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吉岡リクルゴス\Downloads\"/>
    </mc:Choice>
  </mc:AlternateContent>
  <xr:revisionPtr revIDLastSave="0" documentId="8_{C83EAA62-26AE-4401-BD94-E130BB10A2F1}" xr6:coauthVersionLast="47" xr6:coauthVersionMax="47" xr10:uidLastSave="{00000000-0000-0000-0000-000000000000}"/>
  <bookViews>
    <workbookView xWindow="28680" yWindow="-120" windowWidth="38640" windowHeight="21120" firstSheet="2" activeTab="2" xr2:uid="{00000000-000D-0000-FFFF-FFFF00000000}"/>
  </bookViews>
  <sheets>
    <sheet name="フォームの回答 1" sheetId="2" state="hidden" r:id="rId1"/>
    <sheet name="支払い回答" sheetId="3" state="hidden" r:id="rId2"/>
    <sheet name="サマリ" sheetId="4" r:id="rId3"/>
    <sheet name="(FY-2)資産管理" sheetId="5" state="hidden" r:id="rId4"/>
    <sheet name="(FY-3)資産管理" sheetId="6" r:id="rId5"/>
    <sheet name="5か年PL" sheetId="7" r:id="rId6"/>
    <sheet name="FY-1(月次)支出予実" sheetId="8" state="hidden" r:id="rId7"/>
    <sheet name="FY-1(月次)収入予実" sheetId="9" state="hidden" r:id="rId8"/>
    <sheet name="FY-2(日次)出費" sheetId="10" state="hidden" r:id="rId9"/>
    <sheet name="FY-3(日次)出費" sheetId="11" r:id="rId10"/>
    <sheet name="(週次)進捗" sheetId="12" r:id="rId11"/>
    <sheet name="FY-2(月次)支出" sheetId="13" state="hidden" r:id="rId12"/>
    <sheet name="FY-3(月次)支出 " sheetId="14" r:id="rId13"/>
    <sheet name="FY-2(月次)収入" sheetId="15" state="hidden" r:id="rId14"/>
    <sheet name="FY-3(月次)収入" sheetId="16" r:id="rId15"/>
    <sheet name="みずほ" sheetId="17" r:id="rId16"/>
    <sheet name="UFJ" sheetId="18" r:id="rId17"/>
    <sheet name="三井住友" sheetId="19" r:id="rId18"/>
    <sheet name="楽天" sheetId="20" r:id="rId19"/>
    <sheet name="paypay" sheetId="21" r:id="rId20"/>
    <sheet name="クレカ(2025年8月に廃止)" sheetId="22" state="hidden" r:id="rId21"/>
    <sheet name="奨学金返済(2025年12月に終了)" sheetId="23" state="hidden" r:id="rId22"/>
    <sheet name="クレカ " sheetId="24" r:id="rId2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22" i="24" l="1"/>
  <c r="C1021" i="24"/>
  <c r="C1020" i="24"/>
  <c r="C1019" i="24"/>
  <c r="C1018" i="24"/>
  <c r="C1017" i="24"/>
  <c r="C1016" i="24"/>
  <c r="C1015" i="24"/>
  <c r="C1014" i="24"/>
  <c r="P1013" i="24"/>
  <c r="M1013" i="24"/>
  <c r="J1013" i="24"/>
  <c r="G1013" i="24"/>
  <c r="D1013" i="24"/>
  <c r="C1012" i="24"/>
  <c r="C1011" i="24"/>
  <c r="C1010" i="24"/>
  <c r="C1009" i="24"/>
  <c r="C1008" i="24"/>
  <c r="C1007" i="24"/>
  <c r="C1006" i="24"/>
  <c r="C1005" i="24"/>
  <c r="C1004" i="24"/>
  <c r="C1003" i="24"/>
  <c r="C1002" i="24"/>
  <c r="C1001" i="24"/>
  <c r="C1000" i="24"/>
  <c r="C999" i="24"/>
  <c r="C998" i="24"/>
  <c r="C997" i="24"/>
  <c r="C996" i="24"/>
  <c r="C995" i="24"/>
  <c r="C994" i="24"/>
  <c r="C993" i="24"/>
  <c r="C992" i="24"/>
  <c r="C991" i="24"/>
  <c r="C990" i="24"/>
  <c r="C989" i="24"/>
  <c r="C988" i="24"/>
  <c r="C987" i="24"/>
  <c r="C986" i="24"/>
  <c r="C985" i="24"/>
  <c r="C984" i="24"/>
  <c r="C983" i="24"/>
  <c r="C982" i="24"/>
  <c r="P981" i="24"/>
  <c r="M981" i="24"/>
  <c r="J981" i="24"/>
  <c r="G981" i="24"/>
  <c r="D981" i="24"/>
  <c r="C980" i="24"/>
  <c r="C979" i="24"/>
  <c r="C978" i="24"/>
  <c r="C977" i="24"/>
  <c r="C976" i="24"/>
  <c r="C975" i="24"/>
  <c r="C974" i="24"/>
  <c r="C973" i="24"/>
  <c r="C972" i="24"/>
  <c r="C971" i="24"/>
  <c r="C970" i="24"/>
  <c r="C969" i="24"/>
  <c r="C968" i="24"/>
  <c r="C967" i="24"/>
  <c r="C966" i="24"/>
  <c r="C965" i="24"/>
  <c r="C964" i="24"/>
  <c r="C963" i="24"/>
  <c r="C962" i="24"/>
  <c r="C961" i="24"/>
  <c r="C960" i="24"/>
  <c r="C959" i="24"/>
  <c r="C958" i="24"/>
  <c r="C957" i="24"/>
  <c r="C956" i="24"/>
  <c r="C955" i="24"/>
  <c r="C954" i="24"/>
  <c r="C953" i="24"/>
  <c r="C952" i="24"/>
  <c r="C951" i="24"/>
  <c r="P950" i="24"/>
  <c r="M950" i="24"/>
  <c r="J950" i="24"/>
  <c r="G950" i="24"/>
  <c r="D950" i="24"/>
  <c r="C949" i="24"/>
  <c r="C948" i="24"/>
  <c r="C947" i="24"/>
  <c r="C946" i="24"/>
  <c r="C945" i="24"/>
  <c r="C944" i="24"/>
  <c r="C943" i="24"/>
  <c r="C942" i="24"/>
  <c r="C941" i="24"/>
  <c r="C940" i="24"/>
  <c r="C939" i="24"/>
  <c r="C938" i="24"/>
  <c r="C937" i="24"/>
  <c r="C936" i="24"/>
  <c r="C935" i="24"/>
  <c r="C934" i="24"/>
  <c r="C933" i="24"/>
  <c r="C932" i="24"/>
  <c r="C931" i="24"/>
  <c r="C930" i="24"/>
  <c r="C929" i="24"/>
  <c r="C928" i="24"/>
  <c r="C927" i="24"/>
  <c r="C926" i="24"/>
  <c r="C925" i="24"/>
  <c r="C924" i="24"/>
  <c r="C923" i="24"/>
  <c r="C922" i="24"/>
  <c r="C921" i="24"/>
  <c r="C920" i="24"/>
  <c r="C919" i="24"/>
  <c r="P918" i="24"/>
  <c r="M918" i="24"/>
  <c r="J918" i="24"/>
  <c r="G918" i="24"/>
  <c r="D918" i="24"/>
  <c r="C917" i="24"/>
  <c r="C916" i="24"/>
  <c r="C915" i="24"/>
  <c r="C914" i="24"/>
  <c r="C913" i="24"/>
  <c r="C912" i="24"/>
  <c r="C911" i="24"/>
  <c r="C910" i="24"/>
  <c r="C909" i="24"/>
  <c r="C908" i="24"/>
  <c r="C907" i="24"/>
  <c r="C906" i="24"/>
  <c r="C905" i="24"/>
  <c r="C904" i="24"/>
  <c r="C903" i="24"/>
  <c r="C902" i="24"/>
  <c r="C901" i="24"/>
  <c r="C900" i="24"/>
  <c r="C899" i="24"/>
  <c r="C898" i="24"/>
  <c r="C897" i="24"/>
  <c r="C896" i="24"/>
  <c r="C895" i="24"/>
  <c r="C894" i="24"/>
  <c r="C893" i="24"/>
  <c r="C892" i="24"/>
  <c r="C891" i="24"/>
  <c r="C890" i="24"/>
  <c r="C889" i="24"/>
  <c r="C888" i="24"/>
  <c r="C887" i="24"/>
  <c r="C918" i="24" s="1"/>
  <c r="P886" i="24"/>
  <c r="M886" i="24"/>
  <c r="J886" i="24"/>
  <c r="G886" i="24"/>
  <c r="D886" i="24"/>
  <c r="C885" i="24"/>
  <c r="C884" i="24"/>
  <c r="C883" i="24"/>
  <c r="C882" i="24"/>
  <c r="C881" i="24"/>
  <c r="C880" i="24"/>
  <c r="C879" i="24"/>
  <c r="C878" i="24"/>
  <c r="C877" i="24"/>
  <c r="C876" i="24"/>
  <c r="C875" i="24"/>
  <c r="C874" i="24"/>
  <c r="C873" i="24"/>
  <c r="C872" i="24"/>
  <c r="C871" i="24"/>
  <c r="C870" i="24"/>
  <c r="C869" i="24"/>
  <c r="C868" i="24"/>
  <c r="C867" i="24"/>
  <c r="C866" i="24"/>
  <c r="C865" i="24"/>
  <c r="C864" i="24"/>
  <c r="C863" i="24"/>
  <c r="C862" i="24"/>
  <c r="C861" i="24"/>
  <c r="C860" i="24"/>
  <c r="C859" i="24"/>
  <c r="C858" i="24"/>
  <c r="C857" i="24"/>
  <c r="C856" i="24"/>
  <c r="C886" i="24" s="1"/>
  <c r="P855" i="24"/>
  <c r="M855" i="24"/>
  <c r="J855" i="24"/>
  <c r="G855" i="24"/>
  <c r="D855" i="24"/>
  <c r="C854" i="24"/>
  <c r="C853" i="24"/>
  <c r="C852" i="24"/>
  <c r="C851" i="24"/>
  <c r="C850" i="24"/>
  <c r="C849" i="24"/>
  <c r="C848" i="24"/>
  <c r="C847" i="24"/>
  <c r="C846" i="24"/>
  <c r="C845" i="24"/>
  <c r="C844" i="24"/>
  <c r="C843" i="24"/>
  <c r="C842" i="24"/>
  <c r="C841" i="24"/>
  <c r="C840" i="24"/>
  <c r="C839" i="24"/>
  <c r="C838" i="24"/>
  <c r="C837" i="24"/>
  <c r="C836" i="24"/>
  <c r="C835" i="24"/>
  <c r="C834" i="24"/>
  <c r="C833" i="24"/>
  <c r="C832" i="24"/>
  <c r="C831" i="24"/>
  <c r="C830" i="24"/>
  <c r="C829" i="24"/>
  <c r="C828" i="24"/>
  <c r="C827" i="24"/>
  <c r="C826" i="24"/>
  <c r="C825" i="24"/>
  <c r="C824" i="24"/>
  <c r="C855" i="24" s="1"/>
  <c r="P823" i="24"/>
  <c r="M823" i="24"/>
  <c r="J823" i="24"/>
  <c r="G823" i="24"/>
  <c r="D823" i="24"/>
  <c r="C822" i="24"/>
  <c r="C821" i="24"/>
  <c r="C820" i="24"/>
  <c r="C819" i="24"/>
  <c r="C818" i="24"/>
  <c r="C817" i="24"/>
  <c r="C816" i="24"/>
  <c r="C815" i="24"/>
  <c r="C814" i="24"/>
  <c r="C813" i="24"/>
  <c r="C812" i="24"/>
  <c r="C811" i="24"/>
  <c r="C810" i="24"/>
  <c r="C809" i="24"/>
  <c r="C808" i="24"/>
  <c r="C807" i="24"/>
  <c r="C806" i="24"/>
  <c r="C805" i="24"/>
  <c r="C804" i="24"/>
  <c r="C803" i="24"/>
  <c r="C802" i="24"/>
  <c r="C801" i="24"/>
  <c r="C800" i="24"/>
  <c r="C799" i="24"/>
  <c r="C798" i="24"/>
  <c r="C797" i="24"/>
  <c r="C796" i="24"/>
  <c r="C795" i="24"/>
  <c r="C794" i="24"/>
  <c r="C823" i="24" s="1"/>
  <c r="C793" i="24"/>
  <c r="P792" i="24"/>
  <c r="M792" i="24"/>
  <c r="J792" i="24"/>
  <c r="G792" i="24"/>
  <c r="D792" i="24"/>
  <c r="C791" i="24"/>
  <c r="C790" i="24"/>
  <c r="C789" i="24"/>
  <c r="C788" i="24"/>
  <c r="C787" i="24"/>
  <c r="C786" i="24"/>
  <c r="C785" i="24"/>
  <c r="C784" i="24"/>
  <c r="C783" i="24"/>
  <c r="C782" i="24"/>
  <c r="C781" i="24"/>
  <c r="C780" i="24"/>
  <c r="C779" i="24"/>
  <c r="C778" i="24"/>
  <c r="C777" i="24"/>
  <c r="C776" i="24"/>
  <c r="C775" i="24"/>
  <c r="C774" i="24"/>
  <c r="C773" i="24"/>
  <c r="C772" i="24"/>
  <c r="C771" i="24"/>
  <c r="C770" i="24"/>
  <c r="C769" i="24"/>
  <c r="C768" i="24"/>
  <c r="C767" i="24"/>
  <c r="C766" i="24"/>
  <c r="C765" i="24"/>
  <c r="C764" i="24"/>
  <c r="C763" i="24"/>
  <c r="C792" i="24" s="1"/>
  <c r="C762" i="24"/>
  <c r="C761" i="24"/>
  <c r="P760" i="24"/>
  <c r="M760" i="24"/>
  <c r="J760" i="24"/>
  <c r="G760" i="24"/>
  <c r="D760" i="24"/>
  <c r="C759" i="24"/>
  <c r="C758" i="24"/>
  <c r="C757" i="24"/>
  <c r="C756" i="24"/>
  <c r="C755" i="24"/>
  <c r="C754" i="24"/>
  <c r="C753" i="24"/>
  <c r="C752" i="24"/>
  <c r="C751" i="24"/>
  <c r="C750" i="24"/>
  <c r="C749" i="24"/>
  <c r="C748" i="24"/>
  <c r="C747" i="24"/>
  <c r="C746" i="24"/>
  <c r="C745" i="24"/>
  <c r="C744" i="24"/>
  <c r="C743" i="24"/>
  <c r="C742" i="24"/>
  <c r="C741" i="24"/>
  <c r="C740" i="24"/>
  <c r="C739" i="24"/>
  <c r="C738" i="24"/>
  <c r="C737" i="24"/>
  <c r="C736" i="24"/>
  <c r="C735" i="24"/>
  <c r="C734" i="24"/>
  <c r="C733" i="24"/>
  <c r="C732" i="24"/>
  <c r="C760" i="24" s="1"/>
  <c r="P731" i="24"/>
  <c r="M731" i="24"/>
  <c r="J731" i="24"/>
  <c r="G731" i="24"/>
  <c r="D731" i="24"/>
  <c r="C730" i="24"/>
  <c r="C729" i="24"/>
  <c r="C728" i="24"/>
  <c r="C727" i="24"/>
  <c r="C726" i="24"/>
  <c r="C725" i="24"/>
  <c r="C724" i="24"/>
  <c r="C723" i="24"/>
  <c r="C722" i="24"/>
  <c r="C721" i="24"/>
  <c r="C720" i="24"/>
  <c r="C719" i="24"/>
  <c r="C718" i="24"/>
  <c r="C717" i="24"/>
  <c r="C716" i="24"/>
  <c r="C715" i="24"/>
  <c r="C714" i="24"/>
  <c r="C713" i="24"/>
  <c r="C712" i="24"/>
  <c r="C711" i="24"/>
  <c r="C710" i="24"/>
  <c r="C709" i="24"/>
  <c r="C708" i="24"/>
  <c r="C707" i="24"/>
  <c r="C706" i="24"/>
  <c r="C705" i="24"/>
  <c r="C704" i="24"/>
  <c r="C703" i="24"/>
  <c r="C702" i="24"/>
  <c r="C701" i="24"/>
  <c r="C700" i="24"/>
  <c r="C731" i="24" s="1"/>
  <c r="P699" i="24"/>
  <c r="M699" i="24"/>
  <c r="J699" i="24"/>
  <c r="G699" i="24"/>
  <c r="D699" i="24"/>
  <c r="C698" i="24"/>
  <c r="C697" i="24"/>
  <c r="C696" i="24"/>
  <c r="C695" i="24"/>
  <c r="C694" i="24"/>
  <c r="C693" i="24"/>
  <c r="C692" i="24"/>
  <c r="C691" i="24"/>
  <c r="C690" i="24"/>
  <c r="C689" i="24"/>
  <c r="C688" i="24"/>
  <c r="C687" i="24"/>
  <c r="C686" i="24"/>
  <c r="C685" i="24"/>
  <c r="C684" i="24"/>
  <c r="C683" i="24"/>
  <c r="C682" i="24"/>
  <c r="C681" i="24"/>
  <c r="C680" i="24"/>
  <c r="C679" i="24"/>
  <c r="C678" i="24"/>
  <c r="C677" i="24"/>
  <c r="C676" i="24"/>
  <c r="C675" i="24"/>
  <c r="C674" i="24"/>
  <c r="C673" i="24"/>
  <c r="C672" i="24"/>
  <c r="C671" i="24"/>
  <c r="C670" i="24"/>
  <c r="C699" i="24" s="1"/>
  <c r="C669" i="24"/>
  <c r="C668" i="24"/>
  <c r="P667" i="24"/>
  <c r="M667" i="24"/>
  <c r="J667" i="24"/>
  <c r="G667" i="24"/>
  <c r="D667" i="24"/>
  <c r="C666" i="24"/>
  <c r="C665" i="24"/>
  <c r="C664" i="24"/>
  <c r="C663" i="24"/>
  <c r="C662" i="24"/>
  <c r="C661" i="24"/>
  <c r="C660" i="24"/>
  <c r="C659" i="24"/>
  <c r="C658" i="24"/>
  <c r="C657" i="24"/>
  <c r="C656" i="24"/>
  <c r="C655" i="24"/>
  <c r="C654" i="24"/>
  <c r="C653" i="24"/>
  <c r="C652" i="24"/>
  <c r="C651" i="24"/>
  <c r="C650" i="24"/>
  <c r="C649" i="24"/>
  <c r="C648" i="24"/>
  <c r="C647" i="24"/>
  <c r="C646" i="24"/>
  <c r="C645" i="24"/>
  <c r="C644" i="24"/>
  <c r="C643" i="24"/>
  <c r="C642" i="24"/>
  <c r="C641" i="24"/>
  <c r="C640" i="24"/>
  <c r="C639" i="24"/>
  <c r="C667" i="24" s="1"/>
  <c r="C638" i="24"/>
  <c r="C637" i="24"/>
  <c r="P636" i="24"/>
  <c r="M636" i="24"/>
  <c r="J636" i="24"/>
  <c r="G636" i="24"/>
  <c r="D636" i="24"/>
  <c r="C635" i="24"/>
  <c r="C634" i="24"/>
  <c r="C633" i="24"/>
  <c r="C632" i="24"/>
  <c r="C631" i="24"/>
  <c r="C630" i="24"/>
  <c r="C629" i="24"/>
  <c r="C628" i="24"/>
  <c r="C627" i="24"/>
  <c r="C626" i="24"/>
  <c r="C625" i="24"/>
  <c r="C624" i="24"/>
  <c r="C623" i="24"/>
  <c r="C622" i="24"/>
  <c r="C621" i="24"/>
  <c r="C620" i="24"/>
  <c r="C619" i="24"/>
  <c r="C618" i="24"/>
  <c r="C617" i="24"/>
  <c r="C616" i="24"/>
  <c r="C615" i="24"/>
  <c r="C614" i="24"/>
  <c r="C613" i="24"/>
  <c r="C612" i="24"/>
  <c r="C611" i="24"/>
  <c r="C610" i="24"/>
  <c r="C609" i="24"/>
  <c r="C608" i="24"/>
  <c r="C636" i="24" s="1"/>
  <c r="C607" i="24"/>
  <c r="C606" i="24"/>
  <c r="C605" i="24"/>
  <c r="P604" i="24"/>
  <c r="M604" i="24"/>
  <c r="J604" i="24"/>
  <c r="G604" i="24"/>
  <c r="D604" i="24"/>
  <c r="C603" i="24"/>
  <c r="C602" i="24"/>
  <c r="C601" i="24"/>
  <c r="C600" i="24"/>
  <c r="C599" i="24"/>
  <c r="C598" i="24"/>
  <c r="C597" i="24"/>
  <c r="C596" i="24"/>
  <c r="C595" i="24"/>
  <c r="C594" i="24"/>
  <c r="C593" i="24"/>
  <c r="C592" i="24"/>
  <c r="C591" i="24"/>
  <c r="C590" i="24"/>
  <c r="C589" i="24"/>
  <c r="C588" i="24"/>
  <c r="C587" i="24"/>
  <c r="C586" i="24"/>
  <c r="C585" i="24"/>
  <c r="C584" i="24"/>
  <c r="C583" i="24"/>
  <c r="C582" i="24"/>
  <c r="C581" i="24"/>
  <c r="C580" i="24"/>
  <c r="C579" i="24"/>
  <c r="C578" i="24"/>
  <c r="C577" i="24"/>
  <c r="C604" i="24" s="1"/>
  <c r="C576" i="24"/>
  <c r="C575" i="24"/>
  <c r="C574" i="24"/>
  <c r="P573" i="24"/>
  <c r="M573" i="24"/>
  <c r="J573" i="24"/>
  <c r="G573" i="24"/>
  <c r="D573" i="24"/>
  <c r="C572" i="24"/>
  <c r="C571" i="24"/>
  <c r="C570" i="24"/>
  <c r="C569" i="24"/>
  <c r="C568" i="24"/>
  <c r="C567" i="24"/>
  <c r="C566" i="24"/>
  <c r="C565" i="24"/>
  <c r="C564" i="24"/>
  <c r="C563" i="24"/>
  <c r="C562" i="24"/>
  <c r="C561" i="24"/>
  <c r="C560" i="24"/>
  <c r="C559" i="24"/>
  <c r="C558" i="24"/>
  <c r="C557" i="24"/>
  <c r="C556" i="24"/>
  <c r="C555" i="24"/>
  <c r="C554" i="24"/>
  <c r="C553" i="24"/>
  <c r="C552" i="24"/>
  <c r="C551" i="24"/>
  <c r="C550" i="24"/>
  <c r="C549" i="24"/>
  <c r="C548" i="24"/>
  <c r="C547" i="24"/>
  <c r="C546" i="24"/>
  <c r="C573" i="24" s="1"/>
  <c r="C545" i="24"/>
  <c r="C544" i="24"/>
  <c r="C543" i="24"/>
  <c r="C542" i="24"/>
  <c r="P541" i="24"/>
  <c r="M541" i="24"/>
  <c r="J541" i="24"/>
  <c r="G541" i="24"/>
  <c r="D541" i="24"/>
  <c r="C540" i="24"/>
  <c r="C539" i="24"/>
  <c r="C538" i="24"/>
  <c r="C537" i="24"/>
  <c r="C536" i="24"/>
  <c r="C535" i="24"/>
  <c r="C534" i="24"/>
  <c r="C533" i="24"/>
  <c r="C532" i="24"/>
  <c r="C531" i="24"/>
  <c r="C530" i="24"/>
  <c r="C529" i="24"/>
  <c r="C528" i="24"/>
  <c r="C527" i="24"/>
  <c r="C526" i="24"/>
  <c r="C525" i="24"/>
  <c r="C524" i="24"/>
  <c r="C523" i="24"/>
  <c r="C522" i="24"/>
  <c r="C521" i="24"/>
  <c r="C520" i="24"/>
  <c r="C519" i="24"/>
  <c r="C518" i="24"/>
  <c r="C517" i="24"/>
  <c r="C516" i="24"/>
  <c r="C515" i="24"/>
  <c r="C514" i="24"/>
  <c r="C513" i="24"/>
  <c r="C512" i="24"/>
  <c r="C511" i="24"/>
  <c r="C510" i="24"/>
  <c r="C541" i="24" s="1"/>
  <c r="P509" i="24"/>
  <c r="M509" i="24"/>
  <c r="J509" i="24"/>
  <c r="G509" i="24"/>
  <c r="D509" i="24"/>
  <c r="C508" i="24"/>
  <c r="C507" i="24"/>
  <c r="C506" i="24"/>
  <c r="C505" i="24"/>
  <c r="C504" i="24"/>
  <c r="C503" i="24"/>
  <c r="C502" i="24"/>
  <c r="C501" i="24"/>
  <c r="C500" i="24"/>
  <c r="C499" i="24"/>
  <c r="C498" i="24"/>
  <c r="C497" i="24"/>
  <c r="C496" i="24"/>
  <c r="C495" i="24"/>
  <c r="C494" i="24"/>
  <c r="C493" i="24"/>
  <c r="C492" i="24"/>
  <c r="C491" i="24"/>
  <c r="C490" i="24"/>
  <c r="C489" i="24"/>
  <c r="C488" i="24"/>
  <c r="C487" i="24"/>
  <c r="C486" i="24"/>
  <c r="C485" i="24"/>
  <c r="C484" i="24"/>
  <c r="C483" i="24"/>
  <c r="C482" i="24"/>
  <c r="C481" i="24"/>
  <c r="C480" i="24"/>
  <c r="C479" i="24"/>
  <c r="C509" i="24" s="1"/>
  <c r="P478" i="24"/>
  <c r="M478" i="24"/>
  <c r="J478" i="24"/>
  <c r="G478" i="24"/>
  <c r="D478" i="24"/>
  <c r="C477" i="24"/>
  <c r="C476" i="24"/>
  <c r="C475" i="24"/>
  <c r="C474" i="24"/>
  <c r="C473" i="24"/>
  <c r="C472" i="24"/>
  <c r="C471" i="24"/>
  <c r="C470" i="24"/>
  <c r="C469" i="24"/>
  <c r="C468" i="24"/>
  <c r="C467" i="24"/>
  <c r="C466" i="24"/>
  <c r="C465" i="24"/>
  <c r="C464" i="24"/>
  <c r="C463" i="24"/>
  <c r="C462" i="24"/>
  <c r="C461" i="24"/>
  <c r="C460" i="24"/>
  <c r="C459" i="24"/>
  <c r="C458" i="24"/>
  <c r="C457" i="24"/>
  <c r="C456" i="24"/>
  <c r="C455" i="24"/>
  <c r="C454" i="24"/>
  <c r="C453" i="24"/>
  <c r="C452" i="24"/>
  <c r="C451" i="24"/>
  <c r="C450" i="24"/>
  <c r="C449" i="24"/>
  <c r="C448" i="24"/>
  <c r="C447" i="24"/>
  <c r="C478" i="24" s="1"/>
  <c r="P446" i="24"/>
  <c r="M446" i="24"/>
  <c r="J446" i="24"/>
  <c r="G446" i="24"/>
  <c r="D446" i="24"/>
  <c r="C445" i="24"/>
  <c r="C444" i="24"/>
  <c r="C443" i="24"/>
  <c r="C442" i="24"/>
  <c r="C441" i="24"/>
  <c r="C440" i="24"/>
  <c r="C439" i="24"/>
  <c r="C438" i="24"/>
  <c r="C437" i="24"/>
  <c r="C436" i="24"/>
  <c r="C435" i="24"/>
  <c r="C434" i="24"/>
  <c r="C433" i="24"/>
  <c r="C432" i="24"/>
  <c r="C431" i="24"/>
  <c r="C430" i="24"/>
  <c r="C429" i="24"/>
  <c r="C428" i="24"/>
  <c r="C427" i="24"/>
  <c r="C426" i="24"/>
  <c r="C425" i="24"/>
  <c r="C424" i="24"/>
  <c r="C423" i="24"/>
  <c r="C422" i="24"/>
  <c r="C446" i="24" s="1"/>
  <c r="C421" i="24"/>
  <c r="C420" i="24"/>
  <c r="C419" i="24"/>
  <c r="C418" i="24"/>
  <c r="C417" i="24"/>
  <c r="C416" i="24"/>
  <c r="P415" i="24"/>
  <c r="M415" i="24"/>
  <c r="J415" i="24"/>
  <c r="G415" i="24"/>
  <c r="D415" i="24"/>
  <c r="C414" i="24"/>
  <c r="C413" i="24"/>
  <c r="C412" i="24"/>
  <c r="C411" i="24"/>
  <c r="C410" i="24"/>
  <c r="C409" i="24"/>
  <c r="C408" i="24"/>
  <c r="C407" i="24"/>
  <c r="C406" i="24"/>
  <c r="C405" i="24"/>
  <c r="C404" i="24"/>
  <c r="C403" i="24"/>
  <c r="C402" i="24"/>
  <c r="C401" i="24"/>
  <c r="C400" i="24"/>
  <c r="C399" i="24"/>
  <c r="C398" i="24"/>
  <c r="C397" i="24"/>
  <c r="C396" i="24"/>
  <c r="C395" i="24"/>
  <c r="C394" i="24"/>
  <c r="C393" i="24"/>
  <c r="C392" i="24"/>
  <c r="C391" i="24"/>
  <c r="C415" i="24" s="1"/>
  <c r="C390" i="24"/>
  <c r="C389" i="24"/>
  <c r="C388" i="24"/>
  <c r="C387" i="24"/>
  <c r="C386" i="24"/>
  <c r="C385" i="24"/>
  <c r="C384" i="24"/>
  <c r="P383" i="24"/>
  <c r="M383" i="24"/>
  <c r="J383" i="24"/>
  <c r="G383" i="24"/>
  <c r="D383" i="24"/>
  <c r="C382" i="24"/>
  <c r="C381" i="24"/>
  <c r="C380" i="24"/>
  <c r="C379" i="24"/>
  <c r="C378" i="24"/>
  <c r="C377" i="24"/>
  <c r="C376" i="24"/>
  <c r="C375" i="24"/>
  <c r="C374" i="24"/>
  <c r="C373" i="24"/>
  <c r="C372" i="24"/>
  <c r="C371" i="24"/>
  <c r="C370" i="24"/>
  <c r="C369" i="24"/>
  <c r="C368" i="24"/>
  <c r="C367" i="24"/>
  <c r="C366" i="24"/>
  <c r="C365" i="24"/>
  <c r="C364" i="24"/>
  <c r="C363" i="24"/>
  <c r="C362" i="24"/>
  <c r="C361" i="24"/>
  <c r="C360" i="24"/>
  <c r="C359" i="24"/>
  <c r="C358" i="24"/>
  <c r="C357" i="24"/>
  <c r="C356" i="24"/>
  <c r="C355" i="24"/>
  <c r="C383" i="24" s="1"/>
  <c r="P354" i="24"/>
  <c r="M354" i="24"/>
  <c r="J354" i="24"/>
  <c r="G354" i="24"/>
  <c r="D354" i="24"/>
  <c r="C353" i="24"/>
  <c r="C352" i="24"/>
  <c r="C351" i="24"/>
  <c r="C350" i="24"/>
  <c r="C349" i="24"/>
  <c r="C348" i="24"/>
  <c r="C347" i="24"/>
  <c r="C346" i="24"/>
  <c r="C345" i="24"/>
  <c r="C344" i="24"/>
  <c r="C343" i="24"/>
  <c r="C342" i="24"/>
  <c r="C341" i="24"/>
  <c r="C340" i="24"/>
  <c r="C339" i="24"/>
  <c r="C338" i="24"/>
  <c r="C337" i="24"/>
  <c r="C336" i="24"/>
  <c r="C335" i="24"/>
  <c r="C334" i="24"/>
  <c r="C333" i="24"/>
  <c r="C332" i="24"/>
  <c r="C331" i="24"/>
  <c r="C330" i="24"/>
  <c r="C329" i="24"/>
  <c r="C328" i="24"/>
  <c r="C327" i="24"/>
  <c r="C326" i="24"/>
  <c r="C325" i="24"/>
  <c r="C324" i="24"/>
  <c r="C323" i="24"/>
  <c r="C354" i="24" s="1"/>
  <c r="P322" i="24"/>
  <c r="M322" i="24"/>
  <c r="J322" i="24"/>
  <c r="G322" i="24"/>
  <c r="D322" i="24"/>
  <c r="C321" i="24"/>
  <c r="C320" i="24"/>
  <c r="C319" i="24"/>
  <c r="C318" i="24"/>
  <c r="C317" i="24"/>
  <c r="C316" i="24"/>
  <c r="C315" i="24"/>
  <c r="C314" i="24"/>
  <c r="C313" i="24"/>
  <c r="C312" i="24"/>
  <c r="C311" i="24"/>
  <c r="C310" i="24"/>
  <c r="C309" i="24"/>
  <c r="C308" i="24"/>
  <c r="C307" i="24"/>
  <c r="C306" i="24"/>
  <c r="C305" i="24"/>
  <c r="C304" i="24"/>
  <c r="C303" i="24"/>
  <c r="C302" i="24"/>
  <c r="C301" i="24"/>
  <c r="C300" i="24"/>
  <c r="C299" i="24"/>
  <c r="C298" i="24"/>
  <c r="C322" i="24" s="1"/>
  <c r="C297" i="24"/>
  <c r="C296" i="24"/>
  <c r="C295" i="24"/>
  <c r="C294" i="24"/>
  <c r="C293" i="24"/>
  <c r="C292" i="24"/>
  <c r="C291" i="24"/>
  <c r="P290" i="24"/>
  <c r="M290" i="24"/>
  <c r="J290" i="24"/>
  <c r="G290" i="24"/>
  <c r="D290" i="24"/>
  <c r="C289" i="24"/>
  <c r="C288" i="24"/>
  <c r="C287" i="24"/>
  <c r="C286" i="24"/>
  <c r="C285" i="24"/>
  <c r="C284" i="24"/>
  <c r="C283" i="24"/>
  <c r="C282" i="24"/>
  <c r="C281" i="24"/>
  <c r="C280" i="24"/>
  <c r="C279" i="24"/>
  <c r="C278" i="24"/>
  <c r="C277" i="24"/>
  <c r="C276" i="24"/>
  <c r="C275" i="24"/>
  <c r="C274" i="24"/>
  <c r="C273" i="24"/>
  <c r="C272" i="24"/>
  <c r="C271" i="24"/>
  <c r="C270" i="24"/>
  <c r="C269" i="24"/>
  <c r="C268" i="24"/>
  <c r="C267" i="24"/>
  <c r="C266" i="24"/>
  <c r="C265" i="24"/>
  <c r="C264" i="24"/>
  <c r="C263" i="24"/>
  <c r="C262" i="24"/>
  <c r="C261" i="24"/>
  <c r="C260" i="24"/>
  <c r="C290" i="24" s="1"/>
  <c r="P259" i="24"/>
  <c r="M259" i="24"/>
  <c r="J259" i="24"/>
  <c r="G259" i="24"/>
  <c r="D259" i="24"/>
  <c r="C258" i="24"/>
  <c r="C257" i="24"/>
  <c r="C256" i="24"/>
  <c r="C255" i="24"/>
  <c r="C254" i="24"/>
  <c r="C253" i="24"/>
  <c r="C252" i="24"/>
  <c r="C251" i="24"/>
  <c r="C250" i="24"/>
  <c r="C249" i="24"/>
  <c r="C248" i="24"/>
  <c r="C247" i="24"/>
  <c r="C246" i="24"/>
  <c r="C245" i="24"/>
  <c r="C244" i="24"/>
  <c r="C243" i="24"/>
  <c r="C242" i="24"/>
  <c r="C241" i="24"/>
  <c r="C240" i="24"/>
  <c r="C239" i="24"/>
  <c r="C238" i="24"/>
  <c r="C237" i="24"/>
  <c r="C236" i="24"/>
  <c r="C235" i="24"/>
  <c r="C234" i="24"/>
  <c r="C233" i="24"/>
  <c r="C232" i="24"/>
  <c r="C231" i="24"/>
  <c r="C230" i="24"/>
  <c r="C229" i="24"/>
  <c r="C228" i="24"/>
  <c r="C259" i="24" s="1"/>
  <c r="P227" i="24"/>
  <c r="M227" i="24"/>
  <c r="J227" i="24"/>
  <c r="G227" i="24"/>
  <c r="D227" i="24"/>
  <c r="C226" i="24"/>
  <c r="C225" i="24"/>
  <c r="C224" i="24"/>
  <c r="C223" i="24"/>
  <c r="C222" i="24"/>
  <c r="C221" i="24"/>
  <c r="C220" i="24"/>
  <c r="C219" i="24"/>
  <c r="C218" i="24"/>
  <c r="C217" i="24"/>
  <c r="C216" i="24"/>
  <c r="C215" i="24"/>
  <c r="C214" i="24"/>
  <c r="C213" i="24"/>
  <c r="C212" i="24"/>
  <c r="C211" i="24"/>
  <c r="C210" i="24"/>
  <c r="C209" i="24"/>
  <c r="C208" i="24"/>
  <c r="C207" i="24"/>
  <c r="C206" i="24"/>
  <c r="C205" i="24"/>
  <c r="C204" i="24"/>
  <c r="C203" i="24"/>
  <c r="C202" i="24"/>
  <c r="C201" i="24"/>
  <c r="C200" i="24"/>
  <c r="C199" i="24"/>
  <c r="C198" i="24"/>
  <c r="C197" i="24"/>
  <c r="P196" i="24"/>
  <c r="M196" i="24"/>
  <c r="J196" i="24"/>
  <c r="G196" i="24"/>
  <c r="D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96" i="24" s="1"/>
  <c r="P160" i="24"/>
  <c r="M160" i="24"/>
  <c r="J160" i="24"/>
  <c r="G160" i="24"/>
  <c r="D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60" i="24" s="1"/>
  <c r="C130" i="24"/>
  <c r="P129" i="24"/>
  <c r="M129" i="24"/>
  <c r="J129" i="24"/>
  <c r="G129" i="24"/>
  <c r="D129" i="24"/>
  <c r="C128" i="24"/>
  <c r="C127" i="24"/>
  <c r="C126" i="24"/>
  <c r="C125" i="24"/>
  <c r="C124" i="24"/>
  <c r="C123" i="24"/>
  <c r="C122" i="24"/>
  <c r="C121" i="24"/>
  <c r="C120" i="24"/>
  <c r="C119" i="24"/>
  <c r="C118" i="24"/>
  <c r="C117" i="24"/>
  <c r="C116" i="24"/>
  <c r="C115" i="24"/>
  <c r="C114" i="24"/>
  <c r="C113" i="24"/>
  <c r="C112" i="24"/>
  <c r="C111" i="24"/>
  <c r="C110" i="24"/>
  <c r="C109" i="24"/>
  <c r="C108" i="24"/>
  <c r="C107" i="24"/>
  <c r="C106" i="24"/>
  <c r="C105" i="24"/>
  <c r="C104" i="24"/>
  <c r="C103" i="24"/>
  <c r="C102" i="24"/>
  <c r="C101" i="24"/>
  <c r="C100" i="24"/>
  <c r="C129" i="24" s="1"/>
  <c r="C99" i="24"/>
  <c r="C98" i="24"/>
  <c r="P97" i="24"/>
  <c r="M97" i="24"/>
  <c r="J97" i="24"/>
  <c r="G97" i="24"/>
  <c r="D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97" i="24" s="1"/>
  <c r="C68" i="24"/>
  <c r="C67" i="24"/>
  <c r="P66" i="24"/>
  <c r="M66" i="24"/>
  <c r="J66" i="24"/>
  <c r="G66" i="24"/>
  <c r="D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66" i="24" s="1"/>
  <c r="C37" i="24"/>
  <c r="C36" i="24"/>
  <c r="C35" i="24"/>
  <c r="P34" i="24"/>
  <c r="M34" i="24"/>
  <c r="J34" i="24"/>
  <c r="G34" i="24"/>
  <c r="C33" i="24"/>
  <c r="C32" i="24"/>
  <c r="C31" i="24"/>
  <c r="C30" i="24"/>
  <c r="C29" i="24"/>
  <c r="C28" i="24"/>
  <c r="C27" i="24"/>
  <c r="C26" i="24"/>
  <c r="C25" i="24"/>
  <c r="C24" i="24"/>
  <c r="C23" i="24"/>
  <c r="C22" i="24"/>
  <c r="C21" i="24"/>
  <c r="C20" i="24"/>
  <c r="C19" i="24"/>
  <c r="C18" i="24"/>
  <c r="C17" i="24"/>
  <c r="C16" i="24"/>
  <c r="C15" i="24"/>
  <c r="D14" i="24"/>
  <c r="C14" i="24" s="1"/>
  <c r="C13" i="24"/>
  <c r="C12" i="24"/>
  <c r="C11" i="24"/>
  <c r="C10" i="24"/>
  <c r="C9" i="24"/>
  <c r="C8" i="24"/>
  <c r="C7" i="24"/>
  <c r="C6" i="24"/>
  <c r="C45" i="23"/>
  <c r="H42" i="23"/>
  <c r="I41" i="23"/>
  <c r="E41" i="23"/>
  <c r="D41" i="23"/>
  <c r="E40" i="23"/>
  <c r="D40" i="23"/>
  <c r="D39" i="23"/>
  <c r="E39" i="23" s="1"/>
  <c r="Q38" i="23"/>
  <c r="P38" i="23"/>
  <c r="O38" i="23"/>
  <c r="E38" i="23"/>
  <c r="D38" i="23"/>
  <c r="N37" i="23"/>
  <c r="M37" i="23"/>
  <c r="E37" i="23"/>
  <c r="D37" i="23"/>
  <c r="M36" i="23"/>
  <c r="N36" i="23" s="1"/>
  <c r="E36" i="23"/>
  <c r="D36" i="23"/>
  <c r="M35" i="23"/>
  <c r="N35" i="23" s="1"/>
  <c r="D35" i="23"/>
  <c r="E35" i="23" s="1"/>
  <c r="M34" i="23"/>
  <c r="N34" i="23" s="1"/>
  <c r="D34" i="23"/>
  <c r="E34" i="23" s="1"/>
  <c r="G33" i="23"/>
  <c r="E33" i="23"/>
  <c r="V28" i="23"/>
  <c r="H27" i="23"/>
  <c r="D26" i="23"/>
  <c r="E26" i="23" s="1"/>
  <c r="D25" i="23"/>
  <c r="E25" i="23" s="1"/>
  <c r="E24" i="23"/>
  <c r="D24" i="23"/>
  <c r="E23" i="23"/>
  <c r="D23" i="23"/>
  <c r="K22" i="23"/>
  <c r="D22" i="23"/>
  <c r="E22" i="23" s="1"/>
  <c r="G21" i="23"/>
  <c r="D21" i="23"/>
  <c r="E21" i="23" s="1"/>
  <c r="D20" i="23"/>
  <c r="E20" i="23" s="1"/>
  <c r="E19" i="23"/>
  <c r="D19" i="23"/>
  <c r="D18" i="23"/>
  <c r="E18" i="23" s="1"/>
  <c r="D17" i="23"/>
  <c r="E17" i="23" s="1"/>
  <c r="G16" i="23"/>
  <c r="D16" i="23"/>
  <c r="E16" i="23" s="1"/>
  <c r="D15" i="23"/>
  <c r="E15" i="23" s="1"/>
  <c r="Q14" i="23"/>
  <c r="G14" i="23"/>
  <c r="E14" i="23"/>
  <c r="D14" i="23"/>
  <c r="M13" i="23"/>
  <c r="N13" i="23" s="1"/>
  <c r="G13" i="23"/>
  <c r="E13" i="23"/>
  <c r="D13" i="23"/>
  <c r="M12" i="23"/>
  <c r="N12" i="23" s="1"/>
  <c r="G12" i="23"/>
  <c r="D12" i="23"/>
  <c r="E12" i="23" s="1"/>
  <c r="N11" i="23"/>
  <c r="M11" i="23"/>
  <c r="G11" i="23"/>
  <c r="D11" i="23"/>
  <c r="E11" i="23" s="1"/>
  <c r="M10" i="23"/>
  <c r="N10" i="23" s="1"/>
  <c r="G10" i="23"/>
  <c r="E10" i="23"/>
  <c r="D10" i="23"/>
  <c r="N9" i="23"/>
  <c r="M9" i="23"/>
  <c r="G9" i="23"/>
  <c r="E9" i="23"/>
  <c r="M8" i="23"/>
  <c r="N8" i="23" s="1"/>
  <c r="G8" i="23"/>
  <c r="E8" i="23"/>
  <c r="N7" i="23"/>
  <c r="M7" i="23"/>
  <c r="I7" i="23"/>
  <c r="I8" i="23" s="1"/>
  <c r="I9" i="23" s="1"/>
  <c r="I10" i="23" s="1"/>
  <c r="I11" i="23" s="1"/>
  <c r="I12" i="23" s="1"/>
  <c r="I13" i="23" s="1"/>
  <c r="E7" i="23"/>
  <c r="P6" i="23"/>
  <c r="R6" i="23" s="1"/>
  <c r="M6" i="23"/>
  <c r="N6" i="23" s="1"/>
  <c r="I6" i="23"/>
  <c r="G6" i="23"/>
  <c r="E6" i="23"/>
  <c r="C630" i="22"/>
  <c r="C599" i="22"/>
  <c r="C567" i="22"/>
  <c r="C535" i="22"/>
  <c r="M514" i="22"/>
  <c r="M513" i="22"/>
  <c r="M512" i="22"/>
  <c r="M511" i="22"/>
  <c r="M510" i="22"/>
  <c r="M509" i="22"/>
  <c r="M508" i="22"/>
  <c r="M507" i="22"/>
  <c r="M506" i="22"/>
  <c r="M505" i="22"/>
  <c r="M503" i="22"/>
  <c r="M502" i="22"/>
  <c r="M501" i="22"/>
  <c r="M500" i="22"/>
  <c r="M499" i="22"/>
  <c r="M498" i="22"/>
  <c r="M497" i="22"/>
  <c r="M496" i="22"/>
  <c r="M495" i="22"/>
  <c r="M494" i="22"/>
  <c r="M493" i="22"/>
  <c r="M492" i="22"/>
  <c r="M491" i="22"/>
  <c r="M490" i="22"/>
  <c r="M489" i="22"/>
  <c r="M488" i="22"/>
  <c r="M487" i="22"/>
  <c r="M486" i="22"/>
  <c r="M485" i="22"/>
  <c r="M484" i="22"/>
  <c r="M483" i="22"/>
  <c r="M482" i="22"/>
  <c r="M481" i="22"/>
  <c r="M480" i="22"/>
  <c r="M479" i="22"/>
  <c r="M478" i="22"/>
  <c r="M477" i="22"/>
  <c r="M476" i="22"/>
  <c r="M475" i="22"/>
  <c r="M474" i="22"/>
  <c r="M473" i="22"/>
  <c r="M471" i="22"/>
  <c r="M470" i="22"/>
  <c r="M469" i="22"/>
  <c r="M468" i="22"/>
  <c r="M467" i="22"/>
  <c r="M466" i="22"/>
  <c r="M465" i="22"/>
  <c r="M464" i="22"/>
  <c r="M463" i="22"/>
  <c r="M462" i="22"/>
  <c r="M461" i="22"/>
  <c r="M460" i="22"/>
  <c r="M459" i="22"/>
  <c r="M458" i="22"/>
  <c r="M457" i="22"/>
  <c r="M456" i="22"/>
  <c r="M455" i="22"/>
  <c r="M454" i="22"/>
  <c r="M453" i="22"/>
  <c r="M452" i="22"/>
  <c r="M451" i="22"/>
  <c r="M450" i="22"/>
  <c r="M449" i="22"/>
  <c r="M448" i="22"/>
  <c r="M447" i="22"/>
  <c r="M446" i="22"/>
  <c r="M445" i="22"/>
  <c r="M444" i="22"/>
  <c r="M443" i="22"/>
  <c r="C472" i="22" s="1"/>
  <c r="M442" i="22"/>
  <c r="M440" i="22"/>
  <c r="M439" i="22"/>
  <c r="M438" i="22"/>
  <c r="M437" i="22"/>
  <c r="M436" i="22"/>
  <c r="M435" i="22"/>
  <c r="M434" i="22"/>
  <c r="M433" i="22"/>
  <c r="M432" i="22"/>
  <c r="M431" i="22"/>
  <c r="M430" i="22"/>
  <c r="M429" i="22"/>
  <c r="M428" i="22"/>
  <c r="M427" i="22"/>
  <c r="M426" i="22"/>
  <c r="M425" i="22"/>
  <c r="M424" i="22"/>
  <c r="M423" i="22"/>
  <c r="M422" i="22"/>
  <c r="M421" i="22"/>
  <c r="M420" i="22"/>
  <c r="M419" i="22"/>
  <c r="M418" i="22"/>
  <c r="M417" i="22"/>
  <c r="M416" i="22"/>
  <c r="M415" i="22"/>
  <c r="M414" i="22"/>
  <c r="M413" i="22"/>
  <c r="M412" i="22"/>
  <c r="M411" i="22"/>
  <c r="M410" i="22"/>
  <c r="M408" i="22"/>
  <c r="M407" i="22"/>
  <c r="M406" i="22"/>
  <c r="M405" i="22"/>
  <c r="M404" i="22"/>
  <c r="M403" i="22"/>
  <c r="M402" i="22"/>
  <c r="M401" i="22"/>
  <c r="M400" i="22"/>
  <c r="M399" i="22"/>
  <c r="M398" i="22"/>
  <c r="M397" i="22"/>
  <c r="M396" i="22"/>
  <c r="M395" i="22"/>
  <c r="M394" i="22"/>
  <c r="M393" i="22"/>
  <c r="M392" i="22"/>
  <c r="M391" i="22"/>
  <c r="M390" i="22"/>
  <c r="M389" i="22"/>
  <c r="M388" i="22"/>
  <c r="M387" i="22"/>
  <c r="M386" i="22"/>
  <c r="M385" i="22"/>
  <c r="M384" i="22"/>
  <c r="M383" i="22"/>
  <c r="M382" i="22"/>
  <c r="M381" i="22"/>
  <c r="M379" i="22"/>
  <c r="M378" i="22"/>
  <c r="C409" i="22" s="1"/>
  <c r="M377" i="22"/>
  <c r="M376" i="22"/>
  <c r="M375" i="22"/>
  <c r="M374" i="22"/>
  <c r="M373" i="22"/>
  <c r="M372" i="22"/>
  <c r="M371" i="22"/>
  <c r="M370" i="22"/>
  <c r="M369" i="22"/>
  <c r="M368" i="22"/>
  <c r="M367" i="22"/>
  <c r="M366" i="22"/>
  <c r="M365" i="22"/>
  <c r="M364" i="22"/>
  <c r="M363" i="22"/>
  <c r="M362" i="22"/>
  <c r="M361" i="22"/>
  <c r="M360" i="22"/>
  <c r="M359" i="22"/>
  <c r="M358" i="22"/>
  <c r="M357" i="22"/>
  <c r="M356" i="22"/>
  <c r="M355" i="22"/>
  <c r="M354" i="22"/>
  <c r="M353" i="22"/>
  <c r="M352" i="22"/>
  <c r="M351" i="22"/>
  <c r="M350" i="22"/>
  <c r="M349" i="22"/>
  <c r="M347" i="22"/>
  <c r="M346" i="22"/>
  <c r="M345" i="22"/>
  <c r="M344" i="22"/>
  <c r="M343" i="22"/>
  <c r="M342" i="22"/>
  <c r="M341" i="22"/>
  <c r="M340" i="22"/>
  <c r="M339" i="22"/>
  <c r="M338" i="22"/>
  <c r="M337" i="22"/>
  <c r="M336" i="22"/>
  <c r="M335" i="22"/>
  <c r="M334" i="22"/>
  <c r="M333" i="22"/>
  <c r="M332" i="22"/>
  <c r="M331" i="22"/>
  <c r="M330" i="22"/>
  <c r="M329" i="22"/>
  <c r="M328" i="22"/>
  <c r="M327" i="22"/>
  <c r="M326" i="22"/>
  <c r="M325" i="22"/>
  <c r="M324" i="22"/>
  <c r="M323" i="22"/>
  <c r="M322" i="22"/>
  <c r="M321" i="22"/>
  <c r="M320" i="22"/>
  <c r="M319" i="22"/>
  <c r="M318" i="22"/>
  <c r="M317" i="22"/>
  <c r="C348" i="22" s="1"/>
  <c r="M315" i="22"/>
  <c r="M314" i="22"/>
  <c r="M313" i="22"/>
  <c r="M312" i="22"/>
  <c r="M311" i="22"/>
  <c r="M310" i="22"/>
  <c r="M309" i="22"/>
  <c r="M308" i="22"/>
  <c r="M307" i="22"/>
  <c r="M306" i="22"/>
  <c r="M305" i="22"/>
  <c r="M304" i="22"/>
  <c r="M303" i="22"/>
  <c r="M302" i="22"/>
  <c r="M301" i="22"/>
  <c r="M300" i="22"/>
  <c r="M299" i="22"/>
  <c r="M298" i="22"/>
  <c r="M297" i="22"/>
  <c r="M296" i="22"/>
  <c r="M295" i="22"/>
  <c r="M294" i="22"/>
  <c r="M293" i="22"/>
  <c r="M292" i="22"/>
  <c r="M291" i="22"/>
  <c r="M290" i="22"/>
  <c r="M289" i="22"/>
  <c r="M288" i="22"/>
  <c r="M287" i="22"/>
  <c r="C316" i="22" s="1"/>
  <c r="M286" i="22"/>
  <c r="L285" i="22"/>
  <c r="M284" i="22"/>
  <c r="M283" i="22"/>
  <c r="M282" i="22"/>
  <c r="M281" i="22"/>
  <c r="M280" i="22"/>
  <c r="M279" i="22"/>
  <c r="M278" i="22"/>
  <c r="M277" i="22"/>
  <c r="M276" i="22"/>
  <c r="M275" i="22"/>
  <c r="M274" i="22"/>
  <c r="M273" i="22"/>
  <c r="M272" i="22"/>
  <c r="M271" i="22"/>
  <c r="M270" i="22"/>
  <c r="M269" i="22"/>
  <c r="M268" i="22"/>
  <c r="M267" i="22"/>
  <c r="M266" i="22"/>
  <c r="M265" i="22"/>
  <c r="M264" i="22"/>
  <c r="M263" i="22"/>
  <c r="M262" i="22"/>
  <c r="M261" i="22"/>
  <c r="M260" i="22"/>
  <c r="M259" i="22"/>
  <c r="M258" i="22"/>
  <c r="M257" i="22"/>
  <c r="M256" i="22"/>
  <c r="M255" i="22"/>
  <c r="M254" i="22"/>
  <c r="L253" i="22"/>
  <c r="M252" i="22"/>
  <c r="M251" i="22"/>
  <c r="M250" i="22"/>
  <c r="M249" i="22"/>
  <c r="M248" i="22"/>
  <c r="M247" i="22"/>
  <c r="M246" i="22"/>
  <c r="M245" i="22"/>
  <c r="M244" i="22"/>
  <c r="M243" i="22"/>
  <c r="M242" i="22"/>
  <c r="M241" i="22"/>
  <c r="M240" i="22"/>
  <c r="M239" i="22"/>
  <c r="M238" i="22"/>
  <c r="M237" i="22"/>
  <c r="M236" i="22"/>
  <c r="M235" i="22"/>
  <c r="M234" i="22"/>
  <c r="M233" i="22"/>
  <c r="M232" i="22"/>
  <c r="M231" i="22"/>
  <c r="M230" i="22"/>
  <c r="M229" i="22"/>
  <c r="C253" i="22" s="1"/>
  <c r="M228" i="22"/>
  <c r="M227" i="22"/>
  <c r="M226" i="22"/>
  <c r="M225" i="22"/>
  <c r="M224" i="22"/>
  <c r="M223" i="22"/>
  <c r="L222" i="22"/>
  <c r="M221" i="22"/>
  <c r="M220" i="22"/>
  <c r="M219" i="22"/>
  <c r="M218" i="22"/>
  <c r="M217" i="22"/>
  <c r="M216" i="22"/>
  <c r="M215" i="22"/>
  <c r="M214" i="22"/>
  <c r="M213" i="22"/>
  <c r="M212" i="22"/>
  <c r="M211" i="22"/>
  <c r="M210" i="22"/>
  <c r="M209" i="22"/>
  <c r="M208" i="22"/>
  <c r="M207" i="22"/>
  <c r="M206" i="22"/>
  <c r="M205" i="22"/>
  <c r="M204" i="22"/>
  <c r="M203" i="22"/>
  <c r="M202" i="22"/>
  <c r="M201" i="22"/>
  <c r="M200" i="22"/>
  <c r="M199" i="22"/>
  <c r="M198" i="22"/>
  <c r="M197" i="22"/>
  <c r="M196" i="22"/>
  <c r="M195" i="22"/>
  <c r="M194" i="22"/>
  <c r="C222" i="22" s="1"/>
  <c r="M193" i="22"/>
  <c r="M192" i="22"/>
  <c r="M191" i="22"/>
  <c r="L190" i="22"/>
  <c r="M189" i="22"/>
  <c r="M188" i="22"/>
  <c r="M187" i="22"/>
  <c r="M186" i="22"/>
  <c r="M185" i="22"/>
  <c r="M184" i="22"/>
  <c r="M183" i="22"/>
  <c r="M182" i="22"/>
  <c r="M181" i="22"/>
  <c r="M180" i="22"/>
  <c r="M179" i="22"/>
  <c r="M178" i="22"/>
  <c r="M177" i="22"/>
  <c r="M176" i="22"/>
  <c r="M175" i="22"/>
  <c r="M174" i="22"/>
  <c r="M173" i="22"/>
  <c r="M172" i="22"/>
  <c r="M171" i="22"/>
  <c r="M170" i="22"/>
  <c r="M169" i="22"/>
  <c r="M168" i="22"/>
  <c r="M167" i="22"/>
  <c r="M166" i="22"/>
  <c r="M165" i="22"/>
  <c r="M164" i="22"/>
  <c r="M163" i="22"/>
  <c r="M162" i="22"/>
  <c r="M161" i="22"/>
  <c r="M160" i="22"/>
  <c r="M159" i="22"/>
  <c r="C190" i="22" s="1"/>
  <c r="M157" i="22"/>
  <c r="M156" i="22"/>
  <c r="M155" i="22"/>
  <c r="M154" i="22"/>
  <c r="M153" i="22"/>
  <c r="M152" i="22"/>
  <c r="M151" i="22"/>
  <c r="M150" i="22"/>
  <c r="M149" i="22"/>
  <c r="M148" i="22"/>
  <c r="M147" i="22"/>
  <c r="M146" i="22"/>
  <c r="M145" i="22"/>
  <c r="M144" i="22"/>
  <c r="M143" i="22"/>
  <c r="M142" i="22"/>
  <c r="M141" i="22"/>
  <c r="M140" i="22"/>
  <c r="M139" i="22"/>
  <c r="M138" i="22"/>
  <c r="M137" i="22"/>
  <c r="M136" i="22"/>
  <c r="M135" i="22"/>
  <c r="M134" i="22"/>
  <c r="M133" i="22"/>
  <c r="M132" i="22"/>
  <c r="M131" i="22"/>
  <c r="M130" i="22"/>
  <c r="M129" i="22"/>
  <c r="M128" i="22"/>
  <c r="C158" i="22" s="1"/>
  <c r="M126" i="22"/>
  <c r="M125" i="22"/>
  <c r="M124" i="22"/>
  <c r="M123" i="22"/>
  <c r="M122" i="22"/>
  <c r="M121" i="22"/>
  <c r="M120" i="22"/>
  <c r="M119" i="22"/>
  <c r="M118" i="22"/>
  <c r="M117" i="22"/>
  <c r="M116" i="22"/>
  <c r="M115" i="22"/>
  <c r="M114" i="22"/>
  <c r="M113" i="22"/>
  <c r="M112" i="22"/>
  <c r="M111" i="22"/>
  <c r="M110" i="22"/>
  <c r="M109" i="22"/>
  <c r="M108" i="22"/>
  <c r="M107" i="22"/>
  <c r="M106" i="22"/>
  <c r="M105" i="22"/>
  <c r="M104" i="22"/>
  <c r="M103" i="22"/>
  <c r="M102" i="22"/>
  <c r="M101" i="22"/>
  <c r="M100" i="22"/>
  <c r="M99" i="22"/>
  <c r="C127" i="22" s="1"/>
  <c r="M98" i="22"/>
  <c r="M97" i="22"/>
  <c r="M96" i="22"/>
  <c r="M94" i="22"/>
  <c r="M93" i="22"/>
  <c r="M92" i="22"/>
  <c r="M91" i="22"/>
  <c r="M90" i="22"/>
  <c r="M89" i="22"/>
  <c r="M88" i="22"/>
  <c r="M87" i="22"/>
  <c r="M86" i="22"/>
  <c r="M85" i="22"/>
  <c r="M84" i="22"/>
  <c r="M83" i="22"/>
  <c r="M82" i="22"/>
  <c r="M81" i="22"/>
  <c r="M80" i="22"/>
  <c r="M79" i="22"/>
  <c r="M78" i="22"/>
  <c r="M77" i="22"/>
  <c r="M76" i="22"/>
  <c r="M75" i="22"/>
  <c r="M74" i="22"/>
  <c r="M73" i="22"/>
  <c r="M72" i="22"/>
  <c r="M71" i="22"/>
  <c r="M70" i="22"/>
  <c r="M69" i="22"/>
  <c r="M68" i="22"/>
  <c r="M67" i="22"/>
  <c r="M66" i="22"/>
  <c r="M65" i="22"/>
  <c r="C95" i="22" s="1"/>
  <c r="M63" i="22"/>
  <c r="M62" i="22"/>
  <c r="M61" i="22"/>
  <c r="M60" i="22"/>
  <c r="M59" i="22"/>
  <c r="M58" i="22"/>
  <c r="M57" i="22"/>
  <c r="M56" i="22"/>
  <c r="M55" i="22"/>
  <c r="M54" i="22"/>
  <c r="M53" i="22"/>
  <c r="M52" i="22"/>
  <c r="M51" i="22"/>
  <c r="M50" i="22"/>
  <c r="M49" i="22"/>
  <c r="M48" i="22"/>
  <c r="M47" i="22"/>
  <c r="M46" i="22"/>
  <c r="M45" i="22"/>
  <c r="M44" i="22"/>
  <c r="M43" i="22"/>
  <c r="M42" i="22"/>
  <c r="M41" i="22"/>
  <c r="M40" i="22"/>
  <c r="C64" i="22" s="1"/>
  <c r="M64" i="22" s="1"/>
  <c r="M39" i="22"/>
  <c r="M38" i="22"/>
  <c r="M37" i="22"/>
  <c r="M36" i="22"/>
  <c r="M35" i="22"/>
  <c r="M34" i="22"/>
  <c r="M33" i="22"/>
  <c r="M31" i="22"/>
  <c r="M30" i="22"/>
  <c r="M29" i="22"/>
  <c r="M28" i="22"/>
  <c r="M27" i="22"/>
  <c r="M26" i="22"/>
  <c r="M25" i="22"/>
  <c r="M24" i="22"/>
  <c r="M23" i="22"/>
  <c r="M22" i="22"/>
  <c r="M21" i="22"/>
  <c r="M20" i="22"/>
  <c r="M19" i="22"/>
  <c r="M18" i="22"/>
  <c r="M17" i="22"/>
  <c r="M16" i="22"/>
  <c r="M15" i="22"/>
  <c r="M14" i="22"/>
  <c r="M13" i="22"/>
  <c r="M12" i="22"/>
  <c r="C12" i="22"/>
  <c r="M11" i="22"/>
  <c r="M10" i="22"/>
  <c r="M9" i="22"/>
  <c r="M8" i="22"/>
  <c r="M7" i="22"/>
  <c r="M6" i="22"/>
  <c r="C32" i="22" s="1"/>
  <c r="M32" i="22" s="1"/>
  <c r="M5" i="22"/>
  <c r="M4" i="22"/>
  <c r="L1000" i="21"/>
  <c r="G1000" i="21"/>
  <c r="L999" i="21"/>
  <c r="G999" i="21"/>
  <c r="L998" i="21"/>
  <c r="G998" i="21"/>
  <c r="L997" i="21"/>
  <c r="G997" i="21"/>
  <c r="L996" i="21"/>
  <c r="G996" i="21"/>
  <c r="L995" i="21"/>
  <c r="G995" i="21"/>
  <c r="L994" i="21"/>
  <c r="G994" i="21"/>
  <c r="L993" i="21"/>
  <c r="G993" i="21"/>
  <c r="L992" i="21"/>
  <c r="G992" i="21"/>
  <c r="L991" i="21"/>
  <c r="G991" i="21"/>
  <c r="L990" i="21"/>
  <c r="G990" i="21"/>
  <c r="L989" i="21"/>
  <c r="G989" i="21"/>
  <c r="L988" i="21"/>
  <c r="G988" i="21"/>
  <c r="L987" i="21"/>
  <c r="G987" i="21"/>
  <c r="L986" i="21"/>
  <c r="G986" i="21"/>
  <c r="L985" i="21"/>
  <c r="G985" i="21"/>
  <c r="L984" i="21"/>
  <c r="G984" i="21"/>
  <c r="L983" i="21"/>
  <c r="G983" i="21"/>
  <c r="L982" i="21"/>
  <c r="G982" i="21"/>
  <c r="L981" i="21"/>
  <c r="G981" i="21"/>
  <c r="L980" i="21"/>
  <c r="G980" i="21"/>
  <c r="L979" i="21"/>
  <c r="G979" i="21"/>
  <c r="L978" i="21"/>
  <c r="G978" i="21"/>
  <c r="L977" i="21"/>
  <c r="G977" i="21"/>
  <c r="L976" i="21"/>
  <c r="G976" i="21"/>
  <c r="L975" i="21"/>
  <c r="G975" i="21"/>
  <c r="L974" i="21"/>
  <c r="G974" i="21"/>
  <c r="L973" i="21"/>
  <c r="G973" i="21"/>
  <c r="L972" i="21"/>
  <c r="G972" i="21"/>
  <c r="L971" i="21"/>
  <c r="G971" i="21"/>
  <c r="L970" i="21"/>
  <c r="G970" i="21"/>
  <c r="L969" i="21"/>
  <c r="G969" i="21"/>
  <c r="L968" i="21"/>
  <c r="G968" i="21"/>
  <c r="L967" i="21"/>
  <c r="G967" i="21"/>
  <c r="L966" i="21"/>
  <c r="G966" i="21"/>
  <c r="L965" i="21"/>
  <c r="G965" i="21"/>
  <c r="L964" i="21"/>
  <c r="G964" i="21"/>
  <c r="L963" i="21"/>
  <c r="G963" i="21"/>
  <c r="L962" i="21"/>
  <c r="G962" i="21"/>
  <c r="L961" i="21"/>
  <c r="G961" i="21"/>
  <c r="L960" i="21"/>
  <c r="G960" i="21"/>
  <c r="L959" i="21"/>
  <c r="G959" i="21"/>
  <c r="L958" i="21"/>
  <c r="G958" i="21"/>
  <c r="L957" i="21"/>
  <c r="G957" i="21"/>
  <c r="L956" i="21"/>
  <c r="G956" i="21"/>
  <c r="L955" i="21"/>
  <c r="G955" i="21"/>
  <c r="L954" i="21"/>
  <c r="G954" i="21"/>
  <c r="L953" i="21"/>
  <c r="G953" i="21"/>
  <c r="L952" i="21"/>
  <c r="G952" i="21"/>
  <c r="L951" i="21"/>
  <c r="G951" i="21"/>
  <c r="L950" i="21"/>
  <c r="G950" i="21"/>
  <c r="L949" i="21"/>
  <c r="G949" i="21"/>
  <c r="L948" i="21"/>
  <c r="G948" i="21"/>
  <c r="L947" i="21"/>
  <c r="G947" i="21"/>
  <c r="L946" i="21"/>
  <c r="G946" i="21"/>
  <c r="L945" i="21"/>
  <c r="G945" i="21"/>
  <c r="L944" i="21"/>
  <c r="G944" i="21"/>
  <c r="L943" i="21"/>
  <c r="G943" i="21"/>
  <c r="L942" i="21"/>
  <c r="G942" i="21"/>
  <c r="L941" i="21"/>
  <c r="G941" i="21"/>
  <c r="L940" i="21"/>
  <c r="G940" i="21"/>
  <c r="L939" i="21"/>
  <c r="G939" i="21"/>
  <c r="L938" i="21"/>
  <c r="G938" i="21"/>
  <c r="L937" i="21"/>
  <c r="G937" i="21"/>
  <c r="L936" i="21"/>
  <c r="G936" i="21"/>
  <c r="L935" i="21"/>
  <c r="G935" i="21"/>
  <c r="L934" i="21"/>
  <c r="G934" i="21"/>
  <c r="L933" i="21"/>
  <c r="G933" i="21"/>
  <c r="L932" i="21"/>
  <c r="G932" i="21"/>
  <c r="L931" i="21"/>
  <c r="G931" i="21"/>
  <c r="L930" i="21"/>
  <c r="G930" i="21"/>
  <c r="L929" i="21"/>
  <c r="G929" i="21"/>
  <c r="L928" i="21"/>
  <c r="G928" i="21"/>
  <c r="L927" i="21"/>
  <c r="G927" i="21"/>
  <c r="L926" i="21"/>
  <c r="G926" i="21"/>
  <c r="L925" i="21"/>
  <c r="G925" i="21"/>
  <c r="L924" i="21"/>
  <c r="G924" i="21"/>
  <c r="L923" i="21"/>
  <c r="G923" i="21"/>
  <c r="L922" i="21"/>
  <c r="G922" i="21"/>
  <c r="L921" i="21"/>
  <c r="G921" i="21"/>
  <c r="L920" i="21"/>
  <c r="G920" i="21"/>
  <c r="L919" i="21"/>
  <c r="G919" i="21"/>
  <c r="L918" i="21"/>
  <c r="G918" i="21"/>
  <c r="L917" i="21"/>
  <c r="G917" i="21"/>
  <c r="L916" i="21"/>
  <c r="G916" i="21"/>
  <c r="L915" i="21"/>
  <c r="G915" i="21"/>
  <c r="L914" i="21"/>
  <c r="G914" i="21"/>
  <c r="L913" i="21"/>
  <c r="G913" i="21"/>
  <c r="L912" i="21"/>
  <c r="G912" i="21"/>
  <c r="L911" i="21"/>
  <c r="G911" i="21"/>
  <c r="L910" i="21"/>
  <c r="G910" i="21"/>
  <c r="L909" i="21"/>
  <c r="G909" i="21"/>
  <c r="L908" i="21"/>
  <c r="G908" i="21"/>
  <c r="L907" i="21"/>
  <c r="G907" i="21"/>
  <c r="L906" i="21"/>
  <c r="G906" i="21"/>
  <c r="L905" i="21"/>
  <c r="G905" i="21"/>
  <c r="L904" i="21"/>
  <c r="G904" i="21"/>
  <c r="L903" i="21"/>
  <c r="G903" i="21"/>
  <c r="L902" i="21"/>
  <c r="G902" i="21"/>
  <c r="L901" i="21"/>
  <c r="G901" i="21"/>
  <c r="L900" i="21"/>
  <c r="G900" i="21"/>
  <c r="L899" i="21"/>
  <c r="G899" i="21"/>
  <c r="L898" i="21"/>
  <c r="G898" i="21"/>
  <c r="L897" i="21"/>
  <c r="G897" i="21"/>
  <c r="L896" i="21"/>
  <c r="G896" i="21"/>
  <c r="L895" i="21"/>
  <c r="G895" i="21"/>
  <c r="L894" i="21"/>
  <c r="G894" i="21"/>
  <c r="L893" i="21"/>
  <c r="G893" i="21"/>
  <c r="L892" i="21"/>
  <c r="G892" i="21"/>
  <c r="L891" i="21"/>
  <c r="G891" i="21"/>
  <c r="L890" i="21"/>
  <c r="G890" i="21"/>
  <c r="L889" i="21"/>
  <c r="G889" i="21"/>
  <c r="L888" i="21"/>
  <c r="G888" i="21"/>
  <c r="L887" i="21"/>
  <c r="G887" i="21"/>
  <c r="L886" i="21"/>
  <c r="G886" i="21"/>
  <c r="L885" i="21"/>
  <c r="G885" i="21"/>
  <c r="L884" i="21"/>
  <c r="G884" i="21"/>
  <c r="L883" i="21"/>
  <c r="G883" i="21"/>
  <c r="L882" i="21"/>
  <c r="G882" i="21"/>
  <c r="L881" i="21"/>
  <c r="G881" i="21"/>
  <c r="L880" i="21"/>
  <c r="G880" i="21"/>
  <c r="L879" i="21"/>
  <c r="G879" i="21"/>
  <c r="L878" i="21"/>
  <c r="G878" i="21"/>
  <c r="L877" i="21"/>
  <c r="G877" i="21"/>
  <c r="L876" i="21"/>
  <c r="G876" i="21"/>
  <c r="L875" i="21"/>
  <c r="G875" i="21"/>
  <c r="L874" i="21"/>
  <c r="G874" i="21"/>
  <c r="L873" i="21"/>
  <c r="G873" i="21"/>
  <c r="L872" i="21"/>
  <c r="G872" i="21"/>
  <c r="L871" i="21"/>
  <c r="G871" i="21"/>
  <c r="L870" i="21"/>
  <c r="G870" i="21"/>
  <c r="L869" i="21"/>
  <c r="G869" i="21"/>
  <c r="L868" i="21"/>
  <c r="G868" i="21"/>
  <c r="L867" i="21"/>
  <c r="G867" i="21"/>
  <c r="L866" i="21"/>
  <c r="G866" i="21"/>
  <c r="L865" i="21"/>
  <c r="G865" i="21"/>
  <c r="L864" i="21"/>
  <c r="G864" i="21"/>
  <c r="L863" i="21"/>
  <c r="G863" i="21"/>
  <c r="L862" i="21"/>
  <c r="G862" i="21"/>
  <c r="L861" i="21"/>
  <c r="G861" i="21"/>
  <c r="L860" i="21"/>
  <c r="G860" i="21"/>
  <c r="L859" i="21"/>
  <c r="G859" i="21"/>
  <c r="L858" i="21"/>
  <c r="G858" i="21"/>
  <c r="L857" i="21"/>
  <c r="G857" i="21"/>
  <c r="L856" i="21"/>
  <c r="G856" i="21"/>
  <c r="L855" i="21"/>
  <c r="G855" i="21"/>
  <c r="L854" i="21"/>
  <c r="G854" i="21"/>
  <c r="L853" i="21"/>
  <c r="G853" i="21"/>
  <c r="L852" i="21"/>
  <c r="G852" i="21"/>
  <c r="L851" i="21"/>
  <c r="G851" i="21"/>
  <c r="L850" i="21"/>
  <c r="G850" i="21"/>
  <c r="L849" i="21"/>
  <c r="G849" i="21"/>
  <c r="L848" i="21"/>
  <c r="G848" i="21"/>
  <c r="L847" i="21"/>
  <c r="G847" i="21"/>
  <c r="L846" i="21"/>
  <c r="G846" i="21"/>
  <c r="L845" i="21"/>
  <c r="G845" i="21"/>
  <c r="L844" i="21"/>
  <c r="G844" i="21"/>
  <c r="L843" i="21"/>
  <c r="G843" i="21"/>
  <c r="L842" i="21"/>
  <c r="G842" i="21"/>
  <c r="L841" i="21"/>
  <c r="G841" i="21"/>
  <c r="L840" i="21"/>
  <c r="G840" i="21"/>
  <c r="L839" i="21"/>
  <c r="G839" i="21"/>
  <c r="L838" i="21"/>
  <c r="G838" i="21"/>
  <c r="L837" i="21"/>
  <c r="G837" i="21"/>
  <c r="L836" i="21"/>
  <c r="G836" i="21"/>
  <c r="L835" i="21"/>
  <c r="G835" i="21"/>
  <c r="L834" i="21"/>
  <c r="G834" i="21"/>
  <c r="L833" i="21"/>
  <c r="G833" i="21"/>
  <c r="L832" i="21"/>
  <c r="G832" i="21"/>
  <c r="L831" i="21"/>
  <c r="G831" i="21"/>
  <c r="L830" i="21"/>
  <c r="G830" i="21"/>
  <c r="L829" i="21"/>
  <c r="G829" i="21"/>
  <c r="L828" i="21"/>
  <c r="G828" i="21"/>
  <c r="L827" i="21"/>
  <c r="G827" i="21"/>
  <c r="L826" i="21"/>
  <c r="G826" i="21"/>
  <c r="L825" i="21"/>
  <c r="G825" i="21"/>
  <c r="L824" i="21"/>
  <c r="G824" i="21"/>
  <c r="L823" i="21"/>
  <c r="G823" i="21"/>
  <c r="L822" i="21"/>
  <c r="G822" i="21"/>
  <c r="L821" i="21"/>
  <c r="G821" i="21"/>
  <c r="L820" i="21"/>
  <c r="G820" i="21"/>
  <c r="L819" i="21"/>
  <c r="G819" i="21"/>
  <c r="L818" i="21"/>
  <c r="G818" i="21"/>
  <c r="L817" i="21"/>
  <c r="G817" i="21"/>
  <c r="L816" i="21"/>
  <c r="G816" i="21"/>
  <c r="L815" i="21"/>
  <c r="G815" i="21"/>
  <c r="L814" i="21"/>
  <c r="G814" i="21"/>
  <c r="L813" i="21"/>
  <c r="G813" i="21"/>
  <c r="L812" i="21"/>
  <c r="G812" i="21"/>
  <c r="L811" i="21"/>
  <c r="G811" i="21"/>
  <c r="L810" i="21"/>
  <c r="G810" i="21"/>
  <c r="L809" i="21"/>
  <c r="G809" i="21"/>
  <c r="L808" i="21"/>
  <c r="G808" i="21"/>
  <c r="L807" i="21"/>
  <c r="G807" i="21"/>
  <c r="L806" i="21"/>
  <c r="G806" i="21"/>
  <c r="L805" i="21"/>
  <c r="G805" i="21"/>
  <c r="L804" i="21"/>
  <c r="G804" i="21"/>
  <c r="L803" i="21"/>
  <c r="G803" i="21"/>
  <c r="L802" i="21"/>
  <c r="G802" i="21"/>
  <c r="L801" i="21"/>
  <c r="G801" i="21"/>
  <c r="L800" i="21"/>
  <c r="G800" i="21"/>
  <c r="L799" i="21"/>
  <c r="G799" i="21"/>
  <c r="L798" i="21"/>
  <c r="G798" i="21"/>
  <c r="L797" i="21"/>
  <c r="G797" i="21"/>
  <c r="L796" i="21"/>
  <c r="G796" i="21"/>
  <c r="L795" i="21"/>
  <c r="G795" i="21"/>
  <c r="L794" i="21"/>
  <c r="G794" i="21"/>
  <c r="L793" i="21"/>
  <c r="G793" i="21"/>
  <c r="L792" i="21"/>
  <c r="G792" i="21"/>
  <c r="L791" i="21"/>
  <c r="G791" i="21"/>
  <c r="L790" i="21"/>
  <c r="G790" i="21"/>
  <c r="L789" i="21"/>
  <c r="G789" i="21"/>
  <c r="L788" i="21"/>
  <c r="G788" i="21"/>
  <c r="L787" i="21"/>
  <c r="G787" i="21"/>
  <c r="L786" i="21"/>
  <c r="G786" i="21"/>
  <c r="L785" i="21"/>
  <c r="G785" i="21"/>
  <c r="L784" i="21"/>
  <c r="G784" i="21"/>
  <c r="L783" i="21"/>
  <c r="G783" i="21"/>
  <c r="L782" i="21"/>
  <c r="G782" i="21"/>
  <c r="L781" i="21"/>
  <c r="G781" i="21"/>
  <c r="L780" i="21"/>
  <c r="G780" i="21"/>
  <c r="L779" i="21"/>
  <c r="G779" i="21"/>
  <c r="L778" i="21"/>
  <c r="G778" i="21"/>
  <c r="L777" i="21"/>
  <c r="G777" i="21"/>
  <c r="L776" i="21"/>
  <c r="G776" i="21"/>
  <c r="L775" i="21"/>
  <c r="G775" i="21"/>
  <c r="L774" i="21"/>
  <c r="G774" i="21"/>
  <c r="L773" i="21"/>
  <c r="G773" i="21"/>
  <c r="L772" i="21"/>
  <c r="G772" i="21"/>
  <c r="L771" i="21"/>
  <c r="G771" i="21"/>
  <c r="L770" i="21"/>
  <c r="G770" i="21"/>
  <c r="L769" i="21"/>
  <c r="G769" i="21"/>
  <c r="L768" i="21"/>
  <c r="G768" i="21"/>
  <c r="L767" i="21"/>
  <c r="G767" i="21"/>
  <c r="L766" i="21"/>
  <c r="G766" i="21"/>
  <c r="L765" i="21"/>
  <c r="G765" i="21"/>
  <c r="L764" i="21"/>
  <c r="G764" i="21"/>
  <c r="L763" i="21"/>
  <c r="G763" i="21"/>
  <c r="L762" i="21"/>
  <c r="G762" i="21"/>
  <c r="L761" i="21"/>
  <c r="G761" i="21"/>
  <c r="L760" i="21"/>
  <c r="G760" i="21"/>
  <c r="L759" i="21"/>
  <c r="G759" i="21"/>
  <c r="L758" i="21"/>
  <c r="G758" i="21"/>
  <c r="L757" i="21"/>
  <c r="G757" i="21"/>
  <c r="L756" i="21"/>
  <c r="G756" i="21"/>
  <c r="L755" i="21"/>
  <c r="G755" i="21"/>
  <c r="L754" i="21"/>
  <c r="G754" i="21"/>
  <c r="L753" i="21"/>
  <c r="G753" i="21"/>
  <c r="L752" i="21"/>
  <c r="G752" i="21"/>
  <c r="L751" i="21"/>
  <c r="G751" i="21"/>
  <c r="L750" i="21"/>
  <c r="G750" i="21"/>
  <c r="L749" i="21"/>
  <c r="G749" i="21"/>
  <c r="L748" i="21"/>
  <c r="G748" i="21"/>
  <c r="L747" i="21"/>
  <c r="G747" i="21"/>
  <c r="L746" i="21"/>
  <c r="G746" i="21"/>
  <c r="L745" i="21"/>
  <c r="G745" i="21"/>
  <c r="L744" i="21"/>
  <c r="G744" i="21"/>
  <c r="L743" i="21"/>
  <c r="G743" i="21"/>
  <c r="L742" i="21"/>
  <c r="G742" i="21"/>
  <c r="L741" i="21"/>
  <c r="G741" i="21"/>
  <c r="L740" i="21"/>
  <c r="G740" i="21"/>
  <c r="L739" i="21"/>
  <c r="G739" i="21"/>
  <c r="L738" i="21"/>
  <c r="G738" i="21"/>
  <c r="L737" i="21"/>
  <c r="G737" i="21"/>
  <c r="L736" i="21"/>
  <c r="G736" i="21"/>
  <c r="L735" i="21"/>
  <c r="G735" i="21"/>
  <c r="L734" i="21"/>
  <c r="G734" i="21"/>
  <c r="L733" i="21"/>
  <c r="G733" i="21"/>
  <c r="L732" i="21"/>
  <c r="G732" i="21"/>
  <c r="L731" i="21"/>
  <c r="G731" i="21"/>
  <c r="L730" i="21"/>
  <c r="G730" i="21"/>
  <c r="L729" i="21"/>
  <c r="G729" i="21"/>
  <c r="L728" i="21"/>
  <c r="G728" i="21"/>
  <c r="L727" i="21"/>
  <c r="G727" i="21"/>
  <c r="L726" i="21"/>
  <c r="G726" i="21"/>
  <c r="L725" i="21"/>
  <c r="G725" i="21"/>
  <c r="L724" i="21"/>
  <c r="G724" i="21"/>
  <c r="L723" i="21"/>
  <c r="G723" i="21"/>
  <c r="L722" i="21"/>
  <c r="G722" i="21"/>
  <c r="L721" i="21"/>
  <c r="G721" i="21"/>
  <c r="L720" i="21"/>
  <c r="G720" i="21"/>
  <c r="L719" i="21"/>
  <c r="G719" i="21"/>
  <c r="L718" i="21"/>
  <c r="G718" i="21"/>
  <c r="L717" i="21"/>
  <c r="G717" i="21"/>
  <c r="L716" i="21"/>
  <c r="G716" i="21"/>
  <c r="L715" i="21"/>
  <c r="G715" i="21"/>
  <c r="L714" i="21"/>
  <c r="G714" i="21"/>
  <c r="L713" i="21"/>
  <c r="G713" i="21"/>
  <c r="L712" i="21"/>
  <c r="G712" i="21"/>
  <c r="L711" i="21"/>
  <c r="G711" i="21"/>
  <c r="L710" i="21"/>
  <c r="G710" i="21"/>
  <c r="L709" i="21"/>
  <c r="G709" i="21"/>
  <c r="L708" i="21"/>
  <c r="G708" i="21"/>
  <c r="L707" i="21"/>
  <c r="G707" i="21"/>
  <c r="L706" i="21"/>
  <c r="G706" i="21"/>
  <c r="L705" i="21"/>
  <c r="G705" i="21"/>
  <c r="L704" i="21"/>
  <c r="G704" i="21"/>
  <c r="L703" i="21"/>
  <c r="G703" i="21"/>
  <c r="L702" i="21"/>
  <c r="G702" i="21"/>
  <c r="L701" i="21"/>
  <c r="G701" i="21"/>
  <c r="L700" i="21"/>
  <c r="G700" i="21"/>
  <c r="L699" i="21"/>
  <c r="G699" i="21"/>
  <c r="L698" i="21"/>
  <c r="G698" i="21"/>
  <c r="L697" i="21"/>
  <c r="G697" i="21"/>
  <c r="L696" i="21"/>
  <c r="G696" i="21"/>
  <c r="L695" i="21"/>
  <c r="G695" i="21"/>
  <c r="L694" i="21"/>
  <c r="G694" i="21"/>
  <c r="L693" i="21"/>
  <c r="G693" i="21"/>
  <c r="L692" i="21"/>
  <c r="G692" i="21"/>
  <c r="L691" i="21"/>
  <c r="G691" i="21"/>
  <c r="L690" i="21"/>
  <c r="G690" i="21"/>
  <c r="L689" i="21"/>
  <c r="G689" i="21"/>
  <c r="L688" i="21"/>
  <c r="G688" i="21"/>
  <c r="L687" i="21"/>
  <c r="G687" i="21"/>
  <c r="L686" i="21"/>
  <c r="G686" i="21"/>
  <c r="L685" i="21"/>
  <c r="G685" i="21"/>
  <c r="L684" i="21"/>
  <c r="G684" i="21"/>
  <c r="L683" i="21"/>
  <c r="G683" i="21"/>
  <c r="L682" i="21"/>
  <c r="G682" i="21"/>
  <c r="L681" i="21"/>
  <c r="G681" i="21"/>
  <c r="L680" i="21"/>
  <c r="G680" i="21"/>
  <c r="L679" i="21"/>
  <c r="G679" i="21"/>
  <c r="L678" i="21"/>
  <c r="G678" i="21"/>
  <c r="L677" i="21"/>
  <c r="G677" i="21"/>
  <c r="L676" i="21"/>
  <c r="G676" i="21"/>
  <c r="L675" i="21"/>
  <c r="G675" i="21"/>
  <c r="L674" i="21"/>
  <c r="G674" i="21"/>
  <c r="L673" i="21"/>
  <c r="G673" i="21"/>
  <c r="L672" i="21"/>
  <c r="G672" i="21"/>
  <c r="L671" i="21"/>
  <c r="G671" i="21"/>
  <c r="L670" i="21"/>
  <c r="G670" i="21"/>
  <c r="L669" i="21"/>
  <c r="G669" i="21"/>
  <c r="L668" i="21"/>
  <c r="G668" i="21"/>
  <c r="L667" i="21"/>
  <c r="G667" i="21"/>
  <c r="L666" i="21"/>
  <c r="G666" i="21"/>
  <c r="L665" i="21"/>
  <c r="G665" i="21"/>
  <c r="L664" i="21"/>
  <c r="G664" i="21"/>
  <c r="L663" i="21"/>
  <c r="G663" i="21"/>
  <c r="L662" i="21"/>
  <c r="G662" i="21"/>
  <c r="L661" i="21"/>
  <c r="G661" i="21"/>
  <c r="L660" i="21"/>
  <c r="G660" i="21"/>
  <c r="L659" i="21"/>
  <c r="G659" i="21"/>
  <c r="L658" i="21"/>
  <c r="G658" i="21"/>
  <c r="L657" i="21"/>
  <c r="G657" i="21"/>
  <c r="L656" i="21"/>
  <c r="G656" i="21"/>
  <c r="L655" i="21"/>
  <c r="G655" i="21"/>
  <c r="L654" i="21"/>
  <c r="G654" i="21"/>
  <c r="L653" i="21"/>
  <c r="G653" i="21"/>
  <c r="L652" i="21"/>
  <c r="G652" i="21"/>
  <c r="L651" i="21"/>
  <c r="G651" i="21"/>
  <c r="L650" i="21"/>
  <c r="G650" i="21"/>
  <c r="L649" i="21"/>
  <c r="G649" i="21"/>
  <c r="L648" i="21"/>
  <c r="G648" i="21"/>
  <c r="L647" i="21"/>
  <c r="G647" i="21"/>
  <c r="L646" i="21"/>
  <c r="G646" i="21"/>
  <c r="L645" i="21"/>
  <c r="G645" i="21"/>
  <c r="L644" i="21"/>
  <c r="G644" i="21"/>
  <c r="L643" i="21"/>
  <c r="G643" i="21"/>
  <c r="L642" i="21"/>
  <c r="G642" i="21"/>
  <c r="L641" i="21"/>
  <c r="G641" i="21"/>
  <c r="L640" i="21"/>
  <c r="G640" i="21"/>
  <c r="L639" i="21"/>
  <c r="G639" i="21"/>
  <c r="L638" i="21"/>
  <c r="G638" i="21"/>
  <c r="L637" i="21"/>
  <c r="G637" i="21"/>
  <c r="L636" i="21"/>
  <c r="G636" i="21"/>
  <c r="L635" i="21"/>
  <c r="G635" i="21"/>
  <c r="L634" i="21"/>
  <c r="G634" i="21"/>
  <c r="L633" i="21"/>
  <c r="G633" i="21"/>
  <c r="L632" i="21"/>
  <c r="G632" i="21"/>
  <c r="L631" i="21"/>
  <c r="G631" i="21"/>
  <c r="L630" i="21"/>
  <c r="G630" i="21"/>
  <c r="L629" i="21"/>
  <c r="G629" i="21"/>
  <c r="L628" i="21"/>
  <c r="G628" i="21"/>
  <c r="L627" i="21"/>
  <c r="G627" i="21"/>
  <c r="L626" i="21"/>
  <c r="G626" i="21"/>
  <c r="L625" i="21"/>
  <c r="G625" i="21"/>
  <c r="L624" i="21"/>
  <c r="G624" i="21"/>
  <c r="L623" i="21"/>
  <c r="G623" i="21"/>
  <c r="L622" i="21"/>
  <c r="G622" i="21"/>
  <c r="L621" i="21"/>
  <c r="G621" i="21"/>
  <c r="L620" i="21"/>
  <c r="G620" i="21"/>
  <c r="L619" i="21"/>
  <c r="G619" i="21"/>
  <c r="L618" i="21"/>
  <c r="G618" i="21"/>
  <c r="L617" i="21"/>
  <c r="G617" i="21"/>
  <c r="L616" i="21"/>
  <c r="G616" i="21"/>
  <c r="L615" i="21"/>
  <c r="G615" i="21"/>
  <c r="L614" i="21"/>
  <c r="G614" i="21"/>
  <c r="L613" i="21"/>
  <c r="G613" i="21"/>
  <c r="L612" i="21"/>
  <c r="G612" i="21"/>
  <c r="L611" i="21"/>
  <c r="G611" i="21"/>
  <c r="L610" i="21"/>
  <c r="G610" i="21"/>
  <c r="L609" i="21"/>
  <c r="G609" i="21"/>
  <c r="L608" i="21"/>
  <c r="G608" i="21"/>
  <c r="L607" i="21"/>
  <c r="G607" i="21"/>
  <c r="L606" i="21"/>
  <c r="G606" i="21"/>
  <c r="L605" i="21"/>
  <c r="G605" i="21"/>
  <c r="L604" i="21"/>
  <c r="G604" i="21"/>
  <c r="L603" i="21"/>
  <c r="G603" i="21"/>
  <c r="L602" i="21"/>
  <c r="G602" i="21"/>
  <c r="L601" i="21"/>
  <c r="G601" i="21"/>
  <c r="L600" i="21"/>
  <c r="G600" i="21"/>
  <c r="L599" i="21"/>
  <c r="G599" i="21"/>
  <c r="L598" i="21"/>
  <c r="G598" i="21"/>
  <c r="L597" i="21"/>
  <c r="G597" i="21"/>
  <c r="L596" i="21"/>
  <c r="G596" i="21"/>
  <c r="L595" i="21"/>
  <c r="G595" i="21"/>
  <c r="L594" i="21"/>
  <c r="G594" i="21"/>
  <c r="L593" i="21"/>
  <c r="G593" i="21"/>
  <c r="L592" i="21"/>
  <c r="G592" i="21"/>
  <c r="G591" i="21"/>
  <c r="G590" i="21"/>
  <c r="G589" i="21"/>
  <c r="G588" i="21"/>
  <c r="G587" i="21"/>
  <c r="G586" i="21"/>
  <c r="G585" i="21"/>
  <c r="G584" i="21"/>
  <c r="G583" i="21"/>
  <c r="G582" i="21"/>
  <c r="G581" i="21"/>
  <c r="G580" i="21"/>
  <c r="G579" i="21"/>
  <c r="G578" i="21"/>
  <c r="G577" i="21"/>
  <c r="G576" i="21"/>
  <c r="G575" i="21"/>
  <c r="G574" i="21"/>
  <c r="G573" i="21"/>
  <c r="G572" i="21"/>
  <c r="G571" i="21"/>
  <c r="G570" i="21"/>
  <c r="G569" i="21"/>
  <c r="G568" i="21"/>
  <c r="G567" i="21"/>
  <c r="G566" i="21"/>
  <c r="G565" i="21"/>
  <c r="G564" i="21"/>
  <c r="G563" i="21"/>
  <c r="G562" i="21"/>
  <c r="G561" i="21"/>
  <c r="G560" i="21"/>
  <c r="G559" i="21"/>
  <c r="G558" i="21"/>
  <c r="G557" i="21"/>
  <c r="G556" i="21"/>
  <c r="G555" i="21"/>
  <c r="G554" i="21"/>
  <c r="G553" i="21"/>
  <c r="G552" i="21"/>
  <c r="G551" i="21"/>
  <c r="G550" i="21"/>
  <c r="G549" i="21"/>
  <c r="G548" i="21"/>
  <c r="G547" i="21"/>
  <c r="G546" i="21"/>
  <c r="G545" i="21"/>
  <c r="G544" i="21"/>
  <c r="G543" i="21"/>
  <c r="G542" i="21"/>
  <c r="G541" i="21"/>
  <c r="G540" i="21"/>
  <c r="G539" i="21"/>
  <c r="G538" i="21"/>
  <c r="G537" i="21"/>
  <c r="G536" i="21"/>
  <c r="G535" i="21"/>
  <c r="G534" i="21"/>
  <c r="G533" i="21"/>
  <c r="G532" i="21"/>
  <c r="G531" i="21"/>
  <c r="G530" i="21"/>
  <c r="G529" i="21"/>
  <c r="G528" i="21"/>
  <c r="G527" i="21"/>
  <c r="G526" i="21"/>
  <c r="G525" i="21"/>
  <c r="G524" i="21"/>
  <c r="G523" i="21"/>
  <c r="G522" i="21"/>
  <c r="G521" i="21"/>
  <c r="G520" i="21"/>
  <c r="G519" i="21"/>
  <c r="G518" i="21"/>
  <c r="G517" i="21"/>
  <c r="G516" i="21"/>
  <c r="G515" i="21"/>
  <c r="G514" i="21"/>
  <c r="G513" i="21"/>
  <c r="G512" i="21"/>
  <c r="G511" i="21"/>
  <c r="G510" i="21"/>
  <c r="G509" i="21"/>
  <c r="G508" i="21"/>
  <c r="G507" i="21"/>
  <c r="G506" i="21"/>
  <c r="G505" i="21"/>
  <c r="G504" i="21"/>
  <c r="G503" i="21"/>
  <c r="G502" i="21"/>
  <c r="G501" i="21"/>
  <c r="G500" i="21"/>
  <c r="G499" i="21"/>
  <c r="G498" i="21"/>
  <c r="G497" i="21"/>
  <c r="G496" i="21"/>
  <c r="G495" i="21"/>
  <c r="G494" i="21"/>
  <c r="G493" i="21"/>
  <c r="G492" i="21"/>
  <c r="G491" i="21"/>
  <c r="G490" i="21"/>
  <c r="G489" i="21"/>
  <c r="G488" i="21"/>
  <c r="G487" i="21"/>
  <c r="G486" i="21"/>
  <c r="G485" i="21"/>
  <c r="G484" i="21"/>
  <c r="G483" i="21"/>
  <c r="G482" i="21"/>
  <c r="G481" i="21"/>
  <c r="G480" i="21"/>
  <c r="G479" i="21"/>
  <c r="G478" i="21"/>
  <c r="G477" i="21"/>
  <c r="G476" i="21"/>
  <c r="G475" i="21"/>
  <c r="G474" i="21"/>
  <c r="G473" i="21"/>
  <c r="G472" i="21"/>
  <c r="G471" i="21"/>
  <c r="G470" i="21"/>
  <c r="G469" i="21"/>
  <c r="G468" i="21"/>
  <c r="G467" i="21"/>
  <c r="G466" i="21"/>
  <c r="G465" i="21"/>
  <c r="G464" i="21"/>
  <c r="G463" i="21"/>
  <c r="G462" i="21"/>
  <c r="G461" i="21"/>
  <c r="G460" i="21"/>
  <c r="G459" i="21"/>
  <c r="G458" i="21"/>
  <c r="G457" i="21"/>
  <c r="G456" i="21"/>
  <c r="G455" i="21"/>
  <c r="G454" i="21"/>
  <c r="G453" i="21"/>
  <c r="G452" i="21"/>
  <c r="G451" i="21"/>
  <c r="G450" i="21"/>
  <c r="G449" i="21"/>
  <c r="G448" i="21"/>
  <c r="G447" i="21"/>
  <c r="G446" i="21"/>
  <c r="G445" i="21"/>
  <c r="G444" i="21"/>
  <c r="G443" i="21"/>
  <c r="G442" i="21"/>
  <c r="G441" i="21"/>
  <c r="G440" i="21"/>
  <c r="G439" i="21"/>
  <c r="G438" i="21"/>
  <c r="G437" i="21"/>
  <c r="G436" i="21"/>
  <c r="G435" i="21"/>
  <c r="G434" i="21"/>
  <c r="G433" i="21"/>
  <c r="G432" i="21"/>
  <c r="G431" i="21"/>
  <c r="G430" i="21"/>
  <c r="G429" i="21"/>
  <c r="G428" i="21"/>
  <c r="G427" i="21"/>
  <c r="G426" i="21"/>
  <c r="G425" i="21"/>
  <c r="G424" i="21"/>
  <c r="G423" i="21"/>
  <c r="G422" i="21"/>
  <c r="G421" i="21"/>
  <c r="G420" i="21"/>
  <c r="G419" i="21"/>
  <c r="G418" i="21"/>
  <c r="G417" i="21"/>
  <c r="G416" i="21"/>
  <c r="G415" i="21"/>
  <c r="G414" i="21"/>
  <c r="G413" i="21"/>
  <c r="G412" i="21"/>
  <c r="G411" i="21"/>
  <c r="G410" i="21"/>
  <c r="G409" i="21"/>
  <c r="G408" i="21"/>
  <c r="G407" i="21"/>
  <c r="G406" i="21"/>
  <c r="G405" i="21"/>
  <c r="G404" i="21"/>
  <c r="G403" i="21"/>
  <c r="G402" i="21"/>
  <c r="G401" i="21"/>
  <c r="G400" i="21"/>
  <c r="G399" i="21"/>
  <c r="G398" i="21"/>
  <c r="G397" i="21"/>
  <c r="G396" i="21"/>
  <c r="G395" i="21"/>
  <c r="G394" i="21"/>
  <c r="G393" i="21"/>
  <c r="G392" i="21"/>
  <c r="G391" i="21"/>
  <c r="G390" i="21"/>
  <c r="G389" i="21"/>
  <c r="G388" i="21"/>
  <c r="G387" i="21"/>
  <c r="G386" i="21"/>
  <c r="G385" i="21"/>
  <c r="G384" i="21"/>
  <c r="G383" i="21"/>
  <c r="G382" i="21"/>
  <c r="G381" i="21"/>
  <c r="G380" i="21"/>
  <c r="G379" i="21"/>
  <c r="G378" i="21"/>
  <c r="G377" i="21"/>
  <c r="G376" i="21"/>
  <c r="G375" i="21"/>
  <c r="G374" i="21"/>
  <c r="G373" i="21"/>
  <c r="G372" i="21"/>
  <c r="G371" i="21"/>
  <c r="G370" i="21"/>
  <c r="G369" i="21"/>
  <c r="G368" i="21"/>
  <c r="G367" i="21"/>
  <c r="G366" i="21"/>
  <c r="G365" i="21"/>
  <c r="G364" i="21"/>
  <c r="G363" i="21"/>
  <c r="G362" i="21"/>
  <c r="G361" i="21"/>
  <c r="G360" i="21"/>
  <c r="G359" i="21"/>
  <c r="G358" i="21"/>
  <c r="G357" i="21"/>
  <c r="G356" i="21"/>
  <c r="G355" i="21"/>
  <c r="G354" i="21"/>
  <c r="G353" i="21"/>
  <c r="G352" i="21"/>
  <c r="G351" i="21"/>
  <c r="G350" i="21"/>
  <c r="G349" i="21"/>
  <c r="G348" i="21"/>
  <c r="G347" i="21"/>
  <c r="G346" i="21"/>
  <c r="G345" i="21"/>
  <c r="G344" i="21"/>
  <c r="G343" i="21"/>
  <c r="G342" i="21"/>
  <c r="G341" i="21"/>
  <c r="G340" i="21"/>
  <c r="G339" i="21"/>
  <c r="G338" i="21"/>
  <c r="G337" i="21"/>
  <c r="G336" i="21"/>
  <c r="G335" i="21"/>
  <c r="G334" i="21"/>
  <c r="G333" i="21"/>
  <c r="G332" i="21"/>
  <c r="G331" i="21"/>
  <c r="G330" i="21"/>
  <c r="G329" i="21"/>
  <c r="G328" i="21"/>
  <c r="G327" i="21"/>
  <c r="G326" i="21"/>
  <c r="G325" i="21"/>
  <c r="G324" i="21"/>
  <c r="G323" i="21"/>
  <c r="G322" i="21"/>
  <c r="G321" i="21"/>
  <c r="G320" i="21"/>
  <c r="G319" i="21"/>
  <c r="G318" i="21"/>
  <c r="G317" i="21"/>
  <c r="G316" i="21"/>
  <c r="G315" i="21"/>
  <c r="G314" i="21"/>
  <c r="G313" i="21"/>
  <c r="G312" i="21"/>
  <c r="G311" i="21"/>
  <c r="G310" i="21"/>
  <c r="G309" i="21"/>
  <c r="G308" i="21"/>
  <c r="G307" i="21"/>
  <c r="G306" i="21"/>
  <c r="L305" i="21"/>
  <c r="G305" i="21"/>
  <c r="L304" i="21"/>
  <c r="G304" i="21"/>
  <c r="L303" i="21"/>
  <c r="G303" i="21"/>
  <c r="L302" i="21"/>
  <c r="G302" i="21"/>
  <c r="L301" i="21"/>
  <c r="G301" i="21"/>
  <c r="L300" i="21"/>
  <c r="G300" i="21"/>
  <c r="L299" i="21"/>
  <c r="G299" i="21"/>
  <c r="L298" i="21"/>
  <c r="G298" i="21"/>
  <c r="L297" i="21"/>
  <c r="G297" i="21"/>
  <c r="L296" i="21"/>
  <c r="G296" i="21"/>
  <c r="L295" i="21"/>
  <c r="G295" i="21"/>
  <c r="L294" i="21"/>
  <c r="G294" i="21"/>
  <c r="L293" i="21"/>
  <c r="G293" i="21"/>
  <c r="L292" i="21"/>
  <c r="G292" i="21"/>
  <c r="L291" i="21"/>
  <c r="G291" i="21"/>
  <c r="L290" i="21"/>
  <c r="G290" i="21"/>
  <c r="L289" i="21"/>
  <c r="G289" i="21"/>
  <c r="L288" i="21"/>
  <c r="G288" i="21"/>
  <c r="L287" i="21"/>
  <c r="G287" i="21"/>
  <c r="L286" i="21"/>
  <c r="G286" i="21"/>
  <c r="L285" i="21"/>
  <c r="G285" i="21"/>
  <c r="L284" i="21"/>
  <c r="G284" i="21"/>
  <c r="L283" i="21"/>
  <c r="G283" i="21"/>
  <c r="L282" i="21"/>
  <c r="G282" i="21"/>
  <c r="L281" i="21"/>
  <c r="G281" i="21"/>
  <c r="L280" i="21"/>
  <c r="G280" i="21"/>
  <c r="L279" i="21"/>
  <c r="G279" i="21"/>
  <c r="L278" i="21"/>
  <c r="G278" i="21"/>
  <c r="L277" i="21"/>
  <c r="G277" i="21"/>
  <c r="L276" i="21"/>
  <c r="G276" i="21"/>
  <c r="L275" i="21"/>
  <c r="G275" i="21"/>
  <c r="L274" i="21"/>
  <c r="G274" i="21"/>
  <c r="L273" i="21"/>
  <c r="G273" i="21"/>
  <c r="L272" i="21"/>
  <c r="G272" i="21"/>
  <c r="L271" i="21"/>
  <c r="G271" i="21"/>
  <c r="L270" i="21"/>
  <c r="G270" i="21"/>
  <c r="L269" i="21"/>
  <c r="G269" i="21"/>
  <c r="L268" i="21"/>
  <c r="G268" i="21"/>
  <c r="L267" i="21"/>
  <c r="G267" i="21"/>
  <c r="L266" i="21"/>
  <c r="G266" i="21"/>
  <c r="L265" i="21"/>
  <c r="G265" i="21"/>
  <c r="L264" i="21"/>
  <c r="G264" i="21"/>
  <c r="L263" i="21"/>
  <c r="G263" i="21"/>
  <c r="L262" i="21"/>
  <c r="G262" i="21"/>
  <c r="L261" i="21"/>
  <c r="G261" i="21"/>
  <c r="L260" i="21"/>
  <c r="G260" i="21"/>
  <c r="L259" i="21"/>
  <c r="G259" i="21"/>
  <c r="L258" i="21"/>
  <c r="G258" i="21"/>
  <c r="L257" i="21"/>
  <c r="G257" i="21"/>
  <c r="L256" i="21"/>
  <c r="G256" i="21"/>
  <c r="L255" i="21"/>
  <c r="G255" i="21"/>
  <c r="L254" i="21"/>
  <c r="G254" i="21"/>
  <c r="L253" i="21"/>
  <c r="G253" i="21"/>
  <c r="L252" i="21"/>
  <c r="G252" i="21"/>
  <c r="L251" i="21"/>
  <c r="G251" i="21"/>
  <c r="L250" i="21"/>
  <c r="G250" i="21"/>
  <c r="L249" i="21"/>
  <c r="G249" i="21"/>
  <c r="L248" i="21"/>
  <c r="G248" i="21"/>
  <c r="G247" i="21"/>
  <c r="G246" i="21"/>
  <c r="G245" i="21"/>
  <c r="G244" i="21"/>
  <c r="G243" i="21"/>
  <c r="G242" i="21"/>
  <c r="G241" i="21"/>
  <c r="G240" i="21"/>
  <c r="G239" i="21"/>
  <c r="G238" i="21"/>
  <c r="G237" i="21"/>
  <c r="G236" i="21"/>
  <c r="G235" i="21"/>
  <c r="G234" i="21"/>
  <c r="G233" i="21"/>
  <c r="G232" i="21"/>
  <c r="G231" i="21"/>
  <c r="G230" i="21"/>
  <c r="G229"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7" i="21"/>
  <c r="G176" i="21"/>
  <c r="G175" i="21"/>
  <c r="G174" i="21"/>
  <c r="G173" i="21"/>
  <c r="G172" i="21"/>
  <c r="G171" i="21"/>
  <c r="G170" i="21"/>
  <c r="G169" i="21"/>
  <c r="G168" i="21"/>
  <c r="G167" i="21"/>
  <c r="G166" i="21"/>
  <c r="G165" i="21"/>
  <c r="G164" i="21"/>
  <c r="G163" i="21"/>
  <c r="G162" i="21"/>
  <c r="G161" i="21"/>
  <c r="G160" i="21"/>
  <c r="G159" i="21"/>
  <c r="G158" i="21"/>
  <c r="G157" i="21"/>
  <c r="G156" i="21"/>
  <c r="G155" i="21"/>
  <c r="G154" i="21"/>
  <c r="G153" i="21"/>
  <c r="G152" i="21"/>
  <c r="G151" i="21"/>
  <c r="G150" i="21"/>
  <c r="G149" i="21"/>
  <c r="G148" i="21"/>
  <c r="G147" i="21"/>
  <c r="G146" i="21"/>
  <c r="G145" i="21"/>
  <c r="G144" i="21"/>
  <c r="G143" i="21"/>
  <c r="G142" i="21"/>
  <c r="G141" i="21"/>
  <c r="G140" i="21"/>
  <c r="G139" i="21"/>
  <c r="G138" i="21"/>
  <c r="G137" i="21"/>
  <c r="G136" i="21"/>
  <c r="G135" i="21"/>
  <c r="G134" i="21"/>
  <c r="G133" i="21"/>
  <c r="G132" i="21"/>
  <c r="G131" i="21"/>
  <c r="G130" i="21"/>
  <c r="G129" i="21"/>
  <c r="G128" i="21"/>
  <c r="G127" i="21"/>
  <c r="G126" i="21"/>
  <c r="G125" i="21"/>
  <c r="G124" i="21"/>
  <c r="G123" i="21"/>
  <c r="G122" i="21"/>
  <c r="G121" i="21"/>
  <c r="G120" i="21"/>
  <c r="G119" i="21"/>
  <c r="G118" i="21"/>
  <c r="G117" i="21"/>
  <c r="G116" i="21"/>
  <c r="G115" i="21"/>
  <c r="G114" i="21"/>
  <c r="G113" i="21"/>
  <c r="G112" i="21"/>
  <c r="G111" i="21"/>
  <c r="G110" i="21"/>
  <c r="G109" i="21"/>
  <c r="G108" i="21"/>
  <c r="G107" i="21"/>
  <c r="G106" i="21"/>
  <c r="G105" i="21"/>
  <c r="G104" i="21"/>
  <c r="G103" i="21"/>
  <c r="G102" i="21"/>
  <c r="G101" i="21"/>
  <c r="G100" i="21"/>
  <c r="G99" i="21"/>
  <c r="G98" i="21"/>
  <c r="G97" i="21"/>
  <c r="G96" i="21"/>
  <c r="K95" i="21"/>
  <c r="G95" i="21"/>
  <c r="K94" i="21"/>
  <c r="G94" i="21"/>
  <c r="K93" i="21"/>
  <c r="G93" i="21"/>
  <c r="K92" i="21"/>
  <c r="G92" i="21"/>
  <c r="K91" i="21"/>
  <c r="G91" i="21"/>
  <c r="K90" i="21"/>
  <c r="G90" i="21"/>
  <c r="K89" i="21"/>
  <c r="G89" i="21"/>
  <c r="K88" i="21"/>
  <c r="G88" i="21"/>
  <c r="K87" i="21"/>
  <c r="G87" i="21"/>
  <c r="K86" i="21"/>
  <c r="G86" i="21"/>
  <c r="K85" i="21"/>
  <c r="G85" i="21"/>
  <c r="K84" i="21"/>
  <c r="G84" i="21"/>
  <c r="K83" i="21"/>
  <c r="G83" i="21"/>
  <c r="K82" i="21"/>
  <c r="G82" i="21"/>
  <c r="K81" i="21"/>
  <c r="G81" i="21"/>
  <c r="K80" i="21"/>
  <c r="G80" i="21"/>
  <c r="K79" i="21"/>
  <c r="G79" i="21"/>
  <c r="K78" i="21"/>
  <c r="G78" i="21"/>
  <c r="K77" i="21"/>
  <c r="G77" i="21"/>
  <c r="K76" i="21"/>
  <c r="G76" i="21"/>
  <c r="K75" i="21"/>
  <c r="G75" i="21"/>
  <c r="K74" i="21"/>
  <c r="G74" i="21"/>
  <c r="K73" i="21"/>
  <c r="G73" i="21"/>
  <c r="K72" i="21"/>
  <c r="G72" i="21"/>
  <c r="K71" i="21"/>
  <c r="G71" i="21"/>
  <c r="K70" i="21"/>
  <c r="G70" i="21"/>
  <c r="K69" i="21"/>
  <c r="G69" i="21"/>
  <c r="K68" i="21"/>
  <c r="G68" i="21"/>
  <c r="K67" i="21"/>
  <c r="G67" i="21"/>
  <c r="K66" i="21"/>
  <c r="G66" i="21"/>
  <c r="K65" i="21"/>
  <c r="G65" i="21"/>
  <c r="K64" i="21"/>
  <c r="G64" i="21"/>
  <c r="K63" i="21"/>
  <c r="G63" i="21"/>
  <c r="K62" i="21"/>
  <c r="G62" i="21"/>
  <c r="K61" i="21"/>
  <c r="G61" i="21"/>
  <c r="K60" i="21"/>
  <c r="G60" i="21"/>
  <c r="K59" i="21"/>
  <c r="G59" i="21"/>
  <c r="K58" i="21"/>
  <c r="G58" i="21"/>
  <c r="K57" i="21"/>
  <c r="G57" i="21"/>
  <c r="K56" i="21"/>
  <c r="G56" i="21"/>
  <c r="K55" i="21"/>
  <c r="G55" i="21"/>
  <c r="K54" i="21"/>
  <c r="G54" i="21"/>
  <c r="K53" i="21"/>
  <c r="G53" i="21"/>
  <c r="K52" i="21"/>
  <c r="G52" i="21"/>
  <c r="K51" i="21"/>
  <c r="G51" i="21"/>
  <c r="K50" i="21"/>
  <c r="G50" i="21"/>
  <c r="K49" i="21"/>
  <c r="G49" i="21"/>
  <c r="K48" i="21"/>
  <c r="G48" i="21"/>
  <c r="K47" i="21"/>
  <c r="G47" i="21"/>
  <c r="K46" i="21"/>
  <c r="G46" i="21"/>
  <c r="K45" i="21"/>
  <c r="G45" i="21"/>
  <c r="K44" i="21"/>
  <c r="G44" i="21"/>
  <c r="K43" i="21"/>
  <c r="G43" i="21"/>
  <c r="K42" i="21"/>
  <c r="G42" i="21"/>
  <c r="K41" i="21"/>
  <c r="G41" i="21"/>
  <c r="K40" i="21"/>
  <c r="G40" i="21"/>
  <c r="K39" i="21"/>
  <c r="G39" i="21"/>
  <c r="K38" i="21"/>
  <c r="G38" i="21"/>
  <c r="K37" i="21"/>
  <c r="G37" i="21"/>
  <c r="K36" i="21"/>
  <c r="G36" i="21"/>
  <c r="K35" i="21"/>
  <c r="G35" i="21"/>
  <c r="K34" i="21"/>
  <c r="G34" i="21"/>
  <c r="K33" i="21"/>
  <c r="G33" i="21"/>
  <c r="K32" i="21"/>
  <c r="G32" i="21"/>
  <c r="K31" i="21"/>
  <c r="G31" i="21"/>
  <c r="K30" i="21"/>
  <c r="G30" i="21"/>
  <c r="K29" i="21"/>
  <c r="G29" i="21"/>
  <c r="K28" i="21"/>
  <c r="G28" i="21"/>
  <c r="K27" i="21"/>
  <c r="G27" i="21"/>
  <c r="K26" i="21"/>
  <c r="G26" i="21"/>
  <c r="K25" i="21"/>
  <c r="G25" i="21"/>
  <c r="K24" i="21"/>
  <c r="G24" i="21"/>
  <c r="K23" i="21"/>
  <c r="G23" i="21"/>
  <c r="K22" i="21"/>
  <c r="G22" i="21"/>
  <c r="K21" i="21"/>
  <c r="G21" i="21"/>
  <c r="K20" i="21"/>
  <c r="G20" i="21"/>
  <c r="K19" i="21"/>
  <c r="G19" i="21"/>
  <c r="K18" i="21"/>
  <c r="G18" i="21"/>
  <c r="K17" i="21"/>
  <c r="G17" i="21"/>
  <c r="K16" i="21"/>
  <c r="G16" i="21"/>
  <c r="K15" i="21"/>
  <c r="G15" i="21"/>
  <c r="K14" i="21"/>
  <c r="G14" i="21"/>
  <c r="K13" i="21"/>
  <c r="G13" i="21"/>
  <c r="K12" i="21"/>
  <c r="G12" i="21"/>
  <c r="K11" i="21"/>
  <c r="G11" i="21"/>
  <c r="K10" i="21"/>
  <c r="G10" i="21"/>
  <c r="K9" i="21"/>
  <c r="G9" i="21"/>
  <c r="K8" i="21"/>
  <c r="G8" i="21"/>
  <c r="K7" i="21"/>
  <c r="G7" i="21"/>
  <c r="K6" i="21"/>
  <c r="G6" i="21"/>
  <c r="K5" i="21"/>
  <c r="G5" i="21"/>
  <c r="H5" i="21" s="1"/>
  <c r="K4" i="21"/>
  <c r="J4" i="21"/>
  <c r="I4" i="21"/>
  <c r="M4" i="21" s="1"/>
  <c r="G4" i="21"/>
  <c r="I1000" i="20"/>
  <c r="I999" i="20"/>
  <c r="I998" i="20"/>
  <c r="I997" i="20"/>
  <c r="I996" i="20"/>
  <c r="I995" i="20"/>
  <c r="I994" i="20"/>
  <c r="I993" i="20"/>
  <c r="I992" i="20"/>
  <c r="I991" i="20"/>
  <c r="I990" i="20"/>
  <c r="I989" i="20"/>
  <c r="I988" i="20"/>
  <c r="I987" i="20"/>
  <c r="I986" i="20"/>
  <c r="I985" i="20"/>
  <c r="I984" i="20"/>
  <c r="I983" i="20"/>
  <c r="I982" i="20"/>
  <c r="I981" i="20"/>
  <c r="I980" i="20"/>
  <c r="I979" i="20"/>
  <c r="I978" i="20"/>
  <c r="I977" i="20"/>
  <c r="I976" i="20"/>
  <c r="I975" i="20"/>
  <c r="I974" i="20"/>
  <c r="I973" i="20"/>
  <c r="I972" i="20"/>
  <c r="I971" i="20"/>
  <c r="I970" i="20"/>
  <c r="I969" i="20"/>
  <c r="I968" i="20"/>
  <c r="I967" i="20"/>
  <c r="I966" i="20"/>
  <c r="I965" i="20"/>
  <c r="I964" i="20"/>
  <c r="I963" i="20"/>
  <c r="I962" i="20"/>
  <c r="I961" i="20"/>
  <c r="I960" i="20"/>
  <c r="I959" i="20"/>
  <c r="I958" i="20"/>
  <c r="I957" i="20"/>
  <c r="I956" i="20"/>
  <c r="I955" i="20"/>
  <c r="I954" i="20"/>
  <c r="I953" i="20"/>
  <c r="I952" i="20"/>
  <c r="I951" i="20"/>
  <c r="I950" i="20"/>
  <c r="I949" i="20"/>
  <c r="I948" i="20"/>
  <c r="I947" i="20"/>
  <c r="I946" i="20"/>
  <c r="I945" i="20"/>
  <c r="I944" i="20"/>
  <c r="I943" i="20"/>
  <c r="I942" i="20"/>
  <c r="I941" i="20"/>
  <c r="I940" i="20"/>
  <c r="I939" i="20"/>
  <c r="I938" i="20"/>
  <c r="I937" i="20"/>
  <c r="I936" i="20"/>
  <c r="I935" i="20"/>
  <c r="I934" i="20"/>
  <c r="I933" i="20"/>
  <c r="I932" i="20"/>
  <c r="I931" i="20"/>
  <c r="I930" i="20"/>
  <c r="I929" i="20"/>
  <c r="I928" i="20"/>
  <c r="I927" i="20"/>
  <c r="I926" i="20"/>
  <c r="I925" i="20"/>
  <c r="I924" i="20"/>
  <c r="I923" i="20"/>
  <c r="I922" i="20"/>
  <c r="I921" i="20"/>
  <c r="I920" i="20"/>
  <c r="I919" i="20"/>
  <c r="I918" i="20"/>
  <c r="I917" i="20"/>
  <c r="I916" i="20"/>
  <c r="I915" i="20"/>
  <c r="I914" i="20"/>
  <c r="I913" i="20"/>
  <c r="I912" i="20"/>
  <c r="I911" i="20"/>
  <c r="I910" i="20"/>
  <c r="I909" i="20"/>
  <c r="I908" i="20"/>
  <c r="I907" i="20"/>
  <c r="I906" i="20"/>
  <c r="I905" i="20"/>
  <c r="I904" i="20"/>
  <c r="I903" i="20"/>
  <c r="I902" i="20"/>
  <c r="I901" i="20"/>
  <c r="I900" i="20"/>
  <c r="I899" i="20"/>
  <c r="I898" i="20"/>
  <c r="I897" i="20"/>
  <c r="I896" i="20"/>
  <c r="I895" i="20"/>
  <c r="I894" i="20"/>
  <c r="I893" i="20"/>
  <c r="I892" i="20"/>
  <c r="I891" i="20"/>
  <c r="I890" i="20"/>
  <c r="I889" i="20"/>
  <c r="I888" i="20"/>
  <c r="I887" i="20"/>
  <c r="I886" i="20"/>
  <c r="I885" i="20"/>
  <c r="I884" i="20"/>
  <c r="I883" i="20"/>
  <c r="I882" i="20"/>
  <c r="I881" i="20"/>
  <c r="I880" i="20"/>
  <c r="I879" i="20"/>
  <c r="I878" i="20"/>
  <c r="I877" i="20"/>
  <c r="I876" i="20"/>
  <c r="I875" i="20"/>
  <c r="I874" i="20"/>
  <c r="I873" i="20"/>
  <c r="I872" i="20"/>
  <c r="I871" i="20"/>
  <c r="I870" i="20"/>
  <c r="I869" i="20"/>
  <c r="I868" i="20"/>
  <c r="I867" i="20"/>
  <c r="I866" i="20"/>
  <c r="I865" i="20"/>
  <c r="I864" i="20"/>
  <c r="I863" i="20"/>
  <c r="I862" i="20"/>
  <c r="I861" i="20"/>
  <c r="I860" i="20"/>
  <c r="I859" i="20"/>
  <c r="I858" i="20"/>
  <c r="I857" i="20"/>
  <c r="I856" i="20"/>
  <c r="I855" i="20"/>
  <c r="I854" i="20"/>
  <c r="I853" i="20"/>
  <c r="I852" i="20"/>
  <c r="I851" i="20"/>
  <c r="I850" i="20"/>
  <c r="I849" i="20"/>
  <c r="I848" i="20"/>
  <c r="I847" i="20"/>
  <c r="I846" i="20"/>
  <c r="I845" i="20"/>
  <c r="I844" i="20"/>
  <c r="I843" i="20"/>
  <c r="I842" i="20"/>
  <c r="I841" i="20"/>
  <c r="I840" i="20"/>
  <c r="I839" i="20"/>
  <c r="I838" i="20"/>
  <c r="I837" i="20"/>
  <c r="I836" i="20"/>
  <c r="I835" i="20"/>
  <c r="I834" i="20"/>
  <c r="I833" i="20"/>
  <c r="I832" i="20"/>
  <c r="I831" i="20"/>
  <c r="I830" i="20"/>
  <c r="I829" i="20"/>
  <c r="I828" i="20"/>
  <c r="I827" i="20"/>
  <c r="I826" i="20"/>
  <c r="I825" i="20"/>
  <c r="I824" i="20"/>
  <c r="I823" i="20"/>
  <c r="I822" i="20"/>
  <c r="I821" i="20"/>
  <c r="I820" i="20"/>
  <c r="I819" i="20"/>
  <c r="I818" i="20"/>
  <c r="I817" i="20"/>
  <c r="I816" i="20"/>
  <c r="I815" i="20"/>
  <c r="I814" i="20"/>
  <c r="I813" i="20"/>
  <c r="I812" i="20"/>
  <c r="I811" i="20"/>
  <c r="I810" i="20"/>
  <c r="I809" i="20"/>
  <c r="I808" i="20"/>
  <c r="I807" i="20"/>
  <c r="I806" i="20"/>
  <c r="I805" i="20"/>
  <c r="I804" i="20"/>
  <c r="I803" i="20"/>
  <c r="I802" i="20"/>
  <c r="I801" i="20"/>
  <c r="I800" i="20"/>
  <c r="I799" i="20"/>
  <c r="I798" i="20"/>
  <c r="I797" i="20"/>
  <c r="I796" i="20"/>
  <c r="I795" i="20"/>
  <c r="I794" i="20"/>
  <c r="I793" i="20"/>
  <c r="I792" i="20"/>
  <c r="I791" i="20"/>
  <c r="I790" i="20"/>
  <c r="I789" i="20"/>
  <c r="I788" i="20"/>
  <c r="I787" i="20"/>
  <c r="I786" i="20"/>
  <c r="I785" i="20"/>
  <c r="I784" i="20"/>
  <c r="I783" i="20"/>
  <c r="I782" i="20"/>
  <c r="I781" i="20"/>
  <c r="I780" i="20"/>
  <c r="I779" i="20"/>
  <c r="I778" i="20"/>
  <c r="I777" i="20"/>
  <c r="I776" i="20"/>
  <c r="I775" i="20"/>
  <c r="I774" i="20"/>
  <c r="I773" i="20"/>
  <c r="I772" i="20"/>
  <c r="I771" i="20"/>
  <c r="I770" i="20"/>
  <c r="I769" i="20"/>
  <c r="I768" i="20"/>
  <c r="I767" i="20"/>
  <c r="I766" i="20"/>
  <c r="I765" i="20"/>
  <c r="I764" i="20"/>
  <c r="I763" i="20"/>
  <c r="I762" i="20"/>
  <c r="I761" i="20"/>
  <c r="I760" i="20"/>
  <c r="I759" i="20"/>
  <c r="I758" i="20"/>
  <c r="I757" i="20"/>
  <c r="I756" i="20"/>
  <c r="I755" i="20"/>
  <c r="I754" i="20"/>
  <c r="I753" i="20"/>
  <c r="I752" i="20"/>
  <c r="I751" i="20"/>
  <c r="I750" i="20"/>
  <c r="I749" i="20"/>
  <c r="I748" i="20"/>
  <c r="I747" i="20"/>
  <c r="I746" i="20"/>
  <c r="I745" i="20"/>
  <c r="I744" i="20"/>
  <c r="I743" i="20"/>
  <c r="I742" i="20"/>
  <c r="I741" i="20"/>
  <c r="I740" i="20"/>
  <c r="I739" i="20"/>
  <c r="I738" i="20"/>
  <c r="I737" i="20"/>
  <c r="I736" i="20"/>
  <c r="I735" i="20"/>
  <c r="I734" i="20"/>
  <c r="I733" i="20"/>
  <c r="I732" i="20"/>
  <c r="I731" i="20"/>
  <c r="I730" i="20"/>
  <c r="I729" i="20"/>
  <c r="I728" i="20"/>
  <c r="I727" i="20"/>
  <c r="I726" i="20"/>
  <c r="I725" i="20"/>
  <c r="I724" i="20"/>
  <c r="I723" i="20"/>
  <c r="I722" i="20"/>
  <c r="I721" i="20"/>
  <c r="I720" i="20"/>
  <c r="I719" i="20"/>
  <c r="I718" i="20"/>
  <c r="I717" i="20"/>
  <c r="I716" i="20"/>
  <c r="I715" i="20"/>
  <c r="I714" i="20"/>
  <c r="I713" i="20"/>
  <c r="I712" i="20"/>
  <c r="I711" i="20"/>
  <c r="I710" i="20"/>
  <c r="I709" i="20"/>
  <c r="I708" i="20"/>
  <c r="I707" i="20"/>
  <c r="I706" i="20"/>
  <c r="I705" i="20"/>
  <c r="I704" i="20"/>
  <c r="I703" i="20"/>
  <c r="I702" i="20"/>
  <c r="I701" i="20"/>
  <c r="I700" i="20"/>
  <c r="I699" i="20"/>
  <c r="I698" i="20"/>
  <c r="I697" i="20"/>
  <c r="I696" i="20"/>
  <c r="I695" i="20"/>
  <c r="I694" i="20"/>
  <c r="I693" i="20"/>
  <c r="I692" i="20"/>
  <c r="I691" i="20"/>
  <c r="I690" i="20"/>
  <c r="I689" i="20"/>
  <c r="I688" i="20"/>
  <c r="I687" i="20"/>
  <c r="I686" i="20"/>
  <c r="I685" i="20"/>
  <c r="I684" i="20"/>
  <c r="I683" i="20"/>
  <c r="I682" i="20"/>
  <c r="I681" i="20"/>
  <c r="I680" i="20"/>
  <c r="I679" i="20"/>
  <c r="I678" i="20"/>
  <c r="I677" i="20"/>
  <c r="I676" i="20"/>
  <c r="I675" i="20"/>
  <c r="I674" i="20"/>
  <c r="I673" i="20"/>
  <c r="I672" i="20"/>
  <c r="I671" i="20"/>
  <c r="I670" i="20"/>
  <c r="I669" i="20"/>
  <c r="I668" i="20"/>
  <c r="I667" i="20"/>
  <c r="I666" i="20"/>
  <c r="I665" i="20"/>
  <c r="I664" i="20"/>
  <c r="I663" i="20"/>
  <c r="I662" i="20"/>
  <c r="I661" i="20"/>
  <c r="I660" i="20"/>
  <c r="I659" i="20"/>
  <c r="I658" i="20"/>
  <c r="I657" i="20"/>
  <c r="I656" i="20"/>
  <c r="I655" i="20"/>
  <c r="I654" i="20"/>
  <c r="I653" i="20"/>
  <c r="I652" i="20"/>
  <c r="I651" i="20"/>
  <c r="I650" i="20"/>
  <c r="I649" i="20"/>
  <c r="I648" i="20"/>
  <c r="I647" i="20"/>
  <c r="I646" i="20"/>
  <c r="I645" i="20"/>
  <c r="I644" i="20"/>
  <c r="I643" i="20"/>
  <c r="I642" i="20"/>
  <c r="I641" i="20"/>
  <c r="I640" i="20"/>
  <c r="I639" i="20"/>
  <c r="I638" i="20"/>
  <c r="I637" i="20"/>
  <c r="I636" i="20"/>
  <c r="I635" i="20"/>
  <c r="I634" i="20"/>
  <c r="I633" i="20"/>
  <c r="I632" i="20"/>
  <c r="I631" i="20"/>
  <c r="I630" i="20"/>
  <c r="I629" i="20"/>
  <c r="I628" i="20"/>
  <c r="I627" i="20"/>
  <c r="I626" i="20"/>
  <c r="I625" i="20"/>
  <c r="I624" i="20"/>
  <c r="I623" i="20"/>
  <c r="I622" i="20"/>
  <c r="I621" i="20"/>
  <c r="I620" i="20"/>
  <c r="I619" i="20"/>
  <c r="I618" i="20"/>
  <c r="I617" i="20"/>
  <c r="I616" i="20"/>
  <c r="I615" i="20"/>
  <c r="I614" i="20"/>
  <c r="I613" i="20"/>
  <c r="I612" i="20"/>
  <c r="I611" i="20"/>
  <c r="I610" i="20"/>
  <c r="I609" i="20"/>
  <c r="I608" i="20"/>
  <c r="I607" i="20"/>
  <c r="I606" i="20"/>
  <c r="I605" i="20"/>
  <c r="I604" i="20"/>
  <c r="I603" i="20"/>
  <c r="I602" i="20"/>
  <c r="I601" i="20"/>
  <c r="I600" i="20"/>
  <c r="I599" i="20"/>
  <c r="I598" i="20"/>
  <c r="I597" i="20"/>
  <c r="I596" i="20"/>
  <c r="I595" i="20"/>
  <c r="I594" i="20"/>
  <c r="I593" i="20"/>
  <c r="I592" i="20"/>
  <c r="I591" i="20"/>
  <c r="I590" i="20"/>
  <c r="I589" i="20"/>
  <c r="I588" i="20"/>
  <c r="I587" i="20"/>
  <c r="I586" i="20"/>
  <c r="I585" i="20"/>
  <c r="I584" i="20"/>
  <c r="I583" i="20"/>
  <c r="I582" i="20"/>
  <c r="I581" i="20"/>
  <c r="I580" i="20"/>
  <c r="I579" i="20"/>
  <c r="I578" i="20"/>
  <c r="I577" i="20"/>
  <c r="I576" i="20"/>
  <c r="I575" i="20"/>
  <c r="I574" i="20"/>
  <c r="I573" i="20"/>
  <c r="I572" i="20"/>
  <c r="I571" i="20"/>
  <c r="I570" i="20"/>
  <c r="I569" i="20"/>
  <c r="I568" i="20"/>
  <c r="I567" i="20"/>
  <c r="I566" i="20"/>
  <c r="I565" i="20"/>
  <c r="I564" i="20"/>
  <c r="I563" i="20"/>
  <c r="I562" i="20"/>
  <c r="I561" i="20"/>
  <c r="I560" i="20"/>
  <c r="I559" i="20"/>
  <c r="I558" i="20"/>
  <c r="I557" i="20"/>
  <c r="I556" i="20"/>
  <c r="I555" i="20"/>
  <c r="I554" i="20"/>
  <c r="I553" i="20"/>
  <c r="I552" i="20"/>
  <c r="I551" i="20"/>
  <c r="I550" i="20"/>
  <c r="I549" i="20"/>
  <c r="I548" i="20"/>
  <c r="I547" i="20"/>
  <c r="I546" i="20"/>
  <c r="I545" i="20"/>
  <c r="I544" i="20"/>
  <c r="I543" i="20"/>
  <c r="I542" i="20"/>
  <c r="I541" i="20"/>
  <c r="I540" i="20"/>
  <c r="I539" i="20"/>
  <c r="I538" i="20"/>
  <c r="I537" i="20"/>
  <c r="I536" i="20"/>
  <c r="I535" i="20"/>
  <c r="I534" i="20"/>
  <c r="I533" i="20"/>
  <c r="I532" i="20"/>
  <c r="I531" i="20"/>
  <c r="I530" i="20"/>
  <c r="I529" i="20"/>
  <c r="I528" i="20"/>
  <c r="I527" i="20"/>
  <c r="I526" i="20"/>
  <c r="I525" i="20"/>
  <c r="I524" i="20"/>
  <c r="I523" i="20"/>
  <c r="I522" i="20"/>
  <c r="I521" i="20"/>
  <c r="I520" i="20"/>
  <c r="I519" i="20"/>
  <c r="I518" i="20"/>
  <c r="I517" i="20"/>
  <c r="I516" i="20"/>
  <c r="I515" i="20"/>
  <c r="I514" i="20"/>
  <c r="I513" i="20"/>
  <c r="I512" i="20"/>
  <c r="I511" i="20"/>
  <c r="I510" i="20"/>
  <c r="I509" i="20"/>
  <c r="I508" i="20"/>
  <c r="I507" i="20"/>
  <c r="I506" i="20"/>
  <c r="I505" i="20"/>
  <c r="I504" i="20"/>
  <c r="I503" i="20"/>
  <c r="I502" i="20"/>
  <c r="I501" i="20"/>
  <c r="I500" i="20"/>
  <c r="I499" i="20"/>
  <c r="I498" i="20"/>
  <c r="I497" i="20"/>
  <c r="I496" i="20"/>
  <c r="I495" i="20"/>
  <c r="I494" i="20"/>
  <c r="I493" i="20"/>
  <c r="I492" i="20"/>
  <c r="I491" i="20"/>
  <c r="I490" i="20"/>
  <c r="I489" i="20"/>
  <c r="I488" i="20"/>
  <c r="I487" i="20"/>
  <c r="I486" i="20"/>
  <c r="I485" i="20"/>
  <c r="I484" i="20"/>
  <c r="I483" i="20"/>
  <c r="I482" i="20"/>
  <c r="I481" i="20"/>
  <c r="I480" i="20"/>
  <c r="I479" i="20"/>
  <c r="I478" i="20"/>
  <c r="I477" i="20"/>
  <c r="I476" i="20"/>
  <c r="I475" i="20"/>
  <c r="I474" i="20"/>
  <c r="I473" i="20"/>
  <c r="I472" i="20"/>
  <c r="I471" i="20"/>
  <c r="I470" i="20"/>
  <c r="I469" i="20"/>
  <c r="I468" i="20"/>
  <c r="I467" i="20"/>
  <c r="I466" i="20"/>
  <c r="I465" i="20"/>
  <c r="I464" i="20"/>
  <c r="I463" i="20"/>
  <c r="I462" i="20"/>
  <c r="I461" i="20"/>
  <c r="I460" i="20"/>
  <c r="I459" i="20"/>
  <c r="I458" i="20"/>
  <c r="I457" i="20"/>
  <c r="I456" i="20"/>
  <c r="I455" i="20"/>
  <c r="I454" i="20"/>
  <c r="I453" i="20"/>
  <c r="I452" i="20"/>
  <c r="I451" i="20"/>
  <c r="I450" i="20"/>
  <c r="I449" i="20"/>
  <c r="I448" i="20"/>
  <c r="I447" i="20"/>
  <c r="I446" i="20"/>
  <c r="I445" i="20"/>
  <c r="I444" i="20"/>
  <c r="I443" i="20"/>
  <c r="I442" i="20"/>
  <c r="I441" i="20"/>
  <c r="I440" i="20"/>
  <c r="I439" i="20"/>
  <c r="I438" i="20"/>
  <c r="I437" i="20"/>
  <c r="I436" i="20"/>
  <c r="I435" i="20"/>
  <c r="I434" i="20"/>
  <c r="I433" i="20"/>
  <c r="I432" i="20"/>
  <c r="I431" i="20"/>
  <c r="I430" i="20"/>
  <c r="I429" i="20"/>
  <c r="I428" i="20"/>
  <c r="I427" i="20"/>
  <c r="I426" i="20"/>
  <c r="I425" i="20"/>
  <c r="I424" i="20"/>
  <c r="I423" i="20"/>
  <c r="I422" i="20"/>
  <c r="I421" i="20"/>
  <c r="I420" i="20"/>
  <c r="I419" i="20"/>
  <c r="I418" i="20"/>
  <c r="I417" i="20"/>
  <c r="I416" i="20"/>
  <c r="I415" i="20"/>
  <c r="I414" i="20"/>
  <c r="I413" i="20"/>
  <c r="I412" i="20"/>
  <c r="I411" i="20"/>
  <c r="I410" i="20"/>
  <c r="I409" i="20"/>
  <c r="I408" i="20"/>
  <c r="I407" i="20"/>
  <c r="I406" i="20"/>
  <c r="I405" i="20"/>
  <c r="I404" i="20"/>
  <c r="I403" i="20"/>
  <c r="I402" i="20"/>
  <c r="I401" i="20"/>
  <c r="I400" i="20"/>
  <c r="I399" i="20"/>
  <c r="I398" i="20"/>
  <c r="I397" i="20"/>
  <c r="I396" i="20"/>
  <c r="I395" i="20"/>
  <c r="I394" i="20"/>
  <c r="I393" i="20"/>
  <c r="I392" i="20"/>
  <c r="I391" i="20"/>
  <c r="I390" i="20"/>
  <c r="I389" i="20"/>
  <c r="I388" i="20"/>
  <c r="I387" i="20"/>
  <c r="I386" i="20"/>
  <c r="I385" i="20"/>
  <c r="I384" i="20"/>
  <c r="I383" i="20"/>
  <c r="I382" i="20"/>
  <c r="I381" i="20"/>
  <c r="I380" i="20"/>
  <c r="I379" i="20"/>
  <c r="I378" i="20"/>
  <c r="I377" i="20"/>
  <c r="I376" i="20"/>
  <c r="I375" i="20"/>
  <c r="I374" i="20"/>
  <c r="I373" i="20"/>
  <c r="I372" i="20"/>
  <c r="I371" i="20"/>
  <c r="I370" i="20"/>
  <c r="I369" i="20"/>
  <c r="I368" i="20"/>
  <c r="I367" i="20"/>
  <c r="I366" i="20"/>
  <c r="I365" i="20"/>
  <c r="I364" i="20"/>
  <c r="I363" i="20"/>
  <c r="I362" i="20"/>
  <c r="I361" i="20"/>
  <c r="I360" i="20"/>
  <c r="I359" i="20"/>
  <c r="I358" i="20"/>
  <c r="I357" i="20"/>
  <c r="I356" i="20"/>
  <c r="I355" i="20"/>
  <c r="I354" i="20"/>
  <c r="I353" i="20"/>
  <c r="I352" i="20"/>
  <c r="I351" i="20"/>
  <c r="I350" i="20"/>
  <c r="I349" i="20"/>
  <c r="I348" i="20"/>
  <c r="I347" i="20"/>
  <c r="I346" i="20"/>
  <c r="I345" i="20"/>
  <c r="I344" i="20"/>
  <c r="I343" i="20"/>
  <c r="I342" i="20"/>
  <c r="I341" i="20"/>
  <c r="I340" i="20"/>
  <c r="I339" i="20"/>
  <c r="I338" i="20"/>
  <c r="I337" i="20"/>
  <c r="I336" i="20"/>
  <c r="I335" i="20"/>
  <c r="I334" i="20"/>
  <c r="I333" i="20"/>
  <c r="I332" i="20"/>
  <c r="I331" i="20"/>
  <c r="I330" i="20"/>
  <c r="I329" i="20"/>
  <c r="I328" i="20"/>
  <c r="I327" i="20"/>
  <c r="I326" i="20"/>
  <c r="I325" i="20"/>
  <c r="I324" i="20"/>
  <c r="I323" i="20"/>
  <c r="I322" i="20"/>
  <c r="I321" i="20"/>
  <c r="I320" i="20"/>
  <c r="I319" i="20"/>
  <c r="I318" i="20"/>
  <c r="I317" i="20"/>
  <c r="I316" i="20"/>
  <c r="I315" i="20"/>
  <c r="I314" i="20"/>
  <c r="I313" i="20"/>
  <c r="I312" i="20"/>
  <c r="I311" i="20"/>
  <c r="I310" i="20"/>
  <c r="I309" i="20"/>
  <c r="I308" i="20"/>
  <c r="I307" i="20"/>
  <c r="J307" i="20" s="1"/>
  <c r="I306" i="20"/>
  <c r="J306" i="20" s="1"/>
  <c r="L306" i="21" s="1"/>
  <c r="I305" i="20"/>
  <c r="I304" i="20"/>
  <c r="I303" i="20"/>
  <c r="I302" i="20"/>
  <c r="I301" i="20"/>
  <c r="I300" i="20"/>
  <c r="I299" i="20"/>
  <c r="I298" i="20"/>
  <c r="I297" i="20"/>
  <c r="I296" i="20"/>
  <c r="I295" i="20"/>
  <c r="I294" i="20"/>
  <c r="I293" i="20"/>
  <c r="I292" i="20"/>
  <c r="I291" i="20"/>
  <c r="I290" i="20"/>
  <c r="I289" i="20"/>
  <c r="I288" i="20"/>
  <c r="I287" i="20"/>
  <c r="I286" i="20"/>
  <c r="I285" i="20"/>
  <c r="I284" i="20"/>
  <c r="I283" i="20"/>
  <c r="I282" i="20"/>
  <c r="I281" i="20"/>
  <c r="I280" i="20"/>
  <c r="I279" i="20"/>
  <c r="I278" i="20"/>
  <c r="I277" i="20"/>
  <c r="I276" i="20"/>
  <c r="I275" i="20"/>
  <c r="I274" i="20"/>
  <c r="I273" i="20"/>
  <c r="I272" i="20"/>
  <c r="I271" i="20"/>
  <c r="I270" i="20"/>
  <c r="I269" i="20"/>
  <c r="I268" i="20"/>
  <c r="I267" i="20"/>
  <c r="I266" i="20"/>
  <c r="I265" i="20"/>
  <c r="I264" i="20"/>
  <c r="I263" i="20"/>
  <c r="I262" i="20"/>
  <c r="I261" i="20"/>
  <c r="I260" i="20"/>
  <c r="I259" i="20"/>
  <c r="I258" i="20"/>
  <c r="I257" i="20"/>
  <c r="I256" i="20"/>
  <c r="I255" i="20"/>
  <c r="I254" i="20"/>
  <c r="I253" i="20"/>
  <c r="I252" i="20"/>
  <c r="I251" i="20"/>
  <c r="I250" i="20"/>
  <c r="I249" i="20"/>
  <c r="I248" i="20"/>
  <c r="I247" i="20"/>
  <c r="I246" i="20"/>
  <c r="I245" i="20"/>
  <c r="I244" i="20"/>
  <c r="I243" i="20"/>
  <c r="I242" i="20"/>
  <c r="I241" i="20"/>
  <c r="I240" i="20"/>
  <c r="I239" i="20"/>
  <c r="I238" i="20"/>
  <c r="I237" i="20"/>
  <c r="I236" i="20"/>
  <c r="I235" i="20"/>
  <c r="I234" i="20"/>
  <c r="I233" i="20"/>
  <c r="I232" i="20"/>
  <c r="I231" i="20"/>
  <c r="I230" i="20"/>
  <c r="I229" i="20"/>
  <c r="I228" i="20"/>
  <c r="I227" i="20"/>
  <c r="I226" i="20"/>
  <c r="I225" i="20"/>
  <c r="I224" i="20"/>
  <c r="I223" i="20"/>
  <c r="I222" i="20"/>
  <c r="I221" i="20"/>
  <c r="I220" i="20"/>
  <c r="I219" i="20"/>
  <c r="I218" i="20"/>
  <c r="I217" i="20"/>
  <c r="I216" i="20"/>
  <c r="I215" i="20"/>
  <c r="I214" i="20"/>
  <c r="I213" i="20"/>
  <c r="I212" i="20"/>
  <c r="I211" i="20"/>
  <c r="I210" i="20"/>
  <c r="I209" i="20"/>
  <c r="I208" i="20"/>
  <c r="I207" i="20"/>
  <c r="I206" i="20"/>
  <c r="I205" i="20"/>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I161" i="20"/>
  <c r="I160" i="20"/>
  <c r="I159" i="20"/>
  <c r="I158" i="20"/>
  <c r="I157" i="20"/>
  <c r="I156" i="20"/>
  <c r="I155" i="20"/>
  <c r="I154" i="20"/>
  <c r="I153" i="20"/>
  <c r="I152" i="20"/>
  <c r="I151" i="20"/>
  <c r="I150" i="20"/>
  <c r="I149" i="20"/>
  <c r="I148" i="20"/>
  <c r="I147" i="20"/>
  <c r="I146" i="20"/>
  <c r="I145" i="20"/>
  <c r="I144" i="20"/>
  <c r="I143" i="20"/>
  <c r="I142" i="20"/>
  <c r="I141" i="20"/>
  <c r="I140" i="20"/>
  <c r="I139" i="20"/>
  <c r="I138" i="20"/>
  <c r="I137" i="20"/>
  <c r="I136" i="20"/>
  <c r="I135" i="20"/>
  <c r="I134" i="20"/>
  <c r="I133" i="20"/>
  <c r="I132" i="20"/>
  <c r="I131" i="20"/>
  <c r="I130" i="20"/>
  <c r="I129" i="20"/>
  <c r="I128" i="20"/>
  <c r="I127" i="20"/>
  <c r="I126" i="20"/>
  <c r="I125" i="20"/>
  <c r="I124" i="20"/>
  <c r="I123" i="20"/>
  <c r="I122" i="20"/>
  <c r="I121" i="20"/>
  <c r="I120" i="20"/>
  <c r="I119" i="20"/>
  <c r="I118" i="20"/>
  <c r="I117" i="20"/>
  <c r="I116" i="20"/>
  <c r="I115" i="20"/>
  <c r="I114" i="20"/>
  <c r="I113" i="20"/>
  <c r="I112" i="20"/>
  <c r="I111" i="20"/>
  <c r="I110" i="20"/>
  <c r="I109" i="20"/>
  <c r="I108" i="20"/>
  <c r="I107" i="20"/>
  <c r="I106" i="20"/>
  <c r="I105" i="20"/>
  <c r="I104" i="20"/>
  <c r="I103" i="20"/>
  <c r="I102" i="20"/>
  <c r="I101" i="20"/>
  <c r="I100" i="20"/>
  <c r="I99" i="20"/>
  <c r="I98" i="20"/>
  <c r="I97" i="20"/>
  <c r="I96" i="20"/>
  <c r="L95" i="20"/>
  <c r="I95" i="20"/>
  <c r="L94" i="20"/>
  <c r="I94" i="20"/>
  <c r="L93" i="20"/>
  <c r="I93" i="20"/>
  <c r="L92" i="20"/>
  <c r="I92" i="20"/>
  <c r="L91" i="20"/>
  <c r="I91" i="20"/>
  <c r="L90" i="20"/>
  <c r="I90" i="20"/>
  <c r="L89" i="20"/>
  <c r="I89" i="20"/>
  <c r="L88" i="20"/>
  <c r="I88" i="20"/>
  <c r="L87" i="20"/>
  <c r="I87" i="20"/>
  <c r="L86" i="20"/>
  <c r="I86" i="20"/>
  <c r="L85" i="20"/>
  <c r="I85" i="20"/>
  <c r="L84" i="20"/>
  <c r="I84" i="20"/>
  <c r="L83" i="20"/>
  <c r="I83" i="20"/>
  <c r="L82" i="20"/>
  <c r="I82" i="20"/>
  <c r="L81" i="20"/>
  <c r="I81" i="20"/>
  <c r="L80" i="20"/>
  <c r="I80" i="20"/>
  <c r="L79" i="20"/>
  <c r="I79" i="20"/>
  <c r="L78" i="20"/>
  <c r="I78" i="20"/>
  <c r="L77" i="20"/>
  <c r="I77" i="20"/>
  <c r="L76" i="20"/>
  <c r="I76" i="20"/>
  <c r="L75" i="20"/>
  <c r="I75" i="20"/>
  <c r="L74" i="20"/>
  <c r="I74" i="20"/>
  <c r="L73" i="20"/>
  <c r="I73" i="20"/>
  <c r="L72" i="20"/>
  <c r="I72" i="20"/>
  <c r="L71" i="20"/>
  <c r="I71" i="20"/>
  <c r="L70" i="20"/>
  <c r="I70" i="20"/>
  <c r="L69" i="20"/>
  <c r="I69" i="20"/>
  <c r="L68" i="20"/>
  <c r="I68" i="20"/>
  <c r="L67" i="20"/>
  <c r="I67" i="20"/>
  <c r="L66" i="20"/>
  <c r="I66" i="20"/>
  <c r="L65" i="20"/>
  <c r="I65" i="20"/>
  <c r="L64" i="20"/>
  <c r="I64" i="20"/>
  <c r="L63" i="20"/>
  <c r="I63" i="20"/>
  <c r="L62" i="20"/>
  <c r="I62" i="20"/>
  <c r="L61" i="20"/>
  <c r="I61" i="20"/>
  <c r="L60" i="20"/>
  <c r="I60" i="20"/>
  <c r="L59" i="20"/>
  <c r="I59" i="20"/>
  <c r="L58" i="20"/>
  <c r="I58" i="20"/>
  <c r="L57" i="20"/>
  <c r="I57" i="20"/>
  <c r="L56" i="20"/>
  <c r="I56" i="20"/>
  <c r="L55" i="20"/>
  <c r="I55" i="20"/>
  <c r="L54" i="20"/>
  <c r="I54" i="20"/>
  <c r="L53" i="20"/>
  <c r="I53" i="20"/>
  <c r="L52" i="20"/>
  <c r="I52" i="20"/>
  <c r="L51" i="20"/>
  <c r="I51" i="20"/>
  <c r="L50" i="20"/>
  <c r="I50" i="20"/>
  <c r="L49" i="20"/>
  <c r="I49" i="20"/>
  <c r="L48" i="20"/>
  <c r="I48" i="20"/>
  <c r="L47" i="20"/>
  <c r="I47" i="20"/>
  <c r="L46" i="20"/>
  <c r="I46" i="20"/>
  <c r="L45" i="20"/>
  <c r="I45" i="20"/>
  <c r="L44" i="20"/>
  <c r="I44" i="20"/>
  <c r="L43" i="20"/>
  <c r="I43" i="20"/>
  <c r="L42" i="20"/>
  <c r="I42" i="20"/>
  <c r="L41" i="20"/>
  <c r="I41" i="20"/>
  <c r="L40" i="20"/>
  <c r="I40" i="20"/>
  <c r="L39" i="20"/>
  <c r="I39" i="20"/>
  <c r="L38" i="20"/>
  <c r="I38" i="20"/>
  <c r="L37" i="20"/>
  <c r="I37" i="20"/>
  <c r="L36" i="20"/>
  <c r="I36" i="20"/>
  <c r="L35" i="20"/>
  <c r="I35" i="20"/>
  <c r="L34" i="20"/>
  <c r="I34" i="20"/>
  <c r="L33" i="20"/>
  <c r="I33" i="20"/>
  <c r="L32" i="20"/>
  <c r="I32" i="20"/>
  <c r="L31" i="20"/>
  <c r="I31" i="20"/>
  <c r="L30" i="20"/>
  <c r="I30" i="20"/>
  <c r="L29" i="20"/>
  <c r="I29" i="20"/>
  <c r="L28" i="20"/>
  <c r="I28" i="20"/>
  <c r="L27" i="20"/>
  <c r="I27" i="20"/>
  <c r="L26" i="20"/>
  <c r="I26" i="20"/>
  <c r="L25" i="20"/>
  <c r="I25" i="20"/>
  <c r="L24" i="20"/>
  <c r="I24" i="20"/>
  <c r="L23" i="20"/>
  <c r="I23" i="20"/>
  <c r="L22" i="20"/>
  <c r="I22" i="20"/>
  <c r="L21" i="20"/>
  <c r="I21" i="20"/>
  <c r="L20" i="20"/>
  <c r="I20" i="20"/>
  <c r="L19" i="20"/>
  <c r="I19" i="20"/>
  <c r="L18" i="20"/>
  <c r="I18" i="20"/>
  <c r="L17" i="20"/>
  <c r="I17" i="20"/>
  <c r="L16" i="20"/>
  <c r="I16" i="20"/>
  <c r="L15" i="20"/>
  <c r="I15" i="20"/>
  <c r="L14" i="20"/>
  <c r="I14" i="20"/>
  <c r="L13" i="20"/>
  <c r="I13" i="20"/>
  <c r="L12" i="20"/>
  <c r="I12" i="20"/>
  <c r="L11" i="20"/>
  <c r="I11" i="20"/>
  <c r="L10" i="20"/>
  <c r="I10" i="20"/>
  <c r="L9" i="20"/>
  <c r="I9" i="20"/>
  <c r="L8" i="20"/>
  <c r="I8" i="20"/>
  <c r="L7" i="20"/>
  <c r="I7" i="20"/>
  <c r="L6" i="20"/>
  <c r="I6" i="20"/>
  <c r="M5" i="20"/>
  <c r="L5" i="20"/>
  <c r="I5" i="20"/>
  <c r="J5" i="20" s="1"/>
  <c r="M4" i="20"/>
  <c r="L4" i="20"/>
  <c r="O4" i="20" s="1"/>
  <c r="K4" i="20"/>
  <c r="I4" i="20"/>
  <c r="H1000" i="19"/>
  <c r="H999" i="19"/>
  <c r="H998" i="19"/>
  <c r="H997" i="19"/>
  <c r="H996" i="19"/>
  <c r="H995" i="19"/>
  <c r="H994" i="19"/>
  <c r="H993" i="19"/>
  <c r="H992" i="19"/>
  <c r="H991" i="19"/>
  <c r="H990" i="19"/>
  <c r="H989" i="19"/>
  <c r="H988" i="19"/>
  <c r="H987" i="19"/>
  <c r="H986" i="19"/>
  <c r="H985" i="19"/>
  <c r="H984" i="19"/>
  <c r="H983" i="19"/>
  <c r="H982" i="19"/>
  <c r="H981" i="19"/>
  <c r="H980" i="19"/>
  <c r="H979" i="19"/>
  <c r="H978" i="19"/>
  <c r="H977" i="19"/>
  <c r="H976" i="19"/>
  <c r="H975" i="19"/>
  <c r="H974" i="19"/>
  <c r="H973" i="19"/>
  <c r="H972" i="19"/>
  <c r="H971" i="19"/>
  <c r="H970" i="19"/>
  <c r="H969" i="19"/>
  <c r="H968" i="19"/>
  <c r="H967" i="19"/>
  <c r="H966" i="19"/>
  <c r="H965" i="19"/>
  <c r="H964" i="19"/>
  <c r="H963" i="19"/>
  <c r="H962" i="19"/>
  <c r="H961" i="19"/>
  <c r="H960" i="19"/>
  <c r="H959" i="19"/>
  <c r="H958" i="19"/>
  <c r="H957" i="19"/>
  <c r="H956" i="19"/>
  <c r="H955" i="19"/>
  <c r="H954" i="19"/>
  <c r="H953" i="19"/>
  <c r="H952" i="19"/>
  <c r="H951" i="19"/>
  <c r="H950" i="19"/>
  <c r="H949" i="19"/>
  <c r="H948" i="19"/>
  <c r="H947" i="19"/>
  <c r="H946" i="19"/>
  <c r="H945" i="19"/>
  <c r="H944" i="19"/>
  <c r="H943" i="19"/>
  <c r="H942" i="19"/>
  <c r="H941" i="19"/>
  <c r="H940" i="19"/>
  <c r="H939" i="19"/>
  <c r="H938" i="19"/>
  <c r="H937" i="19"/>
  <c r="H936" i="19"/>
  <c r="H935" i="19"/>
  <c r="H934" i="19"/>
  <c r="H933" i="19"/>
  <c r="H932" i="19"/>
  <c r="H931" i="19"/>
  <c r="H930" i="19"/>
  <c r="H929" i="19"/>
  <c r="H928" i="19"/>
  <c r="H927" i="19"/>
  <c r="H926" i="19"/>
  <c r="H925" i="19"/>
  <c r="H924" i="19"/>
  <c r="H923" i="19"/>
  <c r="H922" i="19"/>
  <c r="H921" i="19"/>
  <c r="H920" i="19"/>
  <c r="H919" i="19"/>
  <c r="H918" i="19"/>
  <c r="H917" i="19"/>
  <c r="H916" i="19"/>
  <c r="H915" i="19"/>
  <c r="H914" i="19"/>
  <c r="H913" i="19"/>
  <c r="H912" i="19"/>
  <c r="H911" i="19"/>
  <c r="H910" i="19"/>
  <c r="H909" i="19"/>
  <c r="H908" i="19"/>
  <c r="H907" i="19"/>
  <c r="H906" i="19"/>
  <c r="H905" i="19"/>
  <c r="H904" i="19"/>
  <c r="H903" i="19"/>
  <c r="H902" i="19"/>
  <c r="H901" i="19"/>
  <c r="H900" i="19"/>
  <c r="H899" i="19"/>
  <c r="H898" i="19"/>
  <c r="H897" i="19"/>
  <c r="H896" i="19"/>
  <c r="H895" i="19"/>
  <c r="H894" i="19"/>
  <c r="H893" i="19"/>
  <c r="H892" i="19"/>
  <c r="H891" i="19"/>
  <c r="H890" i="19"/>
  <c r="H889" i="19"/>
  <c r="H888" i="19"/>
  <c r="H887" i="19"/>
  <c r="H886" i="19"/>
  <c r="H885" i="19"/>
  <c r="H884" i="19"/>
  <c r="H883" i="19"/>
  <c r="H882" i="19"/>
  <c r="H881" i="19"/>
  <c r="H880" i="19"/>
  <c r="H879" i="19"/>
  <c r="H878" i="19"/>
  <c r="H877" i="19"/>
  <c r="H876" i="19"/>
  <c r="H875" i="19"/>
  <c r="H874" i="19"/>
  <c r="H873" i="19"/>
  <c r="H872" i="19"/>
  <c r="H871" i="19"/>
  <c r="H870" i="19"/>
  <c r="H869" i="19"/>
  <c r="H868" i="19"/>
  <c r="H867" i="19"/>
  <c r="H866" i="19"/>
  <c r="H865" i="19"/>
  <c r="H864" i="19"/>
  <c r="H863" i="19"/>
  <c r="H862" i="19"/>
  <c r="H861" i="19"/>
  <c r="H860" i="19"/>
  <c r="H859" i="19"/>
  <c r="H858" i="19"/>
  <c r="H857" i="19"/>
  <c r="H856" i="19"/>
  <c r="H855" i="19"/>
  <c r="H854" i="19"/>
  <c r="H853" i="19"/>
  <c r="H852" i="19"/>
  <c r="H851" i="19"/>
  <c r="H850" i="19"/>
  <c r="H849" i="19"/>
  <c r="H848" i="19"/>
  <c r="H847" i="19"/>
  <c r="H846" i="19"/>
  <c r="H845" i="19"/>
  <c r="H844" i="19"/>
  <c r="H843" i="19"/>
  <c r="H842" i="19"/>
  <c r="H841" i="19"/>
  <c r="H840" i="19"/>
  <c r="H839" i="19"/>
  <c r="H838" i="19"/>
  <c r="H837" i="19"/>
  <c r="H836" i="19"/>
  <c r="H835" i="19"/>
  <c r="H834" i="19"/>
  <c r="H833" i="19"/>
  <c r="H832" i="19"/>
  <c r="H831" i="19"/>
  <c r="H830" i="19"/>
  <c r="H829" i="19"/>
  <c r="H828" i="19"/>
  <c r="H827" i="19"/>
  <c r="H826" i="19"/>
  <c r="H825" i="19"/>
  <c r="H824" i="19"/>
  <c r="H823" i="19"/>
  <c r="H822" i="19"/>
  <c r="H821" i="19"/>
  <c r="H820" i="19"/>
  <c r="H819" i="19"/>
  <c r="H818" i="19"/>
  <c r="H817" i="19"/>
  <c r="H816" i="19"/>
  <c r="H815" i="19"/>
  <c r="H814" i="19"/>
  <c r="H813" i="19"/>
  <c r="H812" i="19"/>
  <c r="H811" i="19"/>
  <c r="H810" i="19"/>
  <c r="H809" i="19"/>
  <c r="H808" i="19"/>
  <c r="H807" i="19"/>
  <c r="H806" i="19"/>
  <c r="H805" i="19"/>
  <c r="H804" i="19"/>
  <c r="H803" i="19"/>
  <c r="H802" i="19"/>
  <c r="H801" i="19"/>
  <c r="H800" i="19"/>
  <c r="H799" i="19"/>
  <c r="H798" i="19"/>
  <c r="H797" i="19"/>
  <c r="H796" i="19"/>
  <c r="H795" i="19"/>
  <c r="H794" i="19"/>
  <c r="H793" i="19"/>
  <c r="H792" i="19"/>
  <c r="H791" i="19"/>
  <c r="H790" i="19"/>
  <c r="H789" i="19"/>
  <c r="H788" i="19"/>
  <c r="H787" i="19"/>
  <c r="H786" i="19"/>
  <c r="H785" i="19"/>
  <c r="H784" i="19"/>
  <c r="H783" i="19"/>
  <c r="H782" i="19"/>
  <c r="H781" i="19"/>
  <c r="H780" i="19"/>
  <c r="H779" i="19"/>
  <c r="H778" i="19"/>
  <c r="H777" i="19"/>
  <c r="H776" i="19"/>
  <c r="H775" i="19"/>
  <c r="H774" i="19"/>
  <c r="H773" i="19"/>
  <c r="H772" i="19"/>
  <c r="H771" i="19"/>
  <c r="H770" i="19"/>
  <c r="H769" i="19"/>
  <c r="H768" i="19"/>
  <c r="H767" i="19"/>
  <c r="H766" i="19"/>
  <c r="H765" i="19"/>
  <c r="H764" i="19"/>
  <c r="H763" i="19"/>
  <c r="H762" i="19"/>
  <c r="H761" i="19"/>
  <c r="H760" i="19"/>
  <c r="H759" i="19"/>
  <c r="H758" i="19"/>
  <c r="H757" i="19"/>
  <c r="H756" i="19"/>
  <c r="H755" i="19"/>
  <c r="H754" i="19"/>
  <c r="H753" i="19"/>
  <c r="H752" i="19"/>
  <c r="H751" i="19"/>
  <c r="H750" i="19"/>
  <c r="H749" i="19"/>
  <c r="H748" i="19"/>
  <c r="H747" i="19"/>
  <c r="H746" i="19"/>
  <c r="H745" i="19"/>
  <c r="H744" i="19"/>
  <c r="H743" i="19"/>
  <c r="H742" i="19"/>
  <c r="H741" i="19"/>
  <c r="H740" i="19"/>
  <c r="H739" i="19"/>
  <c r="H738" i="19"/>
  <c r="H737" i="19"/>
  <c r="H736" i="19"/>
  <c r="H735" i="19"/>
  <c r="H734" i="19"/>
  <c r="H733" i="19"/>
  <c r="H732" i="19"/>
  <c r="H731" i="19"/>
  <c r="H730" i="19"/>
  <c r="H729" i="19"/>
  <c r="H728" i="19"/>
  <c r="H727" i="19"/>
  <c r="H726" i="19"/>
  <c r="H725" i="19"/>
  <c r="H724" i="19"/>
  <c r="H723" i="19"/>
  <c r="H722" i="19"/>
  <c r="H721" i="19"/>
  <c r="H720" i="19"/>
  <c r="H719" i="19"/>
  <c r="H718" i="19"/>
  <c r="H717" i="19"/>
  <c r="H716" i="19"/>
  <c r="H715" i="19"/>
  <c r="H714" i="19"/>
  <c r="H713" i="19"/>
  <c r="H712" i="19"/>
  <c r="H711" i="19"/>
  <c r="H710" i="19"/>
  <c r="H709" i="19"/>
  <c r="H708" i="19"/>
  <c r="H707" i="19"/>
  <c r="H706" i="19"/>
  <c r="H705" i="19"/>
  <c r="H704" i="19"/>
  <c r="H703" i="19"/>
  <c r="H702" i="19"/>
  <c r="H701" i="19"/>
  <c r="H700" i="19"/>
  <c r="H699" i="19"/>
  <c r="H698" i="19"/>
  <c r="H697" i="19"/>
  <c r="H696" i="19"/>
  <c r="H695" i="19"/>
  <c r="H694" i="19"/>
  <c r="H693" i="19"/>
  <c r="H692" i="19"/>
  <c r="H691" i="19"/>
  <c r="H690" i="19"/>
  <c r="H689" i="19"/>
  <c r="H688" i="19"/>
  <c r="H687" i="19"/>
  <c r="H686" i="19"/>
  <c r="H685" i="19"/>
  <c r="H684" i="19"/>
  <c r="H683" i="19"/>
  <c r="H682" i="19"/>
  <c r="H681" i="19"/>
  <c r="H680" i="19"/>
  <c r="H679" i="19"/>
  <c r="H678" i="19"/>
  <c r="H677" i="19"/>
  <c r="H676" i="19"/>
  <c r="H675" i="19"/>
  <c r="H674" i="19"/>
  <c r="H673" i="19"/>
  <c r="H672" i="19"/>
  <c r="H671" i="19"/>
  <c r="H670" i="19"/>
  <c r="H669" i="19"/>
  <c r="H668" i="19"/>
  <c r="H667" i="19"/>
  <c r="H666" i="19"/>
  <c r="H665" i="19"/>
  <c r="H664" i="19"/>
  <c r="H663" i="19"/>
  <c r="H662" i="19"/>
  <c r="H661" i="19"/>
  <c r="H660" i="19"/>
  <c r="H659" i="19"/>
  <c r="H658" i="19"/>
  <c r="H657" i="19"/>
  <c r="H656" i="19"/>
  <c r="H655" i="19"/>
  <c r="H654" i="19"/>
  <c r="H653" i="19"/>
  <c r="H652" i="19"/>
  <c r="H651" i="19"/>
  <c r="H650" i="19"/>
  <c r="H649" i="19"/>
  <c r="H648" i="19"/>
  <c r="H647" i="19"/>
  <c r="H646" i="19"/>
  <c r="H645" i="19"/>
  <c r="H644" i="19"/>
  <c r="H643" i="19"/>
  <c r="H642" i="19"/>
  <c r="H641" i="19"/>
  <c r="H640" i="19"/>
  <c r="H639" i="19"/>
  <c r="H638" i="19"/>
  <c r="H637" i="19"/>
  <c r="H636" i="19"/>
  <c r="H635" i="19"/>
  <c r="H634" i="19"/>
  <c r="H633" i="19"/>
  <c r="H632" i="19"/>
  <c r="H631" i="19"/>
  <c r="H630" i="19"/>
  <c r="H629" i="19"/>
  <c r="H628" i="19"/>
  <c r="H627" i="19"/>
  <c r="H626" i="19"/>
  <c r="H625" i="19"/>
  <c r="H624" i="19"/>
  <c r="H623" i="19"/>
  <c r="H622" i="19"/>
  <c r="H621" i="19"/>
  <c r="H620" i="19"/>
  <c r="H619" i="19"/>
  <c r="H618" i="19"/>
  <c r="H617" i="19"/>
  <c r="H616" i="19"/>
  <c r="H615" i="19"/>
  <c r="H614" i="19"/>
  <c r="H613" i="19"/>
  <c r="H612" i="19"/>
  <c r="H611" i="19"/>
  <c r="H610" i="19"/>
  <c r="H609" i="19"/>
  <c r="H608" i="19"/>
  <c r="H607" i="19"/>
  <c r="H606" i="19"/>
  <c r="H605" i="19"/>
  <c r="H604" i="19"/>
  <c r="H603" i="19"/>
  <c r="H602" i="19"/>
  <c r="H601" i="19"/>
  <c r="H600" i="19"/>
  <c r="H599" i="19"/>
  <c r="H598" i="19"/>
  <c r="H597" i="19"/>
  <c r="H596" i="19"/>
  <c r="H595" i="19"/>
  <c r="H594" i="19"/>
  <c r="H593" i="19"/>
  <c r="H592" i="19"/>
  <c r="H591" i="19"/>
  <c r="H590" i="19"/>
  <c r="H589" i="19"/>
  <c r="H588" i="19"/>
  <c r="H587" i="19"/>
  <c r="H586" i="19"/>
  <c r="H585" i="19"/>
  <c r="H584" i="19"/>
  <c r="H583" i="19"/>
  <c r="H582" i="19"/>
  <c r="H581" i="19"/>
  <c r="H580" i="19"/>
  <c r="H579" i="19"/>
  <c r="H578" i="19"/>
  <c r="H577" i="19"/>
  <c r="H576" i="19"/>
  <c r="H575" i="19"/>
  <c r="H574" i="19"/>
  <c r="H573" i="19"/>
  <c r="H572" i="19"/>
  <c r="H571" i="19"/>
  <c r="H570" i="19"/>
  <c r="H569" i="19"/>
  <c r="H568" i="19"/>
  <c r="H567" i="19"/>
  <c r="H566" i="19"/>
  <c r="H565" i="19"/>
  <c r="H564" i="19"/>
  <c r="H563" i="19"/>
  <c r="H562" i="19"/>
  <c r="H561" i="19"/>
  <c r="H560" i="19"/>
  <c r="H559" i="19"/>
  <c r="H558" i="19"/>
  <c r="H557" i="19"/>
  <c r="H556" i="19"/>
  <c r="H555" i="19"/>
  <c r="H554" i="19"/>
  <c r="H553" i="19"/>
  <c r="H552" i="19"/>
  <c r="H551" i="19"/>
  <c r="H550" i="19"/>
  <c r="H549" i="19"/>
  <c r="H548" i="19"/>
  <c r="H547" i="19"/>
  <c r="H546" i="19"/>
  <c r="H545" i="19"/>
  <c r="H544" i="19"/>
  <c r="H543" i="19"/>
  <c r="H542" i="19"/>
  <c r="H541" i="19"/>
  <c r="H540" i="19"/>
  <c r="H539" i="19"/>
  <c r="H538" i="19"/>
  <c r="H537" i="19"/>
  <c r="H536" i="19"/>
  <c r="H535"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c r="H507" i="19"/>
  <c r="H506" i="19"/>
  <c r="H505" i="19"/>
  <c r="H504" i="19"/>
  <c r="H503" i="19"/>
  <c r="H502" i="19"/>
  <c r="H501" i="19"/>
  <c r="H500" i="19"/>
  <c r="H499" i="19"/>
  <c r="H498" i="19"/>
  <c r="H497" i="19"/>
  <c r="H496" i="19"/>
  <c r="H495" i="19"/>
  <c r="H494" i="19"/>
  <c r="H493" i="19"/>
  <c r="H492" i="19"/>
  <c r="H491" i="19"/>
  <c r="H490" i="19"/>
  <c r="H489" i="19"/>
  <c r="H488" i="19"/>
  <c r="H487" i="19"/>
  <c r="H486" i="19"/>
  <c r="H485" i="19"/>
  <c r="H484" i="19"/>
  <c r="H483" i="19"/>
  <c r="H482" i="19"/>
  <c r="H481" i="19"/>
  <c r="H480" i="19"/>
  <c r="H479" i="19"/>
  <c r="H478" i="19"/>
  <c r="H477" i="19"/>
  <c r="H476" i="19"/>
  <c r="H475" i="19"/>
  <c r="H474" i="19"/>
  <c r="H473" i="19"/>
  <c r="H472" i="19"/>
  <c r="H471" i="19"/>
  <c r="H470" i="19"/>
  <c r="H469" i="19"/>
  <c r="H468" i="19"/>
  <c r="H467" i="19"/>
  <c r="H466" i="19"/>
  <c r="H465" i="19"/>
  <c r="H464" i="19"/>
  <c r="H463" i="19"/>
  <c r="H462" i="19"/>
  <c r="H461" i="19"/>
  <c r="H460" i="19"/>
  <c r="H459" i="19"/>
  <c r="H458" i="19"/>
  <c r="H457" i="19"/>
  <c r="H456" i="19"/>
  <c r="H455" i="19"/>
  <c r="H454" i="19"/>
  <c r="H453" i="19"/>
  <c r="H452" i="19"/>
  <c r="H451" i="19"/>
  <c r="H450" i="19"/>
  <c r="H449" i="19"/>
  <c r="H448" i="19"/>
  <c r="H447" i="19"/>
  <c r="H446" i="19"/>
  <c r="H445" i="19"/>
  <c r="H444" i="19"/>
  <c r="H443" i="19"/>
  <c r="H442" i="19"/>
  <c r="H441" i="19"/>
  <c r="H440" i="19"/>
  <c r="H439" i="19"/>
  <c r="H438" i="19"/>
  <c r="H437" i="19"/>
  <c r="H436" i="19"/>
  <c r="H435" i="19"/>
  <c r="H434" i="19"/>
  <c r="H433" i="19"/>
  <c r="H432" i="19"/>
  <c r="H431" i="19"/>
  <c r="H430" i="19"/>
  <c r="H429" i="19"/>
  <c r="H428" i="19"/>
  <c r="H427" i="19"/>
  <c r="H426" i="19"/>
  <c r="H425" i="19"/>
  <c r="H424" i="19"/>
  <c r="H423" i="19"/>
  <c r="H422" i="19"/>
  <c r="H421" i="19"/>
  <c r="H420" i="19"/>
  <c r="H419" i="19"/>
  <c r="H418" i="19"/>
  <c r="H417" i="19"/>
  <c r="H416" i="19"/>
  <c r="H415" i="19"/>
  <c r="H414" i="19"/>
  <c r="H413" i="19"/>
  <c r="H412" i="19"/>
  <c r="H411" i="19"/>
  <c r="H410" i="19"/>
  <c r="H409" i="19"/>
  <c r="H408" i="19"/>
  <c r="H407" i="19"/>
  <c r="H406" i="19"/>
  <c r="H405" i="19"/>
  <c r="H404" i="19"/>
  <c r="H403" i="19"/>
  <c r="H402" i="19"/>
  <c r="H401" i="19"/>
  <c r="H400" i="19"/>
  <c r="H399" i="19"/>
  <c r="H398" i="19"/>
  <c r="H397" i="19"/>
  <c r="H396" i="19"/>
  <c r="H395" i="19"/>
  <c r="H394" i="19"/>
  <c r="H393" i="19"/>
  <c r="H392" i="19"/>
  <c r="H391" i="19"/>
  <c r="H390" i="19"/>
  <c r="H389" i="19"/>
  <c r="H388" i="19"/>
  <c r="H387" i="19"/>
  <c r="H386" i="19"/>
  <c r="H385" i="19"/>
  <c r="H384" i="19"/>
  <c r="H383" i="19"/>
  <c r="H382" i="19"/>
  <c r="H381" i="19"/>
  <c r="H380" i="19"/>
  <c r="H379" i="19"/>
  <c r="H378" i="19"/>
  <c r="H377" i="19"/>
  <c r="H376" i="19"/>
  <c r="H375" i="19"/>
  <c r="H374" i="19"/>
  <c r="H373" i="19"/>
  <c r="H372" i="19"/>
  <c r="H371" i="19"/>
  <c r="H370" i="19"/>
  <c r="H369" i="19"/>
  <c r="H368" i="19"/>
  <c r="H367" i="19"/>
  <c r="H366" i="19"/>
  <c r="H365" i="19"/>
  <c r="H364" i="19"/>
  <c r="H363" i="19"/>
  <c r="H362" i="19"/>
  <c r="H361" i="19"/>
  <c r="H360" i="19"/>
  <c r="H359" i="19"/>
  <c r="H358" i="19"/>
  <c r="H357" i="19"/>
  <c r="H356" i="19"/>
  <c r="H355" i="19"/>
  <c r="H354" i="19"/>
  <c r="H353" i="19"/>
  <c r="H352" i="19"/>
  <c r="H351" i="19"/>
  <c r="H350" i="19"/>
  <c r="H349" i="19"/>
  <c r="H348" i="19"/>
  <c r="H347" i="19"/>
  <c r="H346" i="19"/>
  <c r="H345" i="19"/>
  <c r="H344" i="19"/>
  <c r="H343" i="19"/>
  <c r="H342" i="19"/>
  <c r="H341" i="19"/>
  <c r="H340"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M307" i="19"/>
  <c r="H307" i="19"/>
  <c r="M306" i="19"/>
  <c r="H306" i="19"/>
  <c r="M305" i="19"/>
  <c r="H305" i="19"/>
  <c r="M304" i="19"/>
  <c r="H304" i="19"/>
  <c r="M303" i="19"/>
  <c r="H303" i="19"/>
  <c r="M302" i="19"/>
  <c r="H302" i="19"/>
  <c r="M301" i="19"/>
  <c r="H301" i="19"/>
  <c r="M300" i="19"/>
  <c r="H300" i="19"/>
  <c r="M299" i="19"/>
  <c r="H299" i="19"/>
  <c r="M298" i="19"/>
  <c r="H298" i="19"/>
  <c r="M297" i="19"/>
  <c r="H297" i="19"/>
  <c r="M296" i="19"/>
  <c r="H296" i="19"/>
  <c r="M295" i="19"/>
  <c r="H295" i="19"/>
  <c r="M294" i="19"/>
  <c r="H294" i="19"/>
  <c r="M293" i="19"/>
  <c r="H293" i="19"/>
  <c r="M292" i="19"/>
  <c r="H292" i="19"/>
  <c r="M291" i="19"/>
  <c r="H291" i="19"/>
  <c r="M290" i="19"/>
  <c r="H290" i="19"/>
  <c r="M289" i="19"/>
  <c r="H289" i="19"/>
  <c r="M288" i="19"/>
  <c r="H288" i="19"/>
  <c r="M287" i="19"/>
  <c r="H287" i="19"/>
  <c r="M286" i="19"/>
  <c r="H286" i="19"/>
  <c r="M285" i="19"/>
  <c r="H285" i="19"/>
  <c r="M284" i="19"/>
  <c r="H284" i="19"/>
  <c r="M283" i="19"/>
  <c r="H283" i="19"/>
  <c r="M282" i="19"/>
  <c r="H282" i="19"/>
  <c r="M281" i="19"/>
  <c r="H281" i="19"/>
  <c r="M280" i="19"/>
  <c r="H280" i="19"/>
  <c r="M279" i="19"/>
  <c r="H279" i="19"/>
  <c r="M278" i="19"/>
  <c r="H278" i="19"/>
  <c r="M277" i="19"/>
  <c r="H277" i="19"/>
  <c r="M276" i="19"/>
  <c r="H276" i="19"/>
  <c r="M275" i="19"/>
  <c r="H275" i="19"/>
  <c r="M274" i="19"/>
  <c r="H274" i="19"/>
  <c r="M273" i="19"/>
  <c r="H273" i="19"/>
  <c r="M272" i="19"/>
  <c r="H272" i="19"/>
  <c r="M271" i="19"/>
  <c r="H271" i="19"/>
  <c r="M270" i="19"/>
  <c r="H270" i="19"/>
  <c r="M269" i="19"/>
  <c r="H269" i="19"/>
  <c r="M268" i="19"/>
  <c r="H268" i="19"/>
  <c r="M267" i="19"/>
  <c r="H267" i="19"/>
  <c r="M266" i="19"/>
  <c r="H266" i="19"/>
  <c r="M265" i="19"/>
  <c r="H265" i="19"/>
  <c r="M264" i="19"/>
  <c r="H264" i="19"/>
  <c r="M263" i="19"/>
  <c r="H263" i="19"/>
  <c r="M262" i="19"/>
  <c r="H262" i="19"/>
  <c r="M261" i="19"/>
  <c r="H261" i="19"/>
  <c r="M260" i="19"/>
  <c r="H260" i="19"/>
  <c r="M259" i="19"/>
  <c r="H259" i="19"/>
  <c r="M258" i="19"/>
  <c r="H258" i="19"/>
  <c r="M257" i="19"/>
  <c r="H257" i="19"/>
  <c r="M256" i="19"/>
  <c r="H256" i="19"/>
  <c r="M255" i="19"/>
  <c r="H255" i="19"/>
  <c r="M254" i="19"/>
  <c r="H254" i="19"/>
  <c r="M253" i="19"/>
  <c r="H253" i="19"/>
  <c r="M252" i="19"/>
  <c r="H252" i="19"/>
  <c r="M251" i="19"/>
  <c r="H251" i="19"/>
  <c r="M250" i="19"/>
  <c r="H250" i="19"/>
  <c r="M249" i="19"/>
  <c r="H249" i="19"/>
  <c r="M248"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I96"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L5" i="19"/>
  <c r="H5" i="19"/>
  <c r="N4" i="19"/>
  <c r="L4" i="19"/>
  <c r="K4" i="19"/>
  <c r="J4" i="19"/>
  <c r="H4" i="19"/>
  <c r="M1000" i="18"/>
  <c r="L1000" i="18"/>
  <c r="J1000" i="18"/>
  <c r="H1000" i="18"/>
  <c r="M999" i="18"/>
  <c r="L999" i="18"/>
  <c r="J999" i="18"/>
  <c r="H999" i="18"/>
  <c r="M998" i="18"/>
  <c r="L998" i="18"/>
  <c r="J998" i="18"/>
  <c r="H998" i="18"/>
  <c r="M997" i="18"/>
  <c r="L997" i="18"/>
  <c r="J997" i="18"/>
  <c r="H997" i="18"/>
  <c r="M996" i="18"/>
  <c r="L996" i="18"/>
  <c r="J996" i="18"/>
  <c r="H996" i="18"/>
  <c r="M995" i="18"/>
  <c r="L995" i="18"/>
  <c r="J995" i="18"/>
  <c r="H995" i="18"/>
  <c r="M994" i="18"/>
  <c r="L994" i="18"/>
  <c r="J994" i="18"/>
  <c r="H994" i="18"/>
  <c r="M993" i="18"/>
  <c r="L993" i="18"/>
  <c r="J993" i="18"/>
  <c r="H993" i="18"/>
  <c r="M992" i="18"/>
  <c r="L992" i="18"/>
  <c r="J992" i="18"/>
  <c r="H992" i="18"/>
  <c r="M991" i="18"/>
  <c r="L991" i="18"/>
  <c r="J991" i="18"/>
  <c r="H991" i="18"/>
  <c r="M990" i="18"/>
  <c r="L990" i="18"/>
  <c r="J990" i="18"/>
  <c r="H990" i="18"/>
  <c r="M989" i="18"/>
  <c r="L989" i="18"/>
  <c r="J989" i="18"/>
  <c r="H989" i="18"/>
  <c r="M988" i="18"/>
  <c r="L988" i="18"/>
  <c r="J988" i="18"/>
  <c r="H988" i="18"/>
  <c r="M987" i="18"/>
  <c r="L987" i="18"/>
  <c r="J987" i="18"/>
  <c r="H987" i="18"/>
  <c r="M986" i="18"/>
  <c r="L986" i="18"/>
  <c r="J986" i="18"/>
  <c r="H986" i="18"/>
  <c r="M985" i="18"/>
  <c r="L985" i="18"/>
  <c r="J985" i="18"/>
  <c r="H985" i="18"/>
  <c r="M984" i="18"/>
  <c r="L984" i="18"/>
  <c r="J984" i="18"/>
  <c r="H984" i="18"/>
  <c r="M983" i="18"/>
  <c r="L983" i="18"/>
  <c r="J983" i="18"/>
  <c r="H983" i="18"/>
  <c r="M982" i="18"/>
  <c r="L982" i="18"/>
  <c r="J982" i="18"/>
  <c r="H982" i="18"/>
  <c r="M981" i="18"/>
  <c r="L981" i="18"/>
  <c r="J981" i="18"/>
  <c r="H981" i="18"/>
  <c r="M980" i="18"/>
  <c r="L980" i="18"/>
  <c r="J980" i="18"/>
  <c r="H980" i="18"/>
  <c r="M979" i="18"/>
  <c r="L979" i="18"/>
  <c r="J979" i="18"/>
  <c r="H979" i="18"/>
  <c r="M978" i="18"/>
  <c r="L978" i="18"/>
  <c r="J978" i="18"/>
  <c r="H978" i="18"/>
  <c r="M977" i="18"/>
  <c r="L977" i="18"/>
  <c r="J977" i="18"/>
  <c r="H977" i="18"/>
  <c r="M976" i="18"/>
  <c r="L976" i="18"/>
  <c r="J976" i="18"/>
  <c r="H976" i="18"/>
  <c r="M975" i="18"/>
  <c r="L975" i="18"/>
  <c r="J975" i="18"/>
  <c r="H975" i="18"/>
  <c r="M974" i="18"/>
  <c r="L974" i="18"/>
  <c r="J974" i="18"/>
  <c r="H974" i="18"/>
  <c r="M973" i="18"/>
  <c r="L973" i="18"/>
  <c r="J973" i="18"/>
  <c r="H973" i="18"/>
  <c r="M972" i="18"/>
  <c r="L972" i="18"/>
  <c r="J972" i="18"/>
  <c r="H972" i="18"/>
  <c r="M971" i="18"/>
  <c r="L971" i="18"/>
  <c r="J971" i="18"/>
  <c r="H971" i="18"/>
  <c r="M970" i="18"/>
  <c r="L970" i="18"/>
  <c r="J970" i="18"/>
  <c r="H970" i="18"/>
  <c r="M969" i="18"/>
  <c r="L969" i="18"/>
  <c r="J969" i="18"/>
  <c r="H969" i="18"/>
  <c r="M968" i="18"/>
  <c r="L968" i="18"/>
  <c r="J968" i="18"/>
  <c r="H968" i="18"/>
  <c r="M967" i="18"/>
  <c r="L967" i="18"/>
  <c r="J967" i="18"/>
  <c r="H967" i="18"/>
  <c r="M966" i="18"/>
  <c r="L966" i="18"/>
  <c r="J966" i="18"/>
  <c r="H966" i="18"/>
  <c r="M965" i="18"/>
  <c r="L965" i="18"/>
  <c r="J965" i="18"/>
  <c r="H965" i="18"/>
  <c r="M964" i="18"/>
  <c r="L964" i="18"/>
  <c r="J964" i="18"/>
  <c r="H964" i="18"/>
  <c r="M963" i="18"/>
  <c r="L963" i="18"/>
  <c r="J963" i="18"/>
  <c r="H963" i="18"/>
  <c r="M962" i="18"/>
  <c r="L962" i="18"/>
  <c r="J962" i="18"/>
  <c r="H962" i="18"/>
  <c r="M961" i="18"/>
  <c r="L961" i="18"/>
  <c r="J961" i="18"/>
  <c r="H961" i="18"/>
  <c r="M960" i="18"/>
  <c r="L960" i="18"/>
  <c r="J960" i="18"/>
  <c r="H960" i="18"/>
  <c r="M959" i="18"/>
  <c r="L959" i="18"/>
  <c r="J959" i="18"/>
  <c r="H959" i="18"/>
  <c r="M958" i="18"/>
  <c r="L958" i="18"/>
  <c r="J958" i="18"/>
  <c r="H958" i="18"/>
  <c r="M957" i="18"/>
  <c r="L957" i="18"/>
  <c r="J957" i="18"/>
  <c r="H957" i="18"/>
  <c r="M956" i="18"/>
  <c r="L956" i="18"/>
  <c r="J956" i="18"/>
  <c r="H956" i="18"/>
  <c r="M955" i="18"/>
  <c r="L955" i="18"/>
  <c r="J955" i="18"/>
  <c r="H955" i="18"/>
  <c r="M954" i="18"/>
  <c r="L954" i="18"/>
  <c r="J954" i="18"/>
  <c r="H954" i="18"/>
  <c r="M953" i="18"/>
  <c r="L953" i="18"/>
  <c r="J953" i="18"/>
  <c r="H953" i="18"/>
  <c r="M952" i="18"/>
  <c r="L952" i="18"/>
  <c r="J952" i="18"/>
  <c r="H952" i="18"/>
  <c r="M951" i="18"/>
  <c r="L951" i="18"/>
  <c r="J951" i="18"/>
  <c r="H951" i="18"/>
  <c r="M950" i="18"/>
  <c r="L950" i="18"/>
  <c r="J950" i="18"/>
  <c r="H950" i="18"/>
  <c r="M949" i="18"/>
  <c r="L949" i="18"/>
  <c r="J949" i="18"/>
  <c r="H949" i="18"/>
  <c r="M948" i="18"/>
  <c r="L948" i="18"/>
  <c r="J948" i="18"/>
  <c r="H948" i="18"/>
  <c r="M947" i="18"/>
  <c r="L947" i="18"/>
  <c r="J947" i="18"/>
  <c r="H947" i="18"/>
  <c r="M946" i="18"/>
  <c r="L946" i="18"/>
  <c r="J946" i="18"/>
  <c r="H946" i="18"/>
  <c r="M945" i="18"/>
  <c r="L945" i="18"/>
  <c r="J945" i="18"/>
  <c r="H945" i="18"/>
  <c r="M944" i="18"/>
  <c r="L944" i="18"/>
  <c r="J944" i="18"/>
  <c r="H944" i="18"/>
  <c r="M943" i="18"/>
  <c r="L943" i="18"/>
  <c r="J943" i="18"/>
  <c r="H943" i="18"/>
  <c r="M942" i="18"/>
  <c r="L942" i="18"/>
  <c r="J942" i="18"/>
  <c r="H942" i="18"/>
  <c r="M941" i="18"/>
  <c r="L941" i="18"/>
  <c r="J941" i="18"/>
  <c r="H941" i="18"/>
  <c r="M940" i="18"/>
  <c r="L940" i="18"/>
  <c r="J940" i="18"/>
  <c r="H940" i="18"/>
  <c r="M939" i="18"/>
  <c r="L939" i="18"/>
  <c r="J939" i="18"/>
  <c r="H939" i="18"/>
  <c r="M938" i="18"/>
  <c r="L938" i="18"/>
  <c r="J938" i="18"/>
  <c r="H938" i="18"/>
  <c r="M937" i="18"/>
  <c r="L937" i="18"/>
  <c r="J937" i="18"/>
  <c r="H937" i="18"/>
  <c r="M936" i="18"/>
  <c r="L936" i="18"/>
  <c r="J936" i="18"/>
  <c r="H936" i="18"/>
  <c r="M935" i="18"/>
  <c r="L935" i="18"/>
  <c r="J935" i="18"/>
  <c r="H935" i="18"/>
  <c r="M934" i="18"/>
  <c r="L934" i="18"/>
  <c r="J934" i="18"/>
  <c r="H934" i="18"/>
  <c r="M933" i="18"/>
  <c r="L933" i="18"/>
  <c r="J933" i="18"/>
  <c r="H933" i="18"/>
  <c r="M932" i="18"/>
  <c r="L932" i="18"/>
  <c r="J932" i="18"/>
  <c r="H932" i="18"/>
  <c r="M931" i="18"/>
  <c r="L931" i="18"/>
  <c r="J931" i="18"/>
  <c r="H931" i="18"/>
  <c r="M930" i="18"/>
  <c r="L930" i="18"/>
  <c r="J930" i="18"/>
  <c r="H930" i="18"/>
  <c r="M929" i="18"/>
  <c r="L929" i="18"/>
  <c r="J929" i="18"/>
  <c r="H929" i="18"/>
  <c r="M928" i="18"/>
  <c r="L928" i="18"/>
  <c r="J928" i="18"/>
  <c r="H928" i="18"/>
  <c r="M927" i="18"/>
  <c r="L927" i="18"/>
  <c r="J927" i="18"/>
  <c r="H927" i="18"/>
  <c r="M926" i="18"/>
  <c r="L926" i="18"/>
  <c r="J926" i="18"/>
  <c r="H926" i="18"/>
  <c r="M925" i="18"/>
  <c r="L925" i="18"/>
  <c r="J925" i="18"/>
  <c r="H925" i="18"/>
  <c r="M924" i="18"/>
  <c r="L924" i="18"/>
  <c r="J924" i="18"/>
  <c r="H924" i="18"/>
  <c r="M923" i="18"/>
  <c r="L923" i="18"/>
  <c r="J923" i="18"/>
  <c r="H923" i="18"/>
  <c r="M922" i="18"/>
  <c r="L922" i="18"/>
  <c r="J922" i="18"/>
  <c r="H922" i="18"/>
  <c r="M921" i="18"/>
  <c r="L921" i="18"/>
  <c r="J921" i="18"/>
  <c r="H921" i="18"/>
  <c r="M920" i="18"/>
  <c r="L920" i="18"/>
  <c r="J920" i="18"/>
  <c r="H920" i="18"/>
  <c r="M919" i="18"/>
  <c r="L919" i="18"/>
  <c r="J919" i="18"/>
  <c r="H919" i="18"/>
  <c r="M918" i="18"/>
  <c r="L918" i="18"/>
  <c r="J918" i="18"/>
  <c r="H918" i="18"/>
  <c r="M917" i="18"/>
  <c r="L917" i="18"/>
  <c r="J917" i="18"/>
  <c r="H917" i="18"/>
  <c r="M916" i="18"/>
  <c r="L916" i="18"/>
  <c r="J916" i="18"/>
  <c r="H916" i="18"/>
  <c r="M915" i="18"/>
  <c r="L915" i="18"/>
  <c r="J915" i="18"/>
  <c r="H915" i="18"/>
  <c r="M914" i="18"/>
  <c r="L914" i="18"/>
  <c r="J914" i="18"/>
  <c r="H914" i="18"/>
  <c r="M913" i="18"/>
  <c r="L913" i="18"/>
  <c r="J913" i="18"/>
  <c r="H913" i="18"/>
  <c r="M912" i="18"/>
  <c r="L912" i="18"/>
  <c r="J912" i="18"/>
  <c r="H912" i="18"/>
  <c r="M911" i="18"/>
  <c r="L911" i="18"/>
  <c r="J911" i="18"/>
  <c r="H911" i="18"/>
  <c r="M910" i="18"/>
  <c r="L910" i="18"/>
  <c r="J910" i="18"/>
  <c r="H910" i="18"/>
  <c r="M909" i="18"/>
  <c r="L909" i="18"/>
  <c r="J909" i="18"/>
  <c r="H909" i="18"/>
  <c r="M908" i="18"/>
  <c r="L908" i="18"/>
  <c r="J908" i="18"/>
  <c r="H908" i="18"/>
  <c r="M907" i="18"/>
  <c r="L907" i="18"/>
  <c r="J907" i="18"/>
  <c r="H907" i="18"/>
  <c r="M906" i="18"/>
  <c r="L906" i="18"/>
  <c r="J906" i="18"/>
  <c r="H906" i="18"/>
  <c r="M905" i="18"/>
  <c r="L905" i="18"/>
  <c r="J905" i="18"/>
  <c r="H905" i="18"/>
  <c r="M904" i="18"/>
  <c r="L904" i="18"/>
  <c r="J904" i="18"/>
  <c r="H904" i="18"/>
  <c r="M903" i="18"/>
  <c r="L903" i="18"/>
  <c r="J903" i="18"/>
  <c r="H903" i="18"/>
  <c r="M902" i="18"/>
  <c r="L902" i="18"/>
  <c r="J902" i="18"/>
  <c r="H902" i="18"/>
  <c r="M901" i="18"/>
  <c r="L901" i="18"/>
  <c r="J901" i="18"/>
  <c r="H901" i="18"/>
  <c r="M900" i="18"/>
  <c r="L900" i="18"/>
  <c r="J900" i="18"/>
  <c r="H900" i="18"/>
  <c r="M899" i="18"/>
  <c r="L899" i="18"/>
  <c r="J899" i="18"/>
  <c r="H899" i="18"/>
  <c r="M898" i="18"/>
  <c r="L898" i="18"/>
  <c r="J898" i="18"/>
  <c r="H898" i="18"/>
  <c r="M897" i="18"/>
  <c r="L897" i="18"/>
  <c r="J897" i="18"/>
  <c r="H897" i="18"/>
  <c r="M896" i="18"/>
  <c r="L896" i="18"/>
  <c r="J896" i="18"/>
  <c r="H896" i="18"/>
  <c r="M895" i="18"/>
  <c r="L895" i="18"/>
  <c r="J895" i="18"/>
  <c r="H895" i="18"/>
  <c r="M894" i="18"/>
  <c r="L894" i="18"/>
  <c r="J894" i="18"/>
  <c r="H894" i="18"/>
  <c r="M893" i="18"/>
  <c r="L893" i="18"/>
  <c r="J893" i="18"/>
  <c r="H893" i="18"/>
  <c r="M892" i="18"/>
  <c r="L892" i="18"/>
  <c r="J892" i="18"/>
  <c r="H892" i="18"/>
  <c r="M891" i="18"/>
  <c r="L891" i="18"/>
  <c r="J891" i="18"/>
  <c r="H891" i="18"/>
  <c r="M890" i="18"/>
  <c r="L890" i="18"/>
  <c r="J890" i="18"/>
  <c r="H890" i="18"/>
  <c r="M889" i="18"/>
  <c r="L889" i="18"/>
  <c r="J889" i="18"/>
  <c r="H889" i="18"/>
  <c r="M888" i="18"/>
  <c r="L888" i="18"/>
  <c r="J888" i="18"/>
  <c r="H888" i="18"/>
  <c r="M887" i="18"/>
  <c r="L887" i="18"/>
  <c r="J887" i="18"/>
  <c r="H887" i="18"/>
  <c r="M886" i="18"/>
  <c r="L886" i="18"/>
  <c r="J886" i="18"/>
  <c r="H886" i="18"/>
  <c r="M885" i="18"/>
  <c r="L885" i="18"/>
  <c r="J885" i="18"/>
  <c r="H885" i="18"/>
  <c r="M884" i="18"/>
  <c r="L884" i="18"/>
  <c r="J884" i="18"/>
  <c r="H884" i="18"/>
  <c r="M883" i="18"/>
  <c r="L883" i="18"/>
  <c r="J883" i="18"/>
  <c r="H883" i="18"/>
  <c r="M882" i="18"/>
  <c r="L882" i="18"/>
  <c r="J882" i="18"/>
  <c r="H882" i="18"/>
  <c r="M881" i="18"/>
  <c r="L881" i="18"/>
  <c r="J881" i="18"/>
  <c r="H881" i="18"/>
  <c r="M880" i="18"/>
  <c r="L880" i="18"/>
  <c r="J880" i="18"/>
  <c r="H880" i="18"/>
  <c r="M879" i="18"/>
  <c r="L879" i="18"/>
  <c r="J879" i="18"/>
  <c r="H879" i="18"/>
  <c r="M878" i="18"/>
  <c r="L878" i="18"/>
  <c r="J878" i="18"/>
  <c r="H878" i="18"/>
  <c r="M877" i="18"/>
  <c r="L877" i="18"/>
  <c r="J877" i="18"/>
  <c r="H877" i="18"/>
  <c r="M876" i="18"/>
  <c r="L876" i="18"/>
  <c r="J876" i="18"/>
  <c r="H876" i="18"/>
  <c r="M875" i="18"/>
  <c r="L875" i="18"/>
  <c r="J875" i="18"/>
  <c r="H875" i="18"/>
  <c r="M874" i="18"/>
  <c r="L874" i="18"/>
  <c r="J874" i="18"/>
  <c r="H874" i="18"/>
  <c r="M873" i="18"/>
  <c r="L873" i="18"/>
  <c r="J873" i="18"/>
  <c r="H873" i="18"/>
  <c r="M872" i="18"/>
  <c r="L872" i="18"/>
  <c r="J872" i="18"/>
  <c r="H872" i="18"/>
  <c r="M871" i="18"/>
  <c r="L871" i="18"/>
  <c r="J871" i="18"/>
  <c r="H871" i="18"/>
  <c r="M870" i="18"/>
  <c r="L870" i="18"/>
  <c r="J870" i="18"/>
  <c r="H870" i="18"/>
  <c r="M869" i="18"/>
  <c r="L869" i="18"/>
  <c r="J869" i="18"/>
  <c r="H869" i="18"/>
  <c r="M868" i="18"/>
  <c r="L868" i="18"/>
  <c r="J868" i="18"/>
  <c r="H868" i="18"/>
  <c r="M867" i="18"/>
  <c r="L867" i="18"/>
  <c r="J867" i="18"/>
  <c r="H867" i="18"/>
  <c r="M866" i="18"/>
  <c r="L866" i="18"/>
  <c r="J866" i="18"/>
  <c r="H866" i="18"/>
  <c r="M865" i="18"/>
  <c r="L865" i="18"/>
  <c r="J865" i="18"/>
  <c r="H865" i="18"/>
  <c r="M864" i="18"/>
  <c r="L864" i="18"/>
  <c r="J864" i="18"/>
  <c r="H864" i="18"/>
  <c r="M863" i="18"/>
  <c r="L863" i="18"/>
  <c r="J863" i="18"/>
  <c r="H863" i="18"/>
  <c r="M862" i="18"/>
  <c r="L862" i="18"/>
  <c r="J862" i="18"/>
  <c r="H862" i="18"/>
  <c r="M861" i="18"/>
  <c r="L861" i="18"/>
  <c r="J861" i="18"/>
  <c r="H861" i="18"/>
  <c r="M860" i="18"/>
  <c r="L860" i="18"/>
  <c r="J860" i="18"/>
  <c r="H860" i="18"/>
  <c r="M859" i="18"/>
  <c r="L859" i="18"/>
  <c r="J859" i="18"/>
  <c r="H859" i="18"/>
  <c r="M858" i="18"/>
  <c r="L858" i="18"/>
  <c r="J858" i="18"/>
  <c r="H858" i="18"/>
  <c r="M857" i="18"/>
  <c r="L857" i="18"/>
  <c r="J857" i="18"/>
  <c r="H857" i="18"/>
  <c r="M856" i="18"/>
  <c r="L856" i="18"/>
  <c r="J856" i="18"/>
  <c r="H856" i="18"/>
  <c r="M855" i="18"/>
  <c r="L855" i="18"/>
  <c r="J855" i="18"/>
  <c r="H855" i="18"/>
  <c r="M854" i="18"/>
  <c r="L854" i="18"/>
  <c r="J854" i="18"/>
  <c r="H854" i="18"/>
  <c r="M853" i="18"/>
  <c r="L853" i="18"/>
  <c r="J853" i="18"/>
  <c r="H853" i="18"/>
  <c r="M852" i="18"/>
  <c r="L852" i="18"/>
  <c r="J852" i="18"/>
  <c r="H852" i="18"/>
  <c r="M851" i="18"/>
  <c r="L851" i="18"/>
  <c r="J851" i="18"/>
  <c r="H851" i="18"/>
  <c r="M850" i="18"/>
  <c r="L850" i="18"/>
  <c r="J850" i="18"/>
  <c r="H850" i="18"/>
  <c r="M849" i="18"/>
  <c r="L849" i="18"/>
  <c r="J849" i="18"/>
  <c r="H849" i="18"/>
  <c r="M848" i="18"/>
  <c r="L848" i="18"/>
  <c r="J848" i="18"/>
  <c r="H848" i="18"/>
  <c r="M847" i="18"/>
  <c r="L847" i="18"/>
  <c r="J847" i="18"/>
  <c r="H847" i="18"/>
  <c r="M846" i="18"/>
  <c r="L846" i="18"/>
  <c r="J846" i="18"/>
  <c r="H846" i="18"/>
  <c r="M845" i="18"/>
  <c r="L845" i="18"/>
  <c r="J845" i="18"/>
  <c r="H845" i="18"/>
  <c r="M844" i="18"/>
  <c r="L844" i="18"/>
  <c r="J844" i="18"/>
  <c r="H844" i="18"/>
  <c r="M843" i="18"/>
  <c r="L843" i="18"/>
  <c r="J843" i="18"/>
  <c r="H843" i="18"/>
  <c r="M842" i="18"/>
  <c r="L842" i="18"/>
  <c r="J842" i="18"/>
  <c r="H842" i="18"/>
  <c r="M841" i="18"/>
  <c r="L841" i="18"/>
  <c r="J841" i="18"/>
  <c r="H841" i="18"/>
  <c r="M840" i="18"/>
  <c r="L840" i="18"/>
  <c r="J840" i="18"/>
  <c r="H840" i="18"/>
  <c r="M839" i="18"/>
  <c r="L839" i="18"/>
  <c r="J839" i="18"/>
  <c r="H839" i="18"/>
  <c r="M838" i="18"/>
  <c r="L838" i="18"/>
  <c r="J838" i="18"/>
  <c r="H838" i="18"/>
  <c r="M837" i="18"/>
  <c r="L837" i="18"/>
  <c r="J837" i="18"/>
  <c r="H837" i="18"/>
  <c r="M836" i="18"/>
  <c r="L836" i="18"/>
  <c r="J836" i="18"/>
  <c r="H836" i="18"/>
  <c r="M835" i="18"/>
  <c r="L835" i="18"/>
  <c r="J835" i="18"/>
  <c r="H835" i="18"/>
  <c r="M834" i="18"/>
  <c r="L834" i="18"/>
  <c r="J834" i="18"/>
  <c r="H834" i="18"/>
  <c r="M833" i="18"/>
  <c r="L833" i="18"/>
  <c r="J833" i="18"/>
  <c r="H833" i="18"/>
  <c r="M832" i="18"/>
  <c r="L832" i="18"/>
  <c r="J832" i="18"/>
  <c r="H832" i="18"/>
  <c r="M831" i="18"/>
  <c r="L831" i="18"/>
  <c r="J831" i="18"/>
  <c r="H831" i="18"/>
  <c r="M830" i="18"/>
  <c r="L830" i="18"/>
  <c r="J830" i="18"/>
  <c r="H830" i="18"/>
  <c r="M829" i="18"/>
  <c r="L829" i="18"/>
  <c r="J829" i="18"/>
  <c r="H829" i="18"/>
  <c r="M828" i="18"/>
  <c r="L828" i="18"/>
  <c r="J828" i="18"/>
  <c r="H828" i="18"/>
  <c r="M827" i="18"/>
  <c r="L827" i="18"/>
  <c r="J827" i="18"/>
  <c r="H827" i="18"/>
  <c r="M826" i="18"/>
  <c r="L826" i="18"/>
  <c r="J826" i="18"/>
  <c r="H826" i="18"/>
  <c r="M825" i="18"/>
  <c r="L825" i="18"/>
  <c r="J825" i="18"/>
  <c r="H825" i="18"/>
  <c r="M824" i="18"/>
  <c r="L824" i="18"/>
  <c r="J824" i="18"/>
  <c r="H824" i="18"/>
  <c r="M823" i="18"/>
  <c r="L823" i="18"/>
  <c r="J823" i="18"/>
  <c r="H823" i="18"/>
  <c r="M822" i="18"/>
  <c r="L822" i="18"/>
  <c r="J822" i="18"/>
  <c r="H822" i="18"/>
  <c r="M821" i="18"/>
  <c r="L821" i="18"/>
  <c r="J821" i="18"/>
  <c r="H821" i="18"/>
  <c r="M820" i="18"/>
  <c r="L820" i="18"/>
  <c r="J820" i="18"/>
  <c r="H820" i="18"/>
  <c r="M819" i="18"/>
  <c r="L819" i="18"/>
  <c r="J819" i="18"/>
  <c r="H819" i="18"/>
  <c r="M818" i="18"/>
  <c r="L818" i="18"/>
  <c r="J818" i="18"/>
  <c r="H818" i="18"/>
  <c r="M817" i="18"/>
  <c r="L817" i="18"/>
  <c r="J817" i="18"/>
  <c r="H817" i="18"/>
  <c r="M816" i="18"/>
  <c r="L816" i="18"/>
  <c r="J816" i="18"/>
  <c r="H816" i="18"/>
  <c r="M815" i="18"/>
  <c r="L815" i="18"/>
  <c r="J815" i="18"/>
  <c r="H815" i="18"/>
  <c r="M814" i="18"/>
  <c r="L814" i="18"/>
  <c r="J814" i="18"/>
  <c r="H814" i="18"/>
  <c r="M813" i="18"/>
  <c r="L813" i="18"/>
  <c r="J813" i="18"/>
  <c r="H813" i="18"/>
  <c r="M812" i="18"/>
  <c r="L812" i="18"/>
  <c r="J812" i="18"/>
  <c r="H812" i="18"/>
  <c r="M811" i="18"/>
  <c r="L811" i="18"/>
  <c r="J811" i="18"/>
  <c r="H811" i="18"/>
  <c r="M810" i="18"/>
  <c r="L810" i="18"/>
  <c r="J810" i="18"/>
  <c r="H810" i="18"/>
  <c r="M809" i="18"/>
  <c r="L809" i="18"/>
  <c r="J809" i="18"/>
  <c r="H809" i="18"/>
  <c r="M808" i="18"/>
  <c r="L808" i="18"/>
  <c r="J808" i="18"/>
  <c r="H808" i="18"/>
  <c r="M807" i="18"/>
  <c r="L807" i="18"/>
  <c r="J807" i="18"/>
  <c r="H807" i="18"/>
  <c r="M806" i="18"/>
  <c r="L806" i="18"/>
  <c r="J806" i="18"/>
  <c r="H806" i="18"/>
  <c r="M805" i="18"/>
  <c r="L805" i="18"/>
  <c r="J805" i="18"/>
  <c r="H805" i="18"/>
  <c r="M804" i="18"/>
  <c r="L804" i="18"/>
  <c r="J804" i="18"/>
  <c r="H804" i="18"/>
  <c r="M803" i="18"/>
  <c r="L803" i="18"/>
  <c r="J803" i="18"/>
  <c r="H803" i="18"/>
  <c r="M802" i="18"/>
  <c r="L802" i="18"/>
  <c r="J802" i="18"/>
  <c r="H802" i="18"/>
  <c r="M801" i="18"/>
  <c r="L801" i="18"/>
  <c r="J801" i="18"/>
  <c r="H801" i="18"/>
  <c r="M800" i="18"/>
  <c r="L800" i="18"/>
  <c r="J800" i="18"/>
  <c r="H800" i="18"/>
  <c r="M799" i="18"/>
  <c r="L799" i="18"/>
  <c r="J799" i="18"/>
  <c r="H799" i="18"/>
  <c r="M798" i="18"/>
  <c r="L798" i="18"/>
  <c r="J798" i="18"/>
  <c r="H798" i="18"/>
  <c r="M797" i="18"/>
  <c r="L797" i="18"/>
  <c r="J797" i="18"/>
  <c r="H797" i="18"/>
  <c r="M796" i="18"/>
  <c r="L796" i="18"/>
  <c r="J796" i="18"/>
  <c r="H796" i="18"/>
  <c r="M795" i="18"/>
  <c r="L795" i="18"/>
  <c r="J795" i="18"/>
  <c r="H795" i="18"/>
  <c r="M794" i="18"/>
  <c r="L794" i="18"/>
  <c r="J794" i="18"/>
  <c r="H794" i="18"/>
  <c r="M793" i="18"/>
  <c r="L793" i="18"/>
  <c r="J793" i="18"/>
  <c r="H793" i="18"/>
  <c r="M792" i="18"/>
  <c r="L792" i="18"/>
  <c r="J792" i="18"/>
  <c r="H792" i="18"/>
  <c r="M791" i="18"/>
  <c r="L791" i="18"/>
  <c r="H791" i="18"/>
  <c r="M790" i="18"/>
  <c r="L790" i="18"/>
  <c r="H790" i="18"/>
  <c r="M789" i="18"/>
  <c r="L789" i="18"/>
  <c r="H789" i="18"/>
  <c r="M788" i="18"/>
  <c r="L788" i="18"/>
  <c r="H788" i="18"/>
  <c r="M787" i="18"/>
  <c r="L787" i="18"/>
  <c r="H787" i="18"/>
  <c r="M786" i="18"/>
  <c r="L786" i="18"/>
  <c r="H786" i="18"/>
  <c r="M785" i="18"/>
  <c r="L785" i="18"/>
  <c r="H785" i="18"/>
  <c r="M784" i="18"/>
  <c r="L784" i="18"/>
  <c r="H784" i="18"/>
  <c r="M783" i="18"/>
  <c r="L783" i="18"/>
  <c r="H783" i="18"/>
  <c r="M782" i="18"/>
  <c r="L782" i="18"/>
  <c r="H782" i="18"/>
  <c r="M781" i="18"/>
  <c r="L781" i="18"/>
  <c r="H781" i="18"/>
  <c r="M780" i="18"/>
  <c r="L780" i="18"/>
  <c r="H780" i="18"/>
  <c r="M779" i="18"/>
  <c r="L779" i="18"/>
  <c r="H779" i="18"/>
  <c r="M778" i="18"/>
  <c r="L778" i="18"/>
  <c r="H778" i="18"/>
  <c r="M777" i="18"/>
  <c r="L777" i="18"/>
  <c r="H777" i="18"/>
  <c r="M776" i="18"/>
  <c r="L776" i="18"/>
  <c r="H776" i="18"/>
  <c r="M775" i="18"/>
  <c r="L775" i="18"/>
  <c r="H775" i="18"/>
  <c r="M774" i="18"/>
  <c r="L774" i="18"/>
  <c r="H774" i="18"/>
  <c r="M773" i="18"/>
  <c r="L773" i="18"/>
  <c r="H773" i="18"/>
  <c r="M772" i="18"/>
  <c r="L772" i="18"/>
  <c r="H772" i="18"/>
  <c r="M771" i="18"/>
  <c r="L771" i="18"/>
  <c r="H771" i="18"/>
  <c r="M770" i="18"/>
  <c r="L770" i="18"/>
  <c r="H770" i="18"/>
  <c r="M769" i="18"/>
  <c r="L769" i="18"/>
  <c r="H769" i="18"/>
  <c r="M768" i="18"/>
  <c r="L768" i="18"/>
  <c r="H768" i="18"/>
  <c r="M767" i="18"/>
  <c r="L767" i="18"/>
  <c r="H767" i="18"/>
  <c r="M766" i="18"/>
  <c r="L766" i="18"/>
  <c r="H766" i="18"/>
  <c r="M765" i="18"/>
  <c r="L765" i="18"/>
  <c r="H765" i="18"/>
  <c r="M764" i="18"/>
  <c r="L764" i="18"/>
  <c r="H764" i="18"/>
  <c r="M763" i="18"/>
  <c r="L763" i="18"/>
  <c r="H763" i="18"/>
  <c r="M762" i="18"/>
  <c r="L762" i="18"/>
  <c r="H762" i="18"/>
  <c r="M761" i="18"/>
  <c r="L761" i="18"/>
  <c r="H761" i="18"/>
  <c r="M760" i="18"/>
  <c r="L760" i="18"/>
  <c r="H760" i="18"/>
  <c r="M759" i="18"/>
  <c r="L759" i="18"/>
  <c r="H759" i="18"/>
  <c r="M758" i="18"/>
  <c r="L758" i="18"/>
  <c r="H758" i="18"/>
  <c r="M757" i="18"/>
  <c r="L757" i="18"/>
  <c r="H757" i="18"/>
  <c r="M756" i="18"/>
  <c r="L756" i="18"/>
  <c r="H756" i="18"/>
  <c r="M755" i="18"/>
  <c r="L755" i="18"/>
  <c r="H755" i="18"/>
  <c r="M754" i="18"/>
  <c r="L754" i="18"/>
  <c r="H754" i="18"/>
  <c r="M753" i="18"/>
  <c r="L753" i="18"/>
  <c r="H753" i="18"/>
  <c r="M752" i="18"/>
  <c r="L752" i="18"/>
  <c r="H752" i="18"/>
  <c r="M751" i="18"/>
  <c r="L751" i="18"/>
  <c r="H751" i="18"/>
  <c r="M750" i="18"/>
  <c r="L750" i="18"/>
  <c r="H750" i="18"/>
  <c r="M749" i="18"/>
  <c r="L749" i="18"/>
  <c r="H749" i="18"/>
  <c r="M748" i="18"/>
  <c r="L748" i="18"/>
  <c r="H748" i="18"/>
  <c r="M747" i="18"/>
  <c r="L747" i="18"/>
  <c r="H747" i="18"/>
  <c r="M746" i="18"/>
  <c r="L746" i="18"/>
  <c r="H746" i="18"/>
  <c r="M745" i="18"/>
  <c r="L745" i="18"/>
  <c r="H745" i="18"/>
  <c r="M744" i="18"/>
  <c r="L744" i="18"/>
  <c r="H744" i="18"/>
  <c r="M743" i="18"/>
  <c r="L743" i="18"/>
  <c r="H743" i="18"/>
  <c r="M742" i="18"/>
  <c r="L742" i="18"/>
  <c r="H742" i="18"/>
  <c r="M741" i="18"/>
  <c r="L741" i="18"/>
  <c r="H741" i="18"/>
  <c r="M740" i="18"/>
  <c r="L740" i="18"/>
  <c r="H740" i="18"/>
  <c r="M739" i="18"/>
  <c r="L739" i="18"/>
  <c r="H739" i="18"/>
  <c r="M738" i="18"/>
  <c r="L738" i="18"/>
  <c r="H738" i="18"/>
  <c r="M737" i="18"/>
  <c r="L737" i="18"/>
  <c r="H737" i="18"/>
  <c r="M736" i="18"/>
  <c r="L736" i="18"/>
  <c r="H736" i="18"/>
  <c r="M735" i="18"/>
  <c r="L735" i="18"/>
  <c r="H735" i="18"/>
  <c r="M734" i="18"/>
  <c r="L734" i="18"/>
  <c r="H734" i="18"/>
  <c r="M733" i="18"/>
  <c r="L733" i="18"/>
  <c r="H733" i="18"/>
  <c r="M732" i="18"/>
  <c r="L732" i="18"/>
  <c r="H732" i="18"/>
  <c r="M731" i="18"/>
  <c r="L731" i="18"/>
  <c r="H731" i="18"/>
  <c r="M730" i="18"/>
  <c r="L730" i="18"/>
  <c r="H730" i="18"/>
  <c r="M729" i="18"/>
  <c r="L729" i="18"/>
  <c r="H729" i="18"/>
  <c r="M728" i="18"/>
  <c r="L728" i="18"/>
  <c r="H728" i="18"/>
  <c r="M727" i="18"/>
  <c r="L727" i="18"/>
  <c r="H727" i="18"/>
  <c r="M726" i="18"/>
  <c r="L726" i="18"/>
  <c r="H726" i="18"/>
  <c r="M725" i="18"/>
  <c r="L725" i="18"/>
  <c r="H725" i="18"/>
  <c r="M724" i="18"/>
  <c r="L724" i="18"/>
  <c r="H724" i="18"/>
  <c r="M723" i="18"/>
  <c r="L723" i="18"/>
  <c r="H723" i="18"/>
  <c r="M722" i="18"/>
  <c r="L722" i="18"/>
  <c r="H722" i="18"/>
  <c r="M721" i="18"/>
  <c r="L721" i="18"/>
  <c r="H721" i="18"/>
  <c r="M720" i="18"/>
  <c r="L720" i="18"/>
  <c r="H720" i="18"/>
  <c r="M719" i="18"/>
  <c r="L719" i="18"/>
  <c r="H719" i="18"/>
  <c r="M718" i="18"/>
  <c r="L718" i="18"/>
  <c r="H718" i="18"/>
  <c r="M717" i="18"/>
  <c r="L717" i="18"/>
  <c r="H717" i="18"/>
  <c r="M716" i="18"/>
  <c r="L716" i="18"/>
  <c r="H716" i="18"/>
  <c r="M715" i="18"/>
  <c r="L715" i="18"/>
  <c r="H715" i="18"/>
  <c r="M714" i="18"/>
  <c r="L714" i="18"/>
  <c r="H714" i="18"/>
  <c r="M713" i="18"/>
  <c r="L713" i="18"/>
  <c r="H713" i="18"/>
  <c r="M712" i="18"/>
  <c r="L712" i="18"/>
  <c r="H712" i="18"/>
  <c r="M711" i="18"/>
  <c r="L711" i="18"/>
  <c r="H711" i="18"/>
  <c r="M710" i="18"/>
  <c r="L710" i="18"/>
  <c r="H710" i="18"/>
  <c r="M709" i="18"/>
  <c r="L709" i="18"/>
  <c r="H709" i="18"/>
  <c r="M708" i="18"/>
  <c r="L708" i="18"/>
  <c r="H708" i="18"/>
  <c r="M707" i="18"/>
  <c r="L707" i="18"/>
  <c r="H707" i="18"/>
  <c r="M706" i="18"/>
  <c r="L706" i="18"/>
  <c r="H706" i="18"/>
  <c r="M705" i="18"/>
  <c r="L705" i="18"/>
  <c r="H705" i="18"/>
  <c r="M704" i="18"/>
  <c r="L704" i="18"/>
  <c r="H704" i="18"/>
  <c r="M703" i="18"/>
  <c r="L703" i="18"/>
  <c r="H703" i="18"/>
  <c r="M702" i="18"/>
  <c r="L702" i="18"/>
  <c r="H702" i="18"/>
  <c r="M701" i="18"/>
  <c r="L701" i="18"/>
  <c r="H701" i="18"/>
  <c r="M700" i="18"/>
  <c r="L700" i="18"/>
  <c r="H700" i="18"/>
  <c r="M699" i="18"/>
  <c r="L699" i="18"/>
  <c r="H699" i="18"/>
  <c r="M698" i="18"/>
  <c r="L698" i="18"/>
  <c r="H698" i="18"/>
  <c r="M697" i="18"/>
  <c r="L697" i="18"/>
  <c r="H697" i="18"/>
  <c r="M696" i="18"/>
  <c r="L696" i="18"/>
  <c r="H696" i="18"/>
  <c r="M695" i="18"/>
  <c r="L695" i="18"/>
  <c r="H695" i="18"/>
  <c r="M694" i="18"/>
  <c r="L694" i="18"/>
  <c r="H694" i="18"/>
  <c r="M693" i="18"/>
  <c r="L693" i="18"/>
  <c r="H693" i="18"/>
  <c r="M692" i="18"/>
  <c r="L692" i="18"/>
  <c r="H692" i="18"/>
  <c r="M691" i="18"/>
  <c r="L691" i="18"/>
  <c r="H691" i="18"/>
  <c r="M690" i="18"/>
  <c r="L690" i="18"/>
  <c r="H690" i="18"/>
  <c r="M689" i="18"/>
  <c r="L689" i="18"/>
  <c r="H689" i="18"/>
  <c r="M688" i="18"/>
  <c r="L688" i="18"/>
  <c r="H688" i="18"/>
  <c r="M687" i="18"/>
  <c r="L687" i="18"/>
  <c r="H687" i="18"/>
  <c r="M686" i="18"/>
  <c r="L686" i="18"/>
  <c r="H686" i="18"/>
  <c r="M685" i="18"/>
  <c r="L685" i="18"/>
  <c r="H685" i="18"/>
  <c r="M684" i="18"/>
  <c r="L684" i="18"/>
  <c r="H684" i="18"/>
  <c r="M683" i="18"/>
  <c r="L683" i="18"/>
  <c r="H683" i="18"/>
  <c r="M682" i="18"/>
  <c r="L682" i="18"/>
  <c r="H682" i="18"/>
  <c r="M681" i="18"/>
  <c r="L681" i="18"/>
  <c r="H681" i="18"/>
  <c r="M680" i="18"/>
  <c r="L680" i="18"/>
  <c r="H680" i="18"/>
  <c r="M679" i="18"/>
  <c r="L679" i="18"/>
  <c r="H679" i="18"/>
  <c r="M678" i="18"/>
  <c r="L678" i="18"/>
  <c r="H678" i="18"/>
  <c r="M677" i="18"/>
  <c r="L677" i="18"/>
  <c r="H677" i="18"/>
  <c r="M676" i="18"/>
  <c r="L676" i="18"/>
  <c r="H676" i="18"/>
  <c r="M675" i="18"/>
  <c r="L675" i="18"/>
  <c r="H675" i="18"/>
  <c r="M674" i="18"/>
  <c r="L674" i="18"/>
  <c r="H674" i="18"/>
  <c r="M673" i="18"/>
  <c r="L673" i="18"/>
  <c r="H673" i="18"/>
  <c r="M672" i="18"/>
  <c r="L672" i="18"/>
  <c r="H672" i="18"/>
  <c r="M671" i="18"/>
  <c r="L671" i="18"/>
  <c r="H671" i="18"/>
  <c r="M670" i="18"/>
  <c r="L670" i="18"/>
  <c r="H670" i="18"/>
  <c r="M669" i="18"/>
  <c r="L669" i="18"/>
  <c r="H669" i="18"/>
  <c r="M668" i="18"/>
  <c r="L668" i="18"/>
  <c r="H668" i="18"/>
  <c r="M667" i="18"/>
  <c r="L667" i="18"/>
  <c r="H667" i="18"/>
  <c r="M666" i="18"/>
  <c r="L666" i="18"/>
  <c r="H666" i="18"/>
  <c r="M665" i="18"/>
  <c r="L665" i="18"/>
  <c r="H665" i="18"/>
  <c r="M664" i="18"/>
  <c r="L664" i="18"/>
  <c r="H664" i="18"/>
  <c r="M663" i="18"/>
  <c r="L663" i="18"/>
  <c r="H663" i="18"/>
  <c r="M662" i="18"/>
  <c r="L662" i="18"/>
  <c r="H662" i="18"/>
  <c r="M661" i="18"/>
  <c r="L661" i="18"/>
  <c r="H661" i="18"/>
  <c r="M660" i="18"/>
  <c r="L660" i="18"/>
  <c r="H660" i="18"/>
  <c r="M659" i="18"/>
  <c r="L659" i="18"/>
  <c r="H659" i="18"/>
  <c r="M658" i="18"/>
  <c r="L658" i="18"/>
  <c r="H658" i="18"/>
  <c r="M657" i="18"/>
  <c r="L657" i="18"/>
  <c r="H657" i="18"/>
  <c r="M656" i="18"/>
  <c r="L656" i="18"/>
  <c r="H656" i="18"/>
  <c r="M655" i="18"/>
  <c r="L655" i="18"/>
  <c r="H655" i="18"/>
  <c r="M654" i="18"/>
  <c r="L654" i="18"/>
  <c r="H654" i="18"/>
  <c r="M653" i="18"/>
  <c r="L653" i="18"/>
  <c r="H653" i="18"/>
  <c r="M652" i="18"/>
  <c r="L652" i="18"/>
  <c r="H652" i="18"/>
  <c r="M651" i="18"/>
  <c r="L651" i="18"/>
  <c r="H651" i="18"/>
  <c r="M650" i="18"/>
  <c r="L650" i="18"/>
  <c r="H650" i="18"/>
  <c r="M649" i="18"/>
  <c r="L649" i="18"/>
  <c r="H649" i="18"/>
  <c r="M648" i="18"/>
  <c r="L648" i="18"/>
  <c r="H648" i="18"/>
  <c r="M647" i="18"/>
  <c r="L647" i="18"/>
  <c r="H647" i="18"/>
  <c r="M646" i="18"/>
  <c r="L646" i="18"/>
  <c r="H646" i="18"/>
  <c r="M645" i="18"/>
  <c r="L645" i="18"/>
  <c r="H645" i="18"/>
  <c r="M644" i="18"/>
  <c r="L644" i="18"/>
  <c r="H644" i="18"/>
  <c r="M643" i="18"/>
  <c r="L643" i="18"/>
  <c r="H643" i="18"/>
  <c r="M642" i="18"/>
  <c r="L642" i="18"/>
  <c r="H642" i="18"/>
  <c r="M641" i="18"/>
  <c r="L641" i="18"/>
  <c r="H641" i="18"/>
  <c r="M640" i="18"/>
  <c r="L640" i="18"/>
  <c r="H640" i="18"/>
  <c r="M639" i="18"/>
  <c r="L639" i="18"/>
  <c r="H639" i="18"/>
  <c r="M638" i="18"/>
  <c r="L638" i="18"/>
  <c r="H638" i="18"/>
  <c r="M637" i="18"/>
  <c r="L637" i="18"/>
  <c r="H637" i="18"/>
  <c r="M636" i="18"/>
  <c r="L636" i="18"/>
  <c r="H636" i="18"/>
  <c r="M635" i="18"/>
  <c r="L635" i="18"/>
  <c r="H635" i="18"/>
  <c r="M634" i="18"/>
  <c r="L634" i="18"/>
  <c r="H634" i="18"/>
  <c r="M633" i="18"/>
  <c r="L633" i="18"/>
  <c r="H633" i="18"/>
  <c r="M632" i="18"/>
  <c r="L632" i="18"/>
  <c r="H632" i="18"/>
  <c r="M631" i="18"/>
  <c r="L631" i="18"/>
  <c r="H631" i="18"/>
  <c r="M630" i="18"/>
  <c r="L630" i="18"/>
  <c r="H630" i="18"/>
  <c r="M629" i="18"/>
  <c r="L629" i="18"/>
  <c r="H629" i="18"/>
  <c r="M628" i="18"/>
  <c r="L628" i="18"/>
  <c r="H628" i="18"/>
  <c r="M627" i="18"/>
  <c r="L627" i="18"/>
  <c r="H627" i="18"/>
  <c r="M626" i="18"/>
  <c r="L626" i="18"/>
  <c r="H626" i="18"/>
  <c r="M625" i="18"/>
  <c r="L625" i="18"/>
  <c r="H625" i="18"/>
  <c r="M624" i="18"/>
  <c r="L624" i="18"/>
  <c r="H624" i="18"/>
  <c r="M623" i="18"/>
  <c r="L623" i="18"/>
  <c r="H623" i="18"/>
  <c r="M622" i="18"/>
  <c r="L622" i="18"/>
  <c r="H622" i="18"/>
  <c r="M621" i="18"/>
  <c r="L621" i="18"/>
  <c r="H621" i="18"/>
  <c r="M620" i="18"/>
  <c r="L620" i="18"/>
  <c r="H620" i="18"/>
  <c r="M619" i="18"/>
  <c r="L619" i="18"/>
  <c r="H619" i="18"/>
  <c r="M618" i="18"/>
  <c r="L618" i="18"/>
  <c r="H618" i="18"/>
  <c r="M617" i="18"/>
  <c r="L617" i="18"/>
  <c r="H617" i="18"/>
  <c r="M616" i="18"/>
  <c r="L616" i="18"/>
  <c r="H616" i="18"/>
  <c r="M615" i="18"/>
  <c r="L615" i="18"/>
  <c r="H615" i="18"/>
  <c r="M614" i="18"/>
  <c r="L614" i="18"/>
  <c r="H614" i="18"/>
  <c r="M613" i="18"/>
  <c r="L613" i="18"/>
  <c r="H613" i="18"/>
  <c r="M612" i="18"/>
  <c r="L612" i="18"/>
  <c r="H612" i="18"/>
  <c r="M611" i="18"/>
  <c r="L611" i="18"/>
  <c r="H611" i="18"/>
  <c r="M610" i="18"/>
  <c r="L610" i="18"/>
  <c r="H610" i="18"/>
  <c r="M609" i="18"/>
  <c r="L609" i="18"/>
  <c r="H609" i="18"/>
  <c r="M608" i="18"/>
  <c r="L608" i="18"/>
  <c r="H608" i="18"/>
  <c r="M607" i="18"/>
  <c r="L607" i="18"/>
  <c r="H607" i="18"/>
  <c r="M606" i="18"/>
  <c r="L606" i="18"/>
  <c r="H606" i="18"/>
  <c r="M605" i="18"/>
  <c r="L605" i="18"/>
  <c r="H605" i="18"/>
  <c r="M604" i="18"/>
  <c r="L604" i="18"/>
  <c r="H604" i="18"/>
  <c r="M603" i="18"/>
  <c r="L603" i="18"/>
  <c r="H603" i="18"/>
  <c r="M602" i="18"/>
  <c r="L602" i="18"/>
  <c r="H602" i="18"/>
  <c r="M601" i="18"/>
  <c r="L601" i="18"/>
  <c r="H601" i="18"/>
  <c r="M600" i="18"/>
  <c r="L600" i="18"/>
  <c r="H600" i="18"/>
  <c r="M599" i="18"/>
  <c r="L599" i="18"/>
  <c r="H599" i="18"/>
  <c r="M598" i="18"/>
  <c r="L598" i="18"/>
  <c r="H598" i="18"/>
  <c r="M597" i="18"/>
  <c r="L597" i="18"/>
  <c r="H597" i="18"/>
  <c r="M596" i="18"/>
  <c r="L596" i="18"/>
  <c r="H596" i="18"/>
  <c r="M595" i="18"/>
  <c r="L595" i="18"/>
  <c r="H595" i="18"/>
  <c r="M594" i="18"/>
  <c r="L594" i="18"/>
  <c r="H594" i="18"/>
  <c r="M593" i="18"/>
  <c r="L593" i="18"/>
  <c r="H593" i="18"/>
  <c r="M592" i="18"/>
  <c r="L592" i="18"/>
  <c r="H592" i="18"/>
  <c r="H591" i="18"/>
  <c r="H590" i="18"/>
  <c r="H589" i="18"/>
  <c r="H588" i="18"/>
  <c r="H587" i="18"/>
  <c r="H586" i="18"/>
  <c r="H585" i="18"/>
  <c r="H584" i="18"/>
  <c r="H583" i="18"/>
  <c r="H582" i="18"/>
  <c r="H581" i="18"/>
  <c r="H580" i="18"/>
  <c r="H579" i="18"/>
  <c r="H578" i="18"/>
  <c r="H577" i="18"/>
  <c r="H576" i="18"/>
  <c r="H575" i="18"/>
  <c r="H574" i="18"/>
  <c r="H573" i="18"/>
  <c r="H572" i="18"/>
  <c r="H571" i="18"/>
  <c r="H570" i="18"/>
  <c r="H569" i="18"/>
  <c r="H568" i="18"/>
  <c r="H567" i="18"/>
  <c r="H566" i="18"/>
  <c r="H565" i="18"/>
  <c r="H564" i="18"/>
  <c r="H563" i="18"/>
  <c r="H562" i="18"/>
  <c r="H561" i="18"/>
  <c r="H560" i="18"/>
  <c r="H559" i="18"/>
  <c r="H558" i="18"/>
  <c r="H557" i="18"/>
  <c r="H556" i="18"/>
  <c r="H555" i="18"/>
  <c r="H554" i="18"/>
  <c r="H553" i="18"/>
  <c r="H552" i="18"/>
  <c r="H551" i="18"/>
  <c r="H550" i="18"/>
  <c r="H549" i="18"/>
  <c r="H548" i="18"/>
  <c r="H547" i="18"/>
  <c r="H546" i="18"/>
  <c r="H545" i="18"/>
  <c r="H544" i="18"/>
  <c r="H543" i="18"/>
  <c r="H542" i="18"/>
  <c r="H541" i="18"/>
  <c r="H540" i="18"/>
  <c r="H539" i="18"/>
  <c r="H538" i="18"/>
  <c r="H537" i="18"/>
  <c r="H536" i="18"/>
  <c r="H535" i="18"/>
  <c r="H534" i="18"/>
  <c r="H533" i="18"/>
  <c r="H532" i="18"/>
  <c r="H531" i="18"/>
  <c r="H530" i="18"/>
  <c r="H529" i="18"/>
  <c r="H528" i="18"/>
  <c r="H527" i="18"/>
  <c r="H526" i="18"/>
  <c r="H525" i="18"/>
  <c r="H524" i="18"/>
  <c r="H523" i="18"/>
  <c r="H522" i="18"/>
  <c r="H521" i="18"/>
  <c r="H520" i="18"/>
  <c r="H519" i="18"/>
  <c r="H518" i="18"/>
  <c r="H517" i="18"/>
  <c r="H516" i="18"/>
  <c r="H515" i="18"/>
  <c r="H514" i="18"/>
  <c r="H513" i="18"/>
  <c r="H512" i="18"/>
  <c r="H511" i="18"/>
  <c r="H510" i="18"/>
  <c r="H509" i="18"/>
  <c r="H508" i="18"/>
  <c r="H507" i="18"/>
  <c r="H506" i="18"/>
  <c r="H505" i="18"/>
  <c r="H504" i="18"/>
  <c r="H503" i="18"/>
  <c r="H502" i="18"/>
  <c r="H501" i="18"/>
  <c r="H500" i="18"/>
  <c r="H499" i="18"/>
  <c r="H498" i="18"/>
  <c r="H497" i="18"/>
  <c r="H496" i="18"/>
  <c r="H495" i="18"/>
  <c r="H494" i="18"/>
  <c r="H493" i="18"/>
  <c r="H492" i="18"/>
  <c r="H491" i="18"/>
  <c r="H490" i="18"/>
  <c r="H489" i="18"/>
  <c r="H488" i="18"/>
  <c r="H487" i="18"/>
  <c r="H486" i="18"/>
  <c r="H485" i="18"/>
  <c r="H484" i="18"/>
  <c r="H483" i="18"/>
  <c r="H482" i="18"/>
  <c r="H481" i="18"/>
  <c r="H480" i="18"/>
  <c r="H479" i="18"/>
  <c r="H478" i="18"/>
  <c r="H477" i="18"/>
  <c r="H476" i="18"/>
  <c r="H475" i="18"/>
  <c r="H474" i="18"/>
  <c r="H473" i="18"/>
  <c r="H472" i="18"/>
  <c r="H471" i="18"/>
  <c r="H470" i="18"/>
  <c r="H469" i="18"/>
  <c r="H468" i="18"/>
  <c r="H467" i="18"/>
  <c r="H466" i="18"/>
  <c r="H465" i="18"/>
  <c r="H464" i="18"/>
  <c r="H463" i="18"/>
  <c r="H462" i="18"/>
  <c r="H461" i="18"/>
  <c r="H460" i="18"/>
  <c r="H459" i="18"/>
  <c r="H458" i="18"/>
  <c r="H457" i="18"/>
  <c r="H456" i="18"/>
  <c r="H455" i="18"/>
  <c r="H454" i="18"/>
  <c r="H453" i="18"/>
  <c r="H452" i="18"/>
  <c r="H451" i="18"/>
  <c r="H450" i="18"/>
  <c r="H449" i="18"/>
  <c r="H448" i="18"/>
  <c r="H447" i="18"/>
  <c r="H446" i="18"/>
  <c r="H445" i="18"/>
  <c r="H444" i="18"/>
  <c r="H443" i="18"/>
  <c r="H442" i="18"/>
  <c r="H441" i="18"/>
  <c r="H440" i="18"/>
  <c r="H439" i="18"/>
  <c r="H438" i="18"/>
  <c r="H437" i="18"/>
  <c r="H436" i="18"/>
  <c r="H435" i="18"/>
  <c r="H434" i="18"/>
  <c r="H433" i="18"/>
  <c r="H432" i="18"/>
  <c r="H431" i="18"/>
  <c r="H430" i="18"/>
  <c r="H429" i="18"/>
  <c r="H428" i="18"/>
  <c r="H427" i="18"/>
  <c r="H426" i="18"/>
  <c r="H425" i="18"/>
  <c r="H424" i="18"/>
  <c r="H423" i="18"/>
  <c r="H422" i="18"/>
  <c r="H421" i="18"/>
  <c r="H420" i="18"/>
  <c r="H419" i="18"/>
  <c r="H418" i="18"/>
  <c r="H417" i="18"/>
  <c r="H416" i="18"/>
  <c r="H415" i="18"/>
  <c r="H414" i="18"/>
  <c r="H413" i="18"/>
  <c r="H412" i="18"/>
  <c r="H411" i="18"/>
  <c r="H410" i="18"/>
  <c r="H409" i="18"/>
  <c r="H408" i="18"/>
  <c r="H407" i="18"/>
  <c r="H406" i="18"/>
  <c r="H405" i="18"/>
  <c r="H404" i="18"/>
  <c r="H403" i="18"/>
  <c r="H402" i="18"/>
  <c r="H401" i="18"/>
  <c r="H400" i="18"/>
  <c r="H399" i="18"/>
  <c r="H398" i="18"/>
  <c r="H397" i="18"/>
  <c r="H396" i="18"/>
  <c r="H395" i="18"/>
  <c r="H394" i="18"/>
  <c r="H393" i="18"/>
  <c r="H392" i="18"/>
  <c r="H391" i="18"/>
  <c r="H390" i="18"/>
  <c r="H389" i="18"/>
  <c r="H388" i="18"/>
  <c r="H387" i="18"/>
  <c r="H386" i="18"/>
  <c r="H385" i="18"/>
  <c r="H384" i="18"/>
  <c r="H383" i="18"/>
  <c r="H382" i="18"/>
  <c r="H381" i="18"/>
  <c r="H380" i="18"/>
  <c r="H379" i="18"/>
  <c r="H378" i="18"/>
  <c r="H377" i="18"/>
  <c r="H376" i="18"/>
  <c r="H375" i="18"/>
  <c r="H374" i="18"/>
  <c r="H373" i="18"/>
  <c r="H372" i="18"/>
  <c r="H371" i="18"/>
  <c r="H370" i="18"/>
  <c r="H369" i="18"/>
  <c r="H368" i="18"/>
  <c r="H367" i="18"/>
  <c r="H366" i="18"/>
  <c r="H365" i="18"/>
  <c r="H364" i="18"/>
  <c r="H363" i="18"/>
  <c r="H362" i="18"/>
  <c r="H361" i="18"/>
  <c r="H360" i="18"/>
  <c r="H359" i="18"/>
  <c r="H358" i="18"/>
  <c r="H357" i="18"/>
  <c r="H356" i="18"/>
  <c r="H355" i="18"/>
  <c r="H354" i="18"/>
  <c r="H353" i="18"/>
  <c r="H352" i="18"/>
  <c r="H351" i="18"/>
  <c r="H350" i="18"/>
  <c r="H349" i="18"/>
  <c r="H348" i="18"/>
  <c r="H347" i="18"/>
  <c r="H346" i="18"/>
  <c r="H345" i="18"/>
  <c r="H344" i="18"/>
  <c r="H343" i="18"/>
  <c r="H342" i="18"/>
  <c r="H341" i="18"/>
  <c r="H340" i="18"/>
  <c r="H339" i="18"/>
  <c r="H338" i="18"/>
  <c r="H337" i="18"/>
  <c r="H336" i="18"/>
  <c r="H335" i="18"/>
  <c r="H334" i="18"/>
  <c r="H333" i="18"/>
  <c r="H332" i="18"/>
  <c r="H331" i="18"/>
  <c r="H330" i="18"/>
  <c r="H329" i="18"/>
  <c r="H328" i="18"/>
  <c r="H327" i="18"/>
  <c r="H326" i="18"/>
  <c r="H325" i="18"/>
  <c r="H324" i="18"/>
  <c r="H323" i="18"/>
  <c r="H322" i="18"/>
  <c r="H321" i="18"/>
  <c r="H320" i="18"/>
  <c r="H319" i="18"/>
  <c r="H318" i="18"/>
  <c r="H317" i="18"/>
  <c r="H316" i="18"/>
  <c r="H315" i="18"/>
  <c r="H314" i="18"/>
  <c r="H313" i="18"/>
  <c r="H312" i="18"/>
  <c r="H311" i="18"/>
  <c r="H310" i="18"/>
  <c r="H309" i="18"/>
  <c r="H308" i="18"/>
  <c r="M307" i="18"/>
  <c r="H307" i="18"/>
  <c r="M306" i="18"/>
  <c r="H306" i="18"/>
  <c r="M305" i="18"/>
  <c r="H305" i="18"/>
  <c r="M304" i="18"/>
  <c r="H304" i="18"/>
  <c r="M303" i="18"/>
  <c r="H303" i="18"/>
  <c r="M302" i="18"/>
  <c r="H302" i="18"/>
  <c r="M301" i="18"/>
  <c r="H301" i="18"/>
  <c r="M300" i="18"/>
  <c r="H300" i="18"/>
  <c r="M299" i="18"/>
  <c r="H299" i="18"/>
  <c r="M298" i="18"/>
  <c r="H298" i="18"/>
  <c r="M297" i="18"/>
  <c r="H297" i="18"/>
  <c r="M296" i="18"/>
  <c r="H296" i="18"/>
  <c r="M295" i="18"/>
  <c r="H295" i="18"/>
  <c r="M294" i="18"/>
  <c r="H294" i="18"/>
  <c r="M293" i="18"/>
  <c r="H293" i="18"/>
  <c r="M292" i="18"/>
  <c r="H292" i="18"/>
  <c r="M291" i="18"/>
  <c r="H291" i="18"/>
  <c r="M290" i="18"/>
  <c r="H290" i="18"/>
  <c r="M289" i="18"/>
  <c r="H289" i="18"/>
  <c r="M288" i="18"/>
  <c r="H288" i="18"/>
  <c r="M287" i="18"/>
  <c r="H287" i="18"/>
  <c r="M286" i="18"/>
  <c r="H286" i="18"/>
  <c r="M285" i="18"/>
  <c r="H285" i="18"/>
  <c r="M284" i="18"/>
  <c r="H284" i="18"/>
  <c r="M283" i="18"/>
  <c r="H283" i="18"/>
  <c r="M282" i="18"/>
  <c r="H282" i="18"/>
  <c r="M281" i="18"/>
  <c r="H281" i="18"/>
  <c r="M280" i="18"/>
  <c r="H280" i="18"/>
  <c r="M279" i="18"/>
  <c r="H279" i="18"/>
  <c r="M278" i="18"/>
  <c r="H278" i="18"/>
  <c r="M277" i="18"/>
  <c r="H277" i="18"/>
  <c r="M276" i="18"/>
  <c r="H276" i="18"/>
  <c r="M275" i="18"/>
  <c r="H275" i="18"/>
  <c r="M274" i="18"/>
  <c r="H274" i="18"/>
  <c r="M273" i="18"/>
  <c r="H273" i="18"/>
  <c r="M272" i="18"/>
  <c r="H272" i="18"/>
  <c r="M271" i="18"/>
  <c r="H271" i="18"/>
  <c r="M270" i="18"/>
  <c r="H270" i="18"/>
  <c r="M269" i="18"/>
  <c r="H269" i="18"/>
  <c r="M268" i="18"/>
  <c r="H268" i="18"/>
  <c r="M267" i="18"/>
  <c r="H267" i="18"/>
  <c r="M266" i="18"/>
  <c r="H266" i="18"/>
  <c r="M265" i="18"/>
  <c r="H265" i="18"/>
  <c r="M264" i="18"/>
  <c r="H264" i="18"/>
  <c r="M263" i="18"/>
  <c r="H263" i="18"/>
  <c r="M262" i="18"/>
  <c r="H262" i="18"/>
  <c r="M261" i="18"/>
  <c r="H261" i="18"/>
  <c r="M260" i="18"/>
  <c r="H260" i="18"/>
  <c r="M259" i="18"/>
  <c r="H259" i="18"/>
  <c r="M258" i="18"/>
  <c r="H258" i="18"/>
  <c r="M257" i="18"/>
  <c r="H257" i="18"/>
  <c r="M256" i="18"/>
  <c r="H256" i="18"/>
  <c r="M255" i="18"/>
  <c r="H255" i="18"/>
  <c r="M254" i="18"/>
  <c r="H254" i="18"/>
  <c r="M253" i="18"/>
  <c r="H253" i="18"/>
  <c r="M252" i="18"/>
  <c r="H252" i="18"/>
  <c r="M251" i="18"/>
  <c r="H251" i="18"/>
  <c r="M250" i="18"/>
  <c r="H250" i="18"/>
  <c r="M249" i="18"/>
  <c r="H249" i="18"/>
  <c r="M248"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K96" i="18"/>
  <c r="H96" i="18"/>
  <c r="K95" i="18"/>
  <c r="H95" i="18"/>
  <c r="K94" i="18"/>
  <c r="H94" i="18"/>
  <c r="K93" i="18"/>
  <c r="H93" i="18"/>
  <c r="K92" i="18"/>
  <c r="H92" i="18"/>
  <c r="K91" i="18"/>
  <c r="H91" i="18"/>
  <c r="K90" i="18"/>
  <c r="H90" i="18"/>
  <c r="K89" i="18"/>
  <c r="H89" i="18"/>
  <c r="K88" i="18"/>
  <c r="H88" i="18"/>
  <c r="K87" i="18"/>
  <c r="H87" i="18"/>
  <c r="K86" i="18"/>
  <c r="H86" i="18"/>
  <c r="K85" i="18"/>
  <c r="H85" i="18"/>
  <c r="K84" i="18"/>
  <c r="H84" i="18"/>
  <c r="K83" i="18"/>
  <c r="H83" i="18"/>
  <c r="K82" i="18"/>
  <c r="H82" i="18"/>
  <c r="K81" i="18"/>
  <c r="H81" i="18"/>
  <c r="K80" i="18"/>
  <c r="H80" i="18"/>
  <c r="K79" i="18"/>
  <c r="H79" i="18"/>
  <c r="K78" i="18"/>
  <c r="H78" i="18"/>
  <c r="K77" i="18"/>
  <c r="H77" i="18"/>
  <c r="K76" i="18"/>
  <c r="H76" i="18"/>
  <c r="K75" i="18"/>
  <c r="H75" i="18"/>
  <c r="K74" i="18"/>
  <c r="H74" i="18"/>
  <c r="K73" i="18"/>
  <c r="H73" i="18"/>
  <c r="K72" i="18"/>
  <c r="H72" i="18"/>
  <c r="K71" i="18"/>
  <c r="H71" i="18"/>
  <c r="K70" i="18"/>
  <c r="H70" i="18"/>
  <c r="K69" i="18"/>
  <c r="H69" i="18"/>
  <c r="K68" i="18"/>
  <c r="H68" i="18"/>
  <c r="K67" i="18"/>
  <c r="H67" i="18"/>
  <c r="K66" i="18"/>
  <c r="H66" i="18"/>
  <c r="K65" i="18"/>
  <c r="H65" i="18"/>
  <c r="K64" i="18"/>
  <c r="H64" i="18"/>
  <c r="K63" i="18"/>
  <c r="H63" i="18"/>
  <c r="K62" i="18"/>
  <c r="H62" i="18"/>
  <c r="K61" i="18"/>
  <c r="H61" i="18"/>
  <c r="K60" i="18"/>
  <c r="H60" i="18"/>
  <c r="K59" i="18"/>
  <c r="H59" i="18"/>
  <c r="K58" i="18"/>
  <c r="H58" i="18"/>
  <c r="K57" i="18"/>
  <c r="H57" i="18"/>
  <c r="K56" i="18"/>
  <c r="H56" i="18"/>
  <c r="K55" i="18"/>
  <c r="H55" i="18"/>
  <c r="K54" i="18"/>
  <c r="H54" i="18"/>
  <c r="K53" i="18"/>
  <c r="H53" i="18"/>
  <c r="K52" i="18"/>
  <c r="H52" i="18"/>
  <c r="K51" i="18"/>
  <c r="H51" i="18"/>
  <c r="K50" i="18"/>
  <c r="H50" i="18"/>
  <c r="K49" i="18"/>
  <c r="H49" i="18"/>
  <c r="K48" i="18"/>
  <c r="H48" i="18"/>
  <c r="K47" i="18"/>
  <c r="H47" i="18"/>
  <c r="K46" i="18"/>
  <c r="H46" i="18"/>
  <c r="K45" i="18"/>
  <c r="H45" i="18"/>
  <c r="K44" i="18"/>
  <c r="H44" i="18"/>
  <c r="K43" i="18"/>
  <c r="H43" i="18"/>
  <c r="K42" i="18"/>
  <c r="H42" i="18"/>
  <c r="K41" i="18"/>
  <c r="H41" i="18"/>
  <c r="K40" i="18"/>
  <c r="H40" i="18"/>
  <c r="K39" i="18"/>
  <c r="H39" i="18"/>
  <c r="K38" i="18"/>
  <c r="H38" i="18"/>
  <c r="K37" i="18"/>
  <c r="H37" i="18"/>
  <c r="K36" i="18"/>
  <c r="H36" i="18"/>
  <c r="K35" i="18"/>
  <c r="H35" i="18"/>
  <c r="K34" i="18"/>
  <c r="H34" i="18"/>
  <c r="K33" i="18"/>
  <c r="H33" i="18"/>
  <c r="K32" i="18"/>
  <c r="H32" i="18"/>
  <c r="K31" i="18"/>
  <c r="H31" i="18"/>
  <c r="K30" i="18"/>
  <c r="H30" i="18"/>
  <c r="K29" i="18"/>
  <c r="H29" i="18"/>
  <c r="K28" i="18"/>
  <c r="H28" i="18"/>
  <c r="K27" i="18"/>
  <c r="H27" i="18"/>
  <c r="K26" i="18"/>
  <c r="H26" i="18"/>
  <c r="K25" i="18"/>
  <c r="H25" i="18"/>
  <c r="K24" i="18"/>
  <c r="H24" i="18"/>
  <c r="K23" i="18"/>
  <c r="H23" i="18"/>
  <c r="K22" i="18"/>
  <c r="H22" i="18"/>
  <c r="K21" i="18"/>
  <c r="H21" i="18"/>
  <c r="K20" i="18"/>
  <c r="H20" i="18"/>
  <c r="K19" i="18"/>
  <c r="H19" i="18"/>
  <c r="K18" i="18"/>
  <c r="H18" i="18"/>
  <c r="K17" i="18"/>
  <c r="H17" i="18"/>
  <c r="K16" i="18"/>
  <c r="H16" i="18"/>
  <c r="K15" i="18"/>
  <c r="H15" i="18"/>
  <c r="K14" i="18"/>
  <c r="H14" i="18"/>
  <c r="K13" i="18"/>
  <c r="H13" i="18"/>
  <c r="K12" i="18"/>
  <c r="H12" i="18"/>
  <c r="K11" i="18"/>
  <c r="H11" i="18"/>
  <c r="K10" i="18"/>
  <c r="H10" i="18"/>
  <c r="K9" i="18"/>
  <c r="H9" i="18"/>
  <c r="K8" i="18"/>
  <c r="H8" i="18"/>
  <c r="K7" i="18"/>
  <c r="H7" i="18"/>
  <c r="K6" i="18"/>
  <c r="H6" i="18"/>
  <c r="L5" i="18"/>
  <c r="K5" i="18"/>
  <c r="H5" i="18"/>
  <c r="I5" i="18" s="1"/>
  <c r="L4" i="18"/>
  <c r="K4" i="18"/>
  <c r="J4" i="18"/>
  <c r="N4" i="18" s="1"/>
  <c r="H4" i="18"/>
  <c r="I1000" i="17"/>
  <c r="I999" i="17"/>
  <c r="I998" i="17"/>
  <c r="I997" i="17"/>
  <c r="I996" i="17"/>
  <c r="I995" i="17"/>
  <c r="I994" i="17"/>
  <c r="I993" i="17"/>
  <c r="I992" i="17"/>
  <c r="I991" i="17"/>
  <c r="I990" i="17"/>
  <c r="I989" i="17"/>
  <c r="I988" i="17"/>
  <c r="I987" i="17"/>
  <c r="I986" i="17"/>
  <c r="I985" i="17"/>
  <c r="I984" i="17"/>
  <c r="I983" i="17"/>
  <c r="I982" i="17"/>
  <c r="I981" i="17"/>
  <c r="I980" i="17"/>
  <c r="I979" i="17"/>
  <c r="I978" i="17"/>
  <c r="I977" i="17"/>
  <c r="I976" i="17"/>
  <c r="I975" i="17"/>
  <c r="I974" i="17"/>
  <c r="I973" i="17"/>
  <c r="I972" i="17"/>
  <c r="I971" i="17"/>
  <c r="I970" i="17"/>
  <c r="I969" i="17"/>
  <c r="I968" i="17"/>
  <c r="I967" i="17"/>
  <c r="I966" i="17"/>
  <c r="I965" i="17"/>
  <c r="I964" i="17"/>
  <c r="I963" i="17"/>
  <c r="I962" i="17"/>
  <c r="I961" i="17"/>
  <c r="I960" i="17"/>
  <c r="I959" i="17"/>
  <c r="I958" i="17"/>
  <c r="I957" i="17"/>
  <c r="I956" i="17"/>
  <c r="I955" i="17"/>
  <c r="I954" i="17"/>
  <c r="I953" i="17"/>
  <c r="I952" i="17"/>
  <c r="I951" i="17"/>
  <c r="I950" i="17"/>
  <c r="I949" i="17"/>
  <c r="I948" i="17"/>
  <c r="I947" i="17"/>
  <c r="I946" i="17"/>
  <c r="I945" i="17"/>
  <c r="I944" i="17"/>
  <c r="I943" i="17"/>
  <c r="I942" i="17"/>
  <c r="I941" i="17"/>
  <c r="I940" i="17"/>
  <c r="I939" i="17"/>
  <c r="I938" i="17"/>
  <c r="I937" i="17"/>
  <c r="I936" i="17"/>
  <c r="I935" i="17"/>
  <c r="I934" i="17"/>
  <c r="I933" i="17"/>
  <c r="I932" i="17"/>
  <c r="I931" i="17"/>
  <c r="I930" i="17"/>
  <c r="I929" i="17"/>
  <c r="I928" i="17"/>
  <c r="I927" i="17"/>
  <c r="I926" i="17"/>
  <c r="I925" i="17"/>
  <c r="I924" i="17"/>
  <c r="I923" i="17"/>
  <c r="I922" i="17"/>
  <c r="I921" i="17"/>
  <c r="I920" i="17"/>
  <c r="I919" i="17"/>
  <c r="I918" i="17"/>
  <c r="I917" i="17"/>
  <c r="I916" i="17"/>
  <c r="I915" i="17"/>
  <c r="I914" i="17"/>
  <c r="I913" i="17"/>
  <c r="I912" i="17"/>
  <c r="I911" i="17"/>
  <c r="I910" i="17"/>
  <c r="I909" i="17"/>
  <c r="I908" i="17"/>
  <c r="I907" i="17"/>
  <c r="I906" i="17"/>
  <c r="I905" i="17"/>
  <c r="I904" i="17"/>
  <c r="I903" i="17"/>
  <c r="I902" i="17"/>
  <c r="I901" i="17"/>
  <c r="I900" i="17"/>
  <c r="I899" i="17"/>
  <c r="I898" i="17"/>
  <c r="I897" i="17"/>
  <c r="I896" i="17"/>
  <c r="I895" i="17"/>
  <c r="I894" i="17"/>
  <c r="I893" i="17"/>
  <c r="I892" i="17"/>
  <c r="I891" i="17"/>
  <c r="I890" i="17"/>
  <c r="I889" i="17"/>
  <c r="I888" i="17"/>
  <c r="I887" i="17"/>
  <c r="I886" i="17"/>
  <c r="I885" i="17"/>
  <c r="I884" i="17"/>
  <c r="I883" i="17"/>
  <c r="I882" i="17"/>
  <c r="I881" i="17"/>
  <c r="I880" i="17"/>
  <c r="I879" i="17"/>
  <c r="I878" i="17"/>
  <c r="I877" i="17"/>
  <c r="I876" i="17"/>
  <c r="I875" i="17"/>
  <c r="I874" i="17"/>
  <c r="I873" i="17"/>
  <c r="I872" i="17"/>
  <c r="I871" i="17"/>
  <c r="I870" i="17"/>
  <c r="I869" i="17"/>
  <c r="I868" i="17"/>
  <c r="I867" i="17"/>
  <c r="I866" i="17"/>
  <c r="I865" i="17"/>
  <c r="I864" i="17"/>
  <c r="I863" i="17"/>
  <c r="I862" i="17"/>
  <c r="I861" i="17"/>
  <c r="I860" i="17"/>
  <c r="I859" i="17"/>
  <c r="I858" i="17"/>
  <c r="I857" i="17"/>
  <c r="I856" i="17"/>
  <c r="I855" i="17"/>
  <c r="I854" i="17"/>
  <c r="I853" i="17"/>
  <c r="I852" i="17"/>
  <c r="I851" i="17"/>
  <c r="I850" i="17"/>
  <c r="I849" i="17"/>
  <c r="I848" i="17"/>
  <c r="I847" i="17"/>
  <c r="I846" i="17"/>
  <c r="I845" i="17"/>
  <c r="I844" i="17"/>
  <c r="I843" i="17"/>
  <c r="I842" i="17"/>
  <c r="I841" i="17"/>
  <c r="I840" i="17"/>
  <c r="I839" i="17"/>
  <c r="I838" i="17"/>
  <c r="I837" i="17"/>
  <c r="I836" i="17"/>
  <c r="I835" i="17"/>
  <c r="I834" i="17"/>
  <c r="I833" i="17"/>
  <c r="I832" i="17"/>
  <c r="I831" i="17"/>
  <c r="I830" i="17"/>
  <c r="I829" i="17"/>
  <c r="I828" i="17"/>
  <c r="I827" i="17"/>
  <c r="I826" i="17"/>
  <c r="I825" i="17"/>
  <c r="I824" i="17"/>
  <c r="I823" i="17"/>
  <c r="I822" i="17"/>
  <c r="I821" i="17"/>
  <c r="I820" i="17"/>
  <c r="I819" i="17"/>
  <c r="I818" i="17"/>
  <c r="I817" i="17"/>
  <c r="I816" i="17"/>
  <c r="I815" i="17"/>
  <c r="I814" i="17"/>
  <c r="I813" i="17"/>
  <c r="I812" i="17"/>
  <c r="I811" i="17"/>
  <c r="I810" i="17"/>
  <c r="I809" i="17"/>
  <c r="I808" i="17"/>
  <c r="I807" i="17"/>
  <c r="I806" i="17"/>
  <c r="I805" i="17"/>
  <c r="I804" i="17"/>
  <c r="I803" i="17"/>
  <c r="I802" i="17"/>
  <c r="I801" i="17"/>
  <c r="I800" i="17"/>
  <c r="I799" i="17"/>
  <c r="I798" i="17"/>
  <c r="I797" i="17"/>
  <c r="I796" i="17"/>
  <c r="I795" i="17"/>
  <c r="I794" i="17"/>
  <c r="I793" i="17"/>
  <c r="I792" i="17"/>
  <c r="I791" i="17"/>
  <c r="I790" i="17"/>
  <c r="I789" i="17"/>
  <c r="I788" i="17"/>
  <c r="I787" i="17"/>
  <c r="I786" i="17"/>
  <c r="I785" i="17"/>
  <c r="I784" i="17"/>
  <c r="I783" i="17"/>
  <c r="I782" i="17"/>
  <c r="I781" i="17"/>
  <c r="I780" i="17"/>
  <c r="I779" i="17"/>
  <c r="I778" i="17"/>
  <c r="I777" i="17"/>
  <c r="I776" i="17"/>
  <c r="I775" i="17"/>
  <c r="I774" i="17"/>
  <c r="I773" i="17"/>
  <c r="I772" i="17"/>
  <c r="I771" i="17"/>
  <c r="I770" i="17"/>
  <c r="I769" i="17"/>
  <c r="I768" i="17"/>
  <c r="I767" i="17"/>
  <c r="I766" i="17"/>
  <c r="I765" i="17"/>
  <c r="I764" i="17"/>
  <c r="I763" i="17"/>
  <c r="I762" i="17"/>
  <c r="I761" i="17"/>
  <c r="I760" i="17"/>
  <c r="I759" i="17"/>
  <c r="I758" i="17"/>
  <c r="I757" i="17"/>
  <c r="I756" i="17"/>
  <c r="I755" i="17"/>
  <c r="I754" i="17"/>
  <c r="I753" i="17"/>
  <c r="I752" i="17"/>
  <c r="I751" i="17"/>
  <c r="I750" i="17"/>
  <c r="I749" i="17"/>
  <c r="I748" i="17"/>
  <c r="I747" i="17"/>
  <c r="I746" i="17"/>
  <c r="I745" i="17"/>
  <c r="I744" i="17"/>
  <c r="I743" i="17"/>
  <c r="I742" i="17"/>
  <c r="I741" i="17"/>
  <c r="I740" i="17"/>
  <c r="I739" i="17"/>
  <c r="I738" i="17"/>
  <c r="I737" i="17"/>
  <c r="I736" i="17"/>
  <c r="I735" i="17"/>
  <c r="I734" i="17"/>
  <c r="I733" i="17"/>
  <c r="I732" i="17"/>
  <c r="I731" i="17"/>
  <c r="I730" i="17"/>
  <c r="I729" i="17"/>
  <c r="I728" i="17"/>
  <c r="I727" i="17"/>
  <c r="I726" i="17"/>
  <c r="I725" i="17"/>
  <c r="I724" i="17"/>
  <c r="I723" i="17"/>
  <c r="I722" i="17"/>
  <c r="I721" i="17"/>
  <c r="I720" i="17"/>
  <c r="I719" i="17"/>
  <c r="I718" i="17"/>
  <c r="I717" i="17"/>
  <c r="I716" i="17"/>
  <c r="I715" i="17"/>
  <c r="I714" i="17"/>
  <c r="I713" i="17"/>
  <c r="I712" i="17"/>
  <c r="I711" i="17"/>
  <c r="I710" i="17"/>
  <c r="I709" i="17"/>
  <c r="I708" i="17"/>
  <c r="I707" i="17"/>
  <c r="I706" i="17"/>
  <c r="I705" i="17"/>
  <c r="I704" i="17"/>
  <c r="I703" i="17"/>
  <c r="I702" i="17"/>
  <c r="I701" i="17"/>
  <c r="I700" i="17"/>
  <c r="I699" i="17"/>
  <c r="I698" i="17"/>
  <c r="I697" i="17"/>
  <c r="I696" i="17"/>
  <c r="I695" i="17"/>
  <c r="I694" i="17"/>
  <c r="I693" i="17"/>
  <c r="I692" i="17"/>
  <c r="I691" i="17"/>
  <c r="I690" i="17"/>
  <c r="I689" i="17"/>
  <c r="I688" i="17"/>
  <c r="I687" i="17"/>
  <c r="I686" i="17"/>
  <c r="I685" i="17"/>
  <c r="I684" i="17"/>
  <c r="I683" i="17"/>
  <c r="I682" i="17"/>
  <c r="I681" i="17"/>
  <c r="I680" i="17"/>
  <c r="I679" i="17"/>
  <c r="I678" i="17"/>
  <c r="I677" i="17"/>
  <c r="I676" i="17"/>
  <c r="I675" i="17"/>
  <c r="I674" i="17"/>
  <c r="I673" i="17"/>
  <c r="I672" i="17"/>
  <c r="I671" i="17"/>
  <c r="I670" i="17"/>
  <c r="I669" i="17"/>
  <c r="I668" i="17"/>
  <c r="I667" i="17"/>
  <c r="I666" i="17"/>
  <c r="I665" i="17"/>
  <c r="I664" i="17"/>
  <c r="I663" i="17"/>
  <c r="I662" i="17"/>
  <c r="I661" i="17"/>
  <c r="I660" i="17"/>
  <c r="I659" i="17"/>
  <c r="I658" i="17"/>
  <c r="I657" i="17"/>
  <c r="I656" i="17"/>
  <c r="I655" i="17"/>
  <c r="I654" i="17"/>
  <c r="I653" i="17"/>
  <c r="I652" i="17"/>
  <c r="I651" i="17"/>
  <c r="I650" i="17"/>
  <c r="I649" i="17"/>
  <c r="I648" i="17"/>
  <c r="I647" i="17"/>
  <c r="I646" i="17"/>
  <c r="I645" i="17"/>
  <c r="I644" i="17"/>
  <c r="I643" i="17"/>
  <c r="I642" i="17"/>
  <c r="I641" i="17"/>
  <c r="I640" i="17"/>
  <c r="I639" i="17"/>
  <c r="I638" i="17"/>
  <c r="I637" i="17"/>
  <c r="I636" i="17"/>
  <c r="I635" i="17"/>
  <c r="I634" i="17"/>
  <c r="I633" i="17"/>
  <c r="I632" i="17"/>
  <c r="I631" i="17"/>
  <c r="I630" i="17"/>
  <c r="I629" i="17"/>
  <c r="I628" i="17"/>
  <c r="I627" i="17"/>
  <c r="I626" i="17"/>
  <c r="I625" i="17"/>
  <c r="I624" i="17"/>
  <c r="I623" i="17"/>
  <c r="I622" i="17"/>
  <c r="I621" i="17"/>
  <c r="I620" i="17"/>
  <c r="I619" i="17"/>
  <c r="I618" i="17"/>
  <c r="I617" i="17"/>
  <c r="I616" i="17"/>
  <c r="I615" i="17"/>
  <c r="I614" i="17"/>
  <c r="I613" i="17"/>
  <c r="I612" i="17"/>
  <c r="I611" i="17"/>
  <c r="I610" i="17"/>
  <c r="I609" i="17"/>
  <c r="I608" i="17"/>
  <c r="I607" i="17"/>
  <c r="I606" i="17"/>
  <c r="I605" i="17"/>
  <c r="I604" i="17"/>
  <c r="I603" i="17"/>
  <c r="I602" i="17"/>
  <c r="I601" i="17"/>
  <c r="I600" i="17"/>
  <c r="I599" i="17"/>
  <c r="I598" i="17"/>
  <c r="I597" i="17"/>
  <c r="I596" i="17"/>
  <c r="I595" i="17"/>
  <c r="I594" i="17"/>
  <c r="I593" i="17"/>
  <c r="I592" i="17"/>
  <c r="I591" i="17"/>
  <c r="I590" i="17"/>
  <c r="I589" i="17"/>
  <c r="I588" i="17"/>
  <c r="I587" i="17"/>
  <c r="I586" i="17"/>
  <c r="I585" i="17"/>
  <c r="I584" i="17"/>
  <c r="I583" i="17"/>
  <c r="I582" i="17"/>
  <c r="I581" i="17"/>
  <c r="I580" i="17"/>
  <c r="I579" i="17"/>
  <c r="I578" i="17"/>
  <c r="I577" i="17"/>
  <c r="I576" i="17"/>
  <c r="I575" i="17"/>
  <c r="I574" i="17"/>
  <c r="I573" i="17"/>
  <c r="I572" i="17"/>
  <c r="I571" i="17"/>
  <c r="I570" i="17"/>
  <c r="I569" i="17"/>
  <c r="I568" i="17"/>
  <c r="I567" i="17"/>
  <c r="I566" i="17"/>
  <c r="I565" i="17"/>
  <c r="I564" i="17"/>
  <c r="I563" i="17"/>
  <c r="I562" i="17"/>
  <c r="I561" i="17"/>
  <c r="I560" i="17"/>
  <c r="I559" i="17"/>
  <c r="I558" i="17"/>
  <c r="I557" i="17"/>
  <c r="I556" i="17"/>
  <c r="I555" i="17"/>
  <c r="I554" i="17"/>
  <c r="I553" i="17"/>
  <c r="I552" i="17"/>
  <c r="I551" i="17"/>
  <c r="I550" i="17"/>
  <c r="I549" i="17"/>
  <c r="I548" i="17"/>
  <c r="I547" i="17"/>
  <c r="I546" i="17"/>
  <c r="I545" i="17"/>
  <c r="I544" i="17"/>
  <c r="I543" i="17"/>
  <c r="I542" i="17"/>
  <c r="I541" i="17"/>
  <c r="I540" i="17"/>
  <c r="I539" i="17"/>
  <c r="I538" i="17"/>
  <c r="I537" i="17"/>
  <c r="I536" i="17"/>
  <c r="I535" i="17"/>
  <c r="I534" i="17"/>
  <c r="I533" i="17"/>
  <c r="I532" i="17"/>
  <c r="I531" i="17"/>
  <c r="I530" i="17"/>
  <c r="I529" i="17"/>
  <c r="I528" i="17"/>
  <c r="I527" i="17"/>
  <c r="I526" i="17"/>
  <c r="I525" i="17"/>
  <c r="I524" i="17"/>
  <c r="I523" i="17"/>
  <c r="I522" i="17"/>
  <c r="I521" i="17"/>
  <c r="I520" i="17"/>
  <c r="I519" i="17"/>
  <c r="I518" i="17"/>
  <c r="I517" i="17"/>
  <c r="I516" i="17"/>
  <c r="I515" i="17"/>
  <c r="I514" i="17"/>
  <c r="I513" i="17"/>
  <c r="I512" i="17"/>
  <c r="I511" i="17"/>
  <c r="I510" i="17"/>
  <c r="I509" i="17"/>
  <c r="I508" i="17"/>
  <c r="I507" i="17"/>
  <c r="I506" i="17"/>
  <c r="I505" i="17"/>
  <c r="I504" i="17"/>
  <c r="I503" i="17"/>
  <c r="I502" i="17"/>
  <c r="I501" i="17"/>
  <c r="I500" i="17"/>
  <c r="I499" i="17"/>
  <c r="I498" i="17"/>
  <c r="I497" i="17"/>
  <c r="I496" i="17"/>
  <c r="I495" i="17"/>
  <c r="I494" i="17"/>
  <c r="I493" i="17"/>
  <c r="I492" i="17"/>
  <c r="I491" i="17"/>
  <c r="I490" i="17"/>
  <c r="I489" i="17"/>
  <c r="I488" i="17"/>
  <c r="I487" i="17"/>
  <c r="I486" i="17"/>
  <c r="I485" i="17"/>
  <c r="I484" i="17"/>
  <c r="I483" i="17"/>
  <c r="I482" i="17"/>
  <c r="I481" i="17"/>
  <c r="I480" i="17"/>
  <c r="I479" i="17"/>
  <c r="I478" i="17"/>
  <c r="I477" i="17"/>
  <c r="I476" i="17"/>
  <c r="I475" i="17"/>
  <c r="I474" i="17"/>
  <c r="I473" i="17"/>
  <c r="I472" i="17"/>
  <c r="I471" i="17"/>
  <c r="I470" i="17"/>
  <c r="I469" i="17"/>
  <c r="I468" i="17"/>
  <c r="I467" i="17"/>
  <c r="I466" i="17"/>
  <c r="I465" i="17"/>
  <c r="I464" i="17"/>
  <c r="I463" i="17"/>
  <c r="I462" i="17"/>
  <c r="I461" i="17"/>
  <c r="I460" i="17"/>
  <c r="I459" i="17"/>
  <c r="I458" i="17"/>
  <c r="I457" i="17"/>
  <c r="I456" i="17"/>
  <c r="I455" i="17"/>
  <c r="I454" i="17"/>
  <c r="I453" i="17"/>
  <c r="I452" i="17"/>
  <c r="I451" i="17"/>
  <c r="I450" i="17"/>
  <c r="I449" i="17"/>
  <c r="I448" i="17"/>
  <c r="I447" i="17"/>
  <c r="I446" i="17"/>
  <c r="I445" i="17"/>
  <c r="I444" i="17"/>
  <c r="I443" i="17"/>
  <c r="I442" i="17"/>
  <c r="I441" i="17"/>
  <c r="I440" i="17"/>
  <c r="I439" i="17"/>
  <c r="I438" i="17"/>
  <c r="I437" i="17"/>
  <c r="I436" i="17"/>
  <c r="I435" i="17"/>
  <c r="I434" i="17"/>
  <c r="I433" i="17"/>
  <c r="I432" i="17"/>
  <c r="I431" i="17"/>
  <c r="I430" i="17"/>
  <c r="I429" i="17"/>
  <c r="I428" i="17"/>
  <c r="I427" i="17"/>
  <c r="I426" i="17"/>
  <c r="I425" i="17"/>
  <c r="I424" i="17"/>
  <c r="I423" i="17"/>
  <c r="I422" i="17"/>
  <c r="I421" i="17"/>
  <c r="I420" i="17"/>
  <c r="I419" i="17"/>
  <c r="I418" i="17"/>
  <c r="I417" i="17"/>
  <c r="I416" i="17"/>
  <c r="I415" i="17"/>
  <c r="I414" i="17"/>
  <c r="I413" i="17"/>
  <c r="I412" i="17"/>
  <c r="I411" i="17"/>
  <c r="I410" i="17"/>
  <c r="I409" i="17"/>
  <c r="I408" i="17"/>
  <c r="I407" i="17"/>
  <c r="I406" i="17"/>
  <c r="I405" i="17"/>
  <c r="I404" i="17"/>
  <c r="I403" i="17"/>
  <c r="I402" i="17"/>
  <c r="I401" i="17"/>
  <c r="I400" i="17"/>
  <c r="I399" i="17"/>
  <c r="I398" i="17"/>
  <c r="I397" i="17"/>
  <c r="I396" i="17"/>
  <c r="I395" i="17"/>
  <c r="I394" i="17"/>
  <c r="I393" i="17"/>
  <c r="I392" i="17"/>
  <c r="I391" i="17"/>
  <c r="I390" i="17"/>
  <c r="I389" i="17"/>
  <c r="I388" i="17"/>
  <c r="I387" i="17"/>
  <c r="I386" i="17"/>
  <c r="I385" i="17"/>
  <c r="I384" i="17"/>
  <c r="I383" i="17"/>
  <c r="I382" i="17"/>
  <c r="I381" i="17"/>
  <c r="I380" i="17"/>
  <c r="I379" i="17"/>
  <c r="I378" i="17"/>
  <c r="I377" i="17"/>
  <c r="I376" i="17"/>
  <c r="I375" i="17"/>
  <c r="I374" i="17"/>
  <c r="I373" i="17"/>
  <c r="I372" i="17"/>
  <c r="I371" i="17"/>
  <c r="I370" i="17"/>
  <c r="I369" i="17"/>
  <c r="I368" i="17"/>
  <c r="I367" i="17"/>
  <c r="I366" i="17"/>
  <c r="I365" i="17"/>
  <c r="I364" i="17"/>
  <c r="I363" i="17"/>
  <c r="I362" i="17"/>
  <c r="I361" i="17"/>
  <c r="I360" i="17"/>
  <c r="I359" i="17"/>
  <c r="I358" i="17"/>
  <c r="I357" i="17"/>
  <c r="I356" i="17"/>
  <c r="I355" i="17"/>
  <c r="I354" i="17"/>
  <c r="I353" i="17"/>
  <c r="I352" i="17"/>
  <c r="I351" i="17"/>
  <c r="I350" i="17"/>
  <c r="I349" i="17"/>
  <c r="I348" i="17"/>
  <c r="I347" i="17"/>
  <c r="I346" i="17"/>
  <c r="I345" i="17"/>
  <c r="I344" i="17"/>
  <c r="I343" i="17"/>
  <c r="I342" i="17"/>
  <c r="I341" i="17"/>
  <c r="I340" i="17"/>
  <c r="I339" i="17"/>
  <c r="I338" i="17"/>
  <c r="I337" i="17"/>
  <c r="I336" i="17"/>
  <c r="I335" i="17"/>
  <c r="I334" i="17"/>
  <c r="I333" i="17"/>
  <c r="I332" i="17"/>
  <c r="I331" i="17"/>
  <c r="I330" i="17"/>
  <c r="I329" i="17"/>
  <c r="I328" i="17"/>
  <c r="I327" i="17"/>
  <c r="I326" i="17"/>
  <c r="I325" i="17"/>
  <c r="I324" i="17"/>
  <c r="I323" i="17"/>
  <c r="I322" i="17"/>
  <c r="I321" i="17"/>
  <c r="I320" i="17"/>
  <c r="I319" i="17"/>
  <c r="I318" i="17"/>
  <c r="I317" i="17"/>
  <c r="I316" i="17"/>
  <c r="I315" i="17"/>
  <c r="I314" i="17"/>
  <c r="I313" i="17"/>
  <c r="I312" i="17"/>
  <c r="I311" i="17"/>
  <c r="I310" i="17"/>
  <c r="I309" i="17"/>
  <c r="I308" i="17"/>
  <c r="N307" i="17"/>
  <c r="I307" i="17"/>
  <c r="N306" i="17"/>
  <c r="I306" i="17"/>
  <c r="N305" i="17"/>
  <c r="I305" i="17"/>
  <c r="N304" i="17"/>
  <c r="I304" i="17"/>
  <c r="N303" i="17"/>
  <c r="I303" i="17"/>
  <c r="N302" i="17"/>
  <c r="I302" i="17"/>
  <c r="N301" i="17"/>
  <c r="I301" i="17"/>
  <c r="N300" i="17"/>
  <c r="I300" i="17"/>
  <c r="N299" i="17"/>
  <c r="I299" i="17"/>
  <c r="N298" i="17"/>
  <c r="I298" i="17"/>
  <c r="N297" i="17"/>
  <c r="I297" i="17"/>
  <c r="N296" i="17"/>
  <c r="I296" i="17"/>
  <c r="N295" i="17"/>
  <c r="I295" i="17"/>
  <c r="N294" i="17"/>
  <c r="I294" i="17"/>
  <c r="N293" i="17"/>
  <c r="I293" i="17"/>
  <c r="N292" i="17"/>
  <c r="I292" i="17"/>
  <c r="N291" i="17"/>
  <c r="I291" i="17"/>
  <c r="N290" i="17"/>
  <c r="I290" i="17"/>
  <c r="N289" i="17"/>
  <c r="I289" i="17"/>
  <c r="N288" i="17"/>
  <c r="I288" i="17"/>
  <c r="N287" i="17"/>
  <c r="I287" i="17"/>
  <c r="N286" i="17"/>
  <c r="I286" i="17"/>
  <c r="N285" i="17"/>
  <c r="I285" i="17"/>
  <c r="N284" i="17"/>
  <c r="I284" i="17"/>
  <c r="N283" i="17"/>
  <c r="I283" i="17"/>
  <c r="N282" i="17"/>
  <c r="I282" i="17"/>
  <c r="N281" i="17"/>
  <c r="I281" i="17"/>
  <c r="N280" i="17"/>
  <c r="I280" i="17"/>
  <c r="N279" i="17"/>
  <c r="I279" i="17"/>
  <c r="N278" i="17"/>
  <c r="I278" i="17"/>
  <c r="N277" i="17"/>
  <c r="I277" i="17"/>
  <c r="N276" i="17"/>
  <c r="I276" i="17"/>
  <c r="N275" i="17"/>
  <c r="I275" i="17"/>
  <c r="N274" i="17"/>
  <c r="I274" i="17"/>
  <c r="N273" i="17"/>
  <c r="I273" i="17"/>
  <c r="N272" i="17"/>
  <c r="I272" i="17"/>
  <c r="N271" i="17"/>
  <c r="I271" i="17"/>
  <c r="N270" i="17"/>
  <c r="I270" i="17"/>
  <c r="N269" i="17"/>
  <c r="I269" i="17"/>
  <c r="N268" i="17"/>
  <c r="I268" i="17"/>
  <c r="N267" i="17"/>
  <c r="I267" i="17"/>
  <c r="N266" i="17"/>
  <c r="I266" i="17"/>
  <c r="N265" i="17"/>
  <c r="I265" i="17"/>
  <c r="N264" i="17"/>
  <c r="I264" i="17"/>
  <c r="N263" i="17"/>
  <c r="I263" i="17"/>
  <c r="N262" i="17"/>
  <c r="I262" i="17"/>
  <c r="N261" i="17"/>
  <c r="I261" i="17"/>
  <c r="N260" i="17"/>
  <c r="I260" i="17"/>
  <c r="N259" i="17"/>
  <c r="I259" i="17"/>
  <c r="N258" i="17"/>
  <c r="I258" i="17"/>
  <c r="N257" i="17"/>
  <c r="I257" i="17"/>
  <c r="N256" i="17"/>
  <c r="I256" i="17"/>
  <c r="N255" i="17"/>
  <c r="I255" i="17"/>
  <c r="N254" i="17"/>
  <c r="I254" i="17"/>
  <c r="N253" i="17"/>
  <c r="I253" i="17"/>
  <c r="N252" i="17"/>
  <c r="I252" i="17"/>
  <c r="N251" i="17"/>
  <c r="I251" i="17"/>
  <c r="N250" i="17"/>
  <c r="I250" i="17"/>
  <c r="N249" i="17"/>
  <c r="I249" i="17"/>
  <c r="N248" i="17"/>
  <c r="I248" i="17"/>
  <c r="I247" i="17"/>
  <c r="I246" i="17"/>
  <c r="I245" i="17"/>
  <c r="I244" i="17"/>
  <c r="I243" i="17"/>
  <c r="I242" i="17"/>
  <c r="I241" i="17"/>
  <c r="I240" i="17"/>
  <c r="I239" i="17"/>
  <c r="I238" i="17"/>
  <c r="I237" i="17"/>
  <c r="I236" i="17"/>
  <c r="I235" i="17"/>
  <c r="I234" i="17"/>
  <c r="I233" i="17"/>
  <c r="I232" i="17"/>
  <c r="I231" i="17"/>
  <c r="I230" i="17"/>
  <c r="I229" i="17"/>
  <c r="I228" i="17"/>
  <c r="I227" i="17"/>
  <c r="I226" i="17"/>
  <c r="I225" i="17"/>
  <c r="I224" i="17"/>
  <c r="I223" i="17"/>
  <c r="I222" i="17"/>
  <c r="I221" i="17"/>
  <c r="I220" i="17"/>
  <c r="I219" i="17"/>
  <c r="I218" i="17"/>
  <c r="I217" i="17"/>
  <c r="I216" i="17"/>
  <c r="I215" i="17"/>
  <c r="I214" i="17"/>
  <c r="I213" i="17"/>
  <c r="I212" i="17"/>
  <c r="I211" i="17"/>
  <c r="I210" i="17"/>
  <c r="I209" i="17"/>
  <c r="I208" i="17"/>
  <c r="I207" i="17"/>
  <c r="I206" i="17"/>
  <c r="I205" i="17"/>
  <c r="I204" i="17"/>
  <c r="I203" i="17"/>
  <c r="I202" i="17"/>
  <c r="I201" i="17"/>
  <c r="I200" i="17"/>
  <c r="I199" i="17"/>
  <c r="I198" i="17"/>
  <c r="I197" i="17"/>
  <c r="I196" i="17"/>
  <c r="I195" i="17"/>
  <c r="I194" i="17"/>
  <c r="I193" i="17"/>
  <c r="I192" i="17"/>
  <c r="I191" i="17"/>
  <c r="I190" i="17"/>
  <c r="I189" i="17"/>
  <c r="I188" i="17"/>
  <c r="I187" i="17"/>
  <c r="I186" i="17"/>
  <c r="I185" i="17"/>
  <c r="I184" i="17"/>
  <c r="I183" i="17"/>
  <c r="I182" i="17"/>
  <c r="I181" i="17"/>
  <c r="I180" i="17"/>
  <c r="I179" i="17"/>
  <c r="I178" i="17"/>
  <c r="I177" i="17"/>
  <c r="I176" i="17"/>
  <c r="I175" i="17"/>
  <c r="I174" i="17"/>
  <c r="I173" i="17"/>
  <c r="I172" i="17"/>
  <c r="I171" i="17"/>
  <c r="I170" i="17"/>
  <c r="I169" i="17"/>
  <c r="I168" i="17"/>
  <c r="I167" i="17"/>
  <c r="I166" i="17"/>
  <c r="I165" i="17"/>
  <c r="I164" i="17"/>
  <c r="I163" i="17"/>
  <c r="I162" i="17"/>
  <c r="I161" i="17"/>
  <c r="I160" i="17"/>
  <c r="I159" i="17"/>
  <c r="I158" i="17"/>
  <c r="I157" i="17"/>
  <c r="I156" i="17"/>
  <c r="I155" i="17"/>
  <c r="I154" i="17"/>
  <c r="I153" i="17"/>
  <c r="I152" i="17"/>
  <c r="I151" i="17"/>
  <c r="I150" i="17"/>
  <c r="I149" i="17"/>
  <c r="I148" i="17"/>
  <c r="I147" i="17"/>
  <c r="I146" i="17"/>
  <c r="I145" i="17"/>
  <c r="I144" i="17"/>
  <c r="I143" i="17"/>
  <c r="I142" i="17"/>
  <c r="I141" i="17"/>
  <c r="I140" i="17"/>
  <c r="I139" i="17"/>
  <c r="I138" i="17"/>
  <c r="I137" i="17"/>
  <c r="I136" i="17"/>
  <c r="I135" i="17"/>
  <c r="I134" i="17"/>
  <c r="I133" i="17"/>
  <c r="I132" i="17"/>
  <c r="I131" i="17"/>
  <c r="I130" i="17"/>
  <c r="I129" i="17"/>
  <c r="I128" i="17"/>
  <c r="I127" i="17"/>
  <c r="I126" i="17"/>
  <c r="I125" i="17"/>
  <c r="I124" i="17"/>
  <c r="I123" i="17"/>
  <c r="I122" i="17"/>
  <c r="I121" i="17"/>
  <c r="I120" i="17"/>
  <c r="I119" i="17"/>
  <c r="I118" i="17"/>
  <c r="I117" i="17"/>
  <c r="I116" i="17"/>
  <c r="I115" i="17"/>
  <c r="I114" i="17"/>
  <c r="I113" i="17"/>
  <c r="I112" i="17"/>
  <c r="I111" i="17"/>
  <c r="I110" i="17"/>
  <c r="I109" i="17"/>
  <c r="I108" i="17"/>
  <c r="I107" i="17"/>
  <c r="I106" i="17"/>
  <c r="I105" i="17"/>
  <c r="I104" i="17"/>
  <c r="I103" i="17"/>
  <c r="I102" i="17"/>
  <c r="I101" i="17"/>
  <c r="I100" i="17"/>
  <c r="I99" i="17"/>
  <c r="I98" i="17"/>
  <c r="I97" i="17"/>
  <c r="L96" i="17"/>
  <c r="I96" i="17"/>
  <c r="L95" i="17"/>
  <c r="I95" i="17"/>
  <c r="L94" i="17"/>
  <c r="I94" i="17"/>
  <c r="L93" i="17"/>
  <c r="I93" i="17"/>
  <c r="L92" i="17"/>
  <c r="I92" i="17"/>
  <c r="L91" i="17"/>
  <c r="I91" i="17"/>
  <c r="L90" i="17"/>
  <c r="I90" i="17"/>
  <c r="L89" i="17"/>
  <c r="I89" i="17"/>
  <c r="L88" i="17"/>
  <c r="I88" i="17"/>
  <c r="L87" i="17"/>
  <c r="I87" i="17"/>
  <c r="L86" i="17"/>
  <c r="I86" i="17"/>
  <c r="L85" i="17"/>
  <c r="I85" i="17"/>
  <c r="L84" i="17"/>
  <c r="I84" i="17"/>
  <c r="L83" i="17"/>
  <c r="I83" i="17"/>
  <c r="L82" i="17"/>
  <c r="I82" i="17"/>
  <c r="L81" i="17"/>
  <c r="I81" i="17"/>
  <c r="L80" i="17"/>
  <c r="I80" i="17"/>
  <c r="L79" i="17"/>
  <c r="I79" i="17"/>
  <c r="L78" i="17"/>
  <c r="I78" i="17"/>
  <c r="L77" i="17"/>
  <c r="I77" i="17"/>
  <c r="L76" i="17"/>
  <c r="I76" i="17"/>
  <c r="L75" i="17"/>
  <c r="I75" i="17"/>
  <c r="L74" i="17"/>
  <c r="I74" i="17"/>
  <c r="L73" i="17"/>
  <c r="I73" i="17"/>
  <c r="L72" i="17"/>
  <c r="I72" i="17"/>
  <c r="L71" i="17"/>
  <c r="I71" i="17"/>
  <c r="L70" i="17"/>
  <c r="I70" i="17"/>
  <c r="L69" i="17"/>
  <c r="I69" i="17"/>
  <c r="L68" i="17"/>
  <c r="I68" i="17"/>
  <c r="L67" i="17"/>
  <c r="I67" i="17"/>
  <c r="L66" i="17"/>
  <c r="I66" i="17"/>
  <c r="L65" i="17"/>
  <c r="I65" i="17"/>
  <c r="L64" i="17"/>
  <c r="I64" i="17"/>
  <c r="L63" i="17"/>
  <c r="I63" i="17"/>
  <c r="L62" i="17"/>
  <c r="I62" i="17"/>
  <c r="L61" i="17"/>
  <c r="I61" i="17"/>
  <c r="L60" i="17"/>
  <c r="I60" i="17"/>
  <c r="L59" i="17"/>
  <c r="I59" i="17"/>
  <c r="L58" i="17"/>
  <c r="I58" i="17"/>
  <c r="L57" i="17"/>
  <c r="I57" i="17"/>
  <c r="L56" i="17"/>
  <c r="I56" i="17"/>
  <c r="L55" i="17"/>
  <c r="I55" i="17"/>
  <c r="L54" i="17"/>
  <c r="I54" i="17"/>
  <c r="L53" i="17"/>
  <c r="I53" i="17"/>
  <c r="L52" i="17"/>
  <c r="I52" i="17"/>
  <c r="L51" i="17"/>
  <c r="I51" i="17"/>
  <c r="L50" i="17"/>
  <c r="I50" i="17"/>
  <c r="L49" i="17"/>
  <c r="I49" i="17"/>
  <c r="L48" i="17"/>
  <c r="I48" i="17"/>
  <c r="L47" i="17"/>
  <c r="I47" i="17"/>
  <c r="L46" i="17"/>
  <c r="I46" i="17"/>
  <c r="L45" i="17"/>
  <c r="I45" i="17"/>
  <c r="L44" i="17"/>
  <c r="I44" i="17"/>
  <c r="L43" i="17"/>
  <c r="I43" i="17"/>
  <c r="L42" i="17"/>
  <c r="I42" i="17"/>
  <c r="L41" i="17"/>
  <c r="I41" i="17"/>
  <c r="L40" i="17"/>
  <c r="I40" i="17"/>
  <c r="L39" i="17"/>
  <c r="I39" i="17"/>
  <c r="L38" i="17"/>
  <c r="I38" i="17"/>
  <c r="L37" i="17"/>
  <c r="I37" i="17"/>
  <c r="L36" i="17"/>
  <c r="I36" i="17"/>
  <c r="L35" i="17"/>
  <c r="I35" i="17"/>
  <c r="L34" i="17"/>
  <c r="I34" i="17"/>
  <c r="L33" i="17"/>
  <c r="I33" i="17"/>
  <c r="L32" i="17"/>
  <c r="I32" i="17"/>
  <c r="L31" i="17"/>
  <c r="I31" i="17"/>
  <c r="L30" i="17"/>
  <c r="I30" i="17"/>
  <c r="L29" i="17"/>
  <c r="I29" i="17"/>
  <c r="L28" i="17"/>
  <c r="I28" i="17"/>
  <c r="L27" i="17"/>
  <c r="I27" i="17"/>
  <c r="L26" i="17"/>
  <c r="I26" i="17"/>
  <c r="L25" i="17"/>
  <c r="I25" i="17"/>
  <c r="L24" i="17"/>
  <c r="I24" i="17"/>
  <c r="L23" i="17"/>
  <c r="I23" i="17"/>
  <c r="L22" i="17"/>
  <c r="I22" i="17"/>
  <c r="L21" i="17"/>
  <c r="I21" i="17"/>
  <c r="L20" i="17"/>
  <c r="I20" i="17"/>
  <c r="L19" i="17"/>
  <c r="I19" i="17"/>
  <c r="L18" i="17"/>
  <c r="I18" i="17"/>
  <c r="L17" i="17"/>
  <c r="I17" i="17"/>
  <c r="L16" i="17"/>
  <c r="I16" i="17"/>
  <c r="L15" i="17"/>
  <c r="I15" i="17"/>
  <c r="L14" i="17"/>
  <c r="I14" i="17"/>
  <c r="L13" i="17"/>
  <c r="I13" i="17"/>
  <c r="L12" i="17"/>
  <c r="I12" i="17"/>
  <c r="L11" i="17"/>
  <c r="I11" i="17"/>
  <c r="L10" i="17"/>
  <c r="I10" i="17"/>
  <c r="L9" i="17"/>
  <c r="I9" i="17"/>
  <c r="L8" i="17"/>
  <c r="I8" i="17"/>
  <c r="L7" i="17"/>
  <c r="I7" i="17"/>
  <c r="L6" i="17"/>
  <c r="I6" i="17"/>
  <c r="M5" i="17"/>
  <c r="L5" i="17"/>
  <c r="K5" i="17"/>
  <c r="I5" i="17"/>
  <c r="J5" i="17" s="1"/>
  <c r="M4" i="17"/>
  <c r="L4" i="17"/>
  <c r="O4" i="17" s="1"/>
  <c r="K4" i="17"/>
  <c r="I4" i="17"/>
  <c r="I38" i="16"/>
  <c r="O35" i="16"/>
  <c r="N35" i="16"/>
  <c r="K35" i="16"/>
  <c r="H35" i="16"/>
  <c r="E35" i="16"/>
  <c r="D35" i="16"/>
  <c r="Q34" i="16"/>
  <c r="P34" i="16"/>
  <c r="O33" i="16"/>
  <c r="N33" i="16"/>
  <c r="M33" i="16"/>
  <c r="M35" i="16" s="1"/>
  <c r="L33" i="16"/>
  <c r="L35" i="16" s="1"/>
  <c r="K33" i="16"/>
  <c r="J33" i="16"/>
  <c r="J35" i="16" s="1"/>
  <c r="I33" i="16"/>
  <c r="I35" i="16" s="1"/>
  <c r="H33" i="16"/>
  <c r="G33" i="16"/>
  <c r="G35" i="16" s="1"/>
  <c r="F33" i="16"/>
  <c r="F35" i="16" s="1"/>
  <c r="E33" i="16"/>
  <c r="D33" i="16"/>
  <c r="M32" i="16"/>
  <c r="J32" i="16"/>
  <c r="H32" i="16"/>
  <c r="G32" i="16"/>
  <c r="Q31" i="16"/>
  <c r="P31" i="16"/>
  <c r="Q30" i="16"/>
  <c r="P30" i="16"/>
  <c r="Q29" i="16"/>
  <c r="P29" i="16"/>
  <c r="Q28" i="16"/>
  <c r="P28" i="16"/>
  <c r="Q27" i="16"/>
  <c r="P27" i="16"/>
  <c r="Q26" i="16"/>
  <c r="P26" i="16"/>
  <c r="Q25" i="16"/>
  <c r="P25" i="16"/>
  <c r="Q24" i="16"/>
  <c r="P24" i="16"/>
  <c r="Q23" i="16"/>
  <c r="P23" i="16"/>
  <c r="O22" i="16"/>
  <c r="O32" i="16" s="1"/>
  <c r="N22" i="16"/>
  <c r="N32" i="16" s="1"/>
  <c r="M22" i="16"/>
  <c r="L22" i="16"/>
  <c r="L32" i="16" s="1"/>
  <c r="K22" i="16"/>
  <c r="K32" i="16" s="1"/>
  <c r="J22" i="16"/>
  <c r="I22" i="16"/>
  <c r="I32" i="16" s="1"/>
  <c r="H22" i="16"/>
  <c r="G22" i="16"/>
  <c r="F22" i="16"/>
  <c r="F32" i="16" s="1"/>
  <c r="E22" i="16"/>
  <c r="E32" i="16" s="1"/>
  <c r="D22" i="16"/>
  <c r="Q21" i="16"/>
  <c r="P21" i="16"/>
  <c r="Q20" i="16"/>
  <c r="P20" i="16"/>
  <c r="Q19" i="16"/>
  <c r="P19" i="16"/>
  <c r="Q18" i="16"/>
  <c r="P18" i="16"/>
  <c r="Q17" i="16"/>
  <c r="P17" i="16"/>
  <c r="Q15" i="16"/>
  <c r="P15" i="16"/>
  <c r="Q14" i="16"/>
  <c r="P14" i="16"/>
  <c r="Q13" i="16"/>
  <c r="P13" i="16"/>
  <c r="L12" i="16"/>
  <c r="O10" i="16"/>
  <c r="O16" i="16" s="1"/>
  <c r="O11" i="16" s="1"/>
  <c r="N10" i="16"/>
  <c r="N16" i="16" s="1"/>
  <c r="N11" i="16" s="1"/>
  <c r="M10" i="16"/>
  <c r="M16" i="16" s="1"/>
  <c r="M11" i="16" s="1"/>
  <c r="L10" i="16"/>
  <c r="L16" i="16" s="1"/>
  <c r="L11" i="16" s="1"/>
  <c r="L4" i="16" s="1"/>
  <c r="L3" i="16" s="1"/>
  <c r="K10" i="16"/>
  <c r="K16" i="16" s="1"/>
  <c r="K11" i="16" s="1"/>
  <c r="J10" i="16"/>
  <c r="J16" i="16" s="1"/>
  <c r="J11" i="16" s="1"/>
  <c r="I10" i="16"/>
  <c r="I16" i="16" s="1"/>
  <c r="I11" i="16" s="1"/>
  <c r="H10" i="16"/>
  <c r="H16" i="16" s="1"/>
  <c r="H11" i="16" s="1"/>
  <c r="G10" i="16"/>
  <c r="G16" i="16" s="1"/>
  <c r="G11" i="16" s="1"/>
  <c r="E10" i="16"/>
  <c r="E16" i="16" s="1"/>
  <c r="E11" i="16" s="1"/>
  <c r="D10" i="16"/>
  <c r="Q9" i="16"/>
  <c r="P9" i="16"/>
  <c r="Q8" i="16"/>
  <c r="P8" i="16"/>
  <c r="Q7" i="16"/>
  <c r="P7" i="16"/>
  <c r="Q6" i="16"/>
  <c r="P6" i="16"/>
  <c r="Q5" i="16"/>
  <c r="P5" i="16"/>
  <c r="I37" i="15"/>
  <c r="O34" i="15"/>
  <c r="M34" i="15"/>
  <c r="J34" i="15"/>
  <c r="H34" i="15"/>
  <c r="G34" i="15"/>
  <c r="Q33" i="15"/>
  <c r="P33" i="15"/>
  <c r="O32" i="15"/>
  <c r="N32" i="15"/>
  <c r="N34" i="15" s="1"/>
  <c r="M32" i="15"/>
  <c r="L32" i="15"/>
  <c r="L34" i="15" s="1"/>
  <c r="K32" i="15"/>
  <c r="K34" i="15" s="1"/>
  <c r="J32" i="15"/>
  <c r="I32" i="15"/>
  <c r="I34" i="15" s="1"/>
  <c r="H32" i="15"/>
  <c r="Q32" i="15" s="1"/>
  <c r="G32" i="15"/>
  <c r="L31" i="15"/>
  <c r="I31" i="15"/>
  <c r="G31" i="15"/>
  <c r="Q30" i="15"/>
  <c r="P30" i="15"/>
  <c r="Q29" i="15"/>
  <c r="P29" i="15"/>
  <c r="Q28" i="15"/>
  <c r="P28" i="15"/>
  <c r="Q27" i="15"/>
  <c r="P27" i="15"/>
  <c r="Q26" i="15"/>
  <c r="P26" i="15"/>
  <c r="E26" i="15"/>
  <c r="Q25" i="15"/>
  <c r="P25" i="15"/>
  <c r="Q24" i="15"/>
  <c r="P24" i="15"/>
  <c r="Q23" i="15"/>
  <c r="P23" i="15"/>
  <c r="Q22" i="15"/>
  <c r="P22" i="15"/>
  <c r="O21" i="15"/>
  <c r="N21" i="15"/>
  <c r="N31" i="15" s="1"/>
  <c r="M21" i="15"/>
  <c r="L21" i="15"/>
  <c r="L10" i="15" s="1"/>
  <c r="K21" i="15"/>
  <c r="K31" i="15" s="1"/>
  <c r="J21" i="15"/>
  <c r="J31" i="15" s="1"/>
  <c r="I21" i="15"/>
  <c r="I10" i="15" s="1"/>
  <c r="H21" i="15"/>
  <c r="H31" i="15" s="1"/>
  <c r="G21" i="15"/>
  <c r="F21" i="15"/>
  <c r="E21" i="15"/>
  <c r="D21" i="15"/>
  <c r="Q20" i="15"/>
  <c r="P20" i="15"/>
  <c r="Q19" i="15"/>
  <c r="P19" i="15"/>
  <c r="Q18" i="15"/>
  <c r="P18" i="15"/>
  <c r="Q17" i="15"/>
  <c r="P17" i="15"/>
  <c r="E17" i="15"/>
  <c r="N16" i="15"/>
  <c r="N11" i="15" s="1"/>
  <c r="N12" i="15" s="1"/>
  <c r="L16" i="15"/>
  <c r="K16" i="15"/>
  <c r="Q15" i="15"/>
  <c r="P15" i="15"/>
  <c r="Q14" i="15"/>
  <c r="P14" i="15"/>
  <c r="Q13" i="15"/>
  <c r="P13" i="15"/>
  <c r="F12" i="15"/>
  <c r="K11" i="15"/>
  <c r="K4" i="15" s="1"/>
  <c r="J11" i="15"/>
  <c r="J12" i="15" s="1"/>
  <c r="I11" i="15"/>
  <c r="H11" i="15"/>
  <c r="H12" i="15" s="1"/>
  <c r="G11" i="15"/>
  <c r="F11" i="15"/>
  <c r="E11" i="15"/>
  <c r="D11" i="15"/>
  <c r="D12" i="15" s="1"/>
  <c r="N10" i="15"/>
  <c r="K10" i="15"/>
  <c r="J10" i="15"/>
  <c r="J4" i="15" s="1"/>
  <c r="H10" i="15"/>
  <c r="G10" i="15"/>
  <c r="Q9" i="15"/>
  <c r="P9" i="15"/>
  <c r="Q8" i="15"/>
  <c r="P8" i="15"/>
  <c r="Q7" i="15"/>
  <c r="P7" i="15"/>
  <c r="Q6" i="15"/>
  <c r="P6" i="15"/>
  <c r="Q5" i="15"/>
  <c r="P5" i="15"/>
  <c r="N4" i="15"/>
  <c r="F4" i="15"/>
  <c r="D4" i="15"/>
  <c r="F3" i="15"/>
  <c r="Q39" i="14"/>
  <c r="P39" i="14"/>
  <c r="Q38" i="14"/>
  <c r="P38" i="14"/>
  <c r="O37" i="14"/>
  <c r="N37" i="14"/>
  <c r="M37" i="14"/>
  <c r="L37" i="14"/>
  <c r="K37" i="14"/>
  <c r="J37" i="14"/>
  <c r="I37" i="14"/>
  <c r="H37" i="14"/>
  <c r="G37" i="14"/>
  <c r="F37" i="14"/>
  <c r="E37" i="14"/>
  <c r="D37" i="14"/>
  <c r="Q36" i="14"/>
  <c r="P36" i="14"/>
  <c r="Q35" i="14"/>
  <c r="P35" i="14"/>
  <c r="O34" i="14"/>
  <c r="N34" i="14"/>
  <c r="M34" i="14"/>
  <c r="L34" i="14"/>
  <c r="K34" i="14"/>
  <c r="J34" i="14"/>
  <c r="I34" i="14"/>
  <c r="H34" i="14"/>
  <c r="G34" i="14"/>
  <c r="F34" i="14"/>
  <c r="E34" i="14"/>
  <c r="D34" i="14"/>
  <c r="D32" i="14"/>
  <c r="N29" i="14"/>
  <c r="O28" i="14"/>
  <c r="O17" i="14" s="1"/>
  <c r="O3" i="14" s="1"/>
  <c r="N28" i="14"/>
  <c r="M28" i="14"/>
  <c r="L28" i="14"/>
  <c r="K28" i="14"/>
  <c r="K29" i="14" s="1"/>
  <c r="J28" i="14"/>
  <c r="I28" i="14"/>
  <c r="H28" i="14"/>
  <c r="G28" i="14"/>
  <c r="F28" i="14"/>
  <c r="F29" i="14" s="1"/>
  <c r="D26" i="14"/>
  <c r="O24" i="14"/>
  <c r="N24" i="14"/>
  <c r="N25" i="14" s="1"/>
  <c r="M24" i="14"/>
  <c r="L24" i="14"/>
  <c r="K24" i="14"/>
  <c r="J24" i="14"/>
  <c r="I24" i="14"/>
  <c r="H24" i="14"/>
  <c r="G24" i="14"/>
  <c r="F22" i="14"/>
  <c r="D22" i="14"/>
  <c r="O18" i="14"/>
  <c r="N18" i="14"/>
  <c r="N17" i="14" s="1"/>
  <c r="M18" i="14"/>
  <c r="L18" i="14"/>
  <c r="L17" i="14" s="1"/>
  <c r="K18" i="14"/>
  <c r="J18" i="14"/>
  <c r="I18" i="14"/>
  <c r="H18" i="14"/>
  <c r="G18" i="14"/>
  <c r="M17" i="14"/>
  <c r="J17" i="14"/>
  <c r="G17" i="14"/>
  <c r="Q16" i="14"/>
  <c r="P16" i="14"/>
  <c r="Q15" i="14"/>
  <c r="P15" i="14"/>
  <c r="Q14" i="14"/>
  <c r="P14" i="14"/>
  <c r="Q13" i="14"/>
  <c r="P13" i="14"/>
  <c r="Q12" i="14"/>
  <c r="P12" i="14"/>
  <c r="Q11" i="14"/>
  <c r="P11" i="14"/>
  <c r="Q10" i="14"/>
  <c r="P10" i="14"/>
  <c r="Q9" i="14"/>
  <c r="P9" i="14"/>
  <c r="Q8" i="14"/>
  <c r="P8" i="14"/>
  <c r="Q7" i="14"/>
  <c r="P7" i="14"/>
  <c r="O5" i="14"/>
  <c r="N5" i="14"/>
  <c r="M5" i="14"/>
  <c r="L5" i="14"/>
  <c r="K5" i="14"/>
  <c r="J5" i="14"/>
  <c r="I5" i="14"/>
  <c r="H5" i="14"/>
  <c r="G5" i="14"/>
  <c r="G3" i="14" s="1"/>
  <c r="F5" i="14"/>
  <c r="E5" i="14"/>
  <c r="D5" i="14"/>
  <c r="N3" i="14"/>
  <c r="N4" i="14" s="1"/>
  <c r="L3" i="14"/>
  <c r="Q41" i="13"/>
  <c r="P41" i="13"/>
  <c r="Q40" i="13"/>
  <c r="P40" i="13"/>
  <c r="O39" i="13"/>
  <c r="N39" i="13"/>
  <c r="M39" i="13"/>
  <c r="L39" i="13"/>
  <c r="K39" i="13"/>
  <c r="J39" i="13"/>
  <c r="I39" i="13"/>
  <c r="H39" i="13"/>
  <c r="G39" i="13"/>
  <c r="F39" i="13"/>
  <c r="E39" i="13"/>
  <c r="D39" i="13"/>
  <c r="P39" i="13" s="1"/>
  <c r="Q38" i="13"/>
  <c r="P38" i="13"/>
  <c r="Q37" i="13"/>
  <c r="P37" i="13"/>
  <c r="O36" i="13"/>
  <c r="N36" i="13"/>
  <c r="M36" i="13"/>
  <c r="L36" i="13"/>
  <c r="K36" i="13"/>
  <c r="J36" i="13"/>
  <c r="I36" i="13"/>
  <c r="H36" i="13"/>
  <c r="G36" i="13"/>
  <c r="F36" i="13"/>
  <c r="E36" i="13"/>
  <c r="Q36" i="13" s="1"/>
  <c r="D36" i="13"/>
  <c r="F31" i="13"/>
  <c r="K30" i="13"/>
  <c r="J30" i="13"/>
  <c r="J31" i="13" s="1"/>
  <c r="I30" i="13"/>
  <c r="H30" i="13"/>
  <c r="F30" i="13"/>
  <c r="E30" i="13"/>
  <c r="D30" i="13"/>
  <c r="M26" i="13"/>
  <c r="L26" i="13"/>
  <c r="K26" i="13"/>
  <c r="J26" i="13"/>
  <c r="J27" i="13" s="1"/>
  <c r="I26" i="13"/>
  <c r="H26" i="13"/>
  <c r="F26" i="13"/>
  <c r="F27" i="13" s="1"/>
  <c r="E26" i="13"/>
  <c r="D26" i="13"/>
  <c r="D19" i="13" s="1"/>
  <c r="N23" i="13"/>
  <c r="K20" i="13"/>
  <c r="J20" i="13"/>
  <c r="J21" i="13" s="1"/>
  <c r="I20" i="13"/>
  <c r="H20" i="13"/>
  <c r="H19" i="13" s="1"/>
  <c r="H3" i="13" s="1"/>
  <c r="F20" i="13"/>
  <c r="E20" i="13"/>
  <c r="E19" i="13" s="1"/>
  <c r="D20" i="13"/>
  <c r="D21" i="13" s="1"/>
  <c r="I19" i="13"/>
  <c r="I3" i="13" s="1"/>
  <c r="F19" i="13"/>
  <c r="Q18" i="13"/>
  <c r="P18" i="13"/>
  <c r="Q17" i="13"/>
  <c r="P17" i="13"/>
  <c r="Q16" i="13"/>
  <c r="P16" i="13"/>
  <c r="Q15" i="13"/>
  <c r="P15" i="13"/>
  <c r="Q14" i="13"/>
  <c r="P14" i="13"/>
  <c r="Q13" i="13"/>
  <c r="P13" i="13"/>
  <c r="Q12" i="13"/>
  <c r="P12" i="13"/>
  <c r="Q11" i="13"/>
  <c r="P11" i="13"/>
  <c r="Q10" i="13"/>
  <c r="P10" i="13"/>
  <c r="Q9" i="13"/>
  <c r="P9" i="13"/>
  <c r="Q8" i="13"/>
  <c r="P8" i="13"/>
  <c r="Q7" i="13"/>
  <c r="P7" i="13"/>
  <c r="O5" i="13"/>
  <c r="N5" i="13"/>
  <c r="M5" i="13"/>
  <c r="L5" i="13"/>
  <c r="K5" i="13"/>
  <c r="J5" i="13"/>
  <c r="J6" i="13" s="1"/>
  <c r="I5" i="13"/>
  <c r="H5" i="13"/>
  <c r="G5" i="13"/>
  <c r="F5" i="13"/>
  <c r="F6" i="13" s="1"/>
  <c r="E5" i="13"/>
  <c r="D5" i="13"/>
  <c r="F3" i="13"/>
  <c r="E3" i="13"/>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P256" i="11"/>
  <c r="O256" i="11"/>
  <c r="N256" i="11"/>
  <c r="M256" i="11"/>
  <c r="L256" i="11"/>
  <c r="K256" i="11"/>
  <c r="J256" i="11"/>
  <c r="I256" i="11"/>
  <c r="H256" i="11"/>
  <c r="F256" i="11"/>
  <c r="E256" i="11"/>
  <c r="D256" i="11"/>
  <c r="P225" i="11"/>
  <c r="O225" i="11"/>
  <c r="N225" i="11"/>
  <c r="M225" i="11"/>
  <c r="L225" i="11"/>
  <c r="K225" i="11"/>
  <c r="J225" i="11"/>
  <c r="I225" i="11"/>
  <c r="H225" i="11"/>
  <c r="F225" i="11"/>
  <c r="E225" i="11"/>
  <c r="D225" i="11"/>
  <c r="P193" i="11"/>
  <c r="O193" i="11"/>
  <c r="N193" i="11"/>
  <c r="M193" i="11"/>
  <c r="L193" i="11"/>
  <c r="K193" i="11"/>
  <c r="J193" i="11"/>
  <c r="I193" i="11"/>
  <c r="H193" i="11"/>
  <c r="F193" i="11"/>
  <c r="E193" i="11"/>
  <c r="D193" i="11"/>
  <c r="P162" i="11"/>
  <c r="O162" i="11"/>
  <c r="N162" i="11"/>
  <c r="M162" i="11"/>
  <c r="L162" i="11"/>
  <c r="K162" i="11"/>
  <c r="J162" i="11"/>
  <c r="I162" i="11"/>
  <c r="H162" i="11"/>
  <c r="F162" i="11"/>
  <c r="E162" i="11"/>
  <c r="D162" i="11"/>
  <c r="P130" i="11"/>
  <c r="O130" i="11"/>
  <c r="N130" i="11"/>
  <c r="M130" i="11"/>
  <c r="L130" i="11"/>
  <c r="K130" i="11"/>
  <c r="J130" i="11"/>
  <c r="I130" i="11"/>
  <c r="H130" i="11"/>
  <c r="F130" i="11"/>
  <c r="E130" i="11"/>
  <c r="D130" i="11"/>
  <c r="P98" i="11"/>
  <c r="F33" i="14" s="1"/>
  <c r="O98" i="11"/>
  <c r="F32" i="14" s="1"/>
  <c r="N98" i="11"/>
  <c r="F31" i="14" s="1"/>
  <c r="M98" i="11"/>
  <c r="F30" i="14" s="1"/>
  <c r="L98" i="11"/>
  <c r="F27" i="14" s="1"/>
  <c r="K98" i="11"/>
  <c r="F26" i="14" s="1"/>
  <c r="F24" i="14" s="1"/>
  <c r="F25" i="14" s="1"/>
  <c r="J98" i="11"/>
  <c r="F23" i="14" s="1"/>
  <c r="I98" i="11"/>
  <c r="H98" i="11"/>
  <c r="F21" i="14" s="1"/>
  <c r="F98" i="11"/>
  <c r="E98" i="11"/>
  <c r="D98" i="11"/>
  <c r="P67" i="11"/>
  <c r="E33" i="14" s="1"/>
  <c r="O67" i="11"/>
  <c r="E32" i="14" s="1"/>
  <c r="N67" i="11"/>
  <c r="E31" i="14" s="1"/>
  <c r="M67" i="11"/>
  <c r="E30" i="14" s="1"/>
  <c r="L67" i="11"/>
  <c r="E27" i="14" s="1"/>
  <c r="K67" i="11"/>
  <c r="E26" i="14" s="1"/>
  <c r="E24" i="14" s="1"/>
  <c r="J67" i="11"/>
  <c r="E23" i="14" s="1"/>
  <c r="I67" i="11"/>
  <c r="E22" i="14" s="1"/>
  <c r="H67" i="11"/>
  <c r="E21" i="14" s="1"/>
  <c r="F67" i="11"/>
  <c r="E67" i="11"/>
  <c r="D67" i="11"/>
  <c r="P35" i="11"/>
  <c r="D33" i="14" s="1"/>
  <c r="O35" i="11"/>
  <c r="N35" i="11"/>
  <c r="D31" i="14" s="1"/>
  <c r="Q31" i="14" s="1"/>
  <c r="M35" i="11"/>
  <c r="D30" i="14" s="1"/>
  <c r="L35" i="11"/>
  <c r="D27" i="14" s="1"/>
  <c r="K35" i="11"/>
  <c r="J35" i="11"/>
  <c r="D23" i="14" s="1"/>
  <c r="I35" i="11"/>
  <c r="H35" i="11"/>
  <c r="D21" i="14" s="1"/>
  <c r="F35" i="11"/>
  <c r="E35" i="11"/>
  <c r="D35" i="11"/>
  <c r="G610" i="11"/>
  <c r="G609" i="11"/>
  <c r="G608" i="11"/>
  <c r="G607" i="11"/>
  <c r="G603" i="11"/>
  <c r="G598" i="11"/>
  <c r="G597" i="11"/>
  <c r="G596" i="11"/>
  <c r="G595" i="11"/>
  <c r="G591" i="11"/>
  <c r="G586" i="11"/>
  <c r="G585" i="11"/>
  <c r="G584" i="11"/>
  <c r="G583" i="11"/>
  <c r="G579" i="11"/>
  <c r="G574" i="11"/>
  <c r="G573" i="11"/>
  <c r="G572" i="11"/>
  <c r="G571" i="11"/>
  <c r="G567" i="11"/>
  <c r="G562" i="11"/>
  <c r="G561" i="11"/>
  <c r="G560" i="11"/>
  <c r="G559" i="11"/>
  <c r="G555" i="11"/>
  <c r="G550" i="11"/>
  <c r="G549" i="11"/>
  <c r="G548" i="11"/>
  <c r="G547" i="11"/>
  <c r="G543" i="11"/>
  <c r="G538" i="11"/>
  <c r="G537" i="11"/>
  <c r="G536" i="11"/>
  <c r="G535" i="11"/>
  <c r="G531" i="11"/>
  <c r="G526" i="11"/>
  <c r="G525" i="11"/>
  <c r="G524" i="11"/>
  <c r="G523" i="11"/>
  <c r="G519" i="11"/>
  <c r="G514" i="11"/>
  <c r="G513" i="11"/>
  <c r="G512" i="11"/>
  <c r="G511" i="11"/>
  <c r="G507" i="11"/>
  <c r="G502" i="11"/>
  <c r="G501" i="11"/>
  <c r="G500" i="11"/>
  <c r="G499" i="11"/>
  <c r="G495" i="11"/>
  <c r="G490" i="11"/>
  <c r="G489" i="11"/>
  <c r="G488" i="11"/>
  <c r="G487" i="11"/>
  <c r="G483" i="11"/>
  <c r="G478" i="11"/>
  <c r="G477" i="11"/>
  <c r="G476" i="11"/>
  <c r="G475" i="11"/>
  <c r="G471" i="11"/>
  <c r="G466" i="11"/>
  <c r="G465" i="11"/>
  <c r="G464" i="11"/>
  <c r="G463" i="11"/>
  <c r="G459" i="11"/>
  <c r="G454" i="11"/>
  <c r="G453" i="11"/>
  <c r="G452" i="11"/>
  <c r="G451" i="11"/>
  <c r="G447" i="11"/>
  <c r="G442" i="11"/>
  <c r="G441" i="11"/>
  <c r="G440" i="11"/>
  <c r="G439" i="11"/>
  <c r="G435" i="11"/>
  <c r="G430" i="11"/>
  <c r="G429" i="11"/>
  <c r="G428" i="11"/>
  <c r="G427" i="11"/>
  <c r="G423" i="11"/>
  <c r="G418" i="11"/>
  <c r="G417" i="11"/>
  <c r="G416" i="11"/>
  <c r="G415" i="11"/>
  <c r="G411" i="11"/>
  <c r="G406" i="11"/>
  <c r="G405" i="11"/>
  <c r="G404" i="11"/>
  <c r="G403" i="11"/>
  <c r="G399" i="11"/>
  <c r="G394" i="11"/>
  <c r="G393" i="11"/>
  <c r="G392" i="11"/>
  <c r="G391" i="11"/>
  <c r="G387" i="11"/>
  <c r="G382" i="11"/>
  <c r="G381" i="11"/>
  <c r="G380" i="11"/>
  <c r="G379" i="11"/>
  <c r="G375" i="11"/>
  <c r="G370" i="11"/>
  <c r="G369" i="11"/>
  <c r="G368" i="11"/>
  <c r="G367" i="11"/>
  <c r="G363" i="11"/>
  <c r="G358" i="11"/>
  <c r="G357" i="11"/>
  <c r="G356" i="11"/>
  <c r="G355" i="11"/>
  <c r="G351" i="11"/>
  <c r="G346" i="11"/>
  <c r="G345" i="11"/>
  <c r="G344" i="11"/>
  <c r="G343" i="11"/>
  <c r="G339" i="11"/>
  <c r="G334" i="11"/>
  <c r="G333" i="11"/>
  <c r="G332" i="11"/>
  <c r="G331" i="11"/>
  <c r="G327" i="11"/>
  <c r="G322" i="11"/>
  <c r="G321" i="11"/>
  <c r="G320" i="11"/>
  <c r="G319" i="11"/>
  <c r="G315" i="11"/>
  <c r="G310" i="11"/>
  <c r="G309" i="11"/>
  <c r="G308" i="11"/>
  <c r="G307" i="11"/>
  <c r="G303" i="11"/>
  <c r="G298" i="11"/>
  <c r="G297" i="11"/>
  <c r="G296" i="11"/>
  <c r="G295" i="11"/>
  <c r="G291" i="11"/>
  <c r="G286" i="11"/>
  <c r="G285" i="11"/>
  <c r="G284" i="11"/>
  <c r="G283" i="11"/>
  <c r="G279" i="11"/>
  <c r="G274" i="11"/>
  <c r="G273" i="11"/>
  <c r="G272" i="11"/>
  <c r="G271" i="11"/>
  <c r="G267" i="11"/>
  <c r="G262" i="11"/>
  <c r="G261" i="11"/>
  <c r="G260" i="11"/>
  <c r="G259" i="11"/>
  <c r="G255" i="11"/>
  <c r="G250" i="11"/>
  <c r="G249" i="11"/>
  <c r="G248" i="11"/>
  <c r="G247" i="11"/>
  <c r="G243" i="11"/>
  <c r="G238" i="11"/>
  <c r="G237" i="11"/>
  <c r="G236" i="11"/>
  <c r="G235" i="11"/>
  <c r="G231" i="11"/>
  <c r="G226" i="11"/>
  <c r="G225" i="11"/>
  <c r="G224" i="11"/>
  <c r="G223" i="11"/>
  <c r="G219" i="11"/>
  <c r="G214" i="11"/>
  <c r="G213" i="11"/>
  <c r="G212" i="11"/>
  <c r="G211" i="11"/>
  <c r="G207" i="11"/>
  <c r="G202" i="11"/>
  <c r="G201" i="11"/>
  <c r="G200" i="11"/>
  <c r="G199" i="11"/>
  <c r="G195" i="11"/>
  <c r="G190" i="11"/>
  <c r="G189" i="11"/>
  <c r="G188" i="11"/>
  <c r="G187" i="11"/>
  <c r="G183" i="11"/>
  <c r="G178" i="11"/>
  <c r="G177" i="11"/>
  <c r="G176" i="11"/>
  <c r="G175" i="11"/>
  <c r="G171" i="11"/>
  <c r="G166" i="11"/>
  <c r="G165" i="11"/>
  <c r="G164" i="11"/>
  <c r="G163" i="11"/>
  <c r="G159" i="11"/>
  <c r="G154" i="11"/>
  <c r="G153" i="11"/>
  <c r="G152" i="11"/>
  <c r="G151" i="11"/>
  <c r="G147" i="11"/>
  <c r="G142" i="11"/>
  <c r="G141" i="11"/>
  <c r="G140" i="11"/>
  <c r="G139" i="11"/>
  <c r="G135" i="11"/>
  <c r="G130" i="11"/>
  <c r="G129" i="11"/>
  <c r="G128" i="11"/>
  <c r="G127" i="11"/>
  <c r="G123" i="11"/>
  <c r="G118" i="11"/>
  <c r="G117" i="11"/>
  <c r="G116" i="11"/>
  <c r="G115" i="11"/>
  <c r="G111" i="11"/>
  <c r="G106" i="11"/>
  <c r="G105" i="11"/>
  <c r="G104" i="11"/>
  <c r="G103" i="11"/>
  <c r="G99" i="11"/>
  <c r="G94" i="11"/>
  <c r="G93" i="11"/>
  <c r="G92" i="11"/>
  <c r="G91" i="11"/>
  <c r="G87" i="11"/>
  <c r="G82" i="11"/>
  <c r="G81" i="11"/>
  <c r="G80" i="11"/>
  <c r="G79" i="11"/>
  <c r="G75" i="11"/>
  <c r="G70" i="11"/>
  <c r="G69" i="11"/>
  <c r="G68" i="11"/>
  <c r="G67" i="11"/>
  <c r="E20" i="14" s="1"/>
  <c r="G63" i="11"/>
  <c r="G58" i="11"/>
  <c r="G57" i="11"/>
  <c r="G56" i="11"/>
  <c r="G55" i="11"/>
  <c r="G51" i="11"/>
  <c r="G46" i="11"/>
  <c r="G45" i="11"/>
  <c r="G44" i="11"/>
  <c r="G43" i="11"/>
  <c r="G39" i="11"/>
  <c r="G34" i="11"/>
  <c r="G33" i="11"/>
  <c r="G32" i="11"/>
  <c r="G31" i="11"/>
  <c r="G27" i="11"/>
  <c r="G22" i="11"/>
  <c r="G21" i="11"/>
  <c r="G20" i="11"/>
  <c r="G19" i="11"/>
  <c r="G15" i="11"/>
  <c r="G10" i="11"/>
  <c r="G9" i="11"/>
  <c r="G8" i="11"/>
  <c r="G7" i="11"/>
  <c r="G5" i="11" a="1"/>
  <c r="G604" i="11" s="1"/>
  <c r="P633" i="10"/>
  <c r="O633" i="10"/>
  <c r="N633" i="10"/>
  <c r="M633" i="10"/>
  <c r="L633" i="10"/>
  <c r="K633" i="10"/>
  <c r="J633" i="10"/>
  <c r="I633" i="10"/>
  <c r="H633" i="10"/>
  <c r="F633" i="10"/>
  <c r="E633" i="10"/>
  <c r="D633" i="10"/>
  <c r="P602" i="10"/>
  <c r="O602" i="10"/>
  <c r="N602" i="10"/>
  <c r="M602" i="10"/>
  <c r="L602" i="10"/>
  <c r="K602" i="10"/>
  <c r="J602" i="10"/>
  <c r="I602" i="10"/>
  <c r="H602" i="10"/>
  <c r="F602" i="10"/>
  <c r="E602" i="10"/>
  <c r="D602" i="10"/>
  <c r="P570" i="10"/>
  <c r="O570" i="10"/>
  <c r="N570" i="10"/>
  <c r="M570" i="10"/>
  <c r="L570" i="10"/>
  <c r="K570" i="10"/>
  <c r="J570" i="10"/>
  <c r="I570" i="10"/>
  <c r="H570" i="10"/>
  <c r="F570" i="10"/>
  <c r="E570" i="10"/>
  <c r="D570" i="10"/>
  <c r="P539" i="10"/>
  <c r="O539" i="10"/>
  <c r="N539" i="10"/>
  <c r="M539" i="10"/>
  <c r="L539" i="10"/>
  <c r="K539" i="10"/>
  <c r="J539" i="10"/>
  <c r="I539" i="10"/>
  <c r="H539" i="10"/>
  <c r="F539" i="10"/>
  <c r="E539" i="10"/>
  <c r="D539" i="10"/>
  <c r="P507" i="10"/>
  <c r="O507" i="10"/>
  <c r="N507" i="10"/>
  <c r="M507" i="10"/>
  <c r="L507" i="10"/>
  <c r="K507" i="10"/>
  <c r="J507" i="10"/>
  <c r="I507" i="10"/>
  <c r="H507" i="10"/>
  <c r="F507" i="10"/>
  <c r="E507" i="10"/>
  <c r="D507" i="10"/>
  <c r="P475" i="10"/>
  <c r="O475" i="10"/>
  <c r="N475" i="10"/>
  <c r="M475" i="10"/>
  <c r="L475" i="10"/>
  <c r="K475" i="10"/>
  <c r="J475" i="10"/>
  <c r="I475" i="10"/>
  <c r="H475" i="10"/>
  <c r="F475" i="10"/>
  <c r="E475" i="10"/>
  <c r="D475" i="10"/>
  <c r="P444" i="10"/>
  <c r="O444" i="10"/>
  <c r="N444" i="10"/>
  <c r="M444" i="10"/>
  <c r="L444" i="10"/>
  <c r="K444" i="10"/>
  <c r="J444" i="10"/>
  <c r="I444" i="10"/>
  <c r="H444" i="10"/>
  <c r="F444" i="10"/>
  <c r="E444" i="10"/>
  <c r="D444" i="10"/>
  <c r="P412" i="10"/>
  <c r="O412" i="10"/>
  <c r="N412" i="10"/>
  <c r="M412" i="10"/>
  <c r="L412" i="10"/>
  <c r="K412" i="10"/>
  <c r="J412" i="10"/>
  <c r="I412" i="10"/>
  <c r="H412" i="10"/>
  <c r="F412" i="10"/>
  <c r="E412" i="10"/>
  <c r="D412" i="10"/>
  <c r="P381" i="10"/>
  <c r="O35" i="13" s="1"/>
  <c r="O381" i="10"/>
  <c r="O34" i="13" s="1"/>
  <c r="AA61" i="7" s="1"/>
  <c r="N381" i="10"/>
  <c r="O33" i="13" s="1"/>
  <c r="M381" i="10"/>
  <c r="O32" i="13" s="1"/>
  <c r="L381" i="10"/>
  <c r="O29" i="13" s="1"/>
  <c r="K381" i="10"/>
  <c r="O28" i="13" s="1"/>
  <c r="O26" i="13" s="1"/>
  <c r="J381" i="10"/>
  <c r="O25" i="13" s="1"/>
  <c r="I381" i="10"/>
  <c r="O24" i="13" s="1"/>
  <c r="H381" i="10"/>
  <c r="O23" i="13" s="1"/>
  <c r="F381" i="10"/>
  <c r="E381" i="10"/>
  <c r="D381" i="10"/>
  <c r="P349" i="10"/>
  <c r="N35" i="13" s="1"/>
  <c r="O349" i="10"/>
  <c r="N34" i="13" s="1"/>
  <c r="Z61" i="7" s="1"/>
  <c r="N349" i="10"/>
  <c r="N33" i="13" s="1"/>
  <c r="M349" i="10"/>
  <c r="N32" i="13" s="1"/>
  <c r="L349" i="10"/>
  <c r="N29" i="13" s="1"/>
  <c r="K349" i="10"/>
  <c r="N28" i="13" s="1"/>
  <c r="N26" i="13" s="1"/>
  <c r="J349" i="10"/>
  <c r="N25" i="13" s="1"/>
  <c r="I349" i="10"/>
  <c r="N24" i="13" s="1"/>
  <c r="H349" i="10"/>
  <c r="F349" i="10"/>
  <c r="E349" i="10"/>
  <c r="D349" i="10"/>
  <c r="P320" i="10"/>
  <c r="M35" i="13" s="1"/>
  <c r="O320" i="10"/>
  <c r="M34" i="13" s="1"/>
  <c r="Y61" i="7" s="1"/>
  <c r="N320" i="10"/>
  <c r="M33" i="13" s="1"/>
  <c r="M320" i="10"/>
  <c r="M32" i="13" s="1"/>
  <c r="L320" i="10"/>
  <c r="M29" i="13" s="1"/>
  <c r="K320" i="10"/>
  <c r="M28" i="13" s="1"/>
  <c r="J320" i="10"/>
  <c r="M25" i="13" s="1"/>
  <c r="I320" i="10"/>
  <c r="M24" i="13" s="1"/>
  <c r="H320" i="10"/>
  <c r="M23" i="13" s="1"/>
  <c r="F320" i="10"/>
  <c r="E320" i="10"/>
  <c r="D320" i="10"/>
  <c r="P288" i="10"/>
  <c r="L35" i="13" s="1"/>
  <c r="O288" i="10"/>
  <c r="L34" i="13" s="1"/>
  <c r="X61" i="7" s="1"/>
  <c r="N288" i="10"/>
  <c r="L33" i="13" s="1"/>
  <c r="M288" i="10"/>
  <c r="L32" i="13" s="1"/>
  <c r="L288" i="10"/>
  <c r="K288" i="10"/>
  <c r="J288" i="10"/>
  <c r="L25" i="13" s="1"/>
  <c r="I288" i="10"/>
  <c r="L24" i="13" s="1"/>
  <c r="H288" i="10"/>
  <c r="L23" i="13" s="1"/>
  <c r="F288" i="10"/>
  <c r="E288" i="10"/>
  <c r="D288" i="10"/>
  <c r="P256" i="10"/>
  <c r="O256" i="10"/>
  <c r="N256" i="10"/>
  <c r="M256" i="10"/>
  <c r="L256" i="10"/>
  <c r="K256" i="10"/>
  <c r="J256" i="10"/>
  <c r="I256" i="10"/>
  <c r="H256" i="10"/>
  <c r="F256" i="10"/>
  <c r="E256" i="10"/>
  <c r="D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P225" i="10"/>
  <c r="O225" i="10"/>
  <c r="N225" i="10"/>
  <c r="M225" i="10"/>
  <c r="L225" i="10"/>
  <c r="K225" i="10"/>
  <c r="J225" i="10"/>
  <c r="I225" i="10"/>
  <c r="H225" i="10"/>
  <c r="F225" i="10"/>
  <c r="E225" i="10"/>
  <c r="D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P193" i="10"/>
  <c r="O193" i="10"/>
  <c r="N193" i="10"/>
  <c r="M193" i="10"/>
  <c r="C193" i="10" s="1"/>
  <c r="L193" i="10"/>
  <c r="K193" i="10"/>
  <c r="J193" i="10"/>
  <c r="I193" i="10"/>
  <c r="H193" i="10"/>
  <c r="F193" i="10"/>
  <c r="E193" i="10"/>
  <c r="D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P162" i="10"/>
  <c r="O162" i="10"/>
  <c r="N162" i="10"/>
  <c r="M162" i="10"/>
  <c r="L162" i="10"/>
  <c r="K162" i="10"/>
  <c r="J162" i="10"/>
  <c r="I162" i="10"/>
  <c r="H162" i="10"/>
  <c r="C162" i="10" s="1"/>
  <c r="F162" i="10"/>
  <c r="E162" i="10"/>
  <c r="D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P130" i="10"/>
  <c r="G35" i="13" s="1"/>
  <c r="O130" i="10"/>
  <c r="G34" i="13" s="1"/>
  <c r="N130" i="10"/>
  <c r="G33" i="13" s="1"/>
  <c r="M130" i="10"/>
  <c r="G32" i="13" s="1"/>
  <c r="L130" i="10"/>
  <c r="K130" i="10"/>
  <c r="G28" i="13" s="1"/>
  <c r="J130" i="10"/>
  <c r="I130" i="10"/>
  <c r="G24" i="13" s="1"/>
  <c r="H130" i="10"/>
  <c r="G23" i="13" s="1"/>
  <c r="F130" i="10"/>
  <c r="E130" i="10"/>
  <c r="C130" i="10" s="1"/>
  <c r="D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P98" i="10"/>
  <c r="O98" i="10"/>
  <c r="N98" i="10"/>
  <c r="M98" i="10"/>
  <c r="L98" i="10"/>
  <c r="K98" i="10"/>
  <c r="J98" i="10"/>
  <c r="I98" i="10"/>
  <c r="H98" i="10"/>
  <c r="F98" i="10"/>
  <c r="E98" i="10"/>
  <c r="D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P67" i="10"/>
  <c r="O67" i="10"/>
  <c r="N67" i="10"/>
  <c r="M67" i="10"/>
  <c r="L67" i="10"/>
  <c r="K67" i="10"/>
  <c r="J67" i="10"/>
  <c r="I67" i="10"/>
  <c r="H67" i="10"/>
  <c r="F67" i="10"/>
  <c r="E67" i="10"/>
  <c r="D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P35" i="10"/>
  <c r="O35" i="10"/>
  <c r="N35" i="10"/>
  <c r="M35" i="10"/>
  <c r="L35" i="10"/>
  <c r="K35" i="10"/>
  <c r="J35" i="10"/>
  <c r="I35" i="10"/>
  <c r="H35" i="10"/>
  <c r="F35" i="10"/>
  <c r="E35" i="10"/>
  <c r="D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S18" i="9"/>
  <c r="R18" i="9"/>
  <c r="S17" i="9"/>
  <c r="R17" i="9"/>
  <c r="S16" i="9"/>
  <c r="R16" i="9"/>
  <c r="S15" i="9"/>
  <c r="R15" i="9"/>
  <c r="S14" i="9"/>
  <c r="R14" i="9"/>
  <c r="S13" i="9"/>
  <c r="R13" i="9"/>
  <c r="S12" i="9"/>
  <c r="R12" i="9"/>
  <c r="S11" i="9"/>
  <c r="R11" i="9"/>
  <c r="Q10" i="9"/>
  <c r="Q4" i="9" s="1"/>
  <c r="Q3" i="9" s="1"/>
  <c r="P10" i="9"/>
  <c r="O10" i="9"/>
  <c r="N10" i="9"/>
  <c r="M10" i="9"/>
  <c r="M4" i="9" s="1"/>
  <c r="M3" i="9" s="1"/>
  <c r="L10" i="9"/>
  <c r="L4" i="9" s="1"/>
  <c r="L3" i="9" s="1"/>
  <c r="K10" i="9"/>
  <c r="J10" i="9"/>
  <c r="I10" i="9"/>
  <c r="H10" i="9"/>
  <c r="H4" i="9" s="1"/>
  <c r="G10" i="9"/>
  <c r="G4" i="9" s="1"/>
  <c r="F10" i="9"/>
  <c r="S9" i="9"/>
  <c r="R9" i="9"/>
  <c r="S8" i="9"/>
  <c r="R8" i="9"/>
  <c r="S7" i="9"/>
  <c r="R7" i="9"/>
  <c r="S6" i="9"/>
  <c r="R6" i="9"/>
  <c r="P4" i="9"/>
  <c r="P3" i="9" s="1"/>
  <c r="O4" i="9"/>
  <c r="O3" i="9" s="1"/>
  <c r="N4" i="9"/>
  <c r="N3" i="9" s="1"/>
  <c r="K4" i="9"/>
  <c r="K3" i="9" s="1"/>
  <c r="J4" i="9"/>
  <c r="J3" i="9" s="1"/>
  <c r="I4" i="9"/>
  <c r="F4" i="9"/>
  <c r="R4" i="9" s="1"/>
  <c r="I3" i="9"/>
  <c r="H3" i="9"/>
  <c r="G3" i="9"/>
  <c r="P55" i="8"/>
  <c r="O55" i="8"/>
  <c r="P54" i="8"/>
  <c r="O54" i="8"/>
  <c r="P52" i="8"/>
  <c r="N52" i="8"/>
  <c r="M52" i="8"/>
  <c r="L52" i="8"/>
  <c r="K52" i="8"/>
  <c r="J52" i="8"/>
  <c r="I52" i="8"/>
  <c r="H52" i="8"/>
  <c r="G52" i="8"/>
  <c r="F52" i="8"/>
  <c r="E52" i="8"/>
  <c r="D52" i="8"/>
  <c r="C52" i="8"/>
  <c r="O52" i="8" s="1"/>
  <c r="P51" i="8"/>
  <c r="O51" i="8"/>
  <c r="P50" i="8"/>
  <c r="O50" i="8"/>
  <c r="N48" i="8"/>
  <c r="M48" i="8"/>
  <c r="L48" i="8"/>
  <c r="K48" i="8"/>
  <c r="J48" i="8"/>
  <c r="P48" i="8" s="1"/>
  <c r="I48" i="8"/>
  <c r="H48" i="8"/>
  <c r="G48" i="8"/>
  <c r="F48" i="8"/>
  <c r="E48" i="8"/>
  <c r="D48" i="8"/>
  <c r="C48" i="8"/>
  <c r="O47" i="8"/>
  <c r="N47" i="8"/>
  <c r="M47" i="8"/>
  <c r="L47" i="8"/>
  <c r="N60" i="7" s="1"/>
  <c r="K47" i="8"/>
  <c r="J47" i="8"/>
  <c r="I47" i="8"/>
  <c r="H47" i="8"/>
  <c r="G47" i="8"/>
  <c r="I60" i="7" s="1"/>
  <c r="I58" i="7" s="1"/>
  <c r="F47" i="8"/>
  <c r="H60" i="7" s="1"/>
  <c r="E47" i="8"/>
  <c r="D47" i="8"/>
  <c r="C47" i="8"/>
  <c r="P46" i="8"/>
  <c r="O46" i="8"/>
  <c r="P45" i="8"/>
  <c r="P47" i="8" s="1"/>
  <c r="O45" i="8"/>
  <c r="P44" i="8"/>
  <c r="O44" i="8"/>
  <c r="N42" i="8"/>
  <c r="M42" i="8"/>
  <c r="L42" i="8"/>
  <c r="K42" i="8"/>
  <c r="J42" i="8"/>
  <c r="I42" i="8"/>
  <c r="H42" i="8"/>
  <c r="G42" i="8"/>
  <c r="F42" i="8"/>
  <c r="E42" i="8"/>
  <c r="D42" i="8"/>
  <c r="C42" i="8"/>
  <c r="P41" i="8"/>
  <c r="O41" i="8"/>
  <c r="P40" i="8"/>
  <c r="O40" i="8"/>
  <c r="P39" i="8"/>
  <c r="O39" i="8"/>
  <c r="N37" i="8"/>
  <c r="M37" i="8"/>
  <c r="L37" i="8"/>
  <c r="K37" i="8"/>
  <c r="K3" i="8" s="1"/>
  <c r="J37" i="8"/>
  <c r="I37" i="8"/>
  <c r="H37" i="8"/>
  <c r="P37" i="8" s="1"/>
  <c r="G37" i="8"/>
  <c r="F37" i="8"/>
  <c r="F3" i="8" s="1"/>
  <c r="E37" i="8"/>
  <c r="D37" i="8"/>
  <c r="C37" i="8"/>
  <c r="N36" i="8"/>
  <c r="M36" i="8"/>
  <c r="O55" i="7" s="1"/>
  <c r="O54" i="7" s="1"/>
  <c r="L36" i="8"/>
  <c r="N55" i="7" s="1"/>
  <c r="N54" i="7" s="1"/>
  <c r="N57" i="7" s="1"/>
  <c r="K36" i="8"/>
  <c r="J36" i="8"/>
  <c r="L55" i="7" s="1"/>
  <c r="I36" i="8"/>
  <c r="H36" i="8"/>
  <c r="G36" i="8"/>
  <c r="F36" i="8"/>
  <c r="E36" i="8"/>
  <c r="D36" i="8"/>
  <c r="C36" i="8"/>
  <c r="P35" i="8"/>
  <c r="O35" i="8"/>
  <c r="P34" i="8"/>
  <c r="O34" i="8"/>
  <c r="P33" i="8"/>
  <c r="O33" i="8"/>
  <c r="P32" i="8"/>
  <c r="O32" i="8"/>
  <c r="P31" i="8"/>
  <c r="O31" i="8"/>
  <c r="P30" i="8"/>
  <c r="O30" i="8"/>
  <c r="N28" i="8"/>
  <c r="M28" i="8"/>
  <c r="M3" i="8" s="1"/>
  <c r="L28" i="8"/>
  <c r="L3" i="8" s="1"/>
  <c r="K28" i="8"/>
  <c r="J28" i="8"/>
  <c r="I28" i="8"/>
  <c r="H28" i="8"/>
  <c r="G28" i="8"/>
  <c r="F28" i="8"/>
  <c r="E28" i="8"/>
  <c r="D28" i="8"/>
  <c r="C28" i="8"/>
  <c r="P27" i="8"/>
  <c r="O27" i="8"/>
  <c r="N27" i="8"/>
  <c r="M27" i="8"/>
  <c r="L27" i="8"/>
  <c r="K27" i="8"/>
  <c r="J27" i="8"/>
  <c r="L50" i="7" s="1"/>
  <c r="L48" i="7" s="1"/>
  <c r="I27" i="8"/>
  <c r="H27" i="8"/>
  <c r="G27" i="8"/>
  <c r="F27" i="8"/>
  <c r="E27" i="8"/>
  <c r="G50" i="7" s="1"/>
  <c r="G48" i="7" s="1"/>
  <c r="D27" i="8"/>
  <c r="F50" i="7" s="1"/>
  <c r="F48" i="7" s="1"/>
  <c r="C27" i="8"/>
  <c r="P26" i="8"/>
  <c r="O26" i="8"/>
  <c r="P25" i="8"/>
  <c r="O25" i="8"/>
  <c r="P24" i="8"/>
  <c r="P36" i="8" s="1"/>
  <c r="O24" i="8"/>
  <c r="O36" i="8" s="1"/>
  <c r="P23" i="8"/>
  <c r="O23" i="8"/>
  <c r="P22" i="8"/>
  <c r="O22" i="8"/>
  <c r="N20" i="8"/>
  <c r="N3" i="8" s="1"/>
  <c r="M20" i="8"/>
  <c r="L20" i="8"/>
  <c r="K20" i="8"/>
  <c r="J20" i="8"/>
  <c r="I20" i="8"/>
  <c r="H20" i="8"/>
  <c r="G20" i="8"/>
  <c r="F20" i="8"/>
  <c r="E20" i="8"/>
  <c r="E3" i="8" s="1"/>
  <c r="D20" i="8"/>
  <c r="C20" i="8"/>
  <c r="P19" i="8"/>
  <c r="O19" i="8"/>
  <c r="P18" i="8"/>
  <c r="O18" i="8"/>
  <c r="O17" i="8"/>
  <c r="P16" i="8"/>
  <c r="O16" i="8"/>
  <c r="P15" i="8"/>
  <c r="O15" i="8"/>
  <c r="P14" i="8"/>
  <c r="O14" i="8"/>
  <c r="P13" i="8"/>
  <c r="O13" i="8"/>
  <c r="P12" i="8"/>
  <c r="O12" i="8"/>
  <c r="P11" i="8"/>
  <c r="O11" i="8"/>
  <c r="P10" i="8"/>
  <c r="O10" i="8"/>
  <c r="P9" i="8"/>
  <c r="O9" i="8"/>
  <c r="P8" i="8"/>
  <c r="O8" i="8"/>
  <c r="P7" i="8"/>
  <c r="O7" i="8"/>
  <c r="P6" i="8"/>
  <c r="O6" i="8"/>
  <c r="N4" i="8"/>
  <c r="M4" i="8"/>
  <c r="L4" i="8"/>
  <c r="K4" i="8"/>
  <c r="J4" i="8"/>
  <c r="I4" i="8"/>
  <c r="I3" i="8" s="1"/>
  <c r="H4" i="8"/>
  <c r="H3" i="8" s="1"/>
  <c r="G4" i="8"/>
  <c r="G3" i="8" s="1"/>
  <c r="F4" i="8"/>
  <c r="E4" i="8"/>
  <c r="D4" i="8"/>
  <c r="C4" i="8"/>
  <c r="U87" i="7"/>
  <c r="U86" i="7"/>
  <c r="U88" i="7" s="1"/>
  <c r="AM84" i="7"/>
  <c r="AL84" i="7"/>
  <c r="AK84" i="7"/>
  <c r="AJ84" i="7"/>
  <c r="AI84" i="7"/>
  <c r="AI81" i="7" s="1"/>
  <c r="AH84" i="7"/>
  <c r="AG84" i="7"/>
  <c r="AF84" i="7"/>
  <c r="AE84" i="7"/>
  <c r="AD84" i="7"/>
  <c r="AC84" i="7"/>
  <c r="AB84" i="7"/>
  <c r="AA84" i="7"/>
  <c r="Z84" i="7"/>
  <c r="Y84" i="7"/>
  <c r="X84" i="7"/>
  <c r="W84" i="7"/>
  <c r="W81" i="7" s="1"/>
  <c r="U84" i="7"/>
  <c r="T84" i="7"/>
  <c r="S84" i="7"/>
  <c r="S81" i="7" s="1"/>
  <c r="R84" i="7"/>
  <c r="Q84" i="7"/>
  <c r="BK81" i="7"/>
  <c r="BJ81" i="7"/>
  <c r="BI81" i="7"/>
  <c r="BH81" i="7"/>
  <c r="BG81" i="7"/>
  <c r="BF81" i="7"/>
  <c r="BE81" i="7"/>
  <c r="BD81" i="7"/>
  <c r="BC81" i="7"/>
  <c r="BB81" i="7"/>
  <c r="BA81" i="7"/>
  <c r="AZ81" i="7"/>
  <c r="AY81" i="7"/>
  <c r="AX81" i="7"/>
  <c r="AW81" i="7"/>
  <c r="AV81" i="7"/>
  <c r="AU81" i="7"/>
  <c r="AT81" i="7"/>
  <c r="AS81" i="7"/>
  <c r="AR81" i="7"/>
  <c r="AQ81" i="7"/>
  <c r="AP81" i="7"/>
  <c r="AO81" i="7"/>
  <c r="AN81" i="7"/>
  <c r="AM81" i="7"/>
  <c r="AL81" i="7"/>
  <c r="AK81" i="7"/>
  <c r="AJ81" i="7"/>
  <c r="AH81" i="7"/>
  <c r="AG81" i="7"/>
  <c r="AF81" i="7"/>
  <c r="AE81" i="7"/>
  <c r="AD81" i="7"/>
  <c r="AC81" i="7"/>
  <c r="AB81" i="7"/>
  <c r="AA81" i="7"/>
  <c r="Z81" i="7"/>
  <c r="Y81" i="7"/>
  <c r="X81" i="7"/>
  <c r="U81" i="7"/>
  <c r="T81" i="7"/>
  <c r="R81" i="7"/>
  <c r="Q81" i="7"/>
  <c r="BK79" i="7"/>
  <c r="BJ79" i="7"/>
  <c r="BI79" i="7"/>
  <c r="BH79" i="7"/>
  <c r="BG79" i="7"/>
  <c r="BF79" i="7"/>
  <c r="BE79" i="7"/>
  <c r="BD79" i="7"/>
  <c r="BC79" i="7"/>
  <c r="BB79" i="7"/>
  <c r="BA79" i="7"/>
  <c r="AZ79" i="7"/>
  <c r="AY79" i="7"/>
  <c r="AX79" i="7"/>
  <c r="AW79" i="7"/>
  <c r="AV79" i="7"/>
  <c r="AU79" i="7"/>
  <c r="AT79" i="7"/>
  <c r="AS79" i="7"/>
  <c r="AR79" i="7"/>
  <c r="AQ79" i="7"/>
  <c r="AP79" i="7"/>
  <c r="AO79" i="7"/>
  <c r="AN79" i="7"/>
  <c r="BK78" i="7"/>
  <c r="BJ78" i="7"/>
  <c r="BI78" i="7"/>
  <c r="BH78" i="7"/>
  <c r="BG78" i="7"/>
  <c r="BF78" i="7"/>
  <c r="BE78" i="7"/>
  <c r="BD78" i="7"/>
  <c r="BC78" i="7"/>
  <c r="BB78" i="7"/>
  <c r="BA78" i="7"/>
  <c r="AZ78" i="7"/>
  <c r="AY78" i="7"/>
  <c r="AX78" i="7"/>
  <c r="AW78" i="7"/>
  <c r="AV78" i="7"/>
  <c r="AU78" i="7"/>
  <c r="AT78" i="7"/>
  <c r="AS78" i="7"/>
  <c r="AR78" i="7"/>
  <c r="AQ78" i="7"/>
  <c r="AP78" i="7"/>
  <c r="AO78" i="7"/>
  <c r="AN78" i="7"/>
  <c r="BK77" i="7"/>
  <c r="BJ77" i="7"/>
  <c r="BI77" i="7"/>
  <c r="BH77" i="7"/>
  <c r="BG77" i="7"/>
  <c r="BF77" i="7"/>
  <c r="BF76" i="7" s="1"/>
  <c r="BE77" i="7"/>
  <c r="BD77" i="7"/>
  <c r="BD76" i="7" s="1"/>
  <c r="BC77" i="7"/>
  <c r="BB77" i="7"/>
  <c r="BA77" i="7"/>
  <c r="AZ77" i="7"/>
  <c r="AY77" i="7"/>
  <c r="AX77" i="7"/>
  <c r="AW77" i="7"/>
  <c r="AV77" i="7"/>
  <c r="AU77" i="7"/>
  <c r="AT77" i="7"/>
  <c r="AT76" i="7" s="1"/>
  <c r="AS77" i="7"/>
  <c r="AR77" i="7"/>
  <c r="AR76" i="7" s="1"/>
  <c r="AQ77" i="7"/>
  <c r="AP77" i="7"/>
  <c r="AO77" i="7"/>
  <c r="AN77" i="7"/>
  <c r="BK76" i="7"/>
  <c r="BJ76" i="7"/>
  <c r="BI76" i="7"/>
  <c r="BH76" i="7"/>
  <c r="BG76" i="7"/>
  <c r="BE76" i="7"/>
  <c r="BC76" i="7"/>
  <c r="BB76" i="7"/>
  <c r="BA76" i="7"/>
  <c r="AZ76" i="7"/>
  <c r="AY76" i="7"/>
  <c r="AX76" i="7"/>
  <c r="AW76" i="7"/>
  <c r="AV76" i="7"/>
  <c r="AU76" i="7"/>
  <c r="AS76" i="7"/>
  <c r="AQ76" i="7"/>
  <c r="AP76" i="7"/>
  <c r="AO76" i="7"/>
  <c r="AN76" i="7"/>
  <c r="AZ70" i="7"/>
  <c r="BB69" i="7"/>
  <c r="AZ69" i="7"/>
  <c r="AV69" i="7"/>
  <c r="AQ69" i="7"/>
  <c r="R69" i="7"/>
  <c r="BK68" i="7"/>
  <c r="BJ68" i="7"/>
  <c r="BI68" i="7"/>
  <c r="BH68" i="7"/>
  <c r="BG68" i="7"/>
  <c r="BF68" i="7"/>
  <c r="BE68" i="7"/>
  <c r="BD68" i="7"/>
  <c r="BC68" i="7"/>
  <c r="BB68" i="7"/>
  <c r="BA68" i="7"/>
  <c r="AZ68" i="7"/>
  <c r="AY68" i="7"/>
  <c r="AX68" i="7"/>
  <c r="AW68" i="7"/>
  <c r="AV68" i="7"/>
  <c r="AU68" i="7"/>
  <c r="AT68" i="7"/>
  <c r="AS68" i="7"/>
  <c r="AR68" i="7"/>
  <c r="AQ68" i="7"/>
  <c r="AQ70" i="7" s="1"/>
  <c r="AP68" i="7"/>
  <c r="AO68" i="7"/>
  <c r="AN68" i="7"/>
  <c r="T68" i="7"/>
  <c r="BF67" i="7"/>
  <c r="AU67" i="7"/>
  <c r="BU66" i="7"/>
  <c r="BT66" i="7"/>
  <c r="BR66" i="7"/>
  <c r="AM66" i="7"/>
  <c r="AL66" i="7"/>
  <c r="AK66" i="7"/>
  <c r="AJ66" i="7"/>
  <c r="AI66" i="7"/>
  <c r="AH66" i="7"/>
  <c r="AG66" i="7"/>
  <c r="AF66" i="7"/>
  <c r="AE66" i="7"/>
  <c r="AE64" i="7" s="1"/>
  <c r="AD66" i="7"/>
  <c r="AD64" i="7" s="1"/>
  <c r="AC66" i="7"/>
  <c r="AC64" i="7" s="1"/>
  <c r="AB66" i="7"/>
  <c r="BP66" i="7" s="1"/>
  <c r="AA66" i="7"/>
  <c r="Z66" i="7"/>
  <c r="Y66" i="7"/>
  <c r="X66" i="7"/>
  <c r="W66" i="7"/>
  <c r="V66" i="7"/>
  <c r="U66" i="7"/>
  <c r="T66" i="7"/>
  <c r="S66" i="7"/>
  <c r="S64" i="7" s="1"/>
  <c r="R66" i="7"/>
  <c r="R64" i="7" s="1"/>
  <c r="Q66" i="7"/>
  <c r="Q64" i="7" s="1"/>
  <c r="P66" i="7"/>
  <c r="O66" i="7"/>
  <c r="N66" i="7"/>
  <c r="M66" i="7"/>
  <c r="L66" i="7"/>
  <c r="K66" i="7"/>
  <c r="J66" i="7"/>
  <c r="I66" i="7"/>
  <c r="H66" i="7"/>
  <c r="G66" i="7"/>
  <c r="G64" i="7" s="1"/>
  <c r="F66" i="7"/>
  <c r="F64" i="7" s="1"/>
  <c r="E66" i="7"/>
  <c r="E64" i="7" s="1"/>
  <c r="BU65" i="7"/>
  <c r="BT65" i="7"/>
  <c r="BR65" i="7"/>
  <c r="AM65" i="7"/>
  <c r="AM64" i="7" s="1"/>
  <c r="AL65" i="7"/>
  <c r="AL64" i="7" s="1"/>
  <c r="AK65" i="7"/>
  <c r="AK64" i="7" s="1"/>
  <c r="AJ65" i="7"/>
  <c r="AI65" i="7"/>
  <c r="AH65" i="7"/>
  <c r="AG65" i="7"/>
  <c r="AF65" i="7"/>
  <c r="AE65" i="7"/>
  <c r="AD65" i="7"/>
  <c r="AC65" i="7"/>
  <c r="AB65" i="7"/>
  <c r="BP65" i="7" s="1"/>
  <c r="BQ65" i="7" s="1"/>
  <c r="AA65" i="7"/>
  <c r="AA64" i="7" s="1"/>
  <c r="Z65" i="7"/>
  <c r="Z64" i="7" s="1"/>
  <c r="Y65" i="7"/>
  <c r="Y64" i="7" s="1"/>
  <c r="X65" i="7"/>
  <c r="W65" i="7"/>
  <c r="V65" i="7"/>
  <c r="U65" i="7"/>
  <c r="T65" i="7"/>
  <c r="S65" i="7"/>
  <c r="R65" i="7"/>
  <c r="Q65" i="7"/>
  <c r="P65" i="7"/>
  <c r="BN65" i="7" s="1"/>
  <c r="BO65" i="7" s="1"/>
  <c r="O65" i="7"/>
  <c r="O64" i="7" s="1"/>
  <c r="N65" i="7"/>
  <c r="N64" i="7" s="1"/>
  <c r="M65" i="7"/>
  <c r="M64" i="7" s="1"/>
  <c r="L65" i="7"/>
  <c r="K65" i="7"/>
  <c r="J65" i="7"/>
  <c r="I65" i="7"/>
  <c r="H65" i="7"/>
  <c r="G65" i="7"/>
  <c r="F65" i="7"/>
  <c r="E65" i="7"/>
  <c r="BL65" i="7" s="1"/>
  <c r="BT64" i="7"/>
  <c r="BK64" i="7"/>
  <c r="BJ64" i="7"/>
  <c r="BI64" i="7"/>
  <c r="BH64" i="7"/>
  <c r="BG64" i="7"/>
  <c r="BF64" i="7"/>
  <c r="BE64" i="7"/>
  <c r="BD64" i="7"/>
  <c r="BD67" i="7" s="1"/>
  <c r="BC64" i="7"/>
  <c r="BB64" i="7"/>
  <c r="BA64" i="7"/>
  <c r="AZ64" i="7"/>
  <c r="AY64" i="7"/>
  <c r="AX64" i="7"/>
  <c r="AW64" i="7"/>
  <c r="AV64" i="7"/>
  <c r="AU64" i="7"/>
  <c r="AT64" i="7"/>
  <c r="AT67" i="7" s="1"/>
  <c r="AS64" i="7"/>
  <c r="AR64" i="7"/>
  <c r="AR67" i="7" s="1"/>
  <c r="AQ64" i="7"/>
  <c r="AP64" i="7"/>
  <c r="AO64" i="7"/>
  <c r="AN64" i="7"/>
  <c r="AN67" i="7" s="1"/>
  <c r="AI64" i="7"/>
  <c r="AH64" i="7"/>
  <c r="AG64" i="7"/>
  <c r="AF64" i="7"/>
  <c r="W64" i="7"/>
  <c r="V64" i="7"/>
  <c r="V67" i="7" s="1"/>
  <c r="U64" i="7"/>
  <c r="T64" i="7"/>
  <c r="P64" i="7"/>
  <c r="K64" i="7"/>
  <c r="J64" i="7"/>
  <c r="I64" i="7"/>
  <c r="H64" i="7"/>
  <c r="BU62" i="7"/>
  <c r="BT62" i="7"/>
  <c r="BR62" i="7"/>
  <c r="AM62" i="7"/>
  <c r="AL62" i="7"/>
  <c r="AK62" i="7"/>
  <c r="AJ62" i="7"/>
  <c r="AI62" i="7"/>
  <c r="AH62" i="7"/>
  <c r="AG62" i="7"/>
  <c r="AF62" i="7"/>
  <c r="AE62" i="7"/>
  <c r="AD62" i="7"/>
  <c r="AC62" i="7"/>
  <c r="AB62" i="7"/>
  <c r="AA62" i="7"/>
  <c r="Z62" i="7"/>
  <c r="Y62" i="7"/>
  <c r="X62" i="7"/>
  <c r="W62" i="7"/>
  <c r="V62" i="7"/>
  <c r="U62" i="7"/>
  <c r="T62" i="7"/>
  <c r="R62" i="7"/>
  <c r="Q62" i="7"/>
  <c r="P62" i="7"/>
  <c r="O62" i="7"/>
  <c r="N62" i="7"/>
  <c r="M62" i="7"/>
  <c r="L62" i="7"/>
  <c r="K62" i="7"/>
  <c r="J62" i="7"/>
  <c r="I62" i="7"/>
  <c r="H62" i="7"/>
  <c r="G62" i="7"/>
  <c r="F62" i="7"/>
  <c r="E62" i="7"/>
  <c r="BT61" i="7"/>
  <c r="BU61" i="7" s="1"/>
  <c r="BR61" i="7"/>
  <c r="AM61" i="7"/>
  <c r="AL61" i="7"/>
  <c r="AK61" i="7"/>
  <c r="AJ61" i="7"/>
  <c r="AI61" i="7"/>
  <c r="AH61" i="7"/>
  <c r="AH58" i="7" s="1"/>
  <c r="AG61" i="7"/>
  <c r="AF61" i="7"/>
  <c r="AE61" i="7"/>
  <c r="AD61" i="7"/>
  <c r="AC61" i="7"/>
  <c r="AB61" i="7"/>
  <c r="BP61" i="7" s="1"/>
  <c r="W61" i="7"/>
  <c r="W58" i="7" s="1"/>
  <c r="V61" i="7"/>
  <c r="V58" i="7" s="1"/>
  <c r="V63" i="7" s="1"/>
  <c r="U61" i="7"/>
  <c r="T61" i="7"/>
  <c r="R61" i="7"/>
  <c r="Q61" i="7"/>
  <c r="P61" i="7"/>
  <c r="O61" i="7"/>
  <c r="N61" i="7"/>
  <c r="M61" i="7"/>
  <c r="L61" i="7"/>
  <c r="K61" i="7"/>
  <c r="K58" i="7" s="1"/>
  <c r="J61" i="7"/>
  <c r="J58" i="7" s="1"/>
  <c r="J63" i="7" s="1"/>
  <c r="I61" i="7"/>
  <c r="H61" i="7"/>
  <c r="G61" i="7"/>
  <c r="F61" i="7"/>
  <c r="E61" i="7"/>
  <c r="BU60" i="7"/>
  <c r="BT60" i="7"/>
  <c r="BR60" i="7"/>
  <c r="AM60" i="7"/>
  <c r="AL60" i="7"/>
  <c r="AK60" i="7"/>
  <c r="AJ60" i="7"/>
  <c r="AI60" i="7"/>
  <c r="AH60" i="7"/>
  <c r="AG60" i="7"/>
  <c r="AF60" i="7"/>
  <c r="AE60" i="7"/>
  <c r="AE58" i="7" s="1"/>
  <c r="AD60" i="7"/>
  <c r="AD58" i="7" s="1"/>
  <c r="AC60" i="7"/>
  <c r="AC58" i="7" s="1"/>
  <c r="AB60" i="7"/>
  <c r="AB58" i="7" s="1"/>
  <c r="AA60" i="7"/>
  <c r="Z60" i="7"/>
  <c r="Y60" i="7"/>
  <c r="X60" i="7"/>
  <c r="W60" i="7"/>
  <c r="V60" i="7"/>
  <c r="U60" i="7"/>
  <c r="T60" i="7"/>
  <c r="S60" i="7"/>
  <c r="R60" i="7"/>
  <c r="R58" i="7" s="1"/>
  <c r="Q60" i="7"/>
  <c r="Q58" i="7" s="1"/>
  <c r="P60" i="7"/>
  <c r="BN60" i="7" s="1"/>
  <c r="O60" i="7"/>
  <c r="M60" i="7"/>
  <c r="L60" i="7"/>
  <c r="K60" i="7"/>
  <c r="J60" i="7"/>
  <c r="G60" i="7"/>
  <c r="G58" i="7" s="1"/>
  <c r="F60" i="7"/>
  <c r="F58" i="7" s="1"/>
  <c r="E60" i="7"/>
  <c r="E58" i="7" s="1"/>
  <c r="BU59" i="7"/>
  <c r="BT59" i="7"/>
  <c r="BR59" i="7"/>
  <c r="AM59" i="7"/>
  <c r="AM58" i="7" s="1"/>
  <c r="AL59" i="7"/>
  <c r="AL58" i="7" s="1"/>
  <c r="AL63" i="7" s="1"/>
  <c r="AK59" i="7"/>
  <c r="AK58" i="7" s="1"/>
  <c r="AJ59" i="7"/>
  <c r="AI59" i="7"/>
  <c r="AH59" i="7"/>
  <c r="AG59" i="7"/>
  <c r="AF59" i="7"/>
  <c r="AF58" i="7" s="1"/>
  <c r="AE59" i="7"/>
  <c r="AD59" i="7"/>
  <c r="AC59" i="7"/>
  <c r="AB59" i="7"/>
  <c r="AA59" i="7"/>
  <c r="AA58" i="7" s="1"/>
  <c r="Z59" i="7"/>
  <c r="Z58" i="7" s="1"/>
  <c r="Z63" i="7" s="1"/>
  <c r="Y59" i="7"/>
  <c r="Y58" i="7" s="1"/>
  <c r="X59" i="7"/>
  <c r="W59" i="7"/>
  <c r="V59" i="7"/>
  <c r="U59" i="7"/>
  <c r="T59" i="7"/>
  <c r="S59" i="7"/>
  <c r="R59" i="7"/>
  <c r="Q59" i="7"/>
  <c r="P59" i="7"/>
  <c r="O59" i="7"/>
  <c r="O58" i="7" s="1"/>
  <c r="N59" i="7"/>
  <c r="N58" i="7" s="1"/>
  <c r="N63" i="7" s="1"/>
  <c r="M59" i="7"/>
  <c r="M58" i="7" s="1"/>
  <c r="L59" i="7"/>
  <c r="K59" i="7"/>
  <c r="J59" i="7"/>
  <c r="I59" i="7"/>
  <c r="H59" i="7"/>
  <c r="G59" i="7"/>
  <c r="F59" i="7"/>
  <c r="E59" i="7"/>
  <c r="BT58" i="7"/>
  <c r="BK58" i="7"/>
  <c r="BJ58" i="7"/>
  <c r="BI58" i="7"/>
  <c r="BH58" i="7"/>
  <c r="BG58" i="7"/>
  <c r="BF58" i="7"/>
  <c r="BE58" i="7"/>
  <c r="BD58" i="7"/>
  <c r="BD63" i="7" s="1"/>
  <c r="BC58" i="7"/>
  <c r="BB58" i="7"/>
  <c r="BA58" i="7"/>
  <c r="AZ58" i="7"/>
  <c r="AY58" i="7"/>
  <c r="AX58" i="7"/>
  <c r="AW58" i="7"/>
  <c r="AV58" i="7"/>
  <c r="AU58" i="7"/>
  <c r="AT58" i="7"/>
  <c r="AS58" i="7"/>
  <c r="AR58" i="7"/>
  <c r="AQ58" i="7"/>
  <c r="AP58" i="7"/>
  <c r="AO58" i="7"/>
  <c r="AN58" i="7"/>
  <c r="AI58" i="7"/>
  <c r="AG58" i="7"/>
  <c r="U58" i="7"/>
  <c r="T58" i="7"/>
  <c r="P58" i="7"/>
  <c r="H58" i="7"/>
  <c r="BU56" i="7"/>
  <c r="BT56" i="7"/>
  <c r="BR56" i="7"/>
  <c r="AM56" i="7"/>
  <c r="AM54" i="7" s="1"/>
  <c r="AL56" i="7"/>
  <c r="AL54" i="7" s="1"/>
  <c r="AK56" i="7"/>
  <c r="AK54" i="7" s="1"/>
  <c r="AJ56" i="7"/>
  <c r="AI56" i="7"/>
  <c r="AH56" i="7"/>
  <c r="AG56" i="7"/>
  <c r="AF56" i="7"/>
  <c r="AE56" i="7"/>
  <c r="AD56" i="7"/>
  <c r="AC56" i="7"/>
  <c r="AB56" i="7"/>
  <c r="AA56" i="7"/>
  <c r="AA54" i="7" s="1"/>
  <c r="Z56" i="7"/>
  <c r="Z54" i="7" s="1"/>
  <c r="Y56" i="7"/>
  <c r="Y54" i="7" s="1"/>
  <c r="X56" i="7"/>
  <c r="X54" i="7" s="1"/>
  <c r="W56" i="7"/>
  <c r="V56" i="7"/>
  <c r="U56" i="7"/>
  <c r="T56" i="7"/>
  <c r="S56" i="7"/>
  <c r="R56" i="7"/>
  <c r="Q56" i="7"/>
  <c r="P56" i="7"/>
  <c r="O56" i="7"/>
  <c r="N56" i="7"/>
  <c r="M56" i="7"/>
  <c r="M54" i="7" s="1"/>
  <c r="L56" i="7"/>
  <c r="L54" i="7" s="1"/>
  <c r="K56" i="7"/>
  <c r="J56" i="7"/>
  <c r="I56" i="7"/>
  <c r="H56" i="7"/>
  <c r="G56" i="7"/>
  <c r="F56" i="7"/>
  <c r="E56" i="7"/>
  <c r="BT55" i="7"/>
  <c r="BU55" i="7" s="1"/>
  <c r="BR55" i="7"/>
  <c r="AM55" i="7"/>
  <c r="AL55" i="7"/>
  <c r="AK55" i="7"/>
  <c r="AJ55" i="7"/>
  <c r="AI55" i="7"/>
  <c r="AI54" i="7" s="1"/>
  <c r="AH55" i="7"/>
  <c r="AH54" i="7" s="1"/>
  <c r="AG55" i="7"/>
  <c r="AG54" i="7" s="1"/>
  <c r="AF55" i="7"/>
  <c r="AE55" i="7"/>
  <c r="AD55" i="7"/>
  <c r="AC55" i="7"/>
  <c r="AB55" i="7"/>
  <c r="BP55" i="7" s="1"/>
  <c r="BS55" i="7" s="1"/>
  <c r="AA55" i="7"/>
  <c r="Z55" i="7"/>
  <c r="Y55" i="7"/>
  <c r="X55" i="7"/>
  <c r="W55" i="7"/>
  <c r="W54" i="7" s="1"/>
  <c r="V55" i="7"/>
  <c r="V54" i="7" s="1"/>
  <c r="U55" i="7"/>
  <c r="U54" i="7" s="1"/>
  <c r="T55" i="7"/>
  <c r="S55" i="7"/>
  <c r="R55" i="7"/>
  <c r="Q55" i="7"/>
  <c r="P55" i="7"/>
  <c r="BN55" i="7" s="1"/>
  <c r="M55" i="7"/>
  <c r="K55" i="7"/>
  <c r="K54" i="7" s="1"/>
  <c r="J55" i="7"/>
  <c r="J54" i="7" s="1"/>
  <c r="I55" i="7"/>
  <c r="I54" i="7" s="1"/>
  <c r="H55" i="7"/>
  <c r="H54" i="7" s="1"/>
  <c r="G55" i="7"/>
  <c r="F55" i="7"/>
  <c r="E55" i="7"/>
  <c r="BK54" i="7"/>
  <c r="BJ54" i="7"/>
  <c r="BI54" i="7"/>
  <c r="BH54" i="7"/>
  <c r="BG54" i="7"/>
  <c r="BG57" i="7" s="1"/>
  <c r="BF54" i="7"/>
  <c r="BE54" i="7"/>
  <c r="BD54" i="7"/>
  <c r="BC54" i="7"/>
  <c r="BB54" i="7"/>
  <c r="BA54" i="7"/>
  <c r="AZ54" i="7"/>
  <c r="BT54" i="7" s="1"/>
  <c r="BU54" i="7" s="1"/>
  <c r="AY54" i="7"/>
  <c r="AX54" i="7"/>
  <c r="AW54" i="7"/>
  <c r="AV54" i="7"/>
  <c r="AU54" i="7"/>
  <c r="AU57" i="7" s="1"/>
  <c r="AT54" i="7"/>
  <c r="AS54" i="7"/>
  <c r="AR54" i="7"/>
  <c r="AQ54" i="7"/>
  <c r="AP54" i="7"/>
  <c r="AO54" i="7"/>
  <c r="AN54" i="7"/>
  <c r="BR54" i="7" s="1"/>
  <c r="AJ54" i="7"/>
  <c r="AE54" i="7"/>
  <c r="AD54" i="7"/>
  <c r="AC54" i="7"/>
  <c r="S54" i="7"/>
  <c r="R54" i="7"/>
  <c r="Q54" i="7"/>
  <c r="G54" i="7"/>
  <c r="F54" i="7"/>
  <c r="E54" i="7"/>
  <c r="AL53" i="7"/>
  <c r="BT52" i="7"/>
  <c r="BU52" i="7" s="1"/>
  <c r="BR52" i="7"/>
  <c r="AM52" i="7"/>
  <c r="AL52" i="7"/>
  <c r="AK52" i="7"/>
  <c r="AJ52" i="7"/>
  <c r="AI52" i="7"/>
  <c r="AH52" i="7"/>
  <c r="AG52" i="7"/>
  <c r="AF52" i="7"/>
  <c r="AE52" i="7"/>
  <c r="AD52" i="7"/>
  <c r="AC52" i="7"/>
  <c r="AB52" i="7"/>
  <c r="AA52" i="7"/>
  <c r="Z52" i="7"/>
  <c r="Y52" i="7"/>
  <c r="X52" i="7"/>
  <c r="W52" i="7"/>
  <c r="V52" i="7"/>
  <c r="U52" i="7"/>
  <c r="T52" i="7"/>
  <c r="S52" i="7"/>
  <c r="R52" i="7"/>
  <c r="Q52" i="7"/>
  <c r="P52" i="7"/>
  <c r="P48" i="7" s="1"/>
  <c r="O52" i="7"/>
  <c r="N52" i="7"/>
  <c r="M52" i="7"/>
  <c r="L52" i="7"/>
  <c r="K52" i="7"/>
  <c r="J52" i="7"/>
  <c r="I52" i="7"/>
  <c r="H52" i="7"/>
  <c r="BL52" i="7" s="1"/>
  <c r="G52" i="7"/>
  <c r="F52" i="7"/>
  <c r="E52" i="7"/>
  <c r="BU51" i="7"/>
  <c r="BT51" i="7"/>
  <c r="BR51" i="7"/>
  <c r="AM51" i="7"/>
  <c r="AL51" i="7"/>
  <c r="AK51" i="7"/>
  <c r="AJ51" i="7"/>
  <c r="AJ48" i="7" s="1"/>
  <c r="AI51" i="7"/>
  <c r="AH51" i="7"/>
  <c r="AG51" i="7"/>
  <c r="AF51" i="7"/>
  <c r="AE51" i="7"/>
  <c r="AD51" i="7"/>
  <c r="AC51" i="7"/>
  <c r="AB51" i="7"/>
  <c r="BP51" i="7" s="1"/>
  <c r="AA51" i="7"/>
  <c r="Z51" i="7"/>
  <c r="Y51" i="7"/>
  <c r="X51" i="7"/>
  <c r="W51" i="7"/>
  <c r="V51" i="7"/>
  <c r="U51" i="7"/>
  <c r="T51" i="7"/>
  <c r="S51" i="7"/>
  <c r="S48" i="7" s="1"/>
  <c r="R51" i="7"/>
  <c r="Q51" i="7"/>
  <c r="P51" i="7"/>
  <c r="O51" i="7"/>
  <c r="N51" i="7"/>
  <c r="M51" i="7"/>
  <c r="L51" i="7"/>
  <c r="K51" i="7"/>
  <c r="J51" i="7"/>
  <c r="I51" i="7"/>
  <c r="H51" i="7"/>
  <c r="G51" i="7"/>
  <c r="BL51" i="7" s="1"/>
  <c r="F51" i="7"/>
  <c r="E51" i="7"/>
  <c r="BU50" i="7"/>
  <c r="BT50" i="7"/>
  <c r="BR50" i="7"/>
  <c r="AM50" i="7"/>
  <c r="AM48" i="7" s="1"/>
  <c r="AM69" i="7" s="1"/>
  <c r="AL50" i="7"/>
  <c r="AL48" i="7" s="1"/>
  <c r="AL69" i="7" s="1"/>
  <c r="AK50" i="7"/>
  <c r="AK48" i="7" s="1"/>
  <c r="AJ50" i="7"/>
  <c r="AI50" i="7"/>
  <c r="AH50" i="7"/>
  <c r="AG50" i="7"/>
  <c r="AF50" i="7"/>
  <c r="AE50" i="7"/>
  <c r="AD50" i="7"/>
  <c r="AC50" i="7"/>
  <c r="AB50" i="7"/>
  <c r="AA50" i="7"/>
  <c r="Z50" i="7"/>
  <c r="Y50" i="7"/>
  <c r="X50" i="7"/>
  <c r="W50" i="7"/>
  <c r="V50" i="7"/>
  <c r="U50" i="7"/>
  <c r="T50" i="7"/>
  <c r="S50" i="7"/>
  <c r="R50" i="7"/>
  <c r="Q50" i="7"/>
  <c r="P50" i="7"/>
  <c r="O50" i="7"/>
  <c r="O48" i="7" s="1"/>
  <c r="O69" i="7" s="1"/>
  <c r="N50" i="7"/>
  <c r="N48" i="7" s="1"/>
  <c r="N53" i="7" s="1"/>
  <c r="M50" i="7"/>
  <c r="M48" i="7" s="1"/>
  <c r="K50" i="7"/>
  <c r="J50" i="7"/>
  <c r="I50" i="7"/>
  <c r="H50" i="7"/>
  <c r="E50" i="7"/>
  <c r="BT49" i="7"/>
  <c r="BU49" i="7" s="1"/>
  <c r="BR49" i="7"/>
  <c r="AM49" i="7"/>
  <c r="AL49" i="7"/>
  <c r="AK49" i="7"/>
  <c r="AJ49" i="7"/>
  <c r="AI49" i="7"/>
  <c r="AH49" i="7"/>
  <c r="AH48" i="7" s="1"/>
  <c r="AG49" i="7"/>
  <c r="AG48" i="7" s="1"/>
  <c r="AF49" i="7"/>
  <c r="AE49" i="7"/>
  <c r="W49" i="7"/>
  <c r="W48" i="7" s="1"/>
  <c r="V49" i="7"/>
  <c r="V48" i="7" s="1"/>
  <c r="U49" i="7"/>
  <c r="U48" i="7" s="1"/>
  <c r="T49" i="7"/>
  <c r="S49" i="7"/>
  <c r="R49" i="7"/>
  <c r="Q49" i="7"/>
  <c r="P49" i="7"/>
  <c r="O49" i="7"/>
  <c r="N49" i="7"/>
  <c r="M49" i="7"/>
  <c r="L49" i="7"/>
  <c r="K49" i="7"/>
  <c r="K48" i="7" s="1"/>
  <c r="J49" i="7"/>
  <c r="J48" i="7" s="1"/>
  <c r="I49" i="7"/>
  <c r="I48" i="7" s="1"/>
  <c r="H49" i="7"/>
  <c r="G49" i="7"/>
  <c r="F49" i="7"/>
  <c r="E49" i="7"/>
  <c r="BK48" i="7"/>
  <c r="BK69" i="7" s="1"/>
  <c r="BJ48" i="7"/>
  <c r="BJ69" i="7" s="1"/>
  <c r="BI48" i="7"/>
  <c r="BI69" i="7" s="1"/>
  <c r="BH48" i="7"/>
  <c r="BH69" i="7" s="1"/>
  <c r="BG48" i="7"/>
  <c r="BG53" i="7" s="1"/>
  <c r="BF48" i="7"/>
  <c r="BE48" i="7"/>
  <c r="BD48" i="7"/>
  <c r="BC48" i="7"/>
  <c r="BC69" i="7" s="1"/>
  <c r="BB48" i="7"/>
  <c r="BA48" i="7"/>
  <c r="AZ48" i="7"/>
  <c r="AY48" i="7"/>
  <c r="AY69" i="7" s="1"/>
  <c r="AX48" i="7"/>
  <c r="AX69" i="7" s="1"/>
  <c r="AW48" i="7"/>
  <c r="AW69" i="7" s="1"/>
  <c r="AV48" i="7"/>
  <c r="AU48" i="7"/>
  <c r="AU53" i="7" s="1"/>
  <c r="AT48" i="7"/>
  <c r="AS48" i="7"/>
  <c r="AR48" i="7"/>
  <c r="AQ48" i="7"/>
  <c r="AP48" i="7"/>
  <c r="AO48" i="7"/>
  <c r="AN48" i="7"/>
  <c r="AE48" i="7"/>
  <c r="AE69" i="7" s="1"/>
  <c r="R48" i="7"/>
  <c r="Q48" i="7"/>
  <c r="E48" i="7"/>
  <c r="BT46" i="7"/>
  <c r="BU46" i="7" s="1"/>
  <c r="BS46" i="7"/>
  <c r="BR46" i="7"/>
  <c r="BP46" i="7"/>
  <c r="AA46" i="7"/>
  <c r="Z46" i="7"/>
  <c r="Y46" i="7"/>
  <c r="X46" i="7"/>
  <c r="W46" i="7"/>
  <c r="V46" i="7"/>
  <c r="U46" i="7"/>
  <c r="T46" i="7"/>
  <c r="S46" i="7"/>
  <c r="R46" i="7"/>
  <c r="Q46" i="7"/>
  <c r="P46" i="7"/>
  <c r="O46" i="7"/>
  <c r="N46" i="7"/>
  <c r="M46" i="7"/>
  <c r="L46" i="7"/>
  <c r="K46" i="7"/>
  <c r="J46" i="7"/>
  <c r="I46" i="7"/>
  <c r="H46" i="7"/>
  <c r="BL46" i="7" s="1"/>
  <c r="G46" i="7"/>
  <c r="F46" i="7"/>
  <c r="E46" i="7"/>
  <c r="BU45" i="7"/>
  <c r="BT45" i="7"/>
  <c r="BR45" i="7"/>
  <c r="BS45" i="7" s="1"/>
  <c r="BP45" i="7"/>
  <c r="BQ45" i="7" s="1"/>
  <c r="BN45" i="7"/>
  <c r="O45" i="7"/>
  <c r="N45" i="7"/>
  <c r="M45" i="7"/>
  <c r="L45" i="7"/>
  <c r="K45" i="7"/>
  <c r="J45" i="7"/>
  <c r="I45" i="7"/>
  <c r="H45" i="7"/>
  <c r="G45" i="7"/>
  <c r="F45" i="7"/>
  <c r="BL45" i="7" s="1"/>
  <c r="BO45" i="7" s="1"/>
  <c r="E45" i="7"/>
  <c r="BU44" i="7"/>
  <c r="BT44" i="7"/>
  <c r="BR44" i="7"/>
  <c r="BS44" i="7" s="1"/>
  <c r="BQ44" i="7"/>
  <c r="BP44" i="7"/>
  <c r="AA44" i="7"/>
  <c r="Z44" i="7"/>
  <c r="Y44" i="7"/>
  <c r="X44" i="7"/>
  <c r="W44" i="7"/>
  <c r="V44" i="7"/>
  <c r="U44" i="7"/>
  <c r="T44" i="7"/>
  <c r="S44" i="7"/>
  <c r="R44" i="7"/>
  <c r="Q44" i="7"/>
  <c r="P44" i="7"/>
  <c r="BN44" i="7" s="1"/>
  <c r="O44" i="7"/>
  <c r="N44" i="7"/>
  <c r="M44" i="7"/>
  <c r="L44" i="7"/>
  <c r="K44" i="7"/>
  <c r="J44" i="7"/>
  <c r="I44" i="7"/>
  <c r="H44" i="7"/>
  <c r="G44" i="7"/>
  <c r="F44" i="7"/>
  <c r="E44" i="7"/>
  <c r="BL44" i="7" s="1"/>
  <c r="BT43" i="7"/>
  <c r="BU43" i="7" s="1"/>
  <c r="BS43" i="7"/>
  <c r="BR43" i="7"/>
  <c r="BP43" i="7"/>
  <c r="AA43" i="7"/>
  <c r="Z43" i="7"/>
  <c r="Y43" i="7"/>
  <c r="X43" i="7"/>
  <c r="W43" i="7"/>
  <c r="W29" i="7" s="1"/>
  <c r="V43" i="7"/>
  <c r="U43" i="7"/>
  <c r="T43" i="7"/>
  <c r="S43" i="7"/>
  <c r="R43" i="7"/>
  <c r="Q43" i="7"/>
  <c r="P43" i="7"/>
  <c r="O43" i="7"/>
  <c r="N43" i="7"/>
  <c r="M43" i="7"/>
  <c r="L43" i="7"/>
  <c r="K43" i="7"/>
  <c r="J43" i="7"/>
  <c r="J29" i="7" s="1"/>
  <c r="I43" i="7"/>
  <c r="H43" i="7"/>
  <c r="BL43" i="7" s="1"/>
  <c r="G43" i="7"/>
  <c r="F43" i="7"/>
  <c r="E43" i="7"/>
  <c r="BU42" i="7"/>
  <c r="BT42" i="7"/>
  <c r="BR42" i="7"/>
  <c r="BP42" i="7"/>
  <c r="BL42" i="7"/>
  <c r="AA42" i="7"/>
  <c r="Z42" i="7"/>
  <c r="Y42" i="7"/>
  <c r="X42" i="7"/>
  <c r="W42" i="7"/>
  <c r="V42" i="7"/>
  <c r="U42" i="7"/>
  <c r="T42" i="7"/>
  <c r="S42" i="7"/>
  <c r="R42" i="7"/>
  <c r="Q42" i="7"/>
  <c r="P42" i="7"/>
  <c r="BN42" i="7" s="1"/>
  <c r="BO42" i="7" s="1"/>
  <c r="O42" i="7"/>
  <c r="BT41" i="7"/>
  <c r="BU41" i="7" s="1"/>
  <c r="BR41" i="7"/>
  <c r="BL41" i="7"/>
  <c r="AM41" i="7"/>
  <c r="AL41" i="7"/>
  <c r="AK41" i="7"/>
  <c r="AJ41" i="7"/>
  <c r="AI41" i="7"/>
  <c r="AH41" i="7"/>
  <c r="AG41" i="7"/>
  <c r="AF41" i="7"/>
  <c r="AE41" i="7"/>
  <c r="AD41" i="7"/>
  <c r="AC41" i="7"/>
  <c r="AB41" i="7"/>
  <c r="AA41" i="7"/>
  <c r="Z41" i="7"/>
  <c r="Y41" i="7"/>
  <c r="X41" i="7"/>
  <c r="W41" i="7"/>
  <c r="V41" i="7"/>
  <c r="U41" i="7"/>
  <c r="T41" i="7"/>
  <c r="S41" i="7"/>
  <c r="R41" i="7"/>
  <c r="Q41" i="7"/>
  <c r="P41" i="7"/>
  <c r="BN41" i="7" s="1"/>
  <c r="BO41" i="7" s="1"/>
  <c r="BT40" i="7"/>
  <c r="BU40" i="7" s="1"/>
  <c r="BR40" i="7"/>
  <c r="BP40" i="7"/>
  <c r="BN40" i="7"/>
  <c r="O40" i="7"/>
  <c r="N40" i="7"/>
  <c r="M40" i="7"/>
  <c r="L40" i="7"/>
  <c r="K40" i="7"/>
  <c r="J40" i="7"/>
  <c r="I40" i="7"/>
  <c r="H40" i="7"/>
  <c r="G40" i="7"/>
  <c r="F40" i="7"/>
  <c r="E40" i="7"/>
  <c r="BT39" i="7"/>
  <c r="BR39" i="7"/>
  <c r="BU39" i="7" s="1"/>
  <c r="BP39" i="7"/>
  <c r="BQ39" i="7" s="1"/>
  <c r="BN39" i="7"/>
  <c r="O39" i="7"/>
  <c r="N39" i="7"/>
  <c r="M39" i="7"/>
  <c r="L39" i="7"/>
  <c r="K39" i="7"/>
  <c r="J39" i="7"/>
  <c r="I39" i="7"/>
  <c r="I29" i="7" s="1"/>
  <c r="H39" i="7"/>
  <c r="G39" i="7"/>
  <c r="BL39" i="7" s="1"/>
  <c r="BO39" i="7" s="1"/>
  <c r="F39" i="7"/>
  <c r="E39" i="7"/>
  <c r="BT38" i="7"/>
  <c r="BU38" i="7" s="1"/>
  <c r="BR38" i="7"/>
  <c r="BP38" i="7"/>
  <c r="BS38" i="7" s="1"/>
  <c r="BN38" i="7"/>
  <c r="BO38" i="7" s="1"/>
  <c r="BL38" i="7"/>
  <c r="BU37" i="7"/>
  <c r="BT37" i="7"/>
  <c r="BR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BT36" i="7"/>
  <c r="BU36" i="7" s="1"/>
  <c r="BS36" i="7"/>
  <c r="BR36" i="7"/>
  <c r="BP36" i="7"/>
  <c r="AA36" i="7"/>
  <c r="Z36" i="7"/>
  <c r="Y36" i="7"/>
  <c r="X36" i="7"/>
  <c r="W36" i="7"/>
  <c r="V36" i="7"/>
  <c r="U36" i="7"/>
  <c r="T36" i="7"/>
  <c r="S36" i="7"/>
  <c r="R36" i="7"/>
  <c r="Q36" i="7"/>
  <c r="P36" i="7"/>
  <c r="O36" i="7"/>
  <c r="N36" i="7"/>
  <c r="M36" i="7"/>
  <c r="L36" i="7"/>
  <c r="K36" i="7"/>
  <c r="J36" i="7"/>
  <c r="I36" i="7"/>
  <c r="H36" i="7"/>
  <c r="BL36" i="7" s="1"/>
  <c r="G36" i="7"/>
  <c r="F36" i="7"/>
  <c r="E36" i="7"/>
  <c r="AM35" i="7"/>
  <c r="AL35" i="7"/>
  <c r="AK35" i="7"/>
  <c r="AJ35" i="7"/>
  <c r="AI35" i="7"/>
  <c r="AH35" i="7"/>
  <c r="AG35" i="7"/>
  <c r="AG29" i="7" s="1"/>
  <c r="AF35" i="7"/>
  <c r="AE35" i="7"/>
  <c r="AD35" i="7"/>
  <c r="AC35" i="7"/>
  <c r="AB35" i="7"/>
  <c r="BU34" i="7"/>
  <c r="BT34" i="7"/>
  <c r="BR34" i="7"/>
  <c r="AM34" i="7"/>
  <c r="AL34" i="7"/>
  <c r="AK34" i="7"/>
  <c r="AJ34" i="7"/>
  <c r="AI34" i="7"/>
  <c r="AH34" i="7"/>
  <c r="AG34" i="7"/>
  <c r="AF34" i="7"/>
  <c r="AE34" i="7"/>
  <c r="AD34" i="7"/>
  <c r="AC34" i="7"/>
  <c r="AB34" i="7"/>
  <c r="BP34" i="7" s="1"/>
  <c r="AA34" i="7"/>
  <c r="Z34" i="7"/>
  <c r="Y34" i="7"/>
  <c r="X34" i="7"/>
  <c r="W34" i="7"/>
  <c r="V34" i="7"/>
  <c r="U34" i="7"/>
  <c r="T34" i="7"/>
  <c r="S34" i="7"/>
  <c r="R34" i="7"/>
  <c r="Q34" i="7"/>
  <c r="P34" i="7"/>
  <c r="O34" i="7"/>
  <c r="N34" i="7"/>
  <c r="M34" i="7"/>
  <c r="L34" i="7"/>
  <c r="K34" i="7"/>
  <c r="J34" i="7"/>
  <c r="I34" i="7"/>
  <c r="H34" i="7"/>
  <c r="G34" i="7"/>
  <c r="BL34" i="7" s="1"/>
  <c r="F34" i="7"/>
  <c r="E34" i="7"/>
  <c r="BU33" i="7"/>
  <c r="BT33" i="7"/>
  <c r="BR33" i="7"/>
  <c r="AM33" i="7"/>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BT32" i="7"/>
  <c r="BU32" i="7" s="1"/>
  <c r="BR32" i="7"/>
  <c r="AM32" i="7"/>
  <c r="AL32" i="7"/>
  <c r="AK32" i="7"/>
  <c r="AJ32" i="7"/>
  <c r="AI32" i="7"/>
  <c r="AH32" i="7"/>
  <c r="AH29" i="7" s="1"/>
  <c r="AG32" i="7"/>
  <c r="AF32" i="7"/>
  <c r="AF29" i="7" s="1"/>
  <c r="AE32" i="7"/>
  <c r="AD32" i="7"/>
  <c r="AC32" i="7"/>
  <c r="AB32" i="7"/>
  <c r="AA32" i="7"/>
  <c r="Z32" i="7"/>
  <c r="Y32" i="7"/>
  <c r="X32" i="7"/>
  <c r="W32" i="7"/>
  <c r="V32" i="7"/>
  <c r="V29" i="7" s="1"/>
  <c r="V47" i="7" s="1"/>
  <c r="U32" i="7"/>
  <c r="T32" i="7"/>
  <c r="T29" i="7" s="1"/>
  <c r="S32" i="7"/>
  <c r="R32" i="7"/>
  <c r="Q32" i="7"/>
  <c r="P32" i="7"/>
  <c r="O32" i="7"/>
  <c r="N32" i="7"/>
  <c r="M32" i="7"/>
  <c r="L32" i="7"/>
  <c r="K32" i="7"/>
  <c r="J32" i="7"/>
  <c r="I32" i="7"/>
  <c r="H32" i="7"/>
  <c r="BL32" i="7" s="1"/>
  <c r="G32" i="7"/>
  <c r="F32" i="7"/>
  <c r="E32" i="7"/>
  <c r="BU31" i="7"/>
  <c r="BT31" i="7"/>
  <c r="BR31" i="7"/>
  <c r="AM31" i="7"/>
  <c r="AL31" i="7"/>
  <c r="AK31" i="7"/>
  <c r="AJ31" i="7"/>
  <c r="AI31" i="7"/>
  <c r="AH31" i="7"/>
  <c r="AG31" i="7"/>
  <c r="AF31" i="7"/>
  <c r="AE31" i="7"/>
  <c r="AD31" i="7"/>
  <c r="AD29" i="7" s="1"/>
  <c r="AC31" i="7"/>
  <c r="AC29" i="7" s="1"/>
  <c r="AB31" i="7"/>
  <c r="BP31" i="7" s="1"/>
  <c r="AA31" i="7"/>
  <c r="Z31" i="7"/>
  <c r="Y31" i="7"/>
  <c r="X31" i="7"/>
  <c r="X68" i="7" s="1"/>
  <c r="W31" i="7"/>
  <c r="V31" i="7"/>
  <c r="U31" i="7"/>
  <c r="T31" i="7"/>
  <c r="S31" i="7"/>
  <c r="S29" i="7" s="1"/>
  <c r="R31" i="7"/>
  <c r="Q31" i="7"/>
  <c r="Q29" i="7" s="1"/>
  <c r="P31" i="7"/>
  <c r="O31" i="7"/>
  <c r="N31" i="7"/>
  <c r="M31" i="7"/>
  <c r="L31" i="7"/>
  <c r="K31" i="7"/>
  <c r="J31" i="7"/>
  <c r="I31" i="7"/>
  <c r="H31" i="7"/>
  <c r="G31" i="7"/>
  <c r="BL31" i="7" s="1"/>
  <c r="F31" i="7"/>
  <c r="E31" i="7"/>
  <c r="E29" i="7" s="1"/>
  <c r="BU30" i="7"/>
  <c r="BT30" i="7"/>
  <c r="BR30" i="7"/>
  <c r="AM30" i="7"/>
  <c r="AM29" i="7" s="1"/>
  <c r="AL30" i="7"/>
  <c r="AL68" i="7" s="1"/>
  <c r="AL70" i="7" s="1"/>
  <c r="AK30" i="7"/>
  <c r="AK29" i="7" s="1"/>
  <c r="AJ30" i="7"/>
  <c r="AJ68" i="7" s="1"/>
  <c r="AI30" i="7"/>
  <c r="AI68" i="7" s="1"/>
  <c r="AH30" i="7"/>
  <c r="AG30" i="7"/>
  <c r="AF30" i="7"/>
  <c r="AF68" i="7" s="1"/>
  <c r="AE30" i="7"/>
  <c r="AD30" i="7"/>
  <c r="AD68" i="7" s="1"/>
  <c r="AC30" i="7"/>
  <c r="AC68" i="7" s="1"/>
  <c r="AB30" i="7"/>
  <c r="AA30" i="7"/>
  <c r="AA29" i="7" s="1"/>
  <c r="Z30" i="7"/>
  <c r="Z68" i="7" s="1"/>
  <c r="Y30" i="7"/>
  <c r="Y29" i="7" s="1"/>
  <c r="X30" i="7"/>
  <c r="W30" i="7"/>
  <c r="V30" i="7"/>
  <c r="U30" i="7"/>
  <c r="U68" i="7" s="1"/>
  <c r="T30" i="7"/>
  <c r="S30" i="7"/>
  <c r="R30" i="7"/>
  <c r="R68" i="7" s="1"/>
  <c r="Q30" i="7"/>
  <c r="Q68" i="7" s="1"/>
  <c r="P30" i="7"/>
  <c r="O30" i="7"/>
  <c r="O29" i="7" s="1"/>
  <c r="N30" i="7"/>
  <c r="N68" i="7" s="1"/>
  <c r="M30" i="7"/>
  <c r="L30" i="7"/>
  <c r="K30" i="7"/>
  <c r="J30" i="7"/>
  <c r="I30" i="7"/>
  <c r="H30" i="7"/>
  <c r="H29" i="7" s="1"/>
  <c r="G30" i="7"/>
  <c r="F30" i="7"/>
  <c r="F68" i="7" s="1"/>
  <c r="E30" i="7"/>
  <c r="E68" i="7" s="1"/>
  <c r="BT29" i="7"/>
  <c r="BK29" i="7"/>
  <c r="BJ29" i="7"/>
  <c r="BI29" i="7"/>
  <c r="BH29" i="7"/>
  <c r="BG29" i="7"/>
  <c r="BG47" i="7" s="1"/>
  <c r="BF29" i="7"/>
  <c r="BE29" i="7"/>
  <c r="BD29" i="7"/>
  <c r="BD47" i="7" s="1"/>
  <c r="BC29" i="7"/>
  <c r="BB29" i="7"/>
  <c r="BA29" i="7"/>
  <c r="BA47" i="7" s="1"/>
  <c r="AZ29" i="7"/>
  <c r="AY29" i="7"/>
  <c r="AX29" i="7"/>
  <c r="AW29" i="7"/>
  <c r="AV29" i="7"/>
  <c r="AU29" i="7"/>
  <c r="AU47" i="7" s="1"/>
  <c r="AT29" i="7"/>
  <c r="AS29" i="7"/>
  <c r="AR29" i="7"/>
  <c r="AR47" i="7" s="1"/>
  <c r="AQ29" i="7"/>
  <c r="AP29" i="7"/>
  <c r="AO29" i="7"/>
  <c r="AO47" i="7" s="1"/>
  <c r="AN29" i="7"/>
  <c r="AI29" i="7"/>
  <c r="U29" i="7"/>
  <c r="P29" i="7"/>
  <c r="K29" i="7"/>
  <c r="BJ24" i="7"/>
  <c r="BD24" i="7"/>
  <c r="AX24" i="7"/>
  <c r="AV24" i="7"/>
  <c r="AR24" i="7"/>
  <c r="AL24" i="7"/>
  <c r="Z24" i="7"/>
  <c r="BG23" i="7"/>
  <c r="BG67" i="7" s="1"/>
  <c r="BF23" i="7"/>
  <c r="BD23" i="7"/>
  <c r="BD25" i="7" s="1"/>
  <c r="AU23" i="7"/>
  <c r="AT23" i="7"/>
  <c r="AR23" i="7"/>
  <c r="AR25" i="7" s="1"/>
  <c r="AN23" i="7"/>
  <c r="V23" i="7"/>
  <c r="BH22" i="7"/>
  <c r="BC22" i="7"/>
  <c r="BB22" i="7"/>
  <c r="AV22" i="7"/>
  <c r="AQ22" i="7"/>
  <c r="AP22" i="7"/>
  <c r="AN22" i="7"/>
  <c r="AE22" i="7"/>
  <c r="BU21" i="7"/>
  <c r="BT21" i="7"/>
  <c r="BR21" i="7"/>
  <c r="BS21" i="7" s="1"/>
  <c r="AM21" i="7"/>
  <c r="AL21" i="7"/>
  <c r="AL12" i="7" s="1"/>
  <c r="AL22" i="7" s="1"/>
  <c r="AK21" i="7"/>
  <c r="AJ21" i="7"/>
  <c r="AI21" i="7"/>
  <c r="AH21" i="7"/>
  <c r="AG21" i="7"/>
  <c r="AF21" i="7"/>
  <c r="AE21" i="7"/>
  <c r="AD21" i="7"/>
  <c r="AC21" i="7"/>
  <c r="AB21" i="7"/>
  <c r="BP21" i="7" s="1"/>
  <c r="BQ21" i="7" s="1"/>
  <c r="AA21" i="7"/>
  <c r="Z21" i="7"/>
  <c r="Z12" i="7" s="1"/>
  <c r="Z22" i="7" s="1"/>
  <c r="Y21" i="7"/>
  <c r="X21" i="7"/>
  <c r="W21" i="7"/>
  <c r="V21" i="7"/>
  <c r="U21" i="7"/>
  <c r="T21" i="7"/>
  <c r="S21" i="7"/>
  <c r="R21" i="7"/>
  <c r="Q21" i="7"/>
  <c r="P21" i="7"/>
  <c r="BN21" i="7" s="1"/>
  <c r="O21" i="7"/>
  <c r="N21" i="7"/>
  <c r="N12" i="7" s="1"/>
  <c r="N22" i="7" s="1"/>
  <c r="M21" i="7"/>
  <c r="L21" i="7"/>
  <c r="K21" i="7"/>
  <c r="J21" i="7"/>
  <c r="I21" i="7"/>
  <c r="H21" i="7"/>
  <c r="G21" i="7"/>
  <c r="F21" i="7"/>
  <c r="E21" i="7"/>
  <c r="BL21" i="7" s="1"/>
  <c r="BT20" i="7"/>
  <c r="BU20" i="7" s="1"/>
  <c r="BR20" i="7"/>
  <c r="BN20" i="7"/>
  <c r="BO20" i="7" s="1"/>
  <c r="BL20" i="7"/>
  <c r="AM20" i="7"/>
  <c r="AL20" i="7"/>
  <c r="AK20" i="7"/>
  <c r="AJ20" i="7"/>
  <c r="AI20" i="7"/>
  <c r="AH20" i="7"/>
  <c r="AG20" i="7"/>
  <c r="AF20" i="7"/>
  <c r="AE20" i="7"/>
  <c r="AD20" i="7"/>
  <c r="AC20" i="7"/>
  <c r="AB20" i="7"/>
  <c r="BT19" i="7"/>
  <c r="BU19" i="7" s="1"/>
  <c r="BR19" i="7"/>
  <c r="BN19" i="7"/>
  <c r="BO19" i="7" s="1"/>
  <c r="AM19" i="7"/>
  <c r="AL19" i="7"/>
  <c r="AK19" i="7"/>
  <c r="AJ19" i="7"/>
  <c r="AI19" i="7"/>
  <c r="AH19" i="7"/>
  <c r="AG19" i="7"/>
  <c r="AF19" i="7"/>
  <c r="AE19" i="7"/>
  <c r="AD19" i="7"/>
  <c r="AC19" i="7"/>
  <c r="BP19" i="7" s="1"/>
  <c r="BQ19" i="7" s="1"/>
  <c r="AB19" i="7"/>
  <c r="AA19" i="7"/>
  <c r="Z19" i="7"/>
  <c r="Y19" i="7"/>
  <c r="X19" i="7"/>
  <c r="W19" i="7"/>
  <c r="V19" i="7"/>
  <c r="U19" i="7"/>
  <c r="T19" i="7"/>
  <c r="S19" i="7"/>
  <c r="R19" i="7"/>
  <c r="Q19" i="7"/>
  <c r="P19" i="7"/>
  <c r="O19" i="7"/>
  <c r="N19" i="7"/>
  <c r="M19" i="7"/>
  <c r="L19" i="7"/>
  <c r="K19" i="7"/>
  <c r="J19" i="7"/>
  <c r="I19" i="7"/>
  <c r="H19" i="7"/>
  <c r="G19" i="7"/>
  <c r="F19" i="7"/>
  <c r="E19" i="7"/>
  <c r="BL19" i="7" s="1"/>
  <c r="BT18" i="7"/>
  <c r="BR18" i="7"/>
  <c r="BS18" i="7" s="1"/>
  <c r="BL18" i="7"/>
  <c r="AM18" i="7"/>
  <c r="AL18" i="7"/>
  <c r="AK18" i="7"/>
  <c r="AJ18" i="7"/>
  <c r="AI18" i="7"/>
  <c r="AH18" i="7"/>
  <c r="AG18" i="7"/>
  <c r="AF18" i="7"/>
  <c r="AE18" i="7"/>
  <c r="AD18" i="7"/>
  <c r="AC18" i="7"/>
  <c r="AB18" i="7"/>
  <c r="BP18" i="7" s="1"/>
  <c r="AA18" i="7"/>
  <c r="Z18" i="7"/>
  <c r="Y18" i="7"/>
  <c r="X18" i="7"/>
  <c r="W18" i="7"/>
  <c r="V18" i="7"/>
  <c r="U18" i="7"/>
  <c r="T18" i="7"/>
  <c r="S18" i="7"/>
  <c r="R18" i="7"/>
  <c r="Q18" i="7"/>
  <c r="P18" i="7"/>
  <c r="BN18" i="7" s="1"/>
  <c r="BO18" i="7" s="1"/>
  <c r="O18" i="7"/>
  <c r="N18" i="7"/>
  <c r="M18" i="7"/>
  <c r="L18" i="7"/>
  <c r="K18" i="7"/>
  <c r="J18" i="7"/>
  <c r="I18" i="7"/>
  <c r="H18" i="7"/>
  <c r="G18" i="7"/>
  <c r="F18" i="7"/>
  <c r="E18" i="7"/>
  <c r="BU17" i="7"/>
  <c r="BT17" i="7"/>
  <c r="BR17" i="7"/>
  <c r="AM17" i="7"/>
  <c r="AL17" i="7"/>
  <c r="AK17" i="7"/>
  <c r="AJ17" i="7"/>
  <c r="AI17" i="7"/>
  <c r="AH17" i="7"/>
  <c r="AG17" i="7"/>
  <c r="AF17" i="7"/>
  <c r="AE17" i="7"/>
  <c r="AD17" i="7"/>
  <c r="AC17" i="7"/>
  <c r="AB17" i="7"/>
  <c r="AA17" i="7"/>
  <c r="Z17" i="7"/>
  <c r="Y17" i="7"/>
  <c r="X17" i="7"/>
  <c r="W17" i="7"/>
  <c r="V17" i="7"/>
  <c r="U17" i="7"/>
  <c r="U12" i="7" s="1"/>
  <c r="U22" i="7" s="1"/>
  <c r="T17" i="7"/>
  <c r="S17" i="7"/>
  <c r="R17" i="7"/>
  <c r="Q17" i="7"/>
  <c r="BN17" i="7" s="1"/>
  <c r="P17" i="7"/>
  <c r="O17" i="7"/>
  <c r="N17" i="7"/>
  <c r="M17" i="7"/>
  <c r="L17" i="7"/>
  <c r="K17" i="7"/>
  <c r="J17" i="7"/>
  <c r="I17" i="7"/>
  <c r="H17" i="7"/>
  <c r="G17" i="7"/>
  <c r="F17" i="7"/>
  <c r="E17" i="7"/>
  <c r="BT16" i="7"/>
  <c r="BU16" i="7" s="1"/>
  <c r="BR16" i="7"/>
  <c r="AM16" i="7"/>
  <c r="AL16" i="7"/>
  <c r="AK16" i="7"/>
  <c r="AJ16" i="7"/>
  <c r="AI16" i="7"/>
  <c r="AH16" i="7"/>
  <c r="AG16" i="7"/>
  <c r="AF16" i="7"/>
  <c r="AE16" i="7"/>
  <c r="AC16" i="7"/>
  <c r="Z16" i="7"/>
  <c r="X16" i="7"/>
  <c r="W16" i="7"/>
  <c r="V16" i="7"/>
  <c r="U16" i="7"/>
  <c r="T16" i="7"/>
  <c r="S16" i="7"/>
  <c r="R16" i="7"/>
  <c r="Q16" i="7"/>
  <c r="P16" i="7"/>
  <c r="O16" i="7"/>
  <c r="N16" i="7"/>
  <c r="M16" i="7"/>
  <c r="L16" i="7"/>
  <c r="K16" i="7"/>
  <c r="J16" i="7"/>
  <c r="I16" i="7"/>
  <c r="H16" i="7"/>
  <c r="G16" i="7"/>
  <c r="F16" i="7"/>
  <c r="E16" i="7"/>
  <c r="BT15" i="7"/>
  <c r="BU15" i="7" s="1"/>
  <c r="BR15" i="7"/>
  <c r="AM15" i="7"/>
  <c r="AL15" i="7"/>
  <c r="AK15" i="7"/>
  <c r="AK12" i="7" s="1"/>
  <c r="AK22" i="7" s="1"/>
  <c r="AJ15" i="7"/>
  <c r="AI15" i="7"/>
  <c r="AH15" i="7"/>
  <c r="AG15" i="7"/>
  <c r="AF15" i="7"/>
  <c r="AE15" i="7"/>
  <c r="AD15" i="7"/>
  <c r="AC15" i="7"/>
  <c r="AB15" i="7"/>
  <c r="AA15" i="7"/>
  <c r="Z15" i="7"/>
  <c r="Y15" i="7"/>
  <c r="X15" i="7"/>
  <c r="W15" i="7"/>
  <c r="V15" i="7"/>
  <c r="U15" i="7"/>
  <c r="T15" i="7"/>
  <c r="S15" i="7"/>
  <c r="R15" i="7"/>
  <c r="Q15" i="7"/>
  <c r="P15" i="7"/>
  <c r="O15" i="7"/>
  <c r="N15" i="7"/>
  <c r="M15" i="7"/>
  <c r="BL15" i="7" s="1"/>
  <c r="L15" i="7"/>
  <c r="K15" i="7"/>
  <c r="J15" i="7"/>
  <c r="I15" i="7"/>
  <c r="H15" i="7"/>
  <c r="G15" i="7"/>
  <c r="F15" i="7"/>
  <c r="E15" i="7"/>
  <c r="BU14" i="7"/>
  <c r="BT14" i="7"/>
  <c r="BR14" i="7"/>
  <c r="BN14" i="7"/>
  <c r="AM14" i="7"/>
  <c r="AL14" i="7"/>
  <c r="AK14" i="7"/>
  <c r="AJ14" i="7"/>
  <c r="AI14" i="7"/>
  <c r="AH14" i="7"/>
  <c r="AG14" i="7"/>
  <c r="AG12" i="7" s="1"/>
  <c r="AG22" i="7" s="1"/>
  <c r="AF14" i="7"/>
  <c r="AE14" i="7"/>
  <c r="AD14" i="7"/>
  <c r="AC14" i="7"/>
  <c r="AB14" i="7"/>
  <c r="BP14" i="7" s="1"/>
  <c r="BQ14" i="7" s="1"/>
  <c r="AA14" i="7"/>
  <c r="Z14" i="7"/>
  <c r="Y14" i="7"/>
  <c r="X14" i="7"/>
  <c r="W14" i="7"/>
  <c r="W12" i="7" s="1"/>
  <c r="W22" i="7" s="1"/>
  <c r="V14" i="7"/>
  <c r="V12" i="7" s="1"/>
  <c r="U14" i="7"/>
  <c r="T14" i="7"/>
  <c r="S14" i="7"/>
  <c r="R14" i="7"/>
  <c r="Q14" i="7"/>
  <c r="P14" i="7"/>
  <c r="O14" i="7"/>
  <c r="N14" i="7"/>
  <c r="M14" i="7"/>
  <c r="L14" i="7"/>
  <c r="K14" i="7"/>
  <c r="K12" i="7" s="1"/>
  <c r="K22" i="7" s="1"/>
  <c r="J14" i="7"/>
  <c r="J12" i="7" s="1"/>
  <c r="I14" i="7"/>
  <c r="I12" i="7" s="1"/>
  <c r="I22" i="7" s="1"/>
  <c r="H14" i="7"/>
  <c r="G14" i="7"/>
  <c r="F14" i="7"/>
  <c r="E14" i="7"/>
  <c r="BT13" i="7"/>
  <c r="BU13" i="7" s="1"/>
  <c r="BR13" i="7"/>
  <c r="AM13" i="7"/>
  <c r="AL13" i="7"/>
  <c r="AK13" i="7"/>
  <c r="AJ13" i="7"/>
  <c r="AI13" i="7"/>
  <c r="AH13" i="7"/>
  <c r="AG13" i="7"/>
  <c r="AF13" i="7"/>
  <c r="AF12" i="7" s="1"/>
  <c r="AE13" i="7"/>
  <c r="AE12" i="7" s="1"/>
  <c r="AD13" i="7"/>
  <c r="AC13" i="7"/>
  <c r="AC12" i="7" s="1"/>
  <c r="AC22" i="7" s="1"/>
  <c r="AB13" i="7"/>
  <c r="AA13" i="7"/>
  <c r="Z13" i="7"/>
  <c r="Y13" i="7"/>
  <c r="X13" i="7"/>
  <c r="W13" i="7"/>
  <c r="V13" i="7"/>
  <c r="U13" i="7"/>
  <c r="T13" i="7"/>
  <c r="S13" i="7"/>
  <c r="S12" i="7" s="1"/>
  <c r="S22" i="7" s="1"/>
  <c r="R13" i="7"/>
  <c r="R12" i="7" s="1"/>
  <c r="R22" i="7" s="1"/>
  <c r="Q13" i="7"/>
  <c r="Q12" i="7" s="1"/>
  <c r="Q22" i="7" s="1"/>
  <c r="P13" i="7"/>
  <c r="O13" i="7"/>
  <c r="N13" i="7"/>
  <c r="M13" i="7"/>
  <c r="L13" i="7"/>
  <c r="K13" i="7"/>
  <c r="J13" i="7"/>
  <c r="I13" i="7"/>
  <c r="H13" i="7"/>
  <c r="G13" i="7"/>
  <c r="G12" i="7" s="1"/>
  <c r="G22" i="7" s="1"/>
  <c r="F13" i="7"/>
  <c r="F12" i="7" s="1"/>
  <c r="F22" i="7" s="1"/>
  <c r="E13" i="7"/>
  <c r="BK12" i="7"/>
  <c r="BK22" i="7" s="1"/>
  <c r="BJ12" i="7"/>
  <c r="BJ22" i="7" s="1"/>
  <c r="BI12" i="7"/>
  <c r="BI22" i="7" s="1"/>
  <c r="BH12" i="7"/>
  <c r="BG12" i="7"/>
  <c r="BG22" i="7" s="1"/>
  <c r="BF12" i="7"/>
  <c r="BF22" i="7" s="1"/>
  <c r="BE12" i="7"/>
  <c r="BE22" i="7" s="1"/>
  <c r="BD12" i="7"/>
  <c r="BD22" i="7" s="1"/>
  <c r="BC12" i="7"/>
  <c r="BB12" i="7"/>
  <c r="BA12" i="7"/>
  <c r="BA22" i="7" s="1"/>
  <c r="AZ12" i="7"/>
  <c r="AZ22" i="7" s="1"/>
  <c r="AY12" i="7"/>
  <c r="AY22" i="7" s="1"/>
  <c r="AX12" i="7"/>
  <c r="AX22" i="7" s="1"/>
  <c r="AW12" i="7"/>
  <c r="AW22" i="7" s="1"/>
  <c r="AV12" i="7"/>
  <c r="AU12" i="7"/>
  <c r="AU22" i="7" s="1"/>
  <c r="AT12" i="7"/>
  <c r="AT22" i="7" s="1"/>
  <c r="AS12" i="7"/>
  <c r="AS22" i="7" s="1"/>
  <c r="AR12" i="7"/>
  <c r="AR22" i="7" s="1"/>
  <c r="AQ12" i="7"/>
  <c r="AP12" i="7"/>
  <c r="AO12" i="7"/>
  <c r="AO22" i="7" s="1"/>
  <c r="AN12" i="7"/>
  <c r="BR12" i="7" s="1"/>
  <c r="AM12" i="7"/>
  <c r="AM22" i="7" s="1"/>
  <c r="P12" i="7"/>
  <c r="O12" i="7"/>
  <c r="O22" i="7" s="1"/>
  <c r="M12" i="7"/>
  <c r="M22" i="7" s="1"/>
  <c r="BI11" i="7"/>
  <c r="BD11" i="7"/>
  <c r="BA11" i="7"/>
  <c r="AW11" i="7"/>
  <c r="AR11" i="7"/>
  <c r="AQ11" i="7"/>
  <c r="AO11" i="7"/>
  <c r="H11" i="7"/>
  <c r="G11" i="7"/>
  <c r="BT10" i="7"/>
  <c r="BR10" i="7"/>
  <c r="AM10" i="7"/>
  <c r="AL10" i="7"/>
  <c r="AL11" i="7" s="1"/>
  <c r="AK10" i="7"/>
  <c r="AJ10" i="7"/>
  <c r="AI10" i="7"/>
  <c r="AH10" i="7"/>
  <c r="AG10" i="7"/>
  <c r="AF10" i="7"/>
  <c r="AE10" i="7"/>
  <c r="AD10" i="7"/>
  <c r="AC10" i="7"/>
  <c r="AB10" i="7"/>
  <c r="AA10" i="7"/>
  <c r="Z10" i="7"/>
  <c r="Z11" i="7" s="1"/>
  <c r="Y10" i="7"/>
  <c r="X10" i="7"/>
  <c r="W10" i="7"/>
  <c r="V10" i="7"/>
  <c r="V11" i="7" s="1"/>
  <c r="U10" i="7"/>
  <c r="T10" i="7"/>
  <c r="S10" i="7"/>
  <c r="R10" i="7"/>
  <c r="Q10" i="7"/>
  <c r="P10" i="7"/>
  <c r="O10" i="7"/>
  <c r="N10" i="7"/>
  <c r="N11" i="7" s="1"/>
  <c r="M10" i="7"/>
  <c r="L10" i="7"/>
  <c r="K10" i="7"/>
  <c r="J10" i="7"/>
  <c r="J11" i="7" s="1"/>
  <c r="I10" i="7"/>
  <c r="H10" i="7"/>
  <c r="G10" i="7"/>
  <c r="F10" i="7"/>
  <c r="E10" i="7"/>
  <c r="BT9" i="7"/>
  <c r="BU9" i="7" s="1"/>
  <c r="BR9" i="7"/>
  <c r="AM9" i="7"/>
  <c r="AL9" i="7"/>
  <c r="AK9" i="7"/>
  <c r="AJ9" i="7"/>
  <c r="AJ5" i="7" s="1"/>
  <c r="AI9" i="7"/>
  <c r="AH9" i="7"/>
  <c r="AG9" i="7"/>
  <c r="AF9" i="7"/>
  <c r="AE9" i="7"/>
  <c r="AD9" i="7"/>
  <c r="AC9" i="7"/>
  <c r="AB9" i="7"/>
  <c r="AA9" i="7"/>
  <c r="Z9" i="7"/>
  <c r="Y9" i="7"/>
  <c r="X9" i="7"/>
  <c r="W9" i="7"/>
  <c r="BN9" i="7" s="1"/>
  <c r="V9" i="7"/>
  <c r="U9" i="7"/>
  <c r="T9" i="7"/>
  <c r="S9" i="7"/>
  <c r="R9" i="7"/>
  <c r="Q9" i="7"/>
  <c r="P9" i="7"/>
  <c r="O9" i="7"/>
  <c r="N9" i="7"/>
  <c r="M9" i="7"/>
  <c r="L9" i="7"/>
  <c r="L5" i="7" s="1"/>
  <c r="K9" i="7"/>
  <c r="J9" i="7"/>
  <c r="I9" i="7"/>
  <c r="H9" i="7"/>
  <c r="G9" i="7"/>
  <c r="F9" i="7"/>
  <c r="E9" i="7"/>
  <c r="BT8" i="7"/>
  <c r="BU8" i="7" s="1"/>
  <c r="BR8" i="7"/>
  <c r="BN8" i="7"/>
  <c r="BO8" i="7" s="1"/>
  <c r="AM8" i="7"/>
  <c r="AL8" i="7"/>
  <c r="AK8" i="7"/>
  <c r="AJ8" i="7"/>
  <c r="AI8" i="7"/>
  <c r="AH8" i="7"/>
  <c r="AG8" i="7"/>
  <c r="AF8" i="7"/>
  <c r="AE8" i="7"/>
  <c r="AD8" i="7"/>
  <c r="AC8" i="7"/>
  <c r="BP8" i="7" s="1"/>
  <c r="BQ8" i="7" s="1"/>
  <c r="AB8" i="7"/>
  <c r="AA8" i="7"/>
  <c r="Z8" i="7"/>
  <c r="Y8" i="7"/>
  <c r="X8" i="7"/>
  <c r="W8" i="7"/>
  <c r="V8" i="7"/>
  <c r="U8" i="7"/>
  <c r="T8" i="7"/>
  <c r="S8" i="7"/>
  <c r="R8" i="7"/>
  <c r="Q8" i="7"/>
  <c r="P8" i="7"/>
  <c r="O8" i="7"/>
  <c r="N8" i="7"/>
  <c r="M8" i="7"/>
  <c r="L8" i="7"/>
  <c r="K8" i="7"/>
  <c r="J8" i="7"/>
  <c r="I8" i="7"/>
  <c r="H8" i="7"/>
  <c r="G8" i="7"/>
  <c r="F8" i="7"/>
  <c r="E8" i="7"/>
  <c r="BL8" i="7" s="1"/>
  <c r="BT7" i="7"/>
  <c r="BR7" i="7"/>
  <c r="BS7" i="7" s="1"/>
  <c r="BL7" i="7"/>
  <c r="AM7" i="7"/>
  <c r="AL7" i="7"/>
  <c r="AK7" i="7"/>
  <c r="AJ7" i="7"/>
  <c r="AI7" i="7"/>
  <c r="AH7" i="7"/>
  <c r="AG7" i="7"/>
  <c r="AF7" i="7"/>
  <c r="AE7" i="7"/>
  <c r="AD7" i="7"/>
  <c r="AC7" i="7"/>
  <c r="AB7" i="7"/>
  <c r="BP7" i="7" s="1"/>
  <c r="AA7" i="7"/>
  <c r="Z7" i="7"/>
  <c r="Y7" i="7"/>
  <c r="X7" i="7"/>
  <c r="W7" i="7"/>
  <c r="V7" i="7"/>
  <c r="U7" i="7"/>
  <c r="T7" i="7"/>
  <c r="S7" i="7"/>
  <c r="R7" i="7"/>
  <c r="BT6" i="7"/>
  <c r="BU6" i="7" s="1"/>
  <c r="BR6" i="7"/>
  <c r="AM6" i="7"/>
  <c r="AL6" i="7"/>
  <c r="AK6" i="7"/>
  <c r="AJ6" i="7"/>
  <c r="AI6" i="7"/>
  <c r="AH6" i="7"/>
  <c r="AH5" i="7" s="1"/>
  <c r="AG6" i="7"/>
  <c r="AG5" i="7" s="1"/>
  <c r="AF6" i="7"/>
  <c r="AF5" i="7" s="1"/>
  <c r="AF1" i="7" s="1"/>
  <c r="AE6" i="7"/>
  <c r="AC6" i="7"/>
  <c r="AB6" i="7"/>
  <c r="AB5" i="7" s="1"/>
  <c r="Z6" i="7"/>
  <c r="X6" i="7"/>
  <c r="W6" i="7"/>
  <c r="V6" i="7"/>
  <c r="V5" i="7" s="1"/>
  <c r="U6" i="7"/>
  <c r="T6" i="7"/>
  <c r="T5" i="7" s="1"/>
  <c r="S6" i="7"/>
  <c r="R6" i="7"/>
  <c r="Q6" i="7"/>
  <c r="Q5" i="7" s="1"/>
  <c r="P6" i="7"/>
  <c r="P5" i="7" s="1"/>
  <c r="O6" i="7"/>
  <c r="N6" i="7"/>
  <c r="M6" i="7"/>
  <c r="L6" i="7"/>
  <c r="K6" i="7"/>
  <c r="J6" i="7"/>
  <c r="J5" i="7" s="1"/>
  <c r="J23" i="7" s="1"/>
  <c r="I6" i="7"/>
  <c r="H6" i="7"/>
  <c r="H5" i="7" s="1"/>
  <c r="G6" i="7"/>
  <c r="F6" i="7"/>
  <c r="E6" i="7"/>
  <c r="E5" i="7" s="1"/>
  <c r="BK5" i="7"/>
  <c r="BK11" i="7" s="1"/>
  <c r="BJ5" i="7"/>
  <c r="BJ11" i="7" s="1"/>
  <c r="BI5" i="7"/>
  <c r="BJ1" i="7" s="1"/>
  <c r="BH5" i="7"/>
  <c r="BG5" i="7"/>
  <c r="BG24" i="7" s="1"/>
  <c r="BF5" i="7"/>
  <c r="BF24" i="7" s="1"/>
  <c r="BE5" i="7"/>
  <c r="BE24" i="7" s="1"/>
  <c r="BD5" i="7"/>
  <c r="BE1" i="7" s="1"/>
  <c r="BC5" i="7"/>
  <c r="BC11" i="7" s="1"/>
  <c r="BB5" i="7"/>
  <c r="BA5" i="7"/>
  <c r="BA23" i="7" s="1"/>
  <c r="AZ5" i="7"/>
  <c r="AZ23" i="7" s="1"/>
  <c r="AY5" i="7"/>
  <c r="AY11" i="7" s="1"/>
  <c r="AX5" i="7"/>
  <c r="AX11" i="7" s="1"/>
  <c r="AW5" i="7"/>
  <c r="AX1" i="7" s="1"/>
  <c r="AV5" i="7"/>
  <c r="AU5" i="7"/>
  <c r="AU24" i="7" s="1"/>
  <c r="AT5" i="7"/>
  <c r="AT24" i="7" s="1"/>
  <c r="AS5" i="7"/>
  <c r="AS24" i="7" s="1"/>
  <c r="AR5" i="7"/>
  <c r="AS1" i="7" s="1"/>
  <c r="AQ5" i="7"/>
  <c r="AP5" i="7"/>
  <c r="AO5" i="7"/>
  <c r="AO23" i="7" s="1"/>
  <c r="AN5" i="7"/>
  <c r="AL5" i="7"/>
  <c r="AL23" i="7" s="1"/>
  <c r="AL25" i="7" s="1"/>
  <c r="AE5" i="7"/>
  <c r="Z5" i="7"/>
  <c r="Z23" i="7" s="1"/>
  <c r="Z25" i="7" s="1"/>
  <c r="X5" i="7"/>
  <c r="S5" i="7"/>
  <c r="R5" i="7"/>
  <c r="N5" i="7"/>
  <c r="N23" i="7" s="1"/>
  <c r="N25" i="7" s="1"/>
  <c r="G5" i="7"/>
  <c r="F5" i="7"/>
  <c r="BK1" i="7"/>
  <c r="BG1" i="7"/>
  <c r="BF1" i="7"/>
  <c r="BB1" i="7"/>
  <c r="BA1" i="7"/>
  <c r="AY1" i="7"/>
  <c r="AU1" i="7"/>
  <c r="AT1" i="7"/>
  <c r="AP1" i="7"/>
  <c r="AO1" i="7"/>
  <c r="O55" i="6"/>
  <c r="O53" i="6"/>
  <c r="O52" i="6"/>
  <c r="N51" i="6"/>
  <c r="M51" i="6"/>
  <c r="L51" i="6"/>
  <c r="K51" i="6"/>
  <c r="J51" i="6"/>
  <c r="I51" i="6"/>
  <c r="H51" i="6"/>
  <c r="G51" i="6"/>
  <c r="F51" i="6"/>
  <c r="E51" i="6"/>
  <c r="D51" i="6"/>
  <c r="C51" i="6"/>
  <c r="O50" i="6"/>
  <c r="O49" i="6"/>
  <c r="N48" i="6"/>
  <c r="M48" i="6"/>
  <c r="L48" i="6"/>
  <c r="K48" i="6"/>
  <c r="J48" i="6"/>
  <c r="I48" i="6"/>
  <c r="H48" i="6"/>
  <c r="G48" i="6"/>
  <c r="F48" i="6"/>
  <c r="E48" i="6"/>
  <c r="D48" i="6"/>
  <c r="C48" i="6"/>
  <c r="O47" i="6"/>
  <c r="O45" i="6"/>
  <c r="N44" i="6"/>
  <c r="M44" i="6"/>
  <c r="L44" i="6"/>
  <c r="K44" i="6"/>
  <c r="J44" i="6"/>
  <c r="I44" i="6"/>
  <c r="H44" i="6"/>
  <c r="G44" i="6"/>
  <c r="F44" i="6"/>
  <c r="E44" i="6"/>
  <c r="D44" i="6"/>
  <c r="C44" i="6"/>
  <c r="O44" i="6" s="1"/>
  <c r="O43" i="6"/>
  <c r="O42" i="6"/>
  <c r="O41" i="6"/>
  <c r="N40" i="6"/>
  <c r="M40" i="6"/>
  <c r="L40" i="6"/>
  <c r="K40" i="6"/>
  <c r="J40" i="6"/>
  <c r="I40" i="6"/>
  <c r="H40" i="6"/>
  <c r="G40" i="6"/>
  <c r="F40" i="6"/>
  <c r="E40" i="6"/>
  <c r="D40" i="6"/>
  <c r="C40" i="6"/>
  <c r="O40" i="6" s="1"/>
  <c r="O39" i="6"/>
  <c r="O38" i="6"/>
  <c r="O37" i="6"/>
  <c r="N36" i="6"/>
  <c r="M36" i="6"/>
  <c r="L36" i="6"/>
  <c r="K36" i="6"/>
  <c r="J36" i="6"/>
  <c r="I36" i="6"/>
  <c r="H36" i="6"/>
  <c r="G36" i="6"/>
  <c r="F36" i="6"/>
  <c r="E36" i="6"/>
  <c r="D36" i="6"/>
  <c r="C36" i="6"/>
  <c r="O35" i="6"/>
  <c r="O34" i="6"/>
  <c r="O33" i="6"/>
  <c r="N32" i="6"/>
  <c r="M32" i="6"/>
  <c r="L32" i="6"/>
  <c r="K32" i="6"/>
  <c r="J32" i="6"/>
  <c r="I32" i="6"/>
  <c r="H32" i="6"/>
  <c r="G32" i="6"/>
  <c r="F32" i="6"/>
  <c r="E32" i="6"/>
  <c r="D32" i="6"/>
  <c r="C32" i="6"/>
  <c r="O32" i="6" s="1"/>
  <c r="O31" i="6"/>
  <c r="O30" i="6"/>
  <c r="O29" i="6"/>
  <c r="O28" i="6"/>
  <c r="O27" i="6"/>
  <c r="O26" i="6"/>
  <c r="O25" i="6"/>
  <c r="O24" i="6"/>
  <c r="O23" i="6"/>
  <c r="O22" i="6"/>
  <c r="N21" i="6"/>
  <c r="G21" i="6"/>
  <c r="O21" i="6" s="1"/>
  <c r="F21" i="6"/>
  <c r="N20" i="6"/>
  <c r="M20" i="6"/>
  <c r="L20" i="6"/>
  <c r="K20" i="6"/>
  <c r="O20" i="6" s="1"/>
  <c r="J20" i="6"/>
  <c r="F20" i="6"/>
  <c r="O19" i="6"/>
  <c r="O18" i="6"/>
  <c r="O17" i="6"/>
  <c r="O16" i="6"/>
  <c r="O15" i="6"/>
  <c r="O14" i="6"/>
  <c r="O13" i="6"/>
  <c r="O12" i="6"/>
  <c r="O11" i="6"/>
  <c r="O10" i="6"/>
  <c r="N9" i="6"/>
  <c r="M9" i="6"/>
  <c r="L9" i="6"/>
  <c r="K9" i="6"/>
  <c r="J9" i="6"/>
  <c r="I9" i="6"/>
  <c r="H9" i="6"/>
  <c r="G9" i="6"/>
  <c r="F9" i="6"/>
  <c r="E9" i="6"/>
  <c r="D9" i="6"/>
  <c r="C9" i="6"/>
  <c r="O77" i="5"/>
  <c r="O76" i="5"/>
  <c r="P55" i="5"/>
  <c r="O55" i="5"/>
  <c r="P53" i="5"/>
  <c r="O53" i="5"/>
  <c r="P52" i="5"/>
  <c r="O52" i="5"/>
  <c r="N51" i="5"/>
  <c r="M51" i="5"/>
  <c r="L51" i="5"/>
  <c r="K51" i="5"/>
  <c r="J51" i="5"/>
  <c r="I51" i="5"/>
  <c r="H51" i="5"/>
  <c r="G51" i="5"/>
  <c r="F51" i="5"/>
  <c r="E51" i="5"/>
  <c r="D51" i="5"/>
  <c r="C51" i="5"/>
  <c r="P51" i="5" s="1"/>
  <c r="P50" i="5"/>
  <c r="O50" i="5"/>
  <c r="P49" i="5"/>
  <c r="O49" i="5"/>
  <c r="N48" i="5"/>
  <c r="M48" i="5"/>
  <c r="L48" i="5"/>
  <c r="K48" i="5"/>
  <c r="J48" i="5"/>
  <c r="I48" i="5"/>
  <c r="H48" i="5"/>
  <c r="G48" i="5"/>
  <c r="F48" i="5"/>
  <c r="E48" i="5"/>
  <c r="D48" i="5"/>
  <c r="C48" i="5"/>
  <c r="P48" i="5" s="1"/>
  <c r="P47" i="5"/>
  <c r="O47" i="5"/>
  <c r="P45" i="5"/>
  <c r="O45" i="5"/>
  <c r="N44" i="5"/>
  <c r="M44" i="5"/>
  <c r="L44" i="5"/>
  <c r="K44" i="5"/>
  <c r="J44" i="5"/>
  <c r="I44" i="5"/>
  <c r="H44" i="5"/>
  <c r="G44" i="5"/>
  <c r="F44" i="5"/>
  <c r="E44" i="5"/>
  <c r="O44" i="5" s="1"/>
  <c r="D44" i="5"/>
  <c r="C44" i="5"/>
  <c r="P44" i="5" s="1"/>
  <c r="P43" i="5"/>
  <c r="O43" i="5"/>
  <c r="P42" i="5"/>
  <c r="O42" i="5"/>
  <c r="P41" i="5"/>
  <c r="O41" i="5"/>
  <c r="N40" i="5"/>
  <c r="M40" i="5"/>
  <c r="L40" i="5"/>
  <c r="K40" i="5"/>
  <c r="J40" i="5"/>
  <c r="I40" i="5"/>
  <c r="H40" i="5"/>
  <c r="G40" i="5"/>
  <c r="F40" i="5"/>
  <c r="E40" i="5"/>
  <c r="D40" i="5"/>
  <c r="C40" i="5"/>
  <c r="O40" i="5" s="1"/>
  <c r="P39" i="5"/>
  <c r="O39" i="5"/>
  <c r="P38" i="5"/>
  <c r="O38" i="5"/>
  <c r="P37" i="5"/>
  <c r="O37" i="5"/>
  <c r="N36" i="5"/>
  <c r="M36" i="5"/>
  <c r="L36" i="5"/>
  <c r="K36" i="5"/>
  <c r="J36" i="5"/>
  <c r="I36" i="5"/>
  <c r="H36" i="5"/>
  <c r="G36" i="5"/>
  <c r="F36" i="5"/>
  <c r="E36" i="5"/>
  <c r="D36" i="5"/>
  <c r="C36" i="5"/>
  <c r="P36" i="5" s="1"/>
  <c r="P35" i="5"/>
  <c r="O35" i="5"/>
  <c r="P34" i="5"/>
  <c r="O34" i="5"/>
  <c r="P33" i="5"/>
  <c r="O33" i="5"/>
  <c r="N32" i="5"/>
  <c r="M32" i="5"/>
  <c r="L32" i="5"/>
  <c r="K32" i="5"/>
  <c r="J32" i="5"/>
  <c r="I32" i="5"/>
  <c r="H32" i="5"/>
  <c r="G32" i="5"/>
  <c r="F32" i="5"/>
  <c r="E32" i="5"/>
  <c r="D32" i="5"/>
  <c r="C32" i="5"/>
  <c r="P32" i="5" s="1"/>
  <c r="P31" i="5"/>
  <c r="O31" i="5"/>
  <c r="P30" i="5"/>
  <c r="O30" i="5"/>
  <c r="P29" i="5"/>
  <c r="O29" i="5"/>
  <c r="P28" i="5"/>
  <c r="O28" i="5"/>
  <c r="P27" i="5"/>
  <c r="O27" i="5"/>
  <c r="P26" i="5"/>
  <c r="O26" i="5"/>
  <c r="P25" i="5"/>
  <c r="O25" i="5"/>
  <c r="P24" i="5"/>
  <c r="O24" i="5"/>
  <c r="P23" i="5"/>
  <c r="O23" i="5"/>
  <c r="P22" i="5"/>
  <c r="O22" i="5"/>
  <c r="P21" i="5"/>
  <c r="O21" i="5"/>
  <c r="G21" i="5"/>
  <c r="F21" i="5"/>
  <c r="N20" i="5"/>
  <c r="M20" i="5"/>
  <c r="L20" i="5"/>
  <c r="K20" i="5"/>
  <c r="J20" i="5"/>
  <c r="F20" i="5"/>
  <c r="O20" i="5" s="1"/>
  <c r="P19" i="5"/>
  <c r="O19" i="5"/>
  <c r="P18" i="5"/>
  <c r="O18" i="5"/>
  <c r="P17" i="5"/>
  <c r="O17" i="5"/>
  <c r="P16" i="5"/>
  <c r="O16" i="5"/>
  <c r="P15" i="5"/>
  <c r="O15" i="5"/>
  <c r="P14" i="5"/>
  <c r="O14" i="5"/>
  <c r="P13" i="5"/>
  <c r="O13" i="5"/>
  <c r="P12" i="5"/>
  <c r="O12" i="5"/>
  <c r="P11" i="5"/>
  <c r="O11" i="5"/>
  <c r="P10" i="5"/>
  <c r="O10" i="5"/>
  <c r="N9" i="5"/>
  <c r="M9" i="5"/>
  <c r="L9" i="5"/>
  <c r="K9" i="5"/>
  <c r="J9" i="5"/>
  <c r="I9" i="5"/>
  <c r="H9" i="5"/>
  <c r="G9" i="5"/>
  <c r="F9" i="5"/>
  <c r="E9" i="5"/>
  <c r="D9" i="5"/>
  <c r="C9" i="5"/>
  <c r="P9" i="5" s="1"/>
  <c r="E7" i="5"/>
  <c r="D7" i="5"/>
  <c r="C7" i="5"/>
  <c r="E50" i="4"/>
  <c r="I47" i="4"/>
  <c r="I50" i="4" s="1"/>
  <c r="H47" i="4"/>
  <c r="H50" i="4" s="1"/>
  <c r="E47" i="4"/>
  <c r="O45" i="4"/>
  <c r="N45" i="4"/>
  <c r="M45" i="4"/>
  <c r="L45" i="4"/>
  <c r="K45" i="4"/>
  <c r="J45" i="4"/>
  <c r="I45" i="4"/>
  <c r="H45" i="4"/>
  <c r="G45" i="4"/>
  <c r="F45" i="4"/>
  <c r="E45" i="4"/>
  <c r="D45" i="4"/>
  <c r="P45" i="4" s="1"/>
  <c r="P44" i="4"/>
  <c r="P43" i="4"/>
  <c r="G35" i="4"/>
  <c r="G38" i="4" s="1"/>
  <c r="L34" i="4"/>
  <c r="L37" i="4" s="1"/>
  <c r="O33" i="4"/>
  <c r="N33" i="4"/>
  <c r="M33" i="4"/>
  <c r="L33" i="4"/>
  <c r="K33" i="4"/>
  <c r="J33" i="4"/>
  <c r="I33" i="4"/>
  <c r="H33" i="4"/>
  <c r="G33" i="4"/>
  <c r="F33" i="4"/>
  <c r="E33" i="4"/>
  <c r="D33" i="4"/>
  <c r="P33" i="4" s="1"/>
  <c r="P32" i="4"/>
  <c r="P31" i="4"/>
  <c r="S27" i="4"/>
  <c r="R27" i="4"/>
  <c r="E27" i="4"/>
  <c r="D27" i="4"/>
  <c r="C27" i="4"/>
  <c r="T26" i="4"/>
  <c r="M26" i="4"/>
  <c r="O35" i="4" s="1"/>
  <c r="O38" i="4" s="1"/>
  <c r="T25" i="4"/>
  <c r="M25" i="4"/>
  <c r="N35" i="4" s="1"/>
  <c r="N38" i="4" s="1"/>
  <c r="T24" i="4"/>
  <c r="T23" i="4"/>
  <c r="N23" i="4"/>
  <c r="O23" i="4" s="1"/>
  <c r="M23" i="4"/>
  <c r="L35" i="4" s="1"/>
  <c r="L38" i="4" s="1"/>
  <c r="T22" i="4"/>
  <c r="T21" i="4"/>
  <c r="T20" i="4"/>
  <c r="H20" i="4"/>
  <c r="T19" i="4"/>
  <c r="H19" i="4"/>
  <c r="T18" i="4"/>
  <c r="M18" i="4"/>
  <c r="T17" i="4"/>
  <c r="T27" i="4" s="1"/>
  <c r="J17" i="4"/>
  <c r="I17" i="4"/>
  <c r="F46" i="4" s="1"/>
  <c r="H17" i="4"/>
  <c r="F47" i="4" s="1"/>
  <c r="F50" i="4" s="1"/>
  <c r="T16" i="4"/>
  <c r="H16" i="4"/>
  <c r="T15" i="4"/>
  <c r="F48" i="4" l="1"/>
  <c r="F51" i="4" s="1"/>
  <c r="F49" i="4"/>
  <c r="L1" i="7"/>
  <c r="AJ1" i="7"/>
  <c r="AJ23" i="7"/>
  <c r="S53" i="7"/>
  <c r="P24" i="7"/>
  <c r="Q1" i="7"/>
  <c r="P23" i="7"/>
  <c r="P53" i="7" s="1"/>
  <c r="BQ61" i="7"/>
  <c r="G69" i="7"/>
  <c r="F53" i="7"/>
  <c r="F69" i="7"/>
  <c r="J47" i="7"/>
  <c r="AZ71" i="7"/>
  <c r="AZ63" i="7"/>
  <c r="AZ25" i="7"/>
  <c r="AZ57" i="7"/>
  <c r="AZ67" i="7"/>
  <c r="BR22" i="7"/>
  <c r="S57" i="7"/>
  <c r="J67" i="7"/>
  <c r="J25" i="7"/>
  <c r="BH57" i="7"/>
  <c r="S23" i="7"/>
  <c r="S24" i="7"/>
  <c r="S1" i="7"/>
  <c r="Q23" i="7"/>
  <c r="Q24" i="7"/>
  <c r="BN50" i="7"/>
  <c r="BL61" i="7"/>
  <c r="BT69" i="7"/>
  <c r="P40" i="5"/>
  <c r="AH1" i="7"/>
  <c r="H12" i="7"/>
  <c r="BP37" i="7"/>
  <c r="BT48" i="7"/>
  <c r="AZ53" i="7"/>
  <c r="BS59" i="7"/>
  <c r="O9" i="5"/>
  <c r="O48" i="5"/>
  <c r="H1" i="7"/>
  <c r="T1" i="7"/>
  <c r="AI5" i="7"/>
  <c r="AI11" i="7"/>
  <c r="Q11" i="7"/>
  <c r="BL14" i="7"/>
  <c r="BS14" i="7"/>
  <c r="AT71" i="7"/>
  <c r="AT25" i="7"/>
  <c r="N24" i="7"/>
  <c r="AS47" i="7"/>
  <c r="F70" i="7"/>
  <c r="R70" i="7"/>
  <c r="BL37" i="7"/>
  <c r="BS37" i="7"/>
  <c r="BQ42" i="7"/>
  <c r="AO53" i="7"/>
  <c r="BA53" i="7"/>
  <c r="AF48" i="7"/>
  <c r="AO57" i="7"/>
  <c r="BA57" i="7"/>
  <c r="BQ55" i="7"/>
  <c r="BP60" i="7"/>
  <c r="BQ60" i="7" s="1"/>
  <c r="BN66" i="7"/>
  <c r="BL66" i="7"/>
  <c r="AA68" i="7"/>
  <c r="O37" i="8"/>
  <c r="C35" i="10"/>
  <c r="BN30" i="7"/>
  <c r="BN33" i="7"/>
  <c r="BK57" i="7"/>
  <c r="T12" i="7"/>
  <c r="T22" i="7" s="1"/>
  <c r="AV1" i="7"/>
  <c r="AV11" i="7"/>
  <c r="AV23" i="7"/>
  <c r="BH1" i="7"/>
  <c r="BH11" i="7"/>
  <c r="BH23" i="7"/>
  <c r="I5" i="7"/>
  <c r="U5" i="7"/>
  <c r="BN7" i="7"/>
  <c r="BO7" i="7" s="1"/>
  <c r="BS8" i="7"/>
  <c r="L11" i="7"/>
  <c r="X11" i="7"/>
  <c r="AJ11" i="7"/>
  <c r="S11" i="7"/>
  <c r="BS19" i="7"/>
  <c r="AU25" i="7"/>
  <c r="AY24" i="7"/>
  <c r="AT47" i="7"/>
  <c r="BF47" i="7"/>
  <c r="G68" i="7"/>
  <c r="G70" i="7" s="1"/>
  <c r="S68" i="7"/>
  <c r="AE68" i="7"/>
  <c r="AE70" i="7" s="1"/>
  <c r="BN31" i="7"/>
  <c r="BO31" i="7" s="1"/>
  <c r="BN34" i="7"/>
  <c r="BO34" i="7" s="1"/>
  <c r="BS40" i="7"/>
  <c r="BQ40" i="7"/>
  <c r="BS42" i="7"/>
  <c r="AG69" i="7"/>
  <c r="BL50" i="7"/>
  <c r="BN51" i="7"/>
  <c r="BO51" i="7" s="1"/>
  <c r="P54" i="7"/>
  <c r="Z57" i="7"/>
  <c r="AL57" i="7"/>
  <c r="AT63" i="7"/>
  <c r="BF63" i="7"/>
  <c r="BS61" i="7"/>
  <c r="BP62" i="7"/>
  <c r="AB64" i="7"/>
  <c r="Q67" i="7"/>
  <c r="AV70" i="7"/>
  <c r="BH70" i="7"/>
  <c r="J3" i="8"/>
  <c r="R10" i="9"/>
  <c r="S10" i="9"/>
  <c r="C98" i="10"/>
  <c r="C256" i="10"/>
  <c r="E24" i="7"/>
  <c r="W69" i="7"/>
  <c r="BU7" i="7"/>
  <c r="BU29" i="7"/>
  <c r="BP59" i="7"/>
  <c r="P20" i="8"/>
  <c r="AF22" i="7"/>
  <c r="O36" i="5"/>
  <c r="AE23" i="7"/>
  <c r="AE67" i="7" s="1"/>
  <c r="AE24" i="7"/>
  <c r="J24" i="7"/>
  <c r="V24" i="7"/>
  <c r="BP9" i="7"/>
  <c r="BQ9" i="7" s="1"/>
  <c r="T11" i="7"/>
  <c r="BN15" i="7"/>
  <c r="BO15" i="7" s="1"/>
  <c r="BP15" i="7"/>
  <c r="BQ15" i="7" s="1"/>
  <c r="T24" i="7"/>
  <c r="Q47" i="7"/>
  <c r="AH69" i="7"/>
  <c r="Q57" i="7"/>
  <c r="AU63" i="7"/>
  <c r="BG63" i="7"/>
  <c r="BN62" i="7"/>
  <c r="BO62" i="7" s="1"/>
  <c r="AV67" i="7"/>
  <c r="BH67" i="7"/>
  <c r="AW70" i="7"/>
  <c r="BI70" i="7"/>
  <c r="R1" i="7"/>
  <c r="AG24" i="7"/>
  <c r="AG1" i="7"/>
  <c r="AG23" i="7"/>
  <c r="AG11" i="7"/>
  <c r="BU18" i="7"/>
  <c r="P47" i="7"/>
  <c r="BP30" i="7"/>
  <c r="BQ30" i="7" s="1"/>
  <c r="BP33" i="7"/>
  <c r="BQ33" i="7" s="1"/>
  <c r="BP50" i="7"/>
  <c r="BQ50" i="7" s="1"/>
  <c r="BN59" i="7"/>
  <c r="BL60" i="7"/>
  <c r="BO60" i="7" s="1"/>
  <c r="BS65" i="7"/>
  <c r="O20" i="8"/>
  <c r="AH11" i="7"/>
  <c r="BS30" i="7"/>
  <c r="BN37" i="7"/>
  <c r="BO37" i="7" s="1"/>
  <c r="BS39" i="7"/>
  <c r="BL54" i="7"/>
  <c r="BL55" i="7"/>
  <c r="BO55" i="7" s="1"/>
  <c r="BL59" i="7"/>
  <c r="AS67" i="7"/>
  <c r="P28" i="8"/>
  <c r="O28" i="8"/>
  <c r="L36" i="4"/>
  <c r="L39" i="4" s="1"/>
  <c r="O48" i="6"/>
  <c r="F23" i="7"/>
  <c r="F24" i="7"/>
  <c r="F11" i="7"/>
  <c r="K5" i="7"/>
  <c r="W5" i="7"/>
  <c r="BL9" i="7"/>
  <c r="BO9" i="7" s="1"/>
  <c r="BP20" i="7"/>
  <c r="P22" i="7"/>
  <c r="BH24" i="7"/>
  <c r="AB29" i="7"/>
  <c r="I68" i="7"/>
  <c r="AG68" i="7"/>
  <c r="F29" i="7"/>
  <c r="F47" i="7" s="1"/>
  <c r="R29" i="7"/>
  <c r="BL40" i="7"/>
  <c r="BO40" i="7" s="1"/>
  <c r="BN43" i="7"/>
  <c r="Q53" i="7"/>
  <c r="AR69" i="7"/>
  <c r="AR70" i="7" s="1"/>
  <c r="AR71" i="7" s="1"/>
  <c r="BD69" i="7"/>
  <c r="BD70" i="7" s="1"/>
  <c r="BD71" i="7" s="1"/>
  <c r="AI48" i="7"/>
  <c r="BD53" i="7"/>
  <c r="AR57" i="7"/>
  <c r="BD57" i="7"/>
  <c r="T54" i="7"/>
  <c r="AF54" i="7"/>
  <c r="BN56" i="7"/>
  <c r="BO56" i="7" s="1"/>
  <c r="BP56" i="7"/>
  <c r="BQ56" i="7" s="1"/>
  <c r="BN61" i="7"/>
  <c r="BO61" i="7" s="1"/>
  <c r="BL62" i="7"/>
  <c r="BI67" i="7"/>
  <c r="S67" i="7"/>
  <c r="BS66" i="7"/>
  <c r="AX70" i="7"/>
  <c r="BJ70" i="7"/>
  <c r="AL71" i="7"/>
  <c r="BO14" i="7"/>
  <c r="BL33" i="7"/>
  <c r="BR48" i="7"/>
  <c r="AN53" i="7"/>
  <c r="AR53" i="7"/>
  <c r="AR63" i="7"/>
  <c r="Q63" i="7"/>
  <c r="AH68" i="7"/>
  <c r="AH70" i="7" s="1"/>
  <c r="BF25" i="7"/>
  <c r="BI47" i="7"/>
  <c r="G29" i="7"/>
  <c r="BS34" i="7"/>
  <c r="BE57" i="7"/>
  <c r="BL56" i="7"/>
  <c r="AN63" i="7"/>
  <c r="AM68" i="7"/>
  <c r="AM70" i="7" s="1"/>
  <c r="O48" i="8"/>
  <c r="E18" i="14"/>
  <c r="AC49" i="7"/>
  <c r="AC48" i="7" s="1"/>
  <c r="P20" i="5"/>
  <c r="O51" i="6"/>
  <c r="AN11" i="7"/>
  <c r="BR5" i="7"/>
  <c r="BR11" i="7" s="1"/>
  <c r="AN24" i="7"/>
  <c r="AZ11" i="7"/>
  <c r="BT5" i="7"/>
  <c r="AZ24" i="7"/>
  <c r="AZ1" i="7"/>
  <c r="BL5" i="7"/>
  <c r="BL6" i="7"/>
  <c r="AK5" i="7"/>
  <c r="P11" i="7"/>
  <c r="BN10" i="7"/>
  <c r="AB11" i="7"/>
  <c r="BP10" i="7"/>
  <c r="BL10" i="7"/>
  <c r="AE11" i="7"/>
  <c r="J22" i="7"/>
  <c r="V22" i="7"/>
  <c r="AH12" i="7"/>
  <c r="AH24" i="7" s="1"/>
  <c r="BL16" i="7"/>
  <c r="BP17" i="7"/>
  <c r="BQ17" i="7" s="1"/>
  <c r="BG25" i="7"/>
  <c r="BK24" i="7"/>
  <c r="K68" i="7"/>
  <c r="W68" i="7"/>
  <c r="AT53" i="7"/>
  <c r="BF53" i="7"/>
  <c r="AT57" i="7"/>
  <c r="BF57" i="7"/>
  <c r="V57" i="7"/>
  <c r="AX63" i="7"/>
  <c r="BJ63" i="7"/>
  <c r="AY67" i="7"/>
  <c r="L64" i="7"/>
  <c r="X64" i="7"/>
  <c r="AJ64" i="7"/>
  <c r="H68" i="7"/>
  <c r="BR68" i="7"/>
  <c r="BT68" i="7"/>
  <c r="BU68" i="7" s="1"/>
  <c r="AE53" i="7"/>
  <c r="O5" i="7"/>
  <c r="O11" i="7"/>
  <c r="V25" i="7"/>
  <c r="J68" i="7"/>
  <c r="S47" i="7"/>
  <c r="BS31" i="7"/>
  <c r="BP41" i="7"/>
  <c r="R53" i="7"/>
  <c r="BS51" i="7"/>
  <c r="AX67" i="7"/>
  <c r="BK70" i="7"/>
  <c r="BU10" i="7"/>
  <c r="BS10" i="7"/>
  <c r="BT12" i="7"/>
  <c r="AI12" i="7"/>
  <c r="AI22" i="7" s="1"/>
  <c r="BL17" i="7"/>
  <c r="BO17" i="7" s="1"/>
  <c r="BS17" i="7"/>
  <c r="AF24" i="7"/>
  <c r="L29" i="7"/>
  <c r="X29" i="7"/>
  <c r="AJ29" i="7"/>
  <c r="BN32" i="7"/>
  <c r="BO32" i="7" s="1"/>
  <c r="BP32" i="7"/>
  <c r="BN36" i="7"/>
  <c r="BN46" i="7"/>
  <c r="H48" i="7"/>
  <c r="T48" i="7"/>
  <c r="BN52" i="7"/>
  <c r="BO52" i="7" s="1"/>
  <c r="BP52" i="7"/>
  <c r="AB54" i="7"/>
  <c r="AN57" i="7"/>
  <c r="L58" i="7"/>
  <c r="X58" i="7"/>
  <c r="AJ58" i="7"/>
  <c r="BR64" i="7"/>
  <c r="BL64" i="7"/>
  <c r="L68" i="7"/>
  <c r="AN69" i="7"/>
  <c r="P4" i="8"/>
  <c r="C3" i="8"/>
  <c r="O4" i="8"/>
  <c r="N4" i="16"/>
  <c r="N3" i="16" s="1"/>
  <c r="N25" i="4" s="1"/>
  <c r="N12" i="16"/>
  <c r="K69" i="7"/>
  <c r="G23" i="7"/>
  <c r="G53" i="7" s="1"/>
  <c r="G24" i="7"/>
  <c r="G1" i="7"/>
  <c r="AM11" i="7"/>
  <c r="V68" i="7"/>
  <c r="AE29" i="7"/>
  <c r="BI63" i="7"/>
  <c r="AY70" i="7"/>
  <c r="O32" i="5"/>
  <c r="O51" i="5"/>
  <c r="O36" i="6"/>
  <c r="F1" i="7"/>
  <c r="AO63" i="7"/>
  <c r="AO25" i="7"/>
  <c r="BA63" i="7"/>
  <c r="BA25" i="7"/>
  <c r="AF11" i="7"/>
  <c r="AP23" i="7"/>
  <c r="AP24" i="7"/>
  <c r="AP11" i="7"/>
  <c r="BB23" i="7"/>
  <c r="BB24" i="7"/>
  <c r="BB11" i="7"/>
  <c r="AC5" i="7"/>
  <c r="AM5" i="7"/>
  <c r="M5" i="7"/>
  <c r="BN13" i="7"/>
  <c r="L12" i="7"/>
  <c r="L22" i="7" s="1"/>
  <c r="X12" i="7"/>
  <c r="X22" i="7" s="1"/>
  <c r="AJ12" i="7"/>
  <c r="AJ22" i="7" s="1"/>
  <c r="AF23" i="7"/>
  <c r="AN25" i="7"/>
  <c r="AN47" i="7"/>
  <c r="BR29" i="7"/>
  <c r="AZ47" i="7"/>
  <c r="M29" i="7"/>
  <c r="I69" i="7"/>
  <c r="U69" i="7"/>
  <c r="U70" i="7" s="1"/>
  <c r="M69" i="7"/>
  <c r="AK69" i="7"/>
  <c r="BR58" i="7"/>
  <c r="BU58" i="7" s="1"/>
  <c r="AO67" i="7"/>
  <c r="BA67" i="7"/>
  <c r="N67" i="7"/>
  <c r="Z67" i="7"/>
  <c r="AL67" i="7"/>
  <c r="AP70" i="7"/>
  <c r="BB70" i="7"/>
  <c r="AP69" i="7"/>
  <c r="D3" i="8"/>
  <c r="P42" i="8"/>
  <c r="O42" i="8"/>
  <c r="C67" i="10"/>
  <c r="Q34" i="13"/>
  <c r="P34" i="13"/>
  <c r="S61" i="7"/>
  <c r="S58" i="7" s="1"/>
  <c r="C225" i="10"/>
  <c r="O31" i="15"/>
  <c r="O10" i="15"/>
  <c r="O9" i="6"/>
  <c r="R23" i="7"/>
  <c r="R24" i="7"/>
  <c r="R11" i="7"/>
  <c r="AQ23" i="7"/>
  <c r="AQ47" i="7" s="1"/>
  <c r="AQ24" i="7"/>
  <c r="AQ1" i="7"/>
  <c r="BC23" i="7"/>
  <c r="BC57" i="7" s="1"/>
  <c r="BC24" i="7"/>
  <c r="BC1" i="7"/>
  <c r="E11" i="7"/>
  <c r="BL13" i="7"/>
  <c r="E12" i="7"/>
  <c r="BP13" i="7"/>
  <c r="BQ13" i="7" s="1"/>
  <c r="BQ18" i="7"/>
  <c r="BO21" i="7"/>
  <c r="N29" i="7"/>
  <c r="N47" i="7" s="1"/>
  <c r="Z29" i="7"/>
  <c r="Z47" i="7" s="1"/>
  <c r="AL29" i="7"/>
  <c r="AL47" i="7" s="1"/>
  <c r="BO44" i="7"/>
  <c r="J53" i="7"/>
  <c r="J69" i="7"/>
  <c r="V53" i="7"/>
  <c r="V69" i="7"/>
  <c r="BL49" i="7"/>
  <c r="N69" i="7"/>
  <c r="N70" i="7" s="1"/>
  <c r="N71" i="7" s="1"/>
  <c r="J57" i="7"/>
  <c r="P63" i="7"/>
  <c r="BN64" i="7"/>
  <c r="BO64" i="7" s="1"/>
  <c r="O68" i="7"/>
  <c r="O70" i="7" s="1"/>
  <c r="BC70" i="7"/>
  <c r="S4" i="9"/>
  <c r="F3" i="9"/>
  <c r="Q35" i="13"/>
  <c r="P35" i="13"/>
  <c r="S62" i="7"/>
  <c r="G257" i="10" a="1"/>
  <c r="AS23" i="7"/>
  <c r="BE23" i="7"/>
  <c r="BE63" i="7" s="1"/>
  <c r="AW24" i="7"/>
  <c r="BI24" i="7"/>
  <c r="M68" i="7"/>
  <c r="M70" i="7" s="1"/>
  <c r="Y68" i="7"/>
  <c r="AK68" i="7"/>
  <c r="AK70" i="7" s="1"/>
  <c r="E69" i="7"/>
  <c r="E70" i="7" s="1"/>
  <c r="Q69" i="7"/>
  <c r="Q70" i="7" s="1"/>
  <c r="AO69" i="7"/>
  <c r="AO70" i="7" s="1"/>
  <c r="AO71" i="7" s="1"/>
  <c r="BA69" i="7"/>
  <c r="BA70" i="7" s="1"/>
  <c r="AS11" i="7"/>
  <c r="BE11" i="7"/>
  <c r="BL30" i="7"/>
  <c r="P68" i="7"/>
  <c r="AB68" i="7"/>
  <c r="Q23" i="13"/>
  <c r="G20" i="13"/>
  <c r="P23" i="13"/>
  <c r="Q21" i="15"/>
  <c r="O12" i="16"/>
  <c r="O4" i="16"/>
  <c r="O3" i="16" s="1"/>
  <c r="N26" i="4" s="1"/>
  <c r="AR1" i="7"/>
  <c r="BD1" i="7"/>
  <c r="AT11" i="7"/>
  <c r="BF11" i="7"/>
  <c r="AW23" i="7"/>
  <c r="AW67" i="7" s="1"/>
  <c r="BI23" i="7"/>
  <c r="AO24" i="7"/>
  <c r="BA24" i="7"/>
  <c r="BQ38" i="7"/>
  <c r="AS69" i="7"/>
  <c r="AS70" i="7" s="1"/>
  <c r="BE69" i="7"/>
  <c r="BE70" i="7" s="1"/>
  <c r="P24" i="13"/>
  <c r="Q24" i="13"/>
  <c r="AU11" i="7"/>
  <c r="BG11" i="7"/>
  <c r="AX23" i="7"/>
  <c r="AX57" i="7" s="1"/>
  <c r="BJ23" i="7"/>
  <c r="BJ67" i="7" s="1"/>
  <c r="AT69" i="7"/>
  <c r="AT70" i="7" s="1"/>
  <c r="BF69" i="7"/>
  <c r="BF70" i="7" s="1"/>
  <c r="BF71" i="7" s="1"/>
  <c r="V86" i="7"/>
  <c r="AY23" i="7"/>
  <c r="BK23" i="7"/>
  <c r="AU69" i="7"/>
  <c r="AU70" i="7" s="1"/>
  <c r="AU71" i="7" s="1"/>
  <c r="BG69" i="7"/>
  <c r="BG70" i="7" s="1"/>
  <c r="BG71" i="7" s="1"/>
  <c r="G26" i="13"/>
  <c r="G27" i="13" s="1"/>
  <c r="P28" i="13"/>
  <c r="Q28" i="13"/>
  <c r="Q25" i="13"/>
  <c r="P25" i="13"/>
  <c r="H6" i="13"/>
  <c r="Q22" i="14"/>
  <c r="P22" i="14"/>
  <c r="N6" i="14"/>
  <c r="N6" i="13"/>
  <c r="N3" i="15"/>
  <c r="I25" i="4" s="1"/>
  <c r="G4" i="15"/>
  <c r="P10" i="15"/>
  <c r="K21" i="13"/>
  <c r="K3" i="15"/>
  <c r="I22" i="4" s="1"/>
  <c r="K6" i="14"/>
  <c r="K31" i="13"/>
  <c r="Q32" i="13"/>
  <c r="P32" i="13"/>
  <c r="G30" i="13"/>
  <c r="G31" i="13" s="1"/>
  <c r="Q23" i="14"/>
  <c r="P23" i="14"/>
  <c r="H17" i="14"/>
  <c r="H3" i="14" s="1"/>
  <c r="I12" i="15"/>
  <c r="I4" i="15"/>
  <c r="I4" i="13" s="1"/>
  <c r="H12" i="16"/>
  <c r="H4" i="16"/>
  <c r="H3" i="16" s="1"/>
  <c r="N19" i="4" s="1"/>
  <c r="AW1" i="7"/>
  <c r="BI1" i="7"/>
  <c r="Q33" i="13"/>
  <c r="P33" i="13"/>
  <c r="L30" i="13"/>
  <c r="M30" i="13"/>
  <c r="P30" i="13" s="1"/>
  <c r="N30" i="13"/>
  <c r="N31" i="13" s="1"/>
  <c r="O30" i="13"/>
  <c r="I21" i="13"/>
  <c r="K19" i="13"/>
  <c r="K3" i="13" s="1"/>
  <c r="K27" i="13"/>
  <c r="I12" i="16"/>
  <c r="I4" i="16"/>
  <c r="I3" i="16" s="1"/>
  <c r="N20" i="4" s="1"/>
  <c r="Q27" i="14"/>
  <c r="P27" i="14"/>
  <c r="G4" i="14"/>
  <c r="J4" i="16"/>
  <c r="J3" i="16" s="1"/>
  <c r="N21" i="4" s="1"/>
  <c r="J12" i="16"/>
  <c r="Q34" i="14"/>
  <c r="P34" i="14"/>
  <c r="M10" i="15"/>
  <c r="M31" i="15"/>
  <c r="Q34" i="15"/>
  <c r="G12" i="16"/>
  <c r="G4" i="16"/>
  <c r="G3" i="16" s="1"/>
  <c r="N18" i="4" s="1"/>
  <c r="G11" i="11"/>
  <c r="G23" i="11"/>
  <c r="G35" i="11"/>
  <c r="D20" i="14" s="1"/>
  <c r="G47" i="11"/>
  <c r="G59" i="11"/>
  <c r="G71" i="11"/>
  <c r="G83" i="11"/>
  <c r="G95" i="11"/>
  <c r="G107" i="11"/>
  <c r="G119" i="11"/>
  <c r="G131" i="11"/>
  <c r="G143" i="11"/>
  <c r="G155" i="11"/>
  <c r="G167" i="11"/>
  <c r="G179" i="11"/>
  <c r="G191" i="11"/>
  <c r="G203" i="11"/>
  <c r="G215" i="11"/>
  <c r="G227" i="11"/>
  <c r="G239" i="11"/>
  <c r="G251" i="11"/>
  <c r="G263" i="11"/>
  <c r="G275" i="11"/>
  <c r="G287" i="11"/>
  <c r="G299" i="11"/>
  <c r="G311" i="11"/>
  <c r="G323" i="11"/>
  <c r="G335" i="11"/>
  <c r="G347" i="11"/>
  <c r="G359" i="11"/>
  <c r="G371" i="11"/>
  <c r="G383" i="11"/>
  <c r="G395" i="11"/>
  <c r="G407" i="11"/>
  <c r="G419" i="11"/>
  <c r="G431" i="11"/>
  <c r="G443" i="11"/>
  <c r="G455" i="11"/>
  <c r="G467" i="11"/>
  <c r="G479" i="11"/>
  <c r="G491" i="11"/>
  <c r="G503" i="11"/>
  <c r="G515" i="11"/>
  <c r="G527" i="11"/>
  <c r="G539" i="11"/>
  <c r="G551" i="11"/>
  <c r="G563" i="11"/>
  <c r="G575" i="11"/>
  <c r="G587" i="11"/>
  <c r="G599" i="11"/>
  <c r="G611" i="11"/>
  <c r="Q30" i="14"/>
  <c r="P30" i="14"/>
  <c r="E28" i="14"/>
  <c r="Q39" i="13"/>
  <c r="J29" i="14"/>
  <c r="J3" i="15"/>
  <c r="I21" i="4" s="1"/>
  <c r="J25" i="14"/>
  <c r="J19" i="14"/>
  <c r="L11" i="15"/>
  <c r="L12" i="15" s="1"/>
  <c r="K4" i="16"/>
  <c r="K3" i="16" s="1"/>
  <c r="N22" i="4" s="1"/>
  <c r="K12" i="16"/>
  <c r="G12" i="11"/>
  <c r="G24" i="11"/>
  <c r="G36" i="11"/>
  <c r="G48" i="11"/>
  <c r="G60" i="11"/>
  <c r="G72" i="11"/>
  <c r="G84" i="11"/>
  <c r="G96" i="11"/>
  <c r="G108" i="11"/>
  <c r="G120" i="11"/>
  <c r="G132" i="11"/>
  <c r="G144" i="11"/>
  <c r="G156" i="11"/>
  <c r="G168" i="11"/>
  <c r="G180" i="11"/>
  <c r="G192" i="11"/>
  <c r="G204" i="11"/>
  <c r="G216" i="11"/>
  <c r="G228" i="11"/>
  <c r="G240" i="11"/>
  <c r="G252" i="11"/>
  <c r="G264" i="11"/>
  <c r="G276" i="11"/>
  <c r="G288" i="11"/>
  <c r="G300" i="11"/>
  <c r="G312" i="11"/>
  <c r="G324" i="11"/>
  <c r="G336" i="11"/>
  <c r="G348" i="11"/>
  <c r="G360" i="11"/>
  <c r="G372" i="11"/>
  <c r="G384" i="11"/>
  <c r="G396" i="11"/>
  <c r="G408" i="11"/>
  <c r="G420" i="11"/>
  <c r="G432" i="11"/>
  <c r="G444" i="11"/>
  <c r="G456" i="11"/>
  <c r="G468" i="11"/>
  <c r="G480" i="11"/>
  <c r="G492" i="11"/>
  <c r="G504" i="11"/>
  <c r="G516" i="11"/>
  <c r="G528" i="11"/>
  <c r="G540" i="11"/>
  <c r="G552" i="11"/>
  <c r="G564" i="11"/>
  <c r="G576" i="11"/>
  <c r="G588" i="11"/>
  <c r="G600" i="11"/>
  <c r="G612" i="11"/>
  <c r="J6" i="14"/>
  <c r="J3" i="14"/>
  <c r="Q37" i="14"/>
  <c r="N27" i="13"/>
  <c r="G13" i="11"/>
  <c r="G25" i="11"/>
  <c r="G37" i="11"/>
  <c r="G49" i="11"/>
  <c r="G61" i="11"/>
  <c r="G73" i="11"/>
  <c r="G85" i="11"/>
  <c r="G97" i="11"/>
  <c r="G109" i="11"/>
  <c r="G121" i="11"/>
  <c r="G133" i="11"/>
  <c r="G145" i="11"/>
  <c r="G157" i="11"/>
  <c r="G169" i="11"/>
  <c r="G181" i="11"/>
  <c r="G193" i="11"/>
  <c r="G205" i="11"/>
  <c r="G217" i="11"/>
  <c r="G229" i="11"/>
  <c r="G241" i="11"/>
  <c r="G253" i="11"/>
  <c r="G265" i="11"/>
  <c r="G277" i="11"/>
  <c r="G289" i="11"/>
  <c r="G301" i="11"/>
  <c r="G313" i="11"/>
  <c r="G325" i="11"/>
  <c r="G337" i="11"/>
  <c r="G349" i="11"/>
  <c r="G361" i="11"/>
  <c r="G373" i="11"/>
  <c r="G385" i="11"/>
  <c r="G397" i="11"/>
  <c r="G409" i="11"/>
  <c r="G421" i="11"/>
  <c r="G433" i="11"/>
  <c r="G445" i="11"/>
  <c r="G457" i="11"/>
  <c r="G469" i="11"/>
  <c r="G481" i="11"/>
  <c r="G493" i="11"/>
  <c r="G505" i="11"/>
  <c r="G517" i="11"/>
  <c r="G529" i="11"/>
  <c r="G541" i="11"/>
  <c r="G553" i="11"/>
  <c r="G565" i="11"/>
  <c r="G577" i="11"/>
  <c r="G589" i="11"/>
  <c r="G601" i="11"/>
  <c r="G620" i="11"/>
  <c r="K19" i="14"/>
  <c r="G25" i="14"/>
  <c r="Q26" i="14"/>
  <c r="P26" i="14"/>
  <c r="D24" i="14"/>
  <c r="M4" i="16"/>
  <c r="M3" i="16" s="1"/>
  <c r="N24" i="4" s="1"/>
  <c r="M12" i="16"/>
  <c r="Q29" i="13"/>
  <c r="P29" i="13"/>
  <c r="G14" i="11"/>
  <c r="G26" i="11"/>
  <c r="G38" i="11"/>
  <c r="G50" i="11"/>
  <c r="G62" i="11"/>
  <c r="G74" i="11"/>
  <c r="G86" i="11"/>
  <c r="G98" i="11"/>
  <c r="F20" i="14" s="1"/>
  <c r="G110" i="11"/>
  <c r="G122" i="11"/>
  <c r="G134" i="11"/>
  <c r="G146" i="11"/>
  <c r="G158" i="11"/>
  <c r="G170" i="11"/>
  <c r="G182" i="11"/>
  <c r="G194" i="11"/>
  <c r="G206" i="11"/>
  <c r="G218" i="11"/>
  <c r="G230" i="11"/>
  <c r="G242" i="11"/>
  <c r="G254" i="11"/>
  <c r="G266" i="11"/>
  <c r="G278" i="11"/>
  <c r="G290" i="11"/>
  <c r="G302" i="11"/>
  <c r="G314" i="11"/>
  <c r="G326" i="11"/>
  <c r="G338" i="11"/>
  <c r="G350" i="11"/>
  <c r="G362" i="11"/>
  <c r="G374" i="11"/>
  <c r="G386" i="11"/>
  <c r="G398" i="11"/>
  <c r="G410" i="11"/>
  <c r="G422" i="11"/>
  <c r="G434" i="11"/>
  <c r="G446" i="11"/>
  <c r="G458" i="11"/>
  <c r="G470" i="11"/>
  <c r="G482" i="11"/>
  <c r="G494" i="11"/>
  <c r="G506" i="11"/>
  <c r="G518" i="11"/>
  <c r="G530" i="11"/>
  <c r="G542" i="11"/>
  <c r="G554" i="11"/>
  <c r="G566" i="11"/>
  <c r="G578" i="11"/>
  <c r="G590" i="11"/>
  <c r="G602" i="11"/>
  <c r="G622" i="11"/>
  <c r="Q33" i="14"/>
  <c r="P33" i="14"/>
  <c r="H4" i="13"/>
  <c r="D28" i="14"/>
  <c r="G5" i="11"/>
  <c r="G16" i="11"/>
  <c r="G28" i="11"/>
  <c r="G40" i="11"/>
  <c r="G52" i="11"/>
  <c r="G64" i="11"/>
  <c r="G76" i="11"/>
  <c r="G88" i="11"/>
  <c r="G100" i="11"/>
  <c r="G112" i="11"/>
  <c r="G124" i="11"/>
  <c r="G136" i="11"/>
  <c r="G148" i="11"/>
  <c r="G160" i="11"/>
  <c r="G172" i="11"/>
  <c r="G184" i="11"/>
  <c r="G196" i="11"/>
  <c r="G208" i="11"/>
  <c r="G220" i="11"/>
  <c r="G232" i="11"/>
  <c r="G244" i="11"/>
  <c r="G256" i="11"/>
  <c r="G268" i="11"/>
  <c r="G280" i="11"/>
  <c r="G292" i="11"/>
  <c r="G304" i="11"/>
  <c r="G316" i="11"/>
  <c r="G328" i="11"/>
  <c r="G340" i="11"/>
  <c r="G352" i="11"/>
  <c r="G364" i="11"/>
  <c r="G376" i="11"/>
  <c r="G388" i="11"/>
  <c r="G400" i="11"/>
  <c r="G412" i="11"/>
  <c r="G424" i="11"/>
  <c r="G436" i="11"/>
  <c r="G448" i="11"/>
  <c r="G460" i="11"/>
  <c r="G472" i="11"/>
  <c r="G484" i="11"/>
  <c r="G496" i="11"/>
  <c r="G508" i="11"/>
  <c r="G520" i="11"/>
  <c r="G532" i="11"/>
  <c r="G544" i="11"/>
  <c r="G556" i="11"/>
  <c r="G568" i="11"/>
  <c r="G580" i="11"/>
  <c r="G592" i="11"/>
  <c r="E31" i="13"/>
  <c r="D3" i="15"/>
  <c r="E12" i="15"/>
  <c r="E4" i="15"/>
  <c r="D16" i="16"/>
  <c r="P33" i="16"/>
  <c r="G617" i="11"/>
  <c r="G616" i="11"/>
  <c r="G615" i="11"/>
  <c r="G614" i="11"/>
  <c r="G613" i="11"/>
  <c r="G624" i="11"/>
  <c r="G623" i="11"/>
  <c r="G621" i="11"/>
  <c r="G619" i="11"/>
  <c r="G618" i="11"/>
  <c r="G17" i="11"/>
  <c r="G29" i="11"/>
  <c r="G41" i="11"/>
  <c r="G53" i="11"/>
  <c r="G65" i="11"/>
  <c r="G77" i="11"/>
  <c r="G89" i="11"/>
  <c r="G101" i="11"/>
  <c r="G113" i="11"/>
  <c r="G125" i="11"/>
  <c r="G137" i="11"/>
  <c r="G149" i="11"/>
  <c r="G161" i="11"/>
  <c r="G173" i="11"/>
  <c r="G185" i="11"/>
  <c r="G197" i="11"/>
  <c r="G209" i="11"/>
  <c r="G221" i="11"/>
  <c r="G233" i="11"/>
  <c r="G245" i="11"/>
  <c r="G257" i="11"/>
  <c r="G269" i="11"/>
  <c r="G281" i="11"/>
  <c r="G293" i="11"/>
  <c r="G305" i="11"/>
  <c r="G317" i="11"/>
  <c r="G329" i="11"/>
  <c r="G341" i="11"/>
  <c r="G353" i="11"/>
  <c r="G365" i="11"/>
  <c r="G377" i="11"/>
  <c r="G389" i="11"/>
  <c r="G401" i="11"/>
  <c r="G413" i="11"/>
  <c r="G425" i="11"/>
  <c r="G437" i="11"/>
  <c r="G449" i="11"/>
  <c r="G461" i="11"/>
  <c r="G473" i="11"/>
  <c r="G485" i="11"/>
  <c r="G497" i="11"/>
  <c r="G509" i="11"/>
  <c r="G521" i="11"/>
  <c r="G533" i="11"/>
  <c r="G545" i="11"/>
  <c r="G557" i="11"/>
  <c r="G569" i="11"/>
  <c r="G581" i="11"/>
  <c r="G593" i="11"/>
  <c r="G605" i="11"/>
  <c r="D6" i="13"/>
  <c r="H27" i="13"/>
  <c r="K25" i="14"/>
  <c r="P31" i="14"/>
  <c r="F4" i="13"/>
  <c r="F21" i="13"/>
  <c r="Q31" i="15"/>
  <c r="E12" i="16"/>
  <c r="E4" i="16"/>
  <c r="E3" i="16" s="1"/>
  <c r="N16" i="4" s="1"/>
  <c r="D32" i="16"/>
  <c r="Q32" i="16" s="1"/>
  <c r="Q22" i="16"/>
  <c r="P22" i="16"/>
  <c r="I5" i="21"/>
  <c r="J5" i="19"/>
  <c r="N5" i="19" s="1"/>
  <c r="J5" i="18"/>
  <c r="J6" i="17"/>
  <c r="O5" i="17"/>
  <c r="G6" i="11"/>
  <c r="G18" i="11"/>
  <c r="G30" i="11"/>
  <c r="G42" i="11"/>
  <c r="G54" i="11"/>
  <c r="G66" i="11"/>
  <c r="G78" i="11"/>
  <c r="G90" i="11"/>
  <c r="G102" i="11"/>
  <c r="G114" i="11"/>
  <c r="G126" i="11"/>
  <c r="G138" i="11"/>
  <c r="G150" i="11"/>
  <c r="G162" i="11"/>
  <c r="G174" i="11"/>
  <c r="G186" i="11"/>
  <c r="G198" i="11"/>
  <c r="G210" i="11"/>
  <c r="G222" i="11"/>
  <c r="G234" i="11"/>
  <c r="G246" i="11"/>
  <c r="G258" i="11"/>
  <c r="G270" i="11"/>
  <c r="G282" i="11"/>
  <c r="G294" i="11"/>
  <c r="G306" i="11"/>
  <c r="G318" i="11"/>
  <c r="G330" i="11"/>
  <c r="G342" i="11"/>
  <c r="G354" i="11"/>
  <c r="G366" i="11"/>
  <c r="G378" i="11"/>
  <c r="G390" i="11"/>
  <c r="G402" i="11"/>
  <c r="G414" i="11"/>
  <c r="G426" i="11"/>
  <c r="G438" i="11"/>
  <c r="G450" i="11"/>
  <c r="G462" i="11"/>
  <c r="G474" i="11"/>
  <c r="G486" i="11"/>
  <c r="G498" i="11"/>
  <c r="G510" i="11"/>
  <c r="G522" i="11"/>
  <c r="G534" i="11"/>
  <c r="G546" i="11"/>
  <c r="G558" i="11"/>
  <c r="G570" i="11"/>
  <c r="G582" i="11"/>
  <c r="G594" i="11"/>
  <c r="G606" i="11"/>
  <c r="Q21" i="14"/>
  <c r="P21" i="14"/>
  <c r="K6" i="13"/>
  <c r="P36" i="13"/>
  <c r="Q5" i="14"/>
  <c r="F6" i="14"/>
  <c r="I29" i="14"/>
  <c r="Q32" i="14"/>
  <c r="P32" i="14"/>
  <c r="G12" i="15"/>
  <c r="L4" i="15"/>
  <c r="F10" i="16"/>
  <c r="P10" i="16" s="1"/>
  <c r="Q35" i="16"/>
  <c r="G6" i="13"/>
  <c r="D31" i="13"/>
  <c r="D6" i="14"/>
  <c r="N19" i="14"/>
  <c r="K12" i="15"/>
  <c r="Q33" i="16"/>
  <c r="J5" i="21"/>
  <c r="M5" i="21" s="1"/>
  <c r="K5" i="20"/>
  <c r="O5" i="20" s="1"/>
  <c r="K5" i="19"/>
  <c r="I6" i="18"/>
  <c r="N5" i="18"/>
  <c r="D3" i="13"/>
  <c r="M3" i="14"/>
  <c r="G6" i="14"/>
  <c r="I17" i="14"/>
  <c r="I3" i="14" s="1"/>
  <c r="J19" i="13"/>
  <c r="J3" i="13" s="1"/>
  <c r="I6" i="14"/>
  <c r="K17" i="14"/>
  <c r="K3" i="14" s="1"/>
  <c r="P21" i="15"/>
  <c r="P5" i="13"/>
  <c r="Q5" i="13"/>
  <c r="P37" i="14"/>
  <c r="H4" i="15"/>
  <c r="H6" i="14" s="1"/>
  <c r="D27" i="13"/>
  <c r="P32" i="15"/>
  <c r="P5" i="14"/>
  <c r="K96" i="21"/>
  <c r="L96" i="20"/>
  <c r="I97" i="19"/>
  <c r="J6" i="20"/>
  <c r="L307" i="21"/>
  <c r="J308" i="20"/>
  <c r="H6" i="21"/>
  <c r="C227" i="24"/>
  <c r="V84" i="7" s="1"/>
  <c r="V81" i="7" s="1"/>
  <c r="C1013" i="24"/>
  <c r="C981" i="24"/>
  <c r="C441" i="22"/>
  <c r="C950" i="24"/>
  <c r="C380" i="22"/>
  <c r="C504" i="22"/>
  <c r="O7" i="23"/>
  <c r="C34" i="24"/>
  <c r="P84" i="7" s="1"/>
  <c r="P81" i="7" s="1"/>
  <c r="C285" i="22"/>
  <c r="I14" i="23"/>
  <c r="I15" i="23" s="1"/>
  <c r="I16" i="23" s="1"/>
  <c r="I33" i="23"/>
  <c r="D34" i="24"/>
  <c r="K4" i="13" l="1"/>
  <c r="H22" i="4"/>
  <c r="K47" i="4" s="1"/>
  <c r="K50" i="4" s="1"/>
  <c r="BT70" i="7"/>
  <c r="BA71" i="7"/>
  <c r="H4" i="14"/>
  <c r="M19" i="4"/>
  <c r="H35" i="4" s="1"/>
  <c r="H38" i="4" s="1"/>
  <c r="S63" i="7"/>
  <c r="S69" i="7"/>
  <c r="BN58" i="7"/>
  <c r="I4" i="14"/>
  <c r="M20" i="4"/>
  <c r="I35" i="4" s="1"/>
  <c r="I38" i="4" s="1"/>
  <c r="M34" i="4"/>
  <c r="BO10" i="7"/>
  <c r="J6" i="21"/>
  <c r="K6" i="20"/>
  <c r="K6" i="19"/>
  <c r="I7" i="18"/>
  <c r="K6" i="17"/>
  <c r="L3" i="15"/>
  <c r="I23" i="4" s="1"/>
  <c r="L25" i="14"/>
  <c r="L19" i="14"/>
  <c r="Q10" i="16"/>
  <c r="AD49" i="7"/>
  <c r="AD48" i="7" s="1"/>
  <c r="F18" i="14"/>
  <c r="Q24" i="14"/>
  <c r="P24" i="14"/>
  <c r="D25" i="14"/>
  <c r="J4" i="14"/>
  <c r="M21" i="4"/>
  <c r="J35" i="4" s="1"/>
  <c r="J38" i="4" s="1"/>
  <c r="J46" i="4"/>
  <c r="L27" i="13"/>
  <c r="L31" i="13"/>
  <c r="G29" i="14"/>
  <c r="G3" i="15"/>
  <c r="I18" i="4" s="1"/>
  <c r="BN68" i="7"/>
  <c r="BO68" i="7" s="1"/>
  <c r="O25" i="4"/>
  <c r="N34" i="4"/>
  <c r="AW63" i="7"/>
  <c r="O23" i="7"/>
  <c r="O1" i="7"/>
  <c r="O24" i="7"/>
  <c r="BE53" i="7"/>
  <c r="AG70" i="7"/>
  <c r="AG71" i="7" s="1"/>
  <c r="W24" i="7"/>
  <c r="W23" i="7"/>
  <c r="W1" i="7"/>
  <c r="BN54" i="7"/>
  <c r="BO54" i="7" s="1"/>
  <c r="P57" i="7"/>
  <c r="AF69" i="7"/>
  <c r="AF70" i="7" s="1"/>
  <c r="AF53" i="7"/>
  <c r="F34" i="23"/>
  <c r="AW57" i="7"/>
  <c r="BB71" i="7"/>
  <c r="BB57" i="7"/>
  <c r="BT57" i="7" s="1"/>
  <c r="BU57" i="7" s="1"/>
  <c r="BB63" i="7"/>
  <c r="BB25" i="7"/>
  <c r="AG25" i="7"/>
  <c r="AQ53" i="7"/>
  <c r="AJ25" i="7"/>
  <c r="K4" i="14"/>
  <c r="M22" i="4"/>
  <c r="K35" i="4" s="1"/>
  <c r="K38" i="4" s="1"/>
  <c r="E27" i="13"/>
  <c r="E6" i="13"/>
  <c r="E3" i="15"/>
  <c r="I16" i="4" s="1"/>
  <c r="E6" i="14"/>
  <c r="E21" i="13"/>
  <c r="N46" i="4"/>
  <c r="E22" i="7"/>
  <c r="BL12" i="7"/>
  <c r="BL22" i="7" s="1"/>
  <c r="AF25" i="7"/>
  <c r="AF71" i="7"/>
  <c r="BP54" i="7"/>
  <c r="AL1" i="7"/>
  <c r="AK1" i="7"/>
  <c r="AK23" i="7"/>
  <c r="AK24" i="7"/>
  <c r="K24" i="7"/>
  <c r="K1" i="7"/>
  <c r="K23" i="7"/>
  <c r="X23" i="7"/>
  <c r="AF47" i="7"/>
  <c r="BQ34" i="7"/>
  <c r="L24" i="7"/>
  <c r="G34" i="4"/>
  <c r="O18" i="4"/>
  <c r="AQ71" i="7"/>
  <c r="AQ57" i="7"/>
  <c r="AQ63" i="7"/>
  <c r="AQ25" i="7"/>
  <c r="X47" i="7"/>
  <c r="AJ53" i="7"/>
  <c r="F17" i="23"/>
  <c r="BK25" i="7"/>
  <c r="BK47" i="7"/>
  <c r="BK53" i="7"/>
  <c r="BK71" i="7"/>
  <c r="R71" i="7"/>
  <c r="R57" i="7"/>
  <c r="R63" i="7"/>
  <c r="R25" i="7"/>
  <c r="AP71" i="7"/>
  <c r="AP25" i="7"/>
  <c r="AP63" i="7"/>
  <c r="G71" i="7"/>
  <c r="G57" i="7"/>
  <c r="G25" i="7"/>
  <c r="AJ63" i="7"/>
  <c r="BQ52" i="7"/>
  <c r="BS52" i="7"/>
  <c r="AC69" i="7"/>
  <c r="AC70" i="7" s="1"/>
  <c r="G47" i="7"/>
  <c r="G67" i="7"/>
  <c r="I70" i="7"/>
  <c r="BO59" i="7"/>
  <c r="AE71" i="7"/>
  <c r="AE25" i="7"/>
  <c r="AE63" i="7"/>
  <c r="BB47" i="7"/>
  <c r="S70" i="7"/>
  <c r="BO66" i="7"/>
  <c r="X1" i="7"/>
  <c r="AF67" i="7"/>
  <c r="G63" i="7"/>
  <c r="L23" i="7"/>
  <c r="I34" i="4"/>
  <c r="O20" i="4"/>
  <c r="AI69" i="7"/>
  <c r="AI70" i="7" s="1"/>
  <c r="AJ57" i="7"/>
  <c r="G19" i="14"/>
  <c r="L4" i="14"/>
  <c r="O34" i="4"/>
  <c r="O26" i="4"/>
  <c r="AS71" i="7"/>
  <c r="AS25" i="7"/>
  <c r="BQ7" i="7"/>
  <c r="BS13" i="7"/>
  <c r="BU64" i="7"/>
  <c r="T69" i="7"/>
  <c r="T70" i="7" s="1"/>
  <c r="BQ41" i="7"/>
  <c r="BS41" i="7"/>
  <c r="AH22" i="7"/>
  <c r="AH23" i="7"/>
  <c r="F71" i="7"/>
  <c r="F25" i="7"/>
  <c r="F63" i="7"/>
  <c r="E23" i="7"/>
  <c r="BQ62" i="7"/>
  <c r="AG53" i="7"/>
  <c r="U24" i="7"/>
  <c r="U1" i="7"/>
  <c r="U23" i="7"/>
  <c r="BO33" i="7"/>
  <c r="P69" i="7"/>
  <c r="P70" i="7" s="1"/>
  <c r="AE57" i="7"/>
  <c r="AW25" i="7"/>
  <c r="AW71" i="7"/>
  <c r="AW53" i="7"/>
  <c r="J4" i="13"/>
  <c r="H21" i="4"/>
  <c r="J47" i="4" s="1"/>
  <c r="J50" i="4" s="1"/>
  <c r="AY25" i="7"/>
  <c r="AY71" i="7"/>
  <c r="AY47" i="7"/>
  <c r="AY53" i="7"/>
  <c r="E17" i="14"/>
  <c r="E3" i="14" s="1"/>
  <c r="E19" i="14"/>
  <c r="L308" i="21"/>
  <c r="J309" i="20"/>
  <c r="M308" i="19"/>
  <c r="M308" i="18"/>
  <c r="N308" i="17"/>
  <c r="I6" i="21"/>
  <c r="J6" i="19"/>
  <c r="J6" i="18"/>
  <c r="N6" i="18" s="1"/>
  <c r="J7" i="17"/>
  <c r="O6" i="17"/>
  <c r="E4" i="13"/>
  <c r="H29" i="14"/>
  <c r="H21" i="13"/>
  <c r="H3" i="15"/>
  <c r="I19" i="4" s="1"/>
  <c r="H31" i="13"/>
  <c r="L6" i="13"/>
  <c r="E29" i="14"/>
  <c r="H34" i="4"/>
  <c r="O19" i="4"/>
  <c r="Q30" i="13"/>
  <c r="L29" i="14"/>
  <c r="BB67" i="7"/>
  <c r="BT67" i="7" s="1"/>
  <c r="AQ67" i="7"/>
  <c r="BL58" i="7"/>
  <c r="BO13" i="7"/>
  <c r="AG57" i="7"/>
  <c r="BR69" i="7"/>
  <c r="AN70" i="7"/>
  <c r="BK63" i="7"/>
  <c r="H69" i="7"/>
  <c r="BL68" i="7"/>
  <c r="AG67" i="7"/>
  <c r="X24" i="7"/>
  <c r="BB53" i="7"/>
  <c r="BT53" i="7" s="1"/>
  <c r="BU53" i="7" s="1"/>
  <c r="I24" i="7"/>
  <c r="I1" i="7"/>
  <c r="I23" i="7"/>
  <c r="BO30" i="7"/>
  <c r="AS63" i="7"/>
  <c r="BS50" i="7"/>
  <c r="AP57" i="7"/>
  <c r="G1001" i="10"/>
  <c r="G989" i="10"/>
  <c r="G977" i="10"/>
  <c r="G965" i="10"/>
  <c r="G953" i="10"/>
  <c r="G941" i="10"/>
  <c r="G929" i="10"/>
  <c r="G917" i="10"/>
  <c r="G905" i="10"/>
  <c r="G893" i="10"/>
  <c r="G881" i="10"/>
  <c r="G869" i="10"/>
  <c r="G857" i="10"/>
  <c r="G845" i="10"/>
  <c r="G833" i="10"/>
  <c r="G821" i="10"/>
  <c r="G809" i="10"/>
  <c r="G797" i="10"/>
  <c r="G785" i="10"/>
  <c r="G773" i="10"/>
  <c r="G761" i="10"/>
  <c r="G749" i="10"/>
  <c r="G737" i="10"/>
  <c r="G725" i="10"/>
  <c r="G713" i="10"/>
  <c r="G701" i="10"/>
  <c r="G689" i="10"/>
  <c r="G677" i="10"/>
  <c r="G665" i="10"/>
  <c r="G653" i="10"/>
  <c r="G641" i="10"/>
  <c r="G629" i="10"/>
  <c r="G617" i="10"/>
  <c r="G605" i="10"/>
  <c r="G593" i="10"/>
  <c r="G581" i="10"/>
  <c r="G569" i="10"/>
  <c r="G557" i="10"/>
  <c r="G545" i="10"/>
  <c r="G533" i="10"/>
  <c r="G521" i="10"/>
  <c r="G509" i="10"/>
  <c r="G497" i="10"/>
  <c r="G485" i="10"/>
  <c r="G473" i="10"/>
  <c r="G461" i="10"/>
  <c r="G449" i="10"/>
  <c r="G437" i="10"/>
  <c r="G425" i="10"/>
  <c r="G413" i="10"/>
  <c r="G401" i="10"/>
  <c r="G389" i="10"/>
  <c r="G377" i="10"/>
  <c r="G365" i="10"/>
  <c r="G353" i="10"/>
  <c r="G341" i="10"/>
  <c r="G329" i="10"/>
  <c r="G317" i="10"/>
  <c r="G305" i="10"/>
  <c r="G293" i="10"/>
  <c r="G281" i="10"/>
  <c r="G269" i="10"/>
  <c r="G997" i="10"/>
  <c r="G985" i="10"/>
  <c r="G973" i="10"/>
  <c r="G961" i="10"/>
  <c r="G949" i="10"/>
  <c r="G937" i="10"/>
  <c r="G925" i="10"/>
  <c r="G913" i="10"/>
  <c r="G901" i="10"/>
  <c r="G889" i="10"/>
  <c r="G877" i="10"/>
  <c r="G865" i="10"/>
  <c r="G853" i="10"/>
  <c r="G841" i="10"/>
  <c r="G829" i="10"/>
  <c r="G817" i="10"/>
  <c r="G805" i="10"/>
  <c r="G793" i="10"/>
  <c r="G781" i="10"/>
  <c r="G769" i="10"/>
  <c r="G757" i="10"/>
  <c r="G745" i="10"/>
  <c r="G733" i="10"/>
  <c r="G721" i="10"/>
  <c r="G709" i="10"/>
  <c r="G697" i="10"/>
  <c r="G685" i="10"/>
  <c r="G673" i="10"/>
  <c r="G661" i="10"/>
  <c r="G649" i="10"/>
  <c r="G637" i="10"/>
  <c r="G625" i="10"/>
  <c r="G613" i="10"/>
  <c r="G601" i="10"/>
  <c r="G589" i="10"/>
  <c r="G577" i="10"/>
  <c r="G565" i="10"/>
  <c r="G553" i="10"/>
  <c r="G541" i="10"/>
  <c r="G529" i="10"/>
  <c r="G517" i="10"/>
  <c r="G505" i="10"/>
  <c r="G493" i="10"/>
  <c r="G481" i="10"/>
  <c r="G469" i="10"/>
  <c r="G457" i="10"/>
  <c r="G445" i="10"/>
  <c r="G433" i="10"/>
  <c r="G421" i="10"/>
  <c r="G409" i="10"/>
  <c r="G397" i="10"/>
  <c r="G385" i="10"/>
  <c r="G373" i="10"/>
  <c r="G361" i="10"/>
  <c r="G349" i="10"/>
  <c r="N22" i="13" s="1"/>
  <c r="G337" i="10"/>
  <c r="G325" i="10"/>
  <c r="G996" i="10"/>
  <c r="G984" i="10"/>
  <c r="G972" i="10"/>
  <c r="G960" i="10"/>
  <c r="G948" i="10"/>
  <c r="G936" i="10"/>
  <c r="G924" i="10"/>
  <c r="G912" i="10"/>
  <c r="G900" i="10"/>
  <c r="G888" i="10"/>
  <c r="G876" i="10"/>
  <c r="G864" i="10"/>
  <c r="G852" i="10"/>
  <c r="G840" i="10"/>
  <c r="G828" i="10"/>
  <c r="G816" i="10"/>
  <c r="G804" i="10"/>
  <c r="G792" i="10"/>
  <c r="G780" i="10"/>
  <c r="G768" i="10"/>
  <c r="G756" i="10"/>
  <c r="G744" i="10"/>
  <c r="G732" i="10"/>
  <c r="G720" i="10"/>
  <c r="G708" i="10"/>
  <c r="G696" i="10"/>
  <c r="G684" i="10"/>
  <c r="G672" i="10"/>
  <c r="G660" i="10"/>
  <c r="G648" i="10"/>
  <c r="G636" i="10"/>
  <c r="G624" i="10"/>
  <c r="G612" i="10"/>
  <c r="G600" i="10"/>
  <c r="G588" i="10"/>
  <c r="G576" i="10"/>
  <c r="G564" i="10"/>
  <c r="G552" i="10"/>
  <c r="G540" i="10"/>
  <c r="G528" i="10"/>
  <c r="G516" i="10"/>
  <c r="G504" i="10"/>
  <c r="G492" i="10"/>
  <c r="G480" i="10"/>
  <c r="G468" i="10"/>
  <c r="G456" i="10"/>
  <c r="G444" i="10"/>
  <c r="G432" i="10"/>
  <c r="G420" i="10"/>
  <c r="G408" i="10"/>
  <c r="G396" i="10"/>
  <c r="G384" i="10"/>
  <c r="G372" i="10"/>
  <c r="G360" i="10"/>
  <c r="G348" i="10"/>
  <c r="G336" i="10"/>
  <c r="G324" i="10"/>
  <c r="G312" i="10"/>
  <c r="G300" i="10"/>
  <c r="G288" i="10"/>
  <c r="L22" i="13" s="1"/>
  <c r="G276" i="10"/>
  <c r="G264" i="10"/>
  <c r="G994" i="10"/>
  <c r="G982" i="10"/>
  <c r="G970" i="10"/>
  <c r="G958" i="10"/>
  <c r="G946" i="10"/>
  <c r="G934" i="10"/>
  <c r="G922" i="10"/>
  <c r="G910" i="10"/>
  <c r="G898" i="10"/>
  <c r="G886" i="10"/>
  <c r="G874" i="10"/>
  <c r="G862" i="10"/>
  <c r="G850" i="10"/>
  <c r="G838" i="10"/>
  <c r="G826" i="10"/>
  <c r="G814" i="10"/>
  <c r="G802" i="10"/>
  <c r="G790" i="10"/>
  <c r="G778" i="10"/>
  <c r="G766" i="10"/>
  <c r="G754" i="10"/>
  <c r="G742" i="10"/>
  <c r="G730" i="10"/>
  <c r="G718" i="10"/>
  <c r="G706" i="10"/>
  <c r="G694" i="10"/>
  <c r="G998" i="10"/>
  <c r="G979" i="10"/>
  <c r="G962" i="10"/>
  <c r="G943" i="10"/>
  <c r="G926" i="10"/>
  <c r="G907" i="10"/>
  <c r="G890" i="10"/>
  <c r="G871" i="10"/>
  <c r="G854" i="10"/>
  <c r="G835" i="10"/>
  <c r="G818" i="10"/>
  <c r="G799" i="10"/>
  <c r="G782" i="10"/>
  <c r="G763" i="10"/>
  <c r="G746" i="10"/>
  <c r="G727" i="10"/>
  <c r="G710" i="10"/>
  <c r="G691" i="10"/>
  <c r="G675" i="10"/>
  <c r="G658" i="10"/>
  <c r="G643" i="10"/>
  <c r="G627" i="10"/>
  <c r="G610" i="10"/>
  <c r="G595" i="10"/>
  <c r="G579" i="10"/>
  <c r="G562" i="10"/>
  <c r="G547" i="10"/>
  <c r="G531" i="10"/>
  <c r="G514" i="10"/>
  <c r="G499" i="10"/>
  <c r="G483" i="10"/>
  <c r="G466" i="10"/>
  <c r="G451" i="10"/>
  <c r="G435" i="10"/>
  <c r="G418" i="10"/>
  <c r="G403" i="10"/>
  <c r="G387" i="10"/>
  <c r="G370" i="10"/>
  <c r="G355" i="10"/>
  <c r="G339" i="10"/>
  <c r="G322" i="10"/>
  <c r="G308" i="10"/>
  <c r="G294" i="10"/>
  <c r="G279" i="10"/>
  <c r="G265" i="10"/>
  <c r="G995" i="10"/>
  <c r="G978" i="10"/>
  <c r="G959" i="10"/>
  <c r="G942" i="10"/>
  <c r="G923" i="10"/>
  <c r="G906" i="10"/>
  <c r="G887" i="10"/>
  <c r="G870" i="10"/>
  <c r="G851" i="10"/>
  <c r="G834" i="10"/>
  <c r="G815" i="10"/>
  <c r="G798" i="10"/>
  <c r="G779" i="10"/>
  <c r="G762" i="10"/>
  <c r="G743" i="10"/>
  <c r="G726" i="10"/>
  <c r="G707" i="10"/>
  <c r="G690" i="10"/>
  <c r="G674" i="10"/>
  <c r="G657" i="10"/>
  <c r="G642" i="10"/>
  <c r="G626" i="10"/>
  <c r="G609" i="10"/>
  <c r="G594" i="10"/>
  <c r="G578" i="10"/>
  <c r="G561" i="10"/>
  <c r="G546" i="10"/>
  <c r="G530" i="10"/>
  <c r="G513" i="10"/>
  <c r="G498" i="10"/>
  <c r="G482" i="10"/>
  <c r="G465" i="10"/>
  <c r="G450" i="10"/>
  <c r="G434" i="10"/>
  <c r="G417" i="10"/>
  <c r="G402" i="10"/>
  <c r="G386" i="10"/>
  <c r="G369" i="10"/>
  <c r="G354" i="10"/>
  <c r="G338" i="10"/>
  <c r="G321" i="10"/>
  <c r="G307" i="10"/>
  <c r="G292" i="10"/>
  <c r="G278" i="10"/>
  <c r="G263" i="10"/>
  <c r="G993" i="10"/>
  <c r="G976" i="10"/>
  <c r="G957" i="10"/>
  <c r="G940" i="10"/>
  <c r="G921" i="10"/>
  <c r="G904" i="10"/>
  <c r="G885" i="10"/>
  <c r="G868" i="10"/>
  <c r="G849" i="10"/>
  <c r="G832" i="10"/>
  <c r="G813" i="10"/>
  <c r="G796" i="10"/>
  <c r="G777" i="10"/>
  <c r="G760" i="10"/>
  <c r="G741" i="10"/>
  <c r="G724" i="10"/>
  <c r="G705" i="10"/>
  <c r="G688" i="10"/>
  <c r="G671" i="10"/>
  <c r="G656" i="10"/>
  <c r="G640" i="10"/>
  <c r="G623" i="10"/>
  <c r="G608" i="10"/>
  <c r="G592" i="10"/>
  <c r="G575" i="10"/>
  <c r="G560" i="10"/>
  <c r="G544" i="10"/>
  <c r="G527" i="10"/>
  <c r="G512" i="10"/>
  <c r="G496" i="10"/>
  <c r="G479" i="10"/>
  <c r="G464" i="10"/>
  <c r="G448" i="10"/>
  <c r="G431" i="10"/>
  <c r="G416" i="10"/>
  <c r="G400" i="10"/>
  <c r="G383" i="10"/>
  <c r="G368" i="10"/>
  <c r="G352" i="10"/>
  <c r="G335" i="10"/>
  <c r="G320" i="10"/>
  <c r="M22" i="13" s="1"/>
  <c r="G306" i="10"/>
  <c r="G291" i="10"/>
  <c r="G277" i="10"/>
  <c r="G262" i="10"/>
  <c r="G992" i="10"/>
  <c r="G975" i="10"/>
  <c r="G956" i="10"/>
  <c r="G939" i="10"/>
  <c r="G920" i="10"/>
  <c r="G903" i="10"/>
  <c r="G884" i="10"/>
  <c r="G867" i="10"/>
  <c r="G848" i="10"/>
  <c r="G831" i="10"/>
  <c r="G812" i="10"/>
  <c r="G795" i="10"/>
  <c r="G776" i="10"/>
  <c r="G759" i="10"/>
  <c r="G740" i="10"/>
  <c r="G723" i="10"/>
  <c r="G704" i="10"/>
  <c r="G687" i="10"/>
  <c r="G670" i="10"/>
  <c r="G655" i="10"/>
  <c r="G639" i="10"/>
  <c r="G622" i="10"/>
  <c r="G607" i="10"/>
  <c r="G591" i="10"/>
  <c r="G574" i="10"/>
  <c r="G559" i="10"/>
  <c r="G543" i="10"/>
  <c r="G526" i="10"/>
  <c r="G511" i="10"/>
  <c r="G495" i="10"/>
  <c r="G478" i="10"/>
  <c r="G463" i="10"/>
  <c r="G447" i="10"/>
  <c r="G430" i="10"/>
  <c r="G415" i="10"/>
  <c r="G399" i="10"/>
  <c r="G382" i="10"/>
  <c r="G367" i="10"/>
  <c r="G351" i="10"/>
  <c r="G334" i="10"/>
  <c r="G319" i="10"/>
  <c r="G304" i="10"/>
  <c r="G290" i="10"/>
  <c r="G275" i="10"/>
  <c r="G261" i="10"/>
  <c r="G991" i="10"/>
  <c r="G974" i="10"/>
  <c r="G955" i="10"/>
  <c r="G938" i="10"/>
  <c r="G919" i="10"/>
  <c r="G902" i="10"/>
  <c r="G883" i="10"/>
  <c r="G866" i="10"/>
  <c r="G847" i="10"/>
  <c r="G830" i="10"/>
  <c r="G811" i="10"/>
  <c r="G794" i="10"/>
  <c r="G775" i="10"/>
  <c r="G758" i="10"/>
  <c r="G739" i="10"/>
  <c r="G722" i="10"/>
  <c r="G703" i="10"/>
  <c r="G686" i="10"/>
  <c r="G669" i="10"/>
  <c r="G654" i="10"/>
  <c r="G638" i="10"/>
  <c r="G621" i="10"/>
  <c r="G606" i="10"/>
  <c r="G590" i="10"/>
  <c r="G573" i="10"/>
  <c r="G558" i="10"/>
  <c r="G542" i="10"/>
  <c r="G525" i="10"/>
  <c r="G510" i="10"/>
  <c r="G494" i="10"/>
  <c r="G477" i="10"/>
  <c r="G462" i="10"/>
  <c r="G446" i="10"/>
  <c r="G429" i="10"/>
  <c r="G414" i="10"/>
  <c r="G398" i="10"/>
  <c r="G381" i="10"/>
  <c r="O22" i="13" s="1"/>
  <c r="G366" i="10"/>
  <c r="G350" i="10"/>
  <c r="G333" i="10"/>
  <c r="G318" i="10"/>
  <c r="G303" i="10"/>
  <c r="G289" i="10"/>
  <c r="G274" i="10"/>
  <c r="G260" i="10"/>
  <c r="G990" i="10"/>
  <c r="G971" i="10"/>
  <c r="G954" i="10"/>
  <c r="G935" i="10"/>
  <c r="G918" i="10"/>
  <c r="G899" i="10"/>
  <c r="G882" i="10"/>
  <c r="G863" i="10"/>
  <c r="G846" i="10"/>
  <c r="G827" i="10"/>
  <c r="G810" i="10"/>
  <c r="G791" i="10"/>
  <c r="G774" i="10"/>
  <c r="G755" i="10"/>
  <c r="G738" i="10"/>
  <c r="G719" i="10"/>
  <c r="G702" i="10"/>
  <c r="G683" i="10"/>
  <c r="G668" i="10"/>
  <c r="G652" i="10"/>
  <c r="G635" i="10"/>
  <c r="G620" i="10"/>
  <c r="G604" i="10"/>
  <c r="G587" i="10"/>
  <c r="G572" i="10"/>
  <c r="G556" i="10"/>
  <c r="G539" i="10"/>
  <c r="G524" i="10"/>
  <c r="G508" i="10"/>
  <c r="G491" i="10"/>
  <c r="G476" i="10"/>
  <c r="G460" i="10"/>
  <c r="G443" i="10"/>
  <c r="G428" i="10"/>
  <c r="G412" i="10"/>
  <c r="G395" i="10"/>
  <c r="G380" i="10"/>
  <c r="G364" i="10"/>
  <c r="G347" i="10"/>
  <c r="G332" i="10"/>
  <c r="G316" i="10"/>
  <c r="G302" i="10"/>
  <c r="G287" i="10"/>
  <c r="G273" i="10"/>
  <c r="G259" i="10"/>
  <c r="G988" i="10"/>
  <c r="G969" i="10"/>
  <c r="G952" i="10"/>
  <c r="G933" i="10"/>
  <c r="G916" i="10"/>
  <c r="G897" i="10"/>
  <c r="G880" i="10"/>
  <c r="G861" i="10"/>
  <c r="G844" i="10"/>
  <c r="G825" i="10"/>
  <c r="G808" i="10"/>
  <c r="G789" i="10"/>
  <c r="G772" i="10"/>
  <c r="G753" i="10"/>
  <c r="G736" i="10"/>
  <c r="G717" i="10"/>
  <c r="G700" i="10"/>
  <c r="G682" i="10"/>
  <c r="G667" i="10"/>
  <c r="G651" i="10"/>
  <c r="G634" i="10"/>
  <c r="G619" i="10"/>
  <c r="G603" i="10"/>
  <c r="G586" i="10"/>
  <c r="G571" i="10"/>
  <c r="G555" i="10"/>
  <c r="G538" i="10"/>
  <c r="G523" i="10"/>
  <c r="G507" i="10"/>
  <c r="G490" i="10"/>
  <c r="G475" i="10"/>
  <c r="G459" i="10"/>
  <c r="G442" i="10"/>
  <c r="G427" i="10"/>
  <c r="G411" i="10"/>
  <c r="G394" i="10"/>
  <c r="G379" i="10"/>
  <c r="G363" i="10"/>
  <c r="G346" i="10"/>
  <c r="G331" i="10"/>
  <c r="G315" i="10"/>
  <c r="G301" i="10"/>
  <c r="G286" i="10"/>
  <c r="G272" i="10"/>
  <c r="G258" i="10"/>
  <c r="G987" i="10"/>
  <c r="G968" i="10"/>
  <c r="G951" i="10"/>
  <c r="G932" i="10"/>
  <c r="G915" i="10"/>
  <c r="G896" i="10"/>
  <c r="G879" i="10"/>
  <c r="G860" i="10"/>
  <c r="G843" i="10"/>
  <c r="G824" i="10"/>
  <c r="G807" i="10"/>
  <c r="G788" i="10"/>
  <c r="G771" i="10"/>
  <c r="G752" i="10"/>
  <c r="G735" i="10"/>
  <c r="G716" i="10"/>
  <c r="G699" i="10"/>
  <c r="G681" i="10"/>
  <c r="G666" i="10"/>
  <c r="G650" i="10"/>
  <c r="G633" i="10"/>
  <c r="G618" i="10"/>
  <c r="G602" i="10"/>
  <c r="G585" i="10"/>
  <c r="G570" i="10"/>
  <c r="G554" i="10"/>
  <c r="G537" i="10"/>
  <c r="G522" i="10"/>
  <c r="G506" i="10"/>
  <c r="G489" i="10"/>
  <c r="G474" i="10"/>
  <c r="G458" i="10"/>
  <c r="G441" i="10"/>
  <c r="G426" i="10"/>
  <c r="G410" i="10"/>
  <c r="G393" i="10"/>
  <c r="G378" i="10"/>
  <c r="G362" i="10"/>
  <c r="G345" i="10"/>
  <c r="G330" i="10"/>
  <c r="G314" i="10"/>
  <c r="G299" i="10"/>
  <c r="G285" i="10"/>
  <c r="G271" i="10"/>
  <c r="G257" i="10"/>
  <c r="G1000" i="10"/>
  <c r="G981" i="10"/>
  <c r="G964" i="10"/>
  <c r="G945" i="10"/>
  <c r="G928" i="10"/>
  <c r="G909" i="10"/>
  <c r="G892" i="10"/>
  <c r="G873" i="10"/>
  <c r="G856" i="10"/>
  <c r="G837" i="10"/>
  <c r="G820" i="10"/>
  <c r="G801" i="10"/>
  <c r="G784" i="10"/>
  <c r="G765" i="10"/>
  <c r="G748" i="10"/>
  <c r="G729" i="10"/>
  <c r="G712" i="10"/>
  <c r="G693" i="10"/>
  <c r="G678" i="10"/>
  <c r="G662" i="10"/>
  <c r="G645" i="10"/>
  <c r="G630" i="10"/>
  <c r="G614" i="10"/>
  <c r="G597" i="10"/>
  <c r="G582" i="10"/>
  <c r="G566" i="10"/>
  <c r="G549" i="10"/>
  <c r="G534" i="10"/>
  <c r="G518" i="10"/>
  <c r="G501" i="10"/>
  <c r="G486" i="10"/>
  <c r="G470" i="10"/>
  <c r="G453" i="10"/>
  <c r="G438" i="10"/>
  <c r="G422" i="10"/>
  <c r="G405" i="10"/>
  <c r="G390" i="10"/>
  <c r="G374" i="10"/>
  <c r="G357" i="10"/>
  <c r="G342" i="10"/>
  <c r="G326" i="10"/>
  <c r="G310" i="10"/>
  <c r="G296" i="10"/>
  <c r="G282" i="10"/>
  <c r="G267" i="10"/>
  <c r="G930" i="10"/>
  <c r="G858" i="10"/>
  <c r="G786" i="10"/>
  <c r="G714" i="10"/>
  <c r="G646" i="10"/>
  <c r="G583" i="10"/>
  <c r="G519" i="10"/>
  <c r="G454" i="10"/>
  <c r="G391" i="10"/>
  <c r="G327" i="10"/>
  <c r="G268" i="10"/>
  <c r="G715" i="10"/>
  <c r="G455" i="10"/>
  <c r="G999" i="10"/>
  <c r="G927" i="10"/>
  <c r="G855" i="10"/>
  <c r="G783" i="10"/>
  <c r="G711" i="10"/>
  <c r="G644" i="10"/>
  <c r="G580" i="10"/>
  <c r="G515" i="10"/>
  <c r="G452" i="10"/>
  <c r="G388" i="10"/>
  <c r="G323" i="10"/>
  <c r="G266" i="10"/>
  <c r="G931" i="10"/>
  <c r="G787" i="10"/>
  <c r="G584" i="10"/>
  <c r="G270" i="10"/>
  <c r="G986" i="10"/>
  <c r="G914" i="10"/>
  <c r="G842" i="10"/>
  <c r="G770" i="10"/>
  <c r="G698" i="10"/>
  <c r="G632" i="10"/>
  <c r="G568" i="10"/>
  <c r="G503" i="10"/>
  <c r="G440" i="10"/>
  <c r="G376" i="10"/>
  <c r="G313" i="10"/>
  <c r="G983" i="10"/>
  <c r="G911" i="10"/>
  <c r="G839" i="10"/>
  <c r="G767" i="10"/>
  <c r="G695" i="10"/>
  <c r="G631" i="10"/>
  <c r="G567" i="10"/>
  <c r="G502" i="10"/>
  <c r="G439" i="10"/>
  <c r="G375" i="10"/>
  <c r="G311" i="10"/>
  <c r="G980" i="10"/>
  <c r="G908" i="10"/>
  <c r="G836" i="10"/>
  <c r="G764" i="10"/>
  <c r="G692" i="10"/>
  <c r="G628" i="10"/>
  <c r="G563" i="10"/>
  <c r="G500" i="10"/>
  <c r="G436" i="10"/>
  <c r="G371" i="10"/>
  <c r="G309" i="10"/>
  <c r="G967" i="10"/>
  <c r="G895" i="10"/>
  <c r="G823" i="10"/>
  <c r="G751" i="10"/>
  <c r="G680" i="10"/>
  <c r="G616" i="10"/>
  <c r="G551" i="10"/>
  <c r="G488" i="10"/>
  <c r="G424" i="10"/>
  <c r="G359" i="10"/>
  <c r="G298" i="10"/>
  <c r="G947" i="10"/>
  <c r="G875" i="10"/>
  <c r="G803" i="10"/>
  <c r="G731" i="10"/>
  <c r="G663" i="10"/>
  <c r="G535" i="10"/>
  <c r="G471" i="10"/>
  <c r="G406" i="10"/>
  <c r="G343" i="10"/>
  <c r="G283" i="10"/>
  <c r="G944" i="10"/>
  <c r="G800" i="10"/>
  <c r="G728" i="10"/>
  <c r="G596" i="10"/>
  <c r="G532" i="10"/>
  <c r="G467" i="10"/>
  <c r="G340" i="10"/>
  <c r="G280" i="10"/>
  <c r="G966" i="10"/>
  <c r="G894" i="10"/>
  <c r="G822" i="10"/>
  <c r="G750" i="10"/>
  <c r="G679" i="10"/>
  <c r="G615" i="10"/>
  <c r="G550" i="10"/>
  <c r="G487" i="10"/>
  <c r="G423" i="10"/>
  <c r="G358" i="10"/>
  <c r="G297" i="10"/>
  <c r="G520" i="10"/>
  <c r="G963" i="10"/>
  <c r="G891" i="10"/>
  <c r="G819" i="10"/>
  <c r="G747" i="10"/>
  <c r="G676" i="10"/>
  <c r="G611" i="10"/>
  <c r="G548" i="10"/>
  <c r="G484" i="10"/>
  <c r="G419" i="10"/>
  <c r="G356" i="10"/>
  <c r="G295" i="10"/>
  <c r="G872" i="10"/>
  <c r="G659" i="10"/>
  <c r="G404" i="10"/>
  <c r="G859" i="10"/>
  <c r="G647" i="10"/>
  <c r="G392" i="10"/>
  <c r="G950" i="10"/>
  <c r="G878" i="10"/>
  <c r="G806" i="10"/>
  <c r="G734" i="10"/>
  <c r="G664" i="10"/>
  <c r="G599" i="10"/>
  <c r="G536" i="10"/>
  <c r="G472" i="10"/>
  <c r="G407" i="10"/>
  <c r="G344" i="10"/>
  <c r="G284" i="10"/>
  <c r="G598" i="10"/>
  <c r="G328" i="10"/>
  <c r="AP67" i="7"/>
  <c r="BR67" i="7" s="1"/>
  <c r="N1" i="7"/>
  <c r="M1" i="7"/>
  <c r="M23" i="7"/>
  <c r="M24" i="7"/>
  <c r="M11" i="7"/>
  <c r="AS57" i="7"/>
  <c r="BJ57" i="7"/>
  <c r="AY63" i="7"/>
  <c r="BO46" i="7"/>
  <c r="BQ46" i="7"/>
  <c r="BU12" i="7"/>
  <c r="BT22" i="7"/>
  <c r="BU22" i="7" s="1"/>
  <c r="H70" i="7"/>
  <c r="BT24" i="7"/>
  <c r="BU5" i="7"/>
  <c r="BT11" i="7"/>
  <c r="BT23" i="7"/>
  <c r="T23" i="7"/>
  <c r="T53" i="7" s="1"/>
  <c r="BS33" i="7"/>
  <c r="R67" i="7"/>
  <c r="BQ59" i="7"/>
  <c r="BS60" i="7"/>
  <c r="AP53" i="7"/>
  <c r="BR53" i="7" s="1"/>
  <c r="BH47" i="7"/>
  <c r="BH53" i="7"/>
  <c r="BH63" i="7"/>
  <c r="BT63" i="7" s="1"/>
  <c r="BU63" i="7" s="1"/>
  <c r="BH25" i="7"/>
  <c r="BH71" i="7"/>
  <c r="U11" i="7"/>
  <c r="AG47" i="7"/>
  <c r="AY57" i="7"/>
  <c r="Q71" i="7"/>
  <c r="Q25" i="7"/>
  <c r="BP58" i="7"/>
  <c r="BQ58" i="7" s="1"/>
  <c r="BQ31" i="7"/>
  <c r="C5" i="11" a="1"/>
  <c r="K34" i="4"/>
  <c r="I3" i="15"/>
  <c r="I20" i="4" s="1"/>
  <c r="I25" i="14"/>
  <c r="I19" i="14"/>
  <c r="I6" i="13"/>
  <c r="I27" i="13"/>
  <c r="O16" i="15"/>
  <c r="AA6" i="7"/>
  <c r="AA5" i="7" s="1"/>
  <c r="M47" i="7"/>
  <c r="AM23" i="7"/>
  <c r="AM24" i="7"/>
  <c r="AM1" i="7"/>
  <c r="AS53" i="7"/>
  <c r="BO36" i="7"/>
  <c r="BQ36" i="7"/>
  <c r="J70" i="7"/>
  <c r="J71" i="7" s="1"/>
  <c r="AJ67" i="7"/>
  <c r="BR63" i="7"/>
  <c r="BO43" i="7"/>
  <c r="BQ43" i="7"/>
  <c r="F67" i="7"/>
  <c r="BU48" i="7"/>
  <c r="F57" i="7"/>
  <c r="P67" i="7"/>
  <c r="P25" i="7"/>
  <c r="F16" i="16"/>
  <c r="AD6" i="7"/>
  <c r="M6" i="21"/>
  <c r="H7" i="21"/>
  <c r="M6" i="20"/>
  <c r="L6" i="19"/>
  <c r="M6" i="17"/>
  <c r="L6" i="18"/>
  <c r="I15" i="4"/>
  <c r="P3" i="8"/>
  <c r="O3" i="8"/>
  <c r="W86" i="7"/>
  <c r="V87" i="7"/>
  <c r="V88" i="7"/>
  <c r="J7" i="20"/>
  <c r="O6" i="20"/>
  <c r="Q28" i="14"/>
  <c r="D29" i="14"/>
  <c r="P28" i="14"/>
  <c r="Q20" i="14"/>
  <c r="P20" i="14"/>
  <c r="D18" i="14"/>
  <c r="AB49" i="7"/>
  <c r="I31" i="13"/>
  <c r="E25" i="14"/>
  <c r="J22" i="4"/>
  <c r="K46" i="4"/>
  <c r="BC71" i="7"/>
  <c r="BC63" i="7"/>
  <c r="BC25" i="7"/>
  <c r="BL29" i="7"/>
  <c r="AC23" i="7"/>
  <c r="AC24" i="7"/>
  <c r="AC11" i="7"/>
  <c r="AC1" i="7"/>
  <c r="AE47" i="7"/>
  <c r="L70" i="7"/>
  <c r="BQ32" i="7"/>
  <c r="BS32" i="7"/>
  <c r="AW47" i="7"/>
  <c r="X67" i="7"/>
  <c r="BL11" i="7"/>
  <c r="AN1" i="7"/>
  <c r="AG63" i="7"/>
  <c r="BS20" i="7"/>
  <c r="BQ20" i="7"/>
  <c r="BN29" i="7"/>
  <c r="BO29" i="7" s="1"/>
  <c r="V1" i="7"/>
  <c r="I11" i="7"/>
  <c r="W11" i="7"/>
  <c r="BQ37" i="7"/>
  <c r="BO50" i="7"/>
  <c r="L69" i="7"/>
  <c r="AK11" i="7"/>
  <c r="E34" i="4"/>
  <c r="BP68" i="7"/>
  <c r="M16" i="15"/>
  <c r="Y6" i="7"/>
  <c r="BE71" i="7"/>
  <c r="BT71" i="7" s="1"/>
  <c r="BE25" i="7"/>
  <c r="BP29" i="7"/>
  <c r="BP64" i="7"/>
  <c r="BQ64" i="7" s="1"/>
  <c r="BU69" i="7"/>
  <c r="Q26" i="13"/>
  <c r="BJ25" i="7"/>
  <c r="BJ47" i="7"/>
  <c r="BJ53" i="7"/>
  <c r="BJ71" i="7"/>
  <c r="G21" i="13"/>
  <c r="G19" i="13"/>
  <c r="BL69" i="7"/>
  <c r="V70" i="7"/>
  <c r="V71" i="7" s="1"/>
  <c r="BR57" i="7"/>
  <c r="L67" i="7"/>
  <c r="W70" i="7"/>
  <c r="BQ10" i="7"/>
  <c r="BS56" i="7"/>
  <c r="BE67" i="7"/>
  <c r="BS15" i="7"/>
  <c r="AV63" i="7"/>
  <c r="AV71" i="7"/>
  <c r="AV47" i="7"/>
  <c r="AV57" i="7"/>
  <c r="AV53" i="7"/>
  <c r="AV25" i="7"/>
  <c r="K11" i="7"/>
  <c r="S71" i="7"/>
  <c r="S25" i="7"/>
  <c r="BL48" i="7"/>
  <c r="P1" i="7"/>
  <c r="AF63" i="7"/>
  <c r="BQ51" i="7"/>
  <c r="P7" i="23"/>
  <c r="M24" i="4"/>
  <c r="M35" i="4" s="1"/>
  <c r="M38" i="4" s="1"/>
  <c r="P26" i="13"/>
  <c r="D4" i="13"/>
  <c r="H15" i="4"/>
  <c r="H25" i="14"/>
  <c r="K97" i="21"/>
  <c r="L97" i="20"/>
  <c r="I98" i="19"/>
  <c r="K97" i="18"/>
  <c r="L97" i="17"/>
  <c r="Q16" i="16"/>
  <c r="D11" i="16"/>
  <c r="AB16" i="7"/>
  <c r="L6" i="14"/>
  <c r="O21" i="4"/>
  <c r="J34" i="4"/>
  <c r="H19" i="14"/>
  <c r="Q10" i="15"/>
  <c r="AX25" i="7"/>
  <c r="AX71" i="7"/>
  <c r="AX47" i="7"/>
  <c r="AX53" i="7"/>
  <c r="BI25" i="7"/>
  <c r="BI71" i="7"/>
  <c r="BI53" i="7"/>
  <c r="R3" i="9"/>
  <c r="S3" i="9"/>
  <c r="BI57" i="7"/>
  <c r="BS29" i="7"/>
  <c r="AP47" i="7"/>
  <c r="BR47" i="7" s="1"/>
  <c r="AJ47" i="7"/>
  <c r="BK67" i="7"/>
  <c r="K70" i="7"/>
  <c r="BR24" i="7"/>
  <c r="BR23" i="7"/>
  <c r="AF57" i="7"/>
  <c r="R47" i="7"/>
  <c r="BS9" i="7"/>
  <c r="BS62" i="7"/>
  <c r="BC53" i="7"/>
  <c r="J1" i="7"/>
  <c r="BC67" i="7"/>
  <c r="BE47" i="7"/>
  <c r="AI24" i="7"/>
  <c r="AI23" i="7"/>
  <c r="AI1" i="7"/>
  <c r="H22" i="7"/>
  <c r="H24" i="7"/>
  <c r="H23" i="7"/>
  <c r="H53" i="7" s="1"/>
  <c r="BC47" i="7"/>
  <c r="BT47" i="7" s="1"/>
  <c r="BQ66" i="7"/>
  <c r="AJ69" i="7"/>
  <c r="AJ70" i="7" s="1"/>
  <c r="AJ71" i="7" s="1"/>
  <c r="AJ24" i="7"/>
  <c r="P71" i="7" l="1"/>
  <c r="BU67" i="7"/>
  <c r="BL70" i="7"/>
  <c r="BU47" i="7"/>
  <c r="AM25" i="7"/>
  <c r="AM71" i="7"/>
  <c r="AM57" i="7"/>
  <c r="AM47" i="7"/>
  <c r="AM53" i="7"/>
  <c r="AM63" i="7"/>
  <c r="AM67" i="7"/>
  <c r="H46" i="4"/>
  <c r="J19" i="4"/>
  <c r="L309" i="21"/>
  <c r="J310" i="20"/>
  <c r="M309" i="19"/>
  <c r="M309" i="18"/>
  <c r="N309" i="17"/>
  <c r="BO58" i="7"/>
  <c r="Y5" i="7"/>
  <c r="BN6" i="7"/>
  <c r="BO6" i="7" s="1"/>
  <c r="K49" i="4"/>
  <c r="K48" i="4"/>
  <c r="K51" i="4" s="1"/>
  <c r="J8" i="20"/>
  <c r="O20" i="13"/>
  <c r="AA49" i="7"/>
  <c r="AA48" i="7" s="1"/>
  <c r="I37" i="4"/>
  <c r="I36" i="4"/>
  <c r="I39" i="4" s="1"/>
  <c r="BS64" i="7"/>
  <c r="C257" i="10" a="1"/>
  <c r="M11" i="15"/>
  <c r="Y16" i="7"/>
  <c r="Q16" i="15"/>
  <c r="P16" i="15"/>
  <c r="M20" i="13"/>
  <c r="Y49" i="7"/>
  <c r="Y48" i="7" s="1"/>
  <c r="O37" i="4"/>
  <c r="O36" i="4"/>
  <c r="O39" i="4" s="1"/>
  <c r="L71" i="7"/>
  <c r="L25" i="7"/>
  <c r="L57" i="7"/>
  <c r="L53" i="7"/>
  <c r="X25" i="7"/>
  <c r="X57" i="7"/>
  <c r="G46" i="4"/>
  <c r="AD69" i="7"/>
  <c r="AD70" i="7" s="1"/>
  <c r="AI71" i="7"/>
  <c r="AI25" i="7"/>
  <c r="AI67" i="7"/>
  <c r="AI57" i="7"/>
  <c r="AI63" i="7"/>
  <c r="AI47" i="7"/>
  <c r="BU24" i="7"/>
  <c r="W71" i="7"/>
  <c r="W25" i="7"/>
  <c r="W63" i="7"/>
  <c r="W67" i="7"/>
  <c r="W53" i="7"/>
  <c r="W47" i="7"/>
  <c r="W57" i="7"/>
  <c r="AD5" i="7"/>
  <c r="BP6" i="7"/>
  <c r="O11" i="15"/>
  <c r="AA16" i="7"/>
  <c r="AA12" i="7" s="1"/>
  <c r="AA22" i="7" s="1"/>
  <c r="E4" i="14"/>
  <c r="M16" i="4"/>
  <c r="K71" i="7"/>
  <c r="K25" i="7"/>
  <c r="K67" i="7"/>
  <c r="K53" i="7"/>
  <c r="K47" i="7"/>
  <c r="K57" i="7"/>
  <c r="K63" i="7"/>
  <c r="BS58" i="7"/>
  <c r="K98" i="21"/>
  <c r="L98" i="20"/>
  <c r="I99" i="19"/>
  <c r="K98" i="18"/>
  <c r="L98" i="17"/>
  <c r="BP49" i="7"/>
  <c r="AB48" i="7"/>
  <c r="I7" i="21"/>
  <c r="J7" i="19"/>
  <c r="J7" i="18"/>
  <c r="N7" i="18" s="1"/>
  <c r="J8" i="17"/>
  <c r="O7" i="17"/>
  <c r="U71" i="7"/>
  <c r="U25" i="7"/>
  <c r="U63" i="7"/>
  <c r="U53" i="7"/>
  <c r="U57" i="7"/>
  <c r="U47" i="7"/>
  <c r="U67" i="7"/>
  <c r="G34" i="23"/>
  <c r="F17" i="14"/>
  <c r="F3" i="14" s="1"/>
  <c r="F19" i="14"/>
  <c r="BQ68" i="7"/>
  <c r="J37" i="4"/>
  <c r="J36" i="4"/>
  <c r="J39" i="4" s="1"/>
  <c r="R7" i="23"/>
  <c r="D17" i="14"/>
  <c r="Q18" i="14"/>
  <c r="P18" i="14"/>
  <c r="D19" i="14"/>
  <c r="F11" i="16"/>
  <c r="AD16" i="7"/>
  <c r="AD12" i="7" s="1"/>
  <c r="AD22" i="7" s="1"/>
  <c r="Q22" i="13"/>
  <c r="P22" i="13"/>
  <c r="L20" i="13"/>
  <c r="X49" i="7"/>
  <c r="BS68" i="7"/>
  <c r="M37" i="4"/>
  <c r="M36" i="4"/>
  <c r="M39" i="4" s="1"/>
  <c r="C615" i="11"/>
  <c r="C603" i="11"/>
  <c r="C591" i="11"/>
  <c r="C579" i="11"/>
  <c r="C567" i="11"/>
  <c r="C555" i="11"/>
  <c r="C543" i="11"/>
  <c r="C531" i="11"/>
  <c r="C519" i="11"/>
  <c r="C507" i="11"/>
  <c r="C495" i="11"/>
  <c r="C483" i="11"/>
  <c r="C471" i="11"/>
  <c r="C459" i="11"/>
  <c r="C447" i="11"/>
  <c r="C435" i="11"/>
  <c r="C423" i="11"/>
  <c r="C411" i="11"/>
  <c r="C399" i="11"/>
  <c r="C387" i="11"/>
  <c r="C375" i="11"/>
  <c r="C363" i="11"/>
  <c r="C351" i="11"/>
  <c r="C339" i="11"/>
  <c r="C327" i="11"/>
  <c r="C315" i="11"/>
  <c r="C303" i="11"/>
  <c r="C291" i="11"/>
  <c r="C279" i="11"/>
  <c r="C267" i="11"/>
  <c r="C255" i="11"/>
  <c r="C243" i="11"/>
  <c r="C231" i="11"/>
  <c r="C219" i="11"/>
  <c r="C207" i="11"/>
  <c r="C195" i="11"/>
  <c r="C183" i="11"/>
  <c r="C171" i="11"/>
  <c r="C159" i="11"/>
  <c r="C147" i="11"/>
  <c r="C135" i="11"/>
  <c r="C123" i="11"/>
  <c r="C111" i="11"/>
  <c r="C99" i="11"/>
  <c r="C87" i="11"/>
  <c r="C75" i="11"/>
  <c r="C63" i="11"/>
  <c r="C51" i="11"/>
  <c r="C39" i="11"/>
  <c r="C27" i="11"/>
  <c r="C15" i="11"/>
  <c r="C613" i="11"/>
  <c r="C601" i="11"/>
  <c r="C589" i="11"/>
  <c r="C577" i="11"/>
  <c r="C565" i="11"/>
  <c r="C553" i="11"/>
  <c r="C541" i="11"/>
  <c r="C529" i="11"/>
  <c r="C517" i="11"/>
  <c r="C505" i="11"/>
  <c r="C493" i="11"/>
  <c r="C481" i="11"/>
  <c r="C469" i="11"/>
  <c r="C457" i="11"/>
  <c r="C445" i="11"/>
  <c r="C433" i="11"/>
  <c r="C421" i="11"/>
  <c r="C409" i="11"/>
  <c r="C397" i="11"/>
  <c r="C385" i="11"/>
  <c r="C373" i="11"/>
  <c r="C361" i="11"/>
  <c r="C349" i="11"/>
  <c r="C337" i="11"/>
  <c r="C325" i="11"/>
  <c r="C313" i="11"/>
  <c r="C301" i="11"/>
  <c r="C289" i="11"/>
  <c r="C277" i="11"/>
  <c r="C265" i="11"/>
  <c r="C253" i="11"/>
  <c r="C241" i="11"/>
  <c r="C229" i="11"/>
  <c r="C217" i="11"/>
  <c r="C205" i="11"/>
  <c r="C193" i="11"/>
  <c r="C181" i="11"/>
  <c r="C169" i="11"/>
  <c r="C157" i="11"/>
  <c r="C145" i="11"/>
  <c r="C133" i="11"/>
  <c r="C121" i="11"/>
  <c r="C109" i="11"/>
  <c r="C97" i="11"/>
  <c r="C85" i="11"/>
  <c r="C73" i="11"/>
  <c r="C61" i="11"/>
  <c r="C49" i="11"/>
  <c r="C37" i="11"/>
  <c r="C25" i="11"/>
  <c r="C13" i="11"/>
  <c r="C623" i="11"/>
  <c r="C611" i="11"/>
  <c r="C599" i="11"/>
  <c r="C587" i="11"/>
  <c r="C575" i="11"/>
  <c r="C563" i="11"/>
  <c r="C551" i="11"/>
  <c r="C539" i="11"/>
  <c r="C527" i="11"/>
  <c r="C515" i="11"/>
  <c r="C503" i="11"/>
  <c r="C491" i="11"/>
  <c r="C479" i="11"/>
  <c r="C467" i="11"/>
  <c r="C455" i="11"/>
  <c r="C443" i="11"/>
  <c r="C431" i="11"/>
  <c r="C419" i="11"/>
  <c r="C407" i="11"/>
  <c r="C395" i="11"/>
  <c r="C383" i="11"/>
  <c r="C371" i="11"/>
  <c r="C359" i="11"/>
  <c r="C347" i="11"/>
  <c r="C335" i="11"/>
  <c r="C323" i="11"/>
  <c r="C311" i="11"/>
  <c r="C299" i="11"/>
  <c r="C287" i="11"/>
  <c r="C275" i="11"/>
  <c r="C263" i="11"/>
  <c r="C251" i="11"/>
  <c r="C239" i="11"/>
  <c r="C227" i="11"/>
  <c r="C215" i="11"/>
  <c r="C203" i="11"/>
  <c r="C191" i="11"/>
  <c r="C179" i="11"/>
  <c r="C167" i="11"/>
  <c r="C155" i="11"/>
  <c r="C143" i="11"/>
  <c r="C131" i="11"/>
  <c r="C119" i="11"/>
  <c r="C107" i="11"/>
  <c r="C95" i="11"/>
  <c r="C83" i="11"/>
  <c r="C71" i="11"/>
  <c r="C59" i="11"/>
  <c r="C47" i="11"/>
  <c r="C35" i="11"/>
  <c r="C23" i="11"/>
  <c r="C11" i="11"/>
  <c r="C622" i="11"/>
  <c r="C610" i="11"/>
  <c r="C598" i="11"/>
  <c r="C586" i="11"/>
  <c r="C574" i="11"/>
  <c r="C562" i="11"/>
  <c r="C550" i="11"/>
  <c r="C538" i="11"/>
  <c r="C526" i="11"/>
  <c r="C514" i="11"/>
  <c r="C502" i="11"/>
  <c r="C490" i="11"/>
  <c r="C478" i="11"/>
  <c r="C466" i="11"/>
  <c r="C454" i="11"/>
  <c r="C442" i="11"/>
  <c r="C430" i="11"/>
  <c r="C418" i="11"/>
  <c r="C406" i="11"/>
  <c r="C394" i="11"/>
  <c r="C382" i="11"/>
  <c r="C370" i="11"/>
  <c r="C358" i="11"/>
  <c r="C346" i="11"/>
  <c r="C334" i="11"/>
  <c r="C322" i="11"/>
  <c r="C310" i="11"/>
  <c r="C298" i="11"/>
  <c r="C286" i="11"/>
  <c r="C274" i="11"/>
  <c r="C262" i="11"/>
  <c r="C250" i="11"/>
  <c r="C238" i="11"/>
  <c r="C226" i="11"/>
  <c r="C214" i="11"/>
  <c r="C202" i="11"/>
  <c r="C190" i="11"/>
  <c r="C178" i="11"/>
  <c r="C166" i="11"/>
  <c r="C154" i="11"/>
  <c r="C142" i="11"/>
  <c r="C130" i="11"/>
  <c r="C118" i="11"/>
  <c r="C106" i="11"/>
  <c r="C94" i="11"/>
  <c r="C82" i="11"/>
  <c r="C70" i="11"/>
  <c r="C58" i="11"/>
  <c r="C46" i="11"/>
  <c r="C34" i="11"/>
  <c r="C22" i="11"/>
  <c r="C10" i="11"/>
  <c r="C621" i="11"/>
  <c r="C609" i="11"/>
  <c r="C597" i="11"/>
  <c r="C585" i="11"/>
  <c r="C573" i="11"/>
  <c r="C561" i="11"/>
  <c r="C549" i="11"/>
  <c r="C537" i="11"/>
  <c r="C525" i="11"/>
  <c r="C513" i="11"/>
  <c r="C501" i="11"/>
  <c r="C489" i="11"/>
  <c r="C477" i="11"/>
  <c r="C465" i="11"/>
  <c r="C453" i="11"/>
  <c r="C441" i="11"/>
  <c r="C429" i="11"/>
  <c r="C417" i="11"/>
  <c r="C405" i="11"/>
  <c r="C393" i="11"/>
  <c r="C381" i="11"/>
  <c r="C369" i="11"/>
  <c r="C357" i="11"/>
  <c r="C345" i="11"/>
  <c r="C333" i="11"/>
  <c r="C321" i="11"/>
  <c r="C309" i="11"/>
  <c r="C297" i="11"/>
  <c r="C285" i="11"/>
  <c r="C273" i="11"/>
  <c r="C261" i="11"/>
  <c r="C249" i="11"/>
  <c r="C237" i="11"/>
  <c r="C225" i="11"/>
  <c r="C213" i="11"/>
  <c r="C201" i="11"/>
  <c r="C189" i="11"/>
  <c r="C177" i="11"/>
  <c r="C165" i="11"/>
  <c r="C153" i="11"/>
  <c r="C141" i="11"/>
  <c r="C129" i="11"/>
  <c r="C117" i="11"/>
  <c r="C105" i="11"/>
  <c r="C93" i="11"/>
  <c r="C81" i="11"/>
  <c r="C69" i="11"/>
  <c r="C57" i="11"/>
  <c r="C45" i="11"/>
  <c r="C33" i="11"/>
  <c r="C21" i="11"/>
  <c r="C9" i="11"/>
  <c r="C620" i="11"/>
  <c r="C608" i="11"/>
  <c r="C596" i="11"/>
  <c r="C584" i="11"/>
  <c r="C572" i="11"/>
  <c r="C560" i="11"/>
  <c r="C548" i="11"/>
  <c r="C536" i="11"/>
  <c r="C524" i="11"/>
  <c r="C512" i="11"/>
  <c r="C500" i="11"/>
  <c r="C488" i="11"/>
  <c r="C476" i="11"/>
  <c r="C464" i="11"/>
  <c r="C452" i="11"/>
  <c r="C440" i="11"/>
  <c r="C428" i="11"/>
  <c r="C416" i="11"/>
  <c r="C404" i="11"/>
  <c r="C392" i="11"/>
  <c r="C380" i="11"/>
  <c r="C368" i="11"/>
  <c r="C356" i="11"/>
  <c r="C344" i="11"/>
  <c r="C332" i="11"/>
  <c r="C320" i="11"/>
  <c r="C308" i="11"/>
  <c r="C296" i="11"/>
  <c r="C284" i="11"/>
  <c r="C272" i="11"/>
  <c r="C260" i="11"/>
  <c r="C248" i="11"/>
  <c r="C236" i="11"/>
  <c r="C224" i="11"/>
  <c r="C212" i="11"/>
  <c r="C200" i="11"/>
  <c r="C188" i="11"/>
  <c r="C176" i="11"/>
  <c r="C164" i="11"/>
  <c r="C152" i="11"/>
  <c r="C140" i="11"/>
  <c r="C128" i="11"/>
  <c r="C116" i="11"/>
  <c r="C104" i="11"/>
  <c r="C92" i="11"/>
  <c r="C80" i="11"/>
  <c r="C68" i="11"/>
  <c r="C56" i="11"/>
  <c r="C44" i="11"/>
  <c r="C32" i="11"/>
  <c r="C20" i="11"/>
  <c r="C8" i="11"/>
  <c r="C619" i="11"/>
  <c r="C595" i="11"/>
  <c r="C571" i="11"/>
  <c r="C547" i="11"/>
  <c r="C523" i="11"/>
  <c r="C499" i="11"/>
  <c r="C475" i="11"/>
  <c r="C451" i="11"/>
  <c r="C427" i="11"/>
  <c r="C403" i="11"/>
  <c r="C379" i="11"/>
  <c r="C355" i="11"/>
  <c r="C331" i="11"/>
  <c r="C307" i="11"/>
  <c r="C283" i="11"/>
  <c r="C259" i="11"/>
  <c r="C235" i="11"/>
  <c r="C211" i="11"/>
  <c r="C187" i="11"/>
  <c r="C163" i="11"/>
  <c r="C139" i="11"/>
  <c r="C115" i="11"/>
  <c r="C91" i="11"/>
  <c r="C67" i="11"/>
  <c r="C43" i="11"/>
  <c r="C19" i="11"/>
  <c r="C618" i="11"/>
  <c r="C594" i="11"/>
  <c r="C570" i="11"/>
  <c r="C546" i="11"/>
  <c r="C522" i="11"/>
  <c r="C498" i="11"/>
  <c r="C474" i="11"/>
  <c r="C450" i="11"/>
  <c r="C426" i="11"/>
  <c r="C402" i="11"/>
  <c r="C378" i="11"/>
  <c r="C354" i="11"/>
  <c r="C330" i="11"/>
  <c r="C306" i="11"/>
  <c r="C282" i="11"/>
  <c r="C258" i="11"/>
  <c r="C234" i="11"/>
  <c r="C210" i="11"/>
  <c r="C186" i="11"/>
  <c r="C162" i="11"/>
  <c r="C138" i="11"/>
  <c r="C114" i="11"/>
  <c r="C90" i="11"/>
  <c r="C66" i="11"/>
  <c r="C42" i="11"/>
  <c r="C18" i="11"/>
  <c r="C617" i="11"/>
  <c r="C593" i="11"/>
  <c r="C569" i="11"/>
  <c r="C545" i="11"/>
  <c r="C521" i="11"/>
  <c r="C497" i="11"/>
  <c r="C473" i="11"/>
  <c r="C449" i="11"/>
  <c r="C425" i="11"/>
  <c r="C401" i="11"/>
  <c r="C377" i="11"/>
  <c r="C353" i="11"/>
  <c r="C329" i="11"/>
  <c r="C305" i="11"/>
  <c r="C281" i="11"/>
  <c r="C257" i="11"/>
  <c r="C233" i="11"/>
  <c r="C209" i="11"/>
  <c r="C185" i="11"/>
  <c r="C161" i="11"/>
  <c r="C137" i="11"/>
  <c r="C113" i="11"/>
  <c r="C89" i="11"/>
  <c r="C65" i="11"/>
  <c r="C41" i="11"/>
  <c r="C17" i="11"/>
  <c r="C616" i="11"/>
  <c r="C592" i="11"/>
  <c r="C568" i="11"/>
  <c r="C544" i="11"/>
  <c r="C520" i="11"/>
  <c r="C496" i="11"/>
  <c r="C472" i="11"/>
  <c r="C448" i="11"/>
  <c r="C424" i="11"/>
  <c r="C400" i="11"/>
  <c r="C376" i="11"/>
  <c r="C352" i="11"/>
  <c r="C328" i="11"/>
  <c r="C304" i="11"/>
  <c r="C280" i="11"/>
  <c r="C256" i="11"/>
  <c r="C232" i="11"/>
  <c r="C208" i="11"/>
  <c r="C184" i="11"/>
  <c r="C160" i="11"/>
  <c r="C136" i="11"/>
  <c r="C112" i="11"/>
  <c r="C88" i="11"/>
  <c r="C64" i="11"/>
  <c r="C40" i="11"/>
  <c r="C16" i="11"/>
  <c r="C614" i="11"/>
  <c r="C590" i="11"/>
  <c r="C566" i="11"/>
  <c r="C542" i="11"/>
  <c r="C518" i="11"/>
  <c r="C494" i="11"/>
  <c r="C470" i="11"/>
  <c r="C446" i="11"/>
  <c r="C422" i="11"/>
  <c r="C398" i="11"/>
  <c r="C374" i="11"/>
  <c r="C350" i="11"/>
  <c r="C326" i="11"/>
  <c r="C302" i="11"/>
  <c r="C278" i="11"/>
  <c r="C254" i="11"/>
  <c r="C230" i="11"/>
  <c r="C206" i="11"/>
  <c r="C182" i="11"/>
  <c r="C158" i="11"/>
  <c r="C134" i="11"/>
  <c r="C110" i="11"/>
  <c r="C86" i="11"/>
  <c r="C62" i="11"/>
  <c r="C38" i="11"/>
  <c r="C14" i="11"/>
  <c r="C612" i="11"/>
  <c r="C588" i="11"/>
  <c r="C564" i="11"/>
  <c r="C540" i="11"/>
  <c r="C516" i="11"/>
  <c r="C492" i="11"/>
  <c r="C468" i="11"/>
  <c r="C444" i="11"/>
  <c r="C420" i="11"/>
  <c r="C396" i="11"/>
  <c r="C372" i="11"/>
  <c r="C348" i="11"/>
  <c r="C324" i="11"/>
  <c r="C300" i="11"/>
  <c r="C276" i="11"/>
  <c r="C252" i="11"/>
  <c r="C228" i="11"/>
  <c r="C204" i="11"/>
  <c r="C180" i="11"/>
  <c r="C156" i="11"/>
  <c r="C132" i="11"/>
  <c r="C108" i="11"/>
  <c r="C84" i="11"/>
  <c r="C60" i="11"/>
  <c r="C36" i="11"/>
  <c r="C12" i="11"/>
  <c r="C607" i="11"/>
  <c r="C583" i="11"/>
  <c r="C559" i="11"/>
  <c r="C535" i="11"/>
  <c r="C511" i="11"/>
  <c r="C487" i="11"/>
  <c r="C463" i="11"/>
  <c r="C439" i="11"/>
  <c r="C415" i="11"/>
  <c r="C391" i="11"/>
  <c r="C367" i="11"/>
  <c r="C343" i="11"/>
  <c r="C319" i="11"/>
  <c r="C295" i="11"/>
  <c r="C271" i="11"/>
  <c r="C247" i="11"/>
  <c r="C223" i="11"/>
  <c r="C199" i="11"/>
  <c r="C175" i="11"/>
  <c r="C151" i="11"/>
  <c r="C127" i="11"/>
  <c r="C103" i="11"/>
  <c r="C79" i="11"/>
  <c r="C55" i="11"/>
  <c r="C31" i="11"/>
  <c r="C7" i="11"/>
  <c r="C606" i="11"/>
  <c r="C582" i="11"/>
  <c r="C558" i="11"/>
  <c r="C534" i="11"/>
  <c r="C510" i="11"/>
  <c r="C486" i="11"/>
  <c r="C462" i="11"/>
  <c r="C438" i="11"/>
  <c r="C414" i="11"/>
  <c r="C390" i="11"/>
  <c r="C366" i="11"/>
  <c r="C342" i="11"/>
  <c r="C318" i="11"/>
  <c r="C294" i="11"/>
  <c r="C270" i="11"/>
  <c r="C246" i="11"/>
  <c r="C222" i="11"/>
  <c r="C198" i="11"/>
  <c r="C174" i="11"/>
  <c r="C150" i="11"/>
  <c r="C126" i="11"/>
  <c r="C102" i="11"/>
  <c r="C78" i="11"/>
  <c r="C54" i="11"/>
  <c r="C30" i="11"/>
  <c r="C6" i="11"/>
  <c r="C602" i="11"/>
  <c r="C578" i="11"/>
  <c r="C554" i="11"/>
  <c r="C530" i="11"/>
  <c r="C506" i="11"/>
  <c r="C482" i="11"/>
  <c r="C458" i="11"/>
  <c r="C434" i="11"/>
  <c r="C410" i="11"/>
  <c r="C386" i="11"/>
  <c r="C362" i="11"/>
  <c r="C338" i="11"/>
  <c r="C314" i="11"/>
  <c r="C290" i="11"/>
  <c r="C266" i="11"/>
  <c r="C242" i="11"/>
  <c r="C218" i="11"/>
  <c r="C194" i="11"/>
  <c r="C170" i="11"/>
  <c r="C146" i="11"/>
  <c r="C122" i="11"/>
  <c r="C98" i="11"/>
  <c r="C74" i="11"/>
  <c r="C50" i="11"/>
  <c r="C26" i="11"/>
  <c r="C580" i="11"/>
  <c r="C484" i="11"/>
  <c r="C388" i="11"/>
  <c r="C292" i="11"/>
  <c r="C196" i="11"/>
  <c r="C100" i="11"/>
  <c r="C5" i="11"/>
  <c r="C197" i="11"/>
  <c r="C576" i="11"/>
  <c r="C480" i="11"/>
  <c r="C384" i="11"/>
  <c r="C288" i="11"/>
  <c r="C192" i="11"/>
  <c r="C96" i="11"/>
  <c r="C581" i="11"/>
  <c r="C557" i="11"/>
  <c r="C461" i="11"/>
  <c r="C365" i="11"/>
  <c r="C269" i="11"/>
  <c r="C173" i="11"/>
  <c r="C77" i="11"/>
  <c r="C556" i="11"/>
  <c r="C460" i="11"/>
  <c r="C364" i="11"/>
  <c r="C268" i="11"/>
  <c r="C172" i="11"/>
  <c r="C76" i="11"/>
  <c r="C552" i="11"/>
  <c r="C456" i="11"/>
  <c r="C360" i="11"/>
  <c r="C264" i="11"/>
  <c r="C168" i="11"/>
  <c r="C72" i="11"/>
  <c r="C533" i="11"/>
  <c r="C437" i="11"/>
  <c r="C341" i="11"/>
  <c r="C245" i="11"/>
  <c r="C149" i="11"/>
  <c r="C53" i="11"/>
  <c r="C508" i="11"/>
  <c r="C412" i="11"/>
  <c r="C316" i="11"/>
  <c r="C220" i="11"/>
  <c r="C124" i="11"/>
  <c r="C28" i="11"/>
  <c r="C600" i="11"/>
  <c r="C216" i="11"/>
  <c r="C120" i="11"/>
  <c r="C485" i="11"/>
  <c r="C293" i="11"/>
  <c r="C101" i="11"/>
  <c r="C532" i="11"/>
  <c r="C436" i="11"/>
  <c r="C340" i="11"/>
  <c r="C244" i="11"/>
  <c r="C148" i="11"/>
  <c r="C52" i="11"/>
  <c r="C312" i="11"/>
  <c r="C624" i="11"/>
  <c r="C528" i="11"/>
  <c r="C432" i="11"/>
  <c r="C336" i="11"/>
  <c r="C240" i="11"/>
  <c r="C144" i="11"/>
  <c r="C48" i="11"/>
  <c r="C504" i="11"/>
  <c r="C24" i="11"/>
  <c r="C389" i="11"/>
  <c r="C605" i="11"/>
  <c r="C509" i="11"/>
  <c r="C413" i="11"/>
  <c r="C317" i="11"/>
  <c r="C221" i="11"/>
  <c r="C125" i="11"/>
  <c r="C29" i="11"/>
  <c r="C604" i="11"/>
  <c r="C408" i="11"/>
  <c r="AH71" i="7"/>
  <c r="AH25" i="7"/>
  <c r="AH57" i="7"/>
  <c r="AH53" i="7"/>
  <c r="AH47" i="7"/>
  <c r="AH67" i="7"/>
  <c r="AH63" i="7"/>
  <c r="G17" i="23"/>
  <c r="AC71" i="7"/>
  <c r="AC25" i="7"/>
  <c r="AC57" i="7"/>
  <c r="AC67" i="7"/>
  <c r="AC47" i="7"/>
  <c r="AC63" i="7"/>
  <c r="D46" i="4"/>
  <c r="J15" i="4"/>
  <c r="N6" i="19"/>
  <c r="N49" i="4"/>
  <c r="J49" i="4"/>
  <c r="J48" i="4"/>
  <c r="J51" i="4" s="1"/>
  <c r="L46" i="4"/>
  <c r="O24" i="4"/>
  <c r="H8" i="21"/>
  <c r="M7" i="20"/>
  <c r="O7" i="20" s="1"/>
  <c r="L7" i="19"/>
  <c r="L7" i="18"/>
  <c r="M7" i="17"/>
  <c r="T25" i="7"/>
  <c r="T71" i="7"/>
  <c r="T67" i="7"/>
  <c r="T63" i="7"/>
  <c r="T47" i="7"/>
  <c r="N20" i="13"/>
  <c r="Z49" i="7"/>
  <c r="Z48" i="7" s="1"/>
  <c r="H37" i="4"/>
  <c r="H36" i="4"/>
  <c r="H39" i="4" s="1"/>
  <c r="L63" i="7"/>
  <c r="AI53" i="7"/>
  <c r="AC53" i="7"/>
  <c r="AK25" i="7"/>
  <c r="AK71" i="7"/>
  <c r="AK67" i="7"/>
  <c r="AK53" i="7"/>
  <c r="AK57" i="7"/>
  <c r="AK47" i="7"/>
  <c r="AK63" i="7"/>
  <c r="O25" i="7"/>
  <c r="O71" i="7"/>
  <c r="O47" i="7"/>
  <c r="O53" i="7"/>
  <c r="O63" i="7"/>
  <c r="O67" i="7"/>
  <c r="O57" i="7"/>
  <c r="J21" i="4"/>
  <c r="AA1" i="7"/>
  <c r="AB1" i="7"/>
  <c r="AA11" i="7"/>
  <c r="G3" i="13"/>
  <c r="BL23" i="7"/>
  <c r="BL25" i="7" s="1"/>
  <c r="J7" i="21"/>
  <c r="M7" i="21" s="1"/>
  <c r="K7" i="20"/>
  <c r="K7" i="19"/>
  <c r="I8" i="18"/>
  <c r="K7" i="17"/>
  <c r="H25" i="7"/>
  <c r="H71" i="7"/>
  <c r="H63" i="7"/>
  <c r="H47" i="7"/>
  <c r="H67" i="7"/>
  <c r="H57" i="7"/>
  <c r="BQ29" i="7"/>
  <c r="I46" i="4"/>
  <c r="J20" i="4"/>
  <c r="D12" i="16"/>
  <c r="D4" i="16"/>
  <c r="K37" i="4"/>
  <c r="K36" i="4"/>
  <c r="K39" i="4" s="1"/>
  <c r="BR70" i="7"/>
  <c r="BU70" i="7" s="1"/>
  <c r="AN71" i="7"/>
  <c r="BR71" i="7" s="1"/>
  <c r="BU71" i="7" s="1"/>
  <c r="E71" i="7"/>
  <c r="E25" i="7"/>
  <c r="E53" i="7"/>
  <c r="E57" i="7"/>
  <c r="E67" i="7"/>
  <c r="E47" i="7"/>
  <c r="E63" i="7"/>
  <c r="BL24" i="7"/>
  <c r="L47" i="7"/>
  <c r="W88" i="7"/>
  <c r="W87" i="7"/>
  <c r="X86" i="7" s="1"/>
  <c r="E37" i="4"/>
  <c r="AB12" i="7"/>
  <c r="BT25" i="7"/>
  <c r="BU23" i="7"/>
  <c r="BR25" i="7"/>
  <c r="D47" i="4"/>
  <c r="P16" i="16"/>
  <c r="O22" i="4"/>
  <c r="M25" i="7"/>
  <c r="M71" i="7"/>
  <c r="M57" i="7"/>
  <c r="M63" i="7"/>
  <c r="M67" i="7"/>
  <c r="M53" i="7"/>
  <c r="I71" i="7"/>
  <c r="I25" i="7"/>
  <c r="I47" i="7"/>
  <c r="I57" i="7"/>
  <c r="I53" i="7"/>
  <c r="I63" i="7"/>
  <c r="I67" i="7"/>
  <c r="X63" i="7"/>
  <c r="G36" i="4"/>
  <c r="G39" i="4" s="1"/>
  <c r="G37" i="4"/>
  <c r="BQ54" i="7"/>
  <c r="BS54" i="7"/>
  <c r="E46" i="4"/>
  <c r="J16" i="4"/>
  <c r="T57" i="7"/>
  <c r="N37" i="4"/>
  <c r="N36" i="4"/>
  <c r="N39" i="4" s="1"/>
  <c r="X88" i="7" l="1"/>
  <c r="X87" i="7"/>
  <c r="Y86" i="7" s="1"/>
  <c r="X48" i="7"/>
  <c r="BN49" i="7"/>
  <c r="BO49" i="7" s="1"/>
  <c r="E35" i="4"/>
  <c r="O16" i="4"/>
  <c r="BL71" i="7"/>
  <c r="F72" i="7"/>
  <c r="L21" i="13"/>
  <c r="L19" i="13"/>
  <c r="P20" i="13"/>
  <c r="Q20" i="13"/>
  <c r="K99" i="21"/>
  <c r="L99" i="20"/>
  <c r="I100" i="19"/>
  <c r="K99" i="18"/>
  <c r="L99" i="17"/>
  <c r="J9" i="20"/>
  <c r="L310" i="21"/>
  <c r="J311" i="20"/>
  <c r="M310" i="19"/>
  <c r="M310" i="18"/>
  <c r="N310" i="17"/>
  <c r="I17" i="23"/>
  <c r="I8" i="21"/>
  <c r="M8" i="21" s="1"/>
  <c r="J8" i="19"/>
  <c r="J8" i="18"/>
  <c r="J9" i="17"/>
  <c r="BS6" i="7"/>
  <c r="BQ6" i="7"/>
  <c r="H49" i="4"/>
  <c r="H48" i="4"/>
  <c r="H51" i="4" s="1"/>
  <c r="C998" i="10"/>
  <c r="C986" i="10"/>
  <c r="C974" i="10"/>
  <c r="C962" i="10"/>
  <c r="C950" i="10"/>
  <c r="C996" i="10"/>
  <c r="C983" i="10"/>
  <c r="C970" i="10"/>
  <c r="C957" i="10"/>
  <c r="C944" i="10"/>
  <c r="C932" i="10"/>
  <c r="C920" i="10"/>
  <c r="C908" i="10"/>
  <c r="C896" i="10"/>
  <c r="C884" i="10"/>
  <c r="C872" i="10"/>
  <c r="C860" i="10"/>
  <c r="C848" i="10"/>
  <c r="C836" i="10"/>
  <c r="C824" i="10"/>
  <c r="C812" i="10"/>
  <c r="C800" i="10"/>
  <c r="C788" i="10"/>
  <c r="C776" i="10"/>
  <c r="C764" i="10"/>
  <c r="C752" i="10"/>
  <c r="C740" i="10"/>
  <c r="C728" i="10"/>
  <c r="C716" i="10"/>
  <c r="C704" i="10"/>
  <c r="C692" i="10"/>
  <c r="C680" i="10"/>
  <c r="C668" i="10"/>
  <c r="C656" i="10"/>
  <c r="C644" i="10"/>
  <c r="C632" i="10"/>
  <c r="C620" i="10"/>
  <c r="C608" i="10"/>
  <c r="C596" i="10"/>
  <c r="C584" i="10"/>
  <c r="C572" i="10"/>
  <c r="C560" i="10"/>
  <c r="C548" i="10"/>
  <c r="C536" i="10"/>
  <c r="C524" i="10"/>
  <c r="C512" i="10"/>
  <c r="C500" i="10"/>
  <c r="C488" i="10"/>
  <c r="C476" i="10"/>
  <c r="C464" i="10"/>
  <c r="C452" i="10"/>
  <c r="C440" i="10"/>
  <c r="C428" i="10"/>
  <c r="C416" i="10"/>
  <c r="C404" i="10"/>
  <c r="C392" i="10"/>
  <c r="C380" i="10"/>
  <c r="C368" i="10"/>
  <c r="C356" i="10"/>
  <c r="C344" i="10"/>
  <c r="C332" i="10"/>
  <c r="C320" i="10"/>
  <c r="C308" i="10"/>
  <c r="C296" i="10"/>
  <c r="C284" i="10"/>
  <c r="C272" i="10"/>
  <c r="C260" i="10"/>
  <c r="C995" i="10"/>
  <c r="C982" i="10"/>
  <c r="C969" i="10"/>
  <c r="C956" i="10"/>
  <c r="C943" i="10"/>
  <c r="C931" i="10"/>
  <c r="C919" i="10"/>
  <c r="C907" i="10"/>
  <c r="C895" i="10"/>
  <c r="C883" i="10"/>
  <c r="C871" i="10"/>
  <c r="C859" i="10"/>
  <c r="C847" i="10"/>
  <c r="C835" i="10"/>
  <c r="C823" i="10"/>
  <c r="C811" i="10"/>
  <c r="C799" i="10"/>
  <c r="C787" i="10"/>
  <c r="C775" i="10"/>
  <c r="C763" i="10"/>
  <c r="C751" i="10"/>
  <c r="C739" i="10"/>
  <c r="C727" i="10"/>
  <c r="C715" i="10"/>
  <c r="C703" i="10"/>
  <c r="C691" i="10"/>
  <c r="C679" i="10"/>
  <c r="C667" i="10"/>
  <c r="C655" i="10"/>
  <c r="C643" i="10"/>
  <c r="C631" i="10"/>
  <c r="C619" i="10"/>
  <c r="C607" i="10"/>
  <c r="C595" i="10"/>
  <c r="C583" i="10"/>
  <c r="C571" i="10"/>
  <c r="C559" i="10"/>
  <c r="C547" i="10"/>
  <c r="C535" i="10"/>
  <c r="C523" i="10"/>
  <c r="C511" i="10"/>
  <c r="C499" i="10"/>
  <c r="C487" i="10"/>
  <c r="C475" i="10"/>
  <c r="C463" i="10"/>
  <c r="C451" i="10"/>
  <c r="C439" i="10"/>
  <c r="C427" i="10"/>
  <c r="C415" i="10"/>
  <c r="C403" i="10"/>
  <c r="C391" i="10"/>
  <c r="C379" i="10"/>
  <c r="C367" i="10"/>
  <c r="C355" i="10"/>
  <c r="C343" i="10"/>
  <c r="C331" i="10"/>
  <c r="C319" i="10"/>
  <c r="C307" i="10"/>
  <c r="C295" i="10"/>
  <c r="C283" i="10"/>
  <c r="C271" i="10"/>
  <c r="C259" i="10"/>
  <c r="C994" i="10"/>
  <c r="C981" i="10"/>
  <c r="C968" i="10"/>
  <c r="C955" i="10"/>
  <c r="C942" i="10"/>
  <c r="C930" i="10"/>
  <c r="C918" i="10"/>
  <c r="C906" i="10"/>
  <c r="C894" i="10"/>
  <c r="C882" i="10"/>
  <c r="C870" i="10"/>
  <c r="C858" i="10"/>
  <c r="C846" i="10"/>
  <c r="C834" i="10"/>
  <c r="C822" i="10"/>
  <c r="C810" i="10"/>
  <c r="C798" i="10"/>
  <c r="C786" i="10"/>
  <c r="C774" i="10"/>
  <c r="C762" i="10"/>
  <c r="C750" i="10"/>
  <c r="C738" i="10"/>
  <c r="C726" i="10"/>
  <c r="C714" i="10"/>
  <c r="C702" i="10"/>
  <c r="C690" i="10"/>
  <c r="C678" i="10"/>
  <c r="C666" i="10"/>
  <c r="C654" i="10"/>
  <c r="C642" i="10"/>
  <c r="C630" i="10"/>
  <c r="C618" i="10"/>
  <c r="C606" i="10"/>
  <c r="C594" i="10"/>
  <c r="C582" i="10"/>
  <c r="C570" i="10"/>
  <c r="C558" i="10"/>
  <c r="C546" i="10"/>
  <c r="C534" i="10"/>
  <c r="C522" i="10"/>
  <c r="C510" i="10"/>
  <c r="C498" i="10"/>
  <c r="C486" i="10"/>
  <c r="C474" i="10"/>
  <c r="C462" i="10"/>
  <c r="C450" i="10"/>
  <c r="C438" i="10"/>
  <c r="C426" i="10"/>
  <c r="C414" i="10"/>
  <c r="C402" i="10"/>
  <c r="C390" i="10"/>
  <c r="C378" i="10"/>
  <c r="C366" i="10"/>
  <c r="C354" i="10"/>
  <c r="C342" i="10"/>
  <c r="C330" i="10"/>
  <c r="C318" i="10"/>
  <c r="C306" i="10"/>
  <c r="C294" i="10"/>
  <c r="C282" i="10"/>
  <c r="C270" i="10"/>
  <c r="C258" i="10"/>
  <c r="C993" i="10"/>
  <c r="C980" i="10"/>
  <c r="C967" i="10"/>
  <c r="C954" i="10"/>
  <c r="C941" i="10"/>
  <c r="C929" i="10"/>
  <c r="C917" i="10"/>
  <c r="C905" i="10"/>
  <c r="C893" i="10"/>
  <c r="C881" i="10"/>
  <c r="C869" i="10"/>
  <c r="C857" i="10"/>
  <c r="C845" i="10"/>
  <c r="C833" i="10"/>
  <c r="C821" i="10"/>
  <c r="C809" i="10"/>
  <c r="C797" i="10"/>
  <c r="C785" i="10"/>
  <c r="C773" i="10"/>
  <c r="C761" i="10"/>
  <c r="C749" i="10"/>
  <c r="C737" i="10"/>
  <c r="C725" i="10"/>
  <c r="C713" i="10"/>
  <c r="C701" i="10"/>
  <c r="C689" i="10"/>
  <c r="C677" i="10"/>
  <c r="C665" i="10"/>
  <c r="C653" i="10"/>
  <c r="C641" i="10"/>
  <c r="C629" i="10"/>
  <c r="C617" i="10"/>
  <c r="C605" i="10"/>
  <c r="C593" i="10"/>
  <c r="C581" i="10"/>
  <c r="C569" i="10"/>
  <c r="C557" i="10"/>
  <c r="C545" i="10"/>
  <c r="C533" i="10"/>
  <c r="C521" i="10"/>
  <c r="C509" i="10"/>
  <c r="C497" i="10"/>
  <c r="C485" i="10"/>
  <c r="C473" i="10"/>
  <c r="C461" i="10"/>
  <c r="C449" i="10"/>
  <c r="C437" i="10"/>
  <c r="C425" i="10"/>
  <c r="C413" i="10"/>
  <c r="C401" i="10"/>
  <c r="C389" i="10"/>
  <c r="C377" i="10"/>
  <c r="C365" i="10"/>
  <c r="C353" i="10"/>
  <c r="C341" i="10"/>
  <c r="C329" i="10"/>
  <c r="C317" i="10"/>
  <c r="C305" i="10"/>
  <c r="C293" i="10"/>
  <c r="C281" i="10"/>
  <c r="C269" i="10"/>
  <c r="C992" i="10"/>
  <c r="C979" i="10"/>
  <c r="C966" i="10"/>
  <c r="C953" i="10"/>
  <c r="C940" i="10"/>
  <c r="C928" i="10"/>
  <c r="C916" i="10"/>
  <c r="C904" i="10"/>
  <c r="C892" i="10"/>
  <c r="C880" i="10"/>
  <c r="C868" i="10"/>
  <c r="C856" i="10"/>
  <c r="C844" i="10"/>
  <c r="C832" i="10"/>
  <c r="C820" i="10"/>
  <c r="C808" i="10"/>
  <c r="C796" i="10"/>
  <c r="C784" i="10"/>
  <c r="C772" i="10"/>
  <c r="C760" i="10"/>
  <c r="C748" i="10"/>
  <c r="C736" i="10"/>
  <c r="C724" i="10"/>
  <c r="C712" i="10"/>
  <c r="C700" i="10"/>
  <c r="C688" i="10"/>
  <c r="C676" i="10"/>
  <c r="C664" i="10"/>
  <c r="C652" i="10"/>
  <c r="C640" i="10"/>
  <c r="C628" i="10"/>
  <c r="C616" i="10"/>
  <c r="C604" i="10"/>
  <c r="C592" i="10"/>
  <c r="C580" i="10"/>
  <c r="C568" i="10"/>
  <c r="C556" i="10"/>
  <c r="C544" i="10"/>
  <c r="C532" i="10"/>
  <c r="C520" i="10"/>
  <c r="C508" i="10"/>
  <c r="C496" i="10"/>
  <c r="C484" i="10"/>
  <c r="C472" i="10"/>
  <c r="C460" i="10"/>
  <c r="C448" i="10"/>
  <c r="C436" i="10"/>
  <c r="C424" i="10"/>
  <c r="C412" i="10"/>
  <c r="C400" i="10"/>
  <c r="C388" i="10"/>
  <c r="C376" i="10"/>
  <c r="C364" i="10"/>
  <c r="C352" i="10"/>
  <c r="C340" i="10"/>
  <c r="C328" i="10"/>
  <c r="C316" i="10"/>
  <c r="C304" i="10"/>
  <c r="C292" i="10"/>
  <c r="C280" i="10"/>
  <c r="C268" i="10"/>
  <c r="C257" i="10"/>
  <c r="C991" i="10"/>
  <c r="C978" i="10"/>
  <c r="C965" i="10"/>
  <c r="C952" i="10"/>
  <c r="C939" i="10"/>
  <c r="C927" i="10"/>
  <c r="C915" i="10"/>
  <c r="C903" i="10"/>
  <c r="C891" i="10"/>
  <c r="C879" i="10"/>
  <c r="C867" i="10"/>
  <c r="C855" i="10"/>
  <c r="C843" i="10"/>
  <c r="C831" i="10"/>
  <c r="C819" i="10"/>
  <c r="C807" i="10"/>
  <c r="C795" i="10"/>
  <c r="C783" i="10"/>
  <c r="C771" i="10"/>
  <c r="C759" i="10"/>
  <c r="C747" i="10"/>
  <c r="C735" i="10"/>
  <c r="C723" i="10"/>
  <c r="C711" i="10"/>
  <c r="C699" i="10"/>
  <c r="C687" i="10"/>
  <c r="C675" i="10"/>
  <c r="C663" i="10"/>
  <c r="C651" i="10"/>
  <c r="C639" i="10"/>
  <c r="C627" i="10"/>
  <c r="C615" i="10"/>
  <c r="C603" i="10"/>
  <c r="C591" i="10"/>
  <c r="C579" i="10"/>
  <c r="C567" i="10"/>
  <c r="C555" i="10"/>
  <c r="C543" i="10"/>
  <c r="C531" i="10"/>
  <c r="C519" i="10"/>
  <c r="C507" i="10"/>
  <c r="C495" i="10"/>
  <c r="C483" i="10"/>
  <c r="C471" i="10"/>
  <c r="C459" i="10"/>
  <c r="C447" i="10"/>
  <c r="C435" i="10"/>
  <c r="C423" i="10"/>
  <c r="C411" i="10"/>
  <c r="C399" i="10"/>
  <c r="C387" i="10"/>
  <c r="C375" i="10"/>
  <c r="C363" i="10"/>
  <c r="C351" i="10"/>
  <c r="C339" i="10"/>
  <c r="C327" i="10"/>
  <c r="C315" i="10"/>
  <c r="C303" i="10"/>
  <c r="C291" i="10"/>
  <c r="C279" i="10"/>
  <c r="C267" i="10"/>
  <c r="C990" i="10"/>
  <c r="C977" i="10"/>
  <c r="C964" i="10"/>
  <c r="C951" i="10"/>
  <c r="C938" i="10"/>
  <c r="C926" i="10"/>
  <c r="C914" i="10"/>
  <c r="C902" i="10"/>
  <c r="C890" i="10"/>
  <c r="C878" i="10"/>
  <c r="C866" i="10"/>
  <c r="C854" i="10"/>
  <c r="C842" i="10"/>
  <c r="C830" i="10"/>
  <c r="C818" i="10"/>
  <c r="C806" i="10"/>
  <c r="C794" i="10"/>
  <c r="C782" i="10"/>
  <c r="C770" i="10"/>
  <c r="C758" i="10"/>
  <c r="C746" i="10"/>
  <c r="C734" i="10"/>
  <c r="C722" i="10"/>
  <c r="C710" i="10"/>
  <c r="C698" i="10"/>
  <c r="C686" i="10"/>
  <c r="C674" i="10"/>
  <c r="C662" i="10"/>
  <c r="C650" i="10"/>
  <c r="C638" i="10"/>
  <c r="C626" i="10"/>
  <c r="C614" i="10"/>
  <c r="C602" i="10"/>
  <c r="C590" i="10"/>
  <c r="C578" i="10"/>
  <c r="C566" i="10"/>
  <c r="C554" i="10"/>
  <c r="C542" i="10"/>
  <c r="C530" i="10"/>
  <c r="C518" i="10"/>
  <c r="C506" i="10"/>
  <c r="C494" i="10"/>
  <c r="C482" i="10"/>
  <c r="C470" i="10"/>
  <c r="C458" i="10"/>
  <c r="C446" i="10"/>
  <c r="C434" i="10"/>
  <c r="C422" i="10"/>
  <c r="C410" i="10"/>
  <c r="C398" i="10"/>
  <c r="C386" i="10"/>
  <c r="C374" i="10"/>
  <c r="C362" i="10"/>
  <c r="C350" i="10"/>
  <c r="C338" i="10"/>
  <c r="C326" i="10"/>
  <c r="C314" i="10"/>
  <c r="C302" i="10"/>
  <c r="C290" i="10"/>
  <c r="C278" i="10"/>
  <c r="C266" i="10"/>
  <c r="C989" i="10"/>
  <c r="C976" i="10"/>
  <c r="C963" i="10"/>
  <c r="C949" i="10"/>
  <c r="C937" i="10"/>
  <c r="C925" i="10"/>
  <c r="C913" i="10"/>
  <c r="C901" i="10"/>
  <c r="C889" i="10"/>
  <c r="C877" i="10"/>
  <c r="C865" i="10"/>
  <c r="C853" i="10"/>
  <c r="C841" i="10"/>
  <c r="C829" i="10"/>
  <c r="C817" i="10"/>
  <c r="C805" i="10"/>
  <c r="C793" i="10"/>
  <c r="C781" i="10"/>
  <c r="C769" i="10"/>
  <c r="C757" i="10"/>
  <c r="C745" i="10"/>
  <c r="C733" i="10"/>
  <c r="C721" i="10"/>
  <c r="C709" i="10"/>
  <c r="C697" i="10"/>
  <c r="C685" i="10"/>
  <c r="C673" i="10"/>
  <c r="C661" i="10"/>
  <c r="C649" i="10"/>
  <c r="C637" i="10"/>
  <c r="C625" i="10"/>
  <c r="C613" i="10"/>
  <c r="C601" i="10"/>
  <c r="C589" i="10"/>
  <c r="C577" i="10"/>
  <c r="C565" i="10"/>
  <c r="C553" i="10"/>
  <c r="C541" i="10"/>
  <c r="C529" i="10"/>
  <c r="C517" i="10"/>
  <c r="C505" i="10"/>
  <c r="C493" i="10"/>
  <c r="C481" i="10"/>
  <c r="C469" i="10"/>
  <c r="C457" i="10"/>
  <c r="C445" i="10"/>
  <c r="C433" i="10"/>
  <c r="C421" i="10"/>
  <c r="C409" i="10"/>
  <c r="C397" i="10"/>
  <c r="C385" i="10"/>
  <c r="C373" i="10"/>
  <c r="C361" i="10"/>
  <c r="C349" i="10"/>
  <c r="C337" i="10"/>
  <c r="C325" i="10"/>
  <c r="C313" i="10"/>
  <c r="C301" i="10"/>
  <c r="C289" i="10"/>
  <c r="C277" i="10"/>
  <c r="C265" i="10"/>
  <c r="C999" i="10"/>
  <c r="C985" i="10"/>
  <c r="C972" i="10"/>
  <c r="C959" i="10"/>
  <c r="C946" i="10"/>
  <c r="C934" i="10"/>
  <c r="C922" i="10"/>
  <c r="C910" i="10"/>
  <c r="C898" i="10"/>
  <c r="C886" i="10"/>
  <c r="C874" i="10"/>
  <c r="C862" i="10"/>
  <c r="C850" i="10"/>
  <c r="C838" i="10"/>
  <c r="C826" i="10"/>
  <c r="C814" i="10"/>
  <c r="C802" i="10"/>
  <c r="C790" i="10"/>
  <c r="C778" i="10"/>
  <c r="C766" i="10"/>
  <c r="C754" i="10"/>
  <c r="C742" i="10"/>
  <c r="C730" i="10"/>
  <c r="C718" i="10"/>
  <c r="C706" i="10"/>
  <c r="C694" i="10"/>
  <c r="C682" i="10"/>
  <c r="C670" i="10"/>
  <c r="C658" i="10"/>
  <c r="C646" i="10"/>
  <c r="C634" i="10"/>
  <c r="C622" i="10"/>
  <c r="C610" i="10"/>
  <c r="C598" i="10"/>
  <c r="C586" i="10"/>
  <c r="C574" i="10"/>
  <c r="C562" i="10"/>
  <c r="C550" i="10"/>
  <c r="C538" i="10"/>
  <c r="C526" i="10"/>
  <c r="C514" i="10"/>
  <c r="C502" i="10"/>
  <c r="C490" i="10"/>
  <c r="C478" i="10"/>
  <c r="C466" i="10"/>
  <c r="C454" i="10"/>
  <c r="C442" i="10"/>
  <c r="C430" i="10"/>
  <c r="C418" i="10"/>
  <c r="C406" i="10"/>
  <c r="C394" i="10"/>
  <c r="C382" i="10"/>
  <c r="C370" i="10"/>
  <c r="C358" i="10"/>
  <c r="C346" i="10"/>
  <c r="C334" i="10"/>
  <c r="C322" i="10"/>
  <c r="C310" i="10"/>
  <c r="C298" i="10"/>
  <c r="C286" i="10"/>
  <c r="C274" i="10"/>
  <c r="C262" i="10"/>
  <c r="C960" i="10"/>
  <c r="C911" i="10"/>
  <c r="C863" i="10"/>
  <c r="C815" i="10"/>
  <c r="C767" i="10"/>
  <c r="C719" i="10"/>
  <c r="C671" i="10"/>
  <c r="C623" i="10"/>
  <c r="C575" i="10"/>
  <c r="C527" i="10"/>
  <c r="C479" i="10"/>
  <c r="C431" i="10"/>
  <c r="C383" i="10"/>
  <c r="C335" i="10"/>
  <c r="C287" i="10"/>
  <c r="C912" i="10"/>
  <c r="C720" i="10"/>
  <c r="C432" i="10"/>
  <c r="C288" i="10"/>
  <c r="C958" i="10"/>
  <c r="C909" i="10"/>
  <c r="C861" i="10"/>
  <c r="C813" i="10"/>
  <c r="C765" i="10"/>
  <c r="C717" i="10"/>
  <c r="C669" i="10"/>
  <c r="C621" i="10"/>
  <c r="C573" i="10"/>
  <c r="C525" i="10"/>
  <c r="C477" i="10"/>
  <c r="C429" i="10"/>
  <c r="C381" i="10"/>
  <c r="C333" i="10"/>
  <c r="C285" i="10"/>
  <c r="C864" i="10"/>
  <c r="C768" i="10"/>
  <c r="C624" i="10"/>
  <c r="C384" i="10"/>
  <c r="C1001" i="10"/>
  <c r="C948" i="10"/>
  <c r="C900" i="10"/>
  <c r="C852" i="10"/>
  <c r="C804" i="10"/>
  <c r="C756" i="10"/>
  <c r="C708" i="10"/>
  <c r="C660" i="10"/>
  <c r="C612" i="10"/>
  <c r="C564" i="10"/>
  <c r="C516" i="10"/>
  <c r="C468" i="10"/>
  <c r="C420" i="10"/>
  <c r="C372" i="10"/>
  <c r="C324" i="10"/>
  <c r="C276" i="10"/>
  <c r="C1000" i="10"/>
  <c r="C947" i="10"/>
  <c r="C899" i="10"/>
  <c r="C851" i="10"/>
  <c r="C803" i="10"/>
  <c r="C755" i="10"/>
  <c r="C707" i="10"/>
  <c r="C659" i="10"/>
  <c r="C611" i="10"/>
  <c r="C563" i="10"/>
  <c r="C515" i="10"/>
  <c r="C467" i="10"/>
  <c r="C419" i="10"/>
  <c r="C371" i="10"/>
  <c r="C323" i="10"/>
  <c r="C275" i="10"/>
  <c r="C997" i="10"/>
  <c r="C945" i="10"/>
  <c r="C897" i="10"/>
  <c r="C849" i="10"/>
  <c r="C801" i="10"/>
  <c r="C753" i="10"/>
  <c r="C705" i="10"/>
  <c r="C657" i="10"/>
  <c r="C609" i="10"/>
  <c r="C561" i="10"/>
  <c r="C513" i="10"/>
  <c r="C465" i="10"/>
  <c r="C417" i="10"/>
  <c r="C369" i="10"/>
  <c r="C321" i="10"/>
  <c r="C273" i="10"/>
  <c r="C395" i="10"/>
  <c r="C988" i="10"/>
  <c r="C936" i="10"/>
  <c r="C888" i="10"/>
  <c r="C840" i="10"/>
  <c r="C792" i="10"/>
  <c r="C744" i="10"/>
  <c r="C696" i="10"/>
  <c r="C648" i="10"/>
  <c r="C600" i="10"/>
  <c r="C552" i="10"/>
  <c r="C504" i="10"/>
  <c r="C456" i="10"/>
  <c r="C408" i="10"/>
  <c r="C360" i="10"/>
  <c r="C312" i="10"/>
  <c r="C264" i="10"/>
  <c r="C973" i="10"/>
  <c r="C875" i="10"/>
  <c r="C827" i="10"/>
  <c r="C779" i="10"/>
  <c r="C731" i="10"/>
  <c r="C683" i="10"/>
  <c r="C587" i="10"/>
  <c r="C539" i="10"/>
  <c r="C491" i="10"/>
  <c r="C347" i="10"/>
  <c r="C921" i="10"/>
  <c r="C873" i="10"/>
  <c r="C777" i="10"/>
  <c r="C729" i="10"/>
  <c r="C633" i="10"/>
  <c r="C489" i="10"/>
  <c r="C393" i="10"/>
  <c r="C345" i="10"/>
  <c r="C987" i="10"/>
  <c r="C935" i="10"/>
  <c r="C887" i="10"/>
  <c r="C839" i="10"/>
  <c r="C791" i="10"/>
  <c r="C743" i="10"/>
  <c r="C695" i="10"/>
  <c r="C647" i="10"/>
  <c r="C599" i="10"/>
  <c r="C551" i="10"/>
  <c r="C503" i="10"/>
  <c r="C455" i="10"/>
  <c r="C407" i="10"/>
  <c r="C359" i="10"/>
  <c r="C311" i="10"/>
  <c r="C263" i="10"/>
  <c r="C537" i="10"/>
  <c r="C576" i="10"/>
  <c r="C984" i="10"/>
  <c r="C933" i="10"/>
  <c r="C885" i="10"/>
  <c r="C837" i="10"/>
  <c r="C789" i="10"/>
  <c r="C741" i="10"/>
  <c r="C693" i="10"/>
  <c r="C645" i="10"/>
  <c r="C597" i="10"/>
  <c r="C549" i="10"/>
  <c r="C501" i="10"/>
  <c r="C453" i="10"/>
  <c r="C405" i="10"/>
  <c r="C357" i="10"/>
  <c r="C309" i="10"/>
  <c r="C261" i="10"/>
  <c r="C971" i="10"/>
  <c r="C825" i="10"/>
  <c r="C681" i="10"/>
  <c r="C441" i="10"/>
  <c r="C297" i="10"/>
  <c r="C961" i="10"/>
  <c r="C816" i="10"/>
  <c r="C672" i="10"/>
  <c r="C528" i="10"/>
  <c r="C336" i="10"/>
  <c r="C975" i="10"/>
  <c r="C924" i="10"/>
  <c r="C876" i="10"/>
  <c r="C828" i="10"/>
  <c r="C780" i="10"/>
  <c r="C732" i="10"/>
  <c r="C684" i="10"/>
  <c r="C636" i="10"/>
  <c r="C588" i="10"/>
  <c r="C540" i="10"/>
  <c r="C492" i="10"/>
  <c r="C444" i="10"/>
  <c r="C396" i="10"/>
  <c r="C348" i="10"/>
  <c r="C300" i="10"/>
  <c r="C923" i="10"/>
  <c r="C635" i="10"/>
  <c r="C443" i="10"/>
  <c r="C299" i="10"/>
  <c r="C585" i="10"/>
  <c r="C480" i="10"/>
  <c r="Z1" i="7"/>
  <c r="Y1" i="7"/>
  <c r="Y23" i="7"/>
  <c r="Y24" i="7"/>
  <c r="Y11" i="7"/>
  <c r="BN5" i="7"/>
  <c r="BN16" i="7"/>
  <c r="BO16" i="7" s="1"/>
  <c r="Y12" i="7"/>
  <c r="M12" i="15"/>
  <c r="P11" i="15"/>
  <c r="P12" i="15" s="1"/>
  <c r="Q11" i="15"/>
  <c r="Q12" i="15" s="1"/>
  <c r="M4" i="15"/>
  <c r="M21" i="13" s="1"/>
  <c r="Q4" i="16"/>
  <c r="D3" i="16"/>
  <c r="P4" i="16"/>
  <c r="I34" i="23"/>
  <c r="N7" i="19"/>
  <c r="D50" i="4"/>
  <c r="BL63" i="7"/>
  <c r="D48" i="4"/>
  <c r="D49" i="4"/>
  <c r="P17" i="14"/>
  <c r="P3" i="14" s="1"/>
  <c r="E48" i="4"/>
  <c r="E51" i="4" s="1"/>
  <c r="E49" i="4"/>
  <c r="G4" i="13"/>
  <c r="H18" i="4"/>
  <c r="F12" i="16"/>
  <c r="F4" i="16"/>
  <c r="F3" i="16" s="1"/>
  <c r="N17" i="4" s="1"/>
  <c r="BU25" i="7"/>
  <c r="Q11" i="16"/>
  <c r="Q12" i="16" s="1"/>
  <c r="AB53" i="7"/>
  <c r="AB69" i="7"/>
  <c r="BP48" i="7"/>
  <c r="P11" i="16"/>
  <c r="P12" i="16" s="1"/>
  <c r="BL47" i="7"/>
  <c r="BP12" i="7"/>
  <c r="AB22" i="7"/>
  <c r="AB24" i="7"/>
  <c r="AB23" i="7"/>
  <c r="J8" i="21"/>
  <c r="K8" i="20"/>
  <c r="O8" i="20" s="1"/>
  <c r="K8" i="19"/>
  <c r="I9" i="18"/>
  <c r="K8" i="17"/>
  <c r="O8" i="17" s="1"/>
  <c r="Z69" i="7"/>
  <c r="Z70" i="7" s="1"/>
  <c r="Z71" i="7" s="1"/>
  <c r="Z53" i="7"/>
  <c r="H9" i="21"/>
  <c r="M8" i="20"/>
  <c r="L8" i="19"/>
  <c r="L8" i="18"/>
  <c r="N8" i="18" s="1"/>
  <c r="M8" i="17"/>
  <c r="Q17" i="14"/>
  <c r="D3" i="14"/>
  <c r="BQ49" i="7"/>
  <c r="BS49" i="7"/>
  <c r="O12" i="15"/>
  <c r="O4" i="15"/>
  <c r="F4" i="14"/>
  <c r="M17" i="4"/>
  <c r="F35" i="4" s="1"/>
  <c r="F38" i="4" s="1"/>
  <c r="BL67" i="7"/>
  <c r="BP16" i="7"/>
  <c r="BL57" i="7"/>
  <c r="AA24" i="7"/>
  <c r="N19" i="13"/>
  <c r="N3" i="13" s="1"/>
  <c r="N21" i="13"/>
  <c r="O8" i="23"/>
  <c r="Y69" i="7"/>
  <c r="Y70" i="7" s="1"/>
  <c r="AA69" i="7"/>
  <c r="AA70" i="7" s="1"/>
  <c r="AA53" i="7"/>
  <c r="AD23" i="7"/>
  <c r="AD24" i="7"/>
  <c r="AD11" i="7"/>
  <c r="AD1" i="7"/>
  <c r="AE1" i="7"/>
  <c r="BP5" i="7"/>
  <c r="BL53" i="7"/>
  <c r="I49" i="4"/>
  <c r="I48" i="4"/>
  <c r="I51" i="4" s="1"/>
  <c r="AA23" i="7"/>
  <c r="L49" i="4"/>
  <c r="G49" i="4"/>
  <c r="M19" i="13"/>
  <c r="M3" i="13" s="1"/>
  <c r="O19" i="13"/>
  <c r="O3" i="13" s="1"/>
  <c r="Y88" i="7" l="1"/>
  <c r="Y87" i="7"/>
  <c r="Z86" i="7" s="1"/>
  <c r="F18" i="23"/>
  <c r="O4" i="13"/>
  <c r="H26" i="4"/>
  <c r="O47" i="4" s="1"/>
  <c r="O50" i="4" s="1"/>
  <c r="J9" i="21"/>
  <c r="K9" i="20"/>
  <c r="O9" i="20" s="1"/>
  <c r="K9" i="19"/>
  <c r="I10" i="18"/>
  <c r="K9" i="17"/>
  <c r="BS48" i="7"/>
  <c r="N8" i="19"/>
  <c r="N4" i="13"/>
  <c r="H25" i="4"/>
  <c r="D4" i="14"/>
  <c r="Q3" i="14"/>
  <c r="M15" i="4"/>
  <c r="BP69" i="7"/>
  <c r="AB70" i="7"/>
  <c r="BP70" i="7" s="1"/>
  <c r="Y25" i="7"/>
  <c r="Y71" i="7"/>
  <c r="Y67" i="7"/>
  <c r="Y57" i="7"/>
  <c r="Y47" i="7"/>
  <c r="Y63" i="7"/>
  <c r="K100" i="21"/>
  <c r="L100" i="20"/>
  <c r="I101" i="19"/>
  <c r="K100" i="18"/>
  <c r="L100" i="17"/>
  <c r="E38" i="4"/>
  <c r="E36" i="4"/>
  <c r="E39" i="4" s="1"/>
  <c r="M4" i="13"/>
  <c r="H24" i="4"/>
  <c r="M47" i="4" s="1"/>
  <c r="M50" i="4" s="1"/>
  <c r="AB25" i="7"/>
  <c r="AB63" i="7"/>
  <c r="BP63" i="7" s="1"/>
  <c r="AB47" i="7"/>
  <c r="AB67" i="7"/>
  <c r="BP67" i="7" s="1"/>
  <c r="AB57" i="7"/>
  <c r="BP57" i="7" s="1"/>
  <c r="BP53" i="7"/>
  <c r="X53" i="7"/>
  <c r="BN53" i="7" s="1"/>
  <c r="BO53" i="7" s="1"/>
  <c r="X69" i="7"/>
  <c r="BN48" i="7"/>
  <c r="BO48" i="7" s="1"/>
  <c r="O17" i="4"/>
  <c r="F34" i="4"/>
  <c r="AD71" i="7"/>
  <c r="AD25" i="7"/>
  <c r="AD47" i="7"/>
  <c r="AD67" i="7"/>
  <c r="AD63" i="7"/>
  <c r="AD57" i="7"/>
  <c r="AD53" i="7"/>
  <c r="AA25" i="7"/>
  <c r="AA71" i="7"/>
  <c r="AA63" i="7"/>
  <c r="AA47" i="7"/>
  <c r="AA67" i="7"/>
  <c r="AA57" i="7"/>
  <c r="P19" i="13"/>
  <c r="P3" i="13" s="1"/>
  <c r="Y53" i="7"/>
  <c r="BP22" i="7"/>
  <c r="BS12" i="7"/>
  <c r="Y22" i="7"/>
  <c r="BN12" i="7"/>
  <c r="L311" i="21"/>
  <c r="J312" i="20"/>
  <c r="M311" i="19"/>
  <c r="M311" i="18"/>
  <c r="N311" i="17"/>
  <c r="L3" i="13"/>
  <c r="Q19" i="13"/>
  <c r="M3" i="15"/>
  <c r="M29" i="14"/>
  <c r="M27" i="13"/>
  <c r="M19" i="14"/>
  <c r="M25" i="14"/>
  <c r="Q4" i="15"/>
  <c r="M6" i="13"/>
  <c r="M6" i="14"/>
  <c r="P4" i="15"/>
  <c r="P4" i="14" s="1"/>
  <c r="M31" i="13"/>
  <c r="M4" i="14"/>
  <c r="BQ16" i="7"/>
  <c r="BS16" i="7"/>
  <c r="O3" i="15"/>
  <c r="I26" i="4" s="1"/>
  <c r="O25" i="14"/>
  <c r="O19" i="14"/>
  <c r="O6" i="14"/>
  <c r="O27" i="13"/>
  <c r="O6" i="13"/>
  <c r="O29" i="14"/>
  <c r="O4" i="14"/>
  <c r="O31" i="13"/>
  <c r="F35" i="23"/>
  <c r="BO5" i="7"/>
  <c r="BN11" i="7"/>
  <c r="I9" i="21"/>
  <c r="J9" i="19"/>
  <c r="J9" i="18"/>
  <c r="N9" i="18" s="1"/>
  <c r="J10" i="17"/>
  <c r="O9" i="17"/>
  <c r="J10" i="20"/>
  <c r="G72" i="7"/>
  <c r="H72" i="7" s="1"/>
  <c r="I72" i="7" s="1"/>
  <c r="J72" i="7" s="1"/>
  <c r="K72" i="7" s="1"/>
  <c r="L72" i="7" s="1"/>
  <c r="M72" i="7" s="1"/>
  <c r="N72" i="7" s="1"/>
  <c r="O72" i="7" s="1"/>
  <c r="P72" i="7" s="1"/>
  <c r="Q3" i="16"/>
  <c r="P3" i="16"/>
  <c r="N15" i="4"/>
  <c r="D51" i="4"/>
  <c r="H10" i="21"/>
  <c r="M9" i="21"/>
  <c r="M9" i="20"/>
  <c r="L9" i="19"/>
  <c r="L9" i="18"/>
  <c r="M9" i="17"/>
  <c r="G47" i="4"/>
  <c r="J18" i="4"/>
  <c r="P8" i="23"/>
  <c r="O21" i="13"/>
  <c r="BP23" i="7"/>
  <c r="BP24" i="7"/>
  <c r="BQ5" i="7"/>
  <c r="BS5" i="7"/>
  <c r="BP11" i="7"/>
  <c r="Z87" i="7" l="1"/>
  <c r="AA86" i="7" s="1"/>
  <c r="Z88" i="7"/>
  <c r="J11" i="20"/>
  <c r="G35" i="23"/>
  <c r="L4" i="13"/>
  <c r="H23" i="4"/>
  <c r="Q3" i="13"/>
  <c r="Q4" i="13" s="1"/>
  <c r="BQ53" i="7"/>
  <c r="BS53" i="7"/>
  <c r="BS70" i="7"/>
  <c r="J10" i="21"/>
  <c r="K10" i="20"/>
  <c r="K10" i="19"/>
  <c r="I11" i="18"/>
  <c r="K10" i="17"/>
  <c r="O10" i="17" s="1"/>
  <c r="P21" i="13"/>
  <c r="BS57" i="7"/>
  <c r="BQ69" i="7"/>
  <c r="BS69" i="7"/>
  <c r="BP47" i="7"/>
  <c r="K101" i="21"/>
  <c r="L101" i="20"/>
  <c r="I102" i="19"/>
  <c r="K101" i="18"/>
  <c r="L101" i="17"/>
  <c r="Q4" i="14"/>
  <c r="P4" i="13"/>
  <c r="BS67" i="7"/>
  <c r="M27" i="4"/>
  <c r="D35" i="4"/>
  <c r="BP25" i="7"/>
  <c r="BS23" i="7"/>
  <c r="Q6" i="14"/>
  <c r="Q6" i="13"/>
  <c r="Q31" i="13"/>
  <c r="Q25" i="14"/>
  <c r="Q27" i="13"/>
  <c r="Q29" i="14"/>
  <c r="Q19" i="14"/>
  <c r="L312" i="21"/>
  <c r="J313" i="20"/>
  <c r="M312" i="19"/>
  <c r="M312" i="18"/>
  <c r="N312" i="17"/>
  <c r="N47" i="4"/>
  <c r="J25" i="4"/>
  <c r="P31" i="13"/>
  <c r="P6" i="13"/>
  <c r="P6" i="14"/>
  <c r="P25" i="14"/>
  <c r="P29" i="14"/>
  <c r="P27" i="13"/>
  <c r="P19" i="14"/>
  <c r="BS63" i="7"/>
  <c r="Q21" i="13"/>
  <c r="AB71" i="7"/>
  <c r="BP71" i="7" s="1"/>
  <c r="BN63" i="7"/>
  <c r="BO63" i="7" s="1"/>
  <c r="G18" i="23"/>
  <c r="I10" i="21"/>
  <c r="M10" i="21" s="1"/>
  <c r="J10" i="19"/>
  <c r="N10" i="19" s="1"/>
  <c r="J10" i="18"/>
  <c r="J11" i="17"/>
  <c r="N27" i="4"/>
  <c r="O15" i="4"/>
  <c r="O27" i="4" s="1"/>
  <c r="D34" i="4"/>
  <c r="BO12" i="7"/>
  <c r="BN22" i="7"/>
  <c r="BO22" i="7" s="1"/>
  <c r="BN47" i="7"/>
  <c r="BO47" i="7" s="1"/>
  <c r="BN57" i="7"/>
  <c r="BO57" i="7" s="1"/>
  <c r="BQ24" i="7"/>
  <c r="BS24" i="7"/>
  <c r="H11" i="21"/>
  <c r="M10" i="20"/>
  <c r="O10" i="20" s="1"/>
  <c r="L10" i="19"/>
  <c r="M10" i="17"/>
  <c r="L10" i="18"/>
  <c r="N10" i="18" s="1"/>
  <c r="N9" i="19"/>
  <c r="R8" i="23"/>
  <c r="BN24" i="7"/>
  <c r="BO24" i="7" s="1"/>
  <c r="BN67" i="7"/>
  <c r="BO67" i="7" s="1"/>
  <c r="BQ48" i="7"/>
  <c r="F36" i="4"/>
  <c r="F39" i="4" s="1"/>
  <c r="F37" i="4"/>
  <c r="Q72" i="7"/>
  <c r="R72" i="7" s="1"/>
  <c r="S72" i="7" s="1"/>
  <c r="T72" i="7" s="1"/>
  <c r="U72" i="7" s="1"/>
  <c r="V72" i="7" s="1"/>
  <c r="W72" i="7" s="1"/>
  <c r="X72" i="7" s="1"/>
  <c r="BS22" i="7"/>
  <c r="X70" i="7"/>
  <c r="BN69" i="7"/>
  <c r="BO69" i="7" s="1"/>
  <c r="J26" i="4"/>
  <c r="O46" i="4"/>
  <c r="G50" i="4"/>
  <c r="G48" i="4"/>
  <c r="BN23" i="7"/>
  <c r="BQ23" i="7" s="1"/>
  <c r="I24" i="4"/>
  <c r="Q3" i="15"/>
  <c r="P3" i="15"/>
  <c r="BL72" i="7"/>
  <c r="BQ12" i="7"/>
  <c r="AA87" i="7" l="1"/>
  <c r="AA88" i="7"/>
  <c r="AB86" i="7"/>
  <c r="I18" i="23"/>
  <c r="L47" i="4"/>
  <c r="J23" i="4"/>
  <c r="J27" i="4" s="1"/>
  <c r="H27" i="4"/>
  <c r="BQ67" i="7"/>
  <c r="BQ57" i="7"/>
  <c r="J11" i="21"/>
  <c r="M11" i="21" s="1"/>
  <c r="K11" i="20"/>
  <c r="O11" i="20" s="1"/>
  <c r="K11" i="19"/>
  <c r="I12" i="18"/>
  <c r="K11" i="17"/>
  <c r="K102" i="21"/>
  <c r="L102" i="20"/>
  <c r="I103" i="19"/>
  <c r="K102" i="18"/>
  <c r="L102" i="17"/>
  <c r="I35" i="23"/>
  <c r="O9" i="23"/>
  <c r="BS71" i="7"/>
  <c r="BQ22" i="7"/>
  <c r="BQ63" i="7"/>
  <c r="J12" i="20"/>
  <c r="BN70" i="7"/>
  <c r="X71" i="7"/>
  <c r="BN71" i="7" s="1"/>
  <c r="BO71" i="7" s="1"/>
  <c r="D36" i="4"/>
  <c r="P34" i="4"/>
  <c r="Q34" i="4" s="1"/>
  <c r="D37" i="4"/>
  <c r="P37" i="4" s="1"/>
  <c r="N50" i="4"/>
  <c r="N48" i="4"/>
  <c r="N51" i="4" s="1"/>
  <c r="J24" i="4"/>
  <c r="M46" i="4"/>
  <c r="I27" i="4"/>
  <c r="BO23" i="7"/>
  <c r="BN25" i="7"/>
  <c r="BO25" i="7" s="1"/>
  <c r="H12" i="21"/>
  <c r="M11" i="20"/>
  <c r="L11" i="19"/>
  <c r="L11" i="18"/>
  <c r="M11" i="17"/>
  <c r="I11" i="21"/>
  <c r="J11" i="19"/>
  <c r="N11" i="19" s="1"/>
  <c r="J11" i="18"/>
  <c r="N11" i="18" s="1"/>
  <c r="J12" i="17"/>
  <c r="O11" i="17"/>
  <c r="L313" i="21"/>
  <c r="J314" i="20"/>
  <c r="M313" i="19"/>
  <c r="M313" i="18"/>
  <c r="N313" i="17"/>
  <c r="P35" i="4"/>
  <c r="Q35" i="4" s="1"/>
  <c r="D38" i="4"/>
  <c r="P38" i="4" s="1"/>
  <c r="BQ47" i="7"/>
  <c r="BS47" i="7"/>
  <c r="O49" i="4"/>
  <c r="O48" i="4"/>
  <c r="O51" i="4" s="1"/>
  <c r="BS25" i="7"/>
  <c r="G51" i="4"/>
  <c r="F36" i="23" l="1"/>
  <c r="L314" i="21"/>
  <c r="J315" i="20"/>
  <c r="M314" i="19"/>
  <c r="M314" i="18"/>
  <c r="N314" i="17"/>
  <c r="BO70" i="7"/>
  <c r="BQ70" i="7"/>
  <c r="L50" i="4"/>
  <c r="P50" i="4" s="1"/>
  <c r="L48" i="4"/>
  <c r="P47" i="4"/>
  <c r="Q47" i="4" s="1"/>
  <c r="F19" i="23"/>
  <c r="P36" i="4"/>
  <c r="Q36" i="4" s="1"/>
  <c r="D39" i="4"/>
  <c r="P39" i="4" s="1"/>
  <c r="J13" i="20"/>
  <c r="M49" i="4"/>
  <c r="P49" i="4" s="1"/>
  <c r="M48" i="4"/>
  <c r="M51" i="4" s="1"/>
  <c r="P46" i="4"/>
  <c r="Q46" i="4" s="1"/>
  <c r="H13" i="21"/>
  <c r="M12" i="20"/>
  <c r="L12" i="19"/>
  <c r="L12" i="18"/>
  <c r="M12" i="17"/>
  <c r="BQ25" i="7"/>
  <c r="I12" i="21"/>
  <c r="M12" i="21" s="1"/>
  <c r="J12" i="19"/>
  <c r="J12" i="18"/>
  <c r="J13" i="17"/>
  <c r="BQ71" i="7"/>
  <c r="AB87" i="7"/>
  <c r="AC86" i="7"/>
  <c r="AB88" i="7"/>
  <c r="Y72" i="7"/>
  <c r="P9" i="23"/>
  <c r="J12" i="21"/>
  <c r="K12" i="20"/>
  <c r="O12" i="20" s="1"/>
  <c r="K12" i="19"/>
  <c r="N12" i="18"/>
  <c r="I13" i="18"/>
  <c r="K12" i="17"/>
  <c r="O12" i="17" s="1"/>
  <c r="K103" i="21"/>
  <c r="L103" i="20"/>
  <c r="I104" i="19"/>
  <c r="K103" i="18"/>
  <c r="L103" i="17"/>
  <c r="H14" i="21" l="1"/>
  <c r="M13" i="20"/>
  <c r="L13" i="19"/>
  <c r="L13" i="18"/>
  <c r="M13" i="17"/>
  <c r="O13" i="17" s="1"/>
  <c r="L315" i="21"/>
  <c r="J316" i="20"/>
  <c r="M315" i="19"/>
  <c r="M315" i="18"/>
  <c r="N315" i="17"/>
  <c r="L51" i="4"/>
  <c r="P51" i="4" s="1"/>
  <c r="P48" i="4"/>
  <c r="Q48" i="4" s="1"/>
  <c r="N12" i="19"/>
  <c r="J14" i="20"/>
  <c r="K104" i="21"/>
  <c r="L104" i="20"/>
  <c r="I105" i="19"/>
  <c r="K104" i="18"/>
  <c r="L104" i="17"/>
  <c r="I13" i="21"/>
  <c r="M13" i="21" s="1"/>
  <c r="J13" i="19"/>
  <c r="J13" i="18"/>
  <c r="N13" i="18" s="1"/>
  <c r="J14" i="17"/>
  <c r="Z72" i="7"/>
  <c r="AA72" i="7" s="1"/>
  <c r="AB72" i="7" s="1"/>
  <c r="BN72" i="7"/>
  <c r="BO72" i="7" s="1"/>
  <c r="G36" i="23"/>
  <c r="J13" i="21"/>
  <c r="K13" i="20"/>
  <c r="O13" i="20" s="1"/>
  <c r="K13" i="19"/>
  <c r="I14" i="18"/>
  <c r="K13" i="17"/>
  <c r="R9" i="23"/>
  <c r="G19" i="23"/>
  <c r="AC88" i="7"/>
  <c r="AC87" i="7"/>
  <c r="AD86" i="7"/>
  <c r="K105" i="21" l="1"/>
  <c r="L105" i="20"/>
  <c r="I106" i="19"/>
  <c r="K105" i="18"/>
  <c r="L105" i="17"/>
  <c r="AC72" i="7"/>
  <c r="AD72" i="7" s="1"/>
  <c r="AE72" i="7" s="1"/>
  <c r="AF72" i="7" s="1"/>
  <c r="AG72" i="7" s="1"/>
  <c r="AH72" i="7" s="1"/>
  <c r="AI72" i="7" s="1"/>
  <c r="AJ72" i="7" s="1"/>
  <c r="AK72" i="7" s="1"/>
  <c r="AL72" i="7" s="1"/>
  <c r="AM72" i="7" s="1"/>
  <c r="AN72" i="7" s="1"/>
  <c r="J14" i="21"/>
  <c r="K14" i="20"/>
  <c r="O14" i="20" s="1"/>
  <c r="K14" i="19"/>
  <c r="N14" i="18"/>
  <c r="I15" i="18"/>
  <c r="K14" i="17"/>
  <c r="AD87" i="7"/>
  <c r="AD88" i="7"/>
  <c r="AE86" i="7"/>
  <c r="L316" i="21"/>
  <c r="J317" i="20"/>
  <c r="M316" i="19"/>
  <c r="M316" i="18"/>
  <c r="N316" i="17"/>
  <c r="I36" i="23"/>
  <c r="I19" i="23"/>
  <c r="O10" i="23"/>
  <c r="J15" i="20"/>
  <c r="I14" i="21"/>
  <c r="M14" i="21" s="1"/>
  <c r="J14" i="19"/>
  <c r="J14" i="18"/>
  <c r="J15" i="17"/>
  <c r="O14" i="17"/>
  <c r="N13" i="19"/>
  <c r="H15" i="21"/>
  <c r="M14" i="20"/>
  <c r="L14" i="19"/>
  <c r="L14" i="18"/>
  <c r="M14" i="17"/>
  <c r="I15" i="21" l="1"/>
  <c r="J15" i="19"/>
  <c r="J15" i="18"/>
  <c r="J16" i="17"/>
  <c r="N14" i="19"/>
  <c r="J16" i="20"/>
  <c r="K106" i="21"/>
  <c r="L106" i="20"/>
  <c r="I107" i="19"/>
  <c r="K106" i="18"/>
  <c r="L106" i="17"/>
  <c r="AE87" i="7"/>
  <c r="AE88" i="7"/>
  <c r="AF86" i="7"/>
  <c r="BP72" i="7"/>
  <c r="BQ72" i="7" s="1"/>
  <c r="P10" i="23"/>
  <c r="AO72" i="7"/>
  <c r="AP72" i="7" s="1"/>
  <c r="AQ72" i="7" s="1"/>
  <c r="AR72" i="7" s="1"/>
  <c r="AS72" i="7" s="1"/>
  <c r="AT72" i="7" s="1"/>
  <c r="AU72" i="7" s="1"/>
  <c r="AV72" i="7" s="1"/>
  <c r="AW72" i="7" s="1"/>
  <c r="AX72" i="7" s="1"/>
  <c r="AY72" i="7" s="1"/>
  <c r="AZ72" i="7" s="1"/>
  <c r="L317" i="21"/>
  <c r="J318" i="20"/>
  <c r="M317" i="19"/>
  <c r="M317" i="18"/>
  <c r="N317" i="17"/>
  <c r="F20" i="23"/>
  <c r="M15" i="21"/>
  <c r="H16" i="21"/>
  <c r="M15" i="20"/>
  <c r="O15" i="20" s="1"/>
  <c r="L15" i="19"/>
  <c r="L15" i="18"/>
  <c r="N15" i="18" s="1"/>
  <c r="M15" i="17"/>
  <c r="F37" i="23"/>
  <c r="J15" i="21"/>
  <c r="K15" i="20"/>
  <c r="K15" i="19"/>
  <c r="I16" i="18"/>
  <c r="K15" i="17"/>
  <c r="O15" i="17" s="1"/>
  <c r="BA72" i="7" l="1"/>
  <c r="BB72" i="7" s="1"/>
  <c r="BC72" i="7" s="1"/>
  <c r="BD72" i="7" s="1"/>
  <c r="BE72" i="7" s="1"/>
  <c r="BF72" i="7" s="1"/>
  <c r="BG72" i="7" s="1"/>
  <c r="BH72" i="7" s="1"/>
  <c r="BI72" i="7" s="1"/>
  <c r="BJ72" i="7" s="1"/>
  <c r="BK72" i="7" s="1"/>
  <c r="K107" i="21"/>
  <c r="L107" i="20"/>
  <c r="I108" i="19"/>
  <c r="K107" i="18"/>
  <c r="L107" i="17"/>
  <c r="BR72" i="7"/>
  <c r="BS72" i="7" s="1"/>
  <c r="I16" i="21"/>
  <c r="M16" i="21" s="1"/>
  <c r="J16" i="19"/>
  <c r="N16" i="19" s="1"/>
  <c r="J16" i="18"/>
  <c r="N16" i="18" s="1"/>
  <c r="J17" i="17"/>
  <c r="L318" i="21"/>
  <c r="J319" i="20"/>
  <c r="M318" i="19"/>
  <c r="M318" i="18"/>
  <c r="N318" i="17"/>
  <c r="J16" i="21"/>
  <c r="K16" i="20"/>
  <c r="O16" i="20" s="1"/>
  <c r="K16" i="19"/>
  <c r="I17" i="18"/>
  <c r="K16" i="17"/>
  <c r="O16" i="17" s="1"/>
  <c r="H17" i="21"/>
  <c r="M16" i="20"/>
  <c r="L16" i="19"/>
  <c r="L16" i="18"/>
  <c r="M16" i="17"/>
  <c r="G20" i="23"/>
  <c r="I20" i="23" s="1"/>
  <c r="I21" i="23" s="1"/>
  <c r="N15" i="19"/>
  <c r="J17" i="20"/>
  <c r="R10" i="23"/>
  <c r="AF87" i="7"/>
  <c r="AF88" i="7"/>
  <c r="AG86" i="7"/>
  <c r="G37" i="23"/>
  <c r="I37" i="23" s="1"/>
  <c r="F22" i="23" l="1"/>
  <c r="AG88" i="7"/>
  <c r="AG87" i="7"/>
  <c r="AH86" i="7" s="1"/>
  <c r="O11" i="23"/>
  <c r="H18" i="21"/>
  <c r="M17" i="20"/>
  <c r="L17" i="19"/>
  <c r="L17" i="18"/>
  <c r="N17" i="18" s="1"/>
  <c r="M17" i="17"/>
  <c r="J18" i="20"/>
  <c r="F38" i="23"/>
  <c r="K108" i="21"/>
  <c r="L108" i="20"/>
  <c r="I109" i="19"/>
  <c r="K108" i="18"/>
  <c r="L108" i="17"/>
  <c r="L319" i="21"/>
  <c r="J320" i="20"/>
  <c r="M319" i="19"/>
  <c r="M319" i="18"/>
  <c r="N319" i="17"/>
  <c r="J17" i="21"/>
  <c r="K17" i="20"/>
  <c r="O17" i="20" s="1"/>
  <c r="K17" i="19"/>
  <c r="I18" i="18"/>
  <c r="K17" i="17"/>
  <c r="O17" i="17" s="1"/>
  <c r="I17" i="21"/>
  <c r="M17" i="21" s="1"/>
  <c r="J17" i="19"/>
  <c r="J17" i="18"/>
  <c r="J18" i="17"/>
  <c r="BT72" i="7"/>
  <c r="BU72" i="7" s="1"/>
  <c r="AH87" i="7" l="1"/>
  <c r="AI86" i="7" s="1"/>
  <c r="AH88" i="7"/>
  <c r="H19" i="21"/>
  <c r="M18" i="20"/>
  <c r="L18" i="19"/>
  <c r="L18" i="18"/>
  <c r="M18" i="17"/>
  <c r="O18" i="17" s="1"/>
  <c r="J18" i="21"/>
  <c r="M18" i="21" s="1"/>
  <c r="K18" i="20"/>
  <c r="O18" i="20" s="1"/>
  <c r="K18" i="19"/>
  <c r="I19" i="18"/>
  <c r="K18" i="17"/>
  <c r="G38" i="23"/>
  <c r="F42" i="23"/>
  <c r="K109" i="21"/>
  <c r="L109" i="20"/>
  <c r="I110" i="19"/>
  <c r="K109" i="18"/>
  <c r="L109" i="17"/>
  <c r="P11" i="23"/>
  <c r="I18" i="21"/>
  <c r="J18" i="19"/>
  <c r="J18" i="18"/>
  <c r="N18" i="18" s="1"/>
  <c r="J19" i="17"/>
  <c r="L320" i="21"/>
  <c r="J321" i="20"/>
  <c r="M320" i="19"/>
  <c r="M320" i="18"/>
  <c r="N320" i="17"/>
  <c r="J19" i="20"/>
  <c r="G22" i="23"/>
  <c r="I22" i="23" s="1"/>
  <c r="N17" i="19"/>
  <c r="AI88" i="7" l="1"/>
  <c r="AI87" i="7"/>
  <c r="AJ86" i="7"/>
  <c r="L321" i="21"/>
  <c r="J322" i="20"/>
  <c r="M321" i="19"/>
  <c r="M321" i="18"/>
  <c r="N321" i="17"/>
  <c r="R11" i="23"/>
  <c r="K110" i="21"/>
  <c r="L110" i="20"/>
  <c r="I111" i="19"/>
  <c r="K110" i="18"/>
  <c r="L110" i="17"/>
  <c r="I19" i="21"/>
  <c r="J19" i="19"/>
  <c r="J19" i="18"/>
  <c r="N19" i="18" s="1"/>
  <c r="J20" i="17"/>
  <c r="O19" i="17"/>
  <c r="G42" i="23"/>
  <c r="I38" i="23"/>
  <c r="F23" i="23"/>
  <c r="G23" i="23" s="1"/>
  <c r="I23" i="23" s="1"/>
  <c r="J19" i="21"/>
  <c r="K19" i="20"/>
  <c r="K19" i="19"/>
  <c r="I20" i="18"/>
  <c r="K19" i="17"/>
  <c r="M19" i="21"/>
  <c r="H20" i="21"/>
  <c r="M19" i="20"/>
  <c r="O19" i="20" s="1"/>
  <c r="L19" i="19"/>
  <c r="L19" i="18"/>
  <c r="M19" i="17"/>
  <c r="N18" i="19"/>
  <c r="J20" i="20"/>
  <c r="F24" i="23" l="1"/>
  <c r="G24" i="23" s="1"/>
  <c r="I24" i="23" s="1"/>
  <c r="H21" i="21"/>
  <c r="M20" i="20"/>
  <c r="L20" i="19"/>
  <c r="L20" i="18"/>
  <c r="M20" i="17"/>
  <c r="I20" i="21"/>
  <c r="M20" i="21" s="1"/>
  <c r="J20" i="19"/>
  <c r="N20" i="19" s="1"/>
  <c r="J20" i="18"/>
  <c r="N20" i="18" s="1"/>
  <c r="J21" i="17"/>
  <c r="J20" i="21"/>
  <c r="K20" i="20"/>
  <c r="O20" i="20" s="1"/>
  <c r="K20" i="19"/>
  <c r="I21" i="18"/>
  <c r="K20" i="17"/>
  <c r="O20" i="17" s="1"/>
  <c r="AJ88" i="7"/>
  <c r="AJ87" i="7"/>
  <c r="AK86" i="7" s="1"/>
  <c r="O12" i="23"/>
  <c r="P12" i="23" s="1"/>
  <c r="R12" i="23" s="1"/>
  <c r="N19" i="19"/>
  <c r="L322" i="21"/>
  <c r="J323" i="20"/>
  <c r="M322" i="19"/>
  <c r="M322" i="18"/>
  <c r="N322" i="17"/>
  <c r="K111" i="21"/>
  <c r="L111" i="20"/>
  <c r="I112" i="19"/>
  <c r="K111" i="18"/>
  <c r="L111" i="17"/>
  <c r="J21" i="20"/>
  <c r="O13" i="23" l="1"/>
  <c r="AK88" i="7"/>
  <c r="AK87" i="7"/>
  <c r="AL86" i="7" s="1"/>
  <c r="F25" i="23"/>
  <c r="G25" i="23" s="1"/>
  <c r="I25" i="23"/>
  <c r="I21" i="21"/>
  <c r="J21" i="19"/>
  <c r="J21" i="18"/>
  <c r="J22" i="17"/>
  <c r="K112" i="21"/>
  <c r="L112" i="20"/>
  <c r="I113" i="19"/>
  <c r="K112" i="18"/>
  <c r="L112" i="17"/>
  <c r="J21" i="21"/>
  <c r="K21" i="20"/>
  <c r="O21" i="20" s="1"/>
  <c r="K21" i="19"/>
  <c r="I22" i="18"/>
  <c r="N21" i="18"/>
  <c r="K21" i="17"/>
  <c r="O21" i="17" s="1"/>
  <c r="J22" i="20"/>
  <c r="L323" i="21"/>
  <c r="J324" i="20"/>
  <c r="M323" i="19"/>
  <c r="M323" i="18"/>
  <c r="N323" i="17"/>
  <c r="H22" i="21"/>
  <c r="M21" i="21"/>
  <c r="M21" i="20"/>
  <c r="L21" i="19"/>
  <c r="L21" i="18"/>
  <c r="M21" i="17"/>
  <c r="AL87" i="7" l="1"/>
  <c r="AM86" i="7" s="1"/>
  <c r="AL88" i="7"/>
  <c r="J22" i="21"/>
  <c r="K22" i="20"/>
  <c r="O22" i="20" s="1"/>
  <c r="K22" i="19"/>
  <c r="I23" i="18"/>
  <c r="K22" i="17"/>
  <c r="O22" i="17" s="1"/>
  <c r="I22" i="21"/>
  <c r="M22" i="21" s="1"/>
  <c r="J22" i="19"/>
  <c r="N22" i="19" s="1"/>
  <c r="J22" i="18"/>
  <c r="N22" i="18" s="1"/>
  <c r="J23" i="17"/>
  <c r="N21" i="19"/>
  <c r="F26" i="23"/>
  <c r="K113" i="21"/>
  <c r="L113" i="20"/>
  <c r="I114" i="19"/>
  <c r="K113" i="18"/>
  <c r="L113" i="17"/>
  <c r="H23" i="21"/>
  <c r="M22" i="20"/>
  <c r="L22" i="19"/>
  <c r="M22" i="17"/>
  <c r="L22" i="18"/>
  <c r="L324" i="21"/>
  <c r="J325" i="20"/>
  <c r="M324" i="19"/>
  <c r="M324" i="18"/>
  <c r="N324" i="17"/>
  <c r="J23" i="20"/>
  <c r="P13" i="23"/>
  <c r="O14" i="23"/>
  <c r="AM87" i="7" l="1"/>
  <c r="AM88" i="7"/>
  <c r="AN86" i="7"/>
  <c r="H24" i="21"/>
  <c r="M23" i="20"/>
  <c r="L23" i="19"/>
  <c r="L23" i="18"/>
  <c r="M23" i="17"/>
  <c r="J24" i="20"/>
  <c r="O23" i="20"/>
  <c r="K114" i="21"/>
  <c r="L114" i="20"/>
  <c r="I115" i="19"/>
  <c r="K114" i="18"/>
  <c r="L114" i="17"/>
  <c r="J23" i="21"/>
  <c r="K23" i="20"/>
  <c r="K23" i="19"/>
  <c r="I24" i="18"/>
  <c r="K23" i="17"/>
  <c r="O23" i="17" s="1"/>
  <c r="L325" i="21"/>
  <c r="J326" i="20"/>
  <c r="M325" i="19"/>
  <c r="M325" i="18"/>
  <c r="N325" i="17"/>
  <c r="G26" i="23"/>
  <c r="F27" i="23"/>
  <c r="C46" i="23" s="1"/>
  <c r="P14" i="23"/>
  <c r="R13" i="23"/>
  <c r="I23" i="21"/>
  <c r="M23" i="21" s="1"/>
  <c r="J23" i="19"/>
  <c r="N23" i="19" s="1"/>
  <c r="J23" i="18"/>
  <c r="N23" i="18" s="1"/>
  <c r="J24" i="17"/>
  <c r="J25" i="20" l="1"/>
  <c r="AN87" i="7"/>
  <c r="AO86" i="7"/>
  <c r="AN88" i="7"/>
  <c r="K115" i="21"/>
  <c r="L115" i="20"/>
  <c r="I116" i="19"/>
  <c r="K115" i="18"/>
  <c r="L115" i="17"/>
  <c r="J24" i="21"/>
  <c r="M24" i="21" s="1"/>
  <c r="K24" i="20"/>
  <c r="K24" i="19"/>
  <c r="I25" i="18"/>
  <c r="K24" i="17"/>
  <c r="O24" i="17" s="1"/>
  <c r="G27" i="23"/>
  <c r="C47" i="23" s="1"/>
  <c r="I26" i="23"/>
  <c r="H25" i="21"/>
  <c r="M24" i="20"/>
  <c r="O24" i="20" s="1"/>
  <c r="L24" i="19"/>
  <c r="L24" i="18"/>
  <c r="M24" i="17"/>
  <c r="I24" i="21"/>
  <c r="J24" i="19"/>
  <c r="J24" i="18"/>
  <c r="N24" i="18" s="1"/>
  <c r="J25" i="17"/>
  <c r="L326" i="21"/>
  <c r="J327" i="20"/>
  <c r="M326" i="19"/>
  <c r="M326" i="18"/>
  <c r="N326" i="17"/>
  <c r="H26" i="21" l="1"/>
  <c r="M25" i="20"/>
  <c r="L25" i="19"/>
  <c r="L25" i="18"/>
  <c r="M25" i="17"/>
  <c r="K116" i="21"/>
  <c r="L116" i="20"/>
  <c r="I117" i="19"/>
  <c r="K116" i="18"/>
  <c r="L116" i="17"/>
  <c r="I25" i="21"/>
  <c r="J25" i="19"/>
  <c r="J25" i="18"/>
  <c r="J26" i="17"/>
  <c r="J25" i="21"/>
  <c r="M25" i="21" s="1"/>
  <c r="K25" i="20"/>
  <c r="K25" i="19"/>
  <c r="I26" i="18"/>
  <c r="N25" i="18"/>
  <c r="K25" i="17"/>
  <c r="O25" i="17" s="1"/>
  <c r="N24" i="19"/>
  <c r="L327" i="21"/>
  <c r="J328" i="20"/>
  <c r="M327" i="19"/>
  <c r="M327" i="18"/>
  <c r="N327" i="17"/>
  <c r="AO87" i="7"/>
  <c r="AP86" i="7" s="1"/>
  <c r="AO88" i="7"/>
  <c r="J26" i="20"/>
  <c r="O25" i="20"/>
  <c r="AP87" i="7" l="1"/>
  <c r="AP88" i="7"/>
  <c r="AQ86" i="7"/>
  <c r="J26" i="21"/>
  <c r="K26" i="20"/>
  <c r="O26" i="20" s="1"/>
  <c r="K26" i="19"/>
  <c r="I27" i="18"/>
  <c r="K26" i="17"/>
  <c r="K117" i="21"/>
  <c r="L117" i="20"/>
  <c r="I118" i="19"/>
  <c r="K117" i="18"/>
  <c r="L117" i="17"/>
  <c r="J27" i="20"/>
  <c r="I26" i="21"/>
  <c r="J26" i="19"/>
  <c r="N26" i="19" s="1"/>
  <c r="J26" i="18"/>
  <c r="N26" i="18" s="1"/>
  <c r="J27" i="17"/>
  <c r="L328" i="21"/>
  <c r="J329" i="20"/>
  <c r="M328" i="19"/>
  <c r="M328" i="18"/>
  <c r="N328" i="17"/>
  <c r="N25" i="19"/>
  <c r="H27" i="21"/>
  <c r="M26" i="21"/>
  <c r="M26" i="20"/>
  <c r="L26" i="19"/>
  <c r="M26" i="17"/>
  <c r="O26" i="17" s="1"/>
  <c r="L26" i="18"/>
  <c r="I27" i="21" l="1"/>
  <c r="J27" i="19"/>
  <c r="J27" i="18"/>
  <c r="J28" i="17"/>
  <c r="J28" i="20"/>
  <c r="L329" i="21"/>
  <c r="J330" i="20"/>
  <c r="M329" i="19"/>
  <c r="M329" i="18"/>
  <c r="N329" i="17"/>
  <c r="J27" i="21"/>
  <c r="K27" i="20"/>
  <c r="K27" i="19"/>
  <c r="I28" i="18"/>
  <c r="K27" i="17"/>
  <c r="O27" i="17" s="1"/>
  <c r="H28" i="21"/>
  <c r="M27" i="21"/>
  <c r="M27" i="20"/>
  <c r="O27" i="20" s="1"/>
  <c r="L27" i="19"/>
  <c r="L27" i="18"/>
  <c r="N27" i="18" s="1"/>
  <c r="M27" i="17"/>
  <c r="AQ87" i="7"/>
  <c r="AQ88" i="7"/>
  <c r="AR86" i="7"/>
  <c r="K118" i="21"/>
  <c r="L118" i="20"/>
  <c r="I119" i="19"/>
  <c r="K118" i="18"/>
  <c r="L118" i="17"/>
  <c r="AR87" i="7" l="1"/>
  <c r="AR88" i="7"/>
  <c r="AS86" i="7"/>
  <c r="L330" i="21"/>
  <c r="J331" i="20"/>
  <c r="M330" i="19"/>
  <c r="M330" i="18"/>
  <c r="N330" i="17"/>
  <c r="K119" i="21"/>
  <c r="L119" i="20"/>
  <c r="I120" i="19"/>
  <c r="K119" i="18"/>
  <c r="L119" i="17"/>
  <c r="J29" i="20"/>
  <c r="H29" i="21"/>
  <c r="M28" i="20"/>
  <c r="O28" i="20" s="1"/>
  <c r="L28" i="19"/>
  <c r="L28" i="18"/>
  <c r="M28" i="17"/>
  <c r="O28" i="17" s="1"/>
  <c r="J28" i="21"/>
  <c r="K28" i="20"/>
  <c r="K28" i="19"/>
  <c r="I29" i="18"/>
  <c r="K28" i="17"/>
  <c r="I28" i="21"/>
  <c r="M28" i="21" s="1"/>
  <c r="J28" i="19"/>
  <c r="J28" i="18"/>
  <c r="N28" i="18" s="1"/>
  <c r="J29" i="17"/>
  <c r="N27" i="19"/>
  <c r="H30" i="21" l="1"/>
  <c r="M29" i="20"/>
  <c r="L29" i="19"/>
  <c r="L29" i="18"/>
  <c r="M29" i="17"/>
  <c r="I29" i="21"/>
  <c r="M29" i="21" s="1"/>
  <c r="J29" i="19"/>
  <c r="N29" i="19" s="1"/>
  <c r="J29" i="18"/>
  <c r="N29" i="18" s="1"/>
  <c r="J30" i="17"/>
  <c r="O29" i="17"/>
  <c r="N28" i="19"/>
  <c r="J30" i="20"/>
  <c r="O29" i="20"/>
  <c r="AS88" i="7"/>
  <c r="AS87" i="7"/>
  <c r="AT86" i="7" s="1"/>
  <c r="L331" i="21"/>
  <c r="J332" i="20"/>
  <c r="M331" i="19"/>
  <c r="M331" i="18"/>
  <c r="N331" i="17"/>
  <c r="J29" i="21"/>
  <c r="K29" i="20"/>
  <c r="K29" i="19"/>
  <c r="I30" i="18"/>
  <c r="K29" i="17"/>
  <c r="K120" i="21"/>
  <c r="L120" i="20"/>
  <c r="I121" i="19"/>
  <c r="K120" i="18"/>
  <c r="L120" i="17"/>
  <c r="AT87" i="7" l="1"/>
  <c r="AU86" i="7" s="1"/>
  <c r="AT88" i="7"/>
  <c r="K121" i="21"/>
  <c r="L121" i="20"/>
  <c r="I122" i="19"/>
  <c r="K121" i="18"/>
  <c r="L121" i="17"/>
  <c r="J30" i="21"/>
  <c r="M30" i="21" s="1"/>
  <c r="K30" i="20"/>
  <c r="O30" i="20" s="1"/>
  <c r="K30" i="19"/>
  <c r="I31" i="18"/>
  <c r="K30" i="17"/>
  <c r="I30" i="21"/>
  <c r="J30" i="19"/>
  <c r="J30" i="18"/>
  <c r="N30" i="18" s="1"/>
  <c r="J31" i="17"/>
  <c r="L332" i="21"/>
  <c r="J333" i="20"/>
  <c r="M332" i="19"/>
  <c r="M332" i="18"/>
  <c r="N332" i="17"/>
  <c r="J31" i="20"/>
  <c r="H31" i="21"/>
  <c r="M30" i="20"/>
  <c r="L30" i="19"/>
  <c r="L30" i="18"/>
  <c r="M30" i="17"/>
  <c r="O30" i="17" s="1"/>
  <c r="AU88" i="7" l="1"/>
  <c r="AU87" i="7"/>
  <c r="AV86" i="7"/>
  <c r="L333" i="21"/>
  <c r="J334" i="20"/>
  <c r="M333" i="19"/>
  <c r="M333" i="18"/>
  <c r="N333" i="17"/>
  <c r="K122" i="21"/>
  <c r="L122" i="20"/>
  <c r="I123" i="19"/>
  <c r="K122" i="18"/>
  <c r="L122" i="17"/>
  <c r="J31" i="21"/>
  <c r="K31" i="20"/>
  <c r="K31" i="19"/>
  <c r="I32" i="18"/>
  <c r="K31" i="17"/>
  <c r="O31" i="17" s="1"/>
  <c r="I31" i="21"/>
  <c r="M31" i="21" s="1"/>
  <c r="J31" i="19"/>
  <c r="N31" i="19" s="1"/>
  <c r="J31" i="18"/>
  <c r="N31" i="18" s="1"/>
  <c r="J32" i="17"/>
  <c r="H32" i="21"/>
  <c r="M31" i="20"/>
  <c r="L31" i="19"/>
  <c r="L31" i="18"/>
  <c r="M31" i="17"/>
  <c r="N30" i="19"/>
  <c r="J32" i="20"/>
  <c r="O31" i="20"/>
  <c r="J33" i="20" l="1"/>
  <c r="K123" i="21"/>
  <c r="L123" i="20"/>
  <c r="I124" i="19"/>
  <c r="K123" i="18"/>
  <c r="L123" i="17"/>
  <c r="H33" i="21"/>
  <c r="M32" i="21"/>
  <c r="M32" i="20"/>
  <c r="L32" i="19"/>
  <c r="L32" i="18"/>
  <c r="M32" i="17"/>
  <c r="J32" i="21"/>
  <c r="K32" i="20"/>
  <c r="O32" i="20" s="1"/>
  <c r="K32" i="19"/>
  <c r="I33" i="18"/>
  <c r="K32" i="17"/>
  <c r="L334" i="21"/>
  <c r="J335" i="20"/>
  <c r="M334" i="19"/>
  <c r="M334" i="18"/>
  <c r="N334" i="17"/>
  <c r="AV88" i="7"/>
  <c r="AV87" i="7"/>
  <c r="AW86" i="7" s="1"/>
  <c r="I32" i="21"/>
  <c r="J32" i="19"/>
  <c r="J32" i="18"/>
  <c r="N32" i="18" s="1"/>
  <c r="J33" i="17"/>
  <c r="O32" i="17"/>
  <c r="AW88" i="7" l="1"/>
  <c r="AW87" i="7"/>
  <c r="AX86" i="7" s="1"/>
  <c r="N32" i="19"/>
  <c r="I33" i="21"/>
  <c r="M33" i="21" s="1"/>
  <c r="J33" i="19"/>
  <c r="N33" i="19" s="1"/>
  <c r="J33" i="18"/>
  <c r="N33" i="18" s="1"/>
  <c r="J34" i="17"/>
  <c r="O33" i="17"/>
  <c r="C5" i="5"/>
  <c r="J33" i="21"/>
  <c r="K33" i="20"/>
  <c r="O33" i="20" s="1"/>
  <c r="K33" i="19"/>
  <c r="I34" i="18"/>
  <c r="K33" i="17"/>
  <c r="C6" i="5"/>
  <c r="J34" i="20"/>
  <c r="L335" i="21"/>
  <c r="J336" i="20"/>
  <c r="M335" i="19"/>
  <c r="M335" i="18"/>
  <c r="N335" i="17"/>
  <c r="H34" i="21"/>
  <c r="M33" i="20"/>
  <c r="L33" i="19"/>
  <c r="L33" i="18"/>
  <c r="M33" i="17"/>
  <c r="K124" i="21"/>
  <c r="L124" i="20"/>
  <c r="I125" i="19"/>
  <c r="K124" i="18"/>
  <c r="L124" i="17"/>
  <c r="AX87" i="7" l="1"/>
  <c r="AY86" i="7" s="1"/>
  <c r="AX88" i="7"/>
  <c r="K125" i="21"/>
  <c r="L125" i="20"/>
  <c r="I126" i="19"/>
  <c r="K125" i="18"/>
  <c r="L125" i="17"/>
  <c r="F7" i="5"/>
  <c r="P77" i="7"/>
  <c r="P76" i="7" s="1"/>
  <c r="C4" i="5"/>
  <c r="I34" i="21"/>
  <c r="M34" i="21" s="1"/>
  <c r="J34" i="19"/>
  <c r="J34" i="18"/>
  <c r="N34" i="18" s="1"/>
  <c r="J35" i="17"/>
  <c r="O34" i="17"/>
  <c r="J34" i="21"/>
  <c r="K34" i="20"/>
  <c r="O34" i="20" s="1"/>
  <c r="K34" i="19"/>
  <c r="I35" i="18"/>
  <c r="K34" i="17"/>
  <c r="L336" i="21"/>
  <c r="J337" i="20"/>
  <c r="M336" i="19"/>
  <c r="M336" i="18"/>
  <c r="N336" i="17"/>
  <c r="J35" i="20"/>
  <c r="P78" i="7"/>
  <c r="H35" i="21"/>
  <c r="M34" i="20"/>
  <c r="L34" i="19"/>
  <c r="L34" i="18"/>
  <c r="M34" i="17"/>
  <c r="AY87" i="7" l="1"/>
  <c r="AY88" i="7"/>
  <c r="AZ86" i="7"/>
  <c r="J35" i="21"/>
  <c r="K35" i="20"/>
  <c r="O35" i="20" s="1"/>
  <c r="K35" i="19"/>
  <c r="I36" i="18"/>
  <c r="K35" i="17"/>
  <c r="O35" i="17" s="1"/>
  <c r="S79" i="7"/>
  <c r="J36" i="20"/>
  <c r="K126" i="21"/>
  <c r="L126" i="20"/>
  <c r="I127" i="19"/>
  <c r="K126" i="18"/>
  <c r="L126" i="17"/>
  <c r="I35" i="21"/>
  <c r="M35" i="21" s="1"/>
  <c r="J35" i="19"/>
  <c r="N35" i="19" s="1"/>
  <c r="J35" i="18"/>
  <c r="N35" i="18" s="1"/>
  <c r="J36" i="17"/>
  <c r="C54" i="5"/>
  <c r="N34" i="19"/>
  <c r="L337" i="21"/>
  <c r="J338" i="20"/>
  <c r="M337" i="19"/>
  <c r="M337" i="18"/>
  <c r="N337" i="17"/>
  <c r="M8" i="5"/>
  <c r="H36" i="21"/>
  <c r="M35" i="20"/>
  <c r="L35" i="19"/>
  <c r="L35" i="18"/>
  <c r="M35" i="17"/>
  <c r="K127" i="21" l="1"/>
  <c r="L127" i="20"/>
  <c r="I128" i="19"/>
  <c r="K127" i="18"/>
  <c r="L127" i="17"/>
  <c r="AZ87" i="7"/>
  <c r="BA86" i="7"/>
  <c r="AZ88" i="7"/>
  <c r="J36" i="21"/>
  <c r="M36" i="21" s="1"/>
  <c r="K36" i="20"/>
  <c r="K36" i="19"/>
  <c r="I37" i="18"/>
  <c r="K36" i="17"/>
  <c r="I36" i="21"/>
  <c r="J36" i="19"/>
  <c r="J36" i="18"/>
  <c r="N36" i="18" s="1"/>
  <c r="J37" i="17"/>
  <c r="O36" i="17"/>
  <c r="L338" i="21"/>
  <c r="J339" i="20"/>
  <c r="M338" i="19"/>
  <c r="M338" i="18"/>
  <c r="N338" i="17"/>
  <c r="C56" i="5"/>
  <c r="H37" i="21"/>
  <c r="M36" i="20"/>
  <c r="O36" i="20" s="1"/>
  <c r="L36" i="19"/>
  <c r="L36" i="18"/>
  <c r="M36" i="17"/>
  <c r="J37" i="20"/>
  <c r="N36" i="19" l="1"/>
  <c r="I37" i="21"/>
  <c r="J37" i="19"/>
  <c r="J37" i="18"/>
  <c r="J38" i="17"/>
  <c r="BA88" i="7"/>
  <c r="BA87" i="7"/>
  <c r="BB86" i="7" s="1"/>
  <c r="J38" i="20"/>
  <c r="H38" i="21"/>
  <c r="M37" i="20"/>
  <c r="L37" i="19"/>
  <c r="L37" i="18"/>
  <c r="M37" i="17"/>
  <c r="K128" i="21"/>
  <c r="L128" i="20"/>
  <c r="I129" i="19"/>
  <c r="K128" i="18"/>
  <c r="L128" i="17"/>
  <c r="J37" i="21"/>
  <c r="M37" i="21" s="1"/>
  <c r="K37" i="20"/>
  <c r="O37" i="20" s="1"/>
  <c r="K37" i="19"/>
  <c r="I38" i="18"/>
  <c r="N37" i="18"/>
  <c r="K37" i="17"/>
  <c r="O37" i="17" s="1"/>
  <c r="L339" i="21"/>
  <c r="J340" i="20"/>
  <c r="M339" i="19"/>
  <c r="M339" i="18"/>
  <c r="N339" i="17"/>
  <c r="BB87" i="7" l="1"/>
  <c r="BB88" i="7"/>
  <c r="BC86" i="7"/>
  <c r="J39" i="20"/>
  <c r="K129" i="21"/>
  <c r="L129" i="20"/>
  <c r="I130" i="19"/>
  <c r="K129" i="18"/>
  <c r="L129" i="17"/>
  <c r="L340" i="21"/>
  <c r="J341" i="20"/>
  <c r="M340" i="19"/>
  <c r="M340" i="18"/>
  <c r="N340" i="17"/>
  <c r="J38" i="21"/>
  <c r="K38" i="20"/>
  <c r="O38" i="20" s="1"/>
  <c r="K38" i="19"/>
  <c r="I39" i="18"/>
  <c r="K38" i="17"/>
  <c r="O38" i="17" s="1"/>
  <c r="I38" i="21"/>
  <c r="M38" i="21" s="1"/>
  <c r="J38" i="19"/>
  <c r="J38" i="18"/>
  <c r="J39" i="17"/>
  <c r="H39" i="21"/>
  <c r="M38" i="20"/>
  <c r="L38" i="19"/>
  <c r="M38" i="17"/>
  <c r="L38" i="18"/>
  <c r="N38" i="18" s="1"/>
  <c r="N37" i="19"/>
  <c r="J39" i="21" l="1"/>
  <c r="K39" i="20"/>
  <c r="K39" i="19"/>
  <c r="I40" i="18"/>
  <c r="K39" i="17"/>
  <c r="O39" i="17" s="1"/>
  <c r="H40" i="21"/>
  <c r="M39" i="21"/>
  <c r="M39" i="20"/>
  <c r="O39" i="20" s="1"/>
  <c r="L39" i="19"/>
  <c r="L39" i="18"/>
  <c r="N39" i="18" s="1"/>
  <c r="M39" i="17"/>
  <c r="I39" i="21"/>
  <c r="J39" i="19"/>
  <c r="J39" i="18"/>
  <c r="J40" i="17"/>
  <c r="BC87" i="7"/>
  <c r="BC88" i="7"/>
  <c r="BD86" i="7"/>
  <c r="K130" i="21"/>
  <c r="L130" i="20"/>
  <c r="I131" i="19"/>
  <c r="K130" i="18"/>
  <c r="L130" i="17"/>
  <c r="J40" i="20"/>
  <c r="N38" i="19"/>
  <c r="L341" i="21"/>
  <c r="J342" i="20"/>
  <c r="M341" i="19"/>
  <c r="M341" i="18"/>
  <c r="N341" i="17"/>
  <c r="BD87" i="7" l="1"/>
  <c r="BD88" i="7"/>
  <c r="BE86" i="7"/>
  <c r="L342" i="21"/>
  <c r="J343" i="20"/>
  <c r="M342" i="19"/>
  <c r="M342" i="18"/>
  <c r="N342" i="17"/>
  <c r="J40" i="21"/>
  <c r="K40" i="20"/>
  <c r="K40" i="19"/>
  <c r="I41" i="18"/>
  <c r="K40" i="17"/>
  <c r="H41" i="21"/>
  <c r="M40" i="20"/>
  <c r="L40" i="19"/>
  <c r="L40" i="18"/>
  <c r="M40" i="17"/>
  <c r="J41" i="20"/>
  <c r="O40" i="20"/>
  <c r="N39" i="19"/>
  <c r="K131" i="21"/>
  <c r="L131" i="20"/>
  <c r="I132" i="19"/>
  <c r="K131" i="18"/>
  <c r="L131" i="17"/>
  <c r="I40" i="21"/>
  <c r="M40" i="21" s="1"/>
  <c r="J40" i="19"/>
  <c r="J40" i="18"/>
  <c r="N40" i="18" s="1"/>
  <c r="J41" i="17"/>
  <c r="O40" i="17"/>
  <c r="J42" i="20" l="1"/>
  <c r="N40" i="19"/>
  <c r="L343" i="21"/>
  <c r="J344" i="20"/>
  <c r="M343" i="19"/>
  <c r="M343" i="18"/>
  <c r="N343" i="17"/>
  <c r="BE88" i="7"/>
  <c r="BF86" i="7"/>
  <c r="BE87" i="7"/>
  <c r="I41" i="21"/>
  <c r="J41" i="19"/>
  <c r="J41" i="18"/>
  <c r="J42" i="17"/>
  <c r="K132" i="21"/>
  <c r="L132" i="20"/>
  <c r="I133" i="19"/>
  <c r="K132" i="18"/>
  <c r="L132" i="17"/>
  <c r="J41" i="21"/>
  <c r="M41" i="21" s="1"/>
  <c r="K41" i="20"/>
  <c r="O41" i="20" s="1"/>
  <c r="K41" i="19"/>
  <c r="I42" i="18"/>
  <c r="K41" i="17"/>
  <c r="O41" i="17" s="1"/>
  <c r="H42" i="21"/>
  <c r="M41" i="20"/>
  <c r="L41" i="19"/>
  <c r="L41" i="18"/>
  <c r="N41" i="18" s="1"/>
  <c r="M41" i="17"/>
  <c r="K133" i="21" l="1"/>
  <c r="L133" i="20"/>
  <c r="I134" i="19"/>
  <c r="K133" i="18"/>
  <c r="L133" i="17"/>
  <c r="L344" i="21"/>
  <c r="J345" i="20"/>
  <c r="M344" i="19"/>
  <c r="M344" i="18"/>
  <c r="N344" i="17"/>
  <c r="I42" i="21"/>
  <c r="J42" i="19"/>
  <c r="J42" i="18"/>
  <c r="J43" i="17"/>
  <c r="BF87" i="7"/>
  <c r="BG86" i="7" s="1"/>
  <c r="BF88" i="7"/>
  <c r="N41" i="19"/>
  <c r="H43" i="21"/>
  <c r="M42" i="21"/>
  <c r="M42" i="20"/>
  <c r="O42" i="20" s="1"/>
  <c r="L42" i="19"/>
  <c r="M42" i="17"/>
  <c r="L42" i="18"/>
  <c r="J42" i="21"/>
  <c r="K42" i="20"/>
  <c r="K42" i="19"/>
  <c r="N42" i="18"/>
  <c r="I43" i="18"/>
  <c r="K42" i="17"/>
  <c r="O42" i="17" s="1"/>
  <c r="J43" i="20"/>
  <c r="BG88" i="7" l="1"/>
  <c r="BG87" i="7"/>
  <c r="BH86" i="7" s="1"/>
  <c r="J43" i="21"/>
  <c r="K43" i="20"/>
  <c r="K43" i="19"/>
  <c r="I44" i="18"/>
  <c r="N43" i="18"/>
  <c r="K43" i="17"/>
  <c r="O43" i="17" s="1"/>
  <c r="J44" i="20"/>
  <c r="O43" i="20"/>
  <c r="M43" i="21"/>
  <c r="H44" i="21"/>
  <c r="M43" i="20"/>
  <c r="L43" i="19"/>
  <c r="L43" i="18"/>
  <c r="M43" i="17"/>
  <c r="L345" i="21"/>
  <c r="J346" i="20"/>
  <c r="M345" i="19"/>
  <c r="M345" i="18"/>
  <c r="N345" i="17"/>
  <c r="N42" i="19"/>
  <c r="I43" i="21"/>
  <c r="J43" i="19"/>
  <c r="J43" i="18"/>
  <c r="J44" i="17"/>
  <c r="K134" i="21"/>
  <c r="L134" i="20"/>
  <c r="I135" i="19"/>
  <c r="K134" i="18"/>
  <c r="L134" i="17"/>
  <c r="BH88" i="7" l="1"/>
  <c r="BH87" i="7"/>
  <c r="BI86" i="7" s="1"/>
  <c r="K135" i="21"/>
  <c r="L135" i="20"/>
  <c r="I136" i="19"/>
  <c r="K135" i="18"/>
  <c r="L135" i="17"/>
  <c r="J44" i="21"/>
  <c r="M44" i="21" s="1"/>
  <c r="K44" i="20"/>
  <c r="O44" i="20" s="1"/>
  <c r="K44" i="19"/>
  <c r="I45" i="18"/>
  <c r="K44" i="17"/>
  <c r="J45" i="20"/>
  <c r="N43" i="19"/>
  <c r="L346" i="21"/>
  <c r="J347" i="20"/>
  <c r="M346" i="19"/>
  <c r="M346" i="18"/>
  <c r="N346" i="17"/>
  <c r="I44" i="21"/>
  <c r="J44" i="19"/>
  <c r="J44" i="18"/>
  <c r="N44" i="18" s="1"/>
  <c r="J45" i="17"/>
  <c r="H45" i="21"/>
  <c r="M44" i="20"/>
  <c r="L44" i="19"/>
  <c r="L44" i="18"/>
  <c r="M44" i="17"/>
  <c r="O44" i="17" s="1"/>
  <c r="BI88" i="7" l="1"/>
  <c r="BI87" i="7"/>
  <c r="BJ86" i="7" s="1"/>
  <c r="K136" i="21"/>
  <c r="L136" i="20"/>
  <c r="I137" i="19"/>
  <c r="K136" i="18"/>
  <c r="L136" i="17"/>
  <c r="I45" i="21"/>
  <c r="J45" i="19"/>
  <c r="N45" i="19" s="1"/>
  <c r="J45" i="18"/>
  <c r="N45" i="18" s="1"/>
  <c r="J46" i="17"/>
  <c r="N44" i="19"/>
  <c r="L347" i="21"/>
  <c r="J348" i="20"/>
  <c r="M347" i="19"/>
  <c r="M347" i="18"/>
  <c r="N347" i="17"/>
  <c r="M45" i="21"/>
  <c r="H46" i="21"/>
  <c r="M45" i="20"/>
  <c r="L45" i="18"/>
  <c r="L45" i="19"/>
  <c r="M45" i="17"/>
  <c r="J46" i="20"/>
  <c r="J45" i="21"/>
  <c r="K45" i="20"/>
  <c r="O45" i="20" s="1"/>
  <c r="K45" i="19"/>
  <c r="I46" i="18"/>
  <c r="K45" i="17"/>
  <c r="O45" i="17" s="1"/>
  <c r="BJ87" i="7" l="1"/>
  <c r="BK86" i="7" s="1"/>
  <c r="BJ88" i="7"/>
  <c r="J46" i="21"/>
  <c r="K46" i="20"/>
  <c r="K46" i="19"/>
  <c r="I47" i="18"/>
  <c r="K46" i="17"/>
  <c r="L348" i="21"/>
  <c r="J349" i="20"/>
  <c r="M348" i="19"/>
  <c r="M348" i="18"/>
  <c r="N348" i="17"/>
  <c r="H47" i="21"/>
  <c r="M46" i="20"/>
  <c r="O46" i="20" s="1"/>
  <c r="L46" i="19"/>
  <c r="L46" i="18"/>
  <c r="M46" i="17"/>
  <c r="O46" i="17" s="1"/>
  <c r="K137" i="21"/>
  <c r="L137" i="20"/>
  <c r="I138" i="19"/>
  <c r="K137" i="18"/>
  <c r="L137" i="17"/>
  <c r="J47" i="20"/>
  <c r="I46" i="21"/>
  <c r="M46" i="21" s="1"/>
  <c r="J46" i="19"/>
  <c r="N46" i="19" s="1"/>
  <c r="J46" i="18"/>
  <c r="N46" i="18" s="1"/>
  <c r="J47" i="17"/>
  <c r="BK87" i="7" l="1"/>
  <c r="BK88" i="7"/>
  <c r="L349" i="21"/>
  <c r="J350" i="20"/>
  <c r="M349" i="19"/>
  <c r="M349" i="18"/>
  <c r="N349" i="17"/>
  <c r="I47" i="21"/>
  <c r="J47" i="19"/>
  <c r="N47" i="19" s="1"/>
  <c r="J47" i="18"/>
  <c r="N47" i="18" s="1"/>
  <c r="J48" i="17"/>
  <c r="J48" i="20"/>
  <c r="J47" i="21"/>
  <c r="K47" i="20"/>
  <c r="O47" i="20" s="1"/>
  <c r="K47" i="19"/>
  <c r="I48" i="18"/>
  <c r="K47" i="17"/>
  <c r="O47" i="17" s="1"/>
  <c r="M47" i="21"/>
  <c r="H48" i="21"/>
  <c r="M47" i="20"/>
  <c r="L47" i="19"/>
  <c r="L47" i="18"/>
  <c r="M47" i="17"/>
  <c r="K138" i="21"/>
  <c r="L138" i="20"/>
  <c r="I139" i="19"/>
  <c r="K138" i="18"/>
  <c r="L138" i="17"/>
  <c r="I48" i="21" l="1"/>
  <c r="J48" i="19"/>
  <c r="J48" i="18"/>
  <c r="J49" i="17"/>
  <c r="K139" i="21"/>
  <c r="L139" i="20"/>
  <c r="I140" i="19"/>
  <c r="K139" i="18"/>
  <c r="L139" i="17"/>
  <c r="L350" i="21"/>
  <c r="J351" i="20"/>
  <c r="M350" i="19"/>
  <c r="M350" i="18"/>
  <c r="N350" i="17"/>
  <c r="H49" i="21"/>
  <c r="M48" i="20"/>
  <c r="L48" i="19"/>
  <c r="L48" i="18"/>
  <c r="N48" i="18" s="1"/>
  <c r="M48" i="17"/>
  <c r="J48" i="21"/>
  <c r="M48" i="21" s="1"/>
  <c r="K48" i="20"/>
  <c r="K48" i="19"/>
  <c r="I49" i="18"/>
  <c r="K48" i="17"/>
  <c r="O48" i="17" s="1"/>
  <c r="J49" i="20"/>
  <c r="O48" i="20"/>
  <c r="K140" i="21" l="1"/>
  <c r="L140" i="20"/>
  <c r="I141" i="19"/>
  <c r="K140" i="18"/>
  <c r="L140" i="17"/>
  <c r="J50" i="20"/>
  <c r="O49" i="20"/>
  <c r="I49" i="21"/>
  <c r="M49" i="21" s="1"/>
  <c r="J49" i="19"/>
  <c r="J49" i="18"/>
  <c r="N49" i="18" s="1"/>
  <c r="J50" i="17"/>
  <c r="N48" i="19"/>
  <c r="H50" i="21"/>
  <c r="M49" i="20"/>
  <c r="L49" i="19"/>
  <c r="L49" i="18"/>
  <c r="M49" i="17"/>
  <c r="J49" i="21"/>
  <c r="K49" i="20"/>
  <c r="K49" i="19"/>
  <c r="I50" i="18"/>
  <c r="K49" i="17"/>
  <c r="O49" i="17" s="1"/>
  <c r="L351" i="21"/>
  <c r="J352" i="20"/>
  <c r="M351" i="19"/>
  <c r="M351" i="18"/>
  <c r="N351" i="17"/>
  <c r="I50" i="21" l="1"/>
  <c r="J50" i="19"/>
  <c r="J50" i="18"/>
  <c r="J51" i="17"/>
  <c r="N49" i="19"/>
  <c r="J51" i="20"/>
  <c r="J50" i="21"/>
  <c r="M50" i="21" s="1"/>
  <c r="K50" i="20"/>
  <c r="O50" i="20" s="1"/>
  <c r="K50" i="19"/>
  <c r="N50" i="18"/>
  <c r="I51" i="18"/>
  <c r="K50" i="17"/>
  <c r="L352" i="21"/>
  <c r="J353" i="20"/>
  <c r="M352" i="19"/>
  <c r="M352" i="18"/>
  <c r="N352" i="17"/>
  <c r="K141" i="21"/>
  <c r="L141" i="20"/>
  <c r="I142" i="19"/>
  <c r="K141" i="18"/>
  <c r="L141" i="17"/>
  <c r="H51" i="21"/>
  <c r="M50" i="20"/>
  <c r="L50" i="19"/>
  <c r="L50" i="18"/>
  <c r="M50" i="17"/>
  <c r="O50" i="17" s="1"/>
  <c r="K142" i="21" l="1"/>
  <c r="L142" i="20"/>
  <c r="I143" i="19"/>
  <c r="K142" i="18"/>
  <c r="L142" i="17"/>
  <c r="J52" i="20"/>
  <c r="L353" i="21"/>
  <c r="J354" i="20"/>
  <c r="M353" i="19"/>
  <c r="M353" i="18"/>
  <c r="N353" i="17"/>
  <c r="I51" i="21"/>
  <c r="J51" i="19"/>
  <c r="J51" i="18"/>
  <c r="J52" i="17"/>
  <c r="M51" i="21"/>
  <c r="H52" i="21"/>
  <c r="M51" i="20"/>
  <c r="O51" i="20" s="1"/>
  <c r="L51" i="19"/>
  <c r="L51" i="18"/>
  <c r="N51" i="18" s="1"/>
  <c r="M51" i="17"/>
  <c r="N50" i="19"/>
  <c r="J51" i="21"/>
  <c r="K51" i="20"/>
  <c r="K51" i="19"/>
  <c r="I52" i="18"/>
  <c r="K51" i="17"/>
  <c r="O51" i="17" s="1"/>
  <c r="J53" i="20" l="1"/>
  <c r="L354" i="21"/>
  <c r="J355" i="20"/>
  <c r="M354" i="19"/>
  <c r="M354" i="18"/>
  <c r="N354" i="17"/>
  <c r="J52" i="21"/>
  <c r="K52" i="20"/>
  <c r="O52" i="20" s="1"/>
  <c r="K52" i="19"/>
  <c r="N52" i="18"/>
  <c r="I53" i="18"/>
  <c r="K52" i="17"/>
  <c r="N51" i="19"/>
  <c r="H53" i="21"/>
  <c r="M52" i="20"/>
  <c r="L52" i="19"/>
  <c r="L52" i="18"/>
  <c r="M52" i="17"/>
  <c r="O52" i="17" s="1"/>
  <c r="I52" i="21"/>
  <c r="M52" i="21" s="1"/>
  <c r="J52" i="19"/>
  <c r="N52" i="19" s="1"/>
  <c r="J52" i="18"/>
  <c r="J53" i="17"/>
  <c r="K143" i="21"/>
  <c r="L143" i="20"/>
  <c r="I144" i="19"/>
  <c r="K143" i="18"/>
  <c r="L143" i="17"/>
  <c r="K144" i="21" l="1"/>
  <c r="L144" i="20"/>
  <c r="I145" i="19"/>
  <c r="K144" i="18"/>
  <c r="L144" i="17"/>
  <c r="H54" i="21"/>
  <c r="M53" i="20"/>
  <c r="O53" i="20" s="1"/>
  <c r="L53" i="19"/>
  <c r="L53" i="18"/>
  <c r="M53" i="17"/>
  <c r="O53" i="17" s="1"/>
  <c r="L355" i="21"/>
  <c r="J356" i="20"/>
  <c r="M355" i="19"/>
  <c r="M355" i="18"/>
  <c r="N355" i="17"/>
  <c r="I53" i="21"/>
  <c r="J53" i="19"/>
  <c r="J53" i="18"/>
  <c r="N53" i="18" s="1"/>
  <c r="J54" i="17"/>
  <c r="J53" i="21"/>
  <c r="M53" i="21" s="1"/>
  <c r="K53" i="20"/>
  <c r="K53" i="19"/>
  <c r="I54" i="18"/>
  <c r="K53" i="17"/>
  <c r="J54" i="20"/>
  <c r="N53" i="19" l="1"/>
  <c r="K145" i="21"/>
  <c r="L145" i="20"/>
  <c r="I146" i="19"/>
  <c r="K145" i="18"/>
  <c r="L145" i="17"/>
  <c r="I54" i="21"/>
  <c r="M54" i="21" s="1"/>
  <c r="J54" i="19"/>
  <c r="N54" i="19" s="1"/>
  <c r="J54" i="18"/>
  <c r="J55" i="17"/>
  <c r="H55" i="21"/>
  <c r="M54" i="20"/>
  <c r="L54" i="19"/>
  <c r="M54" i="17"/>
  <c r="L54" i="18"/>
  <c r="J54" i="21"/>
  <c r="K54" i="20"/>
  <c r="O54" i="20" s="1"/>
  <c r="K54" i="19"/>
  <c r="N54" i="18"/>
  <c r="I55" i="18"/>
  <c r="K54" i="17"/>
  <c r="O54" i="17" s="1"/>
  <c r="J55" i="20"/>
  <c r="L356" i="21"/>
  <c r="J357" i="20"/>
  <c r="M356" i="19"/>
  <c r="M356" i="18"/>
  <c r="N356" i="17"/>
  <c r="I55" i="21" l="1"/>
  <c r="J55" i="18"/>
  <c r="J55" i="19"/>
  <c r="J56" i="17"/>
  <c r="L357" i="21"/>
  <c r="J358" i="20"/>
  <c r="M357" i="19"/>
  <c r="M357" i="18"/>
  <c r="N357" i="17"/>
  <c r="J55" i="21"/>
  <c r="M55" i="21" s="1"/>
  <c r="K55" i="20"/>
  <c r="K55" i="19"/>
  <c r="I56" i="18"/>
  <c r="K55" i="17"/>
  <c r="O55" i="17" s="1"/>
  <c r="K146" i="21"/>
  <c r="L146" i="20"/>
  <c r="I147" i="19"/>
  <c r="K146" i="18"/>
  <c r="L146" i="17"/>
  <c r="J56" i="20"/>
  <c r="H56" i="21"/>
  <c r="M55" i="20"/>
  <c r="O55" i="20" s="1"/>
  <c r="L55" i="19"/>
  <c r="L55" i="18"/>
  <c r="N55" i="18" s="1"/>
  <c r="M55" i="17"/>
  <c r="I56" i="21" l="1"/>
  <c r="J56" i="19"/>
  <c r="J56" i="18"/>
  <c r="J57" i="17"/>
  <c r="J57" i="20"/>
  <c r="K147" i="21"/>
  <c r="L147" i="20"/>
  <c r="I148" i="19"/>
  <c r="K147" i="18"/>
  <c r="L147" i="17"/>
  <c r="N55" i="19"/>
  <c r="H57" i="21"/>
  <c r="M56" i="20"/>
  <c r="L56" i="19"/>
  <c r="L56" i="18"/>
  <c r="M56" i="17"/>
  <c r="O56" i="17" s="1"/>
  <c r="J56" i="21"/>
  <c r="M56" i="21" s="1"/>
  <c r="K56" i="20"/>
  <c r="O56" i="20" s="1"/>
  <c r="K56" i="19"/>
  <c r="N56" i="18"/>
  <c r="I57" i="18"/>
  <c r="K56" i="17"/>
  <c r="L358" i="21"/>
  <c r="J359" i="20"/>
  <c r="M358" i="19"/>
  <c r="M358" i="18"/>
  <c r="N358" i="17"/>
  <c r="K148" i="21" l="1"/>
  <c r="L148" i="20"/>
  <c r="I149" i="19"/>
  <c r="K148" i="18"/>
  <c r="L148" i="17"/>
  <c r="I57" i="21"/>
  <c r="J57" i="19"/>
  <c r="J57" i="18"/>
  <c r="N57" i="18" s="1"/>
  <c r="J58" i="17"/>
  <c r="O57" i="17"/>
  <c r="N56" i="19"/>
  <c r="J58" i="20"/>
  <c r="L359" i="21"/>
  <c r="J360" i="20"/>
  <c r="M359" i="19"/>
  <c r="M359" i="18"/>
  <c r="N359" i="17"/>
  <c r="M57" i="21"/>
  <c r="H58" i="21"/>
  <c r="M57" i="20"/>
  <c r="L57" i="19"/>
  <c r="L57" i="18"/>
  <c r="M57" i="17"/>
  <c r="J57" i="21"/>
  <c r="K57" i="20"/>
  <c r="O57" i="20" s="1"/>
  <c r="K57" i="19"/>
  <c r="I58" i="18"/>
  <c r="K57" i="17"/>
  <c r="H59" i="21" l="1"/>
  <c r="M58" i="20"/>
  <c r="L58" i="19"/>
  <c r="M58" i="17"/>
  <c r="L58" i="18"/>
  <c r="I58" i="21"/>
  <c r="M58" i="21" s="1"/>
  <c r="J58" i="19"/>
  <c r="N58" i="19" s="1"/>
  <c r="J58" i="18"/>
  <c r="N58" i="18" s="1"/>
  <c r="J59" i="17"/>
  <c r="O58" i="17"/>
  <c r="J59" i="20"/>
  <c r="N57" i="19"/>
  <c r="J58" i="21"/>
  <c r="K58" i="20"/>
  <c r="O58" i="20" s="1"/>
  <c r="K58" i="19"/>
  <c r="I59" i="18"/>
  <c r="K58" i="17"/>
  <c r="L360" i="21"/>
  <c r="J361" i="20"/>
  <c r="M360" i="19"/>
  <c r="M360" i="18"/>
  <c r="N360" i="17"/>
  <c r="K149" i="21"/>
  <c r="L149" i="20"/>
  <c r="I150" i="19"/>
  <c r="K149" i="18"/>
  <c r="L149" i="17"/>
  <c r="I59" i="21" l="1"/>
  <c r="J59" i="19"/>
  <c r="J59" i="18"/>
  <c r="J60" i="17"/>
  <c r="J59" i="21"/>
  <c r="M59" i="21" s="1"/>
  <c r="K59" i="20"/>
  <c r="O59" i="20" s="1"/>
  <c r="K59" i="19"/>
  <c r="I60" i="18"/>
  <c r="N59" i="18"/>
  <c r="K59" i="17"/>
  <c r="O59" i="17" s="1"/>
  <c r="J60" i="20"/>
  <c r="L361" i="21"/>
  <c r="J362" i="20"/>
  <c r="M361" i="19"/>
  <c r="M361" i="18"/>
  <c r="N361" i="17"/>
  <c r="K150" i="21"/>
  <c r="L150" i="20"/>
  <c r="I151" i="19"/>
  <c r="K150" i="18"/>
  <c r="L150" i="17"/>
  <c r="H60" i="21"/>
  <c r="M59" i="20"/>
  <c r="L59" i="19"/>
  <c r="L59" i="18"/>
  <c r="M59" i="17"/>
  <c r="J61" i="20" l="1"/>
  <c r="J60" i="21"/>
  <c r="K60" i="20"/>
  <c r="O60" i="20" s="1"/>
  <c r="K60" i="19"/>
  <c r="I61" i="18"/>
  <c r="K60" i="17"/>
  <c r="O60" i="17" s="1"/>
  <c r="I60" i="21"/>
  <c r="M60" i="21" s="1"/>
  <c r="J60" i="19"/>
  <c r="N60" i="19" s="1"/>
  <c r="J60" i="18"/>
  <c r="N60" i="18" s="1"/>
  <c r="J61" i="17"/>
  <c r="K151" i="21"/>
  <c r="L151" i="20"/>
  <c r="I152" i="19"/>
  <c r="K151" i="18"/>
  <c r="L151" i="17"/>
  <c r="H61" i="21"/>
  <c r="M60" i="20"/>
  <c r="L60" i="19"/>
  <c r="L60" i="18"/>
  <c r="M60" i="17"/>
  <c r="L362" i="21"/>
  <c r="J363" i="20"/>
  <c r="M362" i="19"/>
  <c r="M362" i="18"/>
  <c r="N362" i="17"/>
  <c r="N59" i="19"/>
  <c r="I61" i="21" l="1"/>
  <c r="J61" i="19"/>
  <c r="J61" i="18"/>
  <c r="J62" i="17"/>
  <c r="J61" i="21"/>
  <c r="K61" i="20"/>
  <c r="K61" i="19"/>
  <c r="I62" i="18"/>
  <c r="N61" i="18"/>
  <c r="K61" i="17"/>
  <c r="O61" i="17" s="1"/>
  <c r="K152" i="21"/>
  <c r="L152" i="20"/>
  <c r="I153" i="19"/>
  <c r="K152" i="18"/>
  <c r="L152" i="17"/>
  <c r="L363" i="21"/>
  <c r="J364" i="20"/>
  <c r="M363" i="19"/>
  <c r="M363" i="18"/>
  <c r="N363" i="17"/>
  <c r="M61" i="21"/>
  <c r="H62" i="21"/>
  <c r="M61" i="20"/>
  <c r="L61" i="19"/>
  <c r="L61" i="18"/>
  <c r="M61" i="17"/>
  <c r="J62" i="20"/>
  <c r="O61" i="20"/>
  <c r="K153" i="21" l="1"/>
  <c r="L153" i="20"/>
  <c r="I154" i="19"/>
  <c r="K153" i="18"/>
  <c r="L153" i="17"/>
  <c r="J62" i="21"/>
  <c r="K62" i="20"/>
  <c r="O62" i="20" s="1"/>
  <c r="K62" i="19"/>
  <c r="N62" i="18"/>
  <c r="I63" i="18"/>
  <c r="K62" i="17"/>
  <c r="L364" i="21"/>
  <c r="J365" i="20"/>
  <c r="M364" i="19"/>
  <c r="M364" i="18"/>
  <c r="N364" i="17"/>
  <c r="I62" i="21"/>
  <c r="M62" i="21" s="1"/>
  <c r="J62" i="19"/>
  <c r="N62" i="19" s="1"/>
  <c r="J62" i="18"/>
  <c r="J63" i="17"/>
  <c r="N61" i="19"/>
  <c r="J63" i="20"/>
  <c r="H63" i="21"/>
  <c r="M62" i="20"/>
  <c r="L62" i="19"/>
  <c r="L62" i="18"/>
  <c r="M62" i="17"/>
  <c r="O62" i="17" s="1"/>
  <c r="I63" i="21" l="1"/>
  <c r="J63" i="19"/>
  <c r="J63" i="18"/>
  <c r="J64" i="17"/>
  <c r="J63" i="21"/>
  <c r="K63" i="20"/>
  <c r="O63" i="20" s="1"/>
  <c r="K63" i="19"/>
  <c r="I64" i="18"/>
  <c r="N63" i="18"/>
  <c r="K63" i="17"/>
  <c r="O63" i="17" s="1"/>
  <c r="M63" i="21"/>
  <c r="H64" i="21"/>
  <c r="M63" i="20"/>
  <c r="L63" i="19"/>
  <c r="L63" i="18"/>
  <c r="M63" i="17"/>
  <c r="J64" i="20"/>
  <c r="K154" i="21"/>
  <c r="L154" i="20"/>
  <c r="I155" i="19"/>
  <c r="K154" i="18"/>
  <c r="L154" i="17"/>
  <c r="L365" i="21"/>
  <c r="J366" i="20"/>
  <c r="M365" i="19"/>
  <c r="M365" i="18"/>
  <c r="N365" i="17"/>
  <c r="K155" i="21" l="1"/>
  <c r="L155" i="20"/>
  <c r="I156" i="19"/>
  <c r="K155" i="18"/>
  <c r="L155" i="17"/>
  <c r="L366" i="21"/>
  <c r="J367" i="20"/>
  <c r="M366" i="19"/>
  <c r="M366" i="18"/>
  <c r="N366" i="17"/>
  <c r="N63" i="19"/>
  <c r="J64" i="21"/>
  <c r="K64" i="20"/>
  <c r="K64" i="19"/>
  <c r="I65" i="18"/>
  <c r="K64" i="17"/>
  <c r="O64" i="17" s="1"/>
  <c r="D6" i="5"/>
  <c r="J65" i="20"/>
  <c r="O64" i="20"/>
  <c r="I64" i="21"/>
  <c r="M64" i="21" s="1"/>
  <c r="J64" i="19"/>
  <c r="N64" i="19" s="1"/>
  <c r="J64" i="18"/>
  <c r="J65" i="17"/>
  <c r="D5" i="5"/>
  <c r="H65" i="21"/>
  <c r="M64" i="20"/>
  <c r="L64" i="19"/>
  <c r="L64" i="18"/>
  <c r="N64" i="18" s="1"/>
  <c r="M64" i="17"/>
  <c r="J66" i="20" l="1"/>
  <c r="L367" i="21"/>
  <c r="J368" i="20"/>
  <c r="M367" i="19"/>
  <c r="M367" i="18"/>
  <c r="N367" i="17"/>
  <c r="Q78" i="7"/>
  <c r="J65" i="21"/>
  <c r="K65" i="20"/>
  <c r="O65" i="20" s="1"/>
  <c r="K65" i="19"/>
  <c r="I66" i="18"/>
  <c r="K65" i="17"/>
  <c r="O65" i="17" s="1"/>
  <c r="H66" i="21"/>
  <c r="M65" i="20"/>
  <c r="L65" i="19"/>
  <c r="L65" i="18"/>
  <c r="M65" i="17"/>
  <c r="Q77" i="7"/>
  <c r="Q76" i="7" s="1"/>
  <c r="D4" i="5"/>
  <c r="K156" i="21"/>
  <c r="L156" i="20"/>
  <c r="I157" i="19"/>
  <c r="K156" i="18"/>
  <c r="L156" i="17"/>
  <c r="G7" i="5"/>
  <c r="I65" i="21"/>
  <c r="M65" i="21" s="1"/>
  <c r="J65" i="18"/>
  <c r="N65" i="18" s="1"/>
  <c r="J65" i="19"/>
  <c r="J66" i="17"/>
  <c r="T79" i="7" l="1"/>
  <c r="K157" i="21"/>
  <c r="L157" i="20"/>
  <c r="I158" i="19"/>
  <c r="K157" i="18"/>
  <c r="L157" i="17"/>
  <c r="H67" i="21"/>
  <c r="M66" i="20"/>
  <c r="L66" i="19"/>
  <c r="L66" i="18"/>
  <c r="M66" i="17"/>
  <c r="J66" i="21"/>
  <c r="K66" i="20"/>
  <c r="O66" i="20" s="1"/>
  <c r="K66" i="19"/>
  <c r="I67" i="18"/>
  <c r="K66" i="17"/>
  <c r="O66" i="17" s="1"/>
  <c r="I66" i="21"/>
  <c r="M66" i="21" s="1"/>
  <c r="J66" i="19"/>
  <c r="N66" i="19" s="1"/>
  <c r="J66" i="18"/>
  <c r="N66" i="18" s="1"/>
  <c r="J67" i="17"/>
  <c r="L368" i="21"/>
  <c r="J369" i="20"/>
  <c r="M368" i="19"/>
  <c r="M368" i="18"/>
  <c r="N368" i="17"/>
  <c r="N8" i="5"/>
  <c r="N65" i="19"/>
  <c r="D54" i="5"/>
  <c r="J67" i="20"/>
  <c r="K158" i="21" l="1"/>
  <c r="L158" i="20"/>
  <c r="I159" i="19"/>
  <c r="K158" i="18"/>
  <c r="L158" i="17"/>
  <c r="J67" i="21"/>
  <c r="K67" i="20"/>
  <c r="K67" i="19"/>
  <c r="I68" i="18"/>
  <c r="K67" i="17"/>
  <c r="O8" i="5"/>
  <c r="P8" i="5"/>
  <c r="L369" i="21"/>
  <c r="J370" i="20"/>
  <c r="M369" i="19"/>
  <c r="M369" i="18"/>
  <c r="N369" i="17"/>
  <c r="J68" i="20"/>
  <c r="O67" i="20"/>
  <c r="D56" i="5"/>
  <c r="H68" i="21"/>
  <c r="M67" i="20"/>
  <c r="L67" i="19"/>
  <c r="L67" i="18"/>
  <c r="M67" i="17"/>
  <c r="I67" i="21"/>
  <c r="M67" i="21" s="1"/>
  <c r="J67" i="19"/>
  <c r="N67" i="19" s="1"/>
  <c r="J67" i="18"/>
  <c r="N67" i="18" s="1"/>
  <c r="J68" i="17"/>
  <c r="O67" i="17"/>
  <c r="K159" i="21" l="1"/>
  <c r="L159" i="20"/>
  <c r="I160" i="19"/>
  <c r="K159" i="18"/>
  <c r="L159" i="17"/>
  <c r="I68" i="21"/>
  <c r="J68" i="19"/>
  <c r="N68" i="19" s="1"/>
  <c r="J68" i="18"/>
  <c r="N68" i="18" s="1"/>
  <c r="J69" i="17"/>
  <c r="J69" i="20"/>
  <c r="L370" i="21"/>
  <c r="J371" i="20"/>
  <c r="M370" i="19"/>
  <c r="M370" i="18"/>
  <c r="N370" i="17"/>
  <c r="H69" i="21"/>
  <c r="M68" i="21"/>
  <c r="M68" i="20"/>
  <c r="L68" i="19"/>
  <c r="L68" i="18"/>
  <c r="M68" i="17"/>
  <c r="J68" i="21"/>
  <c r="K68" i="20"/>
  <c r="O68" i="20" s="1"/>
  <c r="K68" i="19"/>
  <c r="I69" i="18"/>
  <c r="K68" i="17"/>
  <c r="O68" i="17" s="1"/>
  <c r="K160" i="21" l="1"/>
  <c r="L160" i="20"/>
  <c r="I161" i="19"/>
  <c r="K160" i="18"/>
  <c r="L160" i="17"/>
  <c r="I69" i="21"/>
  <c r="J69" i="19"/>
  <c r="N69" i="19" s="1"/>
  <c r="J69" i="18"/>
  <c r="N69" i="18" s="1"/>
  <c r="J70" i="17"/>
  <c r="O69" i="17"/>
  <c r="M69" i="21"/>
  <c r="H70" i="21"/>
  <c r="M69" i="20"/>
  <c r="L69" i="19"/>
  <c r="L69" i="18"/>
  <c r="M69" i="17"/>
  <c r="L371" i="21"/>
  <c r="J372" i="20"/>
  <c r="M371" i="19"/>
  <c r="M371" i="18"/>
  <c r="N371" i="17"/>
  <c r="O69" i="20"/>
  <c r="J70" i="20"/>
  <c r="J69" i="21"/>
  <c r="K69" i="20"/>
  <c r="K69" i="19"/>
  <c r="I70" i="18"/>
  <c r="K69" i="17"/>
  <c r="I70" i="21" l="1"/>
  <c r="J70" i="19"/>
  <c r="J70" i="18"/>
  <c r="J71" i="17"/>
  <c r="J70" i="21"/>
  <c r="M70" i="21" s="1"/>
  <c r="K70" i="20"/>
  <c r="O70" i="20" s="1"/>
  <c r="K70" i="19"/>
  <c r="N70" i="18"/>
  <c r="I71" i="18"/>
  <c r="K70" i="17"/>
  <c r="O70" i="17" s="1"/>
  <c r="L372" i="21"/>
  <c r="J373" i="20"/>
  <c r="M372" i="19"/>
  <c r="M372" i="18"/>
  <c r="N372" i="17"/>
  <c r="K161" i="21"/>
  <c r="L161" i="20"/>
  <c r="I162" i="19"/>
  <c r="K161" i="18"/>
  <c r="L161" i="17"/>
  <c r="J71" i="20"/>
  <c r="H71" i="21"/>
  <c r="M70" i="20"/>
  <c r="L70" i="19"/>
  <c r="M70" i="17"/>
  <c r="L70" i="18"/>
  <c r="J72" i="20" l="1"/>
  <c r="J71" i="21"/>
  <c r="K71" i="20"/>
  <c r="O71" i="20" s="1"/>
  <c r="K71" i="19"/>
  <c r="I72" i="18"/>
  <c r="K71" i="17"/>
  <c r="O71" i="17" s="1"/>
  <c r="I71" i="21"/>
  <c r="J71" i="19"/>
  <c r="J71" i="18"/>
  <c r="N71" i="18" s="1"/>
  <c r="J72" i="17"/>
  <c r="N70" i="19"/>
  <c r="K162" i="21"/>
  <c r="L162" i="20"/>
  <c r="I163" i="19"/>
  <c r="K162" i="18"/>
  <c r="L162" i="17"/>
  <c r="M71" i="21"/>
  <c r="H72" i="21"/>
  <c r="M71" i="20"/>
  <c r="L71" i="19"/>
  <c r="L71" i="18"/>
  <c r="M71" i="17"/>
  <c r="L373" i="21"/>
  <c r="J374" i="20"/>
  <c r="M373" i="19"/>
  <c r="M373" i="18"/>
  <c r="N373" i="17"/>
  <c r="N71" i="19" l="1"/>
  <c r="I72" i="21"/>
  <c r="J72" i="19"/>
  <c r="J72" i="18"/>
  <c r="J73" i="17"/>
  <c r="M72" i="21"/>
  <c r="H73" i="21"/>
  <c r="M72" i="20"/>
  <c r="O72" i="20" s="1"/>
  <c r="L72" i="19"/>
  <c r="L72" i="18"/>
  <c r="N72" i="18" s="1"/>
  <c r="M72" i="17"/>
  <c r="J72" i="21"/>
  <c r="K72" i="20"/>
  <c r="K72" i="19"/>
  <c r="I73" i="18"/>
  <c r="K72" i="17"/>
  <c r="O72" i="17" s="1"/>
  <c r="K163" i="21"/>
  <c r="L163" i="20"/>
  <c r="I164" i="19"/>
  <c r="K163" i="18"/>
  <c r="L163" i="17"/>
  <c r="L374" i="21"/>
  <c r="J375" i="20"/>
  <c r="M374" i="19"/>
  <c r="M374" i="18"/>
  <c r="N374" i="17"/>
  <c r="J73" i="20"/>
  <c r="I73" i="21" l="1"/>
  <c r="J73" i="19"/>
  <c r="J73" i="18"/>
  <c r="J74" i="17"/>
  <c r="J74" i="20"/>
  <c r="H74" i="21"/>
  <c r="M73" i="21"/>
  <c r="M73" i="20"/>
  <c r="O73" i="20" s="1"/>
  <c r="L73" i="18"/>
  <c r="N73" i="18" s="1"/>
  <c r="L73" i="19"/>
  <c r="M73" i="17"/>
  <c r="N72" i="19"/>
  <c r="K164" i="21"/>
  <c r="L164" i="20"/>
  <c r="I165" i="19"/>
  <c r="K164" i="18"/>
  <c r="L164" i="17"/>
  <c r="L375" i="21"/>
  <c r="J376" i="20"/>
  <c r="M375" i="19"/>
  <c r="N375" i="17"/>
  <c r="M375" i="18"/>
  <c r="J73" i="21"/>
  <c r="K73" i="20"/>
  <c r="K73" i="19"/>
  <c r="I74" i="18"/>
  <c r="K73" i="17"/>
  <c r="O73" i="17" s="1"/>
  <c r="L376" i="21" l="1"/>
  <c r="J377" i="20"/>
  <c r="M376" i="19"/>
  <c r="M376" i="18"/>
  <c r="N376" i="17"/>
  <c r="H75" i="21"/>
  <c r="M74" i="21"/>
  <c r="M74" i="20"/>
  <c r="L74" i="19"/>
  <c r="M74" i="17"/>
  <c r="L74" i="18"/>
  <c r="N74" i="18" s="1"/>
  <c r="K165" i="21"/>
  <c r="L165" i="20"/>
  <c r="I166" i="19"/>
  <c r="K165" i="18"/>
  <c r="L165" i="17"/>
  <c r="J74" i="21"/>
  <c r="K74" i="20"/>
  <c r="O74" i="20" s="1"/>
  <c r="K74" i="19"/>
  <c r="I75" i="18"/>
  <c r="K74" i="17"/>
  <c r="O74" i="17" s="1"/>
  <c r="J75" i="20"/>
  <c r="I74" i="21"/>
  <c r="J74" i="19"/>
  <c r="J74" i="18"/>
  <c r="J75" i="17"/>
  <c r="N73" i="19"/>
  <c r="J75" i="21" l="1"/>
  <c r="K75" i="20"/>
  <c r="K75" i="19"/>
  <c r="I76" i="18"/>
  <c r="K75" i="17"/>
  <c r="I75" i="21"/>
  <c r="M75" i="21" s="1"/>
  <c r="J75" i="19"/>
  <c r="N75" i="19" s="1"/>
  <c r="J75" i="18"/>
  <c r="N75" i="18" s="1"/>
  <c r="J76" i="17"/>
  <c r="O75" i="17"/>
  <c r="H76" i="21"/>
  <c r="M75" i="20"/>
  <c r="L75" i="19"/>
  <c r="L75" i="18"/>
  <c r="M75" i="17"/>
  <c r="N74" i="19"/>
  <c r="K166" i="21"/>
  <c r="L166" i="20"/>
  <c r="I167" i="19"/>
  <c r="K166" i="18"/>
  <c r="L166" i="17"/>
  <c r="O75" i="20"/>
  <c r="J76" i="20"/>
  <c r="L377" i="21"/>
  <c r="J378" i="20"/>
  <c r="M377" i="19"/>
  <c r="M377" i="18"/>
  <c r="N377" i="17"/>
  <c r="H77" i="21" l="1"/>
  <c r="M76" i="20"/>
  <c r="L76" i="19"/>
  <c r="L76" i="18"/>
  <c r="M76" i="17"/>
  <c r="I76" i="21"/>
  <c r="M76" i="21" s="1"/>
  <c r="J76" i="19"/>
  <c r="J76" i="18"/>
  <c r="N76" i="18" s="1"/>
  <c r="J77" i="17"/>
  <c r="O76" i="17"/>
  <c r="L378" i="21"/>
  <c r="J379" i="20"/>
  <c r="M378" i="19"/>
  <c r="M378" i="18"/>
  <c r="N378" i="17"/>
  <c r="J76" i="21"/>
  <c r="K76" i="20"/>
  <c r="O76" i="20" s="1"/>
  <c r="K76" i="19"/>
  <c r="I77" i="18"/>
  <c r="K76" i="17"/>
  <c r="J77" i="20"/>
  <c r="K167" i="21"/>
  <c r="L167" i="20"/>
  <c r="I168" i="19"/>
  <c r="K167" i="18"/>
  <c r="L167" i="17"/>
  <c r="J78" i="20" l="1"/>
  <c r="I77" i="21"/>
  <c r="J77" i="19"/>
  <c r="J77" i="18"/>
  <c r="J78" i="17"/>
  <c r="K168" i="21"/>
  <c r="L168" i="20"/>
  <c r="I169" i="19"/>
  <c r="K168" i="18"/>
  <c r="L168" i="17"/>
  <c r="J77" i="21"/>
  <c r="K77" i="20"/>
  <c r="O77" i="20" s="1"/>
  <c r="K77" i="19"/>
  <c r="I78" i="18"/>
  <c r="K77" i="17"/>
  <c r="O77" i="17" s="1"/>
  <c r="N76" i="19"/>
  <c r="L379" i="21"/>
  <c r="J380" i="20"/>
  <c r="M379" i="19"/>
  <c r="M379" i="18"/>
  <c r="N379" i="17"/>
  <c r="H78" i="21"/>
  <c r="M77" i="21"/>
  <c r="M77" i="20"/>
  <c r="L77" i="19"/>
  <c r="L77" i="18"/>
  <c r="N77" i="18" s="1"/>
  <c r="M77" i="17"/>
  <c r="L380" i="21" l="1"/>
  <c r="J381" i="20"/>
  <c r="M380" i="19"/>
  <c r="M380" i="18"/>
  <c r="N380" i="17"/>
  <c r="I78" i="21"/>
  <c r="M78" i="21" s="1"/>
  <c r="J78" i="19"/>
  <c r="J78" i="18"/>
  <c r="J79" i="17"/>
  <c r="K169" i="21"/>
  <c r="L169" i="20"/>
  <c r="I170" i="19"/>
  <c r="K169" i="18"/>
  <c r="L169" i="17"/>
  <c r="N77" i="19"/>
  <c r="J78" i="21"/>
  <c r="K78" i="20"/>
  <c r="K78" i="19"/>
  <c r="N78" i="18"/>
  <c r="I79" i="18"/>
  <c r="K78" i="17"/>
  <c r="O78" i="17" s="1"/>
  <c r="H79" i="21"/>
  <c r="M78" i="20"/>
  <c r="L78" i="19"/>
  <c r="L78" i="18"/>
  <c r="M78" i="17"/>
  <c r="J79" i="20"/>
  <c r="O78" i="20"/>
  <c r="J79" i="21" l="1"/>
  <c r="K79" i="20"/>
  <c r="K79" i="19"/>
  <c r="I80" i="18"/>
  <c r="K79" i="17"/>
  <c r="J80" i="20"/>
  <c r="O79" i="20"/>
  <c r="K170" i="21"/>
  <c r="L170" i="20"/>
  <c r="I171" i="19"/>
  <c r="K170" i="18"/>
  <c r="L170" i="17"/>
  <c r="I79" i="21"/>
  <c r="J79" i="19"/>
  <c r="J79" i="18"/>
  <c r="N79" i="18" s="1"/>
  <c r="J80" i="17"/>
  <c r="N78" i="19"/>
  <c r="L381" i="21"/>
  <c r="J382" i="20"/>
  <c r="M381" i="19"/>
  <c r="M381" i="18"/>
  <c r="N381" i="17"/>
  <c r="H80" i="21"/>
  <c r="M79" i="21"/>
  <c r="M79" i="20"/>
  <c r="L79" i="19"/>
  <c r="L79" i="18"/>
  <c r="M79" i="17"/>
  <c r="O79" i="17" s="1"/>
  <c r="K171" i="21" l="1"/>
  <c r="L171" i="20"/>
  <c r="I172" i="19"/>
  <c r="K171" i="18"/>
  <c r="L171" i="17"/>
  <c r="L382" i="21"/>
  <c r="J383" i="20"/>
  <c r="M382" i="19"/>
  <c r="M382" i="18"/>
  <c r="N382" i="17"/>
  <c r="I80" i="21"/>
  <c r="J80" i="19"/>
  <c r="J80" i="18"/>
  <c r="J81" i="17"/>
  <c r="J80" i="21"/>
  <c r="M80" i="21" s="1"/>
  <c r="K80" i="20"/>
  <c r="K80" i="19"/>
  <c r="N80" i="18"/>
  <c r="I81" i="18"/>
  <c r="K80" i="17"/>
  <c r="O80" i="17" s="1"/>
  <c r="O80" i="20"/>
  <c r="J81" i="20"/>
  <c r="N79" i="19"/>
  <c r="H81" i="21"/>
  <c r="M80" i="20"/>
  <c r="L80" i="19"/>
  <c r="L80" i="18"/>
  <c r="M80" i="17"/>
  <c r="J81" i="21" l="1"/>
  <c r="K81" i="20"/>
  <c r="K81" i="19"/>
  <c r="I82" i="18"/>
  <c r="K81" i="17"/>
  <c r="I81" i="21"/>
  <c r="M81" i="21" s="1"/>
  <c r="J81" i="19"/>
  <c r="N81" i="19" s="1"/>
  <c r="J81" i="18"/>
  <c r="N81" i="18" s="1"/>
  <c r="J82" i="17"/>
  <c r="O81" i="17"/>
  <c r="N80" i="19"/>
  <c r="L383" i="21"/>
  <c r="J384" i="20"/>
  <c r="M383" i="19"/>
  <c r="M383" i="18"/>
  <c r="N383" i="17"/>
  <c r="K172" i="21"/>
  <c r="L172" i="20"/>
  <c r="I173" i="19"/>
  <c r="K172" i="18"/>
  <c r="L172" i="17"/>
  <c r="H82" i="21"/>
  <c r="M81" i="20"/>
  <c r="L81" i="19"/>
  <c r="L81" i="18"/>
  <c r="M81" i="17"/>
  <c r="O81" i="20"/>
  <c r="J82" i="20"/>
  <c r="J83" i="20" l="1"/>
  <c r="K173" i="21"/>
  <c r="L173" i="20"/>
  <c r="I174" i="19"/>
  <c r="K173" i="18"/>
  <c r="L173" i="17"/>
  <c r="I82" i="21"/>
  <c r="M82" i="21" s="1"/>
  <c r="J82" i="19"/>
  <c r="N82" i="19" s="1"/>
  <c r="J82" i="18"/>
  <c r="N82" i="18" s="1"/>
  <c r="J83" i="17"/>
  <c r="J82" i="21"/>
  <c r="K82" i="20"/>
  <c r="O82" i="20" s="1"/>
  <c r="K82" i="19"/>
  <c r="I83" i="18"/>
  <c r="K82" i="17"/>
  <c r="O82" i="17" s="1"/>
  <c r="L384" i="21"/>
  <c r="J385" i="20"/>
  <c r="M384" i="19"/>
  <c r="M384" i="18"/>
  <c r="N384" i="17"/>
  <c r="H83" i="21"/>
  <c r="M82" i="20"/>
  <c r="L82" i="19"/>
  <c r="L82" i="18"/>
  <c r="M82" i="17"/>
  <c r="I83" i="21" l="1"/>
  <c r="J83" i="19"/>
  <c r="J83" i="18"/>
  <c r="J84" i="17"/>
  <c r="J83" i="21"/>
  <c r="M83" i="21" s="1"/>
  <c r="K83" i="20"/>
  <c r="K83" i="19"/>
  <c r="I84" i="18"/>
  <c r="N83" i="18"/>
  <c r="K83" i="17"/>
  <c r="O83" i="17" s="1"/>
  <c r="L385" i="21"/>
  <c r="J386" i="20"/>
  <c r="M385" i="19"/>
  <c r="M385" i="18"/>
  <c r="N385" i="17"/>
  <c r="K174" i="21"/>
  <c r="L174" i="20"/>
  <c r="I175" i="19"/>
  <c r="K174" i="18"/>
  <c r="L174" i="17"/>
  <c r="H84" i="21"/>
  <c r="M83" i="20"/>
  <c r="L83" i="19"/>
  <c r="L83" i="18"/>
  <c r="M83" i="17"/>
  <c r="J84" i="20"/>
  <c r="O83" i="20"/>
  <c r="J85" i="20" l="1"/>
  <c r="H85" i="21"/>
  <c r="M84" i="20"/>
  <c r="L84" i="19"/>
  <c r="L84" i="18"/>
  <c r="M84" i="17"/>
  <c r="O84" i="17" s="1"/>
  <c r="J84" i="21"/>
  <c r="K84" i="20"/>
  <c r="O84" i="20" s="1"/>
  <c r="K84" i="19"/>
  <c r="I85" i="18"/>
  <c r="K84" i="17"/>
  <c r="N83" i="19"/>
  <c r="K175" i="21"/>
  <c r="L175" i="20"/>
  <c r="I176" i="19"/>
  <c r="K175" i="18"/>
  <c r="L175" i="17"/>
  <c r="I84" i="21"/>
  <c r="M84" i="21" s="1"/>
  <c r="J84" i="19"/>
  <c r="N84" i="19" s="1"/>
  <c r="J84" i="18"/>
  <c r="N84" i="18" s="1"/>
  <c r="J85" i="17"/>
  <c r="L386" i="21"/>
  <c r="J387" i="20"/>
  <c r="M386" i="19"/>
  <c r="M386" i="18"/>
  <c r="N386" i="17"/>
  <c r="K176" i="21" l="1"/>
  <c r="L176" i="20"/>
  <c r="I177" i="19"/>
  <c r="K176" i="18"/>
  <c r="L176" i="17"/>
  <c r="L387" i="21"/>
  <c r="J388" i="20"/>
  <c r="M387" i="19"/>
  <c r="M387" i="18"/>
  <c r="N387" i="17"/>
  <c r="H86" i="21"/>
  <c r="M85" i="20"/>
  <c r="L85" i="19"/>
  <c r="L85" i="18"/>
  <c r="M85" i="17"/>
  <c r="I85" i="21"/>
  <c r="M85" i="21" s="1"/>
  <c r="J85" i="19"/>
  <c r="N85" i="19" s="1"/>
  <c r="J85" i="18"/>
  <c r="N85" i="18" s="1"/>
  <c r="J86" i="17"/>
  <c r="O85" i="17"/>
  <c r="J85" i="21"/>
  <c r="K85" i="20"/>
  <c r="K85" i="19"/>
  <c r="I86" i="18"/>
  <c r="K85" i="17"/>
  <c r="J86" i="20"/>
  <c r="O85" i="20"/>
  <c r="I86" i="21" l="1"/>
  <c r="J86" i="19"/>
  <c r="J86" i="18"/>
  <c r="J87" i="17"/>
  <c r="K177" i="21"/>
  <c r="L177" i="20"/>
  <c r="I178" i="19"/>
  <c r="K177" i="18"/>
  <c r="L177" i="17"/>
  <c r="L388" i="21"/>
  <c r="J389" i="20"/>
  <c r="M388" i="19"/>
  <c r="M388" i="18"/>
  <c r="N388" i="17"/>
  <c r="J87" i="20"/>
  <c r="J86" i="21"/>
  <c r="M86" i="21" s="1"/>
  <c r="K86" i="20"/>
  <c r="O86" i="20" s="1"/>
  <c r="K86" i="19"/>
  <c r="N86" i="18"/>
  <c r="I87" i="18"/>
  <c r="K86" i="17"/>
  <c r="H87" i="21"/>
  <c r="M86" i="20"/>
  <c r="L86" i="19"/>
  <c r="M86" i="17"/>
  <c r="O86" i="17" s="1"/>
  <c r="L86" i="18"/>
  <c r="J87" i="21" l="1"/>
  <c r="K87" i="20"/>
  <c r="K87" i="19"/>
  <c r="I88" i="18"/>
  <c r="K87" i="17"/>
  <c r="O87" i="17" s="1"/>
  <c r="K178" i="21"/>
  <c r="L178" i="20"/>
  <c r="I179" i="19"/>
  <c r="K178" i="18"/>
  <c r="L178" i="17"/>
  <c r="J88" i="20"/>
  <c r="I87" i="21"/>
  <c r="J87" i="19"/>
  <c r="J87" i="18"/>
  <c r="J88" i="17"/>
  <c r="H88" i="21"/>
  <c r="M87" i="21"/>
  <c r="M87" i="20"/>
  <c r="O87" i="20" s="1"/>
  <c r="L87" i="19"/>
  <c r="L87" i="18"/>
  <c r="N87" i="18" s="1"/>
  <c r="M87" i="17"/>
  <c r="N86" i="19"/>
  <c r="L389" i="21"/>
  <c r="J390" i="20"/>
  <c r="M389" i="19"/>
  <c r="M389" i="18"/>
  <c r="N389" i="17"/>
  <c r="H89" i="21" l="1"/>
  <c r="M88" i="20"/>
  <c r="L88" i="19"/>
  <c r="L88" i="18"/>
  <c r="M88" i="17"/>
  <c r="L390" i="21"/>
  <c r="J391" i="20"/>
  <c r="M390" i="19"/>
  <c r="M390" i="18"/>
  <c r="N390" i="17"/>
  <c r="I88" i="21"/>
  <c r="J88" i="19"/>
  <c r="J88" i="18"/>
  <c r="J89" i="17"/>
  <c r="J88" i="21"/>
  <c r="M88" i="21" s="1"/>
  <c r="K88" i="20"/>
  <c r="O88" i="20" s="1"/>
  <c r="K88" i="19"/>
  <c r="N88" i="18"/>
  <c r="I89" i="18"/>
  <c r="K88" i="17"/>
  <c r="O88" i="17" s="1"/>
  <c r="J89" i="20"/>
  <c r="K179" i="21"/>
  <c r="L179" i="20"/>
  <c r="I180" i="19"/>
  <c r="K179" i="18"/>
  <c r="L179" i="17"/>
  <c r="N87" i="19"/>
  <c r="J90" i="20" l="1"/>
  <c r="L391" i="21"/>
  <c r="J392" i="20"/>
  <c r="M391" i="19"/>
  <c r="M391" i="18"/>
  <c r="N391" i="17"/>
  <c r="J89" i="21"/>
  <c r="K89" i="20"/>
  <c r="O89" i="20" s="1"/>
  <c r="K89" i="19"/>
  <c r="I90" i="18"/>
  <c r="K89" i="17"/>
  <c r="O89" i="17" s="1"/>
  <c r="K180" i="21"/>
  <c r="L180" i="20"/>
  <c r="I181" i="19"/>
  <c r="K180" i="18"/>
  <c r="L180" i="17"/>
  <c r="I89" i="21"/>
  <c r="M89" i="21" s="1"/>
  <c r="J89" i="19"/>
  <c r="J89" i="18"/>
  <c r="N89" i="18" s="1"/>
  <c r="J90" i="17"/>
  <c r="N88" i="19"/>
  <c r="H90" i="21"/>
  <c r="M89" i="20"/>
  <c r="L89" i="19"/>
  <c r="L89" i="18"/>
  <c r="M89" i="17"/>
  <c r="I90" i="21" l="1"/>
  <c r="J90" i="19"/>
  <c r="J90" i="18"/>
  <c r="J91" i="17"/>
  <c r="J90" i="21"/>
  <c r="M90" i="21" s="1"/>
  <c r="K90" i="20"/>
  <c r="O90" i="20" s="1"/>
  <c r="K90" i="19"/>
  <c r="N90" i="18"/>
  <c r="I91" i="18"/>
  <c r="K90" i="17"/>
  <c r="O90" i="17" s="1"/>
  <c r="L392" i="21"/>
  <c r="J393" i="20"/>
  <c r="M392" i="19"/>
  <c r="N392" i="17"/>
  <c r="M392" i="18"/>
  <c r="J91" i="20"/>
  <c r="N89" i="19"/>
  <c r="K181" i="21"/>
  <c r="L181" i="20"/>
  <c r="I182" i="19"/>
  <c r="K181" i="18"/>
  <c r="L181" i="17"/>
  <c r="H91" i="21"/>
  <c r="M90" i="20"/>
  <c r="L90" i="19"/>
  <c r="M90" i="17"/>
  <c r="L90" i="18"/>
  <c r="K182" i="21" l="1"/>
  <c r="L182" i="20"/>
  <c r="I183" i="19"/>
  <c r="K182" i="18"/>
  <c r="L182" i="17"/>
  <c r="J92" i="20"/>
  <c r="H92" i="21"/>
  <c r="M91" i="21"/>
  <c r="M91" i="20"/>
  <c r="O91" i="20" s="1"/>
  <c r="L91" i="19"/>
  <c r="L91" i="18"/>
  <c r="M91" i="17"/>
  <c r="J91" i="21"/>
  <c r="K91" i="20"/>
  <c r="K91" i="19"/>
  <c r="I92" i="18"/>
  <c r="K91" i="17"/>
  <c r="O91" i="17" s="1"/>
  <c r="I91" i="21"/>
  <c r="J91" i="19"/>
  <c r="J91" i="18"/>
  <c r="N91" i="18" s="1"/>
  <c r="J92" i="17"/>
  <c r="N90" i="19"/>
  <c r="L393" i="21"/>
  <c r="J394" i="20"/>
  <c r="M393" i="19"/>
  <c r="M393" i="18"/>
  <c r="N393" i="17"/>
  <c r="I92" i="21" l="1"/>
  <c r="J92" i="19"/>
  <c r="J92" i="18"/>
  <c r="J93" i="17"/>
  <c r="H93" i="21"/>
  <c r="M92" i="21"/>
  <c r="M92" i="20"/>
  <c r="L92" i="19"/>
  <c r="L92" i="18"/>
  <c r="N92" i="18" s="1"/>
  <c r="M92" i="17"/>
  <c r="N91" i="19"/>
  <c r="J93" i="20"/>
  <c r="J92" i="21"/>
  <c r="K92" i="20"/>
  <c r="O92" i="20" s="1"/>
  <c r="K92" i="19"/>
  <c r="I93" i="18"/>
  <c r="K92" i="17"/>
  <c r="O92" i="17" s="1"/>
  <c r="L394" i="21"/>
  <c r="J395" i="20"/>
  <c r="M394" i="19"/>
  <c r="M394" i="18"/>
  <c r="N394" i="17"/>
  <c r="K183" i="21"/>
  <c r="L183" i="20"/>
  <c r="I184" i="19"/>
  <c r="K183" i="18"/>
  <c r="L183" i="17"/>
  <c r="H94" i="21" l="1"/>
  <c r="M93" i="20"/>
  <c r="L93" i="19"/>
  <c r="L93" i="18"/>
  <c r="M93" i="17"/>
  <c r="L395" i="21"/>
  <c r="J396" i="20"/>
  <c r="M395" i="19"/>
  <c r="M395" i="18"/>
  <c r="N395" i="17"/>
  <c r="J93" i="21"/>
  <c r="K93" i="20"/>
  <c r="K93" i="19"/>
  <c r="I94" i="18"/>
  <c r="K93" i="17"/>
  <c r="I93" i="21"/>
  <c r="M93" i="21" s="1"/>
  <c r="J93" i="19"/>
  <c r="N93" i="19" s="1"/>
  <c r="J93" i="18"/>
  <c r="N93" i="18" s="1"/>
  <c r="J94" i="17"/>
  <c r="O93" i="17"/>
  <c r="N92" i="19"/>
  <c r="K184" i="21"/>
  <c r="L184" i="20"/>
  <c r="I185" i="19"/>
  <c r="K184" i="18"/>
  <c r="L184" i="17"/>
  <c r="O93" i="20"/>
  <c r="J94" i="20"/>
  <c r="I94" i="21" l="1"/>
  <c r="J94" i="19"/>
  <c r="J94" i="18"/>
  <c r="J95" i="17"/>
  <c r="E5" i="5"/>
  <c r="L396" i="21"/>
  <c r="J397" i="20"/>
  <c r="M396" i="19"/>
  <c r="M396" i="18"/>
  <c r="N396" i="17"/>
  <c r="K185" i="21"/>
  <c r="L185" i="20"/>
  <c r="I186" i="19"/>
  <c r="K185" i="18"/>
  <c r="L185" i="17"/>
  <c r="J95" i="20"/>
  <c r="J94" i="21"/>
  <c r="M94" i="21" s="1"/>
  <c r="K94" i="20"/>
  <c r="O94" i="20" s="1"/>
  <c r="K94" i="19"/>
  <c r="N94" i="18"/>
  <c r="I95" i="18"/>
  <c r="K94" i="17"/>
  <c r="E6" i="5"/>
  <c r="H95" i="21"/>
  <c r="M94" i="20"/>
  <c r="L94" i="19"/>
  <c r="L94" i="18"/>
  <c r="M94" i="17"/>
  <c r="O94" i="17" s="1"/>
  <c r="R77" i="7" l="1"/>
  <c r="E4" i="5"/>
  <c r="L397" i="21"/>
  <c r="J398" i="20"/>
  <c r="M397" i="19"/>
  <c r="M397" i="18"/>
  <c r="N397" i="17"/>
  <c r="O95" i="20"/>
  <c r="J96" i="20"/>
  <c r="H96" i="21"/>
  <c r="M95" i="20"/>
  <c r="L95" i="19"/>
  <c r="L95" i="18"/>
  <c r="M95" i="17"/>
  <c r="I95" i="21"/>
  <c r="M95" i="21" s="1"/>
  <c r="J95" i="19"/>
  <c r="N95" i="19" s="1"/>
  <c r="J95" i="18"/>
  <c r="N95" i="18" s="1"/>
  <c r="J96" i="17"/>
  <c r="O95" i="17"/>
  <c r="N94" i="19"/>
  <c r="K186" i="21"/>
  <c r="L186" i="20"/>
  <c r="I187" i="19"/>
  <c r="K186" i="18"/>
  <c r="L186" i="17"/>
  <c r="H7" i="5"/>
  <c r="R78" i="7"/>
  <c r="J95" i="21"/>
  <c r="K95" i="20"/>
  <c r="K95" i="19"/>
  <c r="I96" i="18"/>
  <c r="K95" i="17"/>
  <c r="U79" i="7" l="1"/>
  <c r="J97" i="20"/>
  <c r="I96" i="21"/>
  <c r="J96" i="19"/>
  <c r="J96" i="18"/>
  <c r="N96" i="18" s="1"/>
  <c r="J97" i="17"/>
  <c r="O96" i="17"/>
  <c r="L398" i="21"/>
  <c r="J399" i="20"/>
  <c r="M398" i="19"/>
  <c r="M398" i="18"/>
  <c r="N398" i="17"/>
  <c r="C8" i="6"/>
  <c r="K187" i="21"/>
  <c r="L187" i="20"/>
  <c r="I188" i="19"/>
  <c r="K187" i="18"/>
  <c r="L187" i="17"/>
  <c r="J96" i="21"/>
  <c r="M96" i="21" s="1"/>
  <c r="K96" i="20"/>
  <c r="K96" i="19"/>
  <c r="I97" i="18"/>
  <c r="K96" i="17"/>
  <c r="E54" i="5"/>
  <c r="H97" i="21"/>
  <c r="M96" i="20"/>
  <c r="O96" i="20" s="1"/>
  <c r="L96" i="19"/>
  <c r="L96" i="18"/>
  <c r="M96" i="17"/>
  <c r="R76" i="7"/>
  <c r="I97" i="21" l="1"/>
  <c r="J97" i="19"/>
  <c r="J97" i="18"/>
  <c r="J98" i="17"/>
  <c r="J98" i="20"/>
  <c r="K188" i="21"/>
  <c r="L188" i="20"/>
  <c r="I189" i="19"/>
  <c r="K188" i="18"/>
  <c r="L188" i="17"/>
  <c r="N96" i="19"/>
  <c r="J97" i="21"/>
  <c r="K97" i="20"/>
  <c r="K97" i="19"/>
  <c r="I98" i="18"/>
  <c r="N97" i="18"/>
  <c r="K97" i="17"/>
  <c r="O97" i="17" s="1"/>
  <c r="H98" i="21"/>
  <c r="M97" i="21"/>
  <c r="M97" i="20"/>
  <c r="O97" i="20" s="1"/>
  <c r="L97" i="19"/>
  <c r="L97" i="18"/>
  <c r="M97" i="17"/>
  <c r="E56" i="5"/>
  <c r="AB80" i="7"/>
  <c r="L399" i="21"/>
  <c r="J400" i="20"/>
  <c r="M399" i="19"/>
  <c r="M399" i="18"/>
  <c r="N399" i="17"/>
  <c r="H99" i="21" l="1"/>
  <c r="M98" i="20"/>
  <c r="L98" i="19"/>
  <c r="M98" i="17"/>
  <c r="L98" i="18"/>
  <c r="K189" i="21"/>
  <c r="L189" i="20"/>
  <c r="I190" i="19"/>
  <c r="K189" i="18"/>
  <c r="L189" i="17"/>
  <c r="J98" i="21"/>
  <c r="K98" i="20"/>
  <c r="K98" i="19"/>
  <c r="N98" i="18"/>
  <c r="I99" i="18"/>
  <c r="K98" i="17"/>
  <c r="I98" i="21"/>
  <c r="M98" i="21" s="1"/>
  <c r="J98" i="19"/>
  <c r="N98" i="19" s="1"/>
  <c r="J98" i="18"/>
  <c r="J99" i="17"/>
  <c r="O98" i="17"/>
  <c r="N97" i="19"/>
  <c r="L400" i="21"/>
  <c r="J401" i="20"/>
  <c r="M400" i="19"/>
  <c r="M400" i="18"/>
  <c r="N400" i="17"/>
  <c r="O98" i="20"/>
  <c r="J99" i="20"/>
  <c r="J99" i="21" l="1"/>
  <c r="K99" i="20"/>
  <c r="K99" i="19"/>
  <c r="I100" i="18"/>
  <c r="K99" i="17"/>
  <c r="I99" i="21"/>
  <c r="M99" i="21" s="1"/>
  <c r="J99" i="19"/>
  <c r="N99" i="19" s="1"/>
  <c r="J99" i="18"/>
  <c r="N99" i="18" s="1"/>
  <c r="J100" i="17"/>
  <c r="O99" i="17"/>
  <c r="K190" i="21"/>
  <c r="L190" i="20"/>
  <c r="I191" i="19"/>
  <c r="K190" i="18"/>
  <c r="L190" i="17"/>
  <c r="O99" i="20"/>
  <c r="J100" i="20"/>
  <c r="L401" i="21"/>
  <c r="J402" i="20"/>
  <c r="M401" i="19"/>
  <c r="M401" i="18"/>
  <c r="N401" i="17"/>
  <c r="H100" i="21"/>
  <c r="M99" i="20"/>
  <c r="L99" i="19"/>
  <c r="L99" i="18"/>
  <c r="M99" i="17"/>
  <c r="I100" i="21" l="1"/>
  <c r="J100" i="19"/>
  <c r="J100" i="18"/>
  <c r="J101" i="17"/>
  <c r="J101" i="20"/>
  <c r="J100" i="21"/>
  <c r="M100" i="21" s="1"/>
  <c r="K100" i="20"/>
  <c r="O100" i="20" s="1"/>
  <c r="K100" i="19"/>
  <c r="N100" i="18"/>
  <c r="I101" i="18"/>
  <c r="K100" i="17"/>
  <c r="K191" i="21"/>
  <c r="L191" i="20"/>
  <c r="I192" i="19"/>
  <c r="K191" i="18"/>
  <c r="L191" i="17"/>
  <c r="L402" i="21"/>
  <c r="J403" i="20"/>
  <c r="M402" i="19"/>
  <c r="M402" i="18"/>
  <c r="N402" i="17"/>
  <c r="H101" i="21"/>
  <c r="M100" i="20"/>
  <c r="L100" i="19"/>
  <c r="L100" i="18"/>
  <c r="M100" i="17"/>
  <c r="O100" i="17" s="1"/>
  <c r="J101" i="21" l="1"/>
  <c r="K101" i="20"/>
  <c r="K101" i="19"/>
  <c r="I102" i="18"/>
  <c r="K101" i="17"/>
  <c r="I101" i="21"/>
  <c r="M101" i="21" s="1"/>
  <c r="J101" i="19"/>
  <c r="N101" i="19" s="1"/>
  <c r="J101" i="18"/>
  <c r="N101" i="18" s="1"/>
  <c r="J102" i="17"/>
  <c r="O101" i="17"/>
  <c r="L403" i="21"/>
  <c r="J404" i="20"/>
  <c r="M403" i="19"/>
  <c r="M403" i="18"/>
  <c r="N403" i="17"/>
  <c r="K192" i="21"/>
  <c r="L192" i="20"/>
  <c r="I193" i="19"/>
  <c r="K192" i="18"/>
  <c r="L192" i="17"/>
  <c r="H102" i="21"/>
  <c r="M101" i="20"/>
  <c r="L101" i="19"/>
  <c r="L101" i="18"/>
  <c r="M101" i="17"/>
  <c r="N100" i="19"/>
  <c r="O101" i="20"/>
  <c r="J102" i="20"/>
  <c r="K193" i="21" l="1"/>
  <c r="L193" i="20"/>
  <c r="I194" i="19"/>
  <c r="K193" i="18"/>
  <c r="L193" i="17"/>
  <c r="J103" i="20"/>
  <c r="H103" i="21"/>
  <c r="M102" i="21"/>
  <c r="M102" i="20"/>
  <c r="L102" i="19"/>
  <c r="L102" i="18"/>
  <c r="M102" i="17"/>
  <c r="I102" i="21"/>
  <c r="J102" i="19"/>
  <c r="J102" i="18"/>
  <c r="J103" i="17"/>
  <c r="O102" i="17"/>
  <c r="J102" i="21"/>
  <c r="K102" i="20"/>
  <c r="O102" i="20" s="1"/>
  <c r="K102" i="19"/>
  <c r="N102" i="18"/>
  <c r="I103" i="18"/>
  <c r="K102" i="17"/>
  <c r="L404" i="21"/>
  <c r="J405" i="20"/>
  <c r="M404" i="19"/>
  <c r="M404" i="18"/>
  <c r="N404" i="17"/>
  <c r="J104" i="20" l="1"/>
  <c r="K194" i="21"/>
  <c r="L194" i="20"/>
  <c r="I195" i="19"/>
  <c r="K194" i="18"/>
  <c r="L194" i="17"/>
  <c r="L405" i="21"/>
  <c r="J406" i="20"/>
  <c r="M405" i="19"/>
  <c r="M405" i="18"/>
  <c r="N405" i="17"/>
  <c r="H104" i="21"/>
  <c r="M103" i="20"/>
  <c r="L103" i="19"/>
  <c r="L103" i="18"/>
  <c r="M103" i="17"/>
  <c r="I103" i="21"/>
  <c r="M103" i="21" s="1"/>
  <c r="J103" i="19"/>
  <c r="N103" i="19" s="1"/>
  <c r="J103" i="18"/>
  <c r="N103" i="18" s="1"/>
  <c r="J104" i="17"/>
  <c r="J103" i="21"/>
  <c r="K103" i="20"/>
  <c r="O103" i="20" s="1"/>
  <c r="K103" i="19"/>
  <c r="I104" i="18"/>
  <c r="K103" i="17"/>
  <c r="O103" i="17" s="1"/>
  <c r="N102" i="19"/>
  <c r="J104" i="21" l="1"/>
  <c r="K104" i="20"/>
  <c r="O104" i="20" s="1"/>
  <c r="K104" i="19"/>
  <c r="K104" i="17"/>
  <c r="I105" i="18"/>
  <c r="K195" i="21"/>
  <c r="L195" i="20"/>
  <c r="I196" i="19"/>
  <c r="K195" i="18"/>
  <c r="L195" i="17"/>
  <c r="J105" i="20"/>
  <c r="I104" i="21"/>
  <c r="J104" i="19"/>
  <c r="J104" i="18"/>
  <c r="N104" i="18" s="1"/>
  <c r="J105" i="17"/>
  <c r="O104" i="17"/>
  <c r="L406" i="21"/>
  <c r="J407" i="20"/>
  <c r="M406" i="19"/>
  <c r="M406" i="18"/>
  <c r="N406" i="17"/>
  <c r="M104" i="21"/>
  <c r="H105" i="21"/>
  <c r="M104" i="20"/>
  <c r="L104" i="19"/>
  <c r="M104" i="17"/>
  <c r="L104" i="18"/>
  <c r="L407" i="21" l="1"/>
  <c r="J408" i="20"/>
  <c r="M407" i="19"/>
  <c r="M407" i="18"/>
  <c r="N407" i="17"/>
  <c r="J105" i="21"/>
  <c r="K105" i="20"/>
  <c r="K105" i="19"/>
  <c r="I106" i="18"/>
  <c r="N105" i="18"/>
  <c r="K105" i="17"/>
  <c r="O105" i="17" s="1"/>
  <c r="N104" i="19"/>
  <c r="K196" i="21"/>
  <c r="L196" i="20"/>
  <c r="I197" i="19"/>
  <c r="K196" i="18"/>
  <c r="L196" i="17"/>
  <c r="I105" i="21"/>
  <c r="M105" i="21" s="1"/>
  <c r="J105" i="19"/>
  <c r="N105" i="19" s="1"/>
  <c r="J105" i="18"/>
  <c r="J106" i="17"/>
  <c r="H106" i="21"/>
  <c r="M105" i="20"/>
  <c r="L105" i="19"/>
  <c r="L105" i="18"/>
  <c r="M105" i="17"/>
  <c r="O105" i="20"/>
  <c r="J106" i="20"/>
  <c r="I106" i="21" l="1"/>
  <c r="J106" i="19"/>
  <c r="J106" i="18"/>
  <c r="J107" i="17"/>
  <c r="J106" i="21"/>
  <c r="M106" i="21" s="1"/>
  <c r="K106" i="20"/>
  <c r="O106" i="20" s="1"/>
  <c r="K106" i="19"/>
  <c r="N106" i="18"/>
  <c r="I107" i="18"/>
  <c r="K106" i="17"/>
  <c r="O106" i="17" s="1"/>
  <c r="K197" i="21"/>
  <c r="L197" i="20"/>
  <c r="I198" i="19"/>
  <c r="K197" i="18"/>
  <c r="L197" i="17"/>
  <c r="J107" i="20"/>
  <c r="L408" i="21"/>
  <c r="J409" i="20"/>
  <c r="M408" i="19"/>
  <c r="M408" i="18"/>
  <c r="N408" i="17"/>
  <c r="H107" i="21"/>
  <c r="M106" i="20"/>
  <c r="L106" i="19"/>
  <c r="L106" i="18"/>
  <c r="M106" i="17"/>
  <c r="L409" i="21" l="1"/>
  <c r="J410" i="20"/>
  <c r="M409" i="19"/>
  <c r="M409" i="18"/>
  <c r="N409" i="17"/>
  <c r="J107" i="21"/>
  <c r="M107" i="21" s="1"/>
  <c r="K107" i="20"/>
  <c r="O107" i="20" s="1"/>
  <c r="K107" i="19"/>
  <c r="I108" i="18"/>
  <c r="N107" i="18"/>
  <c r="K107" i="17"/>
  <c r="O107" i="17" s="1"/>
  <c r="J108" i="20"/>
  <c r="I107" i="21"/>
  <c r="J107" i="19"/>
  <c r="J107" i="18"/>
  <c r="J108" i="17"/>
  <c r="N106" i="19"/>
  <c r="K198" i="21"/>
  <c r="L198" i="20"/>
  <c r="I199" i="19"/>
  <c r="K198" i="18"/>
  <c r="L198" i="17"/>
  <c r="H108" i="21"/>
  <c r="M107" i="20"/>
  <c r="L107" i="19"/>
  <c r="L107" i="18"/>
  <c r="M107" i="17"/>
  <c r="K199" i="21" l="1"/>
  <c r="L199" i="20"/>
  <c r="I200" i="19"/>
  <c r="K199" i="18"/>
  <c r="L199" i="17"/>
  <c r="J108" i="21"/>
  <c r="K108" i="20"/>
  <c r="O108" i="20" s="1"/>
  <c r="K108" i="19"/>
  <c r="I109" i="18"/>
  <c r="K108" i="17"/>
  <c r="O108" i="17" s="1"/>
  <c r="I108" i="21"/>
  <c r="J108" i="19"/>
  <c r="J108" i="18"/>
  <c r="J109" i="17"/>
  <c r="N107" i="19"/>
  <c r="H109" i="21"/>
  <c r="M108" i="21"/>
  <c r="M108" i="20"/>
  <c r="L108" i="19"/>
  <c r="L108" i="18"/>
  <c r="N108" i="18" s="1"/>
  <c r="M108" i="17"/>
  <c r="J109" i="20"/>
  <c r="L410" i="21"/>
  <c r="J411" i="20"/>
  <c r="M410" i="19"/>
  <c r="M410" i="18"/>
  <c r="N410" i="17"/>
  <c r="J109" i="21" l="1"/>
  <c r="K109" i="20"/>
  <c r="K109" i="19"/>
  <c r="I110" i="18"/>
  <c r="K109" i="17"/>
  <c r="K200" i="21"/>
  <c r="L200" i="20"/>
  <c r="I201" i="19"/>
  <c r="K200" i="18"/>
  <c r="L200" i="17"/>
  <c r="H110" i="21"/>
  <c r="M109" i="20"/>
  <c r="L109" i="19"/>
  <c r="L109" i="18"/>
  <c r="N109" i="18" s="1"/>
  <c r="M109" i="17"/>
  <c r="N108" i="19"/>
  <c r="L411" i="21"/>
  <c r="J412" i="20"/>
  <c r="M411" i="19"/>
  <c r="M411" i="18"/>
  <c r="N411" i="17"/>
  <c r="I109" i="21"/>
  <c r="M109" i="21" s="1"/>
  <c r="J109" i="19"/>
  <c r="N109" i="19" s="1"/>
  <c r="J109" i="18"/>
  <c r="J110" i="17"/>
  <c r="O109" i="17"/>
  <c r="O109" i="20"/>
  <c r="J110" i="20"/>
  <c r="K201" i="21" l="1"/>
  <c r="L201" i="20"/>
  <c r="I202" i="19"/>
  <c r="K201" i="18"/>
  <c r="L201" i="17"/>
  <c r="J111" i="20"/>
  <c r="J110" i="21"/>
  <c r="K110" i="20"/>
  <c r="O110" i="20" s="1"/>
  <c r="K110" i="19"/>
  <c r="K110" i="17"/>
  <c r="I111" i="18"/>
  <c r="L412" i="21"/>
  <c r="J413" i="20"/>
  <c r="M412" i="19"/>
  <c r="M412" i="18"/>
  <c r="N412" i="17"/>
  <c r="I110" i="21"/>
  <c r="M110" i="21" s="1"/>
  <c r="J110" i="19"/>
  <c r="J110" i="18"/>
  <c r="N110" i="18" s="1"/>
  <c r="J111" i="17"/>
  <c r="H111" i="21"/>
  <c r="M110" i="20"/>
  <c r="L110" i="19"/>
  <c r="L110" i="18"/>
  <c r="M110" i="17"/>
  <c r="O110" i="17" s="1"/>
  <c r="N110" i="19" l="1"/>
  <c r="I111" i="21"/>
  <c r="J111" i="19"/>
  <c r="J111" i="18"/>
  <c r="J112" i="17"/>
  <c r="K202" i="21"/>
  <c r="L202" i="20"/>
  <c r="I203" i="19"/>
  <c r="K202" i="18"/>
  <c r="L202" i="17"/>
  <c r="J111" i="21"/>
  <c r="K111" i="20"/>
  <c r="K111" i="19"/>
  <c r="I112" i="18"/>
  <c r="K111" i="17"/>
  <c r="O111" i="17" s="1"/>
  <c r="O111" i="20"/>
  <c r="J112" i="20"/>
  <c r="L413" i="21"/>
  <c r="J414" i="20"/>
  <c r="M413" i="19"/>
  <c r="M413" i="18"/>
  <c r="N413" i="17"/>
  <c r="H112" i="21"/>
  <c r="M111" i="21"/>
  <c r="M111" i="20"/>
  <c r="L111" i="19"/>
  <c r="L111" i="18"/>
  <c r="N111" i="18" s="1"/>
  <c r="M111" i="17"/>
  <c r="I112" i="21" l="1"/>
  <c r="J112" i="19"/>
  <c r="J112" i="18"/>
  <c r="J113" i="17"/>
  <c r="H113" i="21"/>
  <c r="M112" i="21"/>
  <c r="M112" i="20"/>
  <c r="L112" i="19"/>
  <c r="L112" i="18"/>
  <c r="N112" i="18" s="1"/>
  <c r="M112" i="17"/>
  <c r="N111" i="19"/>
  <c r="L414" i="21"/>
  <c r="J415" i="20"/>
  <c r="M414" i="19"/>
  <c r="M414" i="18"/>
  <c r="N414" i="17"/>
  <c r="K203" i="21"/>
  <c r="L203" i="20"/>
  <c r="I204" i="19"/>
  <c r="K203" i="18"/>
  <c r="L203" i="17"/>
  <c r="J112" i="21"/>
  <c r="K112" i="20"/>
  <c r="K112" i="19"/>
  <c r="I113" i="18"/>
  <c r="K112" i="17"/>
  <c r="O112" i="17" s="1"/>
  <c r="J113" i="20"/>
  <c r="O112" i="20"/>
  <c r="K204" i="21" l="1"/>
  <c r="L204" i="20"/>
  <c r="I205" i="19"/>
  <c r="K204" i="18"/>
  <c r="L204" i="17"/>
  <c r="J114" i="20"/>
  <c r="H114" i="21"/>
  <c r="M113" i="21"/>
  <c r="M113" i="20"/>
  <c r="O113" i="20" s="1"/>
  <c r="L113" i="19"/>
  <c r="L113" i="18"/>
  <c r="M113" i="17"/>
  <c r="I113" i="21"/>
  <c r="J113" i="19"/>
  <c r="J113" i="18"/>
  <c r="J114" i="17"/>
  <c r="L415" i="21"/>
  <c r="J416" i="20"/>
  <c r="M415" i="19"/>
  <c r="M415" i="18"/>
  <c r="N415" i="17"/>
  <c r="J113" i="21"/>
  <c r="K113" i="20"/>
  <c r="K113" i="19"/>
  <c r="I114" i="18"/>
  <c r="N113" i="18"/>
  <c r="K113" i="17"/>
  <c r="O113" i="17" s="1"/>
  <c r="N112" i="19"/>
  <c r="J115" i="20" l="1"/>
  <c r="L416" i="21"/>
  <c r="J417" i="20"/>
  <c r="M416" i="19"/>
  <c r="N416" i="17"/>
  <c r="M416" i="18"/>
  <c r="I114" i="21"/>
  <c r="M114" i="21" s="1"/>
  <c r="J114" i="19"/>
  <c r="J114" i="18"/>
  <c r="N114" i="18" s="1"/>
  <c r="J115" i="17"/>
  <c r="H115" i="21"/>
  <c r="M114" i="20"/>
  <c r="L114" i="19"/>
  <c r="L114" i="18"/>
  <c r="M114" i="17"/>
  <c r="J114" i="21"/>
  <c r="K114" i="20"/>
  <c r="O114" i="20" s="1"/>
  <c r="K114" i="19"/>
  <c r="I115" i="18"/>
  <c r="K114" i="17"/>
  <c r="O114" i="17" s="1"/>
  <c r="N113" i="19"/>
  <c r="K205" i="21"/>
  <c r="L205" i="20"/>
  <c r="I206" i="19"/>
  <c r="K205" i="18"/>
  <c r="L205" i="17"/>
  <c r="J115" i="21" l="1"/>
  <c r="K115" i="20"/>
  <c r="K115" i="19"/>
  <c r="I116" i="18"/>
  <c r="K115" i="17"/>
  <c r="K206" i="21"/>
  <c r="L206" i="20"/>
  <c r="I207" i="19"/>
  <c r="K206" i="18"/>
  <c r="L206" i="17"/>
  <c r="H116" i="21"/>
  <c r="M115" i="20"/>
  <c r="L115" i="19"/>
  <c r="L115" i="18"/>
  <c r="M115" i="17"/>
  <c r="I115" i="21"/>
  <c r="M115" i="21" s="1"/>
  <c r="J115" i="19"/>
  <c r="N115" i="19" s="1"/>
  <c r="J115" i="18"/>
  <c r="N115" i="18" s="1"/>
  <c r="J116" i="17"/>
  <c r="O115" i="17"/>
  <c r="O115" i="20"/>
  <c r="J116" i="20"/>
  <c r="N114" i="19"/>
  <c r="L417" i="21"/>
  <c r="J418" i="20"/>
  <c r="M417" i="19"/>
  <c r="M417" i="18"/>
  <c r="N417" i="17"/>
  <c r="I116" i="21" l="1"/>
  <c r="J116" i="19"/>
  <c r="J116" i="18"/>
  <c r="J117" i="17"/>
  <c r="K207" i="21"/>
  <c r="L207" i="20"/>
  <c r="I208" i="19"/>
  <c r="K207" i="18"/>
  <c r="L207" i="17"/>
  <c r="L418" i="21"/>
  <c r="J419" i="20"/>
  <c r="M418" i="19"/>
  <c r="M418" i="18"/>
  <c r="N418" i="17"/>
  <c r="J116" i="21"/>
  <c r="M116" i="21" s="1"/>
  <c r="K116" i="20"/>
  <c r="O116" i="20" s="1"/>
  <c r="K116" i="19"/>
  <c r="N116" i="18"/>
  <c r="I117" i="18"/>
  <c r="K116" i="17"/>
  <c r="O116" i="17" s="1"/>
  <c r="J117" i="20"/>
  <c r="H117" i="21"/>
  <c r="M116" i="20"/>
  <c r="L116" i="19"/>
  <c r="M116" i="17"/>
  <c r="L116" i="18"/>
  <c r="K208" i="21" l="1"/>
  <c r="L208" i="20"/>
  <c r="I209" i="19"/>
  <c r="K208" i="18"/>
  <c r="L208" i="17"/>
  <c r="J118" i="20"/>
  <c r="N116" i="19"/>
  <c r="J117" i="21"/>
  <c r="M117" i="21" s="1"/>
  <c r="K117" i="20"/>
  <c r="O117" i="20" s="1"/>
  <c r="K117" i="19"/>
  <c r="I118" i="18"/>
  <c r="K117" i="17"/>
  <c r="I117" i="21"/>
  <c r="J117" i="19"/>
  <c r="J117" i="18"/>
  <c r="N117" i="18" s="1"/>
  <c r="J118" i="17"/>
  <c r="O117" i="17"/>
  <c r="H118" i="21"/>
  <c r="M117" i="20"/>
  <c r="L117" i="19"/>
  <c r="L117" i="18"/>
  <c r="M117" i="17"/>
  <c r="L419" i="21"/>
  <c r="J420" i="20"/>
  <c r="M419" i="19"/>
  <c r="M419" i="18"/>
  <c r="N419" i="17"/>
  <c r="H119" i="21" l="1"/>
  <c r="M118" i="20"/>
  <c r="L118" i="19"/>
  <c r="L118" i="18"/>
  <c r="M118" i="17"/>
  <c r="I118" i="21"/>
  <c r="M118" i="21" s="1"/>
  <c r="J118" i="19"/>
  <c r="N118" i="19" s="1"/>
  <c r="J118" i="18"/>
  <c r="N118" i="18" s="1"/>
  <c r="J119" i="17"/>
  <c r="O118" i="17"/>
  <c r="L420" i="21"/>
  <c r="J421" i="20"/>
  <c r="M420" i="19"/>
  <c r="M420" i="18"/>
  <c r="N420" i="17"/>
  <c r="J119" i="20"/>
  <c r="O118" i="20"/>
  <c r="N117" i="19"/>
  <c r="K209" i="21"/>
  <c r="L209" i="20"/>
  <c r="I210" i="19"/>
  <c r="K209" i="18"/>
  <c r="L209" i="17"/>
  <c r="J118" i="21"/>
  <c r="K118" i="20"/>
  <c r="K118" i="19"/>
  <c r="I119" i="18"/>
  <c r="K118" i="17"/>
  <c r="K210" i="21" l="1"/>
  <c r="L210" i="20"/>
  <c r="I211" i="19"/>
  <c r="K210" i="18"/>
  <c r="L210" i="17"/>
  <c r="I119" i="21"/>
  <c r="M119" i="21" s="1"/>
  <c r="J119" i="19"/>
  <c r="N119" i="19" s="1"/>
  <c r="J119" i="18"/>
  <c r="J120" i="17"/>
  <c r="L421" i="21"/>
  <c r="J422" i="20"/>
  <c r="M421" i="19"/>
  <c r="M421" i="18"/>
  <c r="N421" i="17"/>
  <c r="J119" i="21"/>
  <c r="K119" i="20"/>
  <c r="K119" i="19"/>
  <c r="I120" i="18"/>
  <c r="N119" i="18"/>
  <c r="K119" i="17"/>
  <c r="O119" i="17" s="1"/>
  <c r="O119" i="20"/>
  <c r="J120" i="20"/>
  <c r="H120" i="21"/>
  <c r="M119" i="20"/>
  <c r="L119" i="19"/>
  <c r="L119" i="18"/>
  <c r="M119" i="17"/>
  <c r="I120" i="21" l="1"/>
  <c r="J120" i="19"/>
  <c r="J120" i="18"/>
  <c r="J121" i="17"/>
  <c r="H121" i="21"/>
  <c r="M120" i="20"/>
  <c r="O120" i="20" s="1"/>
  <c r="L120" i="19"/>
  <c r="L120" i="18"/>
  <c r="N120" i="18" s="1"/>
  <c r="M120" i="17"/>
  <c r="J120" i="21"/>
  <c r="M120" i="21" s="1"/>
  <c r="K120" i="20"/>
  <c r="K120" i="19"/>
  <c r="I121" i="18"/>
  <c r="K120" i="17"/>
  <c r="O120" i="17" s="1"/>
  <c r="K211" i="21"/>
  <c r="L211" i="20"/>
  <c r="I212" i="19"/>
  <c r="K211" i="18"/>
  <c r="L211" i="17"/>
  <c r="J121" i="20"/>
  <c r="L422" i="21"/>
  <c r="J423" i="20"/>
  <c r="M422" i="19"/>
  <c r="M422" i="18"/>
  <c r="N422" i="17"/>
  <c r="K212" i="21" l="1"/>
  <c r="L212" i="20"/>
  <c r="I213" i="19"/>
  <c r="K212" i="18"/>
  <c r="L212" i="17"/>
  <c r="H122" i="21"/>
  <c r="M121" i="21"/>
  <c r="M121" i="20"/>
  <c r="L121" i="19"/>
  <c r="L121" i="18"/>
  <c r="M121" i="17"/>
  <c r="O121" i="17" s="1"/>
  <c r="L423" i="21"/>
  <c r="J424" i="20"/>
  <c r="M423" i="19"/>
  <c r="N423" i="17"/>
  <c r="M423" i="18"/>
  <c r="I121" i="21"/>
  <c r="J121" i="19"/>
  <c r="N121" i="19" s="1"/>
  <c r="J121" i="18"/>
  <c r="N121" i="18" s="1"/>
  <c r="J122" i="17"/>
  <c r="N120" i="19"/>
  <c r="J122" i="20"/>
  <c r="J121" i="21"/>
  <c r="K121" i="20"/>
  <c r="O121" i="20" s="1"/>
  <c r="K121" i="19"/>
  <c r="I122" i="18"/>
  <c r="K121" i="17"/>
  <c r="I122" i="21" l="1"/>
  <c r="J122" i="19"/>
  <c r="J122" i="18"/>
  <c r="J123" i="17"/>
  <c r="J122" i="21"/>
  <c r="M122" i="21" s="1"/>
  <c r="K122" i="20"/>
  <c r="O122" i="20" s="1"/>
  <c r="K122" i="19"/>
  <c r="N122" i="18"/>
  <c r="K122" i="17"/>
  <c r="O122" i="17" s="1"/>
  <c r="I123" i="18"/>
  <c r="H123" i="21"/>
  <c r="M122" i="20"/>
  <c r="L122" i="19"/>
  <c r="M122" i="17"/>
  <c r="L122" i="18"/>
  <c r="K213" i="21"/>
  <c r="L213" i="20"/>
  <c r="I214" i="19"/>
  <c r="K213" i="18"/>
  <c r="L213" i="17"/>
  <c r="L424" i="21"/>
  <c r="J425" i="20"/>
  <c r="M424" i="19"/>
  <c r="M424" i="18"/>
  <c r="N424" i="17"/>
  <c r="J123" i="20"/>
  <c r="H124" i="21" l="1"/>
  <c r="M123" i="20"/>
  <c r="L123" i="19"/>
  <c r="L123" i="18"/>
  <c r="M123" i="17"/>
  <c r="J123" i="21"/>
  <c r="M123" i="21" s="1"/>
  <c r="K123" i="20"/>
  <c r="O123" i="20" s="1"/>
  <c r="K123" i="19"/>
  <c r="I124" i="18"/>
  <c r="N123" i="18"/>
  <c r="K123" i="17"/>
  <c r="O123" i="17" s="1"/>
  <c r="I123" i="21"/>
  <c r="J123" i="19"/>
  <c r="J123" i="18"/>
  <c r="J124" i="17"/>
  <c r="N122" i="19"/>
  <c r="K214" i="21"/>
  <c r="L214" i="20"/>
  <c r="I215" i="19"/>
  <c r="K214" i="18"/>
  <c r="L214" i="17"/>
  <c r="J124" i="20"/>
  <c r="L425" i="21"/>
  <c r="J426" i="20"/>
  <c r="M425" i="19"/>
  <c r="M425" i="18"/>
  <c r="N425" i="17"/>
  <c r="K215" i="21" l="1"/>
  <c r="L215" i="20"/>
  <c r="I216" i="19"/>
  <c r="K215" i="18"/>
  <c r="L215" i="17"/>
  <c r="J124" i="21"/>
  <c r="M124" i="21" s="1"/>
  <c r="K124" i="20"/>
  <c r="O124" i="20" s="1"/>
  <c r="K124" i="19"/>
  <c r="N124" i="18"/>
  <c r="I125" i="18"/>
  <c r="K124" i="17"/>
  <c r="O124" i="17" s="1"/>
  <c r="I124" i="21"/>
  <c r="J124" i="19"/>
  <c r="J124" i="18"/>
  <c r="J125" i="17"/>
  <c r="J125" i="20"/>
  <c r="L426" i="21"/>
  <c r="J427" i="20"/>
  <c r="M426" i="19"/>
  <c r="M426" i="18"/>
  <c r="N426" i="17"/>
  <c r="N123" i="19"/>
  <c r="H125" i="21"/>
  <c r="M124" i="20"/>
  <c r="L124" i="19"/>
  <c r="L124" i="18"/>
  <c r="M124" i="17"/>
  <c r="J125" i="21" l="1"/>
  <c r="K125" i="20"/>
  <c r="K125" i="19"/>
  <c r="I126" i="18"/>
  <c r="K125" i="17"/>
  <c r="F6" i="5"/>
  <c r="L427" i="21"/>
  <c r="J428" i="20"/>
  <c r="M427" i="19"/>
  <c r="M427" i="18"/>
  <c r="N427" i="17"/>
  <c r="H126" i="21"/>
  <c r="M125" i="20"/>
  <c r="L125" i="19"/>
  <c r="L125" i="18"/>
  <c r="M125" i="17"/>
  <c r="O125" i="20"/>
  <c r="J126" i="20"/>
  <c r="K216" i="21"/>
  <c r="L216" i="20"/>
  <c r="I217" i="19"/>
  <c r="K216" i="18"/>
  <c r="L216" i="17"/>
  <c r="I125" i="21"/>
  <c r="M125" i="21" s="1"/>
  <c r="J125" i="19"/>
  <c r="N125" i="19" s="1"/>
  <c r="J125" i="18"/>
  <c r="N125" i="18" s="1"/>
  <c r="J126" i="17"/>
  <c r="O125" i="17"/>
  <c r="F5" i="5"/>
  <c r="N124" i="19"/>
  <c r="J127" i="20" l="1"/>
  <c r="S77" i="7"/>
  <c r="F4" i="5"/>
  <c r="I126" i="21"/>
  <c r="J126" i="19"/>
  <c r="N126" i="19" s="1"/>
  <c r="J126" i="18"/>
  <c r="N126" i="18" s="1"/>
  <c r="J127" i="17"/>
  <c r="O126" i="17"/>
  <c r="J126" i="21"/>
  <c r="M126" i="21" s="1"/>
  <c r="K126" i="20"/>
  <c r="K126" i="19"/>
  <c r="I127" i="18"/>
  <c r="K126" i="17"/>
  <c r="K217" i="21"/>
  <c r="L217" i="20"/>
  <c r="I218" i="19"/>
  <c r="K217" i="18"/>
  <c r="L217" i="17"/>
  <c r="I7" i="5"/>
  <c r="L428" i="21"/>
  <c r="J429" i="20"/>
  <c r="M428" i="19"/>
  <c r="N428" i="17"/>
  <c r="M428" i="18"/>
  <c r="S78" i="7"/>
  <c r="H127" i="21"/>
  <c r="M126" i="20"/>
  <c r="O126" i="20" s="1"/>
  <c r="L126" i="19"/>
  <c r="L126" i="18"/>
  <c r="M126" i="17"/>
  <c r="F54" i="5" l="1"/>
  <c r="I127" i="21"/>
  <c r="M127" i="21" s="1"/>
  <c r="J127" i="19"/>
  <c r="N127" i="19" s="1"/>
  <c r="J127" i="18"/>
  <c r="N127" i="18" s="1"/>
  <c r="J128" i="17"/>
  <c r="O127" i="17"/>
  <c r="S76" i="7"/>
  <c r="V79" i="7"/>
  <c r="H128" i="21"/>
  <c r="M127" i="20"/>
  <c r="O127" i="20" s="1"/>
  <c r="L127" i="19"/>
  <c r="L127" i="18"/>
  <c r="M127" i="17"/>
  <c r="K218" i="21"/>
  <c r="L218" i="20"/>
  <c r="I219" i="19"/>
  <c r="K218" i="18"/>
  <c r="L218" i="17"/>
  <c r="J127" i="21"/>
  <c r="K127" i="20"/>
  <c r="K127" i="19"/>
  <c r="I128" i="18"/>
  <c r="K127" i="17"/>
  <c r="L429" i="21"/>
  <c r="J430" i="20"/>
  <c r="M429" i="19"/>
  <c r="M429" i="18"/>
  <c r="N429" i="17"/>
  <c r="D8" i="6"/>
  <c r="J128" i="20"/>
  <c r="AC80" i="7" l="1"/>
  <c r="H129" i="21"/>
  <c r="M128" i="20"/>
  <c r="L128" i="19"/>
  <c r="L128" i="18"/>
  <c r="M128" i="17"/>
  <c r="O128" i="17" s="1"/>
  <c r="L430" i="21"/>
  <c r="J431" i="20"/>
  <c r="M430" i="19"/>
  <c r="M430" i="18"/>
  <c r="N430" i="17"/>
  <c r="K219" i="21"/>
  <c r="L219" i="20"/>
  <c r="I220" i="19"/>
  <c r="K219" i="18"/>
  <c r="L219" i="17"/>
  <c r="J128" i="21"/>
  <c r="K128" i="20"/>
  <c r="O128" i="20" s="1"/>
  <c r="K128" i="19"/>
  <c r="N128" i="18"/>
  <c r="K128" i="17"/>
  <c r="I129" i="18"/>
  <c r="I128" i="21"/>
  <c r="M128" i="21" s="1"/>
  <c r="J128" i="19"/>
  <c r="J128" i="18"/>
  <c r="J129" i="17"/>
  <c r="J129" i="20"/>
  <c r="F56" i="5"/>
  <c r="L431" i="21" l="1"/>
  <c r="J432" i="20"/>
  <c r="M431" i="19"/>
  <c r="M431" i="18"/>
  <c r="N431" i="17"/>
  <c r="K220" i="21"/>
  <c r="L220" i="20"/>
  <c r="I221" i="19"/>
  <c r="K220" i="18"/>
  <c r="L220" i="17"/>
  <c r="N128" i="19"/>
  <c r="J130" i="20"/>
  <c r="H130" i="21"/>
  <c r="M129" i="20"/>
  <c r="L129" i="19"/>
  <c r="L129" i="18"/>
  <c r="N129" i="18" s="1"/>
  <c r="M129" i="17"/>
  <c r="I129" i="21"/>
  <c r="M129" i="21" s="1"/>
  <c r="J129" i="19"/>
  <c r="J129" i="18"/>
  <c r="J130" i="17"/>
  <c r="J129" i="21"/>
  <c r="K129" i="20"/>
  <c r="O129" i="20" s="1"/>
  <c r="K129" i="19"/>
  <c r="I130" i="18"/>
  <c r="K129" i="17"/>
  <c r="O129" i="17" s="1"/>
  <c r="J130" i="21" l="1"/>
  <c r="K130" i="20"/>
  <c r="K130" i="19"/>
  <c r="I131" i="18"/>
  <c r="K130" i="17"/>
  <c r="O130" i="17" s="1"/>
  <c r="O130" i="20"/>
  <c r="J131" i="20"/>
  <c r="K221" i="21"/>
  <c r="L221" i="20"/>
  <c r="I222" i="19"/>
  <c r="K221" i="18"/>
  <c r="L221" i="17"/>
  <c r="H131" i="21"/>
  <c r="M130" i="21"/>
  <c r="M130" i="20"/>
  <c r="L130" i="19"/>
  <c r="L130" i="18"/>
  <c r="M130" i="17"/>
  <c r="L432" i="21"/>
  <c r="J433" i="20"/>
  <c r="M432" i="19"/>
  <c r="M432" i="18"/>
  <c r="N432" i="17"/>
  <c r="I130" i="21"/>
  <c r="J130" i="19"/>
  <c r="J130" i="18"/>
  <c r="N130" i="18" s="1"/>
  <c r="J131" i="17"/>
  <c r="N129" i="19"/>
  <c r="L433" i="21" l="1"/>
  <c r="J434" i="20"/>
  <c r="M433" i="19"/>
  <c r="M433" i="18"/>
  <c r="N433" i="17"/>
  <c r="J132" i="20"/>
  <c r="N130" i="19"/>
  <c r="K222" i="21"/>
  <c r="L222" i="20"/>
  <c r="I223" i="19"/>
  <c r="K222" i="18"/>
  <c r="L222" i="17"/>
  <c r="I131" i="21"/>
  <c r="J131" i="19"/>
  <c r="J131" i="18"/>
  <c r="N131" i="18" s="1"/>
  <c r="J132" i="17"/>
  <c r="O131" i="17"/>
  <c r="J131" i="21"/>
  <c r="M131" i="21" s="1"/>
  <c r="K131" i="20"/>
  <c r="O131" i="20" s="1"/>
  <c r="K131" i="19"/>
  <c r="I132" i="18"/>
  <c r="K131" i="17"/>
  <c r="H132" i="21"/>
  <c r="M131" i="20"/>
  <c r="L131" i="19"/>
  <c r="L131" i="18"/>
  <c r="M131" i="17"/>
  <c r="J132" i="21" l="1"/>
  <c r="K132" i="20"/>
  <c r="O132" i="20" s="1"/>
  <c r="K132" i="19"/>
  <c r="I133" i="18"/>
  <c r="K132" i="17"/>
  <c r="I132" i="21"/>
  <c r="J132" i="19"/>
  <c r="J132" i="18"/>
  <c r="N132" i="18" s="1"/>
  <c r="J133" i="17"/>
  <c r="K223" i="21"/>
  <c r="L223" i="20"/>
  <c r="I224" i="19"/>
  <c r="K223" i="18"/>
  <c r="L223" i="17"/>
  <c r="H133" i="21"/>
  <c r="M132" i="21"/>
  <c r="M132" i="20"/>
  <c r="L132" i="19"/>
  <c r="L132" i="18"/>
  <c r="M132" i="17"/>
  <c r="O132" i="17" s="1"/>
  <c r="J133" i="20"/>
  <c r="N131" i="19"/>
  <c r="L434" i="21"/>
  <c r="J435" i="20"/>
  <c r="M434" i="19"/>
  <c r="M434" i="18"/>
  <c r="N434" i="17"/>
  <c r="J134" i="20" l="1"/>
  <c r="N132" i="19"/>
  <c r="I133" i="21"/>
  <c r="M133" i="21" s="1"/>
  <c r="J133" i="19"/>
  <c r="J133" i="18"/>
  <c r="N133" i="18" s="1"/>
  <c r="J134" i="17"/>
  <c r="J133" i="21"/>
  <c r="K133" i="20"/>
  <c r="O133" i="20" s="1"/>
  <c r="K133" i="19"/>
  <c r="I134" i="18"/>
  <c r="K133" i="17"/>
  <c r="H134" i="21"/>
  <c r="M133" i="20"/>
  <c r="L133" i="19"/>
  <c r="L133" i="18"/>
  <c r="M133" i="17"/>
  <c r="O133" i="17" s="1"/>
  <c r="L435" i="21"/>
  <c r="J436" i="20"/>
  <c r="M435" i="19"/>
  <c r="M435" i="18"/>
  <c r="N435" i="17"/>
  <c r="K224" i="21"/>
  <c r="L224" i="20"/>
  <c r="I225" i="19"/>
  <c r="K224" i="18"/>
  <c r="L224" i="17"/>
  <c r="L436" i="21" l="1"/>
  <c r="J437" i="20"/>
  <c r="M436" i="19"/>
  <c r="M436" i="18"/>
  <c r="N436" i="17"/>
  <c r="I134" i="21"/>
  <c r="M134" i="21" s="1"/>
  <c r="J134" i="19"/>
  <c r="N134" i="19" s="1"/>
  <c r="J134" i="18"/>
  <c r="N134" i="18" s="1"/>
  <c r="J135" i="17"/>
  <c r="O134" i="17"/>
  <c r="N133" i="19"/>
  <c r="J135" i="20"/>
  <c r="J134" i="21"/>
  <c r="K134" i="20"/>
  <c r="O134" i="20" s="1"/>
  <c r="K134" i="19"/>
  <c r="I135" i="18"/>
  <c r="K134" i="17"/>
  <c r="K225" i="21"/>
  <c r="L225" i="20"/>
  <c r="I226" i="19"/>
  <c r="K225" i="18"/>
  <c r="L225" i="17"/>
  <c r="H135" i="21"/>
  <c r="M134" i="20"/>
  <c r="L134" i="19"/>
  <c r="M134" i="17"/>
  <c r="L134" i="18"/>
  <c r="I135" i="21" l="1"/>
  <c r="J135" i="19"/>
  <c r="J135" i="18"/>
  <c r="J136" i="17"/>
  <c r="J135" i="21"/>
  <c r="K135" i="20"/>
  <c r="O135" i="20" s="1"/>
  <c r="K135" i="19"/>
  <c r="I136" i="18"/>
  <c r="N135" i="18"/>
  <c r="K135" i="17"/>
  <c r="O135" i="17" s="1"/>
  <c r="K226" i="21"/>
  <c r="L226" i="20"/>
  <c r="I227" i="19"/>
  <c r="K226" i="18"/>
  <c r="L226" i="17"/>
  <c r="H136" i="21"/>
  <c r="M135" i="21"/>
  <c r="M135" i="20"/>
  <c r="L135" i="19"/>
  <c r="L135" i="18"/>
  <c r="M135" i="17"/>
  <c r="L437" i="21"/>
  <c r="J438" i="20"/>
  <c r="M437" i="19"/>
  <c r="M437" i="18"/>
  <c r="N437" i="17"/>
  <c r="J136" i="20"/>
  <c r="J136" i="21" l="1"/>
  <c r="K136" i="20"/>
  <c r="K136" i="19"/>
  <c r="I137" i="18"/>
  <c r="K136" i="17"/>
  <c r="H137" i="21"/>
  <c r="M136" i="21"/>
  <c r="M136" i="20"/>
  <c r="O136" i="20" s="1"/>
  <c r="L136" i="19"/>
  <c r="L136" i="18"/>
  <c r="M136" i="17"/>
  <c r="O136" i="17" s="1"/>
  <c r="N135" i="19"/>
  <c r="J137" i="20"/>
  <c r="I136" i="21"/>
  <c r="J136" i="19"/>
  <c r="J136" i="18"/>
  <c r="N136" i="18" s="1"/>
  <c r="J137" i="17"/>
  <c r="K227" i="21"/>
  <c r="L227" i="20"/>
  <c r="I228" i="19"/>
  <c r="K227" i="18"/>
  <c r="L227" i="17"/>
  <c r="L438" i="21"/>
  <c r="J439" i="20"/>
  <c r="M438" i="19"/>
  <c r="M438" i="18"/>
  <c r="N438" i="17"/>
  <c r="N136" i="19" l="1"/>
  <c r="H138" i="21"/>
  <c r="M137" i="20"/>
  <c r="L137" i="19"/>
  <c r="L137" i="18"/>
  <c r="M137" i="17"/>
  <c r="L439" i="21"/>
  <c r="J440" i="20"/>
  <c r="M439" i="19"/>
  <c r="M439" i="18"/>
  <c r="N439" i="17"/>
  <c r="J138" i="20"/>
  <c r="K228" i="21"/>
  <c r="L228" i="20"/>
  <c r="I229" i="19"/>
  <c r="K228" i="18"/>
  <c r="L228" i="17"/>
  <c r="I137" i="21"/>
  <c r="M137" i="21" s="1"/>
  <c r="J137" i="19"/>
  <c r="N137" i="19" s="1"/>
  <c r="J137" i="18"/>
  <c r="N137" i="18" s="1"/>
  <c r="J138" i="17"/>
  <c r="J137" i="21"/>
  <c r="K137" i="20"/>
  <c r="O137" i="20" s="1"/>
  <c r="K137" i="19"/>
  <c r="I138" i="18"/>
  <c r="K137" i="17"/>
  <c r="O137" i="17" s="1"/>
  <c r="K229" i="21" l="1"/>
  <c r="L229" i="20"/>
  <c r="I230" i="19"/>
  <c r="K229" i="18"/>
  <c r="L229" i="17"/>
  <c r="H139" i="21"/>
  <c r="M138" i="20"/>
  <c r="L138" i="19"/>
  <c r="L138" i="18"/>
  <c r="N138" i="18" s="1"/>
  <c r="M138" i="17"/>
  <c r="L440" i="21"/>
  <c r="J441" i="20"/>
  <c r="M440" i="19"/>
  <c r="N440" i="17"/>
  <c r="M440" i="18"/>
  <c r="J138" i="21"/>
  <c r="M138" i="21" s="1"/>
  <c r="K138" i="20"/>
  <c r="O138" i="20" s="1"/>
  <c r="K138" i="19"/>
  <c r="I139" i="18"/>
  <c r="K138" i="17"/>
  <c r="O138" i="17" s="1"/>
  <c r="J139" i="20"/>
  <c r="I138" i="21"/>
  <c r="J138" i="19"/>
  <c r="J138" i="18"/>
  <c r="J139" i="17"/>
  <c r="H140" i="21" l="1"/>
  <c r="M139" i="20"/>
  <c r="L139" i="19"/>
  <c r="L139" i="18"/>
  <c r="M139" i="17"/>
  <c r="I139" i="21"/>
  <c r="M139" i="21" s="1"/>
  <c r="J139" i="19"/>
  <c r="N139" i="19" s="1"/>
  <c r="J139" i="18"/>
  <c r="N139" i="18" s="1"/>
  <c r="J140" i="17"/>
  <c r="O139" i="17"/>
  <c r="J139" i="21"/>
  <c r="K139" i="20"/>
  <c r="K139" i="19"/>
  <c r="I140" i="18"/>
  <c r="K139" i="17"/>
  <c r="L441" i="21"/>
  <c r="J442" i="20"/>
  <c r="M441" i="19"/>
  <c r="M441" i="18"/>
  <c r="N441" i="17"/>
  <c r="N138" i="19"/>
  <c r="K230" i="21"/>
  <c r="L230" i="20"/>
  <c r="I231" i="19"/>
  <c r="K230" i="18"/>
  <c r="L230" i="17"/>
  <c r="O139" i="20"/>
  <c r="J140" i="20"/>
  <c r="I140" i="21" l="1"/>
  <c r="J140" i="19"/>
  <c r="J140" i="18"/>
  <c r="J141" i="17"/>
  <c r="J141" i="20"/>
  <c r="J140" i="21"/>
  <c r="M140" i="21" s="1"/>
  <c r="K140" i="20"/>
  <c r="O140" i="20" s="1"/>
  <c r="K140" i="19"/>
  <c r="N140" i="18"/>
  <c r="K140" i="17"/>
  <c r="O140" i="17" s="1"/>
  <c r="I141" i="18"/>
  <c r="L442" i="21"/>
  <c r="J443" i="20"/>
  <c r="M442" i="19"/>
  <c r="M442" i="18"/>
  <c r="N442" i="17"/>
  <c r="K231" i="21"/>
  <c r="L231" i="20"/>
  <c r="I232" i="19"/>
  <c r="K231" i="18"/>
  <c r="L231" i="17"/>
  <c r="H141" i="21"/>
  <c r="M140" i="20"/>
  <c r="L140" i="19"/>
  <c r="M140" i="17"/>
  <c r="L140" i="18"/>
  <c r="L443" i="21" l="1"/>
  <c r="J444" i="20"/>
  <c r="M443" i="19"/>
  <c r="M443" i="18"/>
  <c r="N443" i="17"/>
  <c r="K232" i="21"/>
  <c r="L232" i="20"/>
  <c r="I233" i="19"/>
  <c r="K232" i="18"/>
  <c r="L232" i="17"/>
  <c r="J142" i="20"/>
  <c r="N140" i="19"/>
  <c r="I141" i="21"/>
  <c r="J141" i="18"/>
  <c r="J141" i="19"/>
  <c r="J142" i="17"/>
  <c r="H142" i="21"/>
  <c r="M141" i="21"/>
  <c r="M141" i="20"/>
  <c r="L141" i="19"/>
  <c r="L141" i="18"/>
  <c r="M141" i="17"/>
  <c r="J141" i="21"/>
  <c r="K141" i="20"/>
  <c r="O141" i="20" s="1"/>
  <c r="K141" i="19"/>
  <c r="I142" i="18"/>
  <c r="N141" i="18"/>
  <c r="K141" i="17"/>
  <c r="O141" i="17" s="1"/>
  <c r="N141" i="19" l="1"/>
  <c r="K233" i="21"/>
  <c r="L233" i="20"/>
  <c r="I234" i="19"/>
  <c r="K233" i="18"/>
  <c r="L233" i="17"/>
  <c r="I142" i="21"/>
  <c r="J142" i="19"/>
  <c r="J142" i="18"/>
  <c r="N142" i="18" s="1"/>
  <c r="J143" i="17"/>
  <c r="O142" i="17"/>
  <c r="J142" i="21"/>
  <c r="K142" i="20"/>
  <c r="K142" i="19"/>
  <c r="I143" i="18"/>
  <c r="K142" i="17"/>
  <c r="J143" i="20"/>
  <c r="H143" i="21"/>
  <c r="M142" i="21"/>
  <c r="M142" i="20"/>
  <c r="O142" i="20" s="1"/>
  <c r="L142" i="19"/>
  <c r="L142" i="18"/>
  <c r="M142" i="17"/>
  <c r="L444" i="21"/>
  <c r="J445" i="20"/>
  <c r="M444" i="19"/>
  <c r="M444" i="18"/>
  <c r="N444" i="17"/>
  <c r="I143" i="21" l="1"/>
  <c r="J143" i="19"/>
  <c r="J143" i="18"/>
  <c r="J144" i="17"/>
  <c r="N142" i="19"/>
  <c r="J143" i="21"/>
  <c r="M143" i="21" s="1"/>
  <c r="K143" i="20"/>
  <c r="O143" i="20" s="1"/>
  <c r="K143" i="19"/>
  <c r="I144" i="18"/>
  <c r="N143" i="18"/>
  <c r="K143" i="17"/>
  <c r="O143" i="17" s="1"/>
  <c r="H144" i="21"/>
  <c r="M143" i="20"/>
  <c r="L143" i="19"/>
  <c r="L143" i="18"/>
  <c r="M143" i="17"/>
  <c r="J144" i="20"/>
  <c r="L445" i="21"/>
  <c r="J446" i="20"/>
  <c r="M445" i="19"/>
  <c r="M445" i="18"/>
  <c r="N445" i="17"/>
  <c r="K234" i="21"/>
  <c r="L234" i="20"/>
  <c r="I235" i="19"/>
  <c r="K234" i="18"/>
  <c r="L234" i="17"/>
  <c r="K235" i="21" l="1"/>
  <c r="L235" i="20"/>
  <c r="I236" i="19"/>
  <c r="K235" i="18"/>
  <c r="L235" i="17"/>
  <c r="J144" i="21"/>
  <c r="M144" i="21" s="1"/>
  <c r="K144" i="20"/>
  <c r="O144" i="20" s="1"/>
  <c r="K144" i="19"/>
  <c r="N144" i="18"/>
  <c r="I145" i="18"/>
  <c r="K144" i="17"/>
  <c r="O144" i="17" s="1"/>
  <c r="J145" i="20"/>
  <c r="I144" i="21"/>
  <c r="J144" i="19"/>
  <c r="J144" i="18"/>
  <c r="J145" i="17"/>
  <c r="N143" i="19"/>
  <c r="L446" i="21"/>
  <c r="J447" i="20"/>
  <c r="M446" i="18"/>
  <c r="M446" i="19"/>
  <c r="N446" i="17"/>
  <c r="H145" i="21"/>
  <c r="M144" i="20"/>
  <c r="L144" i="19"/>
  <c r="L144" i="18"/>
  <c r="M144" i="17"/>
  <c r="L447" i="21" l="1"/>
  <c r="J448" i="20"/>
  <c r="M447" i="19"/>
  <c r="N447" i="17"/>
  <c r="M447" i="18"/>
  <c r="I145" i="21"/>
  <c r="M145" i="21" s="1"/>
  <c r="J145" i="19"/>
  <c r="N145" i="19" s="1"/>
  <c r="J145" i="18"/>
  <c r="N145" i="18" s="1"/>
  <c r="J146" i="17"/>
  <c r="O145" i="17"/>
  <c r="H146" i="21"/>
  <c r="M145" i="20"/>
  <c r="L145" i="19"/>
  <c r="L145" i="18"/>
  <c r="M145" i="17"/>
  <c r="K236" i="21"/>
  <c r="L236" i="20"/>
  <c r="I237" i="19"/>
  <c r="K236" i="18"/>
  <c r="L236" i="17"/>
  <c r="J145" i="21"/>
  <c r="K145" i="20"/>
  <c r="K145" i="19"/>
  <c r="I146" i="18"/>
  <c r="K145" i="17"/>
  <c r="N144" i="19"/>
  <c r="O145" i="20"/>
  <c r="J146" i="20"/>
  <c r="H147" i="21" l="1"/>
  <c r="M146" i="20"/>
  <c r="L146" i="19"/>
  <c r="L146" i="18"/>
  <c r="M146" i="17"/>
  <c r="I146" i="21"/>
  <c r="M146" i="21" s="1"/>
  <c r="J146" i="19"/>
  <c r="N146" i="19" s="1"/>
  <c r="J146" i="18"/>
  <c r="N146" i="18" s="1"/>
  <c r="J147" i="17"/>
  <c r="O146" i="17"/>
  <c r="O146" i="20"/>
  <c r="J147" i="20"/>
  <c r="L448" i="21"/>
  <c r="J449" i="20"/>
  <c r="M448" i="19"/>
  <c r="M448" i="18"/>
  <c r="N448" i="17"/>
  <c r="K237" i="21"/>
  <c r="L237" i="20"/>
  <c r="I238" i="19"/>
  <c r="K237" i="18"/>
  <c r="L237" i="17"/>
  <c r="J146" i="21"/>
  <c r="K146" i="20"/>
  <c r="K146" i="19"/>
  <c r="K146" i="17"/>
  <c r="I147" i="18"/>
  <c r="I147" i="21" l="1"/>
  <c r="J147" i="19"/>
  <c r="J147" i="18"/>
  <c r="J148" i="17"/>
  <c r="J147" i="21"/>
  <c r="K147" i="20"/>
  <c r="O147" i="20" s="1"/>
  <c r="K147" i="19"/>
  <c r="I148" i="18"/>
  <c r="K147" i="17"/>
  <c r="O147" i="17" s="1"/>
  <c r="L449" i="21"/>
  <c r="J450" i="20"/>
  <c r="M449" i="19"/>
  <c r="M449" i="18"/>
  <c r="N449" i="17"/>
  <c r="H148" i="21"/>
  <c r="M147" i="21"/>
  <c r="M147" i="20"/>
  <c r="L147" i="19"/>
  <c r="L147" i="18"/>
  <c r="N147" i="18" s="1"/>
  <c r="M147" i="17"/>
  <c r="K238" i="21"/>
  <c r="L238" i="20"/>
  <c r="I239" i="19"/>
  <c r="K238" i="18"/>
  <c r="L238" i="17"/>
  <c r="J148" i="20"/>
  <c r="J148" i="21" l="1"/>
  <c r="K148" i="20"/>
  <c r="K148" i="19"/>
  <c r="I149" i="18"/>
  <c r="K148" i="17"/>
  <c r="J149" i="20"/>
  <c r="M148" i="21"/>
  <c r="H149" i="21"/>
  <c r="M148" i="20"/>
  <c r="O148" i="20" s="1"/>
  <c r="L148" i="19"/>
  <c r="L148" i="18"/>
  <c r="M148" i="17"/>
  <c r="I148" i="21"/>
  <c r="J148" i="19"/>
  <c r="J148" i="18"/>
  <c r="N148" i="18" s="1"/>
  <c r="J149" i="17"/>
  <c r="O148" i="17"/>
  <c r="N147" i="19"/>
  <c r="K239" i="21"/>
  <c r="L239" i="20"/>
  <c r="I240" i="19"/>
  <c r="K239" i="18"/>
  <c r="L239" i="17"/>
  <c r="L450" i="21"/>
  <c r="J451" i="20"/>
  <c r="M450" i="19"/>
  <c r="M450" i="18"/>
  <c r="N450" i="17"/>
  <c r="K240" i="21" l="1"/>
  <c r="L240" i="20"/>
  <c r="I241" i="19"/>
  <c r="K240" i="18"/>
  <c r="L240" i="17"/>
  <c r="H150" i="21"/>
  <c r="M149" i="21"/>
  <c r="M149" i="20"/>
  <c r="L149" i="19"/>
  <c r="L149" i="18"/>
  <c r="M149" i="17"/>
  <c r="O149" i="17" s="1"/>
  <c r="J150" i="20"/>
  <c r="I149" i="21"/>
  <c r="J149" i="19"/>
  <c r="J149" i="18"/>
  <c r="J150" i="17"/>
  <c r="J149" i="21"/>
  <c r="K149" i="20"/>
  <c r="O149" i="20" s="1"/>
  <c r="K149" i="19"/>
  <c r="I150" i="18"/>
  <c r="N149" i="18"/>
  <c r="K149" i="17"/>
  <c r="L451" i="21"/>
  <c r="J452" i="20"/>
  <c r="M451" i="19"/>
  <c r="M451" i="18"/>
  <c r="N451" i="17"/>
  <c r="N148" i="19"/>
  <c r="H151" i="21" l="1"/>
  <c r="M150" i="20"/>
  <c r="L150" i="19"/>
  <c r="L150" i="18"/>
  <c r="M150" i="17"/>
  <c r="L452" i="21"/>
  <c r="J453" i="20"/>
  <c r="M452" i="19"/>
  <c r="N452" i="17"/>
  <c r="M452" i="18"/>
  <c r="J150" i="21"/>
  <c r="K150" i="20"/>
  <c r="K150" i="19"/>
  <c r="I151" i="18"/>
  <c r="K150" i="17"/>
  <c r="I150" i="21"/>
  <c r="M150" i="21" s="1"/>
  <c r="J150" i="19"/>
  <c r="N150" i="19" s="1"/>
  <c r="J150" i="18"/>
  <c r="N150" i="18" s="1"/>
  <c r="J151" i="17"/>
  <c r="O150" i="17"/>
  <c r="N149" i="19"/>
  <c r="K241" i="21"/>
  <c r="L241" i="20"/>
  <c r="I242" i="19"/>
  <c r="K241" i="18"/>
  <c r="L241" i="17"/>
  <c r="J151" i="20"/>
  <c r="O150" i="20"/>
  <c r="I151" i="21" l="1"/>
  <c r="J151" i="18"/>
  <c r="J151" i="19"/>
  <c r="J152" i="17"/>
  <c r="J152" i="20"/>
  <c r="L453" i="21"/>
  <c r="J454" i="20"/>
  <c r="M453" i="19"/>
  <c r="M453" i="18"/>
  <c r="N453" i="17"/>
  <c r="J151" i="21"/>
  <c r="K151" i="20"/>
  <c r="K151" i="19"/>
  <c r="I152" i="18"/>
  <c r="K151" i="17"/>
  <c r="O151" i="17" s="1"/>
  <c r="H152" i="21"/>
  <c r="M151" i="21"/>
  <c r="M151" i="20"/>
  <c r="O151" i="20" s="1"/>
  <c r="L151" i="19"/>
  <c r="L151" i="18"/>
  <c r="N151" i="18" s="1"/>
  <c r="M151" i="17"/>
  <c r="K242" i="21"/>
  <c r="L242" i="20"/>
  <c r="I243" i="19"/>
  <c r="K242" i="18"/>
  <c r="L242" i="17"/>
  <c r="H153" i="21" l="1"/>
  <c r="M152" i="20"/>
  <c r="L152" i="19"/>
  <c r="M152" i="17"/>
  <c r="L152" i="18"/>
  <c r="J153" i="20"/>
  <c r="K243" i="21"/>
  <c r="L243" i="20"/>
  <c r="I244" i="19"/>
  <c r="K243" i="18"/>
  <c r="L243" i="17"/>
  <c r="L454" i="21"/>
  <c r="J455" i="20"/>
  <c r="M454" i="19"/>
  <c r="M454" i="18"/>
  <c r="N454" i="17"/>
  <c r="J152" i="21"/>
  <c r="K152" i="20"/>
  <c r="O152" i="20" s="1"/>
  <c r="K152" i="19"/>
  <c r="N152" i="18"/>
  <c r="I153" i="18"/>
  <c r="K152" i="17"/>
  <c r="I152" i="21"/>
  <c r="M152" i="21" s="1"/>
  <c r="J152" i="19"/>
  <c r="J152" i="18"/>
  <c r="J153" i="17"/>
  <c r="O152" i="17"/>
  <c r="N151" i="19"/>
  <c r="K244" i="21" l="1"/>
  <c r="L244" i="20"/>
  <c r="I245" i="19"/>
  <c r="K244" i="18"/>
  <c r="L244" i="17"/>
  <c r="I153" i="21"/>
  <c r="M153" i="21" s="1"/>
  <c r="J153" i="19"/>
  <c r="N153" i="19" s="1"/>
  <c r="J153" i="18"/>
  <c r="N153" i="18" s="1"/>
  <c r="J154" i="17"/>
  <c r="O153" i="17"/>
  <c r="N152" i="19"/>
  <c r="H154" i="21"/>
  <c r="M153" i="20"/>
  <c r="L153" i="19"/>
  <c r="L153" i="18"/>
  <c r="M153" i="17"/>
  <c r="J154" i="20"/>
  <c r="L455" i="21"/>
  <c r="J456" i="20"/>
  <c r="M455" i="19"/>
  <c r="M455" i="18"/>
  <c r="N455" i="17"/>
  <c r="J153" i="21"/>
  <c r="K153" i="20"/>
  <c r="O153" i="20" s="1"/>
  <c r="K153" i="19"/>
  <c r="I154" i="18"/>
  <c r="K153" i="17"/>
  <c r="I154" i="21" l="1"/>
  <c r="J154" i="19"/>
  <c r="J154" i="18"/>
  <c r="J155" i="17"/>
  <c r="K245" i="21"/>
  <c r="L245" i="20"/>
  <c r="I246" i="19"/>
  <c r="K245" i="18"/>
  <c r="L245" i="17"/>
  <c r="L456" i="21"/>
  <c r="J457" i="20"/>
  <c r="M456" i="19"/>
  <c r="M456" i="18"/>
  <c r="N456" i="17"/>
  <c r="J155" i="20"/>
  <c r="J154" i="21"/>
  <c r="M154" i="21" s="1"/>
  <c r="K154" i="20"/>
  <c r="O154" i="20" s="1"/>
  <c r="K154" i="19"/>
  <c r="N154" i="18"/>
  <c r="I155" i="18"/>
  <c r="K154" i="17"/>
  <c r="H155" i="21"/>
  <c r="M154" i="20"/>
  <c r="L154" i="19"/>
  <c r="L154" i="18"/>
  <c r="M154" i="17"/>
  <c r="O154" i="17" s="1"/>
  <c r="J155" i="21" l="1"/>
  <c r="K155" i="20"/>
  <c r="K155" i="19"/>
  <c r="I156" i="18"/>
  <c r="K155" i="17"/>
  <c r="I155" i="21"/>
  <c r="J155" i="19"/>
  <c r="J155" i="18"/>
  <c r="N155" i="18" s="1"/>
  <c r="J156" i="17"/>
  <c r="O155" i="17"/>
  <c r="N154" i="19"/>
  <c r="K246" i="21"/>
  <c r="L246" i="20"/>
  <c r="I247" i="19"/>
  <c r="K246" i="18"/>
  <c r="L246" i="17"/>
  <c r="J156" i="20"/>
  <c r="H156" i="21"/>
  <c r="M155" i="21"/>
  <c r="M155" i="20"/>
  <c r="O155" i="20" s="1"/>
  <c r="L155" i="19"/>
  <c r="L155" i="18"/>
  <c r="M155" i="17"/>
  <c r="L457" i="21"/>
  <c r="J458" i="20"/>
  <c r="M457" i="19"/>
  <c r="M457" i="18"/>
  <c r="N457" i="17"/>
  <c r="J157" i="20" l="1"/>
  <c r="L458" i="21"/>
  <c r="J459" i="20"/>
  <c r="M458" i="19"/>
  <c r="M458" i="18"/>
  <c r="N458" i="17"/>
  <c r="I156" i="21"/>
  <c r="M156" i="21" s="1"/>
  <c r="J156" i="19"/>
  <c r="N156" i="19" s="1"/>
  <c r="J156" i="18"/>
  <c r="N156" i="18" s="1"/>
  <c r="J157" i="17"/>
  <c r="G5" i="5"/>
  <c r="K247" i="21"/>
  <c r="L247" i="20"/>
  <c r="I248" i="19"/>
  <c r="K247" i="18"/>
  <c r="L247" i="17"/>
  <c r="J7" i="5"/>
  <c r="W79" i="7" s="1"/>
  <c r="N155" i="19"/>
  <c r="J156" i="21"/>
  <c r="K156" i="20"/>
  <c r="O156" i="20" s="1"/>
  <c r="K156" i="19"/>
  <c r="I157" i="18"/>
  <c r="K156" i="17"/>
  <c r="O156" i="17" s="1"/>
  <c r="G6" i="5"/>
  <c r="H157" i="21"/>
  <c r="M156" i="20"/>
  <c r="L156" i="19"/>
  <c r="L156" i="18"/>
  <c r="M156" i="17"/>
  <c r="K248" i="21" l="1"/>
  <c r="L248" i="20"/>
  <c r="I249" i="19"/>
  <c r="K248" i="18"/>
  <c r="L248" i="17"/>
  <c r="I157" i="21"/>
  <c r="J157" i="19"/>
  <c r="N157" i="19" s="1"/>
  <c r="J157" i="18"/>
  <c r="J158" i="17"/>
  <c r="O157" i="17"/>
  <c r="M157" i="21"/>
  <c r="H158" i="21"/>
  <c r="M157" i="20"/>
  <c r="L157" i="19"/>
  <c r="L157" i="18"/>
  <c r="M157" i="17"/>
  <c r="T78" i="7"/>
  <c r="L459" i="21"/>
  <c r="J460" i="20"/>
  <c r="M459" i="19"/>
  <c r="M459" i="18"/>
  <c r="N459" i="17"/>
  <c r="E8" i="6"/>
  <c r="J157" i="21"/>
  <c r="K157" i="20"/>
  <c r="O157" i="20" s="1"/>
  <c r="K157" i="19"/>
  <c r="I158" i="18"/>
  <c r="N157" i="18"/>
  <c r="K157" i="17"/>
  <c r="G4" i="5"/>
  <c r="T77" i="7"/>
  <c r="T76" i="7" s="1"/>
  <c r="J158" i="20"/>
  <c r="G54" i="5" l="1"/>
  <c r="I158" i="21"/>
  <c r="J158" i="19"/>
  <c r="J158" i="18"/>
  <c r="J159" i="17"/>
  <c r="AD80" i="7"/>
  <c r="K249" i="21"/>
  <c r="L249" i="20"/>
  <c r="I250" i="19"/>
  <c r="K249" i="18"/>
  <c r="L249" i="17"/>
  <c r="J158" i="21"/>
  <c r="K158" i="20"/>
  <c r="K158" i="19"/>
  <c r="K158" i="17"/>
  <c r="O158" i="17" s="1"/>
  <c r="I159" i="18"/>
  <c r="L460" i="21"/>
  <c r="J461" i="20"/>
  <c r="M460" i="19"/>
  <c r="M460" i="18"/>
  <c r="N460" i="17"/>
  <c r="J159" i="20"/>
  <c r="M158" i="21"/>
  <c r="H159" i="21"/>
  <c r="M158" i="20"/>
  <c r="O158" i="20" s="1"/>
  <c r="L158" i="19"/>
  <c r="M158" i="17"/>
  <c r="L158" i="18"/>
  <c r="N158" i="18" s="1"/>
  <c r="L461" i="21" l="1"/>
  <c r="J462" i="20"/>
  <c r="M461" i="19"/>
  <c r="M461" i="18"/>
  <c r="N461" i="17"/>
  <c r="J159" i="21"/>
  <c r="K159" i="20"/>
  <c r="O159" i="20" s="1"/>
  <c r="K159" i="19"/>
  <c r="I160" i="18"/>
  <c r="N159" i="18"/>
  <c r="K159" i="17"/>
  <c r="O159" i="17" s="1"/>
  <c r="H160" i="21"/>
  <c r="M159" i="20"/>
  <c r="L159" i="19"/>
  <c r="L159" i="18"/>
  <c r="M159" i="17"/>
  <c r="I159" i="21"/>
  <c r="M159" i="21" s="1"/>
  <c r="J159" i="19"/>
  <c r="N159" i="19" s="1"/>
  <c r="J159" i="18"/>
  <c r="J160" i="17"/>
  <c r="N158" i="19"/>
  <c r="J160" i="20"/>
  <c r="K250" i="21"/>
  <c r="L250" i="20"/>
  <c r="I251" i="19"/>
  <c r="K250" i="18"/>
  <c r="L250" i="17"/>
  <c r="G56" i="5"/>
  <c r="J160" i="21" l="1"/>
  <c r="K160" i="20"/>
  <c r="K160" i="19"/>
  <c r="I161" i="18"/>
  <c r="K160" i="17"/>
  <c r="O160" i="17" s="1"/>
  <c r="I160" i="21"/>
  <c r="M160" i="21" s="1"/>
  <c r="J160" i="19"/>
  <c r="N160" i="19" s="1"/>
  <c r="J160" i="18"/>
  <c r="N160" i="18" s="1"/>
  <c r="J161" i="17"/>
  <c r="K251" i="21"/>
  <c r="L251" i="20"/>
  <c r="I252" i="19"/>
  <c r="K251" i="18"/>
  <c r="L251" i="17"/>
  <c r="J161" i="20"/>
  <c r="O160" i="20"/>
  <c r="L462" i="21"/>
  <c r="J463" i="20"/>
  <c r="M462" i="19"/>
  <c r="M462" i="18"/>
  <c r="N462" i="17"/>
  <c r="H161" i="21"/>
  <c r="M160" i="20"/>
  <c r="L160" i="19"/>
  <c r="L160" i="18"/>
  <c r="M160" i="17"/>
  <c r="L463" i="21" l="1"/>
  <c r="J464" i="20"/>
  <c r="M463" i="19"/>
  <c r="M463" i="18"/>
  <c r="N463" i="17"/>
  <c r="I161" i="21"/>
  <c r="M161" i="21" s="1"/>
  <c r="J161" i="19"/>
  <c r="J161" i="18"/>
  <c r="J162" i="17"/>
  <c r="O161" i="17"/>
  <c r="H162" i="21"/>
  <c r="M161" i="20"/>
  <c r="L161" i="19"/>
  <c r="L161" i="18"/>
  <c r="M161" i="17"/>
  <c r="J162" i="20"/>
  <c r="J161" i="21"/>
  <c r="K161" i="20"/>
  <c r="O161" i="20" s="1"/>
  <c r="K161" i="19"/>
  <c r="I162" i="18"/>
  <c r="N161" i="18"/>
  <c r="K161" i="17"/>
  <c r="K252" i="21"/>
  <c r="L252" i="20"/>
  <c r="I253" i="19"/>
  <c r="K252" i="18"/>
  <c r="L252" i="17"/>
  <c r="H163" i="21" l="1"/>
  <c r="M162" i="20"/>
  <c r="L162" i="19"/>
  <c r="L162" i="18"/>
  <c r="M162" i="17"/>
  <c r="I162" i="21"/>
  <c r="M162" i="21" s="1"/>
  <c r="J162" i="19"/>
  <c r="N162" i="19" s="1"/>
  <c r="J162" i="18"/>
  <c r="N162" i="18" s="1"/>
  <c r="J163" i="17"/>
  <c r="O162" i="17"/>
  <c r="J162" i="21"/>
  <c r="K162" i="20"/>
  <c r="K162" i="19"/>
  <c r="I163" i="18"/>
  <c r="K162" i="17"/>
  <c r="N161" i="19"/>
  <c r="O162" i="20"/>
  <c r="J163" i="20"/>
  <c r="K253" i="21"/>
  <c r="L253" i="20"/>
  <c r="I254" i="19"/>
  <c r="K253" i="18"/>
  <c r="L253" i="17"/>
  <c r="L464" i="21"/>
  <c r="J465" i="20"/>
  <c r="M464" i="19"/>
  <c r="N464" i="17"/>
  <c r="M464" i="18"/>
  <c r="K254" i="21" l="1"/>
  <c r="L254" i="20"/>
  <c r="I255" i="19"/>
  <c r="K254" i="18"/>
  <c r="L254" i="17"/>
  <c r="J163" i="21"/>
  <c r="K163" i="20"/>
  <c r="O163" i="20" s="1"/>
  <c r="K163" i="19"/>
  <c r="I164" i="18"/>
  <c r="N163" i="18"/>
  <c r="K163" i="17"/>
  <c r="O163" i="17" s="1"/>
  <c r="J164" i="20"/>
  <c r="L465" i="21"/>
  <c r="J466" i="20"/>
  <c r="M465" i="19"/>
  <c r="M465" i="18"/>
  <c r="N465" i="17"/>
  <c r="H164" i="21"/>
  <c r="M163" i="21"/>
  <c r="M163" i="20"/>
  <c r="L163" i="19"/>
  <c r="L163" i="18"/>
  <c r="M163" i="17"/>
  <c r="I163" i="21"/>
  <c r="J163" i="19"/>
  <c r="J163" i="18"/>
  <c r="J164" i="17"/>
  <c r="H165" i="21" l="1"/>
  <c r="M164" i="20"/>
  <c r="L164" i="19"/>
  <c r="L164" i="18"/>
  <c r="M164" i="17"/>
  <c r="I164" i="21"/>
  <c r="M164" i="21" s="1"/>
  <c r="J164" i="19"/>
  <c r="N164" i="19" s="1"/>
  <c r="J164" i="18"/>
  <c r="J165" i="17"/>
  <c r="O164" i="17"/>
  <c r="K255" i="21"/>
  <c r="L255" i="20"/>
  <c r="I256" i="19"/>
  <c r="K255" i="18"/>
  <c r="L255" i="17"/>
  <c r="L466" i="21"/>
  <c r="J467" i="20"/>
  <c r="M466" i="19"/>
  <c r="M466" i="18"/>
  <c r="N466" i="17"/>
  <c r="J165" i="20"/>
  <c r="J164" i="21"/>
  <c r="K164" i="20"/>
  <c r="O164" i="20" s="1"/>
  <c r="K164" i="19"/>
  <c r="N164" i="18"/>
  <c r="K164" i="17"/>
  <c r="I165" i="18"/>
  <c r="N163" i="19"/>
  <c r="J166" i="20" l="1"/>
  <c r="L467" i="21"/>
  <c r="J468" i="20"/>
  <c r="M467" i="19"/>
  <c r="M467" i="18"/>
  <c r="N467" i="17"/>
  <c r="K256" i="21"/>
  <c r="L256" i="20"/>
  <c r="I257" i="19"/>
  <c r="K256" i="18"/>
  <c r="L256" i="17"/>
  <c r="H166" i="21"/>
  <c r="M165" i="20"/>
  <c r="L165" i="19"/>
  <c r="L165" i="18"/>
  <c r="M165" i="17"/>
  <c r="I165" i="21"/>
  <c r="M165" i="21" s="1"/>
  <c r="J165" i="19"/>
  <c r="N165" i="19" s="1"/>
  <c r="J165" i="18"/>
  <c r="N165" i="18" s="1"/>
  <c r="J166" i="17"/>
  <c r="J165" i="21"/>
  <c r="K165" i="20"/>
  <c r="O165" i="20" s="1"/>
  <c r="K165" i="19"/>
  <c r="I166" i="18"/>
  <c r="K165" i="17"/>
  <c r="O165" i="17" s="1"/>
  <c r="I166" i="21" l="1"/>
  <c r="J166" i="19"/>
  <c r="J166" i="18"/>
  <c r="J167" i="17"/>
  <c r="K257" i="21"/>
  <c r="L257" i="20"/>
  <c r="I258" i="19"/>
  <c r="K257" i="18"/>
  <c r="L257" i="17"/>
  <c r="J166" i="21"/>
  <c r="M166" i="21" s="1"/>
  <c r="K166" i="20"/>
  <c r="K166" i="19"/>
  <c r="I167" i="18"/>
  <c r="K166" i="17"/>
  <c r="J167" i="20"/>
  <c r="L468" i="21"/>
  <c r="J469" i="20"/>
  <c r="M468" i="19"/>
  <c r="M468" i="18"/>
  <c r="N468" i="17"/>
  <c r="H167" i="21"/>
  <c r="M166" i="20"/>
  <c r="O166" i="20" s="1"/>
  <c r="L166" i="19"/>
  <c r="L166" i="18"/>
  <c r="N166" i="18" s="1"/>
  <c r="M166" i="17"/>
  <c r="O166" i="17" s="1"/>
  <c r="L469" i="21" l="1"/>
  <c r="J470" i="20"/>
  <c r="M469" i="19"/>
  <c r="M469" i="18"/>
  <c r="N469" i="17"/>
  <c r="K258" i="21"/>
  <c r="L258" i="20"/>
  <c r="I259" i="19"/>
  <c r="K258" i="18"/>
  <c r="L258" i="17"/>
  <c r="J168" i="20"/>
  <c r="I167" i="21"/>
  <c r="J167" i="19"/>
  <c r="J167" i="18"/>
  <c r="N167" i="18" s="1"/>
  <c r="J168" i="17"/>
  <c r="N166" i="19"/>
  <c r="J167" i="21"/>
  <c r="M167" i="21" s="1"/>
  <c r="K167" i="20"/>
  <c r="O167" i="20" s="1"/>
  <c r="K167" i="19"/>
  <c r="I168" i="18"/>
  <c r="K167" i="17"/>
  <c r="H168" i="21"/>
  <c r="M167" i="20"/>
  <c r="L167" i="19"/>
  <c r="L167" i="18"/>
  <c r="M167" i="17"/>
  <c r="O167" i="17" s="1"/>
  <c r="I168" i="21" l="1"/>
  <c r="J168" i="19"/>
  <c r="J168" i="18"/>
  <c r="J169" i="17"/>
  <c r="J168" i="21"/>
  <c r="M168" i="21" s="1"/>
  <c r="K168" i="20"/>
  <c r="K168" i="19"/>
  <c r="N168" i="18"/>
  <c r="I169" i="18"/>
  <c r="K168" i="17"/>
  <c r="O168" i="17" s="1"/>
  <c r="K259" i="21"/>
  <c r="L259" i="20"/>
  <c r="I260" i="19"/>
  <c r="K259" i="18"/>
  <c r="L259" i="17"/>
  <c r="L470" i="21"/>
  <c r="J471" i="20"/>
  <c r="M470" i="19"/>
  <c r="M470" i="18"/>
  <c r="N470" i="17"/>
  <c r="N167" i="19"/>
  <c r="H169" i="21"/>
  <c r="M168" i="20"/>
  <c r="L168" i="19"/>
  <c r="L168" i="18"/>
  <c r="M168" i="17"/>
  <c r="J169" i="20"/>
  <c r="O168" i="20"/>
  <c r="J170" i="20" l="1"/>
  <c r="J169" i="21"/>
  <c r="K169" i="20"/>
  <c r="K169" i="19"/>
  <c r="I170" i="18"/>
  <c r="K169" i="17"/>
  <c r="O169" i="17" s="1"/>
  <c r="L471" i="21"/>
  <c r="J472" i="20"/>
  <c r="M471" i="19"/>
  <c r="N471" i="17"/>
  <c r="M471" i="18"/>
  <c r="I169" i="21"/>
  <c r="J169" i="19"/>
  <c r="J169" i="18"/>
  <c r="J170" i="17"/>
  <c r="N168" i="19"/>
  <c r="H170" i="21"/>
  <c r="M169" i="21"/>
  <c r="M169" i="20"/>
  <c r="O169" i="20" s="1"/>
  <c r="L169" i="19"/>
  <c r="L169" i="18"/>
  <c r="N169" i="18" s="1"/>
  <c r="M169" i="17"/>
  <c r="K260" i="21"/>
  <c r="L260" i="20"/>
  <c r="I261" i="19"/>
  <c r="K260" i="18"/>
  <c r="L260" i="17"/>
  <c r="J170" i="21" l="1"/>
  <c r="K170" i="20"/>
  <c r="K170" i="19"/>
  <c r="I171" i="18"/>
  <c r="K170" i="17"/>
  <c r="O170" i="17" s="1"/>
  <c r="M170" i="21"/>
  <c r="H171" i="21"/>
  <c r="M170" i="20"/>
  <c r="O170" i="20" s="1"/>
  <c r="L170" i="19"/>
  <c r="M170" i="17"/>
  <c r="L170" i="18"/>
  <c r="N170" i="18" s="1"/>
  <c r="I170" i="21"/>
  <c r="J170" i="19"/>
  <c r="J170" i="18"/>
  <c r="J171" i="17"/>
  <c r="N169" i="19"/>
  <c r="L472" i="21"/>
  <c r="J473" i="20"/>
  <c r="M472" i="19"/>
  <c r="M472" i="18"/>
  <c r="N472" i="17"/>
  <c r="K261" i="21"/>
  <c r="L261" i="20"/>
  <c r="I262" i="19"/>
  <c r="K261" i="18"/>
  <c r="L261" i="17"/>
  <c r="J171" i="20"/>
  <c r="H172" i="21" l="1"/>
  <c r="M171" i="20"/>
  <c r="L171" i="19"/>
  <c r="L171" i="18"/>
  <c r="M171" i="17"/>
  <c r="O171" i="20"/>
  <c r="J172" i="20"/>
  <c r="K262" i="21"/>
  <c r="L262" i="20"/>
  <c r="I263" i="19"/>
  <c r="K262" i="18"/>
  <c r="L262" i="17"/>
  <c r="L473" i="21"/>
  <c r="J474" i="20"/>
  <c r="M473" i="19"/>
  <c r="M473" i="18"/>
  <c r="N473" i="17"/>
  <c r="I171" i="21"/>
  <c r="M171" i="21" s="1"/>
  <c r="J171" i="19"/>
  <c r="N171" i="19" s="1"/>
  <c r="J171" i="18"/>
  <c r="N171" i="18" s="1"/>
  <c r="J172" i="17"/>
  <c r="N170" i="19"/>
  <c r="J171" i="21"/>
  <c r="K171" i="20"/>
  <c r="K171" i="19"/>
  <c r="I172" i="18"/>
  <c r="K171" i="17"/>
  <c r="O171" i="17" s="1"/>
  <c r="K263" i="21" l="1"/>
  <c r="L263" i="20"/>
  <c r="I264" i="19"/>
  <c r="K263" i="18"/>
  <c r="L263" i="17"/>
  <c r="I172" i="21"/>
  <c r="M172" i="21" s="1"/>
  <c r="J172" i="19"/>
  <c r="N172" i="19" s="1"/>
  <c r="J172" i="18"/>
  <c r="N172" i="18" s="1"/>
  <c r="J173" i="17"/>
  <c r="O172" i="17"/>
  <c r="J173" i="20"/>
  <c r="J172" i="21"/>
  <c r="K172" i="20"/>
  <c r="O172" i="20" s="1"/>
  <c r="K172" i="19"/>
  <c r="I173" i="18"/>
  <c r="K172" i="17"/>
  <c r="L474" i="21"/>
  <c r="J475" i="20"/>
  <c r="M474" i="19"/>
  <c r="M474" i="18"/>
  <c r="N474" i="17"/>
  <c r="H173" i="21"/>
  <c r="M172" i="20"/>
  <c r="L172" i="19"/>
  <c r="L172" i="18"/>
  <c r="M172" i="17"/>
  <c r="I173" i="21" l="1"/>
  <c r="J173" i="19"/>
  <c r="J173" i="18"/>
  <c r="J174" i="17"/>
  <c r="L475" i="21"/>
  <c r="J476" i="20"/>
  <c r="M475" i="19"/>
  <c r="M475" i="18"/>
  <c r="N475" i="17"/>
  <c r="O173" i="20"/>
  <c r="J174" i="20"/>
  <c r="J173" i="21"/>
  <c r="K173" i="20"/>
  <c r="K173" i="19"/>
  <c r="I174" i="18"/>
  <c r="K173" i="17"/>
  <c r="O173" i="17" s="1"/>
  <c r="K264" i="21"/>
  <c r="L264" i="20"/>
  <c r="I265" i="19"/>
  <c r="K264" i="18"/>
  <c r="L264" i="17"/>
  <c r="H174" i="21"/>
  <c r="M173" i="21"/>
  <c r="M173" i="20"/>
  <c r="L173" i="19"/>
  <c r="L173" i="18"/>
  <c r="N173" i="18" s="1"/>
  <c r="M173" i="17"/>
  <c r="L476" i="21" l="1"/>
  <c r="J477" i="20"/>
  <c r="M476" i="19"/>
  <c r="N476" i="17"/>
  <c r="M476" i="18"/>
  <c r="N173" i="19"/>
  <c r="K265" i="21"/>
  <c r="L265" i="20"/>
  <c r="I266" i="19"/>
  <c r="K265" i="18"/>
  <c r="L265" i="17"/>
  <c r="J174" i="21"/>
  <c r="K174" i="20"/>
  <c r="K174" i="19"/>
  <c r="I175" i="18"/>
  <c r="K174" i="17"/>
  <c r="I174" i="21"/>
  <c r="M174" i="21" s="1"/>
  <c r="J174" i="19"/>
  <c r="N174" i="19" s="1"/>
  <c r="J174" i="18"/>
  <c r="N174" i="18" s="1"/>
  <c r="J175" i="17"/>
  <c r="O174" i="17"/>
  <c r="H175" i="21"/>
  <c r="M174" i="20"/>
  <c r="L174" i="19"/>
  <c r="L174" i="18"/>
  <c r="M174" i="17"/>
  <c r="J175" i="20"/>
  <c r="O174" i="20"/>
  <c r="K266" i="21" l="1"/>
  <c r="L266" i="20"/>
  <c r="I267" i="19"/>
  <c r="K266" i="18"/>
  <c r="L266" i="17"/>
  <c r="I175" i="21"/>
  <c r="J175" i="19"/>
  <c r="J175" i="18"/>
  <c r="N175" i="18" s="1"/>
  <c r="J176" i="17"/>
  <c r="O175" i="17"/>
  <c r="O175" i="20"/>
  <c r="J176" i="20"/>
  <c r="J175" i="21"/>
  <c r="K175" i="20"/>
  <c r="K175" i="19"/>
  <c r="I176" i="18"/>
  <c r="K175" i="17"/>
  <c r="H176" i="21"/>
  <c r="M175" i="21"/>
  <c r="M175" i="20"/>
  <c r="L175" i="19"/>
  <c r="L175" i="18"/>
  <c r="M175" i="17"/>
  <c r="L477" i="21"/>
  <c r="J478" i="20"/>
  <c r="M477" i="19"/>
  <c r="M477" i="18"/>
  <c r="N477" i="17"/>
  <c r="H177" i="21" l="1"/>
  <c r="M176" i="20"/>
  <c r="L176" i="19"/>
  <c r="M176" i="17"/>
  <c r="L176" i="18"/>
  <c r="I176" i="21"/>
  <c r="M176" i="21" s="1"/>
  <c r="J176" i="19"/>
  <c r="N176" i="19" s="1"/>
  <c r="J176" i="18"/>
  <c r="N176" i="18" s="1"/>
  <c r="J177" i="17"/>
  <c r="O176" i="17"/>
  <c r="J176" i="21"/>
  <c r="K176" i="20"/>
  <c r="K176" i="19"/>
  <c r="K176" i="17"/>
  <c r="I177" i="18"/>
  <c r="N175" i="19"/>
  <c r="K267" i="21"/>
  <c r="L267" i="20"/>
  <c r="I268" i="19"/>
  <c r="K267" i="18"/>
  <c r="L267" i="17"/>
  <c r="L478" i="21"/>
  <c r="J479" i="20"/>
  <c r="M478" i="19"/>
  <c r="M478" i="18"/>
  <c r="N478" i="17"/>
  <c r="J177" i="20"/>
  <c r="O176" i="20"/>
  <c r="I177" i="21" l="1"/>
  <c r="J177" i="19"/>
  <c r="J177" i="18"/>
  <c r="J178" i="17"/>
  <c r="J177" i="21"/>
  <c r="K177" i="20"/>
  <c r="K177" i="19"/>
  <c r="I178" i="18"/>
  <c r="K177" i="17"/>
  <c r="O177" i="17" s="1"/>
  <c r="O177" i="20"/>
  <c r="J178" i="20"/>
  <c r="L479" i="21"/>
  <c r="J480" i="20"/>
  <c r="M479" i="19"/>
  <c r="M479" i="18"/>
  <c r="N479" i="17"/>
  <c r="H178" i="21"/>
  <c r="M177" i="21"/>
  <c r="M177" i="20"/>
  <c r="L177" i="19"/>
  <c r="L177" i="18"/>
  <c r="N177" i="18" s="1"/>
  <c r="M177" i="17"/>
  <c r="K268" i="21"/>
  <c r="L268" i="20"/>
  <c r="I269" i="19"/>
  <c r="K268" i="18"/>
  <c r="L268" i="17"/>
  <c r="H179" i="21" l="1"/>
  <c r="M178" i="20"/>
  <c r="L178" i="19"/>
  <c r="L178" i="18"/>
  <c r="M178" i="17"/>
  <c r="J178" i="21"/>
  <c r="K178" i="20"/>
  <c r="K178" i="19"/>
  <c r="N178" i="18"/>
  <c r="I179" i="18"/>
  <c r="K178" i="17"/>
  <c r="K269" i="21"/>
  <c r="L269" i="20"/>
  <c r="I270" i="19"/>
  <c r="K269" i="18"/>
  <c r="L269" i="17"/>
  <c r="I178" i="21"/>
  <c r="M178" i="21" s="1"/>
  <c r="J178" i="19"/>
  <c r="J178" i="18"/>
  <c r="J179" i="17"/>
  <c r="O178" i="17"/>
  <c r="N177" i="19"/>
  <c r="L480" i="21"/>
  <c r="J481" i="20"/>
  <c r="M480" i="19"/>
  <c r="M480" i="18"/>
  <c r="N480" i="17"/>
  <c r="O178" i="20"/>
  <c r="J179" i="20"/>
  <c r="I179" i="21" l="1"/>
  <c r="J179" i="19"/>
  <c r="J179" i="18"/>
  <c r="J180" i="17"/>
  <c r="J180" i="20"/>
  <c r="M179" i="21"/>
  <c r="H180" i="21"/>
  <c r="M179" i="20"/>
  <c r="O179" i="20" s="1"/>
  <c r="L179" i="19"/>
  <c r="L179" i="18"/>
  <c r="N179" i="18" s="1"/>
  <c r="M179" i="17"/>
  <c r="J179" i="21"/>
  <c r="K179" i="20"/>
  <c r="K179" i="19"/>
  <c r="I180" i="18"/>
  <c r="K179" i="17"/>
  <c r="O179" i="17" s="1"/>
  <c r="N178" i="19"/>
  <c r="K270" i="21"/>
  <c r="L270" i="20"/>
  <c r="I271" i="19"/>
  <c r="K270" i="18"/>
  <c r="L270" i="17"/>
  <c r="L481" i="21"/>
  <c r="J482" i="20"/>
  <c r="M481" i="19"/>
  <c r="M481" i="18"/>
  <c r="N481" i="17"/>
  <c r="K271" i="21" l="1"/>
  <c r="L271" i="20"/>
  <c r="I272" i="19"/>
  <c r="K271" i="18"/>
  <c r="L271" i="17"/>
  <c r="J181" i="20"/>
  <c r="L482" i="21"/>
  <c r="J483" i="20"/>
  <c r="M482" i="19"/>
  <c r="M482" i="18"/>
  <c r="N482" i="17"/>
  <c r="N179" i="19"/>
  <c r="H181" i="21"/>
  <c r="M180" i="20"/>
  <c r="L180" i="19"/>
  <c r="L180" i="18"/>
  <c r="M180" i="17"/>
  <c r="O180" i="17" s="1"/>
  <c r="J180" i="21"/>
  <c r="K180" i="20"/>
  <c r="O180" i="20" s="1"/>
  <c r="K180" i="19"/>
  <c r="I181" i="18"/>
  <c r="K180" i="17"/>
  <c r="I180" i="21"/>
  <c r="M180" i="21" s="1"/>
  <c r="J180" i="19"/>
  <c r="J180" i="18"/>
  <c r="N180" i="18" s="1"/>
  <c r="J181" i="17"/>
  <c r="H182" i="21" l="1"/>
  <c r="M181" i="20"/>
  <c r="L181" i="19"/>
  <c r="L181" i="18"/>
  <c r="M181" i="17"/>
  <c r="L483" i="21"/>
  <c r="J484" i="20"/>
  <c r="M483" i="19"/>
  <c r="M483" i="18"/>
  <c r="N483" i="17"/>
  <c r="J182" i="20"/>
  <c r="N180" i="19"/>
  <c r="J181" i="21"/>
  <c r="K181" i="20"/>
  <c r="O181" i="20" s="1"/>
  <c r="K181" i="19"/>
  <c r="I182" i="18"/>
  <c r="K181" i="17"/>
  <c r="O181" i="17" s="1"/>
  <c r="I181" i="21"/>
  <c r="M181" i="21" s="1"/>
  <c r="J181" i="19"/>
  <c r="N181" i="19" s="1"/>
  <c r="J181" i="18"/>
  <c r="N181" i="18" s="1"/>
  <c r="J182" i="17"/>
  <c r="K272" i="21"/>
  <c r="L272" i="20"/>
  <c r="I273" i="19"/>
  <c r="K272" i="18"/>
  <c r="L272" i="17"/>
  <c r="L484" i="21" l="1"/>
  <c r="J485" i="20"/>
  <c r="M484" i="19"/>
  <c r="M484" i="18"/>
  <c r="N484" i="17"/>
  <c r="K273" i="21"/>
  <c r="L273" i="20"/>
  <c r="I274" i="19"/>
  <c r="K273" i="18"/>
  <c r="L273" i="17"/>
  <c r="J182" i="21"/>
  <c r="K182" i="20"/>
  <c r="K182" i="19"/>
  <c r="K182" i="17"/>
  <c r="O182" i="17" s="1"/>
  <c r="I183" i="18"/>
  <c r="J183" i="20"/>
  <c r="O182" i="20"/>
  <c r="I182" i="21"/>
  <c r="M182" i="21" s="1"/>
  <c r="J182" i="19"/>
  <c r="N182" i="19" s="1"/>
  <c r="J182" i="18"/>
  <c r="N182" i="18" s="1"/>
  <c r="J183" i="17"/>
  <c r="H183" i="21"/>
  <c r="M182" i="20"/>
  <c r="L182" i="19"/>
  <c r="L182" i="18"/>
  <c r="M182" i="17"/>
  <c r="K274" i="21" l="1"/>
  <c r="L274" i="20"/>
  <c r="I275" i="19"/>
  <c r="K274" i="18"/>
  <c r="L274" i="17"/>
  <c r="I183" i="21"/>
  <c r="J183" i="19"/>
  <c r="J183" i="18"/>
  <c r="N183" i="18" s="1"/>
  <c r="J184" i="17"/>
  <c r="J183" i="21"/>
  <c r="M183" i="21" s="1"/>
  <c r="K183" i="20"/>
  <c r="K183" i="19"/>
  <c r="I184" i="18"/>
  <c r="K183" i="17"/>
  <c r="H184" i="21"/>
  <c r="M183" i="20"/>
  <c r="O183" i="20" s="1"/>
  <c r="L183" i="19"/>
  <c r="L183" i="18"/>
  <c r="M183" i="17"/>
  <c r="O183" i="17" s="1"/>
  <c r="L485" i="21"/>
  <c r="J486" i="20"/>
  <c r="M485" i="19"/>
  <c r="M485" i="18"/>
  <c r="N485" i="17"/>
  <c r="J184" i="20"/>
  <c r="J185" i="20" l="1"/>
  <c r="H185" i="21"/>
  <c r="M184" i="20"/>
  <c r="L184" i="19"/>
  <c r="L184" i="18"/>
  <c r="M184" i="17"/>
  <c r="J184" i="21"/>
  <c r="K184" i="20"/>
  <c r="O184" i="20" s="1"/>
  <c r="K184" i="19"/>
  <c r="N184" i="18"/>
  <c r="I185" i="18"/>
  <c r="K184" i="17"/>
  <c r="I184" i="21"/>
  <c r="M184" i="21" s="1"/>
  <c r="J184" i="19"/>
  <c r="J184" i="18"/>
  <c r="J185" i="17"/>
  <c r="O184" i="17"/>
  <c r="N183" i="19"/>
  <c r="K275" i="21"/>
  <c r="L275" i="20"/>
  <c r="I276" i="19"/>
  <c r="K275" i="18"/>
  <c r="L275" i="17"/>
  <c r="L486" i="21"/>
  <c r="J487" i="20"/>
  <c r="M486" i="19"/>
  <c r="M486" i="18"/>
  <c r="N486" i="17"/>
  <c r="K276" i="21" l="1"/>
  <c r="L276" i="20"/>
  <c r="I277" i="19"/>
  <c r="K276" i="18"/>
  <c r="L276" i="17"/>
  <c r="I185" i="21"/>
  <c r="M185" i="21" s="1"/>
  <c r="J185" i="19"/>
  <c r="J185" i="18"/>
  <c r="N185" i="18" s="1"/>
  <c r="J186" i="17"/>
  <c r="O185" i="17"/>
  <c r="L487" i="21"/>
  <c r="J488" i="20"/>
  <c r="M487" i="19"/>
  <c r="M487" i="18"/>
  <c r="N487" i="17"/>
  <c r="H186" i="21"/>
  <c r="M185" i="20"/>
  <c r="L185" i="19"/>
  <c r="L185" i="18"/>
  <c r="M185" i="17"/>
  <c r="N184" i="19"/>
  <c r="J185" i="21"/>
  <c r="K185" i="20"/>
  <c r="K185" i="19"/>
  <c r="I186" i="18"/>
  <c r="K185" i="17"/>
  <c r="O185" i="20"/>
  <c r="J186" i="20"/>
  <c r="H187" i="21" l="1"/>
  <c r="M186" i="20"/>
  <c r="L186" i="19"/>
  <c r="L186" i="18"/>
  <c r="M186" i="17"/>
  <c r="I186" i="21"/>
  <c r="M186" i="21" s="1"/>
  <c r="J186" i="19"/>
  <c r="N186" i="19" s="1"/>
  <c r="J186" i="18"/>
  <c r="N186" i="18" s="1"/>
  <c r="J187" i="17"/>
  <c r="O186" i="17"/>
  <c r="H5" i="5"/>
  <c r="N185" i="19"/>
  <c r="J186" i="21"/>
  <c r="K186" i="20"/>
  <c r="K186" i="19"/>
  <c r="I187" i="18"/>
  <c r="K186" i="17"/>
  <c r="H6" i="5"/>
  <c r="U78" i="7" s="1"/>
  <c r="O186" i="20"/>
  <c r="J187" i="20"/>
  <c r="K277" i="21"/>
  <c r="L277" i="20"/>
  <c r="I278" i="19"/>
  <c r="K277" i="18"/>
  <c r="L277" i="17"/>
  <c r="L488" i="21"/>
  <c r="J489" i="20"/>
  <c r="M488" i="19"/>
  <c r="N488" i="17"/>
  <c r="M488" i="18"/>
  <c r="J188" i="20" l="1"/>
  <c r="U77" i="7"/>
  <c r="H4" i="5"/>
  <c r="H54" i="5" s="1"/>
  <c r="H56" i="5" s="1"/>
  <c r="J187" i="21"/>
  <c r="K187" i="20"/>
  <c r="O187" i="20" s="1"/>
  <c r="K187" i="19"/>
  <c r="I188" i="18"/>
  <c r="N187" i="18"/>
  <c r="K187" i="17"/>
  <c r="O187" i="17" s="1"/>
  <c r="M187" i="21"/>
  <c r="H188" i="21"/>
  <c r="M187" i="20"/>
  <c r="L187" i="19"/>
  <c r="L187" i="18"/>
  <c r="M187" i="17"/>
  <c r="I187" i="21"/>
  <c r="J187" i="19"/>
  <c r="N187" i="19" s="1"/>
  <c r="J187" i="18"/>
  <c r="J188" i="17"/>
  <c r="L489" i="21"/>
  <c r="J490" i="20"/>
  <c r="M489" i="19"/>
  <c r="M489" i="18"/>
  <c r="N489" i="17"/>
  <c r="K278" i="21"/>
  <c r="L278" i="20"/>
  <c r="I279" i="19"/>
  <c r="K278" i="18"/>
  <c r="L278" i="17"/>
  <c r="K7" i="5"/>
  <c r="X79" i="7" s="1"/>
  <c r="L490" i="21" l="1"/>
  <c r="J491" i="20"/>
  <c r="M490" i="19"/>
  <c r="M490" i="18"/>
  <c r="N490" i="17"/>
  <c r="F8" i="6"/>
  <c r="M188" i="21"/>
  <c r="H189" i="21"/>
  <c r="M188" i="20"/>
  <c r="L188" i="19"/>
  <c r="M188" i="17"/>
  <c r="O188" i="17" s="1"/>
  <c r="L188" i="18"/>
  <c r="K279" i="21"/>
  <c r="L279" i="20"/>
  <c r="I280" i="19"/>
  <c r="L279" i="17"/>
  <c r="K279" i="18"/>
  <c r="J188" i="21"/>
  <c r="K188" i="20"/>
  <c r="O188" i="20" s="1"/>
  <c r="K188" i="19"/>
  <c r="N188" i="18"/>
  <c r="I189" i="18"/>
  <c r="K188" i="17"/>
  <c r="J189" i="20"/>
  <c r="I188" i="21"/>
  <c r="J188" i="19"/>
  <c r="J188" i="18"/>
  <c r="J189" i="17"/>
  <c r="U76" i="7"/>
  <c r="U89" i="7"/>
  <c r="U90" i="7" s="1"/>
  <c r="U91" i="7" s="1"/>
  <c r="U92" i="7" s="1"/>
  <c r="J189" i="21" l="1"/>
  <c r="K189" i="20"/>
  <c r="K189" i="19"/>
  <c r="I190" i="18"/>
  <c r="K189" i="17"/>
  <c r="H190" i="21"/>
  <c r="M189" i="21"/>
  <c r="M189" i="20"/>
  <c r="L189" i="19"/>
  <c r="L189" i="18"/>
  <c r="N189" i="18" s="1"/>
  <c r="M189" i="17"/>
  <c r="I189" i="21"/>
  <c r="J189" i="19"/>
  <c r="J189" i="18"/>
  <c r="J190" i="17"/>
  <c r="O189" i="17"/>
  <c r="K280" i="21"/>
  <c r="L280" i="20"/>
  <c r="I281" i="19"/>
  <c r="K280" i="18"/>
  <c r="L280" i="17"/>
  <c r="L491" i="21"/>
  <c r="J492" i="20"/>
  <c r="M491" i="19"/>
  <c r="M491" i="18"/>
  <c r="N491" i="17"/>
  <c r="AE80" i="7"/>
  <c r="N188" i="19"/>
  <c r="J190" i="20"/>
  <c r="O189" i="20"/>
  <c r="J190" i="21" l="1"/>
  <c r="K190" i="20"/>
  <c r="K190" i="19"/>
  <c r="I191" i="18"/>
  <c r="K190" i="17"/>
  <c r="K281" i="21"/>
  <c r="L281" i="20"/>
  <c r="I282" i="19"/>
  <c r="K281" i="18"/>
  <c r="L281" i="17"/>
  <c r="H191" i="21"/>
  <c r="M190" i="20"/>
  <c r="L190" i="19"/>
  <c r="L190" i="18"/>
  <c r="M190" i="17"/>
  <c r="I190" i="21"/>
  <c r="M190" i="21" s="1"/>
  <c r="J190" i="19"/>
  <c r="N190" i="19" s="1"/>
  <c r="J190" i="18"/>
  <c r="N190" i="18" s="1"/>
  <c r="J191" i="17"/>
  <c r="O190" i="17"/>
  <c r="L492" i="21"/>
  <c r="J493" i="20"/>
  <c r="M492" i="19"/>
  <c r="M492" i="18"/>
  <c r="N492" i="17"/>
  <c r="J191" i="20"/>
  <c r="O190" i="20"/>
  <c r="N189" i="19"/>
  <c r="J192" i="20" l="1"/>
  <c r="H192" i="21"/>
  <c r="M191" i="20"/>
  <c r="L191" i="19"/>
  <c r="L191" i="18"/>
  <c r="M191" i="17"/>
  <c r="I191" i="21"/>
  <c r="M191" i="21" s="1"/>
  <c r="J191" i="19"/>
  <c r="J191" i="18"/>
  <c r="J192" i="17"/>
  <c r="K282" i="21"/>
  <c r="L282" i="20"/>
  <c r="I283" i="19"/>
  <c r="K282" i="18"/>
  <c r="L282" i="17"/>
  <c r="J191" i="21"/>
  <c r="K191" i="20"/>
  <c r="O191" i="20" s="1"/>
  <c r="K191" i="19"/>
  <c r="I192" i="18"/>
  <c r="N191" i="18"/>
  <c r="K191" i="17"/>
  <c r="O191" i="17" s="1"/>
  <c r="L493" i="21"/>
  <c r="J494" i="20"/>
  <c r="M493" i="19"/>
  <c r="M493" i="18"/>
  <c r="N493" i="17"/>
  <c r="J192" i="21" l="1"/>
  <c r="K192" i="20"/>
  <c r="K192" i="19"/>
  <c r="I193" i="18"/>
  <c r="K192" i="17"/>
  <c r="I192" i="21"/>
  <c r="J192" i="19"/>
  <c r="N192" i="19" s="1"/>
  <c r="J192" i="18"/>
  <c r="N192" i="18" s="1"/>
  <c r="J193" i="17"/>
  <c r="O192" i="17"/>
  <c r="M192" i="21"/>
  <c r="H193" i="21"/>
  <c r="M192" i="20"/>
  <c r="L192" i="19"/>
  <c r="L192" i="18"/>
  <c r="M192" i="17"/>
  <c r="K283" i="21"/>
  <c r="L283" i="20"/>
  <c r="I284" i="19"/>
  <c r="K283" i="18"/>
  <c r="L283" i="17"/>
  <c r="N191" i="19"/>
  <c r="L494" i="21"/>
  <c r="J495" i="20"/>
  <c r="M494" i="19"/>
  <c r="M494" i="18"/>
  <c r="N494" i="17"/>
  <c r="O192" i="20"/>
  <c r="J193" i="20"/>
  <c r="J194" i="20" l="1"/>
  <c r="I193" i="21"/>
  <c r="J193" i="19"/>
  <c r="J193" i="18"/>
  <c r="N193" i="18" s="1"/>
  <c r="J194" i="17"/>
  <c r="K284" i="21"/>
  <c r="L284" i="20"/>
  <c r="I285" i="19"/>
  <c r="K284" i="18"/>
  <c r="L284" i="17"/>
  <c r="J193" i="21"/>
  <c r="M193" i="21" s="1"/>
  <c r="K193" i="20"/>
  <c r="O193" i="20" s="1"/>
  <c r="K193" i="19"/>
  <c r="I194" i="18"/>
  <c r="K193" i="17"/>
  <c r="O193" i="17" s="1"/>
  <c r="L495" i="21"/>
  <c r="J496" i="20"/>
  <c r="M495" i="19"/>
  <c r="N495" i="17"/>
  <c r="M495" i="18"/>
  <c r="H194" i="21"/>
  <c r="M193" i="20"/>
  <c r="L193" i="19"/>
  <c r="L193" i="18"/>
  <c r="M193" i="17"/>
  <c r="K285" i="21" l="1"/>
  <c r="L285" i="20"/>
  <c r="I286" i="19"/>
  <c r="K285" i="18"/>
  <c r="L285" i="17"/>
  <c r="J194" i="21"/>
  <c r="K194" i="20"/>
  <c r="K194" i="19"/>
  <c r="N194" i="18"/>
  <c r="K194" i="17"/>
  <c r="O194" i="17" s="1"/>
  <c r="I195" i="18"/>
  <c r="L496" i="21"/>
  <c r="J497" i="20"/>
  <c r="M496" i="19"/>
  <c r="M496" i="18"/>
  <c r="N496" i="17"/>
  <c r="I194" i="21"/>
  <c r="M194" i="21" s="1"/>
  <c r="J194" i="19"/>
  <c r="J194" i="18"/>
  <c r="J195" i="17"/>
  <c r="N193" i="19"/>
  <c r="H195" i="21"/>
  <c r="M194" i="20"/>
  <c r="L194" i="19"/>
  <c r="M194" i="17"/>
  <c r="L194" i="18"/>
  <c r="O194" i="20"/>
  <c r="J195" i="20"/>
  <c r="J195" i="21" l="1"/>
  <c r="K195" i="20"/>
  <c r="O195" i="20" s="1"/>
  <c r="K195" i="19"/>
  <c r="I196" i="18"/>
  <c r="K195" i="17"/>
  <c r="I195" i="21"/>
  <c r="M195" i="21" s="1"/>
  <c r="J195" i="19"/>
  <c r="N195" i="19" s="1"/>
  <c r="J195" i="18"/>
  <c r="N195" i="18" s="1"/>
  <c r="J196" i="17"/>
  <c r="O195" i="17"/>
  <c r="J196" i="20"/>
  <c r="N194" i="19"/>
  <c r="L497" i="21"/>
  <c r="J498" i="20"/>
  <c r="M497" i="19"/>
  <c r="M497" i="18"/>
  <c r="N497" i="17"/>
  <c r="K286" i="21"/>
  <c r="L286" i="20"/>
  <c r="I287" i="19"/>
  <c r="K286" i="18"/>
  <c r="L286" i="17"/>
  <c r="H196" i="21"/>
  <c r="M195" i="20"/>
  <c r="L195" i="19"/>
  <c r="L195" i="18"/>
  <c r="M195" i="17"/>
  <c r="J197" i="20" l="1"/>
  <c r="H197" i="21"/>
  <c r="M196" i="20"/>
  <c r="L196" i="19"/>
  <c r="L196" i="18"/>
  <c r="M196" i="17"/>
  <c r="I196" i="21"/>
  <c r="M196" i="21" s="1"/>
  <c r="J196" i="19"/>
  <c r="N196" i="19" s="1"/>
  <c r="J196" i="18"/>
  <c r="N196" i="18" s="1"/>
  <c r="J197" i="17"/>
  <c r="J196" i="21"/>
  <c r="K196" i="20"/>
  <c r="O196" i="20" s="1"/>
  <c r="K196" i="19"/>
  <c r="I197" i="18"/>
  <c r="K196" i="17"/>
  <c r="O196" i="17" s="1"/>
  <c r="K287" i="21"/>
  <c r="L287" i="20"/>
  <c r="I288" i="19"/>
  <c r="K287" i="18"/>
  <c r="L287" i="17"/>
  <c r="L498" i="21"/>
  <c r="J499" i="20"/>
  <c r="M498" i="19"/>
  <c r="M498" i="18"/>
  <c r="N498" i="17"/>
  <c r="K288" i="21" l="1"/>
  <c r="L288" i="20"/>
  <c r="I289" i="19"/>
  <c r="K288" i="18"/>
  <c r="L288" i="17"/>
  <c r="J197" i="21"/>
  <c r="K197" i="20"/>
  <c r="O197" i="20" s="1"/>
  <c r="K197" i="19"/>
  <c r="I198" i="18"/>
  <c r="N197" i="18"/>
  <c r="K197" i="17"/>
  <c r="O197" i="17" s="1"/>
  <c r="L499" i="21"/>
  <c r="J500" i="20"/>
  <c r="M499" i="19"/>
  <c r="M499" i="18"/>
  <c r="N499" i="17"/>
  <c r="I197" i="21"/>
  <c r="M197" i="21" s="1"/>
  <c r="J197" i="19"/>
  <c r="N197" i="19" s="1"/>
  <c r="J197" i="18"/>
  <c r="J198" i="17"/>
  <c r="H198" i="21"/>
  <c r="M197" i="20"/>
  <c r="L197" i="19"/>
  <c r="L197" i="18"/>
  <c r="M197" i="17"/>
  <c r="J198" i="20"/>
  <c r="J198" i="21" l="1"/>
  <c r="K198" i="20"/>
  <c r="K198" i="19"/>
  <c r="I199" i="18"/>
  <c r="K198" i="17"/>
  <c r="I198" i="21"/>
  <c r="J198" i="19"/>
  <c r="N198" i="19" s="1"/>
  <c r="J198" i="18"/>
  <c r="N198" i="18" s="1"/>
  <c r="J199" i="17"/>
  <c r="O198" i="17"/>
  <c r="M198" i="21"/>
  <c r="H199" i="21"/>
  <c r="M198" i="20"/>
  <c r="L198" i="19"/>
  <c r="L198" i="18"/>
  <c r="M198" i="17"/>
  <c r="O198" i="20"/>
  <c r="J199" i="20"/>
  <c r="K289" i="21"/>
  <c r="L289" i="20"/>
  <c r="I290" i="19"/>
  <c r="K289" i="18"/>
  <c r="L289" i="17"/>
  <c r="L500" i="21"/>
  <c r="J501" i="20"/>
  <c r="M500" i="19"/>
  <c r="N500" i="17"/>
  <c r="M500" i="18"/>
  <c r="I199" i="21" l="1"/>
  <c r="J199" i="19"/>
  <c r="J199" i="18"/>
  <c r="J200" i="17"/>
  <c r="J200" i="20"/>
  <c r="J199" i="21"/>
  <c r="M199" i="21" s="1"/>
  <c r="K199" i="20"/>
  <c r="O199" i="20" s="1"/>
  <c r="K199" i="19"/>
  <c r="I200" i="18"/>
  <c r="N199" i="18"/>
  <c r="K199" i="17"/>
  <c r="K290" i="21"/>
  <c r="L290" i="20"/>
  <c r="I291" i="19"/>
  <c r="K290" i="18"/>
  <c r="L290" i="17"/>
  <c r="L501" i="21"/>
  <c r="J502" i="20"/>
  <c r="M501" i="19"/>
  <c r="M501" i="18"/>
  <c r="N501" i="17"/>
  <c r="H200" i="21"/>
  <c r="M199" i="20"/>
  <c r="L199" i="19"/>
  <c r="L199" i="18"/>
  <c r="M199" i="17"/>
  <c r="O199" i="17" s="1"/>
  <c r="J201" i="20" l="1"/>
  <c r="K291" i="21"/>
  <c r="L291" i="20"/>
  <c r="I292" i="19"/>
  <c r="K291" i="18"/>
  <c r="L291" i="17"/>
  <c r="N199" i="19"/>
  <c r="J200" i="21"/>
  <c r="K200" i="20"/>
  <c r="O200" i="20" s="1"/>
  <c r="K200" i="19"/>
  <c r="K200" i="17"/>
  <c r="I201" i="18"/>
  <c r="L502" i="21"/>
  <c r="J503" i="20"/>
  <c r="M502" i="19"/>
  <c r="M502" i="18"/>
  <c r="N502" i="17"/>
  <c r="I200" i="21"/>
  <c r="M200" i="21" s="1"/>
  <c r="J200" i="19"/>
  <c r="J200" i="18"/>
  <c r="N200" i="18" s="1"/>
  <c r="J201" i="17"/>
  <c r="H201" i="21"/>
  <c r="M200" i="20"/>
  <c r="L200" i="19"/>
  <c r="L200" i="18"/>
  <c r="M200" i="17"/>
  <c r="O200" i="17" s="1"/>
  <c r="K292" i="21" l="1"/>
  <c r="L292" i="20"/>
  <c r="I293" i="19"/>
  <c r="K292" i="18"/>
  <c r="L292" i="17"/>
  <c r="L503" i="21"/>
  <c r="J504" i="20"/>
  <c r="M503" i="19"/>
  <c r="M503" i="18"/>
  <c r="N503" i="17"/>
  <c r="N200" i="19"/>
  <c r="H202" i="21"/>
  <c r="M201" i="20"/>
  <c r="L201" i="19"/>
  <c r="L201" i="18"/>
  <c r="M201" i="17"/>
  <c r="J201" i="21"/>
  <c r="M201" i="21" s="1"/>
  <c r="K201" i="20"/>
  <c r="K201" i="19"/>
  <c r="I202" i="18"/>
  <c r="N201" i="18"/>
  <c r="K201" i="17"/>
  <c r="I201" i="21"/>
  <c r="J201" i="19"/>
  <c r="J201" i="18"/>
  <c r="J202" i="17"/>
  <c r="O201" i="17"/>
  <c r="J202" i="20"/>
  <c r="O201" i="20"/>
  <c r="J202" i="21" l="1"/>
  <c r="K202" i="20"/>
  <c r="K202" i="19"/>
  <c r="I203" i="18"/>
  <c r="K202" i="17"/>
  <c r="O202" i="17" s="1"/>
  <c r="O202" i="20"/>
  <c r="J203" i="20"/>
  <c r="I202" i="21"/>
  <c r="M202" i="21" s="1"/>
  <c r="J202" i="19"/>
  <c r="N202" i="19" s="1"/>
  <c r="J202" i="18"/>
  <c r="N202" i="18" s="1"/>
  <c r="J203" i="17"/>
  <c r="N201" i="19"/>
  <c r="L504" i="21"/>
  <c r="J505" i="20"/>
  <c r="M504" i="19"/>
  <c r="M504" i="18"/>
  <c r="N504" i="17"/>
  <c r="K293" i="21"/>
  <c r="L293" i="20"/>
  <c r="I294" i="19"/>
  <c r="K293" i="18"/>
  <c r="L293" i="17"/>
  <c r="H203" i="21"/>
  <c r="M202" i="20"/>
  <c r="L202" i="19"/>
  <c r="L202" i="18"/>
  <c r="M202" i="17"/>
  <c r="K294" i="21" l="1"/>
  <c r="L294" i="20"/>
  <c r="I295" i="19"/>
  <c r="K294" i="18"/>
  <c r="L294" i="17"/>
  <c r="H204" i="21"/>
  <c r="M203" i="20"/>
  <c r="L203" i="19"/>
  <c r="L203" i="18"/>
  <c r="N203" i="18" s="1"/>
  <c r="M203" i="17"/>
  <c r="O203" i="17" s="1"/>
  <c r="I203" i="21"/>
  <c r="J203" i="19"/>
  <c r="J203" i="18"/>
  <c r="J204" i="17"/>
  <c r="J204" i="20"/>
  <c r="O203" i="20"/>
  <c r="J203" i="21"/>
  <c r="M203" i="21" s="1"/>
  <c r="K203" i="20"/>
  <c r="K203" i="19"/>
  <c r="I204" i="18"/>
  <c r="K203" i="17"/>
  <c r="L505" i="21"/>
  <c r="J506" i="20"/>
  <c r="M505" i="19"/>
  <c r="M505" i="18"/>
  <c r="N505" i="17"/>
  <c r="I204" i="21" l="1"/>
  <c r="J204" i="19"/>
  <c r="J204" i="18"/>
  <c r="J205" i="17"/>
  <c r="J204" i="21"/>
  <c r="M204" i="21" s="1"/>
  <c r="K204" i="20"/>
  <c r="K204" i="19"/>
  <c r="N204" i="18"/>
  <c r="I205" i="18"/>
  <c r="K204" i="17"/>
  <c r="O204" i="17" s="1"/>
  <c r="K295" i="21"/>
  <c r="L295" i="20"/>
  <c r="I296" i="19"/>
  <c r="K295" i="18"/>
  <c r="L295" i="17"/>
  <c r="J205" i="20"/>
  <c r="O204" i="20"/>
  <c r="L506" i="21"/>
  <c r="J507" i="20"/>
  <c r="M506" i="19"/>
  <c r="M506" i="18"/>
  <c r="N506" i="17"/>
  <c r="N203" i="19"/>
  <c r="H205" i="21"/>
  <c r="M204" i="20"/>
  <c r="L204" i="19"/>
  <c r="L204" i="18"/>
  <c r="M204" i="17"/>
  <c r="J205" i="21" l="1"/>
  <c r="K205" i="20"/>
  <c r="O205" i="20" s="1"/>
  <c r="K205" i="19"/>
  <c r="I206" i="18"/>
  <c r="K205" i="17"/>
  <c r="O205" i="17" s="1"/>
  <c r="I205" i="21"/>
  <c r="J205" i="19"/>
  <c r="J205" i="18"/>
  <c r="N205" i="18" s="1"/>
  <c r="J206" i="17"/>
  <c r="J206" i="20"/>
  <c r="N204" i="19"/>
  <c r="L507" i="21"/>
  <c r="J508" i="20"/>
  <c r="M507" i="19"/>
  <c r="M507" i="18"/>
  <c r="N507" i="17"/>
  <c r="H206" i="21"/>
  <c r="M205" i="21"/>
  <c r="M205" i="20"/>
  <c r="L205" i="19"/>
  <c r="L205" i="18"/>
  <c r="M205" i="17"/>
  <c r="K296" i="21"/>
  <c r="L296" i="20"/>
  <c r="I297" i="19"/>
  <c r="K296" i="18"/>
  <c r="L296" i="17"/>
  <c r="I206" i="21" l="1"/>
  <c r="J206" i="19"/>
  <c r="J206" i="18"/>
  <c r="J207" i="17"/>
  <c r="N205" i="19"/>
  <c r="K297" i="21"/>
  <c r="L297" i="20"/>
  <c r="I298" i="19"/>
  <c r="K297" i="18"/>
  <c r="L297" i="17"/>
  <c r="L508" i="21"/>
  <c r="J509" i="20"/>
  <c r="M508" i="19"/>
  <c r="M508" i="18"/>
  <c r="N508" i="17"/>
  <c r="J207" i="20"/>
  <c r="M206" i="21"/>
  <c r="H207" i="21"/>
  <c r="M206" i="20"/>
  <c r="O206" i="20" s="1"/>
  <c r="L206" i="19"/>
  <c r="M206" i="17"/>
  <c r="L206" i="18"/>
  <c r="J206" i="21"/>
  <c r="K206" i="20"/>
  <c r="K206" i="19"/>
  <c r="N206" i="18"/>
  <c r="I207" i="18"/>
  <c r="K206" i="17"/>
  <c r="O206" i="17" s="1"/>
  <c r="J207" i="21" l="1"/>
  <c r="K207" i="20"/>
  <c r="K207" i="19"/>
  <c r="I208" i="18"/>
  <c r="K207" i="17"/>
  <c r="O207" i="17" s="1"/>
  <c r="N206" i="19"/>
  <c r="H208" i="21"/>
  <c r="M207" i="20"/>
  <c r="O207" i="20" s="1"/>
  <c r="L207" i="19"/>
  <c r="L207" i="18"/>
  <c r="M207" i="17"/>
  <c r="K298" i="21"/>
  <c r="L298" i="20"/>
  <c r="I299" i="19"/>
  <c r="K298" i="18"/>
  <c r="L298" i="17"/>
  <c r="J208" i="20"/>
  <c r="I207" i="21"/>
  <c r="M207" i="21" s="1"/>
  <c r="J207" i="19"/>
  <c r="N207" i="19" s="1"/>
  <c r="J207" i="18"/>
  <c r="N207" i="18" s="1"/>
  <c r="J208" i="17"/>
  <c r="L509" i="21"/>
  <c r="J510" i="20"/>
  <c r="M509" i="19"/>
  <c r="M509" i="18"/>
  <c r="N509" i="17"/>
  <c r="H209" i="21" l="1"/>
  <c r="M208" i="20"/>
  <c r="L208" i="19"/>
  <c r="L208" i="18"/>
  <c r="M208" i="17"/>
  <c r="K299" i="21"/>
  <c r="L299" i="20"/>
  <c r="I300" i="19"/>
  <c r="K299" i="18"/>
  <c r="L299" i="17"/>
  <c r="J209" i="20"/>
  <c r="L510" i="21"/>
  <c r="J511" i="20"/>
  <c r="M510" i="19"/>
  <c r="M510" i="18"/>
  <c r="N510" i="17"/>
  <c r="J208" i="21"/>
  <c r="K208" i="20"/>
  <c r="O208" i="20" s="1"/>
  <c r="K208" i="19"/>
  <c r="N208" i="18"/>
  <c r="I209" i="18"/>
  <c r="K208" i="17"/>
  <c r="I208" i="21"/>
  <c r="M208" i="21" s="1"/>
  <c r="J208" i="19"/>
  <c r="J208" i="18"/>
  <c r="J209" i="17"/>
  <c r="O208" i="17"/>
  <c r="I209" i="21" l="1"/>
  <c r="M209" i="21" s="1"/>
  <c r="J209" i="19"/>
  <c r="J209" i="18"/>
  <c r="J210" i="17"/>
  <c r="N208" i="19"/>
  <c r="K300" i="21"/>
  <c r="L300" i="20"/>
  <c r="I301" i="19"/>
  <c r="L300" i="17"/>
  <c r="K300" i="18"/>
  <c r="H210" i="21"/>
  <c r="M209" i="20"/>
  <c r="L209" i="19"/>
  <c r="L209" i="18"/>
  <c r="M209" i="17"/>
  <c r="L511" i="21"/>
  <c r="J512" i="20"/>
  <c r="M511" i="19"/>
  <c r="M511" i="18"/>
  <c r="N511" i="17"/>
  <c r="J209" i="21"/>
  <c r="K209" i="20"/>
  <c r="K209" i="19"/>
  <c r="I210" i="18"/>
  <c r="N209" i="18"/>
  <c r="K209" i="17"/>
  <c r="O209" i="17" s="1"/>
  <c r="J210" i="20"/>
  <c r="O209" i="20"/>
  <c r="K301" i="21" l="1"/>
  <c r="L301" i="20"/>
  <c r="I302" i="19"/>
  <c r="K301" i="18"/>
  <c r="L301" i="17"/>
  <c r="J211" i="20"/>
  <c r="J210" i="21"/>
  <c r="M210" i="21" s="1"/>
  <c r="K210" i="20"/>
  <c r="O210" i="20" s="1"/>
  <c r="K210" i="19"/>
  <c r="I211" i="18"/>
  <c r="K210" i="17"/>
  <c r="I210" i="21"/>
  <c r="J210" i="19"/>
  <c r="J210" i="18"/>
  <c r="J211" i="17"/>
  <c r="N209" i="19"/>
  <c r="L512" i="21"/>
  <c r="J513" i="20"/>
  <c r="M512" i="19"/>
  <c r="N512" i="17"/>
  <c r="M512" i="18"/>
  <c r="H211" i="21"/>
  <c r="M210" i="20"/>
  <c r="L210" i="19"/>
  <c r="L210" i="18"/>
  <c r="N210" i="18" s="1"/>
  <c r="M210" i="17"/>
  <c r="O210" i="17" s="1"/>
  <c r="H212" i="21" l="1"/>
  <c r="M211" i="20"/>
  <c r="L211" i="19"/>
  <c r="L211" i="18"/>
  <c r="M211" i="17"/>
  <c r="K302" i="21"/>
  <c r="L302" i="20"/>
  <c r="I303" i="19"/>
  <c r="K302" i="18"/>
  <c r="L302" i="17"/>
  <c r="L513" i="21"/>
  <c r="J514" i="20"/>
  <c r="M513" i="19"/>
  <c r="M513" i="18"/>
  <c r="N513" i="17"/>
  <c r="J212" i="20"/>
  <c r="O211" i="20"/>
  <c r="N210" i="19"/>
  <c r="I211" i="21"/>
  <c r="M211" i="21" s="1"/>
  <c r="J211" i="19"/>
  <c r="N211" i="19" s="1"/>
  <c r="J211" i="18"/>
  <c r="N211" i="18" s="1"/>
  <c r="J212" i="17"/>
  <c r="J211" i="21"/>
  <c r="K211" i="20"/>
  <c r="K211" i="19"/>
  <c r="I212" i="18"/>
  <c r="K211" i="17"/>
  <c r="O211" i="17" s="1"/>
  <c r="K303" i="21" l="1"/>
  <c r="L303" i="20"/>
  <c r="I304" i="19"/>
  <c r="K303" i="18"/>
  <c r="L303" i="17"/>
  <c r="J213" i="20"/>
  <c r="O212" i="20"/>
  <c r="J212" i="21"/>
  <c r="K212" i="20"/>
  <c r="K212" i="19"/>
  <c r="K212" i="17"/>
  <c r="I213" i="18"/>
  <c r="L514" i="21"/>
  <c r="J515" i="20"/>
  <c r="M514" i="19"/>
  <c r="M514" i="18"/>
  <c r="N514" i="17"/>
  <c r="I212" i="21"/>
  <c r="M212" i="21" s="1"/>
  <c r="J212" i="19"/>
  <c r="N212" i="19" s="1"/>
  <c r="J212" i="18"/>
  <c r="N212" i="18" s="1"/>
  <c r="J213" i="17"/>
  <c r="O212" i="17"/>
  <c r="H213" i="21"/>
  <c r="M212" i="20"/>
  <c r="L212" i="19"/>
  <c r="M212" i="17"/>
  <c r="L212" i="18"/>
  <c r="J214" i="20" l="1"/>
  <c r="K304" i="21"/>
  <c r="L304" i="20"/>
  <c r="I305" i="19"/>
  <c r="K304" i="18"/>
  <c r="L304" i="17"/>
  <c r="I213" i="21"/>
  <c r="J213" i="19"/>
  <c r="J213" i="18"/>
  <c r="N213" i="18" s="1"/>
  <c r="J214" i="17"/>
  <c r="L515" i="21"/>
  <c r="J516" i="20"/>
  <c r="M515" i="19"/>
  <c r="M515" i="18"/>
  <c r="N515" i="17"/>
  <c r="H214" i="21"/>
  <c r="M213" i="21"/>
  <c r="M213" i="20"/>
  <c r="L213" i="19"/>
  <c r="L213" i="18"/>
  <c r="M213" i="17"/>
  <c r="J213" i="21"/>
  <c r="K213" i="20"/>
  <c r="O213" i="20" s="1"/>
  <c r="K213" i="19"/>
  <c r="I214" i="18"/>
  <c r="K213" i="17"/>
  <c r="O213" i="17" s="1"/>
  <c r="I214" i="21" l="1"/>
  <c r="J214" i="19"/>
  <c r="J214" i="18"/>
  <c r="J215" i="17"/>
  <c r="M214" i="21"/>
  <c r="H215" i="21"/>
  <c r="M214" i="20"/>
  <c r="L214" i="19"/>
  <c r="L214" i="18"/>
  <c r="N214" i="18" s="1"/>
  <c r="M214" i="17"/>
  <c r="L516" i="21"/>
  <c r="J517" i="20"/>
  <c r="M516" i="19"/>
  <c r="M516" i="18"/>
  <c r="N516" i="17"/>
  <c r="K305" i="21"/>
  <c r="L305" i="20"/>
  <c r="I306" i="19"/>
  <c r="K305" i="18"/>
  <c r="L305" i="17"/>
  <c r="N213" i="19"/>
  <c r="J214" i="21"/>
  <c r="K214" i="20"/>
  <c r="K214" i="19"/>
  <c r="I215" i="18"/>
  <c r="K214" i="17"/>
  <c r="O214" i="17" s="1"/>
  <c r="J215" i="20"/>
  <c r="O214" i="20"/>
  <c r="J216" i="20" l="1"/>
  <c r="K306" i="21"/>
  <c r="L306" i="20"/>
  <c r="I307" i="19"/>
  <c r="K306" i="18"/>
  <c r="L306" i="17"/>
  <c r="J215" i="21"/>
  <c r="K215" i="20"/>
  <c r="O215" i="20" s="1"/>
  <c r="K215" i="19"/>
  <c r="I216" i="18"/>
  <c r="K215" i="17"/>
  <c r="I215" i="21"/>
  <c r="J215" i="19"/>
  <c r="J215" i="18"/>
  <c r="N215" i="18" s="1"/>
  <c r="J216" i="17"/>
  <c r="O215" i="17"/>
  <c r="N214" i="19"/>
  <c r="H216" i="21"/>
  <c r="M215" i="21"/>
  <c r="M215" i="20"/>
  <c r="L215" i="19"/>
  <c r="L215" i="18"/>
  <c r="M215" i="17"/>
  <c r="L517" i="21"/>
  <c r="J518" i="20"/>
  <c r="M517" i="19"/>
  <c r="M517" i="18"/>
  <c r="N517" i="17"/>
  <c r="H217" i="21" l="1"/>
  <c r="M216" i="20"/>
  <c r="L216" i="19"/>
  <c r="L216" i="18"/>
  <c r="M216" i="17"/>
  <c r="L518" i="21"/>
  <c r="J519" i="20"/>
  <c r="M518" i="19"/>
  <c r="M518" i="18"/>
  <c r="N518" i="17"/>
  <c r="J216" i="21"/>
  <c r="K216" i="20"/>
  <c r="K216" i="19"/>
  <c r="I217" i="18"/>
  <c r="K216" i="17"/>
  <c r="N215" i="19"/>
  <c r="I216" i="21"/>
  <c r="M216" i="21" s="1"/>
  <c r="J216" i="19"/>
  <c r="N216" i="19" s="1"/>
  <c r="J216" i="18"/>
  <c r="N216" i="18" s="1"/>
  <c r="J217" i="17"/>
  <c r="O216" i="17"/>
  <c r="K307" i="21"/>
  <c r="L307" i="20"/>
  <c r="I308" i="19"/>
  <c r="K307" i="18"/>
  <c r="L307" i="17"/>
  <c r="O216" i="20"/>
  <c r="J217" i="20"/>
  <c r="J217" i="21" l="1"/>
  <c r="K217" i="20"/>
  <c r="K217" i="19"/>
  <c r="I218" i="18"/>
  <c r="K217" i="17"/>
  <c r="I6" i="5"/>
  <c r="V78" i="7" s="1"/>
  <c r="I217" i="21"/>
  <c r="M217" i="21" s="1"/>
  <c r="J217" i="19"/>
  <c r="N217" i="19" s="1"/>
  <c r="J217" i="18"/>
  <c r="N217" i="18" s="1"/>
  <c r="J218" i="17"/>
  <c r="O217" i="17"/>
  <c r="I5" i="5"/>
  <c r="L519" i="21"/>
  <c r="J520" i="20"/>
  <c r="M519" i="19"/>
  <c r="N519" i="17"/>
  <c r="M519" i="18"/>
  <c r="J218" i="20"/>
  <c r="O217" i="20"/>
  <c r="K308" i="21"/>
  <c r="L308" i="20"/>
  <c r="I309" i="19"/>
  <c r="K308" i="18"/>
  <c r="L308" i="17"/>
  <c r="H218" i="21"/>
  <c r="M217" i="20"/>
  <c r="L217" i="19"/>
  <c r="L217" i="18"/>
  <c r="M217" i="17"/>
  <c r="I218" i="21" l="1"/>
  <c r="J218" i="19"/>
  <c r="J218" i="18"/>
  <c r="J219" i="17"/>
  <c r="O218" i="20"/>
  <c r="J219" i="20"/>
  <c r="K309" i="21"/>
  <c r="L309" i="20"/>
  <c r="I310" i="19"/>
  <c r="K309" i="18"/>
  <c r="L309" i="17"/>
  <c r="L7" i="5"/>
  <c r="Y79" i="7" s="1"/>
  <c r="M218" i="21"/>
  <c r="H219" i="21"/>
  <c r="M218" i="20"/>
  <c r="L218" i="19"/>
  <c r="L218" i="18"/>
  <c r="N218" i="18" s="1"/>
  <c r="M218" i="17"/>
  <c r="L520" i="21"/>
  <c r="J521" i="20"/>
  <c r="M520" i="19"/>
  <c r="M520" i="18"/>
  <c r="N520" i="17"/>
  <c r="J218" i="21"/>
  <c r="K218" i="20"/>
  <c r="K218" i="19"/>
  <c r="K218" i="17"/>
  <c r="O218" i="17" s="1"/>
  <c r="I219" i="18"/>
  <c r="I4" i="5"/>
  <c r="I54" i="5" s="1"/>
  <c r="I56" i="5" s="1"/>
  <c r="V77" i="7"/>
  <c r="K310" i="21" l="1"/>
  <c r="L310" i="20"/>
  <c r="I311" i="19"/>
  <c r="K310" i="18"/>
  <c r="L310" i="17"/>
  <c r="J220" i="20"/>
  <c r="O219" i="20"/>
  <c r="V76" i="7"/>
  <c r="V89" i="7"/>
  <c r="V90" i="7" s="1"/>
  <c r="V91" i="7" s="1"/>
  <c r="V92" i="7" s="1"/>
  <c r="H220" i="21"/>
  <c r="M219" i="21"/>
  <c r="M219" i="20"/>
  <c r="L219" i="19"/>
  <c r="L219" i="18"/>
  <c r="M219" i="17"/>
  <c r="N218" i="19"/>
  <c r="L521" i="21"/>
  <c r="J522" i="20"/>
  <c r="M521" i="19"/>
  <c r="M521" i="18"/>
  <c r="N521" i="17"/>
  <c r="G8" i="6"/>
  <c r="J219" i="21"/>
  <c r="K219" i="20"/>
  <c r="I220" i="18"/>
  <c r="K219" i="19"/>
  <c r="K219" i="17"/>
  <c r="I219" i="21"/>
  <c r="J219" i="19"/>
  <c r="N219" i="19" s="1"/>
  <c r="J219" i="18"/>
  <c r="N219" i="18" s="1"/>
  <c r="J220" i="17"/>
  <c r="O219" i="17"/>
  <c r="AF80" i="7" l="1"/>
  <c r="L522" i="21"/>
  <c r="J523" i="20"/>
  <c r="M522" i="19"/>
  <c r="M522" i="18"/>
  <c r="N522" i="17"/>
  <c r="H221" i="21"/>
  <c r="M220" i="20"/>
  <c r="L220" i="19"/>
  <c r="L220" i="18"/>
  <c r="M220" i="17"/>
  <c r="J221" i="20"/>
  <c r="J220" i="21"/>
  <c r="K220" i="20"/>
  <c r="O220" i="20" s="1"/>
  <c r="K220" i="19"/>
  <c r="N220" i="18"/>
  <c r="I221" i="18"/>
  <c r="K220" i="17"/>
  <c r="O220" i="17" s="1"/>
  <c r="I220" i="21"/>
  <c r="M220" i="21" s="1"/>
  <c r="J220" i="19"/>
  <c r="J220" i="18"/>
  <c r="J221" i="17"/>
  <c r="K311" i="21"/>
  <c r="L311" i="20"/>
  <c r="I312" i="19"/>
  <c r="K311" i="18"/>
  <c r="L311" i="17"/>
  <c r="J221" i="21" l="1"/>
  <c r="K221" i="20"/>
  <c r="K221" i="19"/>
  <c r="I222" i="18"/>
  <c r="K221" i="17"/>
  <c r="K312" i="21"/>
  <c r="L312" i="20"/>
  <c r="I313" i="19"/>
  <c r="K312" i="18"/>
  <c r="L312" i="17"/>
  <c r="J222" i="20"/>
  <c r="H222" i="21"/>
  <c r="M221" i="20"/>
  <c r="O221" i="20" s="1"/>
  <c r="L221" i="19"/>
  <c r="L221" i="18"/>
  <c r="M221" i="17"/>
  <c r="O221" i="17" s="1"/>
  <c r="L523" i="21"/>
  <c r="J524" i="20"/>
  <c r="M523" i="19"/>
  <c r="M523" i="18"/>
  <c r="N523" i="17"/>
  <c r="I221" i="21"/>
  <c r="M221" i="21" s="1"/>
  <c r="J221" i="19"/>
  <c r="J221" i="18"/>
  <c r="N221" i="18" s="1"/>
  <c r="J222" i="17"/>
  <c r="N220" i="19"/>
  <c r="K313" i="21" l="1"/>
  <c r="L313" i="20"/>
  <c r="I314" i="19"/>
  <c r="K313" i="18"/>
  <c r="L313" i="17"/>
  <c r="N221" i="19"/>
  <c r="J222" i="21"/>
  <c r="K222" i="20"/>
  <c r="O222" i="20" s="1"/>
  <c r="K222" i="19"/>
  <c r="N222" i="18"/>
  <c r="I223" i="18"/>
  <c r="K222" i="17"/>
  <c r="L524" i="21"/>
  <c r="J525" i="20"/>
  <c r="M524" i="19"/>
  <c r="N524" i="17"/>
  <c r="M524" i="18"/>
  <c r="I222" i="21"/>
  <c r="M222" i="21" s="1"/>
  <c r="J222" i="19"/>
  <c r="J222" i="18"/>
  <c r="J223" i="17"/>
  <c r="O222" i="17"/>
  <c r="H223" i="21"/>
  <c r="M222" i="20"/>
  <c r="L222" i="19"/>
  <c r="L222" i="18"/>
  <c r="M222" i="17"/>
  <c r="J223" i="20"/>
  <c r="J223" i="21" l="1"/>
  <c r="K223" i="20"/>
  <c r="K223" i="19"/>
  <c r="I224" i="18"/>
  <c r="K223" i="17"/>
  <c r="N222" i="19"/>
  <c r="I223" i="21"/>
  <c r="M223" i="21" s="1"/>
  <c r="J223" i="19"/>
  <c r="N223" i="19" s="1"/>
  <c r="J223" i="18"/>
  <c r="N223" i="18" s="1"/>
  <c r="J224" i="17"/>
  <c r="O223" i="17"/>
  <c r="L525" i="21"/>
  <c r="J526" i="20"/>
  <c r="M525" i="19"/>
  <c r="M525" i="18"/>
  <c r="N525" i="17"/>
  <c r="J224" i="20"/>
  <c r="O223" i="20"/>
  <c r="K314" i="21"/>
  <c r="L314" i="20"/>
  <c r="I315" i="19"/>
  <c r="K314" i="18"/>
  <c r="L314" i="17"/>
  <c r="H224" i="21"/>
  <c r="M223" i="20"/>
  <c r="L223" i="19"/>
  <c r="L223" i="18"/>
  <c r="M223" i="17"/>
  <c r="I224" i="21" l="1"/>
  <c r="J224" i="19"/>
  <c r="J224" i="18"/>
  <c r="J225" i="17"/>
  <c r="J225" i="20"/>
  <c r="M224" i="21"/>
  <c r="H225" i="21"/>
  <c r="M224" i="20"/>
  <c r="L224" i="19"/>
  <c r="M224" i="17"/>
  <c r="O224" i="17" s="1"/>
  <c r="L224" i="18"/>
  <c r="K315" i="21"/>
  <c r="L315" i="20"/>
  <c r="I316" i="19"/>
  <c r="K315" i="18"/>
  <c r="L315" i="17"/>
  <c r="J224" i="21"/>
  <c r="K224" i="20"/>
  <c r="O224" i="20" s="1"/>
  <c r="K224" i="19"/>
  <c r="N224" i="18"/>
  <c r="I225" i="18"/>
  <c r="K224" i="17"/>
  <c r="L526" i="21"/>
  <c r="J527" i="20"/>
  <c r="M526" i="19"/>
  <c r="M526" i="18"/>
  <c r="N526" i="17"/>
  <c r="I225" i="21" l="1"/>
  <c r="J225" i="19"/>
  <c r="J225" i="18"/>
  <c r="J226" i="17"/>
  <c r="L527" i="21"/>
  <c r="J528" i="20"/>
  <c r="M527" i="19"/>
  <c r="M527" i="18"/>
  <c r="N527" i="17"/>
  <c r="J225" i="21"/>
  <c r="M225" i="21" s="1"/>
  <c r="K225" i="20"/>
  <c r="K225" i="19"/>
  <c r="I226" i="18"/>
  <c r="K225" i="17"/>
  <c r="O225" i="17" s="1"/>
  <c r="H226" i="21"/>
  <c r="M225" i="20"/>
  <c r="O225" i="20" s="1"/>
  <c r="L225" i="19"/>
  <c r="L225" i="18"/>
  <c r="N225" i="18" s="1"/>
  <c r="M225" i="17"/>
  <c r="J226" i="20"/>
  <c r="N224" i="19"/>
  <c r="K316" i="21"/>
  <c r="L316" i="20"/>
  <c r="I317" i="19"/>
  <c r="K316" i="18"/>
  <c r="L316" i="17"/>
  <c r="J227" i="20" l="1"/>
  <c r="H227" i="21"/>
  <c r="M226" i="20"/>
  <c r="L226" i="19"/>
  <c r="L226" i="18"/>
  <c r="M226" i="17"/>
  <c r="L528" i="21"/>
  <c r="J529" i="20"/>
  <c r="M528" i="19"/>
  <c r="M528" i="18"/>
  <c r="N528" i="17"/>
  <c r="N225" i="19"/>
  <c r="K317" i="21"/>
  <c r="L317" i="20"/>
  <c r="I318" i="19"/>
  <c r="K317" i="18"/>
  <c r="L317" i="17"/>
  <c r="I226" i="21"/>
  <c r="M226" i="21" s="1"/>
  <c r="J226" i="19"/>
  <c r="N226" i="19" s="1"/>
  <c r="J226" i="18"/>
  <c r="N226" i="18" s="1"/>
  <c r="J227" i="17"/>
  <c r="J226" i="21"/>
  <c r="K226" i="20"/>
  <c r="O226" i="20" s="1"/>
  <c r="K226" i="19"/>
  <c r="I227" i="18"/>
  <c r="K226" i="17"/>
  <c r="O226" i="17" s="1"/>
  <c r="L529" i="21" l="1"/>
  <c r="J530" i="20"/>
  <c r="M529" i="19"/>
  <c r="M529" i="18"/>
  <c r="N529" i="17"/>
  <c r="K318" i="21"/>
  <c r="L318" i="20"/>
  <c r="I319" i="19"/>
  <c r="K318" i="18"/>
  <c r="L318" i="17"/>
  <c r="J227" i="21"/>
  <c r="K227" i="20"/>
  <c r="K227" i="19"/>
  <c r="I228" i="18"/>
  <c r="K227" i="17"/>
  <c r="J228" i="20"/>
  <c r="H228" i="21"/>
  <c r="M227" i="21"/>
  <c r="M227" i="20"/>
  <c r="O227" i="20" s="1"/>
  <c r="L227" i="19"/>
  <c r="L227" i="18"/>
  <c r="M227" i="17"/>
  <c r="I227" i="21"/>
  <c r="J227" i="19"/>
  <c r="J227" i="18"/>
  <c r="N227" i="18" s="1"/>
  <c r="J228" i="17"/>
  <c r="O227" i="17"/>
  <c r="J229" i="20" l="1"/>
  <c r="K319" i="21"/>
  <c r="L319" i="20"/>
  <c r="I320" i="19"/>
  <c r="K319" i="18"/>
  <c r="L319" i="17"/>
  <c r="I228" i="21"/>
  <c r="M228" i="21" s="1"/>
  <c r="J228" i="19"/>
  <c r="J228" i="18"/>
  <c r="J229" i="17"/>
  <c r="N227" i="19"/>
  <c r="H229" i="21"/>
  <c r="M228" i="20"/>
  <c r="L228" i="19"/>
  <c r="L228" i="18"/>
  <c r="M228" i="17"/>
  <c r="J228" i="21"/>
  <c r="K228" i="20"/>
  <c r="O228" i="20" s="1"/>
  <c r="K228" i="19"/>
  <c r="N228" i="18"/>
  <c r="I229" i="18"/>
  <c r="K228" i="17"/>
  <c r="O228" i="17" s="1"/>
  <c r="L530" i="21"/>
  <c r="J531" i="20"/>
  <c r="M530" i="19"/>
  <c r="M530" i="18"/>
  <c r="N530" i="17"/>
  <c r="L531" i="21" l="1"/>
  <c r="J532" i="20"/>
  <c r="M531" i="19"/>
  <c r="M531" i="18"/>
  <c r="N531" i="17"/>
  <c r="N228" i="19"/>
  <c r="K320" i="21"/>
  <c r="L320" i="20"/>
  <c r="I321" i="19"/>
  <c r="K320" i="18"/>
  <c r="L320" i="17"/>
  <c r="I229" i="21"/>
  <c r="J229" i="19"/>
  <c r="J229" i="18"/>
  <c r="J230" i="17"/>
  <c r="H230" i="21"/>
  <c r="M229" i="21"/>
  <c r="M229" i="20"/>
  <c r="L229" i="19"/>
  <c r="L229" i="18"/>
  <c r="N229" i="18" s="1"/>
  <c r="M229" i="17"/>
  <c r="O229" i="17" s="1"/>
  <c r="J229" i="21"/>
  <c r="K229" i="20"/>
  <c r="K229" i="19"/>
  <c r="I230" i="18"/>
  <c r="K229" i="17"/>
  <c r="J230" i="20"/>
  <c r="O229" i="20"/>
  <c r="K321" i="21" l="1"/>
  <c r="L321" i="20"/>
  <c r="I322" i="19"/>
  <c r="K321" i="18"/>
  <c r="L321" i="17"/>
  <c r="M230" i="21"/>
  <c r="H231" i="21"/>
  <c r="M230" i="20"/>
  <c r="L230" i="19"/>
  <c r="M230" i="17"/>
  <c r="O230" i="17" s="1"/>
  <c r="L230" i="18"/>
  <c r="N230" i="18" s="1"/>
  <c r="I230" i="21"/>
  <c r="J230" i="19"/>
  <c r="J230" i="18"/>
  <c r="J231" i="17"/>
  <c r="L532" i="21"/>
  <c r="J533" i="20"/>
  <c r="M532" i="19"/>
  <c r="M532" i="18"/>
  <c r="N532" i="17"/>
  <c r="J231" i="20"/>
  <c r="J230" i="21"/>
  <c r="K230" i="20"/>
  <c r="O230" i="20" s="1"/>
  <c r="K230" i="19"/>
  <c r="K230" i="17"/>
  <c r="I231" i="18"/>
  <c r="N229" i="19"/>
  <c r="J231" i="21" l="1"/>
  <c r="K231" i="20"/>
  <c r="K231" i="19"/>
  <c r="I232" i="18"/>
  <c r="K231" i="17"/>
  <c r="L533" i="21"/>
  <c r="J534" i="20"/>
  <c r="M533" i="19"/>
  <c r="M533" i="18"/>
  <c r="N533" i="17"/>
  <c r="K322" i="21"/>
  <c r="L322" i="20"/>
  <c r="I323" i="19"/>
  <c r="K322" i="18"/>
  <c r="L322" i="17"/>
  <c r="J232" i="20"/>
  <c r="H232" i="21"/>
  <c r="M231" i="21"/>
  <c r="M231" i="20"/>
  <c r="O231" i="20" s="1"/>
  <c r="L231" i="19"/>
  <c r="L231" i="18"/>
  <c r="M231" i="17"/>
  <c r="I231" i="21"/>
  <c r="J231" i="19"/>
  <c r="J231" i="18"/>
  <c r="N231" i="18" s="1"/>
  <c r="J232" i="17"/>
  <c r="O231" i="17"/>
  <c r="N230" i="19"/>
  <c r="H233" i="21" l="1"/>
  <c r="M232" i="20"/>
  <c r="L232" i="19"/>
  <c r="L232" i="18"/>
  <c r="M232" i="17"/>
  <c r="L534" i="21"/>
  <c r="J535" i="20"/>
  <c r="M534" i="19"/>
  <c r="M534" i="18"/>
  <c r="N534" i="17"/>
  <c r="I232" i="21"/>
  <c r="M232" i="21" s="1"/>
  <c r="J232" i="19"/>
  <c r="J232" i="18"/>
  <c r="J233" i="17"/>
  <c r="K323" i="21"/>
  <c r="L323" i="20"/>
  <c r="I324" i="19"/>
  <c r="K323" i="18"/>
  <c r="L323" i="17"/>
  <c r="J233" i="20"/>
  <c r="N231" i="19"/>
  <c r="J232" i="21"/>
  <c r="K232" i="20"/>
  <c r="O232" i="20" s="1"/>
  <c r="K232" i="19"/>
  <c r="N232" i="18"/>
  <c r="I233" i="18"/>
  <c r="K232" i="17"/>
  <c r="O232" i="17" s="1"/>
  <c r="J234" i="20" l="1"/>
  <c r="L535" i="21"/>
  <c r="J536" i="20"/>
  <c r="M535" i="19"/>
  <c r="M535" i="18"/>
  <c r="N535" i="17"/>
  <c r="J233" i="21"/>
  <c r="M233" i="21" s="1"/>
  <c r="K233" i="20"/>
  <c r="O233" i="20" s="1"/>
  <c r="K233" i="19"/>
  <c r="I234" i="18"/>
  <c r="K233" i="17"/>
  <c r="H234" i="21"/>
  <c r="M233" i="20"/>
  <c r="L233" i="19"/>
  <c r="L233" i="18"/>
  <c r="M233" i="17"/>
  <c r="O233" i="17" s="1"/>
  <c r="K324" i="21"/>
  <c r="L324" i="20"/>
  <c r="I325" i="19"/>
  <c r="K324" i="18"/>
  <c r="L324" i="17"/>
  <c r="I233" i="21"/>
  <c r="J233" i="19"/>
  <c r="J233" i="18"/>
  <c r="N233" i="18" s="1"/>
  <c r="J234" i="17"/>
  <c r="N232" i="19"/>
  <c r="K325" i="21" l="1"/>
  <c r="L325" i="20"/>
  <c r="I326" i="19"/>
  <c r="K325" i="18"/>
  <c r="L325" i="17"/>
  <c r="J234" i="21"/>
  <c r="M234" i="21" s="1"/>
  <c r="K234" i="20"/>
  <c r="O234" i="20" s="1"/>
  <c r="K234" i="19"/>
  <c r="N234" i="18"/>
  <c r="I235" i="18"/>
  <c r="K234" i="17"/>
  <c r="O234" i="17" s="1"/>
  <c r="N233" i="19"/>
  <c r="I234" i="21"/>
  <c r="J234" i="19"/>
  <c r="J234" i="18"/>
  <c r="J235" i="17"/>
  <c r="L536" i="21"/>
  <c r="J537" i="20"/>
  <c r="M536" i="19"/>
  <c r="N536" i="17"/>
  <c r="M536" i="18"/>
  <c r="H235" i="21"/>
  <c r="M234" i="20"/>
  <c r="L234" i="19"/>
  <c r="L234" i="18"/>
  <c r="M234" i="17"/>
  <c r="J235" i="20"/>
  <c r="K326" i="21" l="1"/>
  <c r="L326" i="20"/>
  <c r="I327" i="19"/>
  <c r="K326" i="18"/>
  <c r="L326" i="17"/>
  <c r="J236" i="20"/>
  <c r="H236" i="21"/>
  <c r="M235" i="21"/>
  <c r="M235" i="20"/>
  <c r="O235" i="20" s="1"/>
  <c r="L235" i="19"/>
  <c r="L235" i="18"/>
  <c r="M235" i="17"/>
  <c r="J235" i="21"/>
  <c r="K235" i="20"/>
  <c r="K235" i="19"/>
  <c r="I236" i="18"/>
  <c r="N235" i="18"/>
  <c r="K235" i="17"/>
  <c r="O235" i="17" s="1"/>
  <c r="L537" i="21"/>
  <c r="J538" i="20"/>
  <c r="M537" i="19"/>
  <c r="M537" i="18"/>
  <c r="N537" i="17"/>
  <c r="I235" i="21"/>
  <c r="J235" i="19"/>
  <c r="J235" i="18"/>
  <c r="J236" i="17"/>
  <c r="N234" i="19"/>
  <c r="J237" i="20" l="1"/>
  <c r="H237" i="21"/>
  <c r="M236" i="20"/>
  <c r="L236" i="19"/>
  <c r="L236" i="18"/>
  <c r="M236" i="17"/>
  <c r="O236" i="17" s="1"/>
  <c r="J236" i="21"/>
  <c r="K236" i="20"/>
  <c r="O236" i="20" s="1"/>
  <c r="K236" i="19"/>
  <c r="N236" i="18"/>
  <c r="K236" i="17"/>
  <c r="I237" i="18"/>
  <c r="L538" i="21"/>
  <c r="J539" i="20"/>
  <c r="M538" i="19"/>
  <c r="M538" i="18"/>
  <c r="N538" i="17"/>
  <c r="I236" i="21"/>
  <c r="M236" i="21" s="1"/>
  <c r="J236" i="19"/>
  <c r="N236" i="19" s="1"/>
  <c r="J236" i="18"/>
  <c r="J237" i="17"/>
  <c r="N235" i="19"/>
  <c r="K327" i="21"/>
  <c r="L327" i="20"/>
  <c r="I328" i="19"/>
  <c r="K327" i="18"/>
  <c r="L327" i="17"/>
  <c r="L539" i="21" l="1"/>
  <c r="J540" i="20"/>
  <c r="M539" i="19"/>
  <c r="M539" i="18"/>
  <c r="N539" i="17"/>
  <c r="I237" i="21"/>
  <c r="J237" i="19"/>
  <c r="J237" i="18"/>
  <c r="N237" i="18" s="1"/>
  <c r="J238" i="17"/>
  <c r="K328" i="21"/>
  <c r="L328" i="20"/>
  <c r="I329" i="19"/>
  <c r="K328" i="18"/>
  <c r="L328" i="17"/>
  <c r="H238" i="21"/>
  <c r="M237" i="20"/>
  <c r="O237" i="20" s="1"/>
  <c r="L237" i="19"/>
  <c r="L237" i="18"/>
  <c r="M237" i="17"/>
  <c r="O237" i="17" s="1"/>
  <c r="J237" i="21"/>
  <c r="M237" i="21" s="1"/>
  <c r="K237" i="20"/>
  <c r="K237" i="19"/>
  <c r="I238" i="18"/>
  <c r="K237" i="17"/>
  <c r="J238" i="20"/>
  <c r="J239" i="20" l="1"/>
  <c r="I238" i="21"/>
  <c r="J238" i="19"/>
  <c r="J238" i="18"/>
  <c r="J239" i="17"/>
  <c r="N237" i="19"/>
  <c r="K329" i="21"/>
  <c r="L329" i="20"/>
  <c r="I330" i="19"/>
  <c r="K329" i="18"/>
  <c r="L329" i="17"/>
  <c r="J238" i="21"/>
  <c r="K238" i="20"/>
  <c r="O238" i="20" s="1"/>
  <c r="K238" i="19"/>
  <c r="I239" i="18"/>
  <c r="K238" i="17"/>
  <c r="O238" i="17" s="1"/>
  <c r="L540" i="21"/>
  <c r="J541" i="20"/>
  <c r="M540" i="19"/>
  <c r="M540" i="18"/>
  <c r="N540" i="17"/>
  <c r="M238" i="21"/>
  <c r="H239" i="21"/>
  <c r="M238" i="20"/>
  <c r="L238" i="19"/>
  <c r="L238" i="18"/>
  <c r="N238" i="18" s="1"/>
  <c r="M238" i="17"/>
  <c r="L541" i="21" l="1"/>
  <c r="J542" i="20"/>
  <c r="M541" i="19"/>
  <c r="M541" i="18"/>
  <c r="N541" i="17"/>
  <c r="J239" i="21"/>
  <c r="K239" i="20"/>
  <c r="K239" i="19"/>
  <c r="I240" i="18"/>
  <c r="N239" i="18"/>
  <c r="K239" i="17"/>
  <c r="O239" i="17" s="1"/>
  <c r="H240" i="21"/>
  <c r="M239" i="20"/>
  <c r="L239" i="19"/>
  <c r="L239" i="18"/>
  <c r="M239" i="17"/>
  <c r="K330" i="21"/>
  <c r="L330" i="20"/>
  <c r="I331" i="19"/>
  <c r="K330" i="18"/>
  <c r="L330" i="17"/>
  <c r="I239" i="21"/>
  <c r="M239" i="21" s="1"/>
  <c r="J239" i="19"/>
  <c r="J239" i="18"/>
  <c r="J240" i="17"/>
  <c r="N238" i="19"/>
  <c r="J240" i="20"/>
  <c r="O239" i="20"/>
  <c r="K331" i="21" l="1"/>
  <c r="L331" i="20"/>
  <c r="I332" i="19"/>
  <c r="K331" i="18"/>
  <c r="L331" i="17"/>
  <c r="J240" i="21"/>
  <c r="M240" i="21" s="1"/>
  <c r="K240" i="20"/>
  <c r="O240" i="20" s="1"/>
  <c r="K240" i="19"/>
  <c r="N240" i="18"/>
  <c r="I241" i="18"/>
  <c r="K240" i="17"/>
  <c r="O240" i="17" s="1"/>
  <c r="J241" i="20"/>
  <c r="I240" i="21"/>
  <c r="J240" i="19"/>
  <c r="J240" i="18"/>
  <c r="J241" i="17"/>
  <c r="N239" i="19"/>
  <c r="L542" i="21"/>
  <c r="J543" i="20"/>
  <c r="M542" i="19"/>
  <c r="M542" i="18"/>
  <c r="N542" i="17"/>
  <c r="H241" i="21"/>
  <c r="M240" i="20"/>
  <c r="L240" i="19"/>
  <c r="L240" i="18"/>
  <c r="M240" i="17"/>
  <c r="I241" i="21" l="1"/>
  <c r="J241" i="19"/>
  <c r="J241" i="18"/>
  <c r="J242" i="17"/>
  <c r="L543" i="21"/>
  <c r="J544" i="20"/>
  <c r="M543" i="19"/>
  <c r="N543" i="17"/>
  <c r="M543" i="18"/>
  <c r="N240" i="19"/>
  <c r="J241" i="21"/>
  <c r="K241" i="20"/>
  <c r="K241" i="19"/>
  <c r="I242" i="18"/>
  <c r="K241" i="17"/>
  <c r="O241" i="17" s="1"/>
  <c r="H242" i="21"/>
  <c r="M241" i="21"/>
  <c r="M241" i="20"/>
  <c r="O241" i="20" s="1"/>
  <c r="L241" i="19"/>
  <c r="L241" i="18"/>
  <c r="N241" i="18" s="1"/>
  <c r="M241" i="17"/>
  <c r="K332" i="21"/>
  <c r="L332" i="20"/>
  <c r="I333" i="19"/>
  <c r="K332" i="18"/>
  <c r="L332" i="17"/>
  <c r="J242" i="20"/>
  <c r="J243" i="20" l="1"/>
  <c r="M242" i="21"/>
  <c r="H243" i="21"/>
  <c r="M242" i="20"/>
  <c r="L242" i="19"/>
  <c r="M242" i="17"/>
  <c r="L242" i="18"/>
  <c r="N242" i="18" s="1"/>
  <c r="L544" i="21"/>
  <c r="J545" i="20"/>
  <c r="M544" i="19"/>
  <c r="M544" i="18"/>
  <c r="N544" i="17"/>
  <c r="J242" i="21"/>
  <c r="K242" i="20"/>
  <c r="O242" i="20" s="1"/>
  <c r="K242" i="19"/>
  <c r="I243" i="18"/>
  <c r="K242" i="17"/>
  <c r="K333" i="21"/>
  <c r="L333" i="20"/>
  <c r="I334" i="19"/>
  <c r="K333" i="18"/>
  <c r="L333" i="17"/>
  <c r="I242" i="21"/>
  <c r="J242" i="19"/>
  <c r="J242" i="18"/>
  <c r="J243" i="17"/>
  <c r="O242" i="17"/>
  <c r="N241" i="19"/>
  <c r="L545" i="21" l="1"/>
  <c r="J546" i="20"/>
  <c r="M545" i="19"/>
  <c r="M545" i="18"/>
  <c r="N545" i="17"/>
  <c r="J243" i="21"/>
  <c r="K243" i="20"/>
  <c r="O243" i="20" s="1"/>
  <c r="K243" i="19"/>
  <c r="I244" i="18"/>
  <c r="N243" i="18"/>
  <c r="K243" i="17"/>
  <c r="O243" i="17" s="1"/>
  <c r="H244" i="21"/>
  <c r="M243" i="20"/>
  <c r="L243" i="19"/>
  <c r="L243" i="18"/>
  <c r="M243" i="17"/>
  <c r="J244" i="20"/>
  <c r="K334" i="21"/>
  <c r="L334" i="20"/>
  <c r="I335" i="19"/>
  <c r="K334" i="18"/>
  <c r="L334" i="17"/>
  <c r="I243" i="21"/>
  <c r="M243" i="21" s="1"/>
  <c r="J243" i="19"/>
  <c r="J243" i="18"/>
  <c r="J244" i="17"/>
  <c r="N242" i="19"/>
  <c r="K335" i="21" l="1"/>
  <c r="L335" i="20"/>
  <c r="I336" i="19"/>
  <c r="K335" i="18"/>
  <c r="L335" i="17"/>
  <c r="J245" i="20"/>
  <c r="J244" i="21"/>
  <c r="M244" i="21" s="1"/>
  <c r="K244" i="20"/>
  <c r="O244" i="20" s="1"/>
  <c r="K244" i="19"/>
  <c r="N244" i="18"/>
  <c r="I245" i="18"/>
  <c r="K244" i="17"/>
  <c r="I244" i="21"/>
  <c r="J244" i="19"/>
  <c r="J244" i="18"/>
  <c r="J245" i="17"/>
  <c r="N243" i="19"/>
  <c r="L546" i="21"/>
  <c r="J547" i="20"/>
  <c r="M546" i="19"/>
  <c r="M546" i="18"/>
  <c r="N546" i="17"/>
  <c r="H245" i="21"/>
  <c r="M244" i="20"/>
  <c r="L244" i="19"/>
  <c r="L244" i="18"/>
  <c r="M244" i="17"/>
  <c r="O244" i="17" s="1"/>
  <c r="N244" i="19" l="1"/>
  <c r="L547" i="21"/>
  <c r="J548" i="20"/>
  <c r="M547" i="19"/>
  <c r="M547" i="18"/>
  <c r="N547" i="17"/>
  <c r="J246" i="20"/>
  <c r="O245" i="20"/>
  <c r="I245" i="21"/>
  <c r="M245" i="21" s="1"/>
  <c r="J245" i="19"/>
  <c r="N245" i="19" s="1"/>
  <c r="J245" i="18"/>
  <c r="N245" i="18" s="1"/>
  <c r="J246" i="17"/>
  <c r="H246" i="21"/>
  <c r="M245" i="20"/>
  <c r="L245" i="19"/>
  <c r="L245" i="18"/>
  <c r="M245" i="17"/>
  <c r="K336" i="21"/>
  <c r="L336" i="20"/>
  <c r="I337" i="19"/>
  <c r="K336" i="18"/>
  <c r="L336" i="17"/>
  <c r="J245" i="21"/>
  <c r="K245" i="20"/>
  <c r="K245" i="19"/>
  <c r="I246" i="18"/>
  <c r="K245" i="17"/>
  <c r="O245" i="17" s="1"/>
  <c r="J247" i="20" l="1"/>
  <c r="H247" i="21"/>
  <c r="M246" i="20"/>
  <c r="L246" i="19"/>
  <c r="L246" i="18"/>
  <c r="N246" i="18" s="1"/>
  <c r="M246" i="17"/>
  <c r="K337" i="21"/>
  <c r="L337" i="20"/>
  <c r="I338" i="19"/>
  <c r="K337" i="18"/>
  <c r="L337" i="17"/>
  <c r="M7" i="5"/>
  <c r="Z79" i="7" s="1"/>
  <c r="J246" i="21"/>
  <c r="K246" i="20"/>
  <c r="O246" i="20" s="1"/>
  <c r="K246" i="19"/>
  <c r="I247" i="18"/>
  <c r="K246" i="17"/>
  <c r="L548" i="21"/>
  <c r="J549" i="20"/>
  <c r="M548" i="19"/>
  <c r="N548" i="17"/>
  <c r="M548" i="18"/>
  <c r="I246" i="21"/>
  <c r="M246" i="21" s="1"/>
  <c r="J246" i="19"/>
  <c r="N246" i="19" s="1"/>
  <c r="J246" i="18"/>
  <c r="J247" i="17"/>
  <c r="O246" i="17"/>
  <c r="J247" i="21" l="1"/>
  <c r="K247" i="20"/>
  <c r="K247" i="19"/>
  <c r="I248" i="18"/>
  <c r="K247" i="17"/>
  <c r="J6" i="5"/>
  <c r="W78" i="7" s="1"/>
  <c r="I247" i="21"/>
  <c r="J247" i="19"/>
  <c r="J247" i="18"/>
  <c r="N247" i="18" s="1"/>
  <c r="J248" i="17"/>
  <c r="O247" i="17"/>
  <c r="J5" i="5"/>
  <c r="K338" i="21"/>
  <c r="L338" i="20"/>
  <c r="I339" i="19"/>
  <c r="K338" i="18"/>
  <c r="L338" i="17"/>
  <c r="H248" i="21"/>
  <c r="M247" i="21"/>
  <c r="M247" i="20"/>
  <c r="O247" i="20" s="1"/>
  <c r="L247" i="19"/>
  <c r="L247" i="18"/>
  <c r="M247" i="17"/>
  <c r="L549" i="21"/>
  <c r="J550" i="20"/>
  <c r="M549" i="19"/>
  <c r="M549" i="18"/>
  <c r="N549" i="17"/>
  <c r="I248" i="21" l="1"/>
  <c r="N248" i="20"/>
  <c r="J248" i="19"/>
  <c r="J248" i="18"/>
  <c r="J249" i="17"/>
  <c r="N247" i="19"/>
  <c r="M248" i="21"/>
  <c r="H249" i="21"/>
  <c r="M248" i="20"/>
  <c r="L248" i="19"/>
  <c r="M248" i="17"/>
  <c r="L248" i="18"/>
  <c r="L550" i="21"/>
  <c r="J551" i="20"/>
  <c r="M550" i="19"/>
  <c r="M550" i="18"/>
  <c r="N550" i="17"/>
  <c r="K339" i="21"/>
  <c r="L339" i="20"/>
  <c r="I340" i="19"/>
  <c r="K339" i="18"/>
  <c r="L339" i="17"/>
  <c r="J248" i="21"/>
  <c r="K248" i="20"/>
  <c r="K248" i="19"/>
  <c r="I249" i="18"/>
  <c r="K248" i="17"/>
  <c r="O248" i="17" s="1"/>
  <c r="N248" i="18"/>
  <c r="J4" i="5"/>
  <c r="J54" i="5" s="1"/>
  <c r="J56" i="5" s="1"/>
  <c r="W77" i="7"/>
  <c r="H250" i="21" l="1"/>
  <c r="M249" i="20"/>
  <c r="L249" i="19"/>
  <c r="L249" i="18"/>
  <c r="M249" i="17"/>
  <c r="I249" i="21"/>
  <c r="M249" i="21" s="1"/>
  <c r="N249" i="20"/>
  <c r="J249" i="19"/>
  <c r="J249" i="18"/>
  <c r="N249" i="18" s="1"/>
  <c r="J250" i="17"/>
  <c r="O249" i="17"/>
  <c r="L551" i="21"/>
  <c r="J552" i="20"/>
  <c r="M551" i="19"/>
  <c r="M551" i="18"/>
  <c r="N551" i="17"/>
  <c r="H8" i="6"/>
  <c r="AG80" i="7" s="1"/>
  <c r="W76" i="7"/>
  <c r="W89" i="7"/>
  <c r="W90" i="7" s="1"/>
  <c r="W91" i="7" s="1"/>
  <c r="W92" i="7" s="1"/>
  <c r="J249" i="21"/>
  <c r="K249" i="20"/>
  <c r="O249" i="20" s="1"/>
  <c r="K249" i="19"/>
  <c r="I250" i="18"/>
  <c r="K249" i="17"/>
  <c r="K340" i="21"/>
  <c r="L340" i="20"/>
  <c r="I341" i="19"/>
  <c r="K340" i="18"/>
  <c r="L340" i="17"/>
  <c r="O248" i="20"/>
  <c r="N248" i="19"/>
  <c r="I250" i="21" l="1"/>
  <c r="N250" i="20"/>
  <c r="J250" i="19"/>
  <c r="J250" i="18"/>
  <c r="N250" i="18" s="1"/>
  <c r="J251" i="17"/>
  <c r="K341" i="21"/>
  <c r="L341" i="20"/>
  <c r="I342" i="19"/>
  <c r="K341" i="18"/>
  <c r="L341" i="17"/>
  <c r="N249" i="19"/>
  <c r="L552" i="21"/>
  <c r="J553" i="20"/>
  <c r="M552" i="19"/>
  <c r="M552" i="18"/>
  <c r="N552" i="17"/>
  <c r="J250" i="21"/>
  <c r="M250" i="21" s="1"/>
  <c r="K250" i="20"/>
  <c r="O250" i="20" s="1"/>
  <c r="K250" i="19"/>
  <c r="I251" i="18"/>
  <c r="K250" i="17"/>
  <c r="H251" i="21"/>
  <c r="M250" i="20"/>
  <c r="L250" i="19"/>
  <c r="L250" i="18"/>
  <c r="M250" i="17"/>
  <c r="O250" i="17" s="1"/>
  <c r="N250" i="19" l="1"/>
  <c r="I251" i="21"/>
  <c r="N251" i="20"/>
  <c r="J251" i="19"/>
  <c r="J251" i="18"/>
  <c r="J252" i="17"/>
  <c r="L553" i="21"/>
  <c r="J554" i="20"/>
  <c r="M553" i="19"/>
  <c r="M553" i="18"/>
  <c r="N553" i="17"/>
  <c r="J251" i="21"/>
  <c r="K251" i="20"/>
  <c r="K251" i="19"/>
  <c r="I252" i="18"/>
  <c r="K251" i="17"/>
  <c r="K342" i="21"/>
  <c r="L342" i="20"/>
  <c r="I343" i="19"/>
  <c r="K342" i="18"/>
  <c r="L342" i="17"/>
  <c r="H252" i="21"/>
  <c r="M251" i="21"/>
  <c r="M251" i="20"/>
  <c r="L251" i="19"/>
  <c r="L251" i="18"/>
  <c r="N251" i="18" s="1"/>
  <c r="M251" i="17"/>
  <c r="O251" i="17" s="1"/>
  <c r="K343" i="21" l="1"/>
  <c r="L343" i="20"/>
  <c r="I344" i="19"/>
  <c r="K343" i="18"/>
  <c r="L343" i="17"/>
  <c r="I252" i="21"/>
  <c r="M252" i="21" s="1"/>
  <c r="N252" i="20"/>
  <c r="J252" i="19"/>
  <c r="J252" i="18"/>
  <c r="N252" i="18" s="1"/>
  <c r="J253" i="17"/>
  <c r="O252" i="17"/>
  <c r="L554" i="21"/>
  <c r="J555" i="20"/>
  <c r="M554" i="19"/>
  <c r="M554" i="18"/>
  <c r="N554" i="17"/>
  <c r="J252" i="21"/>
  <c r="K252" i="20"/>
  <c r="O252" i="20" s="1"/>
  <c r="K252" i="19"/>
  <c r="I253" i="18"/>
  <c r="K252" i="17"/>
  <c r="N251" i="19"/>
  <c r="O251" i="20"/>
  <c r="H253" i="21"/>
  <c r="M252" i="20"/>
  <c r="L252" i="19"/>
  <c r="L252" i="18"/>
  <c r="M252" i="17"/>
  <c r="I253" i="21" l="1"/>
  <c r="N253" i="20"/>
  <c r="J253" i="19"/>
  <c r="J253" i="18"/>
  <c r="J254" i="17"/>
  <c r="K344" i="21"/>
  <c r="L344" i="20"/>
  <c r="I345" i="19"/>
  <c r="K344" i="18"/>
  <c r="L344" i="17"/>
  <c r="J253" i="21"/>
  <c r="K253" i="20"/>
  <c r="K253" i="19"/>
  <c r="I254" i="18"/>
  <c r="K253" i="17"/>
  <c r="O253" i="17" s="1"/>
  <c r="N252" i="19"/>
  <c r="M253" i="21"/>
  <c r="H254" i="21"/>
  <c r="M253" i="20"/>
  <c r="L253" i="19"/>
  <c r="L253" i="18"/>
  <c r="N253" i="18" s="1"/>
  <c r="M253" i="17"/>
  <c r="L555" i="21"/>
  <c r="J556" i="20"/>
  <c r="M555" i="19"/>
  <c r="M555" i="18"/>
  <c r="N555" i="17"/>
  <c r="K345" i="21" l="1"/>
  <c r="L345" i="20"/>
  <c r="I346" i="19"/>
  <c r="K345" i="18"/>
  <c r="L345" i="17"/>
  <c r="I254" i="21"/>
  <c r="M254" i="21" s="1"/>
  <c r="N254" i="20"/>
  <c r="J254" i="19"/>
  <c r="J254" i="18"/>
  <c r="J255" i="17"/>
  <c r="O254" i="17"/>
  <c r="O253" i="20"/>
  <c r="H255" i="21"/>
  <c r="M254" i="20"/>
  <c r="L254" i="19"/>
  <c r="L254" i="18"/>
  <c r="M254" i="17"/>
  <c r="J254" i="21"/>
  <c r="K254" i="20"/>
  <c r="K254" i="19"/>
  <c r="N254" i="18"/>
  <c r="I255" i="18"/>
  <c r="K254" i="17"/>
  <c r="L556" i="21"/>
  <c r="J557" i="20"/>
  <c r="M556" i="19"/>
  <c r="M556" i="18"/>
  <c r="N556" i="17"/>
  <c r="N253" i="19"/>
  <c r="J255" i="21" l="1"/>
  <c r="K255" i="20"/>
  <c r="K255" i="19"/>
  <c r="I256" i="18"/>
  <c r="K255" i="17"/>
  <c r="I255" i="21"/>
  <c r="M255" i="21" s="1"/>
  <c r="N255" i="20"/>
  <c r="J255" i="19"/>
  <c r="N255" i="19" s="1"/>
  <c r="J255" i="18"/>
  <c r="N255" i="18" s="1"/>
  <c r="O255" i="17"/>
  <c r="J256" i="17"/>
  <c r="N254" i="19"/>
  <c r="O254" i="20"/>
  <c r="H256" i="21"/>
  <c r="M255" i="20"/>
  <c r="L255" i="19"/>
  <c r="L255" i="18"/>
  <c r="M255" i="17"/>
  <c r="L557" i="21"/>
  <c r="J558" i="20"/>
  <c r="M557" i="19"/>
  <c r="M557" i="18"/>
  <c r="N557" i="17"/>
  <c r="K346" i="21"/>
  <c r="L346" i="20"/>
  <c r="I347" i="19"/>
  <c r="K346" i="18"/>
  <c r="L346" i="17"/>
  <c r="L558" i="21" l="1"/>
  <c r="J559" i="20"/>
  <c r="M558" i="19"/>
  <c r="M558" i="18"/>
  <c r="N558" i="17"/>
  <c r="K347" i="21"/>
  <c r="L347" i="20"/>
  <c r="I348" i="19"/>
  <c r="K347" i="18"/>
  <c r="L347" i="17"/>
  <c r="H257" i="21"/>
  <c r="M256" i="20"/>
  <c r="L256" i="19"/>
  <c r="L256" i="18"/>
  <c r="M256" i="17"/>
  <c r="I256" i="21"/>
  <c r="M256" i="21" s="1"/>
  <c r="N256" i="20"/>
  <c r="J256" i="19"/>
  <c r="N256" i="19" s="1"/>
  <c r="J256" i="18"/>
  <c r="N256" i="18" s="1"/>
  <c r="J257" i="17"/>
  <c r="O256" i="17"/>
  <c r="J256" i="21"/>
  <c r="K256" i="20"/>
  <c r="K256" i="19"/>
  <c r="I257" i="18"/>
  <c r="K256" i="17"/>
  <c r="O255" i="20"/>
  <c r="I257" i="21" l="1"/>
  <c r="N257" i="20"/>
  <c r="J257" i="19"/>
  <c r="J257" i="18"/>
  <c r="J258" i="17"/>
  <c r="K348" i="21"/>
  <c r="L348" i="20"/>
  <c r="I349" i="19"/>
  <c r="K348" i="18"/>
  <c r="L348" i="17"/>
  <c r="J257" i="21"/>
  <c r="K257" i="20"/>
  <c r="K257" i="19"/>
  <c r="I258" i="18"/>
  <c r="K257" i="17"/>
  <c r="O257" i="17" s="1"/>
  <c r="O256" i="20"/>
  <c r="L559" i="21"/>
  <c r="J560" i="20"/>
  <c r="M559" i="19"/>
  <c r="M559" i="18"/>
  <c r="N559" i="17"/>
  <c r="H258" i="21"/>
  <c r="M257" i="21"/>
  <c r="M257" i="20"/>
  <c r="L257" i="19"/>
  <c r="L257" i="18"/>
  <c r="N257" i="18" s="1"/>
  <c r="M257" i="17"/>
  <c r="K349" i="21" l="1"/>
  <c r="L349" i="20"/>
  <c r="I350" i="19"/>
  <c r="K349" i="18"/>
  <c r="L349" i="17"/>
  <c r="I258" i="21"/>
  <c r="N258" i="20"/>
  <c r="J258" i="19"/>
  <c r="J258" i="18"/>
  <c r="N258" i="18" s="1"/>
  <c r="J259" i="17"/>
  <c r="J258" i="21"/>
  <c r="K258" i="20"/>
  <c r="K258" i="19"/>
  <c r="I259" i="18"/>
  <c r="K258" i="17"/>
  <c r="H259" i="21"/>
  <c r="M258" i="21"/>
  <c r="M258" i="20"/>
  <c r="L258" i="19"/>
  <c r="L258" i="18"/>
  <c r="M258" i="17"/>
  <c r="O258" i="17" s="1"/>
  <c r="L560" i="21"/>
  <c r="J561" i="20"/>
  <c r="M560" i="19"/>
  <c r="N560" i="17"/>
  <c r="M560" i="18"/>
  <c r="N257" i="19"/>
  <c r="O257" i="20"/>
  <c r="I259" i="21" l="1"/>
  <c r="N259" i="20"/>
  <c r="J259" i="19"/>
  <c r="J260" i="17"/>
  <c r="J259" i="18"/>
  <c r="N258" i="19"/>
  <c r="H260" i="21"/>
  <c r="M259" i="21"/>
  <c r="M259" i="20"/>
  <c r="L259" i="19"/>
  <c r="L259" i="18"/>
  <c r="N259" i="18" s="1"/>
  <c r="M259" i="17"/>
  <c r="J259" i="21"/>
  <c r="K259" i="20"/>
  <c r="K259" i="19"/>
  <c r="I260" i="18"/>
  <c r="K259" i="17"/>
  <c r="O259" i="17" s="1"/>
  <c r="O258" i="20"/>
  <c r="K350" i="21"/>
  <c r="L350" i="20"/>
  <c r="I351" i="19"/>
  <c r="K350" i="18"/>
  <c r="L350" i="17"/>
  <c r="L561" i="21"/>
  <c r="J562" i="20"/>
  <c r="M561" i="19"/>
  <c r="M561" i="18"/>
  <c r="N561" i="17"/>
  <c r="H261" i="21" l="1"/>
  <c r="M260" i="20"/>
  <c r="L260" i="19"/>
  <c r="M260" i="17"/>
  <c r="L260" i="18"/>
  <c r="J260" i="21"/>
  <c r="K260" i="20"/>
  <c r="O260" i="20" s="1"/>
  <c r="K260" i="19"/>
  <c r="I261" i="18"/>
  <c r="N260" i="18"/>
  <c r="K260" i="17"/>
  <c r="O260" i="17" s="1"/>
  <c r="I260" i="21"/>
  <c r="M260" i="21" s="1"/>
  <c r="N260" i="20"/>
  <c r="J260" i="19"/>
  <c r="J260" i="18"/>
  <c r="J261" i="17"/>
  <c r="K351" i="21"/>
  <c r="L351" i="20"/>
  <c r="I352" i="19"/>
  <c r="K351" i="18"/>
  <c r="L351" i="17"/>
  <c r="L562" i="21"/>
  <c r="J563" i="20"/>
  <c r="M562" i="19"/>
  <c r="M562" i="18"/>
  <c r="N562" i="17"/>
  <c r="O259" i="20"/>
  <c r="N259" i="19"/>
  <c r="J261" i="21" l="1"/>
  <c r="K261" i="20"/>
  <c r="K261" i="19"/>
  <c r="I262" i="18"/>
  <c r="K261" i="17"/>
  <c r="O261" i="17" s="1"/>
  <c r="N260" i="19"/>
  <c r="I261" i="21"/>
  <c r="N261" i="20"/>
  <c r="J261" i="19"/>
  <c r="N261" i="19" s="1"/>
  <c r="J261" i="18"/>
  <c r="N261" i="18" s="1"/>
  <c r="J262" i="17"/>
  <c r="H262" i="21"/>
  <c r="M261" i="21"/>
  <c r="M261" i="20"/>
  <c r="L261" i="19"/>
  <c r="L261" i="18"/>
  <c r="M261" i="17"/>
  <c r="K352" i="21"/>
  <c r="L352" i="20"/>
  <c r="I353" i="19"/>
  <c r="K352" i="18"/>
  <c r="L352" i="17"/>
  <c r="L563" i="21"/>
  <c r="J564" i="20"/>
  <c r="M563" i="19"/>
  <c r="M563" i="18"/>
  <c r="N563" i="17"/>
  <c r="I262" i="21" l="1"/>
  <c r="M262" i="21" s="1"/>
  <c r="N262" i="20"/>
  <c r="J262" i="19"/>
  <c r="J262" i="18"/>
  <c r="J263" i="17"/>
  <c r="K353" i="21"/>
  <c r="L353" i="20"/>
  <c r="I354" i="19"/>
  <c r="L353" i="17"/>
  <c r="K353" i="18"/>
  <c r="J262" i="21"/>
  <c r="K262" i="20"/>
  <c r="K262" i="19"/>
  <c r="I263" i="18"/>
  <c r="N262" i="18"/>
  <c r="K262" i="17"/>
  <c r="O262" i="17" s="1"/>
  <c r="O261" i="20"/>
  <c r="L564" i="21"/>
  <c r="J565" i="20"/>
  <c r="M564" i="19"/>
  <c r="M564" i="18"/>
  <c r="N564" i="17"/>
  <c r="H263" i="21"/>
  <c r="M262" i="20"/>
  <c r="L262" i="19"/>
  <c r="L262" i="18"/>
  <c r="M262" i="17"/>
  <c r="K354" i="21" l="1"/>
  <c r="L354" i="20"/>
  <c r="I355" i="19"/>
  <c r="K354" i="18"/>
  <c r="L354" i="17"/>
  <c r="L565" i="21"/>
  <c r="J566" i="20"/>
  <c r="M565" i="19"/>
  <c r="M565" i="18"/>
  <c r="N565" i="17"/>
  <c r="J263" i="21"/>
  <c r="K263" i="20"/>
  <c r="K263" i="19"/>
  <c r="I264" i="18"/>
  <c r="K263" i="17"/>
  <c r="O263" i="17" s="1"/>
  <c r="N262" i="19"/>
  <c r="H264" i="21"/>
  <c r="M263" i="21"/>
  <c r="M263" i="20"/>
  <c r="L263" i="19"/>
  <c r="L263" i="18"/>
  <c r="M263" i="17"/>
  <c r="O262" i="20"/>
  <c r="I263" i="21"/>
  <c r="N263" i="20"/>
  <c r="J263" i="19"/>
  <c r="J263" i="18"/>
  <c r="N263" i="18" s="1"/>
  <c r="J264" i="17"/>
  <c r="L566" i="21" l="1"/>
  <c r="J567" i="20"/>
  <c r="M566" i="19"/>
  <c r="M566" i="18"/>
  <c r="N566" i="17"/>
  <c r="K355" i="21"/>
  <c r="L355" i="20"/>
  <c r="I356" i="19"/>
  <c r="K355" i="18"/>
  <c r="L355" i="17"/>
  <c r="N263" i="19"/>
  <c r="J264" i="21"/>
  <c r="K264" i="20"/>
  <c r="K264" i="19"/>
  <c r="I265" i="18"/>
  <c r="N264" i="18"/>
  <c r="K264" i="17"/>
  <c r="O263" i="20"/>
  <c r="H265" i="21"/>
  <c r="M264" i="21"/>
  <c r="M264" i="20"/>
  <c r="L264" i="19"/>
  <c r="L264" i="18"/>
  <c r="M264" i="17"/>
  <c r="I264" i="21"/>
  <c r="N264" i="20"/>
  <c r="J264" i="19"/>
  <c r="J264" i="18"/>
  <c r="O264" i="17"/>
  <c r="J265" i="17"/>
  <c r="H266" i="21" l="1"/>
  <c r="M265" i="20"/>
  <c r="L265" i="19"/>
  <c r="L265" i="18"/>
  <c r="M265" i="17"/>
  <c r="N264" i="19"/>
  <c r="K356" i="21"/>
  <c r="L356" i="20"/>
  <c r="I357" i="19"/>
  <c r="K356" i="18"/>
  <c r="L356" i="17"/>
  <c r="L567" i="21"/>
  <c r="J568" i="20"/>
  <c r="M567" i="19"/>
  <c r="N567" i="17"/>
  <c r="M567" i="18"/>
  <c r="I265" i="21"/>
  <c r="M265" i="21" s="1"/>
  <c r="N265" i="20"/>
  <c r="J265" i="19"/>
  <c r="N265" i="19" s="1"/>
  <c r="J265" i="18"/>
  <c r="N265" i="18" s="1"/>
  <c r="J266" i="17"/>
  <c r="J265" i="21"/>
  <c r="K265" i="20"/>
  <c r="K265" i="19"/>
  <c r="I266" i="18"/>
  <c r="K265" i="17"/>
  <c r="O265" i="17" s="1"/>
  <c r="O264" i="20"/>
  <c r="O265" i="20" l="1"/>
  <c r="L568" i="21"/>
  <c r="J569" i="20"/>
  <c r="M568" i="19"/>
  <c r="M568" i="18"/>
  <c r="N568" i="17"/>
  <c r="H267" i="21"/>
  <c r="M266" i="21"/>
  <c r="M266" i="20"/>
  <c r="L266" i="19"/>
  <c r="L266" i="18"/>
  <c r="M266" i="17"/>
  <c r="I266" i="21"/>
  <c r="N266" i="20"/>
  <c r="J266" i="19"/>
  <c r="J266" i="18"/>
  <c r="N266" i="18" s="1"/>
  <c r="J267" i="17"/>
  <c r="O266" i="17"/>
  <c r="K357" i="21"/>
  <c r="L357" i="20"/>
  <c r="I358" i="19"/>
  <c r="K357" i="18"/>
  <c r="L357" i="17"/>
  <c r="J266" i="21"/>
  <c r="K266" i="20"/>
  <c r="K266" i="19"/>
  <c r="I267" i="18"/>
  <c r="K266" i="17"/>
  <c r="N266" i="19" l="1"/>
  <c r="K358" i="21"/>
  <c r="L358" i="20"/>
  <c r="I359" i="19"/>
  <c r="K358" i="18"/>
  <c r="L358" i="17"/>
  <c r="J267" i="21"/>
  <c r="M267" i="21" s="1"/>
  <c r="K267" i="20"/>
  <c r="O267" i="20" s="1"/>
  <c r="K267" i="19"/>
  <c r="I268" i="18"/>
  <c r="K267" i="17"/>
  <c r="O267" i="17" s="1"/>
  <c r="L569" i="21"/>
  <c r="J570" i="20"/>
  <c r="M569" i="19"/>
  <c r="M569" i="18"/>
  <c r="N569" i="17"/>
  <c r="H268" i="21"/>
  <c r="M267" i="20"/>
  <c r="L267" i="19"/>
  <c r="L267" i="18"/>
  <c r="M267" i="17"/>
  <c r="I267" i="21"/>
  <c r="N267" i="20"/>
  <c r="J267" i="19"/>
  <c r="J267" i="18"/>
  <c r="N267" i="18" s="1"/>
  <c r="J268" i="17"/>
  <c r="O266" i="20"/>
  <c r="I268" i="21" l="1"/>
  <c r="N268" i="20"/>
  <c r="J268" i="19"/>
  <c r="J268" i="18"/>
  <c r="J269" i="17"/>
  <c r="L570" i="21"/>
  <c r="J571" i="20"/>
  <c r="M570" i="19"/>
  <c r="M570" i="18"/>
  <c r="N570" i="17"/>
  <c r="J268" i="21"/>
  <c r="K268" i="20"/>
  <c r="K268" i="19"/>
  <c r="I269" i="18"/>
  <c r="K268" i="17"/>
  <c r="H269" i="21"/>
  <c r="M268" i="21"/>
  <c r="M268" i="20"/>
  <c r="L268" i="19"/>
  <c r="L268" i="18"/>
  <c r="N268" i="18" s="1"/>
  <c r="M268" i="17"/>
  <c r="O268" i="17" s="1"/>
  <c r="N267" i="19"/>
  <c r="K359" i="21"/>
  <c r="L359" i="20"/>
  <c r="I360" i="19"/>
  <c r="K359" i="18"/>
  <c r="L359" i="17"/>
  <c r="L571" i="21" l="1"/>
  <c r="J572" i="20"/>
  <c r="M571" i="19"/>
  <c r="M571" i="18"/>
  <c r="N571" i="17"/>
  <c r="K360" i="21"/>
  <c r="L360" i="20"/>
  <c r="I361" i="19"/>
  <c r="L360" i="17"/>
  <c r="K360" i="18"/>
  <c r="J269" i="21"/>
  <c r="K269" i="20"/>
  <c r="K269" i="19"/>
  <c r="I270" i="18"/>
  <c r="K269" i="17"/>
  <c r="I269" i="21"/>
  <c r="M269" i="21" s="1"/>
  <c r="N269" i="20"/>
  <c r="J269" i="19"/>
  <c r="N269" i="19" s="1"/>
  <c r="J269" i="18"/>
  <c r="N269" i="18" s="1"/>
  <c r="J270" i="17"/>
  <c r="O269" i="17"/>
  <c r="N268" i="19"/>
  <c r="O268" i="20"/>
  <c r="H270" i="21"/>
  <c r="M269" i="20"/>
  <c r="L269" i="19"/>
  <c r="L269" i="18"/>
  <c r="M269" i="17"/>
  <c r="I270" i="21" l="1"/>
  <c r="N270" i="20"/>
  <c r="J270" i="19"/>
  <c r="J270" i="18"/>
  <c r="J271" i="17"/>
  <c r="K361" i="21"/>
  <c r="L361" i="20"/>
  <c r="I362" i="19"/>
  <c r="K361" i="18"/>
  <c r="L361" i="17"/>
  <c r="L572" i="21"/>
  <c r="J573" i="20"/>
  <c r="M572" i="19"/>
  <c r="N572" i="17"/>
  <c r="M572" i="18"/>
  <c r="J270" i="21"/>
  <c r="M270" i="21" s="1"/>
  <c r="K270" i="20"/>
  <c r="O270" i="20" s="1"/>
  <c r="K270" i="19"/>
  <c r="I271" i="18"/>
  <c r="N270" i="18"/>
  <c r="K270" i="17"/>
  <c r="O270" i="17" s="1"/>
  <c r="H271" i="21"/>
  <c r="M270" i="20"/>
  <c r="L270" i="19"/>
  <c r="L270" i="18"/>
  <c r="M270" i="17"/>
  <c r="O269" i="20"/>
  <c r="J271" i="21" l="1"/>
  <c r="K271" i="20"/>
  <c r="K271" i="19"/>
  <c r="I272" i="18"/>
  <c r="K271" i="17"/>
  <c r="K362" i="21"/>
  <c r="L362" i="20"/>
  <c r="I363" i="19"/>
  <c r="K362" i="18"/>
  <c r="L362" i="17"/>
  <c r="I271" i="21"/>
  <c r="N271" i="20"/>
  <c r="J271" i="19"/>
  <c r="J271" i="18"/>
  <c r="J272" i="17"/>
  <c r="N270" i="19"/>
  <c r="L573" i="21"/>
  <c r="J574" i="20"/>
  <c r="M573" i="19"/>
  <c r="M573" i="18"/>
  <c r="N573" i="17"/>
  <c r="H272" i="21"/>
  <c r="M271" i="21"/>
  <c r="M271" i="20"/>
  <c r="L271" i="19"/>
  <c r="L271" i="18"/>
  <c r="N271" i="18" s="1"/>
  <c r="M271" i="17"/>
  <c r="O271" i="17" s="1"/>
  <c r="K363" i="21" l="1"/>
  <c r="L363" i="20"/>
  <c r="I364" i="19"/>
  <c r="K363" i="18"/>
  <c r="L363" i="17"/>
  <c r="L574" i="21"/>
  <c r="J575" i="20"/>
  <c r="M574" i="19"/>
  <c r="M574" i="18"/>
  <c r="N574" i="17"/>
  <c r="J272" i="21"/>
  <c r="K272" i="20"/>
  <c r="K272" i="19"/>
  <c r="I273" i="18"/>
  <c r="K272" i="17"/>
  <c r="O271" i="20"/>
  <c r="I272" i="21"/>
  <c r="M272" i="21" s="1"/>
  <c r="N272" i="20"/>
  <c r="J272" i="19"/>
  <c r="N272" i="19" s="1"/>
  <c r="J272" i="18"/>
  <c r="N272" i="18" s="1"/>
  <c r="O272" i="17"/>
  <c r="J273" i="17"/>
  <c r="N271" i="19"/>
  <c r="H273" i="21"/>
  <c r="M272" i="20"/>
  <c r="L272" i="19"/>
  <c r="L272" i="18"/>
  <c r="M272" i="17"/>
  <c r="L575" i="21" l="1"/>
  <c r="J576" i="20"/>
  <c r="M575" i="19"/>
  <c r="M575" i="18"/>
  <c r="N575" i="17"/>
  <c r="J273" i="21"/>
  <c r="K273" i="20"/>
  <c r="O273" i="20" s="1"/>
  <c r="K273" i="19"/>
  <c r="N273" i="18"/>
  <c r="I274" i="18"/>
  <c r="K273" i="17"/>
  <c r="O273" i="17" s="1"/>
  <c r="H274" i="21"/>
  <c r="M273" i="20"/>
  <c r="L273" i="19"/>
  <c r="L273" i="18"/>
  <c r="M273" i="17"/>
  <c r="K364" i="21"/>
  <c r="L364" i="20"/>
  <c r="I365" i="19"/>
  <c r="K364" i="18"/>
  <c r="L364" i="17"/>
  <c r="O272" i="20"/>
  <c r="I273" i="21"/>
  <c r="M273" i="21" s="1"/>
  <c r="N273" i="20"/>
  <c r="J273" i="19"/>
  <c r="J273" i="18"/>
  <c r="J274" i="17"/>
  <c r="I274" i="21" l="1"/>
  <c r="N274" i="20"/>
  <c r="J274" i="19"/>
  <c r="J274" i="18"/>
  <c r="J275" i="17"/>
  <c r="L576" i="21"/>
  <c r="J577" i="20"/>
  <c r="M576" i="19"/>
  <c r="M576" i="18"/>
  <c r="N576" i="17"/>
  <c r="K365" i="21"/>
  <c r="L365" i="20"/>
  <c r="I366" i="19"/>
  <c r="K365" i="18"/>
  <c r="L365" i="17"/>
  <c r="N273" i="19"/>
  <c r="J274" i="21"/>
  <c r="M274" i="21" s="1"/>
  <c r="K274" i="20"/>
  <c r="O274" i="20" s="1"/>
  <c r="K274" i="19"/>
  <c r="I275" i="18"/>
  <c r="N274" i="18"/>
  <c r="K274" i="17"/>
  <c r="H275" i="21"/>
  <c r="M274" i="20"/>
  <c r="L274" i="19"/>
  <c r="L274" i="18"/>
  <c r="M274" i="17"/>
  <c r="O274" i="17" s="1"/>
  <c r="L577" i="21" l="1"/>
  <c r="J578" i="20"/>
  <c r="M577" i="19"/>
  <c r="M577" i="18"/>
  <c r="N577" i="17"/>
  <c r="K366" i="21"/>
  <c r="L366" i="20"/>
  <c r="I367" i="19"/>
  <c r="K366" i="18"/>
  <c r="L366" i="17"/>
  <c r="J275" i="21"/>
  <c r="K275" i="20"/>
  <c r="K275" i="19"/>
  <c r="I276" i="18"/>
  <c r="K275" i="17"/>
  <c r="I275" i="21"/>
  <c r="M275" i="21" s="1"/>
  <c r="N275" i="20"/>
  <c r="J275" i="19"/>
  <c r="N275" i="19" s="1"/>
  <c r="J275" i="18"/>
  <c r="N275" i="18" s="1"/>
  <c r="J276" i="17"/>
  <c r="O275" i="17"/>
  <c r="N274" i="19"/>
  <c r="H276" i="21"/>
  <c r="M275" i="20"/>
  <c r="L275" i="19"/>
  <c r="L275" i="18"/>
  <c r="M275" i="17"/>
  <c r="J276" i="21" l="1"/>
  <c r="K276" i="20"/>
  <c r="K276" i="19"/>
  <c r="I277" i="18"/>
  <c r="K276" i="17"/>
  <c r="I276" i="21"/>
  <c r="M276" i="21" s="1"/>
  <c r="N276" i="20"/>
  <c r="J276" i="19"/>
  <c r="N276" i="19" s="1"/>
  <c r="J276" i="18"/>
  <c r="N276" i="18" s="1"/>
  <c r="J277" i="17"/>
  <c r="O276" i="17"/>
  <c r="K367" i="21"/>
  <c r="L367" i="20"/>
  <c r="I368" i="19"/>
  <c r="K367" i="18"/>
  <c r="L367" i="17"/>
  <c r="L578" i="21"/>
  <c r="J579" i="20"/>
  <c r="M578" i="19"/>
  <c r="M578" i="18"/>
  <c r="N578" i="17"/>
  <c r="H277" i="21"/>
  <c r="M276" i="20"/>
  <c r="L276" i="19"/>
  <c r="L276" i="18"/>
  <c r="M276" i="17"/>
  <c r="O275" i="20"/>
  <c r="I277" i="21" l="1"/>
  <c r="N277" i="20"/>
  <c r="J277" i="19"/>
  <c r="J277" i="18"/>
  <c r="J278" i="17"/>
  <c r="K368" i="21"/>
  <c r="L368" i="20"/>
  <c r="I369" i="19"/>
  <c r="K368" i="18"/>
  <c r="L368" i="17"/>
  <c r="N7" i="5"/>
  <c r="L579" i="21"/>
  <c r="J580" i="20"/>
  <c r="M579" i="19"/>
  <c r="M579" i="18"/>
  <c r="N579" i="17"/>
  <c r="O276" i="20"/>
  <c r="J277" i="21"/>
  <c r="M277" i="21" s="1"/>
  <c r="K277" i="20"/>
  <c r="O277" i="20" s="1"/>
  <c r="K277" i="19"/>
  <c r="N277" i="18"/>
  <c r="K277" i="17"/>
  <c r="I278" i="18"/>
  <c r="H278" i="21"/>
  <c r="M277" i="20"/>
  <c r="L277" i="19"/>
  <c r="L277" i="18"/>
  <c r="M277" i="17"/>
  <c r="O277" i="17" s="1"/>
  <c r="L580" i="21" l="1"/>
  <c r="J581" i="20"/>
  <c r="M580" i="19"/>
  <c r="M580" i="18"/>
  <c r="N580" i="17"/>
  <c r="I278" i="21"/>
  <c r="M278" i="21" s="1"/>
  <c r="N278" i="20"/>
  <c r="J278" i="19"/>
  <c r="N278" i="19" s="1"/>
  <c r="J278" i="18"/>
  <c r="N278" i="18" s="1"/>
  <c r="J279" i="17"/>
  <c r="O278" i="17"/>
  <c r="K5" i="5"/>
  <c r="J278" i="21"/>
  <c r="K278" i="20"/>
  <c r="K278" i="19"/>
  <c r="I279" i="18"/>
  <c r="K278" i="17"/>
  <c r="K6" i="5"/>
  <c r="X78" i="7" s="1"/>
  <c r="K369" i="21"/>
  <c r="L369" i="20"/>
  <c r="I370" i="19"/>
  <c r="K369" i="18"/>
  <c r="L369" i="17"/>
  <c r="H279" i="21"/>
  <c r="M278" i="20"/>
  <c r="L278" i="19"/>
  <c r="L278" i="18"/>
  <c r="M278" i="17"/>
  <c r="N277" i="19"/>
  <c r="AA79" i="7"/>
  <c r="P7" i="5"/>
  <c r="O7" i="5"/>
  <c r="I279" i="21" l="1"/>
  <c r="N279" i="20"/>
  <c r="J279" i="19"/>
  <c r="J279" i="18"/>
  <c r="J280" i="17"/>
  <c r="O278" i="20"/>
  <c r="J279" i="21"/>
  <c r="M279" i="21" s="1"/>
  <c r="K279" i="20"/>
  <c r="O279" i="20" s="1"/>
  <c r="K279" i="19"/>
  <c r="I280" i="18"/>
  <c r="N279" i="18"/>
  <c r="K279" i="17"/>
  <c r="L581" i="21"/>
  <c r="J582" i="20"/>
  <c r="M581" i="19"/>
  <c r="M581" i="18"/>
  <c r="N581" i="17"/>
  <c r="K370" i="21"/>
  <c r="L370" i="20"/>
  <c r="I371" i="19"/>
  <c r="K370" i="18"/>
  <c r="L370" i="17"/>
  <c r="H280" i="21"/>
  <c r="M279" i="20"/>
  <c r="L279" i="19"/>
  <c r="L279" i="18"/>
  <c r="M279" i="17"/>
  <c r="O279" i="17" s="1"/>
  <c r="X77" i="7"/>
  <c r="K4" i="5"/>
  <c r="K54" i="5" s="1"/>
  <c r="K56" i="5" s="1"/>
  <c r="J280" i="21" l="1"/>
  <c r="K280" i="20"/>
  <c r="K280" i="19"/>
  <c r="I281" i="18"/>
  <c r="K280" i="17"/>
  <c r="K371" i="21"/>
  <c r="L371" i="20"/>
  <c r="I372" i="19"/>
  <c r="K371" i="18"/>
  <c r="L371" i="17"/>
  <c r="N279" i="19"/>
  <c r="I280" i="21"/>
  <c r="N280" i="20"/>
  <c r="J280" i="19"/>
  <c r="J280" i="18"/>
  <c r="N280" i="18" s="1"/>
  <c r="J281" i="17"/>
  <c r="L582" i="21"/>
  <c r="J583" i="20"/>
  <c r="M582" i="19"/>
  <c r="M582" i="18"/>
  <c r="N582" i="17"/>
  <c r="I8" i="6"/>
  <c r="AH80" i="7" s="1"/>
  <c r="H281" i="21"/>
  <c r="M280" i="21"/>
  <c r="M280" i="20"/>
  <c r="L280" i="19"/>
  <c r="L280" i="18"/>
  <c r="M280" i="17"/>
  <c r="O280" i="17" s="1"/>
  <c r="X76" i="7"/>
  <c r="X89" i="7"/>
  <c r="X90" i="7" s="1"/>
  <c r="X91" i="7" s="1"/>
  <c r="X92" i="7" s="1"/>
  <c r="K372" i="21" l="1"/>
  <c r="L372" i="20"/>
  <c r="I373" i="19"/>
  <c r="K372" i="18"/>
  <c r="L372" i="17"/>
  <c r="I281" i="21"/>
  <c r="M281" i="21" s="1"/>
  <c r="N281" i="20"/>
  <c r="J281" i="19"/>
  <c r="J281" i="18"/>
  <c r="N281" i="18" s="1"/>
  <c r="J282" i="17"/>
  <c r="O281" i="17"/>
  <c r="L583" i="21"/>
  <c r="J584" i="20"/>
  <c r="M583" i="19"/>
  <c r="M583" i="18"/>
  <c r="N583" i="17"/>
  <c r="J281" i="21"/>
  <c r="K281" i="20"/>
  <c r="K281" i="19"/>
  <c r="I282" i="18"/>
  <c r="K281" i="17"/>
  <c r="H282" i="21"/>
  <c r="M281" i="20"/>
  <c r="L281" i="19"/>
  <c r="L281" i="18"/>
  <c r="M281" i="17"/>
  <c r="O280" i="20"/>
  <c r="N280" i="19"/>
  <c r="I282" i="21" l="1"/>
  <c r="N282" i="20"/>
  <c r="J282" i="19"/>
  <c r="J282" i="18"/>
  <c r="J283" i="17"/>
  <c r="O281" i="20"/>
  <c r="J282" i="21"/>
  <c r="M282" i="21" s="1"/>
  <c r="K282" i="20"/>
  <c r="O282" i="20" s="1"/>
  <c r="K282" i="19"/>
  <c r="N282" i="18"/>
  <c r="I283" i="18"/>
  <c r="K282" i="17"/>
  <c r="N281" i="19"/>
  <c r="K373" i="21"/>
  <c r="L373" i="20"/>
  <c r="I374" i="19"/>
  <c r="K373" i="18"/>
  <c r="L373" i="17"/>
  <c r="L584" i="21"/>
  <c r="J585" i="20"/>
  <c r="M584" i="19"/>
  <c r="N584" i="17"/>
  <c r="M584" i="18"/>
  <c r="H283" i="21"/>
  <c r="M282" i="20"/>
  <c r="L282" i="19"/>
  <c r="L282" i="18"/>
  <c r="M282" i="17"/>
  <c r="O282" i="17" s="1"/>
  <c r="H284" i="21" l="1"/>
  <c r="M283" i="20"/>
  <c r="L283" i="19"/>
  <c r="L283" i="18"/>
  <c r="M283" i="17"/>
  <c r="J283" i="21"/>
  <c r="M283" i="21" s="1"/>
  <c r="K283" i="20"/>
  <c r="O283" i="20" s="1"/>
  <c r="K283" i="19"/>
  <c r="I284" i="18"/>
  <c r="N283" i="18"/>
  <c r="K283" i="17"/>
  <c r="O283" i="17" s="1"/>
  <c r="L585" i="21"/>
  <c r="J586" i="20"/>
  <c r="M585" i="19"/>
  <c r="M585" i="18"/>
  <c r="N585" i="17"/>
  <c r="K374" i="21"/>
  <c r="L374" i="20"/>
  <c r="I375" i="19"/>
  <c r="K374" i="18"/>
  <c r="L374" i="17"/>
  <c r="I283" i="21"/>
  <c r="N283" i="20"/>
  <c r="J283" i="19"/>
  <c r="J283" i="18"/>
  <c r="J284" i="17"/>
  <c r="N282" i="19"/>
  <c r="I284" i="21" l="1"/>
  <c r="N284" i="20"/>
  <c r="J284" i="19"/>
  <c r="J284" i="18"/>
  <c r="J285" i="17"/>
  <c r="L586" i="21"/>
  <c r="J587" i="20"/>
  <c r="M586" i="19"/>
  <c r="M586" i="18"/>
  <c r="N586" i="17"/>
  <c r="J284" i="21"/>
  <c r="K284" i="20"/>
  <c r="K284" i="19"/>
  <c r="I285" i="18"/>
  <c r="K284" i="17"/>
  <c r="O284" i="17" s="1"/>
  <c r="K375" i="21"/>
  <c r="L375" i="20"/>
  <c r="I376" i="19"/>
  <c r="K375" i="18"/>
  <c r="L375" i="17"/>
  <c r="N283" i="19"/>
  <c r="M284" i="21"/>
  <c r="H285" i="21"/>
  <c r="M284" i="20"/>
  <c r="L284" i="19"/>
  <c r="L284" i="18"/>
  <c r="N284" i="18" s="1"/>
  <c r="M284" i="17"/>
  <c r="K376" i="21" l="1"/>
  <c r="L376" i="20"/>
  <c r="I377" i="19"/>
  <c r="K376" i="18"/>
  <c r="L376" i="17"/>
  <c r="N284" i="19"/>
  <c r="L587" i="21"/>
  <c r="J588" i="20"/>
  <c r="M587" i="19"/>
  <c r="M587" i="18"/>
  <c r="N587" i="17"/>
  <c r="I285" i="21"/>
  <c r="N285" i="20"/>
  <c r="J285" i="19"/>
  <c r="J285" i="18"/>
  <c r="J286" i="17"/>
  <c r="H286" i="21"/>
  <c r="M285" i="21"/>
  <c r="M285" i="20"/>
  <c r="L285" i="19"/>
  <c r="L285" i="18"/>
  <c r="N285" i="18" s="1"/>
  <c r="M285" i="17"/>
  <c r="O284" i="20"/>
  <c r="J285" i="21"/>
  <c r="K285" i="20"/>
  <c r="K285" i="19"/>
  <c r="I286" i="18"/>
  <c r="K285" i="17"/>
  <c r="O285" i="17" s="1"/>
  <c r="H287" i="21" l="1"/>
  <c r="M286" i="20"/>
  <c r="L286" i="19"/>
  <c r="L286" i="18"/>
  <c r="M286" i="17"/>
  <c r="L588" i="21"/>
  <c r="J589" i="20"/>
  <c r="M588" i="19"/>
  <c r="M588" i="18"/>
  <c r="N588" i="17"/>
  <c r="I286" i="21"/>
  <c r="N286" i="20"/>
  <c r="J286" i="19"/>
  <c r="N286" i="19" s="1"/>
  <c r="J286" i="18"/>
  <c r="J287" i="17"/>
  <c r="O285" i="20"/>
  <c r="K377" i="21"/>
  <c r="L377" i="20"/>
  <c r="I378" i="19"/>
  <c r="K377" i="18"/>
  <c r="L377" i="17"/>
  <c r="J286" i="21"/>
  <c r="M286" i="21" s="1"/>
  <c r="K286" i="20"/>
  <c r="O286" i="20" s="1"/>
  <c r="K286" i="19"/>
  <c r="I287" i="18"/>
  <c r="N286" i="18"/>
  <c r="K286" i="17"/>
  <c r="O286" i="17" s="1"/>
  <c r="N285" i="19"/>
  <c r="K378" i="21" l="1"/>
  <c r="L378" i="20"/>
  <c r="I379" i="19"/>
  <c r="K378" i="18"/>
  <c r="L378" i="17"/>
  <c r="L589" i="21"/>
  <c r="J590" i="20"/>
  <c r="M589" i="19"/>
  <c r="M589" i="18"/>
  <c r="N589" i="17"/>
  <c r="J287" i="21"/>
  <c r="K287" i="20"/>
  <c r="K287" i="19"/>
  <c r="I288" i="18"/>
  <c r="K287" i="17"/>
  <c r="I287" i="21"/>
  <c r="M287" i="21" s="1"/>
  <c r="N287" i="20"/>
  <c r="J287" i="19"/>
  <c r="N287" i="19" s="1"/>
  <c r="J287" i="18"/>
  <c r="N287" i="18" s="1"/>
  <c r="J288" i="17"/>
  <c r="O287" i="17"/>
  <c r="H288" i="21"/>
  <c r="M287" i="20"/>
  <c r="L287" i="19"/>
  <c r="L287" i="18"/>
  <c r="M287" i="17"/>
  <c r="I288" i="21" l="1"/>
  <c r="N288" i="20"/>
  <c r="J288" i="19"/>
  <c r="J288" i="18"/>
  <c r="J289" i="17"/>
  <c r="J288" i="21"/>
  <c r="M288" i="21" s="1"/>
  <c r="K288" i="20"/>
  <c r="O288" i="20" s="1"/>
  <c r="K288" i="19"/>
  <c r="I289" i="18"/>
  <c r="N288" i="18"/>
  <c r="K288" i="17"/>
  <c r="O288" i="17" s="1"/>
  <c r="L590" i="21"/>
  <c r="J591" i="20"/>
  <c r="M590" i="19"/>
  <c r="M590" i="18"/>
  <c r="N590" i="17"/>
  <c r="K379" i="21"/>
  <c r="L379" i="20"/>
  <c r="I380" i="19"/>
  <c r="K379" i="18"/>
  <c r="L379" i="17"/>
  <c r="O287" i="20"/>
  <c r="H289" i="21"/>
  <c r="M288" i="20"/>
  <c r="L288" i="19"/>
  <c r="L288" i="18"/>
  <c r="M288" i="17"/>
  <c r="K380" i="21" l="1"/>
  <c r="L380" i="20"/>
  <c r="I381" i="19"/>
  <c r="K380" i="18"/>
  <c r="L380" i="17"/>
  <c r="J289" i="21"/>
  <c r="K289" i="20"/>
  <c r="K289" i="19"/>
  <c r="I290" i="18"/>
  <c r="K289" i="17"/>
  <c r="O289" i="17" s="1"/>
  <c r="I289" i="21"/>
  <c r="N289" i="20"/>
  <c r="J289" i="19"/>
  <c r="J289" i="18"/>
  <c r="J290" i="17"/>
  <c r="N288" i="19"/>
  <c r="M289" i="21"/>
  <c r="H290" i="21"/>
  <c r="M289" i="20"/>
  <c r="L289" i="19"/>
  <c r="L289" i="18"/>
  <c r="N289" i="18" s="1"/>
  <c r="M289" i="17"/>
  <c r="L591" i="21"/>
  <c r="J592" i="20"/>
  <c r="M591" i="19"/>
  <c r="N591" i="17"/>
  <c r="M591" i="18"/>
  <c r="O289" i="20" l="1"/>
  <c r="K381" i="21"/>
  <c r="L381" i="20"/>
  <c r="I382" i="19"/>
  <c r="K381" i="18"/>
  <c r="L381" i="17"/>
  <c r="J593" i="20"/>
  <c r="M592" i="19"/>
  <c r="N592" i="17"/>
  <c r="J290" i="21"/>
  <c r="K290" i="20"/>
  <c r="K290" i="19"/>
  <c r="I291" i="18"/>
  <c r="K290" i="17"/>
  <c r="H291" i="21"/>
  <c r="M290" i="20"/>
  <c r="L290" i="19"/>
  <c r="L290" i="18"/>
  <c r="M290" i="17"/>
  <c r="O290" i="17" s="1"/>
  <c r="I290" i="21"/>
  <c r="M290" i="21" s="1"/>
  <c r="N290" i="20"/>
  <c r="J290" i="19"/>
  <c r="J290" i="18"/>
  <c r="N290" i="18" s="1"/>
  <c r="J291" i="17"/>
  <c r="N289" i="19"/>
  <c r="J594" i="20" l="1"/>
  <c r="M593" i="19"/>
  <c r="N593" i="17"/>
  <c r="J291" i="21"/>
  <c r="K291" i="20"/>
  <c r="O291" i="20" s="1"/>
  <c r="K291" i="19"/>
  <c r="I292" i="18"/>
  <c r="N291" i="18"/>
  <c r="K291" i="17"/>
  <c r="O291" i="17" s="1"/>
  <c r="M291" i="21"/>
  <c r="H292" i="21"/>
  <c r="M291" i="20"/>
  <c r="L291" i="19"/>
  <c r="L291" i="18"/>
  <c r="M291" i="17"/>
  <c r="I291" i="21"/>
  <c r="N291" i="20"/>
  <c r="J291" i="19"/>
  <c r="N291" i="19" s="1"/>
  <c r="J291" i="18"/>
  <c r="J292" i="17"/>
  <c r="K382" i="21"/>
  <c r="L382" i="20"/>
  <c r="I383" i="19"/>
  <c r="K382" i="18"/>
  <c r="L382" i="17"/>
  <c r="N290" i="19"/>
  <c r="O290" i="20"/>
  <c r="I292" i="21" l="1"/>
  <c r="N292" i="20"/>
  <c r="J292" i="19"/>
  <c r="J292" i="18"/>
  <c r="J293" i="17"/>
  <c r="H293" i="21"/>
  <c r="M292" i="21"/>
  <c r="M292" i="20"/>
  <c r="L292" i="19"/>
  <c r="L292" i="18"/>
  <c r="N292" i="18" s="1"/>
  <c r="M292" i="17"/>
  <c r="J292" i="21"/>
  <c r="K292" i="20"/>
  <c r="K292" i="19"/>
  <c r="I293" i="18"/>
  <c r="K292" i="17"/>
  <c r="O292" i="17" s="1"/>
  <c r="K383" i="21"/>
  <c r="L383" i="20"/>
  <c r="I384" i="19"/>
  <c r="K383" i="18"/>
  <c r="L383" i="17"/>
  <c r="J595" i="20"/>
  <c r="M594" i="19"/>
  <c r="N594" i="17"/>
  <c r="K384" i="21" l="1"/>
  <c r="L384" i="20"/>
  <c r="I385" i="19"/>
  <c r="L384" i="17"/>
  <c r="K384" i="18"/>
  <c r="H294" i="21"/>
  <c r="M293" i="21"/>
  <c r="M293" i="20"/>
  <c r="L293" i="19"/>
  <c r="L293" i="18"/>
  <c r="M293" i="17"/>
  <c r="J293" i="21"/>
  <c r="K293" i="20"/>
  <c r="K293" i="19"/>
  <c r="I294" i="18"/>
  <c r="K293" i="17"/>
  <c r="O293" i="17" s="1"/>
  <c r="N292" i="19"/>
  <c r="I293" i="21"/>
  <c r="N293" i="20"/>
  <c r="J293" i="19"/>
  <c r="N293" i="19" s="1"/>
  <c r="J293" i="18"/>
  <c r="N293" i="18" s="1"/>
  <c r="J294" i="17"/>
  <c r="J596" i="20"/>
  <c r="M595" i="19"/>
  <c r="N595" i="17"/>
  <c r="O292" i="20"/>
  <c r="I294" i="21" l="1"/>
  <c r="N294" i="20"/>
  <c r="J294" i="19"/>
  <c r="J294" i="18"/>
  <c r="J295" i="17"/>
  <c r="J294" i="21"/>
  <c r="M294" i="21" s="1"/>
  <c r="K294" i="20"/>
  <c r="O294" i="20" s="1"/>
  <c r="K294" i="19"/>
  <c r="N294" i="18"/>
  <c r="I295" i="18"/>
  <c r="K294" i="17"/>
  <c r="O294" i="17" s="1"/>
  <c r="H295" i="21"/>
  <c r="M294" i="20"/>
  <c r="L294" i="19"/>
  <c r="L294" i="18"/>
  <c r="M294" i="17"/>
  <c r="K385" i="21"/>
  <c r="L385" i="20"/>
  <c r="I386" i="19"/>
  <c r="K385" i="18"/>
  <c r="L385" i="17"/>
  <c r="J597" i="20"/>
  <c r="M596" i="19"/>
  <c r="N596" i="17"/>
  <c r="O293" i="20"/>
  <c r="K386" i="21" l="1"/>
  <c r="L386" i="20"/>
  <c r="I387" i="19"/>
  <c r="K386" i="18"/>
  <c r="L386" i="17"/>
  <c r="J295" i="21"/>
  <c r="M295" i="21" s="1"/>
  <c r="K295" i="20"/>
  <c r="O295" i="20" s="1"/>
  <c r="K295" i="19"/>
  <c r="I296" i="18"/>
  <c r="N295" i="18"/>
  <c r="K295" i="17"/>
  <c r="O295" i="17" s="1"/>
  <c r="I295" i="21"/>
  <c r="N295" i="20"/>
  <c r="J295" i="19"/>
  <c r="J295" i="18"/>
  <c r="J296" i="17"/>
  <c r="N294" i="19"/>
  <c r="J598" i="20"/>
  <c r="M597" i="19"/>
  <c r="N597" i="17"/>
  <c r="H296" i="21"/>
  <c r="M295" i="20"/>
  <c r="L295" i="19"/>
  <c r="L295" i="18"/>
  <c r="M295" i="17"/>
  <c r="J296" i="21" l="1"/>
  <c r="K296" i="20"/>
  <c r="K296" i="19"/>
  <c r="I297" i="18"/>
  <c r="K296" i="17"/>
  <c r="O296" i="17" s="1"/>
  <c r="K387" i="21"/>
  <c r="L387" i="20"/>
  <c r="I388" i="19"/>
  <c r="K387" i="18"/>
  <c r="L387" i="17"/>
  <c r="H297" i="21"/>
  <c r="M296" i="20"/>
  <c r="L296" i="19"/>
  <c r="L296" i="18"/>
  <c r="N296" i="18" s="1"/>
  <c r="M296" i="17"/>
  <c r="J599" i="20"/>
  <c r="M598" i="19"/>
  <c r="N598" i="17"/>
  <c r="I296" i="21"/>
  <c r="M296" i="21" s="1"/>
  <c r="N296" i="20"/>
  <c r="J296" i="19"/>
  <c r="J296" i="18"/>
  <c r="J297" i="17"/>
  <c r="N295" i="19"/>
  <c r="K388" i="21" l="1"/>
  <c r="L388" i="20"/>
  <c r="I389" i="19"/>
  <c r="K388" i="18"/>
  <c r="L388" i="17"/>
  <c r="J600" i="20"/>
  <c r="M599" i="19"/>
  <c r="N599" i="17"/>
  <c r="O296" i="20"/>
  <c r="I297" i="21"/>
  <c r="M297" i="21" s="1"/>
  <c r="N297" i="20"/>
  <c r="J297" i="19"/>
  <c r="J297" i="18"/>
  <c r="J298" i="17"/>
  <c r="J297" i="21"/>
  <c r="K297" i="20"/>
  <c r="O297" i="20" s="1"/>
  <c r="K297" i="19"/>
  <c r="N297" i="18"/>
  <c r="I298" i="18"/>
  <c r="K297" i="17"/>
  <c r="O297" i="17" s="1"/>
  <c r="H298" i="21"/>
  <c r="M297" i="20"/>
  <c r="L297" i="19"/>
  <c r="L297" i="18"/>
  <c r="M297" i="17"/>
  <c r="N296" i="19"/>
  <c r="H299" i="21" l="1"/>
  <c r="M298" i="20"/>
  <c r="L298" i="19"/>
  <c r="L298" i="18"/>
  <c r="N298" i="18" s="1"/>
  <c r="M298" i="17"/>
  <c r="J601" i="20"/>
  <c r="M600" i="19"/>
  <c r="N600" i="17"/>
  <c r="J298" i="21"/>
  <c r="K298" i="20"/>
  <c r="O298" i="20" s="1"/>
  <c r="K298" i="19"/>
  <c r="I299" i="18"/>
  <c r="K298" i="17"/>
  <c r="O298" i="17" s="1"/>
  <c r="K389" i="21"/>
  <c r="L389" i="20"/>
  <c r="I390" i="19"/>
  <c r="K389" i="18"/>
  <c r="L389" i="17"/>
  <c r="I298" i="21"/>
  <c r="M298" i="21" s="1"/>
  <c r="N298" i="20"/>
  <c r="J298" i="19"/>
  <c r="J298" i="18"/>
  <c r="J299" i="17"/>
  <c r="N297" i="19"/>
  <c r="J602" i="20" l="1"/>
  <c r="M601" i="19"/>
  <c r="N601" i="17"/>
  <c r="K390" i="21"/>
  <c r="L390" i="20"/>
  <c r="I391" i="19"/>
  <c r="K390" i="18"/>
  <c r="L390" i="17"/>
  <c r="I299" i="21"/>
  <c r="M299" i="21" s="1"/>
  <c r="N299" i="20"/>
  <c r="J299" i="19"/>
  <c r="J299" i="18"/>
  <c r="J300" i="17"/>
  <c r="J299" i="21"/>
  <c r="K299" i="20"/>
  <c r="K299" i="19"/>
  <c r="N299" i="18"/>
  <c r="I300" i="18"/>
  <c r="K299" i="17"/>
  <c r="O299" i="17" s="1"/>
  <c r="N298" i="19"/>
  <c r="H300" i="21"/>
  <c r="M299" i="20"/>
  <c r="L299" i="19"/>
  <c r="L299" i="18"/>
  <c r="M299" i="17"/>
  <c r="H301" i="21" l="1"/>
  <c r="M300" i="20"/>
  <c r="L300" i="19"/>
  <c r="L300" i="18"/>
  <c r="M300" i="17"/>
  <c r="J300" i="21"/>
  <c r="K300" i="20"/>
  <c r="O300" i="20" s="1"/>
  <c r="K300" i="19"/>
  <c r="I301" i="18"/>
  <c r="N300" i="18"/>
  <c r="K300" i="17"/>
  <c r="K391" i="21"/>
  <c r="L391" i="20"/>
  <c r="I392" i="19"/>
  <c r="K391" i="18"/>
  <c r="L391" i="17"/>
  <c r="I300" i="21"/>
  <c r="M300" i="21" s="1"/>
  <c r="N300" i="20"/>
  <c r="J300" i="19"/>
  <c r="N300" i="19" s="1"/>
  <c r="J300" i="18"/>
  <c r="J301" i="17"/>
  <c r="O300" i="17"/>
  <c r="J603" i="20"/>
  <c r="M602" i="19"/>
  <c r="N602" i="17"/>
  <c r="O299" i="20"/>
  <c r="N299" i="19"/>
  <c r="I301" i="21" l="1"/>
  <c r="N301" i="20"/>
  <c r="J301" i="19"/>
  <c r="J301" i="18"/>
  <c r="J302" i="17"/>
  <c r="J301" i="21"/>
  <c r="K301" i="19"/>
  <c r="K301" i="20"/>
  <c r="O301" i="20" s="1"/>
  <c r="I302" i="18"/>
  <c r="N301" i="18"/>
  <c r="K301" i="17"/>
  <c r="O301" i="17" s="1"/>
  <c r="K392" i="21"/>
  <c r="L392" i="20"/>
  <c r="I393" i="19"/>
  <c r="K392" i="18"/>
  <c r="L392" i="17"/>
  <c r="J604" i="20"/>
  <c r="M603" i="19"/>
  <c r="N603" i="17"/>
  <c r="M301" i="21"/>
  <c r="H302" i="21"/>
  <c r="M301" i="20"/>
  <c r="L301" i="19"/>
  <c r="L301" i="18"/>
  <c r="M301" i="17"/>
  <c r="H303" i="21" l="1"/>
  <c r="M302" i="20"/>
  <c r="L302" i="19"/>
  <c r="L302" i="18"/>
  <c r="M302" i="17"/>
  <c r="J302" i="21"/>
  <c r="K302" i="20"/>
  <c r="K302" i="19"/>
  <c r="N302" i="18"/>
  <c r="I303" i="18"/>
  <c r="K302" i="17"/>
  <c r="O302" i="17" s="1"/>
  <c r="K393" i="21"/>
  <c r="I394" i="19"/>
  <c r="L393" i="20"/>
  <c r="K393" i="18"/>
  <c r="L393" i="17"/>
  <c r="J605" i="20"/>
  <c r="M604" i="19"/>
  <c r="N604" i="17"/>
  <c r="I302" i="21"/>
  <c r="M302" i="21" s="1"/>
  <c r="N302" i="20"/>
  <c r="J302" i="19"/>
  <c r="J302" i="18"/>
  <c r="J303" i="17"/>
  <c r="N301" i="19"/>
  <c r="I303" i="21" l="1"/>
  <c r="N303" i="20"/>
  <c r="J303" i="19"/>
  <c r="J303" i="18"/>
  <c r="J304" i="17"/>
  <c r="O302" i="20"/>
  <c r="K394" i="21"/>
  <c r="L394" i="20"/>
  <c r="I395" i="19"/>
  <c r="K394" i="18"/>
  <c r="L394" i="17"/>
  <c r="J303" i="21"/>
  <c r="K303" i="20"/>
  <c r="O303" i="20" s="1"/>
  <c r="K303" i="19"/>
  <c r="I304" i="18"/>
  <c r="K303" i="17"/>
  <c r="O303" i="17" s="1"/>
  <c r="J606" i="20"/>
  <c r="M605" i="19"/>
  <c r="N605" i="17"/>
  <c r="N302" i="19"/>
  <c r="H304" i="21"/>
  <c r="M303" i="21"/>
  <c r="M303" i="20"/>
  <c r="L303" i="19"/>
  <c r="L303" i="18"/>
  <c r="N303" i="18" s="1"/>
  <c r="M303" i="17"/>
  <c r="K395" i="21" l="1"/>
  <c r="L395" i="20"/>
  <c r="I396" i="19"/>
  <c r="K395" i="18"/>
  <c r="L395" i="17"/>
  <c r="J304" i="21"/>
  <c r="K304" i="20"/>
  <c r="O304" i="20" s="1"/>
  <c r="K304" i="19"/>
  <c r="N304" i="18"/>
  <c r="I305" i="18"/>
  <c r="K304" i="17"/>
  <c r="O304" i="17" s="1"/>
  <c r="J607" i="20"/>
  <c r="M606" i="19"/>
  <c r="N606" i="17"/>
  <c r="I304" i="21"/>
  <c r="M304" i="21" s="1"/>
  <c r="N304" i="20"/>
  <c r="J304" i="19"/>
  <c r="N304" i="19" s="1"/>
  <c r="J304" i="18"/>
  <c r="J305" i="17"/>
  <c r="N303" i="19"/>
  <c r="H305" i="21"/>
  <c r="M304" i="20"/>
  <c r="L304" i="19"/>
  <c r="L304" i="18"/>
  <c r="M304" i="17"/>
  <c r="H306" i="21" l="1"/>
  <c r="M305" i="20"/>
  <c r="L305" i="19"/>
  <c r="L305" i="18"/>
  <c r="M305" i="17"/>
  <c r="J305" i="21"/>
  <c r="K305" i="20"/>
  <c r="K305" i="19"/>
  <c r="I306" i="18"/>
  <c r="N305" i="18"/>
  <c r="K305" i="17"/>
  <c r="O305" i="17" s="1"/>
  <c r="K396" i="21"/>
  <c r="L396" i="20"/>
  <c r="I397" i="19"/>
  <c r="K396" i="18"/>
  <c r="L396" i="17"/>
  <c r="J608" i="20"/>
  <c r="M607" i="19"/>
  <c r="N607" i="17"/>
  <c r="I305" i="21"/>
  <c r="M305" i="21" s="1"/>
  <c r="N305" i="20"/>
  <c r="J305" i="19"/>
  <c r="J305" i="18"/>
  <c r="J306" i="17"/>
  <c r="J306" i="21" l="1"/>
  <c r="K306" i="20"/>
  <c r="K306" i="19"/>
  <c r="I307" i="18"/>
  <c r="K306" i="17"/>
  <c r="O306" i="17" s="1"/>
  <c r="J609" i="20"/>
  <c r="M608" i="19"/>
  <c r="N608" i="17"/>
  <c r="O305" i="20"/>
  <c r="I306" i="21"/>
  <c r="M306" i="21" s="1"/>
  <c r="N306" i="20"/>
  <c r="J306" i="19"/>
  <c r="J306" i="18"/>
  <c r="J307" i="17"/>
  <c r="K397" i="21"/>
  <c r="L397" i="20"/>
  <c r="I398" i="19"/>
  <c r="K397" i="18"/>
  <c r="L397" i="17"/>
  <c r="N305" i="19"/>
  <c r="H307" i="21"/>
  <c r="M306" i="20"/>
  <c r="L306" i="19"/>
  <c r="L306" i="18"/>
  <c r="N306" i="18" s="1"/>
  <c r="M306" i="17"/>
  <c r="J610" i="20" l="1"/>
  <c r="M609" i="19"/>
  <c r="N609" i="17"/>
  <c r="J307" i="21"/>
  <c r="K307" i="20"/>
  <c r="K307" i="19"/>
  <c r="I308" i="18"/>
  <c r="K307" i="17"/>
  <c r="K398" i="21"/>
  <c r="L398" i="20"/>
  <c r="I399" i="19"/>
  <c r="K398" i="18"/>
  <c r="L398" i="17"/>
  <c r="C7" i="6"/>
  <c r="O306" i="20"/>
  <c r="I307" i="21"/>
  <c r="M307" i="21" s="1"/>
  <c r="N307" i="20"/>
  <c r="J307" i="19"/>
  <c r="J307" i="18"/>
  <c r="N307" i="18" s="1"/>
  <c r="J308" i="17"/>
  <c r="O307" i="17"/>
  <c r="N306" i="19"/>
  <c r="H308" i="21"/>
  <c r="M307" i="20"/>
  <c r="L307" i="19"/>
  <c r="L307" i="18"/>
  <c r="M307" i="17"/>
  <c r="J308" i="21" l="1"/>
  <c r="K308" i="20"/>
  <c r="K308" i="19"/>
  <c r="I309" i="18"/>
  <c r="K308" i="17"/>
  <c r="I308" i="21"/>
  <c r="N308" i="20"/>
  <c r="J308" i="19"/>
  <c r="N308" i="19" s="1"/>
  <c r="J308" i="18"/>
  <c r="N308" i="18" s="1"/>
  <c r="O308" i="17"/>
  <c r="J309" i="17"/>
  <c r="N307" i="19"/>
  <c r="O307" i="20"/>
  <c r="AB79" i="7"/>
  <c r="H309" i="21"/>
  <c r="M308" i="21"/>
  <c r="M308" i="20"/>
  <c r="L308" i="19"/>
  <c r="L308" i="18"/>
  <c r="M308" i="17"/>
  <c r="K399" i="21"/>
  <c r="L399" i="20"/>
  <c r="I400" i="19"/>
  <c r="K399" i="18"/>
  <c r="L399" i="17"/>
  <c r="J611" i="20"/>
  <c r="M610" i="19"/>
  <c r="N610" i="17"/>
  <c r="J612" i="20" l="1"/>
  <c r="M611" i="19"/>
  <c r="N611" i="17"/>
  <c r="I309" i="21"/>
  <c r="M309" i="21" s="1"/>
  <c r="N309" i="20"/>
  <c r="J309" i="19"/>
  <c r="J309" i="18"/>
  <c r="J310" i="17"/>
  <c r="L5" i="5"/>
  <c r="H310" i="21"/>
  <c r="M309" i="20"/>
  <c r="L309" i="19"/>
  <c r="L309" i="18"/>
  <c r="M309" i="17"/>
  <c r="O308" i="20"/>
  <c r="J309" i="21"/>
  <c r="K309" i="20"/>
  <c r="O309" i="20" s="1"/>
  <c r="K309" i="19"/>
  <c r="N309" i="18"/>
  <c r="I310" i="18"/>
  <c r="K309" i="17"/>
  <c r="O309" i="17" s="1"/>
  <c r="L6" i="5"/>
  <c r="Y78" i="7" s="1"/>
  <c r="K400" i="21"/>
  <c r="L400" i="20"/>
  <c r="I401" i="19"/>
  <c r="K400" i="18"/>
  <c r="L400" i="17"/>
  <c r="J310" i="21" l="1"/>
  <c r="K310" i="20"/>
  <c r="K310" i="19"/>
  <c r="I311" i="18"/>
  <c r="K310" i="17"/>
  <c r="Y77" i="7"/>
  <c r="L4" i="5"/>
  <c r="L54" i="5" s="1"/>
  <c r="L56" i="5" s="1"/>
  <c r="M310" i="21"/>
  <c r="H311" i="21"/>
  <c r="M310" i="20"/>
  <c r="L310" i="19"/>
  <c r="L310" i="18"/>
  <c r="M310" i="17"/>
  <c r="I310" i="21"/>
  <c r="N310" i="20"/>
  <c r="J310" i="19"/>
  <c r="J310" i="18"/>
  <c r="N310" i="18" s="1"/>
  <c r="O310" i="17"/>
  <c r="J311" i="17"/>
  <c r="N309" i="19"/>
  <c r="K401" i="21"/>
  <c r="L401" i="20"/>
  <c r="I402" i="19"/>
  <c r="K401" i="18"/>
  <c r="L401" i="17"/>
  <c r="J613" i="20"/>
  <c r="M612" i="19"/>
  <c r="N612" i="17"/>
  <c r="J8" i="6"/>
  <c r="AI80" i="7" s="1"/>
  <c r="H312" i="21" l="1"/>
  <c r="M311" i="20"/>
  <c r="L311" i="19"/>
  <c r="L311" i="18"/>
  <c r="M311" i="17"/>
  <c r="O311" i="17" s="1"/>
  <c r="Y76" i="7"/>
  <c r="Y89" i="7"/>
  <c r="Y90" i="7" s="1"/>
  <c r="Y91" i="7" s="1"/>
  <c r="Y92" i="7" s="1"/>
  <c r="N310" i="19"/>
  <c r="I311" i="21"/>
  <c r="M311" i="21" s="1"/>
  <c r="N311" i="20"/>
  <c r="J311" i="19"/>
  <c r="N311" i="19" s="1"/>
  <c r="J311" i="18"/>
  <c r="J312" i="17"/>
  <c r="J614" i="20"/>
  <c r="M613" i="19"/>
  <c r="N613" i="17"/>
  <c r="J311" i="21"/>
  <c r="K311" i="20"/>
  <c r="K311" i="19"/>
  <c r="I312" i="18"/>
  <c r="N311" i="18"/>
  <c r="K311" i="17"/>
  <c r="K402" i="21"/>
  <c r="L402" i="20"/>
  <c r="I403" i="19"/>
  <c r="K402" i="18"/>
  <c r="L402" i="17"/>
  <c r="O310" i="20"/>
  <c r="J312" i="21" l="1"/>
  <c r="K312" i="20"/>
  <c r="K312" i="19"/>
  <c r="I313" i="18"/>
  <c r="K312" i="17"/>
  <c r="O311" i="20"/>
  <c r="J615" i="20"/>
  <c r="M614" i="19"/>
  <c r="N614" i="17"/>
  <c r="K403" i="21"/>
  <c r="L403" i="20"/>
  <c r="I404" i="19"/>
  <c r="K403" i="18"/>
  <c r="L403" i="17"/>
  <c r="I312" i="21"/>
  <c r="M312" i="21" s="1"/>
  <c r="N312" i="20"/>
  <c r="J312" i="19"/>
  <c r="N312" i="19" s="1"/>
  <c r="J312" i="18"/>
  <c r="N312" i="18" s="1"/>
  <c r="O312" i="17"/>
  <c r="J313" i="17"/>
  <c r="H313" i="21"/>
  <c r="M312" i="20"/>
  <c r="L312" i="19"/>
  <c r="L312" i="18"/>
  <c r="M312" i="17"/>
  <c r="I313" i="21" l="1"/>
  <c r="N313" i="20"/>
  <c r="J313" i="19"/>
  <c r="J313" i="18"/>
  <c r="J314" i="17"/>
  <c r="O313" i="17"/>
  <c r="O312" i="20"/>
  <c r="J616" i="20"/>
  <c r="M615" i="19"/>
  <c r="N615" i="17"/>
  <c r="J313" i="21"/>
  <c r="M313" i="21" s="1"/>
  <c r="K313" i="20"/>
  <c r="K313" i="19"/>
  <c r="I314" i="18"/>
  <c r="K313" i="17"/>
  <c r="K404" i="21"/>
  <c r="L404" i="20"/>
  <c r="I405" i="19"/>
  <c r="K404" i="18"/>
  <c r="L404" i="17"/>
  <c r="H314" i="21"/>
  <c r="M313" i="20"/>
  <c r="L313" i="19"/>
  <c r="M313" i="17"/>
  <c r="L313" i="18"/>
  <c r="N313" i="18" s="1"/>
  <c r="H315" i="21" l="1"/>
  <c r="M314" i="20"/>
  <c r="L314" i="19"/>
  <c r="L314" i="18"/>
  <c r="M314" i="17"/>
  <c r="K405" i="21"/>
  <c r="L405" i="20"/>
  <c r="I406" i="19"/>
  <c r="K405" i="18"/>
  <c r="L405" i="17"/>
  <c r="I314" i="21"/>
  <c r="M314" i="21" s="1"/>
  <c r="N314" i="20"/>
  <c r="J314" i="19"/>
  <c r="J314" i="18"/>
  <c r="N314" i="18" s="1"/>
  <c r="J315" i="17"/>
  <c r="O314" i="17"/>
  <c r="J617" i="20"/>
  <c r="M616" i="19"/>
  <c r="N616" i="17"/>
  <c r="J314" i="21"/>
  <c r="K314" i="20"/>
  <c r="O314" i="20" s="1"/>
  <c r="K314" i="19"/>
  <c r="I315" i="18"/>
  <c r="K314" i="17"/>
  <c r="N313" i="19"/>
  <c r="O313" i="20"/>
  <c r="K406" i="21" l="1"/>
  <c r="L406" i="20"/>
  <c r="I407" i="19"/>
  <c r="K406" i="18"/>
  <c r="L406" i="17"/>
  <c r="J618" i="20"/>
  <c r="M617" i="19"/>
  <c r="N617" i="17"/>
  <c r="I315" i="21"/>
  <c r="N315" i="20"/>
  <c r="J315" i="19"/>
  <c r="J315" i="18"/>
  <c r="J316" i="17"/>
  <c r="J315" i="21"/>
  <c r="K315" i="20"/>
  <c r="K315" i="19"/>
  <c r="I316" i="18"/>
  <c r="N315" i="18"/>
  <c r="K315" i="17"/>
  <c r="O315" i="17" s="1"/>
  <c r="H316" i="21"/>
  <c r="M315" i="21"/>
  <c r="M315" i="20"/>
  <c r="L315" i="19"/>
  <c r="L315" i="18"/>
  <c r="M315" i="17"/>
  <c r="N314" i="19"/>
  <c r="O315" i="20" l="1"/>
  <c r="J619" i="20"/>
  <c r="M618" i="19"/>
  <c r="N618" i="17"/>
  <c r="I316" i="21"/>
  <c r="M316" i="21" s="1"/>
  <c r="N316" i="20"/>
  <c r="J316" i="19"/>
  <c r="J316" i="18"/>
  <c r="J317" i="17"/>
  <c r="H317" i="21"/>
  <c r="M316" i="20"/>
  <c r="L316" i="19"/>
  <c r="L316" i="18"/>
  <c r="M316" i="17"/>
  <c r="J316" i="21"/>
  <c r="K316" i="20"/>
  <c r="O316" i="20" s="1"/>
  <c r="K316" i="19"/>
  <c r="I317" i="18"/>
  <c r="N316" i="18"/>
  <c r="K316" i="17"/>
  <c r="O316" i="17" s="1"/>
  <c r="K407" i="21"/>
  <c r="L407" i="20"/>
  <c r="I408" i="19"/>
  <c r="K407" i="18"/>
  <c r="L407" i="17"/>
  <c r="N315" i="19"/>
  <c r="N316" i="19" l="1"/>
  <c r="K408" i="21"/>
  <c r="L408" i="20"/>
  <c r="I409" i="19"/>
  <c r="L408" i="17"/>
  <c r="K408" i="18"/>
  <c r="H318" i="21"/>
  <c r="M317" i="21"/>
  <c r="M317" i="20"/>
  <c r="L317" i="19"/>
  <c r="L317" i="18"/>
  <c r="M317" i="17"/>
  <c r="J317" i="21"/>
  <c r="K317" i="20"/>
  <c r="K317" i="19"/>
  <c r="I318" i="18"/>
  <c r="K317" i="17"/>
  <c r="O317" i="17" s="1"/>
  <c r="I317" i="21"/>
  <c r="N317" i="20"/>
  <c r="J317" i="19"/>
  <c r="J317" i="18"/>
  <c r="N317" i="18" s="1"/>
  <c r="J318" i="17"/>
  <c r="J620" i="20"/>
  <c r="M619" i="19"/>
  <c r="N619" i="17"/>
  <c r="H319" i="21" l="1"/>
  <c r="M318" i="20"/>
  <c r="L318" i="19"/>
  <c r="L318" i="18"/>
  <c r="M318" i="17"/>
  <c r="O317" i="20"/>
  <c r="I318" i="21"/>
  <c r="M318" i="21" s="1"/>
  <c r="N318" i="20"/>
  <c r="J318" i="19"/>
  <c r="N318" i="19" s="1"/>
  <c r="J318" i="18"/>
  <c r="N318" i="18" s="1"/>
  <c r="J319" i="17"/>
  <c r="N317" i="19"/>
  <c r="J318" i="21"/>
  <c r="K318" i="20"/>
  <c r="K318" i="19"/>
  <c r="I319" i="18"/>
  <c r="K318" i="17"/>
  <c r="O318" i="17" s="1"/>
  <c r="K409" i="21"/>
  <c r="L409" i="20"/>
  <c r="I410" i="19"/>
  <c r="K409" i="18"/>
  <c r="L409" i="17"/>
  <c r="J621" i="20"/>
  <c r="M620" i="19"/>
  <c r="N620" i="17"/>
  <c r="I319" i="21" l="1"/>
  <c r="N319" i="20"/>
  <c r="J319" i="19"/>
  <c r="J319" i="18"/>
  <c r="J320" i="17"/>
  <c r="J319" i="21"/>
  <c r="K319" i="20"/>
  <c r="O319" i="20" s="1"/>
  <c r="K319" i="19"/>
  <c r="I320" i="18"/>
  <c r="N319" i="18"/>
  <c r="K319" i="17"/>
  <c r="O319" i="17" s="1"/>
  <c r="O318" i="20"/>
  <c r="K410" i="21"/>
  <c r="L410" i="20"/>
  <c r="I411" i="19"/>
  <c r="K410" i="18"/>
  <c r="L410" i="17"/>
  <c r="J622" i="20"/>
  <c r="M621" i="19"/>
  <c r="N621" i="17"/>
  <c r="M319" i="21"/>
  <c r="H320" i="21"/>
  <c r="M319" i="20"/>
  <c r="L319" i="19"/>
  <c r="L319" i="18"/>
  <c r="M319" i="17"/>
  <c r="J320" i="21" l="1"/>
  <c r="K320" i="20"/>
  <c r="K320" i="19"/>
  <c r="I321" i="18"/>
  <c r="N320" i="18"/>
  <c r="K320" i="17"/>
  <c r="O320" i="17" s="1"/>
  <c r="J623" i="20"/>
  <c r="M622" i="19"/>
  <c r="N622" i="17"/>
  <c r="I320" i="21"/>
  <c r="M320" i="21" s="1"/>
  <c r="N320" i="20"/>
  <c r="J320" i="19"/>
  <c r="J320" i="18"/>
  <c r="J321" i="17"/>
  <c r="K411" i="21"/>
  <c r="L411" i="20"/>
  <c r="I412" i="19"/>
  <c r="K411" i="18"/>
  <c r="L411" i="17"/>
  <c r="N319" i="19"/>
  <c r="H321" i="21"/>
  <c r="M320" i="20"/>
  <c r="L320" i="19"/>
  <c r="L320" i="18"/>
  <c r="M320" i="17"/>
  <c r="H322" i="21" l="1"/>
  <c r="M321" i="20"/>
  <c r="L321" i="19"/>
  <c r="L321" i="18"/>
  <c r="M321" i="17"/>
  <c r="K412" i="21"/>
  <c r="L412" i="20"/>
  <c r="I413" i="19"/>
  <c r="K412" i="18"/>
  <c r="L412" i="17"/>
  <c r="J624" i="20"/>
  <c r="M623" i="19"/>
  <c r="N623" i="17"/>
  <c r="I321" i="21"/>
  <c r="M321" i="21" s="1"/>
  <c r="N321" i="20"/>
  <c r="J321" i="19"/>
  <c r="N321" i="19" s="1"/>
  <c r="J322" i="17"/>
  <c r="O321" i="17"/>
  <c r="J321" i="18"/>
  <c r="N321" i="18" s="1"/>
  <c r="O320" i="20"/>
  <c r="J321" i="21"/>
  <c r="K321" i="20"/>
  <c r="K321" i="19"/>
  <c r="I322" i="18"/>
  <c r="K321" i="17"/>
  <c r="N320" i="19"/>
  <c r="K413" i="21" l="1"/>
  <c r="L413" i="20"/>
  <c r="I414" i="19"/>
  <c r="K413" i="18"/>
  <c r="L413" i="17"/>
  <c r="I322" i="21"/>
  <c r="M322" i="21" s="1"/>
  <c r="N322" i="20"/>
  <c r="J322" i="19"/>
  <c r="N322" i="19" s="1"/>
  <c r="J322" i="18"/>
  <c r="N322" i="18" s="1"/>
  <c r="O322" i="17"/>
  <c r="J323" i="17"/>
  <c r="J625" i="20"/>
  <c r="M624" i="19"/>
  <c r="N624" i="17"/>
  <c r="H323" i="21"/>
  <c r="M322" i="20"/>
  <c r="L322" i="19"/>
  <c r="L322" i="18"/>
  <c r="M322" i="17"/>
  <c r="J322" i="21"/>
  <c r="K322" i="20"/>
  <c r="O322" i="20" s="1"/>
  <c r="K322" i="19"/>
  <c r="I323" i="18"/>
  <c r="K322" i="17"/>
  <c r="O321" i="20"/>
  <c r="I323" i="21" l="1"/>
  <c r="N323" i="20"/>
  <c r="J323" i="19"/>
  <c r="J323" i="18"/>
  <c r="J324" i="17"/>
  <c r="H324" i="21"/>
  <c r="M323" i="21"/>
  <c r="M323" i="20"/>
  <c r="L323" i="19"/>
  <c r="L323" i="18"/>
  <c r="M323" i="17"/>
  <c r="K414" i="21"/>
  <c r="L414" i="20"/>
  <c r="I415" i="19"/>
  <c r="K414" i="18"/>
  <c r="L414" i="17"/>
  <c r="J323" i="21"/>
  <c r="K323" i="20"/>
  <c r="O323" i="20" s="1"/>
  <c r="K323" i="19"/>
  <c r="I324" i="18"/>
  <c r="N323" i="18"/>
  <c r="K323" i="17"/>
  <c r="O323" i="17" s="1"/>
  <c r="J626" i="20"/>
  <c r="M625" i="19"/>
  <c r="N625" i="17"/>
  <c r="J324" i="21" l="1"/>
  <c r="K324" i="20"/>
  <c r="K324" i="19"/>
  <c r="I325" i="18"/>
  <c r="K324" i="17"/>
  <c r="O324" i="17" s="1"/>
  <c r="H325" i="21"/>
  <c r="M324" i="21"/>
  <c r="M324" i="20"/>
  <c r="L324" i="19"/>
  <c r="L324" i="18"/>
  <c r="N324" i="18" s="1"/>
  <c r="M324" i="17"/>
  <c r="I324" i="21"/>
  <c r="N324" i="20"/>
  <c r="J324" i="19"/>
  <c r="J324" i="18"/>
  <c r="J325" i="17"/>
  <c r="K415" i="21"/>
  <c r="L415" i="20"/>
  <c r="I416" i="19"/>
  <c r="K415" i="18"/>
  <c r="L415" i="17"/>
  <c r="N323" i="19"/>
  <c r="J627" i="20"/>
  <c r="M626" i="19"/>
  <c r="N626" i="17"/>
  <c r="H326" i="21" l="1"/>
  <c r="M325" i="20"/>
  <c r="L325" i="19"/>
  <c r="L325" i="18"/>
  <c r="M325" i="17"/>
  <c r="N324" i="19"/>
  <c r="I325" i="21"/>
  <c r="M325" i="21" s="1"/>
  <c r="N325" i="20"/>
  <c r="J325" i="19"/>
  <c r="N325" i="19" s="1"/>
  <c r="J325" i="18"/>
  <c r="N325" i="18" s="1"/>
  <c r="J326" i="17"/>
  <c r="J325" i="21"/>
  <c r="K325" i="20"/>
  <c r="K325" i="19"/>
  <c r="I326" i="18"/>
  <c r="K325" i="17"/>
  <c r="O325" i="17" s="1"/>
  <c r="J628" i="20"/>
  <c r="M627" i="19"/>
  <c r="N627" i="17"/>
  <c r="O324" i="20"/>
  <c r="K416" i="21"/>
  <c r="L416" i="20"/>
  <c r="I417" i="19"/>
  <c r="K416" i="18"/>
  <c r="L416" i="17"/>
  <c r="J629" i="20" l="1"/>
  <c r="M628" i="19"/>
  <c r="N628" i="17"/>
  <c r="K417" i="21"/>
  <c r="L417" i="20"/>
  <c r="I418" i="19"/>
  <c r="K417" i="18"/>
  <c r="L417" i="17"/>
  <c r="I326" i="21"/>
  <c r="N326" i="20"/>
  <c r="J326" i="19"/>
  <c r="J326" i="18"/>
  <c r="J327" i="17"/>
  <c r="J326" i="21"/>
  <c r="K326" i="20"/>
  <c r="K326" i="19"/>
  <c r="N326" i="18"/>
  <c r="I327" i="18"/>
  <c r="K326" i="17"/>
  <c r="O326" i="17" s="1"/>
  <c r="O325" i="20"/>
  <c r="M326" i="21"/>
  <c r="H327" i="21"/>
  <c r="M326" i="20"/>
  <c r="L326" i="19"/>
  <c r="L326" i="18"/>
  <c r="M326" i="17"/>
  <c r="J327" i="21" l="1"/>
  <c r="K327" i="20"/>
  <c r="K327" i="19"/>
  <c r="I328" i="18"/>
  <c r="K327" i="17"/>
  <c r="K418" i="21"/>
  <c r="L418" i="20"/>
  <c r="I419" i="19"/>
  <c r="K418" i="18"/>
  <c r="L418" i="17"/>
  <c r="O326" i="20"/>
  <c r="I327" i="21"/>
  <c r="N327" i="20"/>
  <c r="J327" i="19"/>
  <c r="J327" i="18"/>
  <c r="N327" i="18" s="1"/>
  <c r="O327" i="17"/>
  <c r="J328" i="17"/>
  <c r="H328" i="21"/>
  <c r="M327" i="21"/>
  <c r="M327" i="20"/>
  <c r="L327" i="19"/>
  <c r="L327" i="18"/>
  <c r="M327" i="17"/>
  <c r="N326" i="19"/>
  <c r="J630" i="20"/>
  <c r="M629" i="19"/>
  <c r="N629" i="17"/>
  <c r="K419" i="21" l="1"/>
  <c r="L419" i="20"/>
  <c r="I420" i="19"/>
  <c r="K419" i="18"/>
  <c r="L419" i="17"/>
  <c r="I328" i="21"/>
  <c r="M328" i="21" s="1"/>
  <c r="N328" i="20"/>
  <c r="J328" i="19"/>
  <c r="J328" i="18"/>
  <c r="J329" i="17"/>
  <c r="O328" i="17"/>
  <c r="H329" i="21"/>
  <c r="M328" i="20"/>
  <c r="L328" i="19"/>
  <c r="L328" i="18"/>
  <c r="M328" i="17"/>
  <c r="J328" i="21"/>
  <c r="K328" i="20"/>
  <c r="O328" i="20" s="1"/>
  <c r="K328" i="19"/>
  <c r="I329" i="18"/>
  <c r="N328" i="18"/>
  <c r="K328" i="17"/>
  <c r="N327" i="19"/>
  <c r="J631" i="20"/>
  <c r="M630" i="19"/>
  <c r="N630" i="17"/>
  <c r="O327" i="20"/>
  <c r="I329" i="21" l="1"/>
  <c r="N329" i="20"/>
  <c r="J329" i="19"/>
  <c r="J329" i="18"/>
  <c r="J330" i="17"/>
  <c r="O329" i="17"/>
  <c r="N328" i="19"/>
  <c r="J329" i="21"/>
  <c r="M329" i="21" s="1"/>
  <c r="K329" i="20"/>
  <c r="O329" i="20" s="1"/>
  <c r="K329" i="19"/>
  <c r="I330" i="18"/>
  <c r="N329" i="18"/>
  <c r="K329" i="17"/>
  <c r="J632" i="20"/>
  <c r="M631" i="19"/>
  <c r="N631" i="17"/>
  <c r="K420" i="21"/>
  <c r="L420" i="20"/>
  <c r="I421" i="19"/>
  <c r="K420" i="18"/>
  <c r="L420" i="17"/>
  <c r="H330" i="21"/>
  <c r="M329" i="20"/>
  <c r="L329" i="19"/>
  <c r="L329" i="18"/>
  <c r="M329" i="17"/>
  <c r="H331" i="21" l="1"/>
  <c r="M330" i="20"/>
  <c r="L330" i="19"/>
  <c r="L330" i="18"/>
  <c r="M330" i="17"/>
  <c r="K421" i="21"/>
  <c r="L421" i="20"/>
  <c r="I422" i="19"/>
  <c r="K421" i="18"/>
  <c r="L421" i="17"/>
  <c r="J330" i="21"/>
  <c r="K330" i="20"/>
  <c r="K330" i="19"/>
  <c r="I331" i="18"/>
  <c r="K330" i="17"/>
  <c r="I330" i="21"/>
  <c r="M330" i="21" s="1"/>
  <c r="N330" i="20"/>
  <c r="J330" i="19"/>
  <c r="N330" i="19" s="1"/>
  <c r="J330" i="18"/>
  <c r="N330" i="18" s="1"/>
  <c r="J331" i="17"/>
  <c r="O330" i="17"/>
  <c r="N329" i="19"/>
  <c r="J633" i="20"/>
  <c r="M632" i="19"/>
  <c r="N632" i="17"/>
  <c r="K422" i="21" l="1"/>
  <c r="L422" i="20"/>
  <c r="I423" i="19"/>
  <c r="K422" i="18"/>
  <c r="L422" i="17"/>
  <c r="I331" i="21"/>
  <c r="N331" i="20"/>
  <c r="J331" i="19"/>
  <c r="N331" i="19" s="1"/>
  <c r="J331" i="18"/>
  <c r="N331" i="18" s="1"/>
  <c r="J332" i="17"/>
  <c r="O331" i="17"/>
  <c r="J331" i="21"/>
  <c r="K331" i="20"/>
  <c r="K331" i="19"/>
  <c r="I332" i="18"/>
  <c r="K331" i="17"/>
  <c r="J634" i="20"/>
  <c r="M633" i="19"/>
  <c r="N633" i="17"/>
  <c r="O330" i="20"/>
  <c r="M331" i="21"/>
  <c r="H332" i="21"/>
  <c r="M331" i="20"/>
  <c r="L331" i="19"/>
  <c r="L331" i="18"/>
  <c r="M331" i="17"/>
  <c r="I332" i="21" l="1"/>
  <c r="N332" i="20"/>
  <c r="J332" i="19"/>
  <c r="J332" i="18"/>
  <c r="J333" i="17"/>
  <c r="K423" i="21"/>
  <c r="L423" i="20"/>
  <c r="I424" i="19"/>
  <c r="K423" i="18"/>
  <c r="L423" i="17"/>
  <c r="J635" i="20"/>
  <c r="M634" i="19"/>
  <c r="N634" i="17"/>
  <c r="J332" i="21"/>
  <c r="M332" i="21" s="1"/>
  <c r="K332" i="20"/>
  <c r="O332" i="20" s="1"/>
  <c r="K332" i="19"/>
  <c r="I333" i="18"/>
  <c r="N332" i="18"/>
  <c r="K332" i="17"/>
  <c r="O332" i="17" s="1"/>
  <c r="O331" i="20"/>
  <c r="H333" i="21"/>
  <c r="M332" i="20"/>
  <c r="L332" i="19"/>
  <c r="L332" i="18"/>
  <c r="M332" i="17"/>
  <c r="K424" i="21" l="1"/>
  <c r="L424" i="20"/>
  <c r="I425" i="19"/>
  <c r="K424" i="18"/>
  <c r="L424" i="17"/>
  <c r="H334" i="21"/>
  <c r="M333" i="21"/>
  <c r="M333" i="20"/>
  <c r="L333" i="19"/>
  <c r="L333" i="18"/>
  <c r="N333" i="18" s="1"/>
  <c r="M333" i="17"/>
  <c r="I333" i="21"/>
  <c r="N333" i="20"/>
  <c r="J333" i="19"/>
  <c r="J333" i="18"/>
  <c r="J334" i="17"/>
  <c r="J333" i="21"/>
  <c r="K333" i="20"/>
  <c r="K333" i="19"/>
  <c r="I334" i="18"/>
  <c r="K333" i="17"/>
  <c r="O333" i="17" s="1"/>
  <c r="N332" i="19"/>
  <c r="J636" i="20"/>
  <c r="M635" i="19"/>
  <c r="N635" i="17"/>
  <c r="J334" i="21" l="1"/>
  <c r="K334" i="20"/>
  <c r="K334" i="19"/>
  <c r="I335" i="18"/>
  <c r="K334" i="17"/>
  <c r="J637" i="20"/>
  <c r="M636" i="19"/>
  <c r="N636" i="17"/>
  <c r="N333" i="19"/>
  <c r="O333" i="20"/>
  <c r="H335" i="21"/>
  <c r="M334" i="20"/>
  <c r="L334" i="19"/>
  <c r="M334" i="17"/>
  <c r="L334" i="18"/>
  <c r="I334" i="21"/>
  <c r="M334" i="21" s="1"/>
  <c r="N334" i="20"/>
  <c r="J334" i="19"/>
  <c r="N334" i="19" s="1"/>
  <c r="J334" i="18"/>
  <c r="N334" i="18" s="1"/>
  <c r="O334" i="17"/>
  <c r="J335" i="17"/>
  <c r="K425" i="21"/>
  <c r="L425" i="20"/>
  <c r="I426" i="19"/>
  <c r="K425" i="18"/>
  <c r="L425" i="17"/>
  <c r="J638" i="20" l="1"/>
  <c r="M637" i="19"/>
  <c r="N637" i="17"/>
  <c r="I335" i="21"/>
  <c r="N335" i="20"/>
  <c r="J335" i="19"/>
  <c r="N335" i="19" s="1"/>
  <c r="J335" i="18"/>
  <c r="N335" i="18" s="1"/>
  <c r="J336" i="17"/>
  <c r="O335" i="17"/>
  <c r="H336" i="21"/>
  <c r="M335" i="20"/>
  <c r="L335" i="19"/>
  <c r="L335" i="18"/>
  <c r="M335" i="17"/>
  <c r="O334" i="20"/>
  <c r="K426" i="21"/>
  <c r="L426" i="20"/>
  <c r="I427" i="19"/>
  <c r="K426" i="18"/>
  <c r="L426" i="17"/>
  <c r="J335" i="21"/>
  <c r="M335" i="21" s="1"/>
  <c r="K335" i="20"/>
  <c r="K335" i="19"/>
  <c r="I336" i="18"/>
  <c r="K335" i="17"/>
  <c r="H337" i="21" l="1"/>
  <c r="M336" i="20"/>
  <c r="L336" i="19"/>
  <c r="L336" i="18"/>
  <c r="M336" i="17"/>
  <c r="I336" i="21"/>
  <c r="M336" i="21" s="1"/>
  <c r="N336" i="20"/>
  <c r="J336" i="19"/>
  <c r="N336" i="19" s="1"/>
  <c r="J336" i="18"/>
  <c r="N336" i="18" s="1"/>
  <c r="O336" i="17"/>
  <c r="J337" i="17"/>
  <c r="J336" i="21"/>
  <c r="K336" i="20"/>
  <c r="K336" i="19"/>
  <c r="I337" i="18"/>
  <c r="K336" i="17"/>
  <c r="K427" i="21"/>
  <c r="L427" i="20"/>
  <c r="I428" i="19"/>
  <c r="K427" i="18"/>
  <c r="L427" i="17"/>
  <c r="O335" i="20"/>
  <c r="J639" i="20"/>
  <c r="M638" i="19"/>
  <c r="N638" i="17"/>
  <c r="K428" i="21" l="1"/>
  <c r="L428" i="20"/>
  <c r="I429" i="19"/>
  <c r="K428" i="18"/>
  <c r="L428" i="17"/>
  <c r="J337" i="21"/>
  <c r="M337" i="21" s="1"/>
  <c r="K337" i="20"/>
  <c r="O337" i="20" s="1"/>
  <c r="K337" i="19"/>
  <c r="I338" i="18"/>
  <c r="N337" i="18"/>
  <c r="K337" i="17"/>
  <c r="O337" i="17" s="1"/>
  <c r="M6" i="5"/>
  <c r="Z78" i="7" s="1"/>
  <c r="I337" i="21"/>
  <c r="N337" i="20"/>
  <c r="J337" i="19"/>
  <c r="J337" i="18"/>
  <c r="J338" i="17"/>
  <c r="M5" i="5"/>
  <c r="J640" i="20"/>
  <c r="M639" i="19"/>
  <c r="N639" i="17"/>
  <c r="O336" i="20"/>
  <c r="H338" i="21"/>
  <c r="M337" i="20"/>
  <c r="L337" i="19"/>
  <c r="L337" i="18"/>
  <c r="M337" i="17"/>
  <c r="J641" i="20" l="1"/>
  <c r="M640" i="19"/>
  <c r="N640" i="17"/>
  <c r="N337" i="19"/>
  <c r="J338" i="21"/>
  <c r="M338" i="21" s="1"/>
  <c r="K338" i="20"/>
  <c r="O338" i="20" s="1"/>
  <c r="K338" i="19"/>
  <c r="N338" i="18"/>
  <c r="I339" i="18"/>
  <c r="K338" i="17"/>
  <c r="O338" i="17" s="1"/>
  <c r="Z77" i="7"/>
  <c r="M4" i="5"/>
  <c r="M54" i="5" s="1"/>
  <c r="M56" i="5" s="1"/>
  <c r="I338" i="21"/>
  <c r="N338" i="20"/>
  <c r="J338" i="19"/>
  <c r="J338" i="18"/>
  <c r="J339" i="17"/>
  <c r="K429" i="21"/>
  <c r="L429" i="20"/>
  <c r="I430" i="19"/>
  <c r="K429" i="18"/>
  <c r="L429" i="17"/>
  <c r="D7" i="6"/>
  <c r="H339" i="21"/>
  <c r="M338" i="20"/>
  <c r="L338" i="19"/>
  <c r="L338" i="18"/>
  <c r="M338" i="17"/>
  <c r="J339" i="21" l="1"/>
  <c r="K339" i="20"/>
  <c r="K339" i="19"/>
  <c r="I340" i="18"/>
  <c r="K339" i="17"/>
  <c r="N338" i="19"/>
  <c r="Z76" i="7"/>
  <c r="Z89" i="7"/>
  <c r="Z90" i="7" s="1"/>
  <c r="Z91" i="7" s="1"/>
  <c r="Z92" i="7" s="1"/>
  <c r="K430" i="21"/>
  <c r="L430" i="20"/>
  <c r="I431" i="19"/>
  <c r="K430" i="18"/>
  <c r="L430" i="17"/>
  <c r="I339" i="21"/>
  <c r="N339" i="20"/>
  <c r="J339" i="19"/>
  <c r="N339" i="19" s="1"/>
  <c r="J339" i="18"/>
  <c r="N339" i="18" s="1"/>
  <c r="O339" i="17"/>
  <c r="J340" i="17"/>
  <c r="H340" i="21"/>
  <c r="M339" i="21"/>
  <c r="M339" i="20"/>
  <c r="L339" i="19"/>
  <c r="M339" i="17"/>
  <c r="L339" i="18"/>
  <c r="AC79" i="7"/>
  <c r="J642" i="20"/>
  <c r="M641" i="19"/>
  <c r="N641" i="17"/>
  <c r="H341" i="21" l="1"/>
  <c r="M340" i="21"/>
  <c r="M340" i="20"/>
  <c r="L340" i="19"/>
  <c r="L340" i="18"/>
  <c r="M340" i="17"/>
  <c r="K431" i="21"/>
  <c r="L431" i="20"/>
  <c r="I432" i="19"/>
  <c r="K431" i="18"/>
  <c r="L431" i="17"/>
  <c r="I340" i="21"/>
  <c r="N340" i="20"/>
  <c r="J340" i="19"/>
  <c r="J340" i="18"/>
  <c r="J341" i="17"/>
  <c r="O339" i="20"/>
  <c r="J643" i="20"/>
  <c r="M642" i="19"/>
  <c r="N642" i="17"/>
  <c r="J340" i="21"/>
  <c r="K340" i="20"/>
  <c r="K340" i="19"/>
  <c r="I341" i="18"/>
  <c r="N340" i="18"/>
  <c r="K340" i="17"/>
  <c r="O340" i="17" s="1"/>
  <c r="K432" i="21" l="1"/>
  <c r="L432" i="20"/>
  <c r="I433" i="19"/>
  <c r="L432" i="17"/>
  <c r="K432" i="18"/>
  <c r="J341" i="21"/>
  <c r="M341" i="21" s="1"/>
  <c r="K341" i="20"/>
  <c r="K341" i="19"/>
  <c r="I342" i="18"/>
  <c r="N341" i="18"/>
  <c r="K341" i="17"/>
  <c r="O341" i="17" s="1"/>
  <c r="J644" i="20"/>
  <c r="M643" i="19"/>
  <c r="N643" i="17"/>
  <c r="K8" i="6"/>
  <c r="AJ80" i="7" s="1"/>
  <c r="I341" i="21"/>
  <c r="N341" i="20"/>
  <c r="J341" i="19"/>
  <c r="N341" i="19" s="1"/>
  <c r="J341" i="18"/>
  <c r="J342" i="17"/>
  <c r="N340" i="19"/>
  <c r="O340" i="20"/>
  <c r="H342" i="21"/>
  <c r="M341" i="20"/>
  <c r="L341" i="19"/>
  <c r="L341" i="18"/>
  <c r="M341" i="17"/>
  <c r="I342" i="21" l="1"/>
  <c r="N342" i="20"/>
  <c r="J342" i="19"/>
  <c r="J342" i="18"/>
  <c r="J343" i="17"/>
  <c r="O342" i="17"/>
  <c r="O341" i="20"/>
  <c r="J342" i="21"/>
  <c r="K342" i="20"/>
  <c r="O342" i="20" s="1"/>
  <c r="K342" i="19"/>
  <c r="I343" i="18"/>
  <c r="K342" i="17"/>
  <c r="K433" i="21"/>
  <c r="L433" i="20"/>
  <c r="I434" i="19"/>
  <c r="K433" i="18"/>
  <c r="L433" i="17"/>
  <c r="H343" i="21"/>
  <c r="M342" i="21"/>
  <c r="M342" i="20"/>
  <c r="L342" i="19"/>
  <c r="L342" i="18"/>
  <c r="N342" i="18" s="1"/>
  <c r="M342" i="17"/>
  <c r="J645" i="20"/>
  <c r="M644" i="19"/>
  <c r="N644" i="17"/>
  <c r="H344" i="21" l="1"/>
  <c r="M343" i="20"/>
  <c r="L343" i="19"/>
  <c r="L343" i="18"/>
  <c r="M343" i="17"/>
  <c r="I343" i="21"/>
  <c r="M343" i="21" s="1"/>
  <c r="N343" i="20"/>
  <c r="J343" i="19"/>
  <c r="N343" i="19" s="1"/>
  <c r="J343" i="18"/>
  <c r="N343" i="18" s="1"/>
  <c r="J344" i="17"/>
  <c r="O343" i="17"/>
  <c r="N342" i="19"/>
  <c r="J343" i="21"/>
  <c r="K343" i="20"/>
  <c r="K343" i="19"/>
  <c r="I344" i="18"/>
  <c r="K343" i="17"/>
  <c r="J646" i="20"/>
  <c r="M645" i="19"/>
  <c r="N645" i="17"/>
  <c r="K434" i="21"/>
  <c r="L434" i="20"/>
  <c r="I435" i="19"/>
  <c r="K434" i="18"/>
  <c r="L434" i="17"/>
  <c r="J647" i="20" l="1"/>
  <c r="M646" i="19"/>
  <c r="N646" i="17"/>
  <c r="K435" i="21"/>
  <c r="L435" i="20"/>
  <c r="I436" i="19"/>
  <c r="K435" i="18"/>
  <c r="L435" i="17"/>
  <c r="H345" i="21"/>
  <c r="M344" i="21"/>
  <c r="M344" i="20"/>
  <c r="L344" i="19"/>
  <c r="L344" i="18"/>
  <c r="M344" i="17"/>
  <c r="I344" i="21"/>
  <c r="N344" i="20"/>
  <c r="J344" i="19"/>
  <c r="N344" i="19" s="1"/>
  <c r="J344" i="18"/>
  <c r="N344" i="18" s="1"/>
  <c r="O344" i="17"/>
  <c r="J345" i="17"/>
  <c r="J344" i="21"/>
  <c r="K344" i="20"/>
  <c r="O344" i="20" s="1"/>
  <c r="K344" i="19"/>
  <c r="I345" i="18"/>
  <c r="K344" i="17"/>
  <c r="O343" i="20"/>
  <c r="I345" i="21" l="1"/>
  <c r="N345" i="20"/>
  <c r="J345" i="19"/>
  <c r="J345" i="18"/>
  <c r="J346" i="17"/>
  <c r="H346" i="21"/>
  <c r="M345" i="21"/>
  <c r="M345" i="20"/>
  <c r="L345" i="19"/>
  <c r="L345" i="18"/>
  <c r="M345" i="17"/>
  <c r="K436" i="21"/>
  <c r="L436" i="20"/>
  <c r="I437" i="19"/>
  <c r="K436" i="18"/>
  <c r="L436" i="17"/>
  <c r="J345" i="21"/>
  <c r="K345" i="20"/>
  <c r="O345" i="20" s="1"/>
  <c r="K345" i="19"/>
  <c r="N345" i="18"/>
  <c r="I346" i="18"/>
  <c r="K345" i="17"/>
  <c r="O345" i="17" s="1"/>
  <c r="J648" i="20"/>
  <c r="M647" i="19"/>
  <c r="N647" i="17"/>
  <c r="J346" i="21" l="1"/>
  <c r="K346" i="20"/>
  <c r="K346" i="19"/>
  <c r="I347" i="18"/>
  <c r="K346" i="17"/>
  <c r="J649" i="20"/>
  <c r="M648" i="19"/>
  <c r="N648" i="17"/>
  <c r="M346" i="21"/>
  <c r="H347" i="21"/>
  <c r="M346" i="20"/>
  <c r="L346" i="19"/>
  <c r="L346" i="18"/>
  <c r="M346" i="17"/>
  <c r="I346" i="21"/>
  <c r="N346" i="20"/>
  <c r="J346" i="19"/>
  <c r="N346" i="19" s="1"/>
  <c r="J346" i="18"/>
  <c r="N346" i="18" s="1"/>
  <c r="O346" i="17"/>
  <c r="J347" i="17"/>
  <c r="K437" i="21"/>
  <c r="L437" i="20"/>
  <c r="I438" i="19"/>
  <c r="K437" i="18"/>
  <c r="L437" i="17"/>
  <c r="N345" i="19"/>
  <c r="I347" i="21" l="1"/>
  <c r="N347" i="20"/>
  <c r="J347" i="19"/>
  <c r="J347" i="18"/>
  <c r="J348" i="17"/>
  <c r="J650" i="20"/>
  <c r="M649" i="19"/>
  <c r="N649" i="17"/>
  <c r="O346" i="20"/>
  <c r="H348" i="21"/>
  <c r="M347" i="20"/>
  <c r="L347" i="19"/>
  <c r="L347" i="18"/>
  <c r="M347" i="17"/>
  <c r="J347" i="21"/>
  <c r="M347" i="21" s="1"/>
  <c r="K347" i="20"/>
  <c r="O347" i="20" s="1"/>
  <c r="K347" i="19"/>
  <c r="I348" i="18"/>
  <c r="N347" i="18"/>
  <c r="K347" i="17"/>
  <c r="O347" i="17" s="1"/>
  <c r="K438" i="21"/>
  <c r="L438" i="20"/>
  <c r="I439" i="19"/>
  <c r="K438" i="18"/>
  <c r="L438" i="17"/>
  <c r="J651" i="20" l="1"/>
  <c r="M650" i="19"/>
  <c r="N650" i="17"/>
  <c r="H349" i="21"/>
  <c r="M348" i="20"/>
  <c r="L348" i="19"/>
  <c r="L348" i="18"/>
  <c r="M348" i="17"/>
  <c r="O348" i="17" s="1"/>
  <c r="J348" i="21"/>
  <c r="K348" i="20"/>
  <c r="O348" i="20" s="1"/>
  <c r="K348" i="19"/>
  <c r="I349" i="18"/>
  <c r="K348" i="17"/>
  <c r="I348" i="21"/>
  <c r="M348" i="21" s="1"/>
  <c r="N348" i="20"/>
  <c r="J348" i="19"/>
  <c r="N348" i="19" s="1"/>
  <c r="J348" i="18"/>
  <c r="N348" i="18" s="1"/>
  <c r="J349" i="17"/>
  <c r="N347" i="19"/>
  <c r="K439" i="21"/>
  <c r="L439" i="20"/>
  <c r="I440" i="19"/>
  <c r="K439" i="18"/>
  <c r="L439" i="17"/>
  <c r="I349" i="21" l="1"/>
  <c r="N349" i="20"/>
  <c r="J349" i="19"/>
  <c r="J349" i="18"/>
  <c r="J350" i="17"/>
  <c r="K440" i="21"/>
  <c r="L440" i="20"/>
  <c r="I441" i="19"/>
  <c r="K440" i="18"/>
  <c r="L440" i="17"/>
  <c r="H350" i="21"/>
  <c r="M349" i="20"/>
  <c r="L349" i="19"/>
  <c r="L349" i="18"/>
  <c r="M349" i="17"/>
  <c r="J349" i="21"/>
  <c r="M349" i="21" s="1"/>
  <c r="K349" i="20"/>
  <c r="O349" i="20" s="1"/>
  <c r="K349" i="19"/>
  <c r="N349" i="18"/>
  <c r="I350" i="18"/>
  <c r="K349" i="17"/>
  <c r="O349" i="17" s="1"/>
  <c r="J652" i="20"/>
  <c r="M651" i="19"/>
  <c r="N651" i="17"/>
  <c r="N349" i="19" l="1"/>
  <c r="J350" i="21"/>
  <c r="K350" i="20"/>
  <c r="K350" i="19"/>
  <c r="I351" i="18"/>
  <c r="K350" i="17"/>
  <c r="K441" i="21"/>
  <c r="L441" i="20"/>
  <c r="I442" i="19"/>
  <c r="K441" i="18"/>
  <c r="L441" i="17"/>
  <c r="I350" i="21"/>
  <c r="N350" i="20"/>
  <c r="J350" i="19"/>
  <c r="N350" i="19" s="1"/>
  <c r="J350" i="18"/>
  <c r="N350" i="18" s="1"/>
  <c r="J351" i="17"/>
  <c r="O350" i="17"/>
  <c r="J653" i="20"/>
  <c r="M652" i="19"/>
  <c r="N652" i="17"/>
  <c r="M350" i="21"/>
  <c r="H351" i="21"/>
  <c r="M350" i="20"/>
  <c r="L350" i="19"/>
  <c r="L350" i="18"/>
  <c r="M350" i="17"/>
  <c r="K442" i="21" l="1"/>
  <c r="L442" i="20"/>
  <c r="I443" i="19"/>
  <c r="K442" i="18"/>
  <c r="L442" i="17"/>
  <c r="J654" i="20"/>
  <c r="M653" i="19"/>
  <c r="N653" i="17"/>
  <c r="I351" i="21"/>
  <c r="M351" i="21" s="1"/>
  <c r="N351" i="20"/>
  <c r="J351" i="19"/>
  <c r="J351" i="18"/>
  <c r="J352" i="17"/>
  <c r="J351" i="21"/>
  <c r="K351" i="20"/>
  <c r="K351" i="19"/>
  <c r="N351" i="18"/>
  <c r="I352" i="18"/>
  <c r="K351" i="17"/>
  <c r="O351" i="17" s="1"/>
  <c r="O350" i="20"/>
  <c r="H352" i="21"/>
  <c r="M351" i="20"/>
  <c r="L351" i="19"/>
  <c r="L351" i="18"/>
  <c r="M351" i="17"/>
  <c r="H353" i="21" l="1"/>
  <c r="M352" i="20"/>
  <c r="L352" i="19"/>
  <c r="L352" i="18"/>
  <c r="M352" i="17"/>
  <c r="J655" i="20"/>
  <c r="M654" i="19"/>
  <c r="N654" i="17"/>
  <c r="J352" i="21"/>
  <c r="K352" i="20"/>
  <c r="O352" i="20" s="1"/>
  <c r="K352" i="19"/>
  <c r="I353" i="18"/>
  <c r="K352" i="17"/>
  <c r="O351" i="20"/>
  <c r="I352" i="21"/>
  <c r="M352" i="21" s="1"/>
  <c r="N352" i="20"/>
  <c r="J352" i="19"/>
  <c r="N352" i="19" s="1"/>
  <c r="J352" i="18"/>
  <c r="N352" i="18" s="1"/>
  <c r="J353" i="17"/>
  <c r="O352" i="17"/>
  <c r="K443" i="21"/>
  <c r="L443" i="20"/>
  <c r="I444" i="19"/>
  <c r="K443" i="18"/>
  <c r="L443" i="17"/>
  <c r="N351" i="19"/>
  <c r="I353" i="21" l="1"/>
  <c r="N353" i="20"/>
  <c r="J353" i="19"/>
  <c r="N353" i="19" s="1"/>
  <c r="J353" i="18"/>
  <c r="J354" i="17"/>
  <c r="O353" i="17"/>
  <c r="J656" i="20"/>
  <c r="M655" i="19"/>
  <c r="N655" i="17"/>
  <c r="J353" i="21"/>
  <c r="K353" i="20"/>
  <c r="O353" i="20" s="1"/>
  <c r="K353" i="19"/>
  <c r="I354" i="18"/>
  <c r="N353" i="18"/>
  <c r="K353" i="17"/>
  <c r="K444" i="21"/>
  <c r="L444" i="20"/>
  <c r="I445" i="19"/>
  <c r="K444" i="18"/>
  <c r="L444" i="17"/>
  <c r="H354" i="21"/>
  <c r="M353" i="21"/>
  <c r="M353" i="20"/>
  <c r="L353" i="19"/>
  <c r="M353" i="17"/>
  <c r="L353" i="18"/>
  <c r="H355" i="21" l="1"/>
  <c r="M354" i="20"/>
  <c r="L354" i="19"/>
  <c r="L354" i="18"/>
  <c r="M354" i="17"/>
  <c r="K445" i="21"/>
  <c r="L445" i="20"/>
  <c r="I446" i="19"/>
  <c r="K445" i="18"/>
  <c r="L445" i="17"/>
  <c r="J657" i="20"/>
  <c r="M656" i="19"/>
  <c r="N656" i="17"/>
  <c r="I354" i="21"/>
  <c r="M354" i="21" s="1"/>
  <c r="N354" i="20"/>
  <c r="J354" i="19"/>
  <c r="N354" i="19" s="1"/>
  <c r="J354" i="18"/>
  <c r="N354" i="18" s="1"/>
  <c r="J355" i="17"/>
  <c r="O354" i="17"/>
  <c r="J354" i="21"/>
  <c r="K354" i="20"/>
  <c r="O354" i="20" s="1"/>
  <c r="K354" i="19"/>
  <c r="I355" i="18"/>
  <c r="K354" i="17"/>
  <c r="I355" i="21" l="1"/>
  <c r="N355" i="20"/>
  <c r="J355" i="19"/>
  <c r="J355" i="18"/>
  <c r="J356" i="17"/>
  <c r="K446" i="21"/>
  <c r="L446" i="20"/>
  <c r="I447" i="19"/>
  <c r="K446" i="18"/>
  <c r="L446" i="17"/>
  <c r="J355" i="21"/>
  <c r="K355" i="20"/>
  <c r="O355" i="20" s="1"/>
  <c r="K355" i="19"/>
  <c r="I356" i="18"/>
  <c r="N355" i="18"/>
  <c r="K355" i="17"/>
  <c r="O355" i="17" s="1"/>
  <c r="J658" i="20"/>
  <c r="M657" i="19"/>
  <c r="N657" i="17"/>
  <c r="M355" i="21"/>
  <c r="H356" i="21"/>
  <c r="M355" i="20"/>
  <c r="L355" i="19"/>
  <c r="L355" i="18"/>
  <c r="M355" i="17"/>
  <c r="I356" i="21" l="1"/>
  <c r="N356" i="20"/>
  <c r="J356" i="19"/>
  <c r="J356" i="18"/>
  <c r="J357" i="17"/>
  <c r="H357" i="21"/>
  <c r="M356" i="20"/>
  <c r="L356" i="19"/>
  <c r="L356" i="18"/>
  <c r="N356" i="18" s="1"/>
  <c r="M356" i="17"/>
  <c r="K447" i="21"/>
  <c r="L447" i="20"/>
  <c r="I448" i="19"/>
  <c r="K447" i="18"/>
  <c r="L447" i="17"/>
  <c r="J659" i="20"/>
  <c r="M658" i="19"/>
  <c r="N658" i="17"/>
  <c r="J356" i="21"/>
  <c r="M356" i="21" s="1"/>
  <c r="K356" i="20"/>
  <c r="O356" i="20" s="1"/>
  <c r="K356" i="19"/>
  <c r="I357" i="18"/>
  <c r="K356" i="17"/>
  <c r="O356" i="17" s="1"/>
  <c r="N355" i="19"/>
  <c r="J660" i="20" l="1"/>
  <c r="M659" i="19"/>
  <c r="N659" i="17"/>
  <c r="I357" i="21"/>
  <c r="N357" i="20"/>
  <c r="J357" i="19"/>
  <c r="N357" i="19" s="1"/>
  <c r="J357" i="18"/>
  <c r="N357" i="18" s="1"/>
  <c r="J358" i="17"/>
  <c r="O357" i="17"/>
  <c r="H358" i="21"/>
  <c r="M357" i="20"/>
  <c r="L357" i="19"/>
  <c r="L357" i="18"/>
  <c r="M357" i="17"/>
  <c r="K448" i="21"/>
  <c r="L448" i="20"/>
  <c r="I449" i="19"/>
  <c r="K448" i="18"/>
  <c r="L448" i="17"/>
  <c r="N356" i="19"/>
  <c r="J357" i="21"/>
  <c r="M357" i="21" s="1"/>
  <c r="K357" i="20"/>
  <c r="K357" i="19"/>
  <c r="I358" i="18"/>
  <c r="K357" i="17"/>
  <c r="K449" i="21" l="1"/>
  <c r="L449" i="20"/>
  <c r="I450" i="19"/>
  <c r="K449" i="18"/>
  <c r="L449" i="17"/>
  <c r="H359" i="21"/>
  <c r="M358" i="20"/>
  <c r="L358" i="19"/>
  <c r="L358" i="18"/>
  <c r="M358" i="17"/>
  <c r="O358" i="17" s="1"/>
  <c r="J661" i="20"/>
  <c r="M660" i="19"/>
  <c r="N660" i="17"/>
  <c r="I358" i="21"/>
  <c r="N358" i="20"/>
  <c r="J358" i="19"/>
  <c r="J358" i="18"/>
  <c r="N358" i="18" s="1"/>
  <c r="J359" i="17"/>
  <c r="J358" i="21"/>
  <c r="M358" i="21" s="1"/>
  <c r="K358" i="20"/>
  <c r="O358" i="20" s="1"/>
  <c r="K358" i="19"/>
  <c r="I359" i="18"/>
  <c r="K358" i="17"/>
  <c r="O357" i="20"/>
  <c r="I359" i="21" l="1"/>
  <c r="N359" i="20"/>
  <c r="J359" i="19"/>
  <c r="J359" i="18"/>
  <c r="J360" i="17"/>
  <c r="H360" i="21"/>
  <c r="M359" i="20"/>
  <c r="L359" i="19"/>
  <c r="L359" i="18"/>
  <c r="M359" i="17"/>
  <c r="O359" i="17" s="1"/>
  <c r="N358" i="19"/>
  <c r="K450" i="21"/>
  <c r="L450" i="20"/>
  <c r="I451" i="19"/>
  <c r="K450" i="18"/>
  <c r="L450" i="17"/>
  <c r="J359" i="21"/>
  <c r="M359" i="21" s="1"/>
  <c r="K359" i="20"/>
  <c r="O359" i="20" s="1"/>
  <c r="K359" i="19"/>
  <c r="I360" i="18"/>
  <c r="N359" i="18"/>
  <c r="K359" i="17"/>
  <c r="J662" i="20"/>
  <c r="M661" i="19"/>
  <c r="N661" i="17"/>
  <c r="J360" i="21" l="1"/>
  <c r="K360" i="20"/>
  <c r="K360" i="19"/>
  <c r="I361" i="18"/>
  <c r="K360" i="17"/>
  <c r="K451" i="21"/>
  <c r="L451" i="20"/>
  <c r="I452" i="19"/>
  <c r="K451" i="18"/>
  <c r="L451" i="17"/>
  <c r="H361" i="21"/>
  <c r="M360" i="20"/>
  <c r="L360" i="19"/>
  <c r="L360" i="18"/>
  <c r="M360" i="17"/>
  <c r="I360" i="21"/>
  <c r="M360" i="21" s="1"/>
  <c r="N360" i="20"/>
  <c r="J360" i="19"/>
  <c r="N360" i="19" s="1"/>
  <c r="J360" i="18"/>
  <c r="N360" i="18" s="1"/>
  <c r="O360" i="17"/>
  <c r="J361" i="17"/>
  <c r="N359" i="19"/>
  <c r="J663" i="20"/>
  <c r="M662" i="19"/>
  <c r="N662" i="17"/>
  <c r="K452" i="21" l="1"/>
  <c r="L452" i="20"/>
  <c r="I453" i="19"/>
  <c r="K452" i="18"/>
  <c r="L452" i="17"/>
  <c r="I361" i="21"/>
  <c r="M361" i="21" s="1"/>
  <c r="N361" i="20"/>
  <c r="J361" i="19"/>
  <c r="N361" i="19" s="1"/>
  <c r="J361" i="18"/>
  <c r="N361" i="18" s="1"/>
  <c r="J362" i="17"/>
  <c r="O361" i="17"/>
  <c r="O360" i="20"/>
  <c r="J361" i="21"/>
  <c r="K361" i="20"/>
  <c r="K361" i="19"/>
  <c r="I362" i="18"/>
  <c r="K361" i="17"/>
  <c r="J664" i="20"/>
  <c r="M663" i="19"/>
  <c r="N663" i="17"/>
  <c r="H362" i="21"/>
  <c r="M361" i="20"/>
  <c r="L361" i="19"/>
  <c r="L361" i="18"/>
  <c r="M361" i="17"/>
  <c r="J665" i="20" l="1"/>
  <c r="M664" i="19"/>
  <c r="N664" i="17"/>
  <c r="H363" i="21"/>
  <c r="M362" i="20"/>
  <c r="L362" i="19"/>
  <c r="L362" i="18"/>
  <c r="N362" i="18" s="1"/>
  <c r="M362" i="17"/>
  <c r="I362" i="21"/>
  <c r="M362" i="21" s="1"/>
  <c r="N362" i="20"/>
  <c r="J362" i="19"/>
  <c r="J362" i="18"/>
  <c r="J363" i="17"/>
  <c r="J362" i="21"/>
  <c r="K362" i="20"/>
  <c r="K362" i="19"/>
  <c r="I363" i="18"/>
  <c r="K362" i="17"/>
  <c r="O362" i="17" s="1"/>
  <c r="O361" i="20"/>
  <c r="K453" i="21"/>
  <c r="L453" i="20"/>
  <c r="I454" i="19"/>
  <c r="K453" i="18"/>
  <c r="L453" i="17"/>
  <c r="O362" i="20" l="1"/>
  <c r="I363" i="21"/>
  <c r="N363" i="20"/>
  <c r="J363" i="19"/>
  <c r="J363" i="18"/>
  <c r="J364" i="17"/>
  <c r="J363" i="21"/>
  <c r="M363" i="21" s="1"/>
  <c r="K363" i="20"/>
  <c r="O363" i="20" s="1"/>
  <c r="K363" i="19"/>
  <c r="I364" i="18"/>
  <c r="N363" i="18"/>
  <c r="K363" i="17"/>
  <c r="H364" i="21"/>
  <c r="M363" i="20"/>
  <c r="L363" i="19"/>
  <c r="L363" i="18"/>
  <c r="M363" i="17"/>
  <c r="O363" i="17" s="1"/>
  <c r="K454" i="21"/>
  <c r="L454" i="20"/>
  <c r="I455" i="19"/>
  <c r="K454" i="18"/>
  <c r="L454" i="17"/>
  <c r="N362" i="19"/>
  <c r="J666" i="20"/>
  <c r="M665" i="19"/>
  <c r="N665" i="17"/>
  <c r="J364" i="21" l="1"/>
  <c r="K364" i="20"/>
  <c r="K364" i="19"/>
  <c r="I365" i="18"/>
  <c r="K364" i="17"/>
  <c r="J667" i="20"/>
  <c r="M666" i="19"/>
  <c r="N666" i="17"/>
  <c r="K455" i="21"/>
  <c r="L455" i="20"/>
  <c r="K455" i="18"/>
  <c r="I456" i="19"/>
  <c r="L455" i="17"/>
  <c r="I364" i="21"/>
  <c r="M364" i="21" s="1"/>
  <c r="N364" i="20"/>
  <c r="J364" i="19"/>
  <c r="N364" i="19" s="1"/>
  <c r="J364" i="18"/>
  <c r="N364" i="18" s="1"/>
  <c r="J365" i="17"/>
  <c r="N363" i="19"/>
  <c r="H365" i="21"/>
  <c r="M364" i="20"/>
  <c r="L364" i="19"/>
  <c r="L364" i="18"/>
  <c r="M364" i="17"/>
  <c r="O364" i="17" s="1"/>
  <c r="I365" i="21" l="1"/>
  <c r="N365" i="20"/>
  <c r="J365" i="19"/>
  <c r="J365" i="18"/>
  <c r="J366" i="17"/>
  <c r="H366" i="21"/>
  <c r="M365" i="20"/>
  <c r="L365" i="19"/>
  <c r="L365" i="18"/>
  <c r="N365" i="18" s="1"/>
  <c r="M365" i="17"/>
  <c r="J668" i="20"/>
  <c r="M667" i="19"/>
  <c r="N667" i="17"/>
  <c r="J365" i="21"/>
  <c r="M365" i="21" s="1"/>
  <c r="K365" i="20"/>
  <c r="K365" i="19"/>
  <c r="I366" i="18"/>
  <c r="K365" i="17"/>
  <c r="O365" i="17" s="1"/>
  <c r="K456" i="21"/>
  <c r="L456" i="20"/>
  <c r="I457" i="19"/>
  <c r="L456" i="17"/>
  <c r="K456" i="18"/>
  <c r="O364" i="20"/>
  <c r="J366" i="21" l="1"/>
  <c r="K366" i="20"/>
  <c r="K366" i="19"/>
  <c r="I367" i="18"/>
  <c r="K366" i="17"/>
  <c r="O366" i="17" s="1"/>
  <c r="O365" i="20"/>
  <c r="K457" i="21"/>
  <c r="L457" i="20"/>
  <c r="I458" i="19"/>
  <c r="K457" i="18"/>
  <c r="L457" i="17"/>
  <c r="H367" i="21"/>
  <c r="M366" i="20"/>
  <c r="L366" i="19"/>
  <c r="L366" i="18"/>
  <c r="M366" i="17"/>
  <c r="I366" i="21"/>
  <c r="M366" i="21" s="1"/>
  <c r="N366" i="20"/>
  <c r="J366" i="19"/>
  <c r="N366" i="19" s="1"/>
  <c r="J366" i="18"/>
  <c r="N366" i="18" s="1"/>
  <c r="J367" i="17"/>
  <c r="N365" i="19"/>
  <c r="J669" i="20"/>
  <c r="M668" i="19"/>
  <c r="N668" i="17"/>
  <c r="K458" i="21" l="1"/>
  <c r="L458" i="20"/>
  <c r="I459" i="19"/>
  <c r="K458" i="18"/>
  <c r="L458" i="17"/>
  <c r="J367" i="21"/>
  <c r="K367" i="20"/>
  <c r="O367" i="20" s="1"/>
  <c r="K367" i="19"/>
  <c r="I368" i="18"/>
  <c r="N367" i="18"/>
  <c r="K367" i="17"/>
  <c r="O367" i="17" s="1"/>
  <c r="O366" i="20"/>
  <c r="I367" i="21"/>
  <c r="N367" i="20"/>
  <c r="J367" i="19"/>
  <c r="J367" i="18"/>
  <c r="J368" i="17"/>
  <c r="J670" i="20"/>
  <c r="M669" i="19"/>
  <c r="N669" i="17"/>
  <c r="M367" i="21"/>
  <c r="H368" i="21"/>
  <c r="M367" i="20"/>
  <c r="L367" i="19"/>
  <c r="L367" i="18"/>
  <c r="M367" i="17"/>
  <c r="J671" i="20" l="1"/>
  <c r="M670" i="19"/>
  <c r="N670" i="17"/>
  <c r="J368" i="21"/>
  <c r="K368" i="20"/>
  <c r="O368" i="20" s="1"/>
  <c r="K368" i="19"/>
  <c r="I369" i="18"/>
  <c r="K368" i="17"/>
  <c r="O368" i="17" s="1"/>
  <c r="N6" i="5"/>
  <c r="I368" i="21"/>
  <c r="M368" i="21" s="1"/>
  <c r="N368" i="20"/>
  <c r="J368" i="19"/>
  <c r="J368" i="18"/>
  <c r="J369" i="17"/>
  <c r="N5" i="5"/>
  <c r="N367" i="19"/>
  <c r="K459" i="21"/>
  <c r="L459" i="20"/>
  <c r="I460" i="19"/>
  <c r="K459" i="18"/>
  <c r="L459" i="17"/>
  <c r="E7" i="6"/>
  <c r="H369" i="21"/>
  <c r="M368" i="20"/>
  <c r="L368" i="19"/>
  <c r="L368" i="18"/>
  <c r="N368" i="18" s="1"/>
  <c r="M368" i="17"/>
  <c r="AA78" i="7" l="1"/>
  <c r="P6" i="5"/>
  <c r="O6" i="5"/>
  <c r="AA77" i="7"/>
  <c r="N4" i="5"/>
  <c r="O5" i="5"/>
  <c r="P5" i="5"/>
  <c r="I369" i="21"/>
  <c r="M369" i="21" s="1"/>
  <c r="N369" i="20"/>
  <c r="J369" i="19"/>
  <c r="J369" i="18"/>
  <c r="J370" i="17"/>
  <c r="N368" i="19"/>
  <c r="K460" i="21"/>
  <c r="L460" i="20"/>
  <c r="I461" i="19"/>
  <c r="K460" i="18"/>
  <c r="L460" i="17"/>
  <c r="J369" i="21"/>
  <c r="K369" i="20"/>
  <c r="O369" i="20" s="1"/>
  <c r="K369" i="19"/>
  <c r="N369" i="18"/>
  <c r="I370" i="18"/>
  <c r="K369" i="17"/>
  <c r="O369" i="17" s="1"/>
  <c r="H370" i="21"/>
  <c r="M369" i="20"/>
  <c r="L369" i="19"/>
  <c r="L369" i="18"/>
  <c r="M369" i="17"/>
  <c r="AD79" i="7"/>
  <c r="J672" i="20"/>
  <c r="M671" i="19"/>
  <c r="N671" i="17"/>
  <c r="I370" i="21" l="1"/>
  <c r="N370" i="20"/>
  <c r="J370" i="19"/>
  <c r="J370" i="18"/>
  <c r="J371" i="17"/>
  <c r="J673" i="20"/>
  <c r="M672" i="19"/>
  <c r="N672" i="17"/>
  <c r="N369" i="19"/>
  <c r="N54" i="5"/>
  <c r="O4" i="5"/>
  <c r="P4" i="5"/>
  <c r="K461" i="21"/>
  <c r="L461" i="20"/>
  <c r="I462" i="19"/>
  <c r="K461" i="18"/>
  <c r="L461" i="17"/>
  <c r="AA76" i="7"/>
  <c r="AA89" i="7"/>
  <c r="AA90" i="7" s="1"/>
  <c r="AA91" i="7" s="1"/>
  <c r="AA92" i="7" s="1"/>
  <c r="M370" i="21"/>
  <c r="H371" i="21"/>
  <c r="M370" i="20"/>
  <c r="L370" i="19"/>
  <c r="L370" i="18"/>
  <c r="M370" i="17"/>
  <c r="J370" i="21"/>
  <c r="K370" i="20"/>
  <c r="O370" i="20" s="1"/>
  <c r="K370" i="19"/>
  <c r="I371" i="18"/>
  <c r="N370" i="18"/>
  <c r="K370" i="17"/>
  <c r="O370" i="17" s="1"/>
  <c r="H372" i="21" l="1"/>
  <c r="M371" i="20"/>
  <c r="L371" i="19"/>
  <c r="L371" i="18"/>
  <c r="M371" i="17"/>
  <c r="K462" i="21"/>
  <c r="L462" i="20"/>
  <c r="I463" i="19"/>
  <c r="K462" i="18"/>
  <c r="L462" i="17"/>
  <c r="N56" i="5"/>
  <c r="P54" i="5"/>
  <c r="O54" i="5"/>
  <c r="J371" i="21"/>
  <c r="K371" i="20"/>
  <c r="O371" i="20" s="1"/>
  <c r="K371" i="19"/>
  <c r="N371" i="18"/>
  <c r="I372" i="18"/>
  <c r="K371" i="17"/>
  <c r="O371" i="17" s="1"/>
  <c r="J674" i="20"/>
  <c r="M673" i="19"/>
  <c r="N673" i="17"/>
  <c r="I371" i="21"/>
  <c r="M371" i="21" s="1"/>
  <c r="N371" i="20"/>
  <c r="J371" i="19"/>
  <c r="J371" i="18"/>
  <c r="J372" i="17"/>
  <c r="N370" i="19"/>
  <c r="J675" i="20" l="1"/>
  <c r="M674" i="19"/>
  <c r="N674" i="17"/>
  <c r="L8" i="6"/>
  <c r="AK80" i="7" s="1"/>
  <c r="I372" i="21"/>
  <c r="M372" i="21" s="1"/>
  <c r="N372" i="20"/>
  <c r="J372" i="19"/>
  <c r="J372" i="18"/>
  <c r="O372" i="17"/>
  <c r="J373" i="17"/>
  <c r="O56" i="5"/>
  <c r="P56" i="5"/>
  <c r="K463" i="21"/>
  <c r="L463" i="20"/>
  <c r="I464" i="19"/>
  <c r="K463" i="18"/>
  <c r="L463" i="17"/>
  <c r="J372" i="21"/>
  <c r="K372" i="20"/>
  <c r="O372" i="20" s="1"/>
  <c r="K372" i="19"/>
  <c r="I373" i="18"/>
  <c r="N372" i="18"/>
  <c r="K372" i="17"/>
  <c r="N371" i="19"/>
  <c r="H373" i="21"/>
  <c r="M372" i="20"/>
  <c r="L372" i="19"/>
  <c r="L372" i="18"/>
  <c r="M372" i="17"/>
  <c r="I373" i="21" l="1"/>
  <c r="N373" i="20"/>
  <c r="J373" i="19"/>
  <c r="J373" i="18"/>
  <c r="J374" i="17"/>
  <c r="H374" i="21"/>
  <c r="M373" i="21"/>
  <c r="M373" i="20"/>
  <c r="L373" i="19"/>
  <c r="L373" i="18"/>
  <c r="N373" i="18" s="1"/>
  <c r="M373" i="17"/>
  <c r="O373" i="17" s="1"/>
  <c r="J373" i="21"/>
  <c r="K373" i="20"/>
  <c r="K373" i="19"/>
  <c r="I374" i="18"/>
  <c r="K373" i="17"/>
  <c r="N372" i="19"/>
  <c r="K464" i="21"/>
  <c r="L464" i="20"/>
  <c r="I465" i="19"/>
  <c r="K464" i="18"/>
  <c r="L464" i="17"/>
  <c r="J676" i="20"/>
  <c r="M675" i="19"/>
  <c r="N675" i="17"/>
  <c r="K465" i="21" l="1"/>
  <c r="L465" i="20"/>
  <c r="I466" i="19"/>
  <c r="K465" i="18"/>
  <c r="L465" i="17"/>
  <c r="J374" i="21"/>
  <c r="K374" i="20"/>
  <c r="K374" i="19"/>
  <c r="N374" i="18"/>
  <c r="I375" i="18"/>
  <c r="K374" i="17"/>
  <c r="O374" i="17" s="1"/>
  <c r="J677" i="20"/>
  <c r="M676" i="19"/>
  <c r="N676" i="17"/>
  <c r="H375" i="21"/>
  <c r="M374" i="20"/>
  <c r="L374" i="19"/>
  <c r="L374" i="18"/>
  <c r="M374" i="17"/>
  <c r="I374" i="21"/>
  <c r="M374" i="21" s="1"/>
  <c r="N374" i="20"/>
  <c r="J374" i="19"/>
  <c r="J374" i="18"/>
  <c r="J375" i="17"/>
  <c r="N373" i="19"/>
  <c r="O373" i="20"/>
  <c r="J375" i="21" l="1"/>
  <c r="K375" i="20"/>
  <c r="K375" i="19"/>
  <c r="I376" i="18"/>
  <c r="K375" i="17"/>
  <c r="I375" i="21"/>
  <c r="N375" i="20"/>
  <c r="J375" i="19"/>
  <c r="J375" i="18"/>
  <c r="N375" i="18" s="1"/>
  <c r="O375" i="17"/>
  <c r="J376" i="17"/>
  <c r="K466" i="21"/>
  <c r="L466" i="20"/>
  <c r="I467" i="19"/>
  <c r="K466" i="18"/>
  <c r="L466" i="17"/>
  <c r="O374" i="20"/>
  <c r="H376" i="21"/>
  <c r="M375" i="21"/>
  <c r="M375" i="20"/>
  <c r="L375" i="19"/>
  <c r="L375" i="18"/>
  <c r="M375" i="17"/>
  <c r="N374" i="19"/>
  <c r="J678" i="20"/>
  <c r="M677" i="19"/>
  <c r="N677" i="17"/>
  <c r="J679" i="20" l="1"/>
  <c r="M678" i="19"/>
  <c r="N678" i="17"/>
  <c r="I376" i="21"/>
  <c r="M376" i="21" s="1"/>
  <c r="N376" i="20"/>
  <c r="J376" i="19"/>
  <c r="J376" i="18"/>
  <c r="J377" i="17"/>
  <c r="N375" i="19"/>
  <c r="O375" i="20"/>
  <c r="H377" i="21"/>
  <c r="M376" i="20"/>
  <c r="L376" i="19"/>
  <c r="L376" i="18"/>
  <c r="M376" i="17"/>
  <c r="J376" i="21"/>
  <c r="K376" i="20"/>
  <c r="O376" i="20" s="1"/>
  <c r="K376" i="19"/>
  <c r="N376" i="18"/>
  <c r="I377" i="18"/>
  <c r="K376" i="17"/>
  <c r="O376" i="17" s="1"/>
  <c r="K467" i="21"/>
  <c r="L467" i="20"/>
  <c r="I468" i="19"/>
  <c r="K467" i="18"/>
  <c r="L467" i="17"/>
  <c r="J680" i="20" l="1"/>
  <c r="M679" i="19"/>
  <c r="N679" i="17"/>
  <c r="J377" i="21"/>
  <c r="K377" i="20"/>
  <c r="K377" i="19"/>
  <c r="I378" i="18"/>
  <c r="N377" i="18"/>
  <c r="K377" i="17"/>
  <c r="O377" i="17" s="1"/>
  <c r="I377" i="21"/>
  <c r="M377" i="21" s="1"/>
  <c r="N377" i="20"/>
  <c r="J377" i="19"/>
  <c r="J377" i="18"/>
  <c r="J378" i="17"/>
  <c r="N376" i="19"/>
  <c r="K468" i="21"/>
  <c r="L468" i="20"/>
  <c r="I469" i="19"/>
  <c r="K468" i="18"/>
  <c r="L468" i="17"/>
  <c r="H378" i="21"/>
  <c r="M377" i="20"/>
  <c r="L377" i="19"/>
  <c r="L377" i="18"/>
  <c r="M377" i="17"/>
  <c r="H379" i="21" l="1"/>
  <c r="M378" i="20"/>
  <c r="L378" i="19"/>
  <c r="L378" i="18"/>
  <c r="M378" i="17"/>
  <c r="K469" i="21"/>
  <c r="L469" i="20"/>
  <c r="I470" i="19"/>
  <c r="K469" i="18"/>
  <c r="L469" i="17"/>
  <c r="J378" i="21"/>
  <c r="K378" i="20"/>
  <c r="K378" i="19"/>
  <c r="I379" i="18"/>
  <c r="K378" i="17"/>
  <c r="O378" i="17" s="1"/>
  <c r="O377" i="20"/>
  <c r="I378" i="21"/>
  <c r="M378" i="21" s="1"/>
  <c r="N378" i="20"/>
  <c r="J378" i="19"/>
  <c r="N378" i="19" s="1"/>
  <c r="J378" i="18"/>
  <c r="N378" i="18" s="1"/>
  <c r="J379" i="17"/>
  <c r="N377" i="19"/>
  <c r="J681" i="20"/>
  <c r="M680" i="19"/>
  <c r="N680" i="17"/>
  <c r="I379" i="21" l="1"/>
  <c r="N379" i="20"/>
  <c r="J379" i="19"/>
  <c r="J379" i="18"/>
  <c r="J380" i="17"/>
  <c r="K470" i="21"/>
  <c r="L470" i="20"/>
  <c r="I471" i="19"/>
  <c r="K470" i="18"/>
  <c r="L470" i="17"/>
  <c r="O378" i="20"/>
  <c r="J379" i="21"/>
  <c r="K379" i="20"/>
  <c r="O379" i="20" s="1"/>
  <c r="K379" i="19"/>
  <c r="I380" i="18"/>
  <c r="K379" i="17"/>
  <c r="O379" i="17" s="1"/>
  <c r="J682" i="20"/>
  <c r="M681" i="19"/>
  <c r="N681" i="17"/>
  <c r="M379" i="21"/>
  <c r="H380" i="21"/>
  <c r="M379" i="20"/>
  <c r="L379" i="19"/>
  <c r="L379" i="18"/>
  <c r="N379" i="18" s="1"/>
  <c r="M379" i="17"/>
  <c r="K471" i="21" l="1"/>
  <c r="L471" i="20"/>
  <c r="I472" i="19"/>
  <c r="K471" i="18"/>
  <c r="L471" i="17"/>
  <c r="I380" i="21"/>
  <c r="M380" i="21" s="1"/>
  <c r="N380" i="20"/>
  <c r="J380" i="19"/>
  <c r="N380" i="19" s="1"/>
  <c r="J380" i="18"/>
  <c r="J381" i="17"/>
  <c r="J683" i="20"/>
  <c r="M682" i="19"/>
  <c r="N682" i="17"/>
  <c r="J380" i="21"/>
  <c r="K380" i="20"/>
  <c r="K380" i="19"/>
  <c r="I381" i="18"/>
  <c r="N380" i="18"/>
  <c r="K380" i="17"/>
  <c r="O380" i="17" s="1"/>
  <c r="N379" i="19"/>
  <c r="H381" i="21"/>
  <c r="M380" i="20"/>
  <c r="L380" i="19"/>
  <c r="L380" i="18"/>
  <c r="M380" i="17"/>
  <c r="H382" i="21" l="1"/>
  <c r="M381" i="20"/>
  <c r="L381" i="19"/>
  <c r="L381" i="18"/>
  <c r="M381" i="17"/>
  <c r="I381" i="21"/>
  <c r="M381" i="21" s="1"/>
  <c r="N381" i="20"/>
  <c r="J381" i="19"/>
  <c r="N381" i="19" s="1"/>
  <c r="J381" i="18"/>
  <c r="N381" i="18" s="1"/>
  <c r="J382" i="17"/>
  <c r="O381" i="17"/>
  <c r="J381" i="21"/>
  <c r="K381" i="20"/>
  <c r="K381" i="19"/>
  <c r="I382" i="18"/>
  <c r="K381" i="17"/>
  <c r="O380" i="20"/>
  <c r="K472" i="21"/>
  <c r="L472" i="20"/>
  <c r="I473" i="19"/>
  <c r="K472" i="18"/>
  <c r="L472" i="17"/>
  <c r="J684" i="20"/>
  <c r="M683" i="19"/>
  <c r="N683" i="17"/>
  <c r="I382" i="21" l="1"/>
  <c r="N382" i="20"/>
  <c r="J382" i="19"/>
  <c r="J382" i="18"/>
  <c r="J383" i="17"/>
  <c r="K473" i="21"/>
  <c r="L473" i="20"/>
  <c r="I474" i="19"/>
  <c r="K473" i="18"/>
  <c r="L473" i="17"/>
  <c r="J382" i="21"/>
  <c r="K382" i="20"/>
  <c r="K382" i="19"/>
  <c r="I383" i="18"/>
  <c r="N382" i="18"/>
  <c r="K382" i="17"/>
  <c r="O382" i="17" s="1"/>
  <c r="J685" i="20"/>
  <c r="M684" i="19"/>
  <c r="N684" i="17"/>
  <c r="O381" i="20"/>
  <c r="M382" i="21"/>
  <c r="H383" i="21"/>
  <c r="M382" i="20"/>
  <c r="L382" i="19"/>
  <c r="L382" i="18"/>
  <c r="M382" i="17"/>
  <c r="K474" i="21" l="1"/>
  <c r="L474" i="20"/>
  <c r="I475" i="19"/>
  <c r="K474" i="18"/>
  <c r="L474" i="17"/>
  <c r="J686" i="20"/>
  <c r="M685" i="19"/>
  <c r="N685" i="17"/>
  <c r="I383" i="21"/>
  <c r="M383" i="21" s="1"/>
  <c r="N383" i="20"/>
  <c r="J383" i="19"/>
  <c r="J383" i="18"/>
  <c r="J384" i="17"/>
  <c r="J383" i="21"/>
  <c r="K383" i="20"/>
  <c r="K383" i="19"/>
  <c r="N383" i="18"/>
  <c r="I384" i="18"/>
  <c r="K383" i="17"/>
  <c r="O383" i="17" s="1"/>
  <c r="N382" i="19"/>
  <c r="O382" i="20"/>
  <c r="H384" i="21"/>
  <c r="M383" i="20"/>
  <c r="L383" i="19"/>
  <c r="L383" i="18"/>
  <c r="M383" i="17"/>
  <c r="J384" i="21" l="1"/>
  <c r="K384" i="20"/>
  <c r="K384" i="19"/>
  <c r="I385" i="18"/>
  <c r="N384" i="18"/>
  <c r="K384" i="17"/>
  <c r="O383" i="20"/>
  <c r="K475" i="21"/>
  <c r="L475" i="20"/>
  <c r="I476" i="19"/>
  <c r="K475" i="18"/>
  <c r="L475" i="17"/>
  <c r="I384" i="21"/>
  <c r="M384" i="21" s="1"/>
  <c r="N384" i="20"/>
  <c r="J384" i="19"/>
  <c r="N384" i="19" s="1"/>
  <c r="J384" i="18"/>
  <c r="O384" i="17"/>
  <c r="J385" i="17"/>
  <c r="J687" i="20"/>
  <c r="M686" i="19"/>
  <c r="N686" i="17"/>
  <c r="H385" i="21"/>
  <c r="M384" i="20"/>
  <c r="L384" i="19"/>
  <c r="L384" i="18"/>
  <c r="M384" i="17"/>
  <c r="N383" i="19"/>
  <c r="H386" i="21" l="1"/>
  <c r="M385" i="20"/>
  <c r="L385" i="19"/>
  <c r="L385" i="18"/>
  <c r="M385" i="17"/>
  <c r="O384" i="20"/>
  <c r="K476" i="21"/>
  <c r="L476" i="20"/>
  <c r="I477" i="19"/>
  <c r="K476" i="18"/>
  <c r="L476" i="17"/>
  <c r="J688" i="20"/>
  <c r="M687" i="19"/>
  <c r="N687" i="17"/>
  <c r="I385" i="21"/>
  <c r="M385" i="21" s="1"/>
  <c r="N385" i="20"/>
  <c r="J385" i="19"/>
  <c r="N385" i="19" s="1"/>
  <c r="J385" i="18"/>
  <c r="N385" i="18" s="1"/>
  <c r="J386" i="17"/>
  <c r="O385" i="17"/>
  <c r="J385" i="21"/>
  <c r="K385" i="20"/>
  <c r="K385" i="19"/>
  <c r="I386" i="18"/>
  <c r="K385" i="17"/>
  <c r="K477" i="21" l="1"/>
  <c r="L477" i="20"/>
  <c r="I478" i="19"/>
  <c r="K477" i="18"/>
  <c r="L477" i="17"/>
  <c r="J386" i="21"/>
  <c r="K386" i="20"/>
  <c r="O386" i="20" s="1"/>
  <c r="K386" i="19"/>
  <c r="N386" i="18"/>
  <c r="I387" i="18"/>
  <c r="K386" i="17"/>
  <c r="O386" i="17" s="1"/>
  <c r="J689" i="20"/>
  <c r="M688" i="19"/>
  <c r="N688" i="17"/>
  <c r="I386" i="21"/>
  <c r="N386" i="20"/>
  <c r="J386" i="19"/>
  <c r="J386" i="18"/>
  <c r="J387" i="17"/>
  <c r="O385" i="20"/>
  <c r="M386" i="21"/>
  <c r="H387" i="21"/>
  <c r="M386" i="20"/>
  <c r="L386" i="19"/>
  <c r="L386" i="18"/>
  <c r="M386" i="17"/>
  <c r="J387" i="21" l="1"/>
  <c r="K387" i="20"/>
  <c r="K387" i="19"/>
  <c r="I388" i="18"/>
  <c r="K387" i="17"/>
  <c r="I387" i="21"/>
  <c r="M387" i="21" s="1"/>
  <c r="N387" i="20"/>
  <c r="J387" i="19"/>
  <c r="J387" i="18"/>
  <c r="N387" i="18" s="1"/>
  <c r="O387" i="17"/>
  <c r="J388" i="17"/>
  <c r="N386" i="19"/>
  <c r="K478" i="21"/>
  <c r="L478" i="20"/>
  <c r="I479" i="19"/>
  <c r="K478" i="18"/>
  <c r="L478" i="17"/>
  <c r="H388" i="21"/>
  <c r="M387" i="20"/>
  <c r="L387" i="19"/>
  <c r="L387" i="18"/>
  <c r="M387" i="17"/>
  <c r="J690" i="20"/>
  <c r="M689" i="19"/>
  <c r="N689" i="17"/>
  <c r="I388" i="21" l="1"/>
  <c r="N388" i="20"/>
  <c r="J388" i="19"/>
  <c r="J388" i="18"/>
  <c r="J389" i="17"/>
  <c r="H389" i="21"/>
  <c r="M388" i="20"/>
  <c r="L388" i="19"/>
  <c r="L388" i="18"/>
  <c r="M388" i="17"/>
  <c r="O388" i="17" s="1"/>
  <c r="K479" i="21"/>
  <c r="L479" i="20"/>
  <c r="I480" i="19"/>
  <c r="K479" i="18"/>
  <c r="L479" i="17"/>
  <c r="N387" i="19"/>
  <c r="J388" i="21"/>
  <c r="M388" i="21" s="1"/>
  <c r="K388" i="20"/>
  <c r="O388" i="20" s="1"/>
  <c r="K388" i="19"/>
  <c r="N388" i="18"/>
  <c r="I389" i="18"/>
  <c r="K388" i="17"/>
  <c r="J691" i="20"/>
  <c r="M690" i="19"/>
  <c r="N690" i="17"/>
  <c r="O387" i="20"/>
  <c r="H390" i="21" l="1"/>
  <c r="M389" i="20"/>
  <c r="L389" i="19"/>
  <c r="L389" i="18"/>
  <c r="M389" i="17"/>
  <c r="N388" i="19"/>
  <c r="I389" i="21"/>
  <c r="M389" i="21" s="1"/>
  <c r="N389" i="20"/>
  <c r="J389" i="19"/>
  <c r="N389" i="19" s="1"/>
  <c r="J389" i="18"/>
  <c r="N389" i="18" s="1"/>
  <c r="J390" i="17"/>
  <c r="J692" i="20"/>
  <c r="M691" i="19"/>
  <c r="N691" i="17"/>
  <c r="K480" i="21"/>
  <c r="L480" i="20"/>
  <c r="I481" i="19"/>
  <c r="L480" i="17"/>
  <c r="K480" i="18"/>
  <c r="J389" i="21"/>
  <c r="K389" i="20"/>
  <c r="K389" i="19"/>
  <c r="I390" i="18"/>
  <c r="K389" i="17"/>
  <c r="O389" i="17" s="1"/>
  <c r="K481" i="21" l="1"/>
  <c r="L481" i="20"/>
  <c r="I482" i="19"/>
  <c r="K481" i="18"/>
  <c r="L481" i="17"/>
  <c r="I390" i="21"/>
  <c r="M390" i="21" s="1"/>
  <c r="N390" i="20"/>
  <c r="J390" i="19"/>
  <c r="N390" i="19" s="1"/>
  <c r="J390" i="18"/>
  <c r="N390" i="18" s="1"/>
  <c r="J391" i="17"/>
  <c r="O390" i="17"/>
  <c r="J390" i="21"/>
  <c r="K390" i="20"/>
  <c r="K390" i="19"/>
  <c r="I391" i="18"/>
  <c r="K390" i="17"/>
  <c r="J693" i="20"/>
  <c r="M692" i="19"/>
  <c r="N692" i="17"/>
  <c r="O389" i="20"/>
  <c r="H391" i="21"/>
  <c r="M390" i="20"/>
  <c r="L390" i="19"/>
  <c r="L390" i="18"/>
  <c r="M390" i="17"/>
  <c r="J694" i="20" l="1"/>
  <c r="M693" i="19"/>
  <c r="N693" i="17"/>
  <c r="K482" i="21"/>
  <c r="L482" i="20"/>
  <c r="I483" i="19"/>
  <c r="K482" i="18"/>
  <c r="L482" i="17"/>
  <c r="H392" i="21"/>
  <c r="M391" i="20"/>
  <c r="L391" i="19"/>
  <c r="L391" i="18"/>
  <c r="M391" i="17"/>
  <c r="I391" i="21"/>
  <c r="N391" i="20"/>
  <c r="J391" i="19"/>
  <c r="N391" i="19" s="1"/>
  <c r="J391" i="18"/>
  <c r="N391" i="18" s="1"/>
  <c r="J392" i="17"/>
  <c r="O391" i="17"/>
  <c r="O390" i="20"/>
  <c r="J391" i="21"/>
  <c r="M391" i="21" s="1"/>
  <c r="K391" i="20"/>
  <c r="K391" i="19"/>
  <c r="I392" i="18"/>
  <c r="K391" i="17"/>
  <c r="H393" i="21" l="1"/>
  <c r="M392" i="20"/>
  <c r="L392" i="19"/>
  <c r="L392" i="18"/>
  <c r="M392" i="17"/>
  <c r="I392" i="21"/>
  <c r="M392" i="21" s="1"/>
  <c r="N392" i="20"/>
  <c r="J392" i="19"/>
  <c r="J392" i="18"/>
  <c r="J393" i="17"/>
  <c r="K483" i="21"/>
  <c r="L483" i="20"/>
  <c r="I484" i="19"/>
  <c r="K483" i="18"/>
  <c r="L483" i="17"/>
  <c r="J392" i="21"/>
  <c r="K392" i="20"/>
  <c r="O392" i="20" s="1"/>
  <c r="K392" i="19"/>
  <c r="I393" i="18"/>
  <c r="N392" i="18"/>
  <c r="K392" i="17"/>
  <c r="O392" i="17" s="1"/>
  <c r="O391" i="20"/>
  <c r="J695" i="20"/>
  <c r="M694" i="19"/>
  <c r="N694" i="17"/>
  <c r="I393" i="21" l="1"/>
  <c r="N393" i="20"/>
  <c r="J393" i="19"/>
  <c r="J393" i="18"/>
  <c r="J394" i="17"/>
  <c r="J393" i="21"/>
  <c r="M393" i="21" s="1"/>
  <c r="K393" i="20"/>
  <c r="O393" i="20" s="1"/>
  <c r="K393" i="19"/>
  <c r="N393" i="18"/>
  <c r="I394" i="18"/>
  <c r="K393" i="17"/>
  <c r="O393" i="17" s="1"/>
  <c r="N392" i="19"/>
  <c r="K484" i="21"/>
  <c r="L484" i="20"/>
  <c r="I485" i="19"/>
  <c r="K484" i="18"/>
  <c r="L484" i="17"/>
  <c r="J696" i="20"/>
  <c r="M695" i="19"/>
  <c r="N695" i="17"/>
  <c r="H394" i="21"/>
  <c r="M393" i="20"/>
  <c r="L393" i="19"/>
  <c r="L393" i="18"/>
  <c r="M393" i="17"/>
  <c r="H395" i="21" l="1"/>
  <c r="M394" i="20"/>
  <c r="L394" i="19"/>
  <c r="L394" i="18"/>
  <c r="M394" i="17"/>
  <c r="O394" i="17" s="1"/>
  <c r="N393" i="19"/>
  <c r="J394" i="21"/>
  <c r="K394" i="20"/>
  <c r="O394" i="20" s="1"/>
  <c r="K394" i="19"/>
  <c r="I395" i="18"/>
  <c r="N394" i="18"/>
  <c r="K394" i="17"/>
  <c r="K485" i="21"/>
  <c r="L485" i="20"/>
  <c r="I486" i="19"/>
  <c r="K485" i="18"/>
  <c r="L485" i="17"/>
  <c r="J697" i="20"/>
  <c r="M696" i="19"/>
  <c r="N696" i="17"/>
  <c r="I394" i="21"/>
  <c r="M394" i="21" s="1"/>
  <c r="N394" i="20"/>
  <c r="J394" i="19"/>
  <c r="J394" i="18"/>
  <c r="J395" i="17"/>
  <c r="I395" i="21" l="1"/>
  <c r="N395" i="20"/>
  <c r="J395" i="19"/>
  <c r="J395" i="18"/>
  <c r="J396" i="17"/>
  <c r="H396" i="21"/>
  <c r="M395" i="21"/>
  <c r="M395" i="20"/>
  <c r="L395" i="19"/>
  <c r="L395" i="18"/>
  <c r="N395" i="18" s="1"/>
  <c r="M395" i="17"/>
  <c r="J395" i="21"/>
  <c r="K395" i="20"/>
  <c r="K395" i="19"/>
  <c r="I396" i="18"/>
  <c r="K395" i="17"/>
  <c r="O395" i="17" s="1"/>
  <c r="J698" i="20"/>
  <c r="M697" i="19"/>
  <c r="N697" i="17"/>
  <c r="K486" i="21"/>
  <c r="L486" i="20"/>
  <c r="I487" i="19"/>
  <c r="K486" i="18"/>
  <c r="L486" i="17"/>
  <c r="N394" i="19"/>
  <c r="H397" i="21" l="1"/>
  <c r="M396" i="20"/>
  <c r="L396" i="19"/>
  <c r="L396" i="18"/>
  <c r="M396" i="17"/>
  <c r="N395" i="19"/>
  <c r="J699" i="20"/>
  <c r="M698" i="19"/>
  <c r="N698" i="17"/>
  <c r="J396" i="21"/>
  <c r="K396" i="20"/>
  <c r="K396" i="19"/>
  <c r="I397" i="18"/>
  <c r="K396" i="17"/>
  <c r="O395" i="20"/>
  <c r="I396" i="21"/>
  <c r="M396" i="21" s="1"/>
  <c r="N396" i="20"/>
  <c r="J396" i="19"/>
  <c r="N396" i="19" s="1"/>
  <c r="J396" i="18"/>
  <c r="N396" i="18" s="1"/>
  <c r="O396" i="17"/>
  <c r="J397" i="17"/>
  <c r="K487" i="21"/>
  <c r="L487" i="20"/>
  <c r="I488" i="19"/>
  <c r="K487" i="18"/>
  <c r="L487" i="17"/>
  <c r="I397" i="21" l="1"/>
  <c r="N397" i="20"/>
  <c r="J397" i="19"/>
  <c r="J397" i="18"/>
  <c r="J398" i="17"/>
  <c r="K488" i="21"/>
  <c r="L488" i="20"/>
  <c r="I489" i="19"/>
  <c r="K488" i="18"/>
  <c r="L488" i="17"/>
  <c r="J700" i="20"/>
  <c r="M699" i="19"/>
  <c r="N699" i="17"/>
  <c r="J397" i="21"/>
  <c r="M397" i="21" s="1"/>
  <c r="K397" i="20"/>
  <c r="O397" i="20" s="1"/>
  <c r="K397" i="19"/>
  <c r="I398" i="18"/>
  <c r="N397" i="18"/>
  <c r="K397" i="17"/>
  <c r="O397" i="17" s="1"/>
  <c r="O396" i="20"/>
  <c r="H398" i="21"/>
  <c r="M397" i="20"/>
  <c r="L397" i="19"/>
  <c r="L397" i="18"/>
  <c r="M397" i="17"/>
  <c r="H399" i="21" l="1"/>
  <c r="M398" i="20"/>
  <c r="L398" i="19"/>
  <c r="L398" i="18"/>
  <c r="M398" i="17"/>
  <c r="K489" i="21"/>
  <c r="L489" i="20"/>
  <c r="I490" i="19"/>
  <c r="K489" i="18"/>
  <c r="L489" i="17"/>
  <c r="J398" i="21"/>
  <c r="K398" i="20"/>
  <c r="K398" i="19"/>
  <c r="I399" i="18"/>
  <c r="K398" i="17"/>
  <c r="O398" i="17" s="1"/>
  <c r="C6" i="6"/>
  <c r="I398" i="21"/>
  <c r="M398" i="21" s="1"/>
  <c r="N398" i="20"/>
  <c r="J398" i="19"/>
  <c r="N398" i="19" s="1"/>
  <c r="J398" i="18"/>
  <c r="N398" i="18" s="1"/>
  <c r="J399" i="17"/>
  <c r="C5" i="6"/>
  <c r="N397" i="19"/>
  <c r="J701" i="20"/>
  <c r="M700" i="19"/>
  <c r="N700" i="17"/>
  <c r="AB78" i="7" l="1"/>
  <c r="K490" i="21"/>
  <c r="L490" i="20"/>
  <c r="I491" i="19"/>
  <c r="K490" i="18"/>
  <c r="L490" i="17"/>
  <c r="F7" i="6"/>
  <c r="I399" i="21"/>
  <c r="M399" i="21" s="1"/>
  <c r="N399" i="20"/>
  <c r="J399" i="19"/>
  <c r="N399" i="19" s="1"/>
  <c r="J399" i="18"/>
  <c r="J400" i="17"/>
  <c r="J702" i="20"/>
  <c r="M701" i="19"/>
  <c r="N701" i="17"/>
  <c r="H400" i="21"/>
  <c r="M399" i="20"/>
  <c r="L399" i="19"/>
  <c r="L399" i="18"/>
  <c r="N399" i="18" s="1"/>
  <c r="M399" i="17"/>
  <c r="J399" i="21"/>
  <c r="K399" i="20"/>
  <c r="K399" i="19"/>
  <c r="I400" i="18"/>
  <c r="K399" i="17"/>
  <c r="O399" i="17" s="1"/>
  <c r="C4" i="6"/>
  <c r="AB77" i="7"/>
  <c r="O398" i="20"/>
  <c r="C54" i="6" l="1"/>
  <c r="AE79" i="7"/>
  <c r="O399" i="20"/>
  <c r="AB76" i="7"/>
  <c r="AB89" i="7"/>
  <c r="AB90" i="7" s="1"/>
  <c r="AB91" i="7" s="1"/>
  <c r="AB92" i="7" s="1"/>
  <c r="H401" i="21"/>
  <c r="M400" i="21"/>
  <c r="M400" i="20"/>
  <c r="L400" i="19"/>
  <c r="L400" i="18"/>
  <c r="M400" i="17"/>
  <c r="K491" i="21"/>
  <c r="L491" i="20"/>
  <c r="I492" i="19"/>
  <c r="K491" i="18"/>
  <c r="L491" i="17"/>
  <c r="J703" i="20"/>
  <c r="M702" i="19"/>
  <c r="N702" i="17"/>
  <c r="M8" i="6"/>
  <c r="AL80" i="7" s="1"/>
  <c r="J400" i="21"/>
  <c r="K400" i="20"/>
  <c r="K400" i="19"/>
  <c r="I401" i="18"/>
  <c r="K400" i="17"/>
  <c r="I400" i="21"/>
  <c r="N400" i="20"/>
  <c r="J400" i="19"/>
  <c r="J400" i="18"/>
  <c r="N400" i="18" s="1"/>
  <c r="J401" i="17"/>
  <c r="O400" i="17"/>
  <c r="J704" i="20" l="1"/>
  <c r="M703" i="19"/>
  <c r="N703" i="17"/>
  <c r="K492" i="21"/>
  <c r="L492" i="20"/>
  <c r="I493" i="19"/>
  <c r="K492" i="18"/>
  <c r="L492" i="17"/>
  <c r="O400" i="20"/>
  <c r="I401" i="21"/>
  <c r="N401" i="20"/>
  <c r="J401" i="19"/>
  <c r="J401" i="18"/>
  <c r="J402" i="17"/>
  <c r="N400" i="19"/>
  <c r="H402" i="21"/>
  <c r="M401" i="21"/>
  <c r="M401" i="20"/>
  <c r="L401" i="19"/>
  <c r="L401" i="18"/>
  <c r="N401" i="18" s="1"/>
  <c r="M401" i="17"/>
  <c r="J401" i="21"/>
  <c r="K401" i="20"/>
  <c r="K401" i="19"/>
  <c r="I402" i="18"/>
  <c r="K401" i="17"/>
  <c r="O401" i="17" s="1"/>
  <c r="C56" i="6"/>
  <c r="H403" i="21" l="1"/>
  <c r="M402" i="20"/>
  <c r="L402" i="19"/>
  <c r="L402" i="18"/>
  <c r="M402" i="17"/>
  <c r="K493" i="21"/>
  <c r="L493" i="20"/>
  <c r="I494" i="19"/>
  <c r="K493" i="18"/>
  <c r="L493" i="17"/>
  <c r="I402" i="21"/>
  <c r="N402" i="20"/>
  <c r="J402" i="19"/>
  <c r="J402" i="18"/>
  <c r="J403" i="17"/>
  <c r="O402" i="17"/>
  <c r="J402" i="21"/>
  <c r="M402" i="21" s="1"/>
  <c r="K402" i="20"/>
  <c r="O402" i="20" s="1"/>
  <c r="K402" i="19"/>
  <c r="N402" i="18"/>
  <c r="I403" i="18"/>
  <c r="K402" i="17"/>
  <c r="N401" i="19"/>
  <c r="O401" i="20"/>
  <c r="J705" i="20"/>
  <c r="M704" i="19"/>
  <c r="N704" i="17"/>
  <c r="K494" i="21" l="1"/>
  <c r="L494" i="20"/>
  <c r="I495" i="19"/>
  <c r="K494" i="18"/>
  <c r="L494" i="17"/>
  <c r="J403" i="21"/>
  <c r="K403" i="20"/>
  <c r="O403" i="20" s="1"/>
  <c r="K403" i="19"/>
  <c r="I404" i="18"/>
  <c r="N403" i="18"/>
  <c r="K403" i="17"/>
  <c r="O403" i="17" s="1"/>
  <c r="J706" i="20"/>
  <c r="M705" i="19"/>
  <c r="N705" i="17"/>
  <c r="N402" i="19"/>
  <c r="H404" i="21"/>
  <c r="M403" i="20"/>
  <c r="L403" i="19"/>
  <c r="L403" i="18"/>
  <c r="M403" i="17"/>
  <c r="I403" i="21"/>
  <c r="M403" i="21" s="1"/>
  <c r="N403" i="20"/>
  <c r="J403" i="19"/>
  <c r="J403" i="18"/>
  <c r="J404" i="17"/>
  <c r="J404" i="21" l="1"/>
  <c r="K404" i="20"/>
  <c r="K404" i="19"/>
  <c r="I405" i="18"/>
  <c r="K404" i="17"/>
  <c r="H405" i="21"/>
  <c r="M404" i="21"/>
  <c r="M404" i="20"/>
  <c r="L404" i="19"/>
  <c r="M404" i="17"/>
  <c r="O404" i="17" s="1"/>
  <c r="L404" i="18"/>
  <c r="N404" i="18" s="1"/>
  <c r="I404" i="21"/>
  <c r="N404" i="20"/>
  <c r="J404" i="19"/>
  <c r="J404" i="18"/>
  <c r="J405" i="17"/>
  <c r="K495" i="21"/>
  <c r="L495" i="20"/>
  <c r="I496" i="19"/>
  <c r="K495" i="18"/>
  <c r="L495" i="17"/>
  <c r="N403" i="19"/>
  <c r="J707" i="20"/>
  <c r="M706" i="19"/>
  <c r="N706" i="17"/>
  <c r="K496" i="21" l="1"/>
  <c r="L496" i="20"/>
  <c r="I497" i="19"/>
  <c r="K496" i="18"/>
  <c r="L496" i="17"/>
  <c r="J405" i="21"/>
  <c r="K405" i="20"/>
  <c r="K405" i="19"/>
  <c r="I406" i="18"/>
  <c r="K405" i="17"/>
  <c r="O405" i="17" s="1"/>
  <c r="O404" i="20"/>
  <c r="H406" i="21"/>
  <c r="M405" i="20"/>
  <c r="L405" i="19"/>
  <c r="L405" i="18"/>
  <c r="M405" i="17"/>
  <c r="I405" i="21"/>
  <c r="M405" i="21" s="1"/>
  <c r="N405" i="20"/>
  <c r="J405" i="19"/>
  <c r="N405" i="19" s="1"/>
  <c r="J405" i="18"/>
  <c r="N405" i="18" s="1"/>
  <c r="J406" i="17"/>
  <c r="J708" i="20"/>
  <c r="M707" i="19"/>
  <c r="N707" i="17"/>
  <c r="N404" i="19"/>
  <c r="I406" i="21" l="1"/>
  <c r="N406" i="20"/>
  <c r="J406" i="19"/>
  <c r="J406" i="18"/>
  <c r="J407" i="17"/>
  <c r="J406" i="21"/>
  <c r="M406" i="21" s="1"/>
  <c r="K406" i="20"/>
  <c r="O406" i="20" s="1"/>
  <c r="K406" i="19"/>
  <c r="I407" i="18"/>
  <c r="N406" i="18"/>
  <c r="K406" i="17"/>
  <c r="O406" i="17" s="1"/>
  <c r="O405" i="20"/>
  <c r="J709" i="20"/>
  <c r="M708" i="19"/>
  <c r="N708" i="17"/>
  <c r="H407" i="21"/>
  <c r="M406" i="20"/>
  <c r="L406" i="19"/>
  <c r="L406" i="18"/>
  <c r="M406" i="17"/>
  <c r="K497" i="21"/>
  <c r="L497" i="20"/>
  <c r="I498" i="19"/>
  <c r="K497" i="18"/>
  <c r="L497" i="17"/>
  <c r="J407" i="21" l="1"/>
  <c r="K407" i="20"/>
  <c r="K407" i="19"/>
  <c r="I408" i="18"/>
  <c r="K407" i="17"/>
  <c r="H408" i="21"/>
  <c r="M407" i="21"/>
  <c r="M407" i="20"/>
  <c r="L407" i="19"/>
  <c r="L407" i="18"/>
  <c r="M407" i="17"/>
  <c r="O407" i="17" s="1"/>
  <c r="I407" i="21"/>
  <c r="N407" i="20"/>
  <c r="J407" i="19"/>
  <c r="N407" i="19" s="1"/>
  <c r="J407" i="18"/>
  <c r="N407" i="18" s="1"/>
  <c r="J408" i="17"/>
  <c r="N406" i="19"/>
  <c r="K498" i="21"/>
  <c r="L498" i="20"/>
  <c r="I499" i="19"/>
  <c r="K498" i="18"/>
  <c r="L498" i="17"/>
  <c r="J710" i="20"/>
  <c r="M709" i="19"/>
  <c r="N709" i="17"/>
  <c r="I408" i="21" l="1"/>
  <c r="N408" i="20"/>
  <c r="J408" i="19"/>
  <c r="J408" i="18"/>
  <c r="J409" i="17"/>
  <c r="K499" i="21"/>
  <c r="L499" i="20"/>
  <c r="I500" i="19"/>
  <c r="K499" i="18"/>
  <c r="L499" i="17"/>
  <c r="H409" i="21"/>
  <c r="M408" i="20"/>
  <c r="L408" i="19"/>
  <c r="L408" i="18"/>
  <c r="M408" i="17"/>
  <c r="J408" i="21"/>
  <c r="M408" i="21" s="1"/>
  <c r="K408" i="20"/>
  <c r="O408" i="20" s="1"/>
  <c r="K408" i="19"/>
  <c r="I409" i="18"/>
  <c r="N408" i="18"/>
  <c r="K408" i="17"/>
  <c r="O408" i="17" s="1"/>
  <c r="J711" i="20"/>
  <c r="M710" i="19"/>
  <c r="N710" i="17"/>
  <c r="O407" i="20"/>
  <c r="J409" i="21" l="1"/>
  <c r="K409" i="20"/>
  <c r="K409" i="19"/>
  <c r="I410" i="18"/>
  <c r="K409" i="17"/>
  <c r="O409" i="17" s="1"/>
  <c r="N408" i="19"/>
  <c r="K500" i="21"/>
  <c r="L500" i="20"/>
  <c r="I501" i="19"/>
  <c r="K500" i="18"/>
  <c r="L500" i="17"/>
  <c r="I409" i="21"/>
  <c r="N409" i="20"/>
  <c r="J409" i="19"/>
  <c r="N409" i="19" s="1"/>
  <c r="J409" i="18"/>
  <c r="N409" i="18" s="1"/>
  <c r="J410" i="17"/>
  <c r="J712" i="20"/>
  <c r="M711" i="19"/>
  <c r="N711" i="17"/>
  <c r="H410" i="21"/>
  <c r="M409" i="21"/>
  <c r="M409" i="20"/>
  <c r="L409" i="19"/>
  <c r="L409" i="18"/>
  <c r="M409" i="17"/>
  <c r="H411" i="21" l="1"/>
  <c r="M410" i="20"/>
  <c r="L410" i="19"/>
  <c r="L410" i="18"/>
  <c r="M410" i="17"/>
  <c r="K501" i="21"/>
  <c r="L501" i="20"/>
  <c r="I502" i="19"/>
  <c r="K501" i="18"/>
  <c r="L501" i="17"/>
  <c r="I410" i="21"/>
  <c r="M410" i="21" s="1"/>
  <c r="N410" i="20"/>
  <c r="J410" i="19"/>
  <c r="J410" i="18"/>
  <c r="J411" i="17"/>
  <c r="J410" i="21"/>
  <c r="K410" i="20"/>
  <c r="O410" i="20" s="1"/>
  <c r="K410" i="19"/>
  <c r="N410" i="18"/>
  <c r="I411" i="18"/>
  <c r="K410" i="17"/>
  <c r="O410" i="17" s="1"/>
  <c r="J713" i="20"/>
  <c r="M712" i="19"/>
  <c r="N712" i="17"/>
  <c r="O409" i="20"/>
  <c r="J411" i="21" l="1"/>
  <c r="K411" i="20"/>
  <c r="K411" i="19"/>
  <c r="I412" i="18"/>
  <c r="K411" i="17"/>
  <c r="O411" i="17" s="1"/>
  <c r="K502" i="21"/>
  <c r="L502" i="20"/>
  <c r="I503" i="19"/>
  <c r="K502" i="18"/>
  <c r="L502" i="17"/>
  <c r="N410" i="19"/>
  <c r="H412" i="21"/>
  <c r="M411" i="20"/>
  <c r="L411" i="19"/>
  <c r="L411" i="18"/>
  <c r="M411" i="17"/>
  <c r="I411" i="21"/>
  <c r="M411" i="21" s="1"/>
  <c r="N411" i="20"/>
  <c r="J411" i="19"/>
  <c r="N411" i="19" s="1"/>
  <c r="J411" i="18"/>
  <c r="N411" i="18" s="1"/>
  <c r="J412" i="17"/>
  <c r="J714" i="20"/>
  <c r="M713" i="19"/>
  <c r="N713" i="17"/>
  <c r="K503" i="21" l="1"/>
  <c r="L503" i="20"/>
  <c r="I504" i="19"/>
  <c r="K503" i="18"/>
  <c r="L503" i="17"/>
  <c r="I412" i="21"/>
  <c r="M412" i="21" s="1"/>
  <c r="N412" i="20"/>
  <c r="J412" i="19"/>
  <c r="N412" i="19" s="1"/>
  <c r="J412" i="18"/>
  <c r="N412" i="18" s="1"/>
  <c r="J413" i="17"/>
  <c r="O412" i="17"/>
  <c r="O411" i="20"/>
  <c r="J412" i="21"/>
  <c r="K412" i="20"/>
  <c r="K412" i="19"/>
  <c r="I413" i="18"/>
  <c r="K412" i="17"/>
  <c r="J715" i="20"/>
  <c r="M714" i="19"/>
  <c r="N714" i="17"/>
  <c r="H413" i="21"/>
  <c r="M412" i="20"/>
  <c r="L412" i="19"/>
  <c r="L412" i="18"/>
  <c r="M412" i="17"/>
  <c r="I413" i="21" l="1"/>
  <c r="N413" i="20"/>
  <c r="J413" i="19"/>
  <c r="J413" i="18"/>
  <c r="J414" i="17"/>
  <c r="J413" i="21"/>
  <c r="M413" i="21" s="1"/>
  <c r="K413" i="20"/>
  <c r="K413" i="19"/>
  <c r="I414" i="18"/>
  <c r="N413" i="18"/>
  <c r="K413" i="17"/>
  <c r="O413" i="17" s="1"/>
  <c r="J716" i="20"/>
  <c r="M715" i="19"/>
  <c r="N715" i="17"/>
  <c r="H414" i="21"/>
  <c r="M413" i="20"/>
  <c r="L413" i="19"/>
  <c r="L413" i="18"/>
  <c r="M413" i="17"/>
  <c r="O412" i="20"/>
  <c r="K504" i="21"/>
  <c r="L504" i="20"/>
  <c r="I505" i="19"/>
  <c r="L504" i="17"/>
  <c r="K504" i="18"/>
  <c r="J414" i="21" l="1"/>
  <c r="K414" i="20"/>
  <c r="K414" i="19"/>
  <c r="I415" i="18"/>
  <c r="K414" i="17"/>
  <c r="O413" i="20"/>
  <c r="K505" i="21"/>
  <c r="L505" i="20"/>
  <c r="I506" i="19"/>
  <c r="K505" i="18"/>
  <c r="L505" i="17"/>
  <c r="I414" i="21"/>
  <c r="N414" i="20"/>
  <c r="J414" i="19"/>
  <c r="J414" i="18"/>
  <c r="N414" i="18" s="1"/>
  <c r="O414" i="17"/>
  <c r="J415" i="17"/>
  <c r="H415" i="21"/>
  <c r="M414" i="21"/>
  <c r="M414" i="20"/>
  <c r="L414" i="19"/>
  <c r="L414" i="18"/>
  <c r="M414" i="17"/>
  <c r="N413" i="19"/>
  <c r="J717" i="20"/>
  <c r="M716" i="19"/>
  <c r="N716" i="17"/>
  <c r="I415" i="21" l="1"/>
  <c r="N415" i="20"/>
  <c r="J415" i="19"/>
  <c r="J415" i="18"/>
  <c r="J416" i="17"/>
  <c r="J718" i="20"/>
  <c r="M717" i="19"/>
  <c r="N717" i="17"/>
  <c r="O414" i="20"/>
  <c r="K506" i="21"/>
  <c r="L506" i="20"/>
  <c r="I507" i="19"/>
  <c r="K506" i="18"/>
  <c r="L506" i="17"/>
  <c r="H416" i="21"/>
  <c r="M415" i="20"/>
  <c r="L415" i="19"/>
  <c r="L415" i="18"/>
  <c r="N415" i="18" s="1"/>
  <c r="M415" i="17"/>
  <c r="J415" i="21"/>
  <c r="M415" i="21" s="1"/>
  <c r="K415" i="20"/>
  <c r="K415" i="19"/>
  <c r="I416" i="18"/>
  <c r="K415" i="17"/>
  <c r="O415" i="17" s="1"/>
  <c r="N414" i="19"/>
  <c r="H417" i="21" l="1"/>
  <c r="M416" i="20"/>
  <c r="L416" i="19"/>
  <c r="M416" i="17"/>
  <c r="L416" i="18"/>
  <c r="J416" i="21"/>
  <c r="K416" i="20"/>
  <c r="K416" i="19"/>
  <c r="I417" i="18"/>
  <c r="N416" i="18"/>
  <c r="K416" i="17"/>
  <c r="O416" i="17" s="1"/>
  <c r="K507" i="21"/>
  <c r="L507" i="20"/>
  <c r="I508" i="19"/>
  <c r="K507" i="18"/>
  <c r="L507" i="17"/>
  <c r="J719" i="20"/>
  <c r="M718" i="19"/>
  <c r="N718" i="17"/>
  <c r="I416" i="21"/>
  <c r="M416" i="21" s="1"/>
  <c r="N416" i="20"/>
  <c r="J416" i="19"/>
  <c r="J416" i="18"/>
  <c r="J417" i="17"/>
  <c r="N415" i="19"/>
  <c r="O415" i="20"/>
  <c r="J417" i="21" l="1"/>
  <c r="K417" i="20"/>
  <c r="K417" i="19"/>
  <c r="I418" i="18"/>
  <c r="K417" i="17"/>
  <c r="O416" i="20"/>
  <c r="J720" i="20"/>
  <c r="M719" i="19"/>
  <c r="N719" i="17"/>
  <c r="I417" i="21"/>
  <c r="M417" i="21" s="1"/>
  <c r="N417" i="20"/>
  <c r="J417" i="19"/>
  <c r="J417" i="18"/>
  <c r="J418" i="17"/>
  <c r="O417" i="17"/>
  <c r="K508" i="21"/>
  <c r="L508" i="20"/>
  <c r="I509" i="19"/>
  <c r="K508" i="18"/>
  <c r="L508" i="17"/>
  <c r="N416" i="19"/>
  <c r="H418" i="21"/>
  <c r="M417" i="20"/>
  <c r="L417" i="19"/>
  <c r="L417" i="18"/>
  <c r="N417" i="18" s="1"/>
  <c r="M417" i="17"/>
  <c r="K509" i="21" l="1"/>
  <c r="L509" i="20"/>
  <c r="I510" i="19"/>
  <c r="K509" i="18"/>
  <c r="L509" i="17"/>
  <c r="J418" i="21"/>
  <c r="K418" i="20"/>
  <c r="O418" i="20" s="1"/>
  <c r="K418" i="19"/>
  <c r="I419" i="18"/>
  <c r="N418" i="18"/>
  <c r="K418" i="17"/>
  <c r="O417" i="20"/>
  <c r="J721" i="20"/>
  <c r="M720" i="19"/>
  <c r="N720" i="17"/>
  <c r="I418" i="21"/>
  <c r="M418" i="21" s="1"/>
  <c r="N418" i="20"/>
  <c r="J418" i="19"/>
  <c r="N418" i="19" s="1"/>
  <c r="J418" i="18"/>
  <c r="J419" i="17"/>
  <c r="O418" i="17"/>
  <c r="N417" i="19"/>
  <c r="H419" i="21"/>
  <c r="M418" i="20"/>
  <c r="L418" i="19"/>
  <c r="L418" i="18"/>
  <c r="M418" i="17"/>
  <c r="I419" i="21" l="1"/>
  <c r="N419" i="20"/>
  <c r="J419" i="19"/>
  <c r="J419" i="18"/>
  <c r="J420" i="17"/>
  <c r="K510" i="21"/>
  <c r="L510" i="20"/>
  <c r="I511" i="19"/>
  <c r="K510" i="18"/>
  <c r="L510" i="17"/>
  <c r="H420" i="21"/>
  <c r="M419" i="20"/>
  <c r="L419" i="19"/>
  <c r="L419" i="18"/>
  <c r="M419" i="17"/>
  <c r="J419" i="21"/>
  <c r="M419" i="21" s="1"/>
  <c r="K419" i="20"/>
  <c r="O419" i="20" s="1"/>
  <c r="K419" i="19"/>
  <c r="N419" i="18"/>
  <c r="I420" i="18"/>
  <c r="K419" i="17"/>
  <c r="O419" i="17" s="1"/>
  <c r="J722" i="20"/>
  <c r="M721" i="19"/>
  <c r="N721" i="17"/>
  <c r="K511" i="21" l="1"/>
  <c r="L511" i="20"/>
  <c r="I512" i="19"/>
  <c r="K511" i="18"/>
  <c r="L511" i="17"/>
  <c r="J420" i="21"/>
  <c r="M420" i="21" s="1"/>
  <c r="K420" i="20"/>
  <c r="O420" i="20" s="1"/>
  <c r="K420" i="19"/>
  <c r="I421" i="18"/>
  <c r="N420" i="18"/>
  <c r="K420" i="17"/>
  <c r="O420" i="17" s="1"/>
  <c r="I420" i="21"/>
  <c r="N420" i="20"/>
  <c r="J420" i="19"/>
  <c r="J420" i="18"/>
  <c r="J421" i="17"/>
  <c r="N419" i="19"/>
  <c r="J723" i="20"/>
  <c r="M722" i="19"/>
  <c r="N722" i="17"/>
  <c r="H421" i="21"/>
  <c r="M420" i="20"/>
  <c r="L420" i="19"/>
  <c r="L420" i="18"/>
  <c r="M420" i="17"/>
  <c r="J421" i="21" l="1"/>
  <c r="K421" i="20"/>
  <c r="K421" i="19"/>
  <c r="I422" i="18"/>
  <c r="K421" i="17"/>
  <c r="O421" i="17" s="1"/>
  <c r="H422" i="21"/>
  <c r="M421" i="21"/>
  <c r="M421" i="20"/>
  <c r="L421" i="19"/>
  <c r="L421" i="18"/>
  <c r="M421" i="17"/>
  <c r="N420" i="19"/>
  <c r="I421" i="21"/>
  <c r="N421" i="20"/>
  <c r="J421" i="19"/>
  <c r="J421" i="18"/>
  <c r="N421" i="18" s="1"/>
  <c r="J422" i="17"/>
  <c r="J724" i="20"/>
  <c r="M723" i="19"/>
  <c r="N723" i="17"/>
  <c r="K512" i="21"/>
  <c r="L512" i="20"/>
  <c r="I513" i="19"/>
  <c r="K512" i="18"/>
  <c r="L512" i="17"/>
  <c r="H423" i="21" l="1"/>
  <c r="M422" i="20"/>
  <c r="L422" i="19"/>
  <c r="L422" i="18"/>
  <c r="M422" i="17"/>
  <c r="J725" i="20"/>
  <c r="M724" i="19"/>
  <c r="N724" i="17"/>
  <c r="I422" i="21"/>
  <c r="M422" i="21" s="1"/>
  <c r="N422" i="20"/>
  <c r="J422" i="19"/>
  <c r="J422" i="18"/>
  <c r="J423" i="17"/>
  <c r="J422" i="21"/>
  <c r="K422" i="20"/>
  <c r="K422" i="19"/>
  <c r="N422" i="18"/>
  <c r="I423" i="18"/>
  <c r="K422" i="17"/>
  <c r="O422" i="17" s="1"/>
  <c r="O421" i="20"/>
  <c r="N421" i="19"/>
  <c r="K513" i="21"/>
  <c r="L513" i="20"/>
  <c r="I514" i="19"/>
  <c r="K513" i="18"/>
  <c r="L513" i="17"/>
  <c r="J423" i="21" l="1"/>
  <c r="K423" i="20"/>
  <c r="K423" i="19"/>
  <c r="I424" i="18"/>
  <c r="K423" i="17"/>
  <c r="K514" i="21"/>
  <c r="L514" i="20"/>
  <c r="I515" i="19"/>
  <c r="K514" i="18"/>
  <c r="L514" i="17"/>
  <c r="O422" i="20"/>
  <c r="H424" i="21"/>
  <c r="M423" i="20"/>
  <c r="L423" i="19"/>
  <c r="L423" i="18"/>
  <c r="N423" i="18" s="1"/>
  <c r="M423" i="17"/>
  <c r="O423" i="17" s="1"/>
  <c r="J726" i="20"/>
  <c r="M725" i="19"/>
  <c r="N725" i="17"/>
  <c r="I423" i="21"/>
  <c r="M423" i="21" s="1"/>
  <c r="N423" i="20"/>
  <c r="J423" i="19"/>
  <c r="J423" i="18"/>
  <c r="J424" i="17"/>
  <c r="N422" i="19"/>
  <c r="K515" i="21" l="1"/>
  <c r="L515" i="20"/>
  <c r="I516" i="19"/>
  <c r="K515" i="18"/>
  <c r="L515" i="17"/>
  <c r="J727" i="20"/>
  <c r="M726" i="19"/>
  <c r="N726" i="17"/>
  <c r="N423" i="19"/>
  <c r="I424" i="21"/>
  <c r="M424" i="21" s="1"/>
  <c r="N424" i="20"/>
  <c r="J424" i="19"/>
  <c r="J424" i="18"/>
  <c r="J425" i="17"/>
  <c r="J424" i="21"/>
  <c r="K424" i="20"/>
  <c r="O424" i="20" s="1"/>
  <c r="K424" i="19"/>
  <c r="N424" i="18"/>
  <c r="I425" i="18"/>
  <c r="K424" i="17"/>
  <c r="O424" i="17" s="1"/>
  <c r="H425" i="21"/>
  <c r="M424" i="20"/>
  <c r="L424" i="19"/>
  <c r="L424" i="18"/>
  <c r="M424" i="17"/>
  <c r="O423" i="20"/>
  <c r="H426" i="21" l="1"/>
  <c r="M425" i="20"/>
  <c r="L425" i="19"/>
  <c r="L425" i="18"/>
  <c r="M425" i="17"/>
  <c r="J425" i="21"/>
  <c r="K425" i="20"/>
  <c r="O425" i="20" s="1"/>
  <c r="K425" i="19"/>
  <c r="I426" i="18"/>
  <c r="N425" i="18"/>
  <c r="K425" i="17"/>
  <c r="O425" i="17" s="1"/>
  <c r="J728" i="20"/>
  <c r="M727" i="19"/>
  <c r="N727" i="17"/>
  <c r="I425" i="21"/>
  <c r="M425" i="21" s="1"/>
  <c r="N425" i="20"/>
  <c r="J425" i="19"/>
  <c r="N425" i="19" s="1"/>
  <c r="J425" i="18"/>
  <c r="J426" i="17"/>
  <c r="K516" i="21"/>
  <c r="L516" i="20"/>
  <c r="I517" i="19"/>
  <c r="K516" i="18"/>
  <c r="L516" i="17"/>
  <c r="N424" i="19"/>
  <c r="J426" i="21" l="1"/>
  <c r="K426" i="20"/>
  <c r="K426" i="19"/>
  <c r="I427" i="18"/>
  <c r="K426" i="17"/>
  <c r="I426" i="21"/>
  <c r="N426" i="20"/>
  <c r="J426" i="19"/>
  <c r="N426" i="19" s="1"/>
  <c r="J426" i="18"/>
  <c r="N426" i="18" s="1"/>
  <c r="O426" i="17"/>
  <c r="J427" i="17"/>
  <c r="K517" i="21"/>
  <c r="L517" i="20"/>
  <c r="I518" i="19"/>
  <c r="K517" i="18"/>
  <c r="L517" i="17"/>
  <c r="J729" i="20"/>
  <c r="M728" i="19"/>
  <c r="N728" i="17"/>
  <c r="H427" i="21"/>
  <c r="M426" i="21"/>
  <c r="M426" i="20"/>
  <c r="L426" i="19"/>
  <c r="L426" i="18"/>
  <c r="M426" i="17"/>
  <c r="H428" i="21" l="1"/>
  <c r="M427" i="20"/>
  <c r="L427" i="19"/>
  <c r="L427" i="18"/>
  <c r="M427" i="17"/>
  <c r="I427" i="21"/>
  <c r="M427" i="21" s="1"/>
  <c r="N427" i="20"/>
  <c r="J427" i="19"/>
  <c r="N427" i="19" s="1"/>
  <c r="J427" i="18"/>
  <c r="J428" i="17"/>
  <c r="O427" i="17"/>
  <c r="J730" i="20"/>
  <c r="M729" i="19"/>
  <c r="N729" i="17"/>
  <c r="J427" i="21"/>
  <c r="K427" i="20"/>
  <c r="K427" i="19"/>
  <c r="I428" i="18"/>
  <c r="N427" i="18"/>
  <c r="K427" i="17"/>
  <c r="O426" i="20"/>
  <c r="K518" i="21"/>
  <c r="L518" i="20"/>
  <c r="I519" i="19"/>
  <c r="K518" i="18"/>
  <c r="L518" i="17"/>
  <c r="I428" i="21" l="1"/>
  <c r="N428" i="20"/>
  <c r="J428" i="19"/>
  <c r="J428" i="18"/>
  <c r="J429" i="17"/>
  <c r="J428" i="21"/>
  <c r="M428" i="21" s="1"/>
  <c r="K428" i="20"/>
  <c r="O428" i="20" s="1"/>
  <c r="K428" i="19"/>
  <c r="I429" i="18"/>
  <c r="N428" i="18"/>
  <c r="K428" i="17"/>
  <c r="O428" i="17" s="1"/>
  <c r="O427" i="20"/>
  <c r="K519" i="21"/>
  <c r="L519" i="20"/>
  <c r="I520" i="19"/>
  <c r="K519" i="18"/>
  <c r="L519" i="17"/>
  <c r="J731" i="20"/>
  <c r="M730" i="19"/>
  <c r="N730" i="17"/>
  <c r="H429" i="21"/>
  <c r="M428" i="20"/>
  <c r="L428" i="19"/>
  <c r="M428" i="17"/>
  <c r="L428" i="18"/>
  <c r="H430" i="21" l="1"/>
  <c r="M429" i="20"/>
  <c r="L429" i="19"/>
  <c r="L429" i="18"/>
  <c r="M429" i="17"/>
  <c r="J732" i="20"/>
  <c r="M731" i="19"/>
  <c r="N731" i="17"/>
  <c r="I429" i="21"/>
  <c r="M429" i="21" s="1"/>
  <c r="N429" i="20"/>
  <c r="J429" i="19"/>
  <c r="J429" i="18"/>
  <c r="J430" i="17"/>
  <c r="D5" i="6"/>
  <c r="J429" i="21"/>
  <c r="K429" i="20"/>
  <c r="K429" i="19"/>
  <c r="N429" i="18"/>
  <c r="I430" i="18"/>
  <c r="K429" i="17"/>
  <c r="O429" i="17" s="1"/>
  <c r="D6" i="6"/>
  <c r="K520" i="21"/>
  <c r="L520" i="20"/>
  <c r="I521" i="19"/>
  <c r="K520" i="18"/>
  <c r="L520" i="17"/>
  <c r="N428" i="19"/>
  <c r="J733" i="20" l="1"/>
  <c r="M732" i="19"/>
  <c r="N732" i="17"/>
  <c r="I430" i="21"/>
  <c r="M430" i="21" s="1"/>
  <c r="N430" i="20"/>
  <c r="J430" i="19"/>
  <c r="N430" i="19" s="1"/>
  <c r="J430" i="18"/>
  <c r="N430" i="18" s="1"/>
  <c r="J431" i="17"/>
  <c r="O430" i="17"/>
  <c r="J430" i="21"/>
  <c r="K430" i="20"/>
  <c r="O430" i="20" s="1"/>
  <c r="K430" i="19"/>
  <c r="I431" i="18"/>
  <c r="K430" i="17"/>
  <c r="K521" i="21"/>
  <c r="L521" i="20"/>
  <c r="I522" i="19"/>
  <c r="K521" i="18"/>
  <c r="L521" i="17"/>
  <c r="G7" i="6"/>
  <c r="H431" i="21"/>
  <c r="M430" i="20"/>
  <c r="L430" i="19"/>
  <c r="L430" i="18"/>
  <c r="M430" i="17"/>
  <c r="AC78" i="7"/>
  <c r="O429" i="20"/>
  <c r="AC77" i="7"/>
  <c r="D4" i="6"/>
  <c r="N429" i="19"/>
  <c r="AF79" i="7" l="1"/>
  <c r="I431" i="21"/>
  <c r="M431" i="21" s="1"/>
  <c r="N431" i="20"/>
  <c r="J431" i="19"/>
  <c r="J431" i="18"/>
  <c r="J432" i="17"/>
  <c r="K522" i="21"/>
  <c r="L522" i="20"/>
  <c r="I523" i="19"/>
  <c r="K522" i="18"/>
  <c r="L522" i="17"/>
  <c r="AC76" i="7"/>
  <c r="AC89" i="7"/>
  <c r="AC90" i="7" s="1"/>
  <c r="AC91" i="7" s="1"/>
  <c r="AC92" i="7" s="1"/>
  <c r="D54" i="6"/>
  <c r="J431" i="21"/>
  <c r="K431" i="20"/>
  <c r="O431" i="20" s="1"/>
  <c r="K431" i="19"/>
  <c r="N431" i="18"/>
  <c r="I432" i="18"/>
  <c r="K431" i="17"/>
  <c r="O431" i="17" s="1"/>
  <c r="H432" i="21"/>
  <c r="M431" i="20"/>
  <c r="L431" i="19"/>
  <c r="L431" i="18"/>
  <c r="M431" i="17"/>
  <c r="J734" i="20"/>
  <c r="M733" i="19"/>
  <c r="N733" i="17"/>
  <c r="N8" i="6"/>
  <c r="J432" i="21" l="1"/>
  <c r="K432" i="20"/>
  <c r="K432" i="19"/>
  <c r="I433" i="18"/>
  <c r="K432" i="17"/>
  <c r="K523" i="21"/>
  <c r="L523" i="20"/>
  <c r="I524" i="19"/>
  <c r="K523" i="18"/>
  <c r="L523" i="17"/>
  <c r="J735" i="20"/>
  <c r="M734" i="19"/>
  <c r="N734" i="17"/>
  <c r="D56" i="6"/>
  <c r="I432" i="21"/>
  <c r="M432" i="21" s="1"/>
  <c r="N432" i="20"/>
  <c r="J432" i="19"/>
  <c r="N432" i="19" s="1"/>
  <c r="J433" i="17"/>
  <c r="J432" i="18"/>
  <c r="N432" i="18" s="1"/>
  <c r="O432" i="17"/>
  <c r="N431" i="19"/>
  <c r="AM80" i="7"/>
  <c r="O8" i="6"/>
  <c r="H433" i="21"/>
  <c r="M432" i="20"/>
  <c r="L432" i="19"/>
  <c r="L432" i="18"/>
  <c r="M432" i="17"/>
  <c r="K524" i="21" l="1"/>
  <c r="L524" i="20"/>
  <c r="I525" i="19"/>
  <c r="K524" i="18"/>
  <c r="L524" i="17"/>
  <c r="H434" i="21"/>
  <c r="M433" i="21"/>
  <c r="M433" i="20"/>
  <c r="L433" i="19"/>
  <c r="L433" i="18"/>
  <c r="M433" i="17"/>
  <c r="O433" i="17" s="1"/>
  <c r="I433" i="21"/>
  <c r="N433" i="20"/>
  <c r="J433" i="19"/>
  <c r="J433" i="18"/>
  <c r="N433" i="18" s="1"/>
  <c r="J434" i="17"/>
  <c r="O432" i="20"/>
  <c r="J433" i="21"/>
  <c r="K433" i="20"/>
  <c r="O433" i="20" s="1"/>
  <c r="K433" i="19"/>
  <c r="I434" i="18"/>
  <c r="K433" i="17"/>
  <c r="J736" i="20"/>
  <c r="M735" i="19"/>
  <c r="N735" i="17"/>
  <c r="J434" i="21" l="1"/>
  <c r="K434" i="20"/>
  <c r="K434" i="19"/>
  <c r="I435" i="18"/>
  <c r="K434" i="17"/>
  <c r="O434" i="17" s="1"/>
  <c r="M434" i="21"/>
  <c r="H435" i="21"/>
  <c r="M434" i="20"/>
  <c r="L434" i="19"/>
  <c r="L434" i="18"/>
  <c r="M434" i="17"/>
  <c r="I434" i="21"/>
  <c r="N434" i="20"/>
  <c r="J434" i="19"/>
  <c r="J434" i="18"/>
  <c r="N434" i="18" s="1"/>
  <c r="J435" i="17"/>
  <c r="J737" i="20"/>
  <c r="M736" i="19"/>
  <c r="N736" i="17"/>
  <c r="N433" i="19"/>
  <c r="K525" i="21"/>
  <c r="L525" i="20"/>
  <c r="I526" i="19"/>
  <c r="K525" i="18"/>
  <c r="L525" i="17"/>
  <c r="H436" i="21" l="1"/>
  <c r="M435" i="20"/>
  <c r="L435" i="19"/>
  <c r="L435" i="18"/>
  <c r="M435" i="17"/>
  <c r="J738" i="20"/>
  <c r="M737" i="19"/>
  <c r="N737" i="17"/>
  <c r="I435" i="21"/>
  <c r="M435" i="21" s="1"/>
  <c r="N435" i="20"/>
  <c r="J435" i="19"/>
  <c r="J435" i="18"/>
  <c r="J436" i="17"/>
  <c r="O434" i="20"/>
  <c r="J435" i="21"/>
  <c r="K435" i="20"/>
  <c r="K435" i="19"/>
  <c r="I436" i="18"/>
  <c r="N435" i="18"/>
  <c r="K435" i="17"/>
  <c r="O435" i="17" s="1"/>
  <c r="N434" i="19"/>
  <c r="K526" i="21"/>
  <c r="L526" i="20"/>
  <c r="I527" i="19"/>
  <c r="K526" i="18"/>
  <c r="L526" i="17"/>
  <c r="K527" i="21" l="1"/>
  <c r="L527" i="20"/>
  <c r="I528" i="19"/>
  <c r="K527" i="18"/>
  <c r="L527" i="17"/>
  <c r="O435" i="20"/>
  <c r="H437" i="21"/>
  <c r="M436" i="20"/>
  <c r="L436" i="19"/>
  <c r="L436" i="18"/>
  <c r="N436" i="18" s="1"/>
  <c r="M436" i="17"/>
  <c r="J436" i="21"/>
  <c r="K436" i="20"/>
  <c r="K436" i="19"/>
  <c r="I437" i="18"/>
  <c r="K436" i="17"/>
  <c r="O436" i="17" s="1"/>
  <c r="J739" i="20"/>
  <c r="M738" i="19"/>
  <c r="N738" i="17"/>
  <c r="I436" i="21"/>
  <c r="M436" i="21" s="1"/>
  <c r="N436" i="20"/>
  <c r="J436" i="19"/>
  <c r="J436" i="18"/>
  <c r="J437" i="17"/>
  <c r="N435" i="19"/>
  <c r="H438" i="21" l="1"/>
  <c r="M437" i="20"/>
  <c r="L437" i="19"/>
  <c r="L437" i="18"/>
  <c r="M437" i="17"/>
  <c r="J437" i="21"/>
  <c r="K437" i="20"/>
  <c r="O437" i="20" s="1"/>
  <c r="K437" i="19"/>
  <c r="I438" i="18"/>
  <c r="K437" i="17"/>
  <c r="O437" i="17" s="1"/>
  <c r="O436" i="20"/>
  <c r="J740" i="20"/>
  <c r="M739" i="19"/>
  <c r="N739" i="17"/>
  <c r="I437" i="21"/>
  <c r="M437" i="21" s="1"/>
  <c r="J437" i="19"/>
  <c r="N437" i="20"/>
  <c r="J437" i="18"/>
  <c r="N437" i="18" s="1"/>
  <c r="J438" i="17"/>
  <c r="K528" i="21"/>
  <c r="L528" i="20"/>
  <c r="I529" i="19"/>
  <c r="L528" i="17"/>
  <c r="K528" i="18"/>
  <c r="N436" i="19"/>
  <c r="H439" i="21" l="1"/>
  <c r="M438" i="20"/>
  <c r="L438" i="19"/>
  <c r="L438" i="18"/>
  <c r="M438" i="17"/>
  <c r="N437" i="19"/>
  <c r="I438" i="21"/>
  <c r="M438" i="21" s="1"/>
  <c r="N438" i="20"/>
  <c r="J438" i="19"/>
  <c r="N438" i="19" s="1"/>
  <c r="J438" i="18"/>
  <c r="N438" i="18" s="1"/>
  <c r="O438" i="17"/>
  <c r="J439" i="17"/>
  <c r="J438" i="21"/>
  <c r="K438" i="20"/>
  <c r="K438" i="19"/>
  <c r="I439" i="18"/>
  <c r="K438" i="17"/>
  <c r="K529" i="21"/>
  <c r="L529" i="20"/>
  <c r="I530" i="19"/>
  <c r="K529" i="18"/>
  <c r="L529" i="17"/>
  <c r="J741" i="20"/>
  <c r="M740" i="19"/>
  <c r="N740" i="17"/>
  <c r="K530" i="21" l="1"/>
  <c r="L530" i="20"/>
  <c r="I531" i="19"/>
  <c r="K530" i="18"/>
  <c r="L530" i="17"/>
  <c r="J439" i="21"/>
  <c r="K439" i="20"/>
  <c r="O439" i="20" s="1"/>
  <c r="K439" i="19"/>
  <c r="I440" i="18"/>
  <c r="N439" i="18"/>
  <c r="K439" i="17"/>
  <c r="O439" i="17" s="1"/>
  <c r="J742" i="20"/>
  <c r="M741" i="19"/>
  <c r="N741" i="17"/>
  <c r="H440" i="21"/>
  <c r="M439" i="20"/>
  <c r="L439" i="19"/>
  <c r="L439" i="18"/>
  <c r="M439" i="17"/>
  <c r="O438" i="20"/>
  <c r="I439" i="21"/>
  <c r="M439" i="21" s="1"/>
  <c r="N439" i="20"/>
  <c r="J439" i="19"/>
  <c r="J440" i="17"/>
  <c r="J439" i="18"/>
  <c r="I440" i="21" l="1"/>
  <c r="N440" i="20"/>
  <c r="J440" i="19"/>
  <c r="J440" i="18"/>
  <c r="J441" i="17"/>
  <c r="J440" i="21"/>
  <c r="M440" i="21" s="1"/>
  <c r="K440" i="20"/>
  <c r="O440" i="20" s="1"/>
  <c r="K440" i="19"/>
  <c r="I441" i="18"/>
  <c r="N440" i="18"/>
  <c r="K440" i="17"/>
  <c r="O440" i="17" s="1"/>
  <c r="H441" i="21"/>
  <c r="M440" i="20"/>
  <c r="L440" i="19"/>
  <c r="M440" i="17"/>
  <c r="L440" i="18"/>
  <c r="K531" i="21"/>
  <c r="L531" i="20"/>
  <c r="I532" i="19"/>
  <c r="K531" i="18"/>
  <c r="L531" i="17"/>
  <c r="N439" i="19"/>
  <c r="J743" i="20"/>
  <c r="M742" i="19"/>
  <c r="N742" i="17"/>
  <c r="K532" i="21" l="1"/>
  <c r="L532" i="20"/>
  <c r="I533" i="19"/>
  <c r="K532" i="18"/>
  <c r="L532" i="17"/>
  <c r="I441" i="21"/>
  <c r="N441" i="20"/>
  <c r="J441" i="19"/>
  <c r="N441" i="19" s="1"/>
  <c r="J441" i="18"/>
  <c r="N441" i="18" s="1"/>
  <c r="J442" i="17"/>
  <c r="O441" i="17"/>
  <c r="J441" i="21"/>
  <c r="K441" i="20"/>
  <c r="K441" i="19"/>
  <c r="I442" i="18"/>
  <c r="K441" i="17"/>
  <c r="N440" i="19"/>
  <c r="J744" i="20"/>
  <c r="M743" i="19"/>
  <c r="N743" i="17"/>
  <c r="M441" i="21"/>
  <c r="H442" i="21"/>
  <c r="M441" i="20"/>
  <c r="L441" i="19"/>
  <c r="L441" i="18"/>
  <c r="M441" i="17"/>
  <c r="K533" i="21" l="1"/>
  <c r="L533" i="20"/>
  <c r="I534" i="19"/>
  <c r="K533" i="18"/>
  <c r="L533" i="17"/>
  <c r="J442" i="21"/>
  <c r="K442" i="20"/>
  <c r="O442" i="20" s="1"/>
  <c r="K442" i="19"/>
  <c r="I443" i="18"/>
  <c r="N442" i="18"/>
  <c r="K442" i="17"/>
  <c r="O442" i="17" s="1"/>
  <c r="O441" i="20"/>
  <c r="I442" i="21"/>
  <c r="N442" i="20"/>
  <c r="J442" i="19"/>
  <c r="J442" i="18"/>
  <c r="J443" i="17"/>
  <c r="J745" i="20"/>
  <c r="M744" i="19"/>
  <c r="N744" i="17"/>
  <c r="M442" i="21"/>
  <c r="H443" i="21"/>
  <c r="M442" i="20"/>
  <c r="L442" i="19"/>
  <c r="L442" i="18"/>
  <c r="M442" i="17"/>
  <c r="J443" i="21" l="1"/>
  <c r="K443" i="20"/>
  <c r="K443" i="19"/>
  <c r="I444" i="18"/>
  <c r="K443" i="17"/>
  <c r="O443" i="17" s="1"/>
  <c r="J746" i="20"/>
  <c r="M745" i="19"/>
  <c r="N745" i="17"/>
  <c r="I443" i="21"/>
  <c r="M443" i="21" s="1"/>
  <c r="N443" i="20"/>
  <c r="J443" i="19"/>
  <c r="J443" i="18"/>
  <c r="J444" i="17"/>
  <c r="N442" i="19"/>
  <c r="K534" i="21"/>
  <c r="L534" i="20"/>
  <c r="I535" i="19"/>
  <c r="K534" i="18"/>
  <c r="L534" i="17"/>
  <c r="H444" i="21"/>
  <c r="M443" i="20"/>
  <c r="L443" i="19"/>
  <c r="L443" i="18"/>
  <c r="N443" i="18" s="1"/>
  <c r="M443" i="17"/>
  <c r="H445" i="21" l="1"/>
  <c r="M444" i="20"/>
  <c r="L444" i="19"/>
  <c r="L444" i="18"/>
  <c r="M444" i="17"/>
  <c r="K535" i="21"/>
  <c r="L535" i="20"/>
  <c r="I536" i="19"/>
  <c r="K535" i="18"/>
  <c r="L535" i="17"/>
  <c r="O443" i="20"/>
  <c r="J747" i="20"/>
  <c r="M746" i="19"/>
  <c r="N746" i="17"/>
  <c r="J444" i="21"/>
  <c r="K444" i="20"/>
  <c r="O444" i="20" s="1"/>
  <c r="K444" i="19"/>
  <c r="I445" i="18"/>
  <c r="N444" i="18"/>
  <c r="K444" i="17"/>
  <c r="O444" i="17" s="1"/>
  <c r="I444" i="21"/>
  <c r="M444" i="21" s="1"/>
  <c r="N444" i="20"/>
  <c r="J444" i="19"/>
  <c r="J444" i="18"/>
  <c r="J445" i="17"/>
  <c r="N443" i="19"/>
  <c r="K536" i="21" l="1"/>
  <c r="L536" i="20"/>
  <c r="I537" i="19"/>
  <c r="K536" i="18"/>
  <c r="L536" i="17"/>
  <c r="I445" i="21"/>
  <c r="M445" i="21" s="1"/>
  <c r="N445" i="20"/>
  <c r="J445" i="19"/>
  <c r="N445" i="19" s="1"/>
  <c r="J445" i="18"/>
  <c r="N445" i="18" s="1"/>
  <c r="O445" i="17"/>
  <c r="J446" i="17"/>
  <c r="J445" i="21"/>
  <c r="K445" i="20"/>
  <c r="K445" i="19"/>
  <c r="I446" i="18"/>
  <c r="K445" i="17"/>
  <c r="N444" i="19"/>
  <c r="J748" i="20"/>
  <c r="M747" i="19"/>
  <c r="N747" i="17"/>
  <c r="H446" i="21"/>
  <c r="M445" i="20"/>
  <c r="L445" i="19"/>
  <c r="L445" i="18"/>
  <c r="M445" i="17"/>
  <c r="H447" i="21" l="1"/>
  <c r="M446" i="20"/>
  <c r="L446" i="19"/>
  <c r="L446" i="18"/>
  <c r="M446" i="17"/>
  <c r="I446" i="21"/>
  <c r="M446" i="21" s="1"/>
  <c r="N446" i="20"/>
  <c r="J446" i="19"/>
  <c r="N446" i="19" s="1"/>
  <c r="J446" i="18"/>
  <c r="N446" i="18" s="1"/>
  <c r="O446" i="17"/>
  <c r="J447" i="17"/>
  <c r="J749" i="20"/>
  <c r="M748" i="19"/>
  <c r="N748" i="17"/>
  <c r="J446" i="21"/>
  <c r="K446" i="20"/>
  <c r="O446" i="20" s="1"/>
  <c r="K446" i="19"/>
  <c r="I447" i="18"/>
  <c r="K446" i="17"/>
  <c r="K537" i="21"/>
  <c r="L537" i="20"/>
  <c r="I538" i="19"/>
  <c r="K537" i="18"/>
  <c r="L537" i="17"/>
  <c r="O445" i="20"/>
  <c r="J447" i="21" l="1"/>
  <c r="K447" i="20"/>
  <c r="K447" i="19"/>
  <c r="I448" i="18"/>
  <c r="K447" i="17"/>
  <c r="H448" i="21"/>
  <c r="M447" i="21"/>
  <c r="M447" i="20"/>
  <c r="L447" i="19"/>
  <c r="L447" i="18"/>
  <c r="N447" i="18" s="1"/>
  <c r="M447" i="17"/>
  <c r="O447" i="17" s="1"/>
  <c r="I447" i="21"/>
  <c r="N447" i="20"/>
  <c r="J447" i="19"/>
  <c r="J447" i="18"/>
  <c r="J448" i="17"/>
  <c r="K538" i="21"/>
  <c r="L538" i="20"/>
  <c r="I539" i="19"/>
  <c r="K538" i="18"/>
  <c r="L538" i="17"/>
  <c r="J750" i="20"/>
  <c r="M749" i="19"/>
  <c r="N749" i="17"/>
  <c r="H449" i="21" l="1"/>
  <c r="M448" i="20"/>
  <c r="L448" i="19"/>
  <c r="L448" i="18"/>
  <c r="M448" i="17"/>
  <c r="I448" i="21"/>
  <c r="M448" i="21" s="1"/>
  <c r="N448" i="20"/>
  <c r="J448" i="19"/>
  <c r="N448" i="19" s="1"/>
  <c r="J448" i="18"/>
  <c r="N448" i="18" s="1"/>
  <c r="J449" i="17"/>
  <c r="O448" i="17"/>
  <c r="J448" i="21"/>
  <c r="K448" i="20"/>
  <c r="K448" i="19"/>
  <c r="I449" i="18"/>
  <c r="K448" i="17"/>
  <c r="N447" i="19"/>
  <c r="O447" i="20"/>
  <c r="K539" i="21"/>
  <c r="L539" i="20"/>
  <c r="I540" i="19"/>
  <c r="K539" i="18"/>
  <c r="L539" i="17"/>
  <c r="J751" i="20"/>
  <c r="M750" i="19"/>
  <c r="N750" i="17"/>
  <c r="I449" i="21" l="1"/>
  <c r="N449" i="20"/>
  <c r="J449" i="19"/>
  <c r="J449" i="18"/>
  <c r="J450" i="17"/>
  <c r="J449" i="21"/>
  <c r="K449" i="20"/>
  <c r="O449" i="20" s="1"/>
  <c r="K449" i="19"/>
  <c r="I450" i="18"/>
  <c r="N449" i="18"/>
  <c r="K449" i="17"/>
  <c r="O449" i="17" s="1"/>
  <c r="O448" i="20"/>
  <c r="K540" i="21"/>
  <c r="L540" i="20"/>
  <c r="I541" i="19"/>
  <c r="K540" i="18"/>
  <c r="L540" i="17"/>
  <c r="J752" i="20"/>
  <c r="M751" i="19"/>
  <c r="N751" i="17"/>
  <c r="M449" i="21"/>
  <c r="H450" i="21"/>
  <c r="M449" i="20"/>
  <c r="L449" i="19"/>
  <c r="L449" i="18"/>
  <c r="M449" i="17"/>
  <c r="J753" i="20" l="1"/>
  <c r="M752" i="19"/>
  <c r="N752" i="17"/>
  <c r="J450" i="21"/>
  <c r="K450" i="20"/>
  <c r="O450" i="20" s="1"/>
  <c r="K450" i="19"/>
  <c r="I451" i="18"/>
  <c r="K450" i="17"/>
  <c r="O450" i="17" s="1"/>
  <c r="I450" i="21"/>
  <c r="M450" i="21" s="1"/>
  <c r="N450" i="20"/>
  <c r="J450" i="19"/>
  <c r="J450" i="18"/>
  <c r="J451" i="17"/>
  <c r="K541" i="21"/>
  <c r="L541" i="20"/>
  <c r="I542" i="19"/>
  <c r="K541" i="18"/>
  <c r="L541" i="17"/>
  <c r="N449" i="19"/>
  <c r="H451" i="21"/>
  <c r="M450" i="20"/>
  <c r="L450" i="19"/>
  <c r="L450" i="18"/>
  <c r="N450" i="18" s="1"/>
  <c r="M450" i="17"/>
  <c r="J451" i="21" l="1"/>
  <c r="K451" i="20"/>
  <c r="K451" i="19"/>
  <c r="I452" i="18"/>
  <c r="K451" i="17"/>
  <c r="K542" i="21"/>
  <c r="L542" i="20"/>
  <c r="I543" i="19"/>
  <c r="K542" i="18"/>
  <c r="L542" i="17"/>
  <c r="I451" i="21"/>
  <c r="N451" i="20"/>
  <c r="J451" i="19"/>
  <c r="J451" i="18"/>
  <c r="N451" i="18" s="1"/>
  <c r="J452" i="17"/>
  <c r="O451" i="17"/>
  <c r="J754" i="20"/>
  <c r="M753" i="19"/>
  <c r="N753" i="17"/>
  <c r="H452" i="21"/>
  <c r="M451" i="21"/>
  <c r="M451" i="20"/>
  <c r="L451" i="19"/>
  <c r="L451" i="18"/>
  <c r="M451" i="17"/>
  <c r="N450" i="19"/>
  <c r="H453" i="21" l="1"/>
  <c r="M452" i="20"/>
  <c r="L452" i="19"/>
  <c r="M452" i="17"/>
  <c r="L452" i="18"/>
  <c r="K543" i="21"/>
  <c r="L543" i="20"/>
  <c r="I544" i="19"/>
  <c r="K543" i="18"/>
  <c r="L543" i="17"/>
  <c r="J755" i="20"/>
  <c r="M754" i="19"/>
  <c r="N754" i="17"/>
  <c r="I452" i="21"/>
  <c r="M452" i="21" s="1"/>
  <c r="N452" i="20"/>
  <c r="J452" i="19"/>
  <c r="N452" i="19" s="1"/>
  <c r="J452" i="18"/>
  <c r="N452" i="18" s="1"/>
  <c r="O452" i="17"/>
  <c r="J453" i="17"/>
  <c r="J452" i="21"/>
  <c r="K452" i="20"/>
  <c r="O452" i="20" s="1"/>
  <c r="K452" i="19"/>
  <c r="I453" i="18"/>
  <c r="K452" i="17"/>
  <c r="N451" i="19"/>
  <c r="O451" i="20"/>
  <c r="K544" i="21" l="1"/>
  <c r="L544" i="20"/>
  <c r="I545" i="19"/>
  <c r="K544" i="18"/>
  <c r="L544" i="17"/>
  <c r="I453" i="21"/>
  <c r="M453" i="21" s="1"/>
  <c r="N453" i="20"/>
  <c r="J453" i="19"/>
  <c r="N453" i="19" s="1"/>
  <c r="J453" i="18"/>
  <c r="N453" i="18" s="1"/>
  <c r="J454" i="17"/>
  <c r="O453" i="17"/>
  <c r="J756" i="20"/>
  <c r="M755" i="19"/>
  <c r="N755" i="17"/>
  <c r="H454" i="21"/>
  <c r="M453" i="20"/>
  <c r="L453" i="19"/>
  <c r="L453" i="18"/>
  <c r="M453" i="17"/>
  <c r="J453" i="21"/>
  <c r="K453" i="20"/>
  <c r="O453" i="20" s="1"/>
  <c r="K453" i="19"/>
  <c r="I454" i="18"/>
  <c r="K453" i="17"/>
  <c r="I454" i="21" l="1"/>
  <c r="N454" i="20"/>
  <c r="J454" i="19"/>
  <c r="J454" i="18"/>
  <c r="J455" i="17"/>
  <c r="K545" i="21"/>
  <c r="L545" i="20"/>
  <c r="I546" i="19"/>
  <c r="K545" i="18"/>
  <c r="L545" i="17"/>
  <c r="H455" i="21"/>
  <c r="M454" i="20"/>
  <c r="L454" i="19"/>
  <c r="L454" i="18"/>
  <c r="M454" i="17"/>
  <c r="J454" i="21"/>
  <c r="M454" i="21" s="1"/>
  <c r="K454" i="20"/>
  <c r="O454" i="20" s="1"/>
  <c r="K454" i="19"/>
  <c r="I455" i="18"/>
  <c r="N454" i="18"/>
  <c r="K454" i="17"/>
  <c r="O454" i="17" s="1"/>
  <c r="J757" i="20"/>
  <c r="M756" i="19"/>
  <c r="N756" i="17"/>
  <c r="K546" i="21" l="1"/>
  <c r="L546" i="20"/>
  <c r="I547" i="19"/>
  <c r="K546" i="18"/>
  <c r="L546" i="17"/>
  <c r="J455" i="21"/>
  <c r="K455" i="20"/>
  <c r="O455" i="20" s="1"/>
  <c r="K455" i="19"/>
  <c r="N455" i="18"/>
  <c r="I456" i="18"/>
  <c r="K455" i="17"/>
  <c r="O455" i="17" s="1"/>
  <c r="N454" i="19"/>
  <c r="I455" i="21"/>
  <c r="M455" i="21" s="1"/>
  <c r="N455" i="20"/>
  <c r="J455" i="19"/>
  <c r="J455" i="18"/>
  <c r="J456" i="17"/>
  <c r="J758" i="20"/>
  <c r="M757" i="19"/>
  <c r="N757" i="17"/>
  <c r="H456" i="21"/>
  <c r="M455" i="20"/>
  <c r="L455" i="19"/>
  <c r="L455" i="18"/>
  <c r="M455" i="17"/>
  <c r="H457" i="21" l="1"/>
  <c r="M456" i="20"/>
  <c r="L456" i="19"/>
  <c r="L456" i="18"/>
  <c r="M456" i="17"/>
  <c r="J759" i="20"/>
  <c r="M758" i="19"/>
  <c r="N758" i="17"/>
  <c r="I456" i="21"/>
  <c r="M456" i="21" s="1"/>
  <c r="N456" i="20"/>
  <c r="J456" i="19"/>
  <c r="J457" i="17"/>
  <c r="J456" i="18"/>
  <c r="J456" i="21"/>
  <c r="K456" i="20"/>
  <c r="K456" i="19"/>
  <c r="I457" i="18"/>
  <c r="N456" i="18"/>
  <c r="K456" i="17"/>
  <c r="O456" i="17" s="1"/>
  <c r="N455" i="19"/>
  <c r="K547" i="21"/>
  <c r="L547" i="20"/>
  <c r="I548" i="19"/>
  <c r="K547" i="18"/>
  <c r="L547" i="17"/>
  <c r="J457" i="21" l="1"/>
  <c r="K457" i="20"/>
  <c r="K457" i="19"/>
  <c r="I458" i="18"/>
  <c r="K457" i="17"/>
  <c r="O456" i="20"/>
  <c r="K548" i="21"/>
  <c r="L548" i="20"/>
  <c r="I549" i="19"/>
  <c r="K548" i="18"/>
  <c r="L548" i="17"/>
  <c r="I457" i="21"/>
  <c r="N457" i="20"/>
  <c r="J457" i="19"/>
  <c r="N457" i="19" s="1"/>
  <c r="J457" i="18"/>
  <c r="N457" i="18" s="1"/>
  <c r="J458" i="17"/>
  <c r="J760" i="20"/>
  <c r="M759" i="19"/>
  <c r="N759" i="17"/>
  <c r="N456" i="19"/>
  <c r="H458" i="21"/>
  <c r="M457" i="21"/>
  <c r="M457" i="20"/>
  <c r="L457" i="19"/>
  <c r="L457" i="18"/>
  <c r="M457" i="17"/>
  <c r="O457" i="17" s="1"/>
  <c r="J761" i="20" l="1"/>
  <c r="M760" i="19"/>
  <c r="N760" i="17"/>
  <c r="K549" i="21"/>
  <c r="L549" i="20"/>
  <c r="I550" i="19"/>
  <c r="K549" i="18"/>
  <c r="L549" i="17"/>
  <c r="I458" i="21"/>
  <c r="N458" i="20"/>
  <c r="J458" i="19"/>
  <c r="J458" i="18"/>
  <c r="J459" i="17"/>
  <c r="J458" i="21"/>
  <c r="M458" i="21" s="1"/>
  <c r="K458" i="20"/>
  <c r="K458" i="19"/>
  <c r="N458" i="18"/>
  <c r="I459" i="18"/>
  <c r="K458" i="17"/>
  <c r="O458" i="17" s="1"/>
  <c r="O457" i="20"/>
  <c r="H459" i="21"/>
  <c r="M458" i="20"/>
  <c r="L458" i="19"/>
  <c r="L458" i="18"/>
  <c r="M458" i="17"/>
  <c r="J459" i="21" l="1"/>
  <c r="K459" i="20"/>
  <c r="K459" i="19"/>
  <c r="I460" i="18"/>
  <c r="K459" i="17"/>
  <c r="E6" i="6"/>
  <c r="K550" i="21"/>
  <c r="L550" i="20"/>
  <c r="I551" i="19"/>
  <c r="K550" i="18"/>
  <c r="L550" i="17"/>
  <c r="I459" i="21"/>
  <c r="N459" i="20"/>
  <c r="J459" i="19"/>
  <c r="N459" i="19" s="1"/>
  <c r="J459" i="18"/>
  <c r="N459" i="18" s="1"/>
  <c r="J460" i="17"/>
  <c r="O459" i="17"/>
  <c r="E5" i="6"/>
  <c r="O458" i="20"/>
  <c r="H460" i="21"/>
  <c r="M459" i="21"/>
  <c r="M459" i="20"/>
  <c r="L459" i="19"/>
  <c r="L459" i="18"/>
  <c r="M459" i="17"/>
  <c r="N458" i="19"/>
  <c r="J762" i="20"/>
  <c r="M761" i="19"/>
  <c r="N761" i="17"/>
  <c r="H461" i="21" l="1"/>
  <c r="M460" i="20"/>
  <c r="L460" i="19"/>
  <c r="L460" i="18"/>
  <c r="M460" i="17"/>
  <c r="K551" i="21"/>
  <c r="L551" i="20"/>
  <c r="I552" i="19"/>
  <c r="K551" i="18"/>
  <c r="L551" i="17"/>
  <c r="H7" i="6"/>
  <c r="AG79" i="7" s="1"/>
  <c r="AD77" i="7"/>
  <c r="E4" i="6"/>
  <c r="I460" i="21"/>
  <c r="M460" i="21" s="1"/>
  <c r="N460" i="20"/>
  <c r="J460" i="19"/>
  <c r="N460" i="19" s="1"/>
  <c r="J460" i="18"/>
  <c r="J461" i="17"/>
  <c r="AD78" i="7"/>
  <c r="J763" i="20"/>
  <c r="M762" i="19"/>
  <c r="N762" i="17"/>
  <c r="J460" i="21"/>
  <c r="K460" i="20"/>
  <c r="O460" i="20" s="1"/>
  <c r="K460" i="19"/>
  <c r="N460" i="18"/>
  <c r="I461" i="18"/>
  <c r="K460" i="17"/>
  <c r="O460" i="17" s="1"/>
  <c r="O459" i="20"/>
  <c r="I461" i="21" l="1"/>
  <c r="N461" i="20"/>
  <c r="J461" i="19"/>
  <c r="J461" i="18"/>
  <c r="J462" i="17"/>
  <c r="K552" i="21"/>
  <c r="L552" i="20"/>
  <c r="I553" i="19"/>
  <c r="L552" i="17"/>
  <c r="K552" i="18"/>
  <c r="J461" i="21"/>
  <c r="K461" i="20"/>
  <c r="K461" i="19"/>
  <c r="I462" i="18"/>
  <c r="K461" i="17"/>
  <c r="O461" i="17" s="1"/>
  <c r="AD76" i="7"/>
  <c r="AD89" i="7"/>
  <c r="AD90" i="7" s="1"/>
  <c r="AD91" i="7" s="1"/>
  <c r="AD92" i="7" s="1"/>
  <c r="E54" i="6"/>
  <c r="J764" i="20"/>
  <c r="M763" i="19"/>
  <c r="N763" i="17"/>
  <c r="M461" i="21"/>
  <c r="H462" i="21"/>
  <c r="M461" i="20"/>
  <c r="L461" i="19"/>
  <c r="L461" i="18"/>
  <c r="N461" i="18" s="1"/>
  <c r="M461" i="17"/>
  <c r="E56" i="6" l="1"/>
  <c r="K553" i="21"/>
  <c r="L553" i="20"/>
  <c r="I554" i="19"/>
  <c r="K553" i="18"/>
  <c r="L553" i="17"/>
  <c r="J765" i="20"/>
  <c r="M764" i="19"/>
  <c r="N764" i="17"/>
  <c r="H463" i="21"/>
  <c r="M462" i="20"/>
  <c r="L462" i="19"/>
  <c r="L462" i="18"/>
  <c r="M462" i="17"/>
  <c r="I462" i="21"/>
  <c r="M462" i="21" s="1"/>
  <c r="N462" i="20"/>
  <c r="J462" i="19"/>
  <c r="N462" i="19" s="1"/>
  <c r="J462" i="18"/>
  <c r="N462" i="18" s="1"/>
  <c r="O462" i="17"/>
  <c r="J463" i="17"/>
  <c r="J462" i="21"/>
  <c r="K462" i="20"/>
  <c r="K462" i="19"/>
  <c r="I463" i="18"/>
  <c r="K462" i="17"/>
  <c r="N461" i="19"/>
  <c r="O461" i="20"/>
  <c r="J766" i="20" l="1"/>
  <c r="M765" i="19"/>
  <c r="N765" i="17"/>
  <c r="K554" i="21"/>
  <c r="L554" i="20"/>
  <c r="I555" i="19"/>
  <c r="K554" i="18"/>
  <c r="L554" i="17"/>
  <c r="O462" i="20"/>
  <c r="J463" i="21"/>
  <c r="K463" i="20"/>
  <c r="K463" i="19"/>
  <c r="I464" i="18"/>
  <c r="K463" i="17"/>
  <c r="I463" i="21"/>
  <c r="M463" i="21" s="1"/>
  <c r="N463" i="20"/>
  <c r="J463" i="19"/>
  <c r="N463" i="19" s="1"/>
  <c r="J464" i="17"/>
  <c r="J463" i="18"/>
  <c r="N463" i="18" s="1"/>
  <c r="O463" i="17"/>
  <c r="H464" i="21"/>
  <c r="M463" i="20"/>
  <c r="L463" i="19"/>
  <c r="L463" i="18"/>
  <c r="M463" i="17"/>
  <c r="H465" i="21" l="1"/>
  <c r="M464" i="20"/>
  <c r="L464" i="19"/>
  <c r="M464" i="17"/>
  <c r="L464" i="18"/>
  <c r="I464" i="21"/>
  <c r="M464" i="21" s="1"/>
  <c r="N464" i="20"/>
  <c r="J464" i="19"/>
  <c r="J464" i="18"/>
  <c r="J465" i="17"/>
  <c r="K555" i="21"/>
  <c r="L555" i="20"/>
  <c r="I556" i="19"/>
  <c r="K555" i="18"/>
  <c r="L555" i="17"/>
  <c r="J464" i="21"/>
  <c r="K464" i="20"/>
  <c r="O464" i="20" s="1"/>
  <c r="K464" i="19"/>
  <c r="I465" i="18"/>
  <c r="N464" i="18"/>
  <c r="K464" i="17"/>
  <c r="O464" i="17" s="1"/>
  <c r="O463" i="20"/>
  <c r="J767" i="20"/>
  <c r="M766" i="19"/>
  <c r="N766" i="17"/>
  <c r="J465" i="21" l="1"/>
  <c r="K465" i="20"/>
  <c r="K465" i="19"/>
  <c r="I466" i="18"/>
  <c r="K465" i="17"/>
  <c r="I465" i="21"/>
  <c r="M465" i="21" s="1"/>
  <c r="N465" i="20"/>
  <c r="J465" i="19"/>
  <c r="N465" i="19" s="1"/>
  <c r="J465" i="18"/>
  <c r="N465" i="18" s="1"/>
  <c r="J466" i="17"/>
  <c r="O465" i="17"/>
  <c r="N464" i="19"/>
  <c r="H466" i="21"/>
  <c r="M465" i="20"/>
  <c r="L465" i="19"/>
  <c r="L465" i="18"/>
  <c r="M465" i="17"/>
  <c r="K556" i="21"/>
  <c r="L556" i="20"/>
  <c r="I557" i="19"/>
  <c r="K556" i="18"/>
  <c r="L556" i="17"/>
  <c r="J768" i="20"/>
  <c r="M767" i="19"/>
  <c r="N767" i="17"/>
  <c r="H467" i="21" l="1"/>
  <c r="M466" i="20"/>
  <c r="L466" i="19"/>
  <c r="L466" i="18"/>
  <c r="M466" i="17"/>
  <c r="K557" i="21"/>
  <c r="L557" i="20"/>
  <c r="I558" i="19"/>
  <c r="K557" i="18"/>
  <c r="L557" i="17"/>
  <c r="J466" i="21"/>
  <c r="K466" i="20"/>
  <c r="K466" i="19"/>
  <c r="I467" i="18"/>
  <c r="K466" i="17"/>
  <c r="O466" i="17" s="1"/>
  <c r="O465" i="20"/>
  <c r="I466" i="21"/>
  <c r="M466" i="21" s="1"/>
  <c r="N466" i="20"/>
  <c r="J466" i="19"/>
  <c r="N466" i="19" s="1"/>
  <c r="J466" i="18"/>
  <c r="N466" i="18" s="1"/>
  <c r="J467" i="17"/>
  <c r="J769" i="20"/>
  <c r="M768" i="19"/>
  <c r="N768" i="17"/>
  <c r="I467" i="21" l="1"/>
  <c r="N467" i="20"/>
  <c r="J467" i="19"/>
  <c r="J467" i="18"/>
  <c r="J468" i="17"/>
  <c r="J467" i="21"/>
  <c r="M467" i="21" s="1"/>
  <c r="K467" i="20"/>
  <c r="O467" i="20" s="1"/>
  <c r="K467" i="19"/>
  <c r="N467" i="18"/>
  <c r="I468" i="18"/>
  <c r="K467" i="17"/>
  <c r="O467" i="17" s="1"/>
  <c r="J770" i="20"/>
  <c r="M769" i="19"/>
  <c r="N769" i="17"/>
  <c r="K558" i="21"/>
  <c r="L558" i="20"/>
  <c r="I559" i="19"/>
  <c r="K558" i="18"/>
  <c r="L558" i="17"/>
  <c r="O466" i="20"/>
  <c r="H468" i="21"/>
  <c r="M467" i="20"/>
  <c r="L467" i="19"/>
  <c r="L467" i="18"/>
  <c r="M467" i="17"/>
  <c r="H469" i="21" l="1"/>
  <c r="M468" i="20"/>
  <c r="L468" i="19"/>
  <c r="L468" i="18"/>
  <c r="M468" i="17"/>
  <c r="J468" i="21"/>
  <c r="K468" i="20"/>
  <c r="K468" i="19"/>
  <c r="I469" i="18"/>
  <c r="N468" i="18"/>
  <c r="K468" i="17"/>
  <c r="O468" i="17" s="1"/>
  <c r="N467" i="19"/>
  <c r="K559" i="21"/>
  <c r="L559" i="20"/>
  <c r="I560" i="19"/>
  <c r="K559" i="18"/>
  <c r="L559" i="17"/>
  <c r="I468" i="21"/>
  <c r="M468" i="21" s="1"/>
  <c r="N468" i="20"/>
  <c r="J468" i="19"/>
  <c r="N468" i="19" s="1"/>
  <c r="J468" i="18"/>
  <c r="J469" i="17"/>
  <c r="J771" i="20"/>
  <c r="M770" i="19"/>
  <c r="N770" i="17"/>
  <c r="I469" i="21" l="1"/>
  <c r="N469" i="20"/>
  <c r="J469" i="19"/>
  <c r="J469" i="18"/>
  <c r="J470" i="17"/>
  <c r="O468" i="20"/>
  <c r="J772" i="20"/>
  <c r="M771" i="19"/>
  <c r="N771" i="17"/>
  <c r="J469" i="21"/>
  <c r="M469" i="21" s="1"/>
  <c r="K469" i="20"/>
  <c r="K469" i="19"/>
  <c r="I470" i="18"/>
  <c r="N469" i="18"/>
  <c r="K469" i="17"/>
  <c r="O469" i="17" s="1"/>
  <c r="K560" i="21"/>
  <c r="L560" i="20"/>
  <c r="I561" i="19"/>
  <c r="K560" i="18"/>
  <c r="L560" i="17"/>
  <c r="H470" i="21"/>
  <c r="M469" i="20"/>
  <c r="L469" i="19"/>
  <c r="L469" i="18"/>
  <c r="M469" i="17"/>
  <c r="H471" i="21" l="1"/>
  <c r="M470" i="20"/>
  <c r="L470" i="19"/>
  <c r="L470" i="18"/>
  <c r="M470" i="17"/>
  <c r="J773" i="20"/>
  <c r="M772" i="19"/>
  <c r="N772" i="17"/>
  <c r="K561" i="21"/>
  <c r="L561" i="20"/>
  <c r="I562" i="19"/>
  <c r="K561" i="18"/>
  <c r="L561" i="17"/>
  <c r="N469" i="19"/>
  <c r="I470" i="21"/>
  <c r="M470" i="21" s="1"/>
  <c r="N470" i="20"/>
  <c r="J470" i="19"/>
  <c r="N470" i="19" s="1"/>
  <c r="J470" i="18"/>
  <c r="N470" i="18" s="1"/>
  <c r="O470" i="17"/>
  <c r="J471" i="17"/>
  <c r="J470" i="21"/>
  <c r="K470" i="20"/>
  <c r="K470" i="19"/>
  <c r="I471" i="18"/>
  <c r="K470" i="17"/>
  <c r="O469" i="20"/>
  <c r="J774" i="20" l="1"/>
  <c r="M773" i="19"/>
  <c r="N773" i="17"/>
  <c r="J471" i="21"/>
  <c r="K471" i="20"/>
  <c r="K471" i="19"/>
  <c r="I472" i="18"/>
  <c r="K471" i="17"/>
  <c r="O471" i="17" s="1"/>
  <c r="I471" i="21"/>
  <c r="M471" i="21" s="1"/>
  <c r="N471" i="20"/>
  <c r="J471" i="19"/>
  <c r="J471" i="18"/>
  <c r="J472" i="17"/>
  <c r="H472" i="21"/>
  <c r="M471" i="20"/>
  <c r="L471" i="19"/>
  <c r="L471" i="18"/>
  <c r="N471" i="18" s="1"/>
  <c r="M471" i="17"/>
  <c r="O470" i="20"/>
  <c r="K562" i="21"/>
  <c r="L562" i="20"/>
  <c r="I563" i="19"/>
  <c r="K562" i="18"/>
  <c r="L562" i="17"/>
  <c r="J472" i="21" l="1"/>
  <c r="K472" i="20"/>
  <c r="K472" i="19"/>
  <c r="I473" i="18"/>
  <c r="K472" i="17"/>
  <c r="O472" i="17" s="1"/>
  <c r="O471" i="20"/>
  <c r="H473" i="21"/>
  <c r="M472" i="21"/>
  <c r="M472" i="20"/>
  <c r="L472" i="19"/>
  <c r="L472" i="18"/>
  <c r="M472" i="17"/>
  <c r="I472" i="21"/>
  <c r="N472" i="20"/>
  <c r="J472" i="19"/>
  <c r="J472" i="18"/>
  <c r="N472" i="18" s="1"/>
  <c r="J473" i="17"/>
  <c r="K563" i="21"/>
  <c r="L563" i="20"/>
  <c r="I564" i="19"/>
  <c r="K563" i="18"/>
  <c r="L563" i="17"/>
  <c r="N471" i="19"/>
  <c r="J775" i="20"/>
  <c r="M774" i="19"/>
  <c r="N774" i="17"/>
  <c r="K564" i="21" l="1"/>
  <c r="L564" i="20"/>
  <c r="I565" i="19"/>
  <c r="K564" i="18"/>
  <c r="L564" i="17"/>
  <c r="H474" i="21"/>
  <c r="M473" i="20"/>
  <c r="L473" i="19"/>
  <c r="L473" i="18"/>
  <c r="N473" i="18" s="1"/>
  <c r="M473" i="17"/>
  <c r="J473" i="21"/>
  <c r="K473" i="20"/>
  <c r="K473" i="19"/>
  <c r="I474" i="18"/>
  <c r="K473" i="17"/>
  <c r="O473" i="17" s="1"/>
  <c r="J776" i="20"/>
  <c r="M775" i="19"/>
  <c r="N775" i="17"/>
  <c r="I473" i="21"/>
  <c r="M473" i="21" s="1"/>
  <c r="N473" i="20"/>
  <c r="J473" i="19"/>
  <c r="J473" i="18"/>
  <c r="J474" i="17"/>
  <c r="N472" i="19"/>
  <c r="O472" i="20"/>
  <c r="I474" i="21" l="1"/>
  <c r="N474" i="20"/>
  <c r="J474" i="19"/>
  <c r="J474" i="18"/>
  <c r="N474" i="18" s="1"/>
  <c r="J475" i="17"/>
  <c r="J777" i="20"/>
  <c r="M776" i="19"/>
  <c r="N776" i="17"/>
  <c r="K565" i="21"/>
  <c r="L565" i="20"/>
  <c r="I566" i="19"/>
  <c r="K565" i="18"/>
  <c r="L565" i="17"/>
  <c r="H475" i="21"/>
  <c r="M474" i="20"/>
  <c r="L474" i="19"/>
  <c r="L474" i="18"/>
  <c r="M474" i="17"/>
  <c r="O474" i="17" s="1"/>
  <c r="J474" i="21"/>
  <c r="M474" i="21" s="1"/>
  <c r="K474" i="20"/>
  <c r="O474" i="20" s="1"/>
  <c r="K474" i="19"/>
  <c r="I475" i="18"/>
  <c r="K474" i="17"/>
  <c r="O473" i="20"/>
  <c r="N473" i="19"/>
  <c r="J778" i="20" l="1"/>
  <c r="M777" i="19"/>
  <c r="N777" i="17"/>
  <c r="I475" i="21"/>
  <c r="N475" i="20"/>
  <c r="J475" i="19"/>
  <c r="N475" i="19" s="1"/>
  <c r="J475" i="18"/>
  <c r="J476" i="17"/>
  <c r="H476" i="21"/>
  <c r="M475" i="21"/>
  <c r="M475" i="20"/>
  <c r="L475" i="19"/>
  <c r="L475" i="18"/>
  <c r="M475" i="17"/>
  <c r="J475" i="21"/>
  <c r="K475" i="20"/>
  <c r="O475" i="20" s="1"/>
  <c r="K475" i="19"/>
  <c r="I476" i="18"/>
  <c r="N475" i="18"/>
  <c r="K475" i="17"/>
  <c r="O475" i="17" s="1"/>
  <c r="N474" i="19"/>
  <c r="K566" i="21"/>
  <c r="L566" i="20"/>
  <c r="I567" i="19"/>
  <c r="K566" i="18"/>
  <c r="L566" i="17"/>
  <c r="H477" i="21" l="1"/>
  <c r="M476" i="20"/>
  <c r="L476" i="19"/>
  <c r="M476" i="17"/>
  <c r="L476" i="18"/>
  <c r="I476" i="21"/>
  <c r="M476" i="21" s="1"/>
  <c r="N476" i="20"/>
  <c r="J476" i="19"/>
  <c r="N476" i="19" s="1"/>
  <c r="J476" i="18"/>
  <c r="J477" i="17"/>
  <c r="K567" i="21"/>
  <c r="L567" i="20"/>
  <c r="I568" i="19"/>
  <c r="K567" i="18"/>
  <c r="L567" i="17"/>
  <c r="J476" i="21"/>
  <c r="K476" i="20"/>
  <c r="O476" i="20" s="1"/>
  <c r="K476" i="19"/>
  <c r="I477" i="18"/>
  <c r="N476" i="18"/>
  <c r="K476" i="17"/>
  <c r="O476" i="17" s="1"/>
  <c r="J779" i="20"/>
  <c r="M778" i="19"/>
  <c r="N778" i="17"/>
  <c r="J477" i="21" l="1"/>
  <c r="K477" i="20"/>
  <c r="K477" i="19"/>
  <c r="I478" i="18"/>
  <c r="K477" i="17"/>
  <c r="I477" i="21"/>
  <c r="M477" i="21" s="1"/>
  <c r="N477" i="20"/>
  <c r="J477" i="19"/>
  <c r="N477" i="19" s="1"/>
  <c r="J477" i="18"/>
  <c r="N477" i="18" s="1"/>
  <c r="J478" i="17"/>
  <c r="O477" i="17"/>
  <c r="H478" i="21"/>
  <c r="M477" i="20"/>
  <c r="L477" i="19"/>
  <c r="L477" i="18"/>
  <c r="M477" i="17"/>
  <c r="K568" i="21"/>
  <c r="L568" i="20"/>
  <c r="I569" i="19"/>
  <c r="K568" i="18"/>
  <c r="L568" i="17"/>
  <c r="J780" i="20"/>
  <c r="M779" i="19"/>
  <c r="N779" i="17"/>
  <c r="K569" i="21" l="1"/>
  <c r="L569" i="20"/>
  <c r="I570" i="19"/>
  <c r="K569" i="18"/>
  <c r="L569" i="17"/>
  <c r="J478" i="21"/>
  <c r="K478" i="20"/>
  <c r="K478" i="19"/>
  <c r="I479" i="18"/>
  <c r="K478" i="17"/>
  <c r="O478" i="17" s="1"/>
  <c r="O477" i="20"/>
  <c r="I478" i="21"/>
  <c r="N478" i="20"/>
  <c r="J478" i="19"/>
  <c r="J478" i="18"/>
  <c r="J479" i="17"/>
  <c r="H479" i="21"/>
  <c r="M478" i="21"/>
  <c r="M478" i="20"/>
  <c r="L478" i="19"/>
  <c r="L478" i="18"/>
  <c r="N478" i="18" s="1"/>
  <c r="M478" i="17"/>
  <c r="J781" i="20"/>
  <c r="M780" i="19"/>
  <c r="N780" i="17"/>
  <c r="J479" i="21" l="1"/>
  <c r="K479" i="20"/>
  <c r="K479" i="19"/>
  <c r="I480" i="18"/>
  <c r="K479" i="17"/>
  <c r="M479" i="21"/>
  <c r="H480" i="21"/>
  <c r="M479" i="20"/>
  <c r="L479" i="19"/>
  <c r="L479" i="18"/>
  <c r="M479" i="17"/>
  <c r="O479" i="17" s="1"/>
  <c r="N478" i="19"/>
  <c r="O478" i="20"/>
  <c r="I479" i="21"/>
  <c r="N479" i="20"/>
  <c r="J479" i="19"/>
  <c r="J479" i="18"/>
  <c r="N479" i="18" s="1"/>
  <c r="J480" i="17"/>
  <c r="J782" i="20"/>
  <c r="M781" i="19"/>
  <c r="N781" i="17"/>
  <c r="K570" i="21"/>
  <c r="L570" i="20"/>
  <c r="I571" i="19"/>
  <c r="K570" i="18"/>
  <c r="L570" i="17"/>
  <c r="J783" i="20" l="1"/>
  <c r="M782" i="19"/>
  <c r="N782" i="17"/>
  <c r="I480" i="21"/>
  <c r="M480" i="21" s="1"/>
  <c r="N480" i="20"/>
  <c r="J480" i="19"/>
  <c r="J481" i="17"/>
  <c r="J480" i="18"/>
  <c r="N479" i="19"/>
  <c r="O479" i="20"/>
  <c r="H481" i="21"/>
  <c r="M480" i="20"/>
  <c r="L480" i="19"/>
  <c r="L480" i="18"/>
  <c r="M480" i="17"/>
  <c r="J480" i="21"/>
  <c r="K480" i="20"/>
  <c r="O480" i="20" s="1"/>
  <c r="K480" i="19"/>
  <c r="I481" i="18"/>
  <c r="N480" i="18"/>
  <c r="K480" i="17"/>
  <c r="O480" i="17" s="1"/>
  <c r="K571" i="21"/>
  <c r="L571" i="20"/>
  <c r="I572" i="19"/>
  <c r="K571" i="18"/>
  <c r="L571" i="17"/>
  <c r="J481" i="21" l="1"/>
  <c r="K481" i="20"/>
  <c r="K481" i="19"/>
  <c r="I482" i="18"/>
  <c r="K481" i="17"/>
  <c r="N480" i="19"/>
  <c r="I481" i="21"/>
  <c r="M481" i="21" s="1"/>
  <c r="N481" i="20"/>
  <c r="J481" i="19"/>
  <c r="J481" i="18"/>
  <c r="N481" i="18" s="1"/>
  <c r="O481" i="17"/>
  <c r="J482" i="17"/>
  <c r="K572" i="21"/>
  <c r="L572" i="20"/>
  <c r="I573" i="19"/>
  <c r="K572" i="18"/>
  <c r="L572" i="17"/>
  <c r="H482" i="21"/>
  <c r="M481" i="20"/>
  <c r="L481" i="19"/>
  <c r="L481" i="18"/>
  <c r="M481" i="17"/>
  <c r="J784" i="20"/>
  <c r="M783" i="19"/>
  <c r="N783" i="17"/>
  <c r="J482" i="21" l="1"/>
  <c r="K482" i="20"/>
  <c r="K482" i="19"/>
  <c r="I483" i="18"/>
  <c r="K482" i="17"/>
  <c r="O481" i="20"/>
  <c r="N481" i="19"/>
  <c r="M482" i="21"/>
  <c r="H483" i="21"/>
  <c r="M482" i="20"/>
  <c r="L482" i="19"/>
  <c r="L482" i="18"/>
  <c r="M482" i="17"/>
  <c r="K573" i="21"/>
  <c r="L573" i="20"/>
  <c r="I574" i="19"/>
  <c r="K573" i="18"/>
  <c r="L573" i="17"/>
  <c r="J785" i="20"/>
  <c r="M784" i="19"/>
  <c r="N784" i="17"/>
  <c r="I482" i="21"/>
  <c r="N482" i="20"/>
  <c r="J482" i="19"/>
  <c r="J482" i="18"/>
  <c r="N482" i="18" s="1"/>
  <c r="J483" i="17"/>
  <c r="O482" i="17"/>
  <c r="J483" i="21" l="1"/>
  <c r="K483" i="20"/>
  <c r="K483" i="19"/>
  <c r="I484" i="18"/>
  <c r="K483" i="17"/>
  <c r="O483" i="17" s="1"/>
  <c r="J786" i="20"/>
  <c r="M785" i="19"/>
  <c r="N785" i="17"/>
  <c r="I483" i="21"/>
  <c r="M483" i="21" s="1"/>
  <c r="N483" i="20"/>
  <c r="J483" i="19"/>
  <c r="J483" i="18"/>
  <c r="J484" i="17"/>
  <c r="H484" i="21"/>
  <c r="M483" i="20"/>
  <c r="L483" i="19"/>
  <c r="L483" i="18"/>
  <c r="N483" i="18" s="1"/>
  <c r="M483" i="17"/>
  <c r="K574" i="21"/>
  <c r="L574" i="20"/>
  <c r="I575" i="19"/>
  <c r="K574" i="18"/>
  <c r="L574" i="17"/>
  <c r="N482" i="19"/>
  <c r="O482" i="20"/>
  <c r="O483" i="20" l="1"/>
  <c r="J787" i="20"/>
  <c r="M786" i="19"/>
  <c r="N786" i="17"/>
  <c r="H485" i="21"/>
  <c r="M484" i="20"/>
  <c r="L484" i="19"/>
  <c r="L484" i="18"/>
  <c r="M484" i="17"/>
  <c r="O484" i="17" s="1"/>
  <c r="J484" i="21"/>
  <c r="K484" i="20"/>
  <c r="K484" i="19"/>
  <c r="I485" i="18"/>
  <c r="K484" i="17"/>
  <c r="I484" i="21"/>
  <c r="M484" i="21" s="1"/>
  <c r="N484" i="20"/>
  <c r="J484" i="19"/>
  <c r="J484" i="18"/>
  <c r="N484" i="18" s="1"/>
  <c r="J485" i="17"/>
  <c r="K575" i="21"/>
  <c r="L575" i="20"/>
  <c r="I576" i="19"/>
  <c r="K575" i="18"/>
  <c r="L575" i="17"/>
  <c r="N483" i="19"/>
  <c r="I485" i="21" l="1"/>
  <c r="N485" i="20"/>
  <c r="J485" i="19"/>
  <c r="J485" i="18"/>
  <c r="J486" i="17"/>
  <c r="N484" i="19"/>
  <c r="J485" i="21"/>
  <c r="M485" i="21" s="1"/>
  <c r="K485" i="20"/>
  <c r="O485" i="20" s="1"/>
  <c r="K485" i="19"/>
  <c r="I486" i="18"/>
  <c r="N485" i="18"/>
  <c r="K485" i="17"/>
  <c r="K576" i="21"/>
  <c r="L576" i="20"/>
  <c r="I577" i="19"/>
  <c r="L576" i="17"/>
  <c r="K576" i="18"/>
  <c r="J788" i="20"/>
  <c r="M787" i="19"/>
  <c r="N787" i="17"/>
  <c r="H486" i="21"/>
  <c r="M485" i="20"/>
  <c r="L485" i="19"/>
  <c r="L485" i="18"/>
  <c r="M485" i="17"/>
  <c r="O485" i="17" s="1"/>
  <c r="O484" i="20"/>
  <c r="H487" i="21" l="1"/>
  <c r="M486" i="20"/>
  <c r="L486" i="19"/>
  <c r="L486" i="18"/>
  <c r="M486" i="17"/>
  <c r="J486" i="21"/>
  <c r="K486" i="20"/>
  <c r="K486" i="19"/>
  <c r="N486" i="18"/>
  <c r="I487" i="18"/>
  <c r="K486" i="17"/>
  <c r="O486" i="17" s="1"/>
  <c r="K577" i="21"/>
  <c r="L577" i="20"/>
  <c r="I578" i="19"/>
  <c r="K577" i="18"/>
  <c r="L577" i="17"/>
  <c r="J789" i="20"/>
  <c r="M788" i="19"/>
  <c r="N788" i="17"/>
  <c r="I486" i="21"/>
  <c r="M486" i="21" s="1"/>
  <c r="N486" i="20"/>
  <c r="J486" i="19"/>
  <c r="J486" i="18"/>
  <c r="J487" i="17"/>
  <c r="N485" i="19"/>
  <c r="J487" i="21" l="1"/>
  <c r="K487" i="20"/>
  <c r="K487" i="19"/>
  <c r="I488" i="18"/>
  <c r="K487" i="17"/>
  <c r="O487" i="17" s="1"/>
  <c r="J790" i="20"/>
  <c r="M789" i="19"/>
  <c r="N789" i="17"/>
  <c r="O486" i="20"/>
  <c r="I487" i="21"/>
  <c r="M487" i="21" s="1"/>
  <c r="N487" i="20"/>
  <c r="J487" i="19"/>
  <c r="J488" i="17"/>
  <c r="J487" i="18"/>
  <c r="K578" i="21"/>
  <c r="L578" i="20"/>
  <c r="I579" i="19"/>
  <c r="K578" i="18"/>
  <c r="L578" i="17"/>
  <c r="N486" i="19"/>
  <c r="H488" i="21"/>
  <c r="M487" i="20"/>
  <c r="L487" i="19"/>
  <c r="L487" i="18"/>
  <c r="N487" i="18" s="1"/>
  <c r="M487" i="17"/>
  <c r="J791" i="20" l="1"/>
  <c r="M790" i="19"/>
  <c r="N790" i="17"/>
  <c r="I488" i="21"/>
  <c r="M488" i="21" s="1"/>
  <c r="N488" i="20"/>
  <c r="J488" i="19"/>
  <c r="J488" i="18"/>
  <c r="J489" i="17"/>
  <c r="K579" i="21"/>
  <c r="L579" i="20"/>
  <c r="I580" i="19"/>
  <c r="K579" i="18"/>
  <c r="L579" i="17"/>
  <c r="N487" i="19"/>
  <c r="O487" i="20"/>
  <c r="J488" i="21"/>
  <c r="K488" i="20"/>
  <c r="O488" i="20" s="1"/>
  <c r="K488" i="19"/>
  <c r="I489" i="18"/>
  <c r="N488" i="18"/>
  <c r="K488" i="17"/>
  <c r="O488" i="17" s="1"/>
  <c r="H489" i="21"/>
  <c r="M488" i="20"/>
  <c r="L488" i="19"/>
  <c r="M488" i="17"/>
  <c r="L488" i="18"/>
  <c r="I489" i="21" l="1"/>
  <c r="N489" i="20"/>
  <c r="J489" i="19"/>
  <c r="J489" i="18"/>
  <c r="J490" i="17"/>
  <c r="N488" i="19"/>
  <c r="M489" i="21"/>
  <c r="H490" i="21"/>
  <c r="M489" i="20"/>
  <c r="L489" i="19"/>
  <c r="L489" i="18"/>
  <c r="N489" i="18" s="1"/>
  <c r="M489" i="17"/>
  <c r="J489" i="21"/>
  <c r="K489" i="20"/>
  <c r="K489" i="19"/>
  <c r="I490" i="18"/>
  <c r="K489" i="17"/>
  <c r="O489" i="17" s="1"/>
  <c r="K580" i="21"/>
  <c r="L580" i="20"/>
  <c r="I581" i="19"/>
  <c r="K580" i="18"/>
  <c r="L580" i="17"/>
  <c r="J792" i="20"/>
  <c r="M791" i="19"/>
  <c r="N791" i="17"/>
  <c r="K581" i="21" l="1"/>
  <c r="L581" i="20"/>
  <c r="I582" i="19"/>
  <c r="K581" i="18"/>
  <c r="L581" i="17"/>
  <c r="O489" i="20"/>
  <c r="J490" i="21"/>
  <c r="M490" i="21" s="1"/>
  <c r="K490" i="20"/>
  <c r="O490" i="20" s="1"/>
  <c r="K490" i="19"/>
  <c r="I491" i="18"/>
  <c r="N490" i="18"/>
  <c r="K490" i="17"/>
  <c r="F6" i="6"/>
  <c r="I490" i="21"/>
  <c r="N490" i="20"/>
  <c r="J490" i="19"/>
  <c r="J490" i="18"/>
  <c r="J491" i="17"/>
  <c r="O490" i="17"/>
  <c r="F5" i="6"/>
  <c r="J793" i="20"/>
  <c r="M792" i="19"/>
  <c r="N792" i="17"/>
  <c r="H491" i="21"/>
  <c r="M490" i="20"/>
  <c r="L490" i="19"/>
  <c r="L490" i="18"/>
  <c r="M490" i="17"/>
  <c r="N489" i="19"/>
  <c r="AE77" i="7" l="1"/>
  <c r="F4" i="6"/>
  <c r="J491" i="21"/>
  <c r="K491" i="20"/>
  <c r="K491" i="19"/>
  <c r="N491" i="18"/>
  <c r="I492" i="18"/>
  <c r="K491" i="17"/>
  <c r="N490" i="19"/>
  <c r="J794" i="20"/>
  <c r="M793" i="19"/>
  <c r="N793" i="17"/>
  <c r="I491" i="21"/>
  <c r="N491" i="20"/>
  <c r="J491" i="19"/>
  <c r="J491" i="18"/>
  <c r="J492" i="17"/>
  <c r="O491" i="17"/>
  <c r="M491" i="21"/>
  <c r="H492" i="21"/>
  <c r="M491" i="20"/>
  <c r="L491" i="19"/>
  <c r="L491" i="18"/>
  <c r="M491" i="17"/>
  <c r="K582" i="21"/>
  <c r="L582" i="20"/>
  <c r="I583" i="19"/>
  <c r="K582" i="18"/>
  <c r="L582" i="17"/>
  <c r="I7" i="6"/>
  <c r="AH79" i="7" s="1"/>
  <c r="AE78" i="7"/>
  <c r="J795" i="20" l="1"/>
  <c r="M794" i="19"/>
  <c r="N794" i="17"/>
  <c r="H493" i="21"/>
  <c r="M492" i="20"/>
  <c r="L492" i="19"/>
  <c r="L492" i="18"/>
  <c r="N492" i="18" s="1"/>
  <c r="M492" i="17"/>
  <c r="I492" i="21"/>
  <c r="M492" i="21" s="1"/>
  <c r="N492" i="20"/>
  <c r="J492" i="19"/>
  <c r="J492" i="18"/>
  <c r="J493" i="17"/>
  <c r="K583" i="21"/>
  <c r="L583" i="20"/>
  <c r="I584" i="19"/>
  <c r="K583" i="18"/>
  <c r="L583" i="17"/>
  <c r="O491" i="20"/>
  <c r="F54" i="6"/>
  <c r="J492" i="21"/>
  <c r="K492" i="20"/>
  <c r="K492" i="19"/>
  <c r="I493" i="18"/>
  <c r="K492" i="17"/>
  <c r="O492" i="17" s="1"/>
  <c r="N491" i="19"/>
  <c r="AE76" i="7"/>
  <c r="AE89" i="7"/>
  <c r="AE90" i="7" s="1"/>
  <c r="AE91" i="7" s="1"/>
  <c r="AE92" i="7" s="1"/>
  <c r="F56" i="6" l="1"/>
  <c r="K584" i="21"/>
  <c r="L584" i="20"/>
  <c r="I585" i="19"/>
  <c r="K584" i="18"/>
  <c r="L584" i="17"/>
  <c r="J493" i="21"/>
  <c r="K493" i="20"/>
  <c r="K493" i="19"/>
  <c r="I494" i="18"/>
  <c r="K493" i="17"/>
  <c r="H494" i="21"/>
  <c r="M493" i="20"/>
  <c r="L493" i="19"/>
  <c r="L493" i="18"/>
  <c r="N493" i="18" s="1"/>
  <c r="M493" i="17"/>
  <c r="O493" i="17" s="1"/>
  <c r="O492" i="20"/>
  <c r="I493" i="21"/>
  <c r="M493" i="21" s="1"/>
  <c r="N493" i="20"/>
  <c r="J493" i="19"/>
  <c r="J493" i="18"/>
  <c r="J494" i="17"/>
  <c r="N492" i="19"/>
  <c r="J796" i="20"/>
  <c r="M795" i="19"/>
  <c r="N795" i="17"/>
  <c r="J494" i="21" l="1"/>
  <c r="K494" i="20"/>
  <c r="K494" i="19"/>
  <c r="I495" i="18"/>
  <c r="K494" i="17"/>
  <c r="K585" i="21"/>
  <c r="L585" i="20"/>
  <c r="I586" i="19"/>
  <c r="K585" i="18"/>
  <c r="L585" i="17"/>
  <c r="O493" i="20"/>
  <c r="I494" i="21"/>
  <c r="N494" i="20"/>
  <c r="J494" i="19"/>
  <c r="N494" i="19" s="1"/>
  <c r="J494" i="18"/>
  <c r="N494" i="18" s="1"/>
  <c r="J495" i="17"/>
  <c r="O494" i="17"/>
  <c r="J797" i="20"/>
  <c r="M796" i="19"/>
  <c r="N796" i="17"/>
  <c r="M494" i="21"/>
  <c r="H495" i="21"/>
  <c r="M494" i="20"/>
  <c r="L494" i="19"/>
  <c r="L494" i="18"/>
  <c r="M494" i="17"/>
  <c r="N493" i="19"/>
  <c r="K586" i="21" l="1"/>
  <c r="L586" i="20"/>
  <c r="I587" i="19"/>
  <c r="K586" i="18"/>
  <c r="L586" i="17"/>
  <c r="J798" i="20"/>
  <c r="M797" i="19"/>
  <c r="N797" i="17"/>
  <c r="I495" i="21"/>
  <c r="M495" i="21" s="1"/>
  <c r="N495" i="20"/>
  <c r="J495" i="19"/>
  <c r="J495" i="18"/>
  <c r="J496" i="17"/>
  <c r="J495" i="21"/>
  <c r="K495" i="20"/>
  <c r="K495" i="19"/>
  <c r="I496" i="18"/>
  <c r="N495" i="18"/>
  <c r="K495" i="17"/>
  <c r="O495" i="17" s="1"/>
  <c r="O494" i="20"/>
  <c r="H496" i="21"/>
  <c r="M495" i="20"/>
  <c r="L495" i="19"/>
  <c r="L495" i="18"/>
  <c r="M495" i="17"/>
  <c r="J799" i="20" l="1"/>
  <c r="M798" i="19"/>
  <c r="N798" i="17"/>
  <c r="O495" i="20"/>
  <c r="H497" i="21"/>
  <c r="M496" i="20"/>
  <c r="L496" i="19"/>
  <c r="L496" i="18"/>
  <c r="M496" i="17"/>
  <c r="J496" i="21"/>
  <c r="M496" i="21" s="1"/>
  <c r="K496" i="20"/>
  <c r="K496" i="19"/>
  <c r="I497" i="18"/>
  <c r="K496" i="17"/>
  <c r="I496" i="21"/>
  <c r="N496" i="20"/>
  <c r="J496" i="19"/>
  <c r="J496" i="18"/>
  <c r="N496" i="18" s="1"/>
  <c r="J497" i="17"/>
  <c r="O496" i="17"/>
  <c r="K587" i="21"/>
  <c r="L587" i="20"/>
  <c r="I588" i="19"/>
  <c r="K587" i="18"/>
  <c r="L587" i="17"/>
  <c r="N495" i="19"/>
  <c r="I497" i="21" l="1"/>
  <c r="N497" i="20"/>
  <c r="J497" i="19"/>
  <c r="J497" i="18"/>
  <c r="J498" i="17"/>
  <c r="J497" i="21"/>
  <c r="M497" i="21" s="1"/>
  <c r="K497" i="20"/>
  <c r="O497" i="20" s="1"/>
  <c r="K497" i="19"/>
  <c r="I498" i="18"/>
  <c r="N497" i="18"/>
  <c r="K497" i="17"/>
  <c r="O497" i="17" s="1"/>
  <c r="N496" i="19"/>
  <c r="H498" i="21"/>
  <c r="M497" i="20"/>
  <c r="L497" i="19"/>
  <c r="L497" i="18"/>
  <c r="M497" i="17"/>
  <c r="K588" i="21"/>
  <c r="L588" i="20"/>
  <c r="I589" i="19"/>
  <c r="K588" i="18"/>
  <c r="L588" i="17"/>
  <c r="O496" i="20"/>
  <c r="J800" i="20"/>
  <c r="M799" i="19"/>
  <c r="N799" i="17"/>
  <c r="I498" i="21" l="1"/>
  <c r="N498" i="20"/>
  <c r="J498" i="19"/>
  <c r="J498" i="18"/>
  <c r="N498" i="18" s="1"/>
  <c r="J499" i="17"/>
  <c r="K589" i="21"/>
  <c r="L589" i="20"/>
  <c r="I590" i="19"/>
  <c r="K589" i="18"/>
  <c r="L589" i="17"/>
  <c r="J801" i="20"/>
  <c r="M800" i="19"/>
  <c r="N800" i="17"/>
  <c r="H499" i="21"/>
  <c r="M498" i="20"/>
  <c r="L498" i="19"/>
  <c r="L498" i="18"/>
  <c r="M498" i="17"/>
  <c r="O498" i="17" s="1"/>
  <c r="J498" i="21"/>
  <c r="M498" i="21" s="1"/>
  <c r="K498" i="20"/>
  <c r="O498" i="20" s="1"/>
  <c r="K498" i="19"/>
  <c r="I499" i="18"/>
  <c r="K498" i="17"/>
  <c r="N497" i="19"/>
  <c r="K590" i="21" l="1"/>
  <c r="L590" i="20"/>
  <c r="I591" i="19"/>
  <c r="K590" i="18"/>
  <c r="L590" i="17"/>
  <c r="N498" i="19"/>
  <c r="I499" i="21"/>
  <c r="M499" i="21" s="1"/>
  <c r="N499" i="20"/>
  <c r="J499" i="19"/>
  <c r="N499" i="19" s="1"/>
  <c r="J499" i="18"/>
  <c r="J500" i="17"/>
  <c r="H500" i="21"/>
  <c r="M499" i="20"/>
  <c r="L499" i="19"/>
  <c r="L499" i="18"/>
  <c r="M499" i="17"/>
  <c r="J499" i="21"/>
  <c r="K499" i="20"/>
  <c r="O499" i="20" s="1"/>
  <c r="K499" i="19"/>
  <c r="I500" i="18"/>
  <c r="N499" i="18"/>
  <c r="K499" i="17"/>
  <c r="O499" i="17" s="1"/>
  <c r="J802" i="20"/>
  <c r="M801" i="19"/>
  <c r="N801" i="17"/>
  <c r="I500" i="21" l="1"/>
  <c r="N500" i="20"/>
  <c r="J500" i="19"/>
  <c r="J500" i="18"/>
  <c r="J501" i="17"/>
  <c r="K591" i="21"/>
  <c r="L591" i="20"/>
  <c r="I592" i="19"/>
  <c r="K591" i="18"/>
  <c r="L591" i="17"/>
  <c r="H501" i="21"/>
  <c r="M500" i="20"/>
  <c r="L500" i="19"/>
  <c r="M500" i="17"/>
  <c r="L500" i="18"/>
  <c r="J500" i="21"/>
  <c r="M500" i="21" s="1"/>
  <c r="K500" i="20"/>
  <c r="O500" i="20" s="1"/>
  <c r="K500" i="19"/>
  <c r="I501" i="18"/>
  <c r="N500" i="18"/>
  <c r="K500" i="17"/>
  <c r="O500" i="17" s="1"/>
  <c r="J803" i="20"/>
  <c r="M802" i="19"/>
  <c r="N802" i="17"/>
  <c r="I501" i="21" l="1"/>
  <c r="N501" i="20"/>
  <c r="J501" i="19"/>
  <c r="J501" i="18"/>
  <c r="J502" i="17"/>
  <c r="O501" i="17"/>
  <c r="N500" i="19"/>
  <c r="J501" i="21"/>
  <c r="K501" i="20"/>
  <c r="O501" i="20" s="1"/>
  <c r="K501" i="19"/>
  <c r="N501" i="18"/>
  <c r="I502" i="18"/>
  <c r="K501" i="17"/>
  <c r="K592" i="21"/>
  <c r="L592" i="20"/>
  <c r="I593" i="19"/>
  <c r="K592" i="18"/>
  <c r="L592" i="17"/>
  <c r="J804" i="20"/>
  <c r="M803" i="19"/>
  <c r="N803" i="17"/>
  <c r="M501" i="21"/>
  <c r="H502" i="21"/>
  <c r="M501" i="20"/>
  <c r="L501" i="19"/>
  <c r="L501" i="18"/>
  <c r="M501" i="17"/>
  <c r="J502" i="21" l="1"/>
  <c r="K502" i="20"/>
  <c r="K502" i="19"/>
  <c r="I503" i="18"/>
  <c r="N502" i="18"/>
  <c r="K502" i="17"/>
  <c r="O502" i="17" s="1"/>
  <c r="J805" i="20"/>
  <c r="M804" i="19"/>
  <c r="N804" i="17"/>
  <c r="I502" i="21"/>
  <c r="M502" i="21" s="1"/>
  <c r="N502" i="20"/>
  <c r="J502" i="19"/>
  <c r="J502" i="18"/>
  <c r="J503" i="17"/>
  <c r="K593" i="21"/>
  <c r="L593" i="20"/>
  <c r="I594" i="19"/>
  <c r="K593" i="18"/>
  <c r="L593" i="17"/>
  <c r="N501" i="19"/>
  <c r="H503" i="21"/>
  <c r="M502" i="20"/>
  <c r="L502" i="19"/>
  <c r="L502" i="18"/>
  <c r="M502" i="17"/>
  <c r="K594" i="21" l="1"/>
  <c r="L594" i="20"/>
  <c r="I595" i="19"/>
  <c r="K594" i="18"/>
  <c r="L594" i="17"/>
  <c r="J806" i="20"/>
  <c r="M805" i="19"/>
  <c r="N805" i="17"/>
  <c r="J503" i="21"/>
  <c r="K503" i="20"/>
  <c r="O503" i="20" s="1"/>
  <c r="K503" i="19"/>
  <c r="I504" i="18"/>
  <c r="K503" i="17"/>
  <c r="O502" i="20"/>
  <c r="H504" i="21"/>
  <c r="M503" i="20"/>
  <c r="L503" i="19"/>
  <c r="L503" i="18"/>
  <c r="M503" i="17"/>
  <c r="O503" i="17" s="1"/>
  <c r="I503" i="21"/>
  <c r="M503" i="21" s="1"/>
  <c r="N503" i="20"/>
  <c r="J503" i="19"/>
  <c r="J503" i="18"/>
  <c r="N503" i="18" s="1"/>
  <c r="J504" i="17"/>
  <c r="N502" i="19"/>
  <c r="H505" i="21" l="1"/>
  <c r="M504" i="20"/>
  <c r="L504" i="19"/>
  <c r="L504" i="18"/>
  <c r="M504" i="17"/>
  <c r="K595" i="21"/>
  <c r="L595" i="20"/>
  <c r="I596" i="19"/>
  <c r="K595" i="18"/>
  <c r="L595" i="17"/>
  <c r="I504" i="21"/>
  <c r="N504" i="20"/>
  <c r="J504" i="19"/>
  <c r="J505" i="17"/>
  <c r="J504" i="18"/>
  <c r="N504" i="18" s="1"/>
  <c r="O504" i="17"/>
  <c r="J807" i="20"/>
  <c r="M806" i="19"/>
  <c r="N806" i="17"/>
  <c r="J504" i="21"/>
  <c r="M504" i="21" s="1"/>
  <c r="K504" i="20"/>
  <c r="O504" i="20" s="1"/>
  <c r="K504" i="19"/>
  <c r="I505" i="18"/>
  <c r="K504" i="17"/>
  <c r="N503" i="19"/>
  <c r="K596" i="21" l="1"/>
  <c r="L596" i="20"/>
  <c r="I597" i="19"/>
  <c r="K596" i="18"/>
  <c r="L596" i="17"/>
  <c r="J808" i="20"/>
  <c r="M807" i="19"/>
  <c r="N807" i="17"/>
  <c r="I505" i="21"/>
  <c r="M505" i="21" s="1"/>
  <c r="N505" i="20"/>
  <c r="J505" i="19"/>
  <c r="J505" i="18"/>
  <c r="J506" i="17"/>
  <c r="N504" i="19"/>
  <c r="J505" i="21"/>
  <c r="K505" i="20"/>
  <c r="K505" i="19"/>
  <c r="I506" i="18"/>
  <c r="N505" i="18"/>
  <c r="K505" i="17"/>
  <c r="O505" i="17" s="1"/>
  <c r="H506" i="21"/>
  <c r="M505" i="20"/>
  <c r="L505" i="19"/>
  <c r="L505" i="18"/>
  <c r="M505" i="17"/>
  <c r="J809" i="20" l="1"/>
  <c r="M808" i="19"/>
  <c r="N808" i="17"/>
  <c r="O505" i="20"/>
  <c r="H507" i="21"/>
  <c r="M506" i="20"/>
  <c r="L506" i="19"/>
  <c r="L506" i="18"/>
  <c r="M506" i="17"/>
  <c r="O506" i="17" s="1"/>
  <c r="J506" i="21"/>
  <c r="K506" i="20"/>
  <c r="K506" i="19"/>
  <c r="I507" i="18"/>
  <c r="K506" i="17"/>
  <c r="I506" i="21"/>
  <c r="M506" i="21" s="1"/>
  <c r="N506" i="20"/>
  <c r="J506" i="19"/>
  <c r="J506" i="18"/>
  <c r="N506" i="18" s="1"/>
  <c r="J507" i="17"/>
  <c r="K597" i="21"/>
  <c r="L597" i="20"/>
  <c r="I598" i="19"/>
  <c r="K597" i="18"/>
  <c r="L597" i="17"/>
  <c r="N505" i="19"/>
  <c r="J507" i="21" l="1"/>
  <c r="K507" i="20"/>
  <c r="K507" i="19"/>
  <c r="I508" i="18"/>
  <c r="K507" i="17"/>
  <c r="O507" i="17" s="1"/>
  <c r="N506" i="19"/>
  <c r="I507" i="21"/>
  <c r="M507" i="21" s="1"/>
  <c r="N507" i="20"/>
  <c r="J507" i="19"/>
  <c r="N507" i="19" s="1"/>
  <c r="J507" i="18"/>
  <c r="N507" i="18" s="1"/>
  <c r="J508" i="17"/>
  <c r="H508" i="21"/>
  <c r="M507" i="20"/>
  <c r="L507" i="19"/>
  <c r="L507" i="18"/>
  <c r="M507" i="17"/>
  <c r="K598" i="21"/>
  <c r="L598" i="20"/>
  <c r="I599" i="19"/>
  <c r="K598" i="18"/>
  <c r="L598" i="17"/>
  <c r="O506" i="20"/>
  <c r="J810" i="20"/>
  <c r="M809" i="19"/>
  <c r="N809" i="17"/>
  <c r="K599" i="21" l="1"/>
  <c r="L599" i="20"/>
  <c r="I600" i="19"/>
  <c r="K599" i="18"/>
  <c r="L599" i="17"/>
  <c r="I508" i="21"/>
  <c r="M508" i="21" s="1"/>
  <c r="N508" i="20"/>
  <c r="J508" i="19"/>
  <c r="N508" i="19" s="1"/>
  <c r="J508" i="18"/>
  <c r="N508" i="18" s="1"/>
  <c r="J509" i="17"/>
  <c r="O508" i="17"/>
  <c r="J811" i="20"/>
  <c r="M810" i="19"/>
  <c r="N810" i="17"/>
  <c r="O507" i="20"/>
  <c r="J508" i="21"/>
  <c r="K508" i="20"/>
  <c r="O508" i="20" s="1"/>
  <c r="K508" i="19"/>
  <c r="I509" i="18"/>
  <c r="K508" i="17"/>
  <c r="H509" i="21"/>
  <c r="M508" i="20"/>
  <c r="L508" i="19"/>
  <c r="L508" i="18"/>
  <c r="M508" i="17"/>
  <c r="I509" i="21" l="1"/>
  <c r="N509" i="20"/>
  <c r="J509" i="19"/>
  <c r="J509" i="18"/>
  <c r="J510" i="17"/>
  <c r="H510" i="21"/>
  <c r="M509" i="21"/>
  <c r="M509" i="20"/>
  <c r="L509" i="19"/>
  <c r="L509" i="18"/>
  <c r="N509" i="18" s="1"/>
  <c r="M509" i="17"/>
  <c r="J509" i="21"/>
  <c r="K509" i="20"/>
  <c r="K509" i="19"/>
  <c r="I510" i="18"/>
  <c r="K509" i="17"/>
  <c r="O509" i="17" s="1"/>
  <c r="K600" i="21"/>
  <c r="L600" i="20"/>
  <c r="I601" i="19"/>
  <c r="K600" i="18"/>
  <c r="L600" i="17"/>
  <c r="J812" i="20"/>
  <c r="M811" i="19"/>
  <c r="N811" i="17"/>
  <c r="I510" i="21" l="1"/>
  <c r="N510" i="20"/>
  <c r="J510" i="19"/>
  <c r="J510" i="18"/>
  <c r="J511" i="17"/>
  <c r="K601" i="21"/>
  <c r="L601" i="20"/>
  <c r="I602" i="19"/>
  <c r="K601" i="18"/>
  <c r="L601" i="17"/>
  <c r="N509" i="19"/>
  <c r="H511" i="21"/>
  <c r="M510" i="20"/>
  <c r="L510" i="19"/>
  <c r="L510" i="18"/>
  <c r="M510" i="17"/>
  <c r="O510" i="17" s="1"/>
  <c r="J510" i="21"/>
  <c r="M510" i="21" s="1"/>
  <c r="K510" i="20"/>
  <c r="O510" i="20" s="1"/>
  <c r="K510" i="19"/>
  <c r="N510" i="18"/>
  <c r="I511" i="18"/>
  <c r="K510" i="17"/>
  <c r="O509" i="20"/>
  <c r="J813" i="20"/>
  <c r="M812" i="19"/>
  <c r="N812" i="17"/>
  <c r="K602" i="21" l="1"/>
  <c r="L602" i="20"/>
  <c r="I603" i="19"/>
  <c r="K602" i="18"/>
  <c r="L602" i="17"/>
  <c r="J511" i="21"/>
  <c r="M511" i="21" s="1"/>
  <c r="K511" i="20"/>
  <c r="O511" i="20" s="1"/>
  <c r="K511" i="19"/>
  <c r="I512" i="18"/>
  <c r="N511" i="18"/>
  <c r="K511" i="17"/>
  <c r="O511" i="17" s="1"/>
  <c r="I511" i="21"/>
  <c r="N511" i="20"/>
  <c r="J511" i="19"/>
  <c r="J512" i="17"/>
  <c r="J511" i="18"/>
  <c r="J814" i="20"/>
  <c r="M813" i="19"/>
  <c r="N813" i="17"/>
  <c r="N510" i="19"/>
  <c r="H512" i="21"/>
  <c r="M511" i="20"/>
  <c r="L511" i="19"/>
  <c r="L511" i="18"/>
  <c r="M511" i="17"/>
  <c r="H513" i="21" l="1"/>
  <c r="M512" i="20"/>
  <c r="L512" i="19"/>
  <c r="M512" i="17"/>
  <c r="L512" i="18"/>
  <c r="J512" i="21"/>
  <c r="K512" i="20"/>
  <c r="O512" i="20" s="1"/>
  <c r="K512" i="19"/>
  <c r="I513" i="18"/>
  <c r="N512" i="18"/>
  <c r="K512" i="17"/>
  <c r="O512" i="17" s="1"/>
  <c r="J815" i="20"/>
  <c r="M814" i="19"/>
  <c r="N814" i="17"/>
  <c r="I512" i="21"/>
  <c r="M512" i="21" s="1"/>
  <c r="N512" i="20"/>
  <c r="J512" i="19"/>
  <c r="J512" i="18"/>
  <c r="J513" i="17"/>
  <c r="N511" i="19"/>
  <c r="K603" i="21"/>
  <c r="L603" i="20"/>
  <c r="I604" i="19"/>
  <c r="L603" i="17"/>
  <c r="K603" i="18"/>
  <c r="J513" i="21" l="1"/>
  <c r="K513" i="20"/>
  <c r="K513" i="19"/>
  <c r="I514" i="18"/>
  <c r="K513" i="17"/>
  <c r="M513" i="21"/>
  <c r="H514" i="21"/>
  <c r="M513" i="20"/>
  <c r="L513" i="19"/>
  <c r="L513" i="18"/>
  <c r="M513" i="17"/>
  <c r="O513" i="17" s="1"/>
  <c r="I513" i="21"/>
  <c r="N513" i="20"/>
  <c r="J513" i="19"/>
  <c r="J513" i="18"/>
  <c r="N513" i="18" s="1"/>
  <c r="J514" i="17"/>
  <c r="N512" i="19"/>
  <c r="K604" i="21"/>
  <c r="L604" i="20"/>
  <c r="I605" i="19"/>
  <c r="K604" i="18"/>
  <c r="L604" i="17"/>
  <c r="J816" i="20"/>
  <c r="M815" i="19"/>
  <c r="N815" i="17"/>
  <c r="K605" i="21" l="1"/>
  <c r="L605" i="20"/>
  <c r="I606" i="19"/>
  <c r="K605" i="18"/>
  <c r="L605" i="17"/>
  <c r="H515" i="21"/>
  <c r="M514" i="20"/>
  <c r="L514" i="19"/>
  <c r="L514" i="18"/>
  <c r="M514" i="17"/>
  <c r="J514" i="21"/>
  <c r="K514" i="20"/>
  <c r="K514" i="19"/>
  <c r="I515" i="18"/>
  <c r="K514" i="17"/>
  <c r="O514" i="17" s="1"/>
  <c r="O513" i="20"/>
  <c r="I514" i="21"/>
  <c r="M514" i="21" s="1"/>
  <c r="N514" i="20"/>
  <c r="J514" i="19"/>
  <c r="N514" i="19" s="1"/>
  <c r="J514" i="18"/>
  <c r="N514" i="18" s="1"/>
  <c r="J515" i="17"/>
  <c r="N513" i="19"/>
  <c r="J817" i="20"/>
  <c r="M816" i="19"/>
  <c r="N816" i="17"/>
  <c r="J818" i="20" l="1"/>
  <c r="M817" i="19"/>
  <c r="N817" i="17"/>
  <c r="I515" i="21"/>
  <c r="N515" i="20"/>
  <c r="J515" i="19"/>
  <c r="N515" i="19" s="1"/>
  <c r="J515" i="18"/>
  <c r="J516" i="17"/>
  <c r="H516" i="21"/>
  <c r="M515" i="21"/>
  <c r="M515" i="20"/>
  <c r="L515" i="19"/>
  <c r="L515" i="18"/>
  <c r="M515" i="17"/>
  <c r="J515" i="21"/>
  <c r="K515" i="20"/>
  <c r="O515" i="20" s="1"/>
  <c r="K515" i="19"/>
  <c r="N515" i="18"/>
  <c r="I516" i="18"/>
  <c r="K515" i="17"/>
  <c r="O515" i="17" s="1"/>
  <c r="K606" i="21"/>
  <c r="L606" i="20"/>
  <c r="I607" i="19"/>
  <c r="K606" i="18"/>
  <c r="L606" i="17"/>
  <c r="O514" i="20"/>
  <c r="I516" i="21" l="1"/>
  <c r="N516" i="20"/>
  <c r="J516" i="19"/>
  <c r="J516" i="18"/>
  <c r="J517" i="17"/>
  <c r="H517" i="21"/>
  <c r="M516" i="21"/>
  <c r="M516" i="20"/>
  <c r="L516" i="19"/>
  <c r="L516" i="18"/>
  <c r="N516" i="18" s="1"/>
  <c r="M516" i="17"/>
  <c r="J516" i="21"/>
  <c r="K516" i="20"/>
  <c r="K516" i="19"/>
  <c r="I517" i="18"/>
  <c r="K516" i="17"/>
  <c r="O516" i="17" s="1"/>
  <c r="K607" i="21"/>
  <c r="L607" i="20"/>
  <c r="I608" i="19"/>
  <c r="K607" i="18"/>
  <c r="L607" i="17"/>
  <c r="J819" i="20"/>
  <c r="M818" i="19"/>
  <c r="N818" i="17"/>
  <c r="H518" i="21" l="1"/>
  <c r="M517" i="20"/>
  <c r="L517" i="19"/>
  <c r="L517" i="18"/>
  <c r="M517" i="17"/>
  <c r="O516" i="20"/>
  <c r="K608" i="21"/>
  <c r="L608" i="20"/>
  <c r="I609" i="19"/>
  <c r="K608" i="18"/>
  <c r="L608" i="17"/>
  <c r="I517" i="21"/>
  <c r="M517" i="21" s="1"/>
  <c r="N517" i="20"/>
  <c r="J517" i="19"/>
  <c r="J517" i="18"/>
  <c r="O517" i="17"/>
  <c r="J518" i="17"/>
  <c r="J517" i="21"/>
  <c r="K517" i="20"/>
  <c r="O517" i="20" s="1"/>
  <c r="K517" i="19"/>
  <c r="I518" i="18"/>
  <c r="N517" i="18"/>
  <c r="K517" i="17"/>
  <c r="N516" i="19"/>
  <c r="J820" i="20"/>
  <c r="M819" i="19"/>
  <c r="N819" i="17"/>
  <c r="K609" i="21" l="1"/>
  <c r="L609" i="20"/>
  <c r="I610" i="19"/>
  <c r="K609" i="18"/>
  <c r="L609" i="17"/>
  <c r="J518" i="21"/>
  <c r="K518" i="20"/>
  <c r="O518" i="20" s="1"/>
  <c r="K518" i="19"/>
  <c r="N518" i="18"/>
  <c r="I519" i="18"/>
  <c r="K518" i="17"/>
  <c r="O518" i="17" s="1"/>
  <c r="N517" i="19"/>
  <c r="I518" i="21"/>
  <c r="N518" i="20"/>
  <c r="J518" i="19"/>
  <c r="J518" i="18"/>
  <c r="J519" i="17"/>
  <c r="J821" i="20"/>
  <c r="M820" i="19"/>
  <c r="N820" i="17"/>
  <c r="M518" i="21"/>
  <c r="H519" i="21"/>
  <c r="M518" i="20"/>
  <c r="L518" i="19"/>
  <c r="L518" i="18"/>
  <c r="M518" i="17"/>
  <c r="I519" i="21" l="1"/>
  <c r="N519" i="20"/>
  <c r="J519" i="19"/>
  <c r="J519" i="18"/>
  <c r="J520" i="17"/>
  <c r="N518" i="19"/>
  <c r="J519" i="21"/>
  <c r="M519" i="21" s="1"/>
  <c r="K519" i="20"/>
  <c r="O519" i="20" s="1"/>
  <c r="K519" i="19"/>
  <c r="I520" i="18"/>
  <c r="N519" i="18"/>
  <c r="K519" i="17"/>
  <c r="J822" i="20"/>
  <c r="M821" i="19"/>
  <c r="N821" i="17"/>
  <c r="K610" i="21"/>
  <c r="L610" i="20"/>
  <c r="I611" i="19"/>
  <c r="K610" i="18"/>
  <c r="L610" i="17"/>
  <c r="H520" i="21"/>
  <c r="M519" i="20"/>
  <c r="L519" i="19"/>
  <c r="L519" i="18"/>
  <c r="M519" i="17"/>
  <c r="O519" i="17" s="1"/>
  <c r="H521" i="21" l="1"/>
  <c r="M520" i="20"/>
  <c r="L520" i="19"/>
  <c r="L520" i="18"/>
  <c r="M520" i="17"/>
  <c r="J520" i="21"/>
  <c r="K520" i="20"/>
  <c r="K520" i="19"/>
  <c r="N520" i="18"/>
  <c r="I521" i="18"/>
  <c r="K520" i="17"/>
  <c r="O520" i="17" s="1"/>
  <c r="J823" i="20"/>
  <c r="M822" i="19"/>
  <c r="N822" i="17"/>
  <c r="K611" i="21"/>
  <c r="L611" i="20"/>
  <c r="I612" i="19"/>
  <c r="K611" i="18"/>
  <c r="L611" i="17"/>
  <c r="I520" i="21"/>
  <c r="M520" i="21" s="1"/>
  <c r="N520" i="20"/>
  <c r="J520" i="19"/>
  <c r="J520" i="18"/>
  <c r="J521" i="17"/>
  <c r="N519" i="19"/>
  <c r="K612" i="21" l="1"/>
  <c r="L612" i="20"/>
  <c r="I613" i="19"/>
  <c r="K612" i="18"/>
  <c r="L612" i="17"/>
  <c r="J7" i="6"/>
  <c r="AI79" i="7" s="1"/>
  <c r="I521" i="21"/>
  <c r="M521" i="21" s="1"/>
  <c r="N521" i="20"/>
  <c r="J521" i="19"/>
  <c r="N521" i="19" s="1"/>
  <c r="J521" i="18"/>
  <c r="N521" i="18" s="1"/>
  <c r="O521" i="17"/>
  <c r="J522" i="17"/>
  <c r="G5" i="6"/>
  <c r="O520" i="20"/>
  <c r="J521" i="21"/>
  <c r="K521" i="20"/>
  <c r="K521" i="19"/>
  <c r="I522" i="18"/>
  <c r="K521" i="17"/>
  <c r="G6" i="6"/>
  <c r="N520" i="19"/>
  <c r="J824" i="20"/>
  <c r="M823" i="19"/>
  <c r="N823" i="17"/>
  <c r="H522" i="21"/>
  <c r="M521" i="20"/>
  <c r="L521" i="19"/>
  <c r="L521" i="18"/>
  <c r="M521" i="17"/>
  <c r="H523" i="21" l="1"/>
  <c r="M522" i="20"/>
  <c r="L522" i="19"/>
  <c r="L522" i="18"/>
  <c r="M522" i="17"/>
  <c r="J825" i="20"/>
  <c r="M824" i="19"/>
  <c r="N824" i="17"/>
  <c r="AF78" i="7"/>
  <c r="J522" i="21"/>
  <c r="K522" i="20"/>
  <c r="K522" i="19"/>
  <c r="I523" i="18"/>
  <c r="K522" i="17"/>
  <c r="O521" i="20"/>
  <c r="K613" i="21"/>
  <c r="L613" i="20"/>
  <c r="I614" i="19"/>
  <c r="K613" i="18"/>
  <c r="L613" i="17"/>
  <c r="G4" i="6"/>
  <c r="AF77" i="7"/>
  <c r="I522" i="21"/>
  <c r="M522" i="21" s="1"/>
  <c r="N522" i="20"/>
  <c r="J522" i="19"/>
  <c r="N522" i="19" s="1"/>
  <c r="J522" i="18"/>
  <c r="N522" i="18" s="1"/>
  <c r="O522" i="17"/>
  <c r="J523" i="17"/>
  <c r="K614" i="21" l="1"/>
  <c r="L614" i="20"/>
  <c r="I615" i="19"/>
  <c r="K614" i="18"/>
  <c r="L614" i="17"/>
  <c r="J826" i="20"/>
  <c r="M825" i="19"/>
  <c r="N825" i="17"/>
  <c r="J523" i="21"/>
  <c r="K523" i="20"/>
  <c r="O523" i="20" s="1"/>
  <c r="K523" i="19"/>
  <c r="I524" i="18"/>
  <c r="K523" i="17"/>
  <c r="AF76" i="7"/>
  <c r="AF89" i="7"/>
  <c r="AF90" i="7" s="1"/>
  <c r="AF91" i="7" s="1"/>
  <c r="AF92" i="7" s="1"/>
  <c r="I523" i="21"/>
  <c r="M523" i="21" s="1"/>
  <c r="N523" i="20"/>
  <c r="J523" i="19"/>
  <c r="N523" i="19" s="1"/>
  <c r="J523" i="18"/>
  <c r="N523" i="18" s="1"/>
  <c r="J524" i="17"/>
  <c r="O523" i="17"/>
  <c r="G54" i="6"/>
  <c r="O522" i="20"/>
  <c r="H524" i="21"/>
  <c r="M523" i="20"/>
  <c r="L523" i="19"/>
  <c r="L523" i="18"/>
  <c r="M523" i="17"/>
  <c r="I524" i="21" l="1"/>
  <c r="N524" i="20"/>
  <c r="J524" i="19"/>
  <c r="J524" i="18"/>
  <c r="J525" i="17"/>
  <c r="J827" i="20"/>
  <c r="M826" i="19"/>
  <c r="N826" i="17"/>
  <c r="H525" i="21"/>
  <c r="M524" i="20"/>
  <c r="L524" i="19"/>
  <c r="M524" i="17"/>
  <c r="L524" i="18"/>
  <c r="N524" i="18" s="1"/>
  <c r="K615" i="21"/>
  <c r="L615" i="20"/>
  <c r="I616" i="19"/>
  <c r="K615" i="18"/>
  <c r="L615" i="17"/>
  <c r="J524" i="21"/>
  <c r="M524" i="21" s="1"/>
  <c r="K524" i="20"/>
  <c r="K524" i="19"/>
  <c r="I525" i="18"/>
  <c r="K524" i="17"/>
  <c r="O524" i="17" s="1"/>
  <c r="G56" i="6"/>
  <c r="J828" i="20" l="1"/>
  <c r="M827" i="19"/>
  <c r="N827" i="17"/>
  <c r="K616" i="21"/>
  <c r="L616" i="20"/>
  <c r="I617" i="19"/>
  <c r="K616" i="18"/>
  <c r="L616" i="17"/>
  <c r="I525" i="21"/>
  <c r="M525" i="21" s="1"/>
  <c r="N525" i="20"/>
  <c r="J525" i="19"/>
  <c r="J525" i="18"/>
  <c r="J526" i="17"/>
  <c r="J525" i="21"/>
  <c r="K525" i="20"/>
  <c r="K525" i="19"/>
  <c r="N525" i="18"/>
  <c r="I526" i="18"/>
  <c r="K525" i="17"/>
  <c r="O525" i="17" s="1"/>
  <c r="N524" i="19"/>
  <c r="O524" i="20"/>
  <c r="H526" i="21"/>
  <c r="M525" i="20"/>
  <c r="L525" i="19"/>
  <c r="L525" i="18"/>
  <c r="M525" i="17"/>
  <c r="K617" i="21" l="1"/>
  <c r="L617" i="20"/>
  <c r="I618" i="19"/>
  <c r="K617" i="18"/>
  <c r="L617" i="17"/>
  <c r="J526" i="21"/>
  <c r="K526" i="20"/>
  <c r="K526" i="19"/>
  <c r="I527" i="18"/>
  <c r="K526" i="17"/>
  <c r="O526" i="17" s="1"/>
  <c r="O525" i="20"/>
  <c r="I526" i="21"/>
  <c r="N526" i="20"/>
  <c r="J526" i="19"/>
  <c r="J526" i="18"/>
  <c r="J527" i="17"/>
  <c r="H527" i="21"/>
  <c r="M526" i="21"/>
  <c r="M526" i="20"/>
  <c r="L526" i="19"/>
  <c r="L526" i="18"/>
  <c r="N526" i="18" s="1"/>
  <c r="M526" i="17"/>
  <c r="N525" i="19"/>
  <c r="J829" i="20"/>
  <c r="M828" i="19"/>
  <c r="N828" i="17"/>
  <c r="O526" i="20" l="1"/>
  <c r="H528" i="21"/>
  <c r="M527" i="20"/>
  <c r="L527" i="19"/>
  <c r="L527" i="18"/>
  <c r="M527" i="17"/>
  <c r="I527" i="21"/>
  <c r="M527" i="21" s="1"/>
  <c r="N527" i="20"/>
  <c r="J527" i="19"/>
  <c r="N527" i="19" s="1"/>
  <c r="J527" i="18"/>
  <c r="J528" i="17"/>
  <c r="K618" i="21"/>
  <c r="L618" i="20"/>
  <c r="I619" i="19"/>
  <c r="K618" i="18"/>
  <c r="L618" i="17"/>
  <c r="J527" i="21"/>
  <c r="K527" i="20"/>
  <c r="O527" i="20" s="1"/>
  <c r="K527" i="19"/>
  <c r="N527" i="18"/>
  <c r="I528" i="18"/>
  <c r="K527" i="17"/>
  <c r="O527" i="17" s="1"/>
  <c r="N526" i="19"/>
  <c r="J830" i="20"/>
  <c r="M829" i="19"/>
  <c r="N829" i="17"/>
  <c r="I528" i="21" l="1"/>
  <c r="N528" i="20"/>
  <c r="J528" i="19"/>
  <c r="J529" i="17"/>
  <c r="J528" i="18"/>
  <c r="K619" i="21"/>
  <c r="L619" i="20"/>
  <c r="I620" i="19"/>
  <c r="K619" i="18"/>
  <c r="L619" i="17"/>
  <c r="H529" i="21"/>
  <c r="M528" i="20"/>
  <c r="L528" i="19"/>
  <c r="L528" i="18"/>
  <c r="M528" i="17"/>
  <c r="J528" i="21"/>
  <c r="M528" i="21" s="1"/>
  <c r="K528" i="20"/>
  <c r="O528" i="20" s="1"/>
  <c r="K528" i="19"/>
  <c r="I529" i="18"/>
  <c r="N528" i="18"/>
  <c r="K528" i="17"/>
  <c r="O528" i="17" s="1"/>
  <c r="J831" i="20"/>
  <c r="M830" i="19"/>
  <c r="N830" i="17"/>
  <c r="J529" i="21" l="1"/>
  <c r="K529" i="20"/>
  <c r="K529" i="19"/>
  <c r="I530" i="18"/>
  <c r="N529" i="18"/>
  <c r="K529" i="17"/>
  <c r="N528" i="19"/>
  <c r="K620" i="21"/>
  <c r="L620" i="20"/>
  <c r="I621" i="19"/>
  <c r="K620" i="18"/>
  <c r="L620" i="17"/>
  <c r="I529" i="21"/>
  <c r="M529" i="21" s="1"/>
  <c r="N529" i="20"/>
  <c r="J529" i="19"/>
  <c r="J529" i="18"/>
  <c r="O529" i="17"/>
  <c r="J530" i="17"/>
  <c r="J832" i="20"/>
  <c r="M831" i="19"/>
  <c r="N831" i="17"/>
  <c r="H530" i="21"/>
  <c r="M529" i="20"/>
  <c r="L529" i="19"/>
  <c r="L529" i="18"/>
  <c r="M529" i="17"/>
  <c r="I530" i="21" l="1"/>
  <c r="N530" i="20"/>
  <c r="J530" i="19"/>
  <c r="J530" i="18"/>
  <c r="J531" i="17"/>
  <c r="M530" i="21"/>
  <c r="H531" i="21"/>
  <c r="M530" i="20"/>
  <c r="L530" i="19"/>
  <c r="L530" i="18"/>
  <c r="N530" i="18" s="1"/>
  <c r="M530" i="17"/>
  <c r="J833" i="20"/>
  <c r="M832" i="19"/>
  <c r="N832" i="17"/>
  <c r="K621" i="21"/>
  <c r="L621" i="20"/>
  <c r="I622" i="19"/>
  <c r="K621" i="18"/>
  <c r="L621" i="17"/>
  <c r="N529" i="19"/>
  <c r="O529" i="20"/>
  <c r="J530" i="21"/>
  <c r="K530" i="20"/>
  <c r="K530" i="19"/>
  <c r="I531" i="18"/>
  <c r="K530" i="17"/>
  <c r="O530" i="17" s="1"/>
  <c r="H532" i="21" l="1"/>
  <c r="M531" i="20"/>
  <c r="L531" i="19"/>
  <c r="L531" i="18"/>
  <c r="M531" i="17"/>
  <c r="J531" i="21"/>
  <c r="M531" i="21" s="1"/>
  <c r="K531" i="20"/>
  <c r="O531" i="20" s="1"/>
  <c r="K531" i="19"/>
  <c r="I532" i="18"/>
  <c r="N531" i="18"/>
  <c r="K531" i="17"/>
  <c r="O531" i="17" s="1"/>
  <c r="I531" i="21"/>
  <c r="N531" i="20"/>
  <c r="J531" i="19"/>
  <c r="J531" i="18"/>
  <c r="J532" i="17"/>
  <c r="K622" i="21"/>
  <c r="L622" i="20"/>
  <c r="I623" i="19"/>
  <c r="L622" i="17"/>
  <c r="K622" i="18"/>
  <c r="N530" i="19"/>
  <c r="O530" i="20"/>
  <c r="J834" i="20"/>
  <c r="M833" i="19"/>
  <c r="N833" i="17"/>
  <c r="K623" i="21" l="1"/>
  <c r="L623" i="20"/>
  <c r="I624" i="19"/>
  <c r="K623" i="18"/>
  <c r="L623" i="17"/>
  <c r="J532" i="21"/>
  <c r="M532" i="21" s="1"/>
  <c r="K532" i="20"/>
  <c r="O532" i="20" s="1"/>
  <c r="K532" i="19"/>
  <c r="N532" i="18"/>
  <c r="I533" i="18"/>
  <c r="K532" i="17"/>
  <c r="O532" i="17" s="1"/>
  <c r="I532" i="21"/>
  <c r="N532" i="20"/>
  <c r="J532" i="19"/>
  <c r="J532" i="18"/>
  <c r="J533" i="17"/>
  <c r="J835" i="20"/>
  <c r="M834" i="19"/>
  <c r="N834" i="17"/>
  <c r="N531" i="19"/>
  <c r="H533" i="21"/>
  <c r="M532" i="20"/>
  <c r="L532" i="19"/>
  <c r="L532" i="18"/>
  <c r="M532" i="17"/>
  <c r="H534" i="21" l="1"/>
  <c r="M533" i="20"/>
  <c r="L533" i="19"/>
  <c r="L533" i="18"/>
  <c r="M533" i="17"/>
  <c r="J533" i="21"/>
  <c r="K533" i="20"/>
  <c r="O533" i="20" s="1"/>
  <c r="K533" i="19"/>
  <c r="I534" i="18"/>
  <c r="N533" i="18"/>
  <c r="K533" i="17"/>
  <c r="O533" i="17" s="1"/>
  <c r="J836" i="20"/>
  <c r="M835" i="19"/>
  <c r="N835" i="17"/>
  <c r="I533" i="21"/>
  <c r="M533" i="21" s="1"/>
  <c r="N533" i="20"/>
  <c r="J533" i="19"/>
  <c r="N533" i="19" s="1"/>
  <c r="J533" i="18"/>
  <c r="J534" i="17"/>
  <c r="K624" i="21"/>
  <c r="L624" i="20"/>
  <c r="I625" i="19"/>
  <c r="K624" i="18"/>
  <c r="L624" i="17"/>
  <c r="N532" i="19"/>
  <c r="I534" i="21" l="1"/>
  <c r="N534" i="20"/>
  <c r="J534" i="19"/>
  <c r="J534" i="18"/>
  <c r="J535" i="17"/>
  <c r="J534" i="21"/>
  <c r="K534" i="20"/>
  <c r="O534" i="20" s="1"/>
  <c r="K534" i="19"/>
  <c r="N534" i="18"/>
  <c r="I535" i="18"/>
  <c r="K534" i="17"/>
  <c r="O534" i="17" s="1"/>
  <c r="K625" i="21"/>
  <c r="L625" i="20"/>
  <c r="I626" i="19"/>
  <c r="K625" i="18"/>
  <c r="L625" i="17"/>
  <c r="J837" i="20"/>
  <c r="M836" i="19"/>
  <c r="N836" i="17"/>
  <c r="H535" i="21"/>
  <c r="M534" i="21"/>
  <c r="M534" i="20"/>
  <c r="L534" i="19"/>
  <c r="L534" i="18"/>
  <c r="M534" i="17"/>
  <c r="J838" i="20" l="1"/>
  <c r="M837" i="19"/>
  <c r="N837" i="17"/>
  <c r="H536" i="21"/>
  <c r="M535" i="20"/>
  <c r="L535" i="19"/>
  <c r="L535" i="18"/>
  <c r="M535" i="17"/>
  <c r="J535" i="21"/>
  <c r="K535" i="20"/>
  <c r="O535" i="20" s="1"/>
  <c r="K535" i="19"/>
  <c r="I536" i="18"/>
  <c r="K535" i="17"/>
  <c r="I535" i="21"/>
  <c r="M535" i="21" s="1"/>
  <c r="N535" i="20"/>
  <c r="J535" i="19"/>
  <c r="J536" i="17"/>
  <c r="J535" i="18"/>
  <c r="N535" i="18" s="1"/>
  <c r="O535" i="17"/>
  <c r="K626" i="21"/>
  <c r="L626" i="20"/>
  <c r="I627" i="19"/>
  <c r="K626" i="18"/>
  <c r="L626" i="17"/>
  <c r="N534" i="19"/>
  <c r="I536" i="21" l="1"/>
  <c r="N536" i="20"/>
  <c r="J536" i="19"/>
  <c r="J536" i="18"/>
  <c r="J537" i="17"/>
  <c r="N535" i="19"/>
  <c r="M536" i="21"/>
  <c r="H537" i="21"/>
  <c r="M536" i="20"/>
  <c r="L536" i="19"/>
  <c r="M536" i="17"/>
  <c r="L536" i="18"/>
  <c r="J536" i="21"/>
  <c r="K536" i="20"/>
  <c r="K536" i="19"/>
  <c r="I537" i="18"/>
  <c r="N536" i="18"/>
  <c r="K536" i="17"/>
  <c r="O536" i="17" s="1"/>
  <c r="K627" i="21"/>
  <c r="L627" i="20"/>
  <c r="I628" i="19"/>
  <c r="K627" i="18"/>
  <c r="L627" i="17"/>
  <c r="J839" i="20"/>
  <c r="M838" i="19"/>
  <c r="N838" i="17"/>
  <c r="K628" i="21" l="1"/>
  <c r="L628" i="20"/>
  <c r="I629" i="19"/>
  <c r="K628" i="18"/>
  <c r="L628" i="17"/>
  <c r="J537" i="21"/>
  <c r="K537" i="20"/>
  <c r="O537" i="20" s="1"/>
  <c r="K537" i="19"/>
  <c r="I538" i="18"/>
  <c r="K537" i="17"/>
  <c r="O537" i="17" s="1"/>
  <c r="O536" i="20"/>
  <c r="J840" i="20"/>
  <c r="M839" i="19"/>
  <c r="N839" i="17"/>
  <c r="H538" i="21"/>
  <c r="M537" i="20"/>
  <c r="L537" i="19"/>
  <c r="L537" i="18"/>
  <c r="N537" i="18" s="1"/>
  <c r="M537" i="17"/>
  <c r="I537" i="21"/>
  <c r="M537" i="21" s="1"/>
  <c r="N537" i="20"/>
  <c r="J537" i="19"/>
  <c r="J537" i="18"/>
  <c r="J538" i="17"/>
  <c r="N536" i="19"/>
  <c r="J538" i="21" l="1"/>
  <c r="K538" i="20"/>
  <c r="K538" i="19"/>
  <c r="I539" i="18"/>
  <c r="K538" i="17"/>
  <c r="K629" i="21"/>
  <c r="L629" i="20"/>
  <c r="I630" i="19"/>
  <c r="K629" i="18"/>
  <c r="L629" i="17"/>
  <c r="H539" i="21"/>
  <c r="M538" i="20"/>
  <c r="L538" i="19"/>
  <c r="L538" i="18"/>
  <c r="M538" i="17"/>
  <c r="I538" i="21"/>
  <c r="M538" i="21" s="1"/>
  <c r="N538" i="20"/>
  <c r="J538" i="19"/>
  <c r="N538" i="19" s="1"/>
  <c r="J538" i="18"/>
  <c r="N538" i="18" s="1"/>
  <c r="J539" i="17"/>
  <c r="O538" i="17"/>
  <c r="N537" i="19"/>
  <c r="J841" i="20"/>
  <c r="M840" i="19"/>
  <c r="N840" i="17"/>
  <c r="I539" i="21" l="1"/>
  <c r="N539" i="20"/>
  <c r="J539" i="19"/>
  <c r="J539" i="18"/>
  <c r="J540" i="17"/>
  <c r="K630" i="21"/>
  <c r="L630" i="20"/>
  <c r="I631" i="19"/>
  <c r="K630" i="18"/>
  <c r="L630" i="17"/>
  <c r="O538" i="20"/>
  <c r="J539" i="21"/>
  <c r="M539" i="21" s="1"/>
  <c r="K539" i="20"/>
  <c r="O539" i="20" s="1"/>
  <c r="K539" i="19"/>
  <c r="N539" i="18"/>
  <c r="I540" i="18"/>
  <c r="K539" i="17"/>
  <c r="O539" i="17" s="1"/>
  <c r="J842" i="20"/>
  <c r="M841" i="19"/>
  <c r="N841" i="17"/>
  <c r="H540" i="21"/>
  <c r="M539" i="20"/>
  <c r="L539" i="19"/>
  <c r="L539" i="18"/>
  <c r="M539" i="17"/>
  <c r="H541" i="21" l="1"/>
  <c r="M540" i="20"/>
  <c r="L540" i="19"/>
  <c r="L540" i="18"/>
  <c r="M540" i="17"/>
  <c r="I540" i="21"/>
  <c r="M540" i="21" s="1"/>
  <c r="N540" i="20"/>
  <c r="J540" i="19"/>
  <c r="N540" i="19" s="1"/>
  <c r="J540" i="18"/>
  <c r="N540" i="18" s="1"/>
  <c r="J541" i="17"/>
  <c r="O540" i="17"/>
  <c r="K631" i="21"/>
  <c r="L631" i="20"/>
  <c r="I632" i="19"/>
  <c r="K631" i="18"/>
  <c r="L631" i="17"/>
  <c r="J843" i="20"/>
  <c r="M842" i="19"/>
  <c r="N842" i="17"/>
  <c r="J540" i="21"/>
  <c r="K540" i="20"/>
  <c r="O540" i="20" s="1"/>
  <c r="K540" i="19"/>
  <c r="I541" i="18"/>
  <c r="K540" i="17"/>
  <c r="N539" i="19"/>
  <c r="J844" i="20" l="1"/>
  <c r="M843" i="19"/>
  <c r="N843" i="17"/>
  <c r="I541" i="21"/>
  <c r="N541" i="20"/>
  <c r="J541" i="19"/>
  <c r="N541" i="19" s="1"/>
  <c r="J541" i="18"/>
  <c r="J542" i="17"/>
  <c r="K632" i="21"/>
  <c r="L632" i="20"/>
  <c r="I633" i="19"/>
  <c r="K632" i="18"/>
  <c r="L632" i="17"/>
  <c r="J541" i="21"/>
  <c r="K541" i="20"/>
  <c r="O541" i="20" s="1"/>
  <c r="K541" i="19"/>
  <c r="I542" i="18"/>
  <c r="N541" i="18"/>
  <c r="K541" i="17"/>
  <c r="O541" i="17" s="1"/>
  <c r="H542" i="21"/>
  <c r="M541" i="21"/>
  <c r="M541" i="20"/>
  <c r="L541" i="19"/>
  <c r="L541" i="18"/>
  <c r="M541" i="17"/>
  <c r="I542" i="21" l="1"/>
  <c r="M542" i="21" s="1"/>
  <c r="N542" i="20"/>
  <c r="J542" i="19"/>
  <c r="J542" i="18"/>
  <c r="J543" i="17"/>
  <c r="J542" i="21"/>
  <c r="K542" i="20"/>
  <c r="O542" i="20" s="1"/>
  <c r="K542" i="19"/>
  <c r="N542" i="18"/>
  <c r="I543" i="18"/>
  <c r="K542" i="17"/>
  <c r="O542" i="17" s="1"/>
  <c r="J845" i="20"/>
  <c r="M844" i="19"/>
  <c r="N844" i="17"/>
  <c r="H543" i="21"/>
  <c r="M542" i="20"/>
  <c r="L542" i="19"/>
  <c r="L542" i="18"/>
  <c r="M542" i="17"/>
  <c r="K633" i="21"/>
  <c r="L633" i="20"/>
  <c r="I634" i="19"/>
  <c r="K633" i="18"/>
  <c r="L633" i="17"/>
  <c r="K634" i="21" l="1"/>
  <c r="L634" i="20"/>
  <c r="I635" i="19"/>
  <c r="K634" i="18"/>
  <c r="L634" i="17"/>
  <c r="J543" i="21"/>
  <c r="K543" i="20"/>
  <c r="O543" i="20" s="1"/>
  <c r="K543" i="19"/>
  <c r="I544" i="18"/>
  <c r="N543" i="18"/>
  <c r="K543" i="17"/>
  <c r="O543" i="17" s="1"/>
  <c r="H544" i="21"/>
  <c r="M543" i="20"/>
  <c r="L543" i="19"/>
  <c r="L543" i="18"/>
  <c r="M543" i="17"/>
  <c r="J846" i="20"/>
  <c r="M845" i="19"/>
  <c r="N845" i="17"/>
  <c r="N542" i="19"/>
  <c r="I543" i="21"/>
  <c r="M543" i="21" s="1"/>
  <c r="N543" i="20"/>
  <c r="J543" i="19"/>
  <c r="J543" i="18"/>
  <c r="J544" i="17"/>
  <c r="J847" i="20" l="1"/>
  <c r="M846" i="19"/>
  <c r="N846" i="17"/>
  <c r="K635" i="21"/>
  <c r="L635" i="20"/>
  <c r="I636" i="19"/>
  <c r="K635" i="18"/>
  <c r="L635" i="17"/>
  <c r="N543" i="19"/>
  <c r="J544" i="21"/>
  <c r="K544" i="20"/>
  <c r="K544" i="19"/>
  <c r="I545" i="18"/>
  <c r="K544" i="17"/>
  <c r="I544" i="21"/>
  <c r="N544" i="20"/>
  <c r="J544" i="19"/>
  <c r="N544" i="19" s="1"/>
  <c r="J544" i="18"/>
  <c r="N544" i="18" s="1"/>
  <c r="J545" i="17"/>
  <c r="O544" i="17"/>
  <c r="M544" i="21"/>
  <c r="H545" i="21"/>
  <c r="M544" i="20"/>
  <c r="L544" i="19"/>
  <c r="L544" i="18"/>
  <c r="M544" i="17"/>
  <c r="K636" i="21" l="1"/>
  <c r="L636" i="20"/>
  <c r="I637" i="19"/>
  <c r="K636" i="18"/>
  <c r="L636" i="17"/>
  <c r="I545" i="21"/>
  <c r="M545" i="21" s="1"/>
  <c r="N545" i="20"/>
  <c r="J545" i="19"/>
  <c r="J545" i="18"/>
  <c r="N545" i="18" s="1"/>
  <c r="J546" i="17"/>
  <c r="J545" i="21"/>
  <c r="K545" i="20"/>
  <c r="K545" i="19"/>
  <c r="I546" i="18"/>
  <c r="K545" i="17"/>
  <c r="H546" i="21"/>
  <c r="M545" i="20"/>
  <c r="L545" i="19"/>
  <c r="L545" i="18"/>
  <c r="M545" i="17"/>
  <c r="O545" i="17" s="1"/>
  <c r="O544" i="20"/>
  <c r="J848" i="20"/>
  <c r="M847" i="19"/>
  <c r="N847" i="17"/>
  <c r="J546" i="21" l="1"/>
  <c r="K546" i="20"/>
  <c r="K546" i="19"/>
  <c r="I547" i="18"/>
  <c r="K546" i="17"/>
  <c r="N545" i="19"/>
  <c r="K637" i="21"/>
  <c r="L637" i="20"/>
  <c r="I638" i="19"/>
  <c r="K637" i="18"/>
  <c r="L637" i="17"/>
  <c r="J849" i="20"/>
  <c r="M848" i="19"/>
  <c r="N848" i="17"/>
  <c r="O545" i="20"/>
  <c r="I546" i="21"/>
  <c r="M546" i="21" s="1"/>
  <c r="N546" i="20"/>
  <c r="J546" i="19"/>
  <c r="N546" i="19" s="1"/>
  <c r="J546" i="18"/>
  <c r="N546" i="18" s="1"/>
  <c r="O546" i="17"/>
  <c r="J547" i="17"/>
  <c r="H547" i="21"/>
  <c r="M546" i="20"/>
  <c r="L546" i="19"/>
  <c r="L546" i="18"/>
  <c r="M546" i="17"/>
  <c r="I547" i="21" l="1"/>
  <c r="N547" i="20"/>
  <c r="J547" i="19"/>
  <c r="J547" i="18"/>
  <c r="J548" i="17"/>
  <c r="O547" i="17"/>
  <c r="K638" i="21"/>
  <c r="L638" i="20"/>
  <c r="I639" i="19"/>
  <c r="K638" i="18"/>
  <c r="L638" i="17"/>
  <c r="O546" i="20"/>
  <c r="J547" i="21"/>
  <c r="M547" i="21" s="1"/>
  <c r="K547" i="20"/>
  <c r="O547" i="20" s="1"/>
  <c r="K547" i="19"/>
  <c r="I548" i="18"/>
  <c r="N547" i="18"/>
  <c r="K547" i="17"/>
  <c r="J850" i="20"/>
  <c r="M849" i="19"/>
  <c r="N849" i="17"/>
  <c r="H548" i="21"/>
  <c r="M547" i="20"/>
  <c r="L547" i="19"/>
  <c r="L547" i="18"/>
  <c r="M547" i="17"/>
  <c r="H549" i="21" l="1"/>
  <c r="M548" i="20"/>
  <c r="L548" i="19"/>
  <c r="M548" i="17"/>
  <c r="L548" i="18"/>
  <c r="N548" i="18" s="1"/>
  <c r="J851" i="20"/>
  <c r="M850" i="19"/>
  <c r="N850" i="17"/>
  <c r="I548" i="21"/>
  <c r="M548" i="21" s="1"/>
  <c r="N548" i="20"/>
  <c r="J548" i="19"/>
  <c r="J548" i="18"/>
  <c r="J549" i="17"/>
  <c r="K639" i="21"/>
  <c r="L639" i="20"/>
  <c r="I640" i="19"/>
  <c r="K639" i="18"/>
  <c r="L639" i="17"/>
  <c r="J548" i="21"/>
  <c r="K548" i="20"/>
  <c r="K548" i="19"/>
  <c r="I549" i="18"/>
  <c r="K548" i="17"/>
  <c r="O548" i="17" s="1"/>
  <c r="N547" i="19"/>
  <c r="J852" i="20" l="1"/>
  <c r="M851" i="19"/>
  <c r="N851" i="17"/>
  <c r="K640" i="21"/>
  <c r="L640" i="20"/>
  <c r="I641" i="19"/>
  <c r="K640" i="18"/>
  <c r="L640" i="17"/>
  <c r="I549" i="21"/>
  <c r="M549" i="21" s="1"/>
  <c r="N549" i="20"/>
  <c r="J549" i="19"/>
  <c r="J549" i="18"/>
  <c r="J550" i="17"/>
  <c r="H550" i="21"/>
  <c r="M549" i="20"/>
  <c r="L549" i="19"/>
  <c r="L549" i="18"/>
  <c r="N549" i="18" s="1"/>
  <c r="M549" i="17"/>
  <c r="O548" i="20"/>
  <c r="J549" i="21"/>
  <c r="K549" i="20"/>
  <c r="K549" i="19"/>
  <c r="I550" i="18"/>
  <c r="K549" i="17"/>
  <c r="O549" i="17" s="1"/>
  <c r="N548" i="19"/>
  <c r="K641" i="21" l="1"/>
  <c r="L641" i="20"/>
  <c r="I642" i="19"/>
  <c r="K641" i="18"/>
  <c r="L641" i="17"/>
  <c r="J550" i="21"/>
  <c r="K550" i="20"/>
  <c r="K550" i="19"/>
  <c r="I551" i="18"/>
  <c r="N550" i="18"/>
  <c r="K550" i="17"/>
  <c r="H551" i="21"/>
  <c r="M550" i="20"/>
  <c r="L550" i="19"/>
  <c r="L550" i="18"/>
  <c r="M550" i="17"/>
  <c r="I550" i="21"/>
  <c r="M550" i="21" s="1"/>
  <c r="N550" i="20"/>
  <c r="J550" i="19"/>
  <c r="J550" i="18"/>
  <c r="O550" i="17"/>
  <c r="J551" i="17"/>
  <c r="O549" i="20"/>
  <c r="N549" i="19"/>
  <c r="J853" i="20"/>
  <c r="M852" i="19"/>
  <c r="N852" i="17"/>
  <c r="J551" i="21" l="1"/>
  <c r="K551" i="20"/>
  <c r="K551" i="19"/>
  <c r="I552" i="18"/>
  <c r="K551" i="17"/>
  <c r="O551" i="17" s="1"/>
  <c r="H6" i="6"/>
  <c r="AG78" i="7" s="1"/>
  <c r="O550" i="20"/>
  <c r="I551" i="21"/>
  <c r="M551" i="21" s="1"/>
  <c r="N551" i="20"/>
  <c r="J551" i="19"/>
  <c r="N551" i="19" s="1"/>
  <c r="J551" i="18"/>
  <c r="N551" i="18" s="1"/>
  <c r="J552" i="17"/>
  <c r="H5" i="6"/>
  <c r="N550" i="19"/>
  <c r="K642" i="21"/>
  <c r="L642" i="20"/>
  <c r="I643" i="19"/>
  <c r="K642" i="18"/>
  <c r="L642" i="17"/>
  <c r="J854" i="20"/>
  <c r="M853" i="19"/>
  <c r="N853" i="17"/>
  <c r="H552" i="21"/>
  <c r="M551" i="20"/>
  <c r="L551" i="19"/>
  <c r="L551" i="18"/>
  <c r="M551" i="17"/>
  <c r="J855" i="20" l="1"/>
  <c r="M854" i="19"/>
  <c r="N854" i="17"/>
  <c r="I552" i="21"/>
  <c r="N552" i="20"/>
  <c r="J552" i="19"/>
  <c r="N552" i="19" s="1"/>
  <c r="J553" i="17"/>
  <c r="J552" i="18"/>
  <c r="N552" i="18" s="1"/>
  <c r="O552" i="17"/>
  <c r="H553" i="21"/>
  <c r="M552" i="21"/>
  <c r="M552" i="20"/>
  <c r="L552" i="19"/>
  <c r="L552" i="18"/>
  <c r="M552" i="17"/>
  <c r="K643" i="21"/>
  <c r="L643" i="20"/>
  <c r="I644" i="19"/>
  <c r="K643" i="18"/>
  <c r="L643" i="17"/>
  <c r="K7" i="6"/>
  <c r="AJ79" i="7" s="1"/>
  <c r="H4" i="6"/>
  <c r="H54" i="6" s="1"/>
  <c r="H56" i="6" s="1"/>
  <c r="AG77" i="7"/>
  <c r="J552" i="21"/>
  <c r="K552" i="20"/>
  <c r="O552" i="20" s="1"/>
  <c r="K552" i="19"/>
  <c r="I553" i="18"/>
  <c r="K552" i="17"/>
  <c r="O551" i="20"/>
  <c r="H554" i="21" l="1"/>
  <c r="M553" i="20"/>
  <c r="L553" i="19"/>
  <c r="L553" i="18"/>
  <c r="M553" i="17"/>
  <c r="I553" i="21"/>
  <c r="M553" i="21" s="1"/>
  <c r="N553" i="20"/>
  <c r="J553" i="19"/>
  <c r="J553" i="18"/>
  <c r="O553" i="17"/>
  <c r="J554" i="17"/>
  <c r="K644" i="21"/>
  <c r="L644" i="20"/>
  <c r="I645" i="19"/>
  <c r="K644" i="18"/>
  <c r="L644" i="17"/>
  <c r="J553" i="21"/>
  <c r="K553" i="20"/>
  <c r="O553" i="20" s="1"/>
  <c r="K553" i="19"/>
  <c r="I554" i="18"/>
  <c r="N553" i="18"/>
  <c r="K553" i="17"/>
  <c r="AG76" i="7"/>
  <c r="AG89" i="7"/>
  <c r="AG90" i="7" s="1"/>
  <c r="AG91" i="7" s="1"/>
  <c r="AG92" i="7" s="1"/>
  <c r="J856" i="20"/>
  <c r="M855" i="19"/>
  <c r="N855" i="17"/>
  <c r="I554" i="21" l="1"/>
  <c r="N554" i="20"/>
  <c r="J554" i="19"/>
  <c r="J554" i="18"/>
  <c r="N554" i="18" s="1"/>
  <c r="J555" i="17"/>
  <c r="N553" i="19"/>
  <c r="J857" i="20"/>
  <c r="M856" i="19"/>
  <c r="N856" i="17"/>
  <c r="K645" i="21"/>
  <c r="L645" i="20"/>
  <c r="I646" i="19"/>
  <c r="K645" i="18"/>
  <c r="L645" i="17"/>
  <c r="H555" i="21"/>
  <c r="M554" i="21"/>
  <c r="M554" i="20"/>
  <c r="L554" i="19"/>
  <c r="L554" i="18"/>
  <c r="M554" i="17"/>
  <c r="J554" i="21"/>
  <c r="K554" i="20"/>
  <c r="K554" i="19"/>
  <c r="I555" i="18"/>
  <c r="K554" i="17"/>
  <c r="O554" i="17" s="1"/>
  <c r="J858" i="20" l="1"/>
  <c r="M857" i="19"/>
  <c r="N857" i="17"/>
  <c r="I555" i="21"/>
  <c r="N555" i="20"/>
  <c r="J555" i="19"/>
  <c r="J555" i="18"/>
  <c r="J556" i="17"/>
  <c r="O554" i="20"/>
  <c r="M555" i="21"/>
  <c r="H556" i="21"/>
  <c r="M555" i="20"/>
  <c r="L555" i="19"/>
  <c r="L555" i="18"/>
  <c r="M555" i="17"/>
  <c r="J555" i="21"/>
  <c r="K555" i="20"/>
  <c r="O555" i="20" s="1"/>
  <c r="K555" i="19"/>
  <c r="I556" i="18"/>
  <c r="N555" i="18"/>
  <c r="K555" i="17"/>
  <c r="O555" i="17" s="1"/>
  <c r="N554" i="19"/>
  <c r="K646" i="21"/>
  <c r="L646" i="20"/>
  <c r="I647" i="19"/>
  <c r="K646" i="18"/>
  <c r="L646" i="17"/>
  <c r="I556" i="21" l="1"/>
  <c r="N556" i="20"/>
  <c r="J556" i="19"/>
  <c r="J556" i="18"/>
  <c r="J557" i="17"/>
  <c r="N555" i="19"/>
  <c r="K647" i="21"/>
  <c r="L647" i="20"/>
  <c r="I648" i="19"/>
  <c r="K647" i="18"/>
  <c r="L647" i="17"/>
  <c r="J556" i="21"/>
  <c r="K556" i="20"/>
  <c r="K556" i="19"/>
  <c r="I557" i="18"/>
  <c r="K556" i="17"/>
  <c r="O556" i="17" s="1"/>
  <c r="M556" i="21"/>
  <c r="H557" i="21"/>
  <c r="M556" i="20"/>
  <c r="L556" i="19"/>
  <c r="L556" i="18"/>
  <c r="N556" i="18" s="1"/>
  <c r="M556" i="17"/>
  <c r="J859" i="20"/>
  <c r="M858" i="19"/>
  <c r="N858" i="17"/>
  <c r="K648" i="21" l="1"/>
  <c r="L648" i="20"/>
  <c r="I649" i="19"/>
  <c r="K648" i="18"/>
  <c r="L648" i="17"/>
  <c r="O556" i="20"/>
  <c r="J557" i="21"/>
  <c r="K557" i="20"/>
  <c r="K557" i="19"/>
  <c r="I558" i="18"/>
  <c r="N557" i="18"/>
  <c r="K557" i="17"/>
  <c r="I557" i="21"/>
  <c r="N557" i="20"/>
  <c r="J557" i="19"/>
  <c r="J557" i="18"/>
  <c r="O557" i="17"/>
  <c r="J558" i="17"/>
  <c r="M557" i="21"/>
  <c r="H558" i="21"/>
  <c r="M557" i="20"/>
  <c r="L557" i="19"/>
  <c r="L557" i="18"/>
  <c r="M557" i="17"/>
  <c r="N556" i="19"/>
  <c r="J860" i="20"/>
  <c r="M859" i="19"/>
  <c r="N859" i="17"/>
  <c r="O557" i="20" l="1"/>
  <c r="I558" i="21"/>
  <c r="N558" i="20"/>
  <c r="J558" i="19"/>
  <c r="J558" i="18"/>
  <c r="J559" i="17"/>
  <c r="K649" i="21"/>
  <c r="L649" i="20"/>
  <c r="I650" i="19"/>
  <c r="K649" i="18"/>
  <c r="L649" i="17"/>
  <c r="J558" i="21"/>
  <c r="K558" i="20"/>
  <c r="K558" i="19"/>
  <c r="I559" i="18"/>
  <c r="K558" i="17"/>
  <c r="O558" i="17" s="1"/>
  <c r="H559" i="21"/>
  <c r="M558" i="21"/>
  <c r="M558" i="20"/>
  <c r="L558" i="19"/>
  <c r="L558" i="18"/>
  <c r="N558" i="18" s="1"/>
  <c r="M558" i="17"/>
  <c r="N557" i="19"/>
  <c r="J861" i="20"/>
  <c r="M860" i="19"/>
  <c r="N860" i="17"/>
  <c r="J559" i="21" l="1"/>
  <c r="K559" i="20"/>
  <c r="K559" i="19"/>
  <c r="I560" i="18"/>
  <c r="K559" i="17"/>
  <c r="K650" i="21"/>
  <c r="L650" i="20"/>
  <c r="I651" i="19"/>
  <c r="K650" i="18"/>
  <c r="L650" i="17"/>
  <c r="H560" i="21"/>
  <c r="M559" i="20"/>
  <c r="L559" i="19"/>
  <c r="L559" i="18"/>
  <c r="M559" i="17"/>
  <c r="I559" i="21"/>
  <c r="M559" i="21" s="1"/>
  <c r="N559" i="20"/>
  <c r="J559" i="19"/>
  <c r="N559" i="19" s="1"/>
  <c r="J560" i="17"/>
  <c r="J559" i="18"/>
  <c r="N559" i="18" s="1"/>
  <c r="O559" i="17"/>
  <c r="J862" i="20"/>
  <c r="M861" i="19"/>
  <c r="N861" i="17"/>
  <c r="N558" i="19"/>
  <c r="O558" i="20"/>
  <c r="I560" i="21" l="1"/>
  <c r="N560" i="20"/>
  <c r="J560" i="19"/>
  <c r="J560" i="18"/>
  <c r="J561" i="17"/>
  <c r="K651" i="21"/>
  <c r="L651" i="20"/>
  <c r="I652" i="19"/>
  <c r="K651" i="18"/>
  <c r="L651" i="17"/>
  <c r="O559" i="20"/>
  <c r="J560" i="21"/>
  <c r="M560" i="21" s="1"/>
  <c r="K560" i="20"/>
  <c r="O560" i="20" s="1"/>
  <c r="K560" i="19"/>
  <c r="I561" i="18"/>
  <c r="N560" i="18"/>
  <c r="K560" i="17"/>
  <c r="O560" i="17" s="1"/>
  <c r="J863" i="20"/>
  <c r="M862" i="19"/>
  <c r="N862" i="17"/>
  <c r="H561" i="21"/>
  <c r="M560" i="20"/>
  <c r="L560" i="19"/>
  <c r="M560" i="17"/>
  <c r="L560" i="18"/>
  <c r="H562" i="21" l="1"/>
  <c r="M561" i="20"/>
  <c r="L561" i="19"/>
  <c r="L561" i="18"/>
  <c r="M561" i="17"/>
  <c r="K652" i="21"/>
  <c r="L652" i="20"/>
  <c r="I653" i="19"/>
  <c r="K652" i="18"/>
  <c r="L652" i="17"/>
  <c r="J561" i="21"/>
  <c r="K561" i="20"/>
  <c r="K561" i="19"/>
  <c r="N561" i="18"/>
  <c r="I562" i="18"/>
  <c r="K561" i="17"/>
  <c r="O561" i="17" s="1"/>
  <c r="J864" i="20"/>
  <c r="M863" i="19"/>
  <c r="N863" i="17"/>
  <c r="I561" i="21"/>
  <c r="M561" i="21" s="1"/>
  <c r="N561" i="20"/>
  <c r="J561" i="19"/>
  <c r="J561" i="18"/>
  <c r="J562" i="17"/>
  <c r="N560" i="19"/>
  <c r="K653" i="21" l="1"/>
  <c r="L653" i="20"/>
  <c r="I654" i="19"/>
  <c r="K653" i="18"/>
  <c r="L653" i="17"/>
  <c r="J865" i="20"/>
  <c r="M864" i="19"/>
  <c r="N864" i="17"/>
  <c r="I562" i="21"/>
  <c r="M562" i="21" s="1"/>
  <c r="N562" i="20"/>
  <c r="J562" i="19"/>
  <c r="J562" i="18"/>
  <c r="J563" i="17"/>
  <c r="O561" i="20"/>
  <c r="J562" i="21"/>
  <c r="K562" i="20"/>
  <c r="K562" i="19"/>
  <c r="I563" i="18"/>
  <c r="N562" i="18"/>
  <c r="K562" i="17"/>
  <c r="O562" i="17" s="1"/>
  <c r="N561" i="19"/>
  <c r="H563" i="21"/>
  <c r="M562" i="20"/>
  <c r="L562" i="19"/>
  <c r="L562" i="18"/>
  <c r="M562" i="17"/>
  <c r="J866" i="20" l="1"/>
  <c r="M865" i="19"/>
  <c r="N865" i="17"/>
  <c r="O562" i="20"/>
  <c r="J563" i="21"/>
  <c r="K563" i="20"/>
  <c r="K563" i="19"/>
  <c r="I564" i="18"/>
  <c r="K563" i="17"/>
  <c r="O563" i="17" s="1"/>
  <c r="K654" i="21"/>
  <c r="L654" i="20"/>
  <c r="I655" i="19"/>
  <c r="K654" i="18"/>
  <c r="L654" i="17"/>
  <c r="I563" i="21"/>
  <c r="N563" i="20"/>
  <c r="J563" i="19"/>
  <c r="J563" i="18"/>
  <c r="N563" i="18" s="1"/>
  <c r="J564" i="17"/>
  <c r="M563" i="21"/>
  <c r="H564" i="21"/>
  <c r="M563" i="20"/>
  <c r="L563" i="19"/>
  <c r="L563" i="18"/>
  <c r="M563" i="17"/>
  <c r="N562" i="19"/>
  <c r="J564" i="21" l="1"/>
  <c r="K564" i="20"/>
  <c r="K564" i="19"/>
  <c r="I565" i="18"/>
  <c r="K564" i="17"/>
  <c r="O564" i="17" s="1"/>
  <c r="O563" i="20"/>
  <c r="N563" i="19"/>
  <c r="I564" i="21"/>
  <c r="N564" i="20"/>
  <c r="J564" i="19"/>
  <c r="J564" i="18"/>
  <c r="N564" i="18" s="1"/>
  <c r="J565" i="17"/>
  <c r="K655" i="21"/>
  <c r="L655" i="20"/>
  <c r="I656" i="19"/>
  <c r="K655" i="18"/>
  <c r="L655" i="17"/>
  <c r="H565" i="21"/>
  <c r="M564" i="21"/>
  <c r="M564" i="20"/>
  <c r="L564" i="19"/>
  <c r="L564" i="18"/>
  <c r="M564" i="17"/>
  <c r="J867" i="20"/>
  <c r="M866" i="19"/>
  <c r="N866" i="17"/>
  <c r="N564" i="19" l="1"/>
  <c r="H566" i="21"/>
  <c r="M565" i="20"/>
  <c r="L565" i="19"/>
  <c r="L565" i="18"/>
  <c r="M565" i="17"/>
  <c r="K656" i="21"/>
  <c r="L656" i="20"/>
  <c r="I657" i="19"/>
  <c r="K656" i="18"/>
  <c r="L656" i="17"/>
  <c r="J868" i="20"/>
  <c r="M867" i="19"/>
  <c r="N867" i="17"/>
  <c r="O564" i="20"/>
  <c r="J565" i="21"/>
  <c r="M565" i="21" s="1"/>
  <c r="K565" i="20"/>
  <c r="O565" i="20" s="1"/>
  <c r="K565" i="19"/>
  <c r="I566" i="18"/>
  <c r="N565" i="18"/>
  <c r="K565" i="17"/>
  <c r="O565" i="17" s="1"/>
  <c r="I565" i="21"/>
  <c r="N565" i="20"/>
  <c r="J565" i="19"/>
  <c r="J565" i="18"/>
  <c r="J566" i="17"/>
  <c r="J566" i="21" l="1"/>
  <c r="K566" i="20"/>
  <c r="K566" i="19"/>
  <c r="I567" i="18"/>
  <c r="K566" i="17"/>
  <c r="J869" i="20"/>
  <c r="M868" i="19"/>
  <c r="N868" i="17"/>
  <c r="K657" i="21"/>
  <c r="L657" i="20"/>
  <c r="I658" i="19"/>
  <c r="K657" i="18"/>
  <c r="L657" i="17"/>
  <c r="I566" i="21"/>
  <c r="M566" i="21" s="1"/>
  <c r="N566" i="20"/>
  <c r="J566" i="19"/>
  <c r="N566" i="19" s="1"/>
  <c r="J566" i="18"/>
  <c r="N566" i="18" s="1"/>
  <c r="J567" i="17"/>
  <c r="O566" i="17"/>
  <c r="N565" i="19"/>
  <c r="H567" i="21"/>
  <c r="M566" i="20"/>
  <c r="L566" i="19"/>
  <c r="L566" i="18"/>
  <c r="M566" i="17"/>
  <c r="J870" i="20" l="1"/>
  <c r="M869" i="19"/>
  <c r="N869" i="17"/>
  <c r="I567" i="21"/>
  <c r="N567" i="20"/>
  <c r="J567" i="19"/>
  <c r="J567" i="18"/>
  <c r="N567" i="18" s="1"/>
  <c r="J568" i="17"/>
  <c r="J567" i="21"/>
  <c r="M567" i="21" s="1"/>
  <c r="K567" i="20"/>
  <c r="O567" i="20" s="1"/>
  <c r="K567" i="19"/>
  <c r="I568" i="18"/>
  <c r="K567" i="17"/>
  <c r="O566" i="20"/>
  <c r="H568" i="21"/>
  <c r="M567" i="20"/>
  <c r="L567" i="19"/>
  <c r="L567" i="18"/>
  <c r="M567" i="17"/>
  <c r="O567" i="17" s="1"/>
  <c r="K658" i="21"/>
  <c r="L658" i="20"/>
  <c r="I659" i="19"/>
  <c r="L658" i="17"/>
  <c r="K658" i="18"/>
  <c r="N567" i="19" l="1"/>
  <c r="J871" i="20"/>
  <c r="M870" i="19"/>
  <c r="N870" i="17"/>
  <c r="I568" i="21"/>
  <c r="N568" i="20"/>
  <c r="J568" i="19"/>
  <c r="N568" i="19" s="1"/>
  <c r="J568" i="18"/>
  <c r="N568" i="18" s="1"/>
  <c r="J569" i="17"/>
  <c r="O568" i="17"/>
  <c r="H569" i="21"/>
  <c r="M568" i="20"/>
  <c r="L568" i="19"/>
  <c r="L568" i="18"/>
  <c r="M568" i="17"/>
  <c r="K659" i="21"/>
  <c r="L659" i="20"/>
  <c r="I660" i="19"/>
  <c r="K659" i="18"/>
  <c r="L659" i="17"/>
  <c r="J568" i="21"/>
  <c r="M568" i="21" s="1"/>
  <c r="K568" i="20"/>
  <c r="K568" i="19"/>
  <c r="I569" i="18"/>
  <c r="K568" i="17"/>
  <c r="J569" i="21" l="1"/>
  <c r="K569" i="20"/>
  <c r="K569" i="19"/>
  <c r="I570" i="18"/>
  <c r="K569" i="17"/>
  <c r="K660" i="21"/>
  <c r="L660" i="20"/>
  <c r="I661" i="19"/>
  <c r="K660" i="18"/>
  <c r="L660" i="17"/>
  <c r="J872" i="20"/>
  <c r="M871" i="19"/>
  <c r="N871" i="17"/>
  <c r="I569" i="21"/>
  <c r="M569" i="21" s="1"/>
  <c r="N569" i="20"/>
  <c r="J569" i="19"/>
  <c r="N569" i="19" s="1"/>
  <c r="J569" i="18"/>
  <c r="N569" i="18" s="1"/>
  <c r="O569" i="17"/>
  <c r="J570" i="17"/>
  <c r="O568" i="20"/>
  <c r="H570" i="21"/>
  <c r="M569" i="20"/>
  <c r="L569" i="19"/>
  <c r="L569" i="18"/>
  <c r="M569" i="17"/>
  <c r="H571" i="21" l="1"/>
  <c r="M570" i="20"/>
  <c r="L570" i="19"/>
  <c r="L570" i="18"/>
  <c r="M570" i="17"/>
  <c r="K661" i="21"/>
  <c r="L661" i="20"/>
  <c r="I662" i="19"/>
  <c r="K661" i="18"/>
  <c r="L661" i="17"/>
  <c r="O569" i="20"/>
  <c r="I570" i="21"/>
  <c r="M570" i="21" s="1"/>
  <c r="N570" i="20"/>
  <c r="J570" i="19"/>
  <c r="J570" i="18"/>
  <c r="O570" i="17"/>
  <c r="J571" i="17"/>
  <c r="J570" i="21"/>
  <c r="K570" i="20"/>
  <c r="O570" i="20" s="1"/>
  <c r="K570" i="19"/>
  <c r="N570" i="18"/>
  <c r="I571" i="18"/>
  <c r="K570" i="17"/>
  <c r="J873" i="20"/>
  <c r="M872" i="19"/>
  <c r="N872" i="17"/>
  <c r="J571" i="21" l="1"/>
  <c r="K571" i="20"/>
  <c r="K571" i="19"/>
  <c r="I572" i="18"/>
  <c r="N571" i="18"/>
  <c r="K571" i="17"/>
  <c r="O571" i="17" s="1"/>
  <c r="K662" i="21"/>
  <c r="L662" i="20"/>
  <c r="I663" i="19"/>
  <c r="K662" i="18"/>
  <c r="L662" i="17"/>
  <c r="I571" i="21"/>
  <c r="N571" i="20"/>
  <c r="J571" i="19"/>
  <c r="J571" i="18"/>
  <c r="J572" i="17"/>
  <c r="N570" i="19"/>
  <c r="J874" i="20"/>
  <c r="M873" i="19"/>
  <c r="N873" i="17"/>
  <c r="H572" i="21"/>
  <c r="M571" i="21"/>
  <c r="M571" i="20"/>
  <c r="L571" i="19"/>
  <c r="L571" i="18"/>
  <c r="M571" i="17"/>
  <c r="J875" i="20" l="1"/>
  <c r="M874" i="19"/>
  <c r="N874" i="17"/>
  <c r="H573" i="21"/>
  <c r="M572" i="20"/>
  <c r="L572" i="19"/>
  <c r="M572" i="17"/>
  <c r="L572" i="18"/>
  <c r="K663" i="21"/>
  <c r="L663" i="20"/>
  <c r="I664" i="19"/>
  <c r="K663" i="18"/>
  <c r="L663" i="17"/>
  <c r="I572" i="21"/>
  <c r="M572" i="21" s="1"/>
  <c r="N572" i="20"/>
  <c r="J572" i="19"/>
  <c r="J572" i="18"/>
  <c r="N572" i="18" s="1"/>
  <c r="O572" i="17"/>
  <c r="J573" i="17"/>
  <c r="J572" i="21"/>
  <c r="K572" i="20"/>
  <c r="O572" i="20" s="1"/>
  <c r="K572" i="19"/>
  <c r="I573" i="18"/>
  <c r="K572" i="17"/>
  <c r="N571" i="19"/>
  <c r="O571" i="20"/>
  <c r="I573" i="21" l="1"/>
  <c r="N573" i="20"/>
  <c r="J573" i="19"/>
  <c r="J573" i="18"/>
  <c r="J574" i="17"/>
  <c r="J876" i="20"/>
  <c r="M875" i="19"/>
  <c r="N875" i="17"/>
  <c r="N572" i="19"/>
  <c r="H574" i="21"/>
  <c r="M573" i="20"/>
  <c r="L573" i="19"/>
  <c r="L573" i="18"/>
  <c r="M573" i="17"/>
  <c r="J573" i="21"/>
  <c r="M573" i="21" s="1"/>
  <c r="K573" i="20"/>
  <c r="O573" i="20" s="1"/>
  <c r="K573" i="19"/>
  <c r="N573" i="18"/>
  <c r="I574" i="18"/>
  <c r="K573" i="17"/>
  <c r="O573" i="17" s="1"/>
  <c r="K664" i="21"/>
  <c r="L664" i="20"/>
  <c r="I665" i="19"/>
  <c r="K664" i="18"/>
  <c r="L664" i="17"/>
  <c r="H575" i="21" l="1"/>
  <c r="M574" i="20"/>
  <c r="L574" i="19"/>
  <c r="L574" i="18"/>
  <c r="M574" i="17"/>
  <c r="J574" i="21"/>
  <c r="K574" i="20"/>
  <c r="K574" i="19"/>
  <c r="I575" i="18"/>
  <c r="N574" i="18"/>
  <c r="K574" i="17"/>
  <c r="O574" i="17" s="1"/>
  <c r="J877" i="20"/>
  <c r="M876" i="19"/>
  <c r="N876" i="17"/>
  <c r="K665" i="21"/>
  <c r="L665" i="20"/>
  <c r="I666" i="19"/>
  <c r="K665" i="18"/>
  <c r="L665" i="17"/>
  <c r="I574" i="21"/>
  <c r="M574" i="21" s="1"/>
  <c r="N574" i="20"/>
  <c r="J574" i="19"/>
  <c r="J574" i="18"/>
  <c r="J575" i="17"/>
  <c r="N573" i="19"/>
  <c r="J575" i="21" l="1"/>
  <c r="K575" i="20"/>
  <c r="K575" i="19"/>
  <c r="I576" i="18"/>
  <c r="K575" i="17"/>
  <c r="K666" i="21"/>
  <c r="L666" i="20"/>
  <c r="I667" i="19"/>
  <c r="K666" i="18"/>
  <c r="L666" i="17"/>
  <c r="O574" i="20"/>
  <c r="I575" i="21"/>
  <c r="N575" i="20"/>
  <c r="J575" i="19"/>
  <c r="J575" i="18"/>
  <c r="N575" i="18" s="1"/>
  <c r="J576" i="17"/>
  <c r="O575" i="17"/>
  <c r="N574" i="19"/>
  <c r="J878" i="20"/>
  <c r="M877" i="19"/>
  <c r="N877" i="17"/>
  <c r="M575" i="21"/>
  <c r="H576" i="21"/>
  <c r="M575" i="20"/>
  <c r="L575" i="19"/>
  <c r="L575" i="18"/>
  <c r="M575" i="17"/>
  <c r="J879" i="20" l="1"/>
  <c r="M878" i="19"/>
  <c r="N878" i="17"/>
  <c r="I576" i="21"/>
  <c r="N576" i="20"/>
  <c r="J576" i="19"/>
  <c r="J577" i="17"/>
  <c r="J576" i="18"/>
  <c r="N576" i="18" s="1"/>
  <c r="O576" i="17"/>
  <c r="J576" i="21"/>
  <c r="M576" i="21" s="1"/>
  <c r="K576" i="20"/>
  <c r="O576" i="20" s="1"/>
  <c r="K576" i="19"/>
  <c r="I577" i="18"/>
  <c r="K576" i="17"/>
  <c r="N575" i="19"/>
  <c r="H577" i="21"/>
  <c r="M576" i="20"/>
  <c r="L576" i="19"/>
  <c r="L576" i="18"/>
  <c r="M576" i="17"/>
  <c r="O575" i="20"/>
  <c r="K667" i="21"/>
  <c r="L667" i="20"/>
  <c r="I668" i="19"/>
  <c r="K667" i="18"/>
  <c r="L667" i="17"/>
  <c r="I577" i="21" l="1"/>
  <c r="N577" i="20"/>
  <c r="J577" i="19"/>
  <c r="J577" i="18"/>
  <c r="O577" i="17"/>
  <c r="J578" i="17"/>
  <c r="N576" i="19"/>
  <c r="H578" i="21"/>
  <c r="M577" i="21"/>
  <c r="M577" i="20"/>
  <c r="L577" i="19"/>
  <c r="L577" i="18"/>
  <c r="M577" i="17"/>
  <c r="K668" i="21"/>
  <c r="L668" i="20"/>
  <c r="I669" i="19"/>
  <c r="K668" i="18"/>
  <c r="L668" i="17"/>
  <c r="J577" i="21"/>
  <c r="K577" i="20"/>
  <c r="O577" i="20" s="1"/>
  <c r="K577" i="19"/>
  <c r="I578" i="18"/>
  <c r="N577" i="18"/>
  <c r="K577" i="17"/>
  <c r="J880" i="20"/>
  <c r="M879" i="19"/>
  <c r="N879" i="17"/>
  <c r="H579" i="21" l="1"/>
  <c r="M578" i="20"/>
  <c r="L578" i="19"/>
  <c r="L578" i="18"/>
  <c r="M578" i="17"/>
  <c r="J578" i="21"/>
  <c r="K578" i="20"/>
  <c r="O578" i="20" s="1"/>
  <c r="K578" i="19"/>
  <c r="N578" i="18"/>
  <c r="I579" i="18"/>
  <c r="K578" i="17"/>
  <c r="O578" i="17" s="1"/>
  <c r="N577" i="19"/>
  <c r="I578" i="21"/>
  <c r="M578" i="21" s="1"/>
  <c r="N578" i="20"/>
  <c r="J578" i="19"/>
  <c r="J578" i="18"/>
  <c r="J579" i="17"/>
  <c r="K669" i="21"/>
  <c r="L669" i="20"/>
  <c r="I670" i="19"/>
  <c r="K669" i="18"/>
  <c r="L669" i="17"/>
  <c r="J881" i="20"/>
  <c r="M880" i="19"/>
  <c r="N880" i="17"/>
  <c r="K670" i="21" l="1"/>
  <c r="L670" i="20"/>
  <c r="I671" i="19"/>
  <c r="K670" i="18"/>
  <c r="L670" i="17"/>
  <c r="I579" i="21"/>
  <c r="M579" i="21" s="1"/>
  <c r="N579" i="20"/>
  <c r="J579" i="19"/>
  <c r="N579" i="19" s="1"/>
  <c r="J579" i="18"/>
  <c r="N579" i="18" s="1"/>
  <c r="J580" i="17"/>
  <c r="O579" i="17"/>
  <c r="J579" i="21"/>
  <c r="K579" i="20"/>
  <c r="K579" i="19"/>
  <c r="I580" i="18"/>
  <c r="K579" i="17"/>
  <c r="N578" i="19"/>
  <c r="J882" i="20"/>
  <c r="M881" i="19"/>
  <c r="N881" i="17"/>
  <c r="H580" i="21"/>
  <c r="M579" i="20"/>
  <c r="L579" i="19"/>
  <c r="L579" i="18"/>
  <c r="M579" i="17"/>
  <c r="J883" i="20" l="1"/>
  <c r="M882" i="19"/>
  <c r="N882" i="17"/>
  <c r="I580" i="21"/>
  <c r="N580" i="20"/>
  <c r="J580" i="19"/>
  <c r="N580" i="19" s="1"/>
  <c r="J580" i="18"/>
  <c r="N580" i="18" s="1"/>
  <c r="J581" i="17"/>
  <c r="O580" i="17"/>
  <c r="H581" i="21"/>
  <c r="M580" i="20"/>
  <c r="L580" i="19"/>
  <c r="L580" i="18"/>
  <c r="M580" i="17"/>
  <c r="K671" i="21"/>
  <c r="L671" i="20"/>
  <c r="I672" i="19"/>
  <c r="K671" i="18"/>
  <c r="L671" i="17"/>
  <c r="J580" i="21"/>
  <c r="M580" i="21" s="1"/>
  <c r="K580" i="20"/>
  <c r="O580" i="20" s="1"/>
  <c r="K580" i="19"/>
  <c r="I581" i="18"/>
  <c r="K580" i="17"/>
  <c r="O579" i="20"/>
  <c r="H582" i="21" l="1"/>
  <c r="M581" i="20"/>
  <c r="L581" i="19"/>
  <c r="L581" i="18"/>
  <c r="M581" i="17"/>
  <c r="I581" i="21"/>
  <c r="M581" i="21" s="1"/>
  <c r="N581" i="20"/>
  <c r="J581" i="19"/>
  <c r="N581" i="19" s="1"/>
  <c r="J581" i="18"/>
  <c r="J582" i="17"/>
  <c r="K672" i="21"/>
  <c r="L672" i="20"/>
  <c r="I673" i="19"/>
  <c r="L672" i="17"/>
  <c r="K672" i="18"/>
  <c r="J581" i="21"/>
  <c r="K581" i="20"/>
  <c r="O581" i="20" s="1"/>
  <c r="K581" i="19"/>
  <c r="I582" i="18"/>
  <c r="N581" i="18"/>
  <c r="K581" i="17"/>
  <c r="O581" i="17" s="1"/>
  <c r="J884" i="20"/>
  <c r="M883" i="19"/>
  <c r="N883" i="17"/>
  <c r="J582" i="21" l="1"/>
  <c r="K582" i="20"/>
  <c r="K582" i="19"/>
  <c r="I583" i="18"/>
  <c r="K582" i="17"/>
  <c r="I6" i="6"/>
  <c r="AH78" i="7" s="1"/>
  <c r="I582" i="21"/>
  <c r="M582" i="21" s="1"/>
  <c r="N582" i="20"/>
  <c r="J582" i="19"/>
  <c r="N582" i="19" s="1"/>
  <c r="J582" i="18"/>
  <c r="N582" i="18" s="1"/>
  <c r="O582" i="17"/>
  <c r="J583" i="17"/>
  <c r="I5" i="6"/>
  <c r="K673" i="21"/>
  <c r="L673" i="20"/>
  <c r="I674" i="19"/>
  <c r="K673" i="18"/>
  <c r="L673" i="17"/>
  <c r="J885" i="20"/>
  <c r="M884" i="19"/>
  <c r="N884" i="17"/>
  <c r="H583" i="21"/>
  <c r="M582" i="20"/>
  <c r="L582" i="19"/>
  <c r="L582" i="18"/>
  <c r="M582" i="17"/>
  <c r="J886" i="20" l="1"/>
  <c r="M885" i="19"/>
  <c r="N885" i="17"/>
  <c r="O582" i="20"/>
  <c r="K674" i="21"/>
  <c r="L674" i="20"/>
  <c r="I675" i="19"/>
  <c r="K674" i="18"/>
  <c r="L674" i="17"/>
  <c r="L7" i="6"/>
  <c r="AK79" i="7" s="1"/>
  <c r="J583" i="21"/>
  <c r="K583" i="20"/>
  <c r="K583" i="19"/>
  <c r="I584" i="18"/>
  <c r="K583" i="17"/>
  <c r="I4" i="6"/>
  <c r="I54" i="6" s="1"/>
  <c r="I56" i="6" s="1"/>
  <c r="AH77" i="7"/>
  <c r="H584" i="21"/>
  <c r="M583" i="21"/>
  <c r="M583" i="20"/>
  <c r="L583" i="19"/>
  <c r="L583" i="18"/>
  <c r="M583" i="17"/>
  <c r="I583" i="21"/>
  <c r="N583" i="20"/>
  <c r="J583" i="19"/>
  <c r="J584" i="17"/>
  <c r="J583" i="18"/>
  <c r="N583" i="18" s="1"/>
  <c r="O583" i="17"/>
  <c r="K675" i="21" l="1"/>
  <c r="L675" i="20"/>
  <c r="I676" i="19"/>
  <c r="K675" i="18"/>
  <c r="L675" i="17"/>
  <c r="AH76" i="7"/>
  <c r="AH89" i="7"/>
  <c r="AH90" i="7" s="1"/>
  <c r="AH91" i="7" s="1"/>
  <c r="AH92" i="7" s="1"/>
  <c r="H585" i="21"/>
  <c r="M584" i="20"/>
  <c r="L584" i="19"/>
  <c r="M584" i="17"/>
  <c r="L584" i="18"/>
  <c r="I584" i="21"/>
  <c r="N584" i="20"/>
  <c r="J584" i="19"/>
  <c r="J584" i="18"/>
  <c r="N584" i="18" s="1"/>
  <c r="O584" i="17"/>
  <c r="J585" i="17"/>
  <c r="N583" i="19"/>
  <c r="J584" i="21"/>
  <c r="M584" i="21" s="1"/>
  <c r="K584" i="20"/>
  <c r="O584" i="20" s="1"/>
  <c r="K584" i="19"/>
  <c r="I585" i="18"/>
  <c r="K584" i="17"/>
  <c r="O583" i="20"/>
  <c r="J887" i="20"/>
  <c r="M886" i="19"/>
  <c r="N886" i="17"/>
  <c r="I585" i="21" l="1"/>
  <c r="M585" i="21" s="1"/>
  <c r="N585" i="20"/>
  <c r="J585" i="19"/>
  <c r="N585" i="19" s="1"/>
  <c r="J585" i="18"/>
  <c r="N585" i="18" s="1"/>
  <c r="J586" i="17"/>
  <c r="O585" i="17"/>
  <c r="J888" i="20"/>
  <c r="M887" i="19"/>
  <c r="N887" i="17"/>
  <c r="N584" i="19"/>
  <c r="H586" i="21"/>
  <c r="M585" i="20"/>
  <c r="L585" i="19"/>
  <c r="L585" i="18"/>
  <c r="M585" i="17"/>
  <c r="K676" i="21"/>
  <c r="L676" i="20"/>
  <c r="I677" i="19"/>
  <c r="K676" i="18"/>
  <c r="L676" i="17"/>
  <c r="J585" i="21"/>
  <c r="K585" i="20"/>
  <c r="K585" i="19"/>
  <c r="I586" i="18"/>
  <c r="K585" i="17"/>
  <c r="K677" i="21" l="1"/>
  <c r="L677" i="20"/>
  <c r="I678" i="19"/>
  <c r="K677" i="18"/>
  <c r="L677" i="17"/>
  <c r="J889" i="20"/>
  <c r="M888" i="19"/>
  <c r="N888" i="17"/>
  <c r="J586" i="21"/>
  <c r="K586" i="20"/>
  <c r="O586" i="20" s="1"/>
  <c r="K586" i="19"/>
  <c r="I587" i="18"/>
  <c r="K586" i="17"/>
  <c r="I586" i="21"/>
  <c r="M586" i="21" s="1"/>
  <c r="N586" i="20"/>
  <c r="J586" i="19"/>
  <c r="N586" i="19" s="1"/>
  <c r="J586" i="18"/>
  <c r="N586" i="18" s="1"/>
  <c r="J587" i="17"/>
  <c r="O586" i="17"/>
  <c r="O585" i="20"/>
  <c r="H587" i="21"/>
  <c r="M586" i="20"/>
  <c r="L586" i="19"/>
  <c r="L586" i="18"/>
  <c r="M586" i="17"/>
  <c r="H588" i="21" l="1"/>
  <c r="M587" i="20"/>
  <c r="L587" i="19"/>
  <c r="L587" i="18"/>
  <c r="M587" i="17"/>
  <c r="I587" i="21"/>
  <c r="M587" i="21" s="1"/>
  <c r="N587" i="20"/>
  <c r="J587" i="19"/>
  <c r="N587" i="19" s="1"/>
  <c r="J587" i="18"/>
  <c r="N587" i="18" s="1"/>
  <c r="J588" i="17"/>
  <c r="O587" i="17"/>
  <c r="J890" i="20"/>
  <c r="M889" i="19"/>
  <c r="N889" i="17"/>
  <c r="K678" i="21"/>
  <c r="L678" i="20"/>
  <c r="I679" i="19"/>
  <c r="K678" i="18"/>
  <c r="L678" i="17"/>
  <c r="J587" i="21"/>
  <c r="K587" i="20"/>
  <c r="O587" i="20" s="1"/>
  <c r="K587" i="19"/>
  <c r="I588" i="18"/>
  <c r="K587" i="17"/>
  <c r="J588" i="21" l="1"/>
  <c r="K588" i="20"/>
  <c r="K588" i="19"/>
  <c r="I589" i="18"/>
  <c r="K588" i="17"/>
  <c r="I588" i="21"/>
  <c r="N588" i="20"/>
  <c r="J588" i="19"/>
  <c r="J588" i="18"/>
  <c r="N588" i="18" s="1"/>
  <c r="J589" i="17"/>
  <c r="O588" i="17"/>
  <c r="K679" i="21"/>
  <c r="L679" i="20"/>
  <c r="I680" i="19"/>
  <c r="K679" i="18"/>
  <c r="L679" i="17"/>
  <c r="H589" i="21"/>
  <c r="M588" i="21"/>
  <c r="M588" i="20"/>
  <c r="L588" i="19"/>
  <c r="L588" i="18"/>
  <c r="M588" i="17"/>
  <c r="J891" i="20"/>
  <c r="M890" i="19"/>
  <c r="N890" i="17"/>
  <c r="H590" i="21" l="1"/>
  <c r="M589" i="20"/>
  <c r="L589" i="19"/>
  <c r="L589" i="18"/>
  <c r="M589" i="17"/>
  <c r="K680" i="21"/>
  <c r="L680" i="20"/>
  <c r="I681" i="19"/>
  <c r="K680" i="18"/>
  <c r="L680" i="17"/>
  <c r="I589" i="21"/>
  <c r="N589" i="20"/>
  <c r="J589" i="19"/>
  <c r="J589" i="18"/>
  <c r="J590" i="17"/>
  <c r="J589" i="21"/>
  <c r="M589" i="21" s="1"/>
  <c r="K589" i="20"/>
  <c r="O589" i="20" s="1"/>
  <c r="K589" i="19"/>
  <c r="I590" i="18"/>
  <c r="N589" i="18"/>
  <c r="K589" i="17"/>
  <c r="O589" i="17" s="1"/>
  <c r="O588" i="20"/>
  <c r="N588" i="19"/>
  <c r="J892" i="20"/>
  <c r="M891" i="19"/>
  <c r="N891" i="17"/>
  <c r="K681" i="21" l="1"/>
  <c r="L681" i="20"/>
  <c r="I682" i="19"/>
  <c r="K681" i="18"/>
  <c r="L681" i="17"/>
  <c r="J590" i="21"/>
  <c r="K590" i="20"/>
  <c r="O590" i="20" s="1"/>
  <c r="K590" i="19"/>
  <c r="N590" i="18"/>
  <c r="I591" i="18"/>
  <c r="K590" i="17"/>
  <c r="O590" i="17" s="1"/>
  <c r="J893" i="20"/>
  <c r="M892" i="19"/>
  <c r="N892" i="17"/>
  <c r="I590" i="21"/>
  <c r="M590" i="21" s="1"/>
  <c r="N590" i="20"/>
  <c r="J590" i="19"/>
  <c r="J590" i="18"/>
  <c r="J591" i="17"/>
  <c r="N589" i="19"/>
  <c r="H591" i="21"/>
  <c r="M590" i="20"/>
  <c r="L590" i="19"/>
  <c r="L590" i="18"/>
  <c r="M590" i="17"/>
  <c r="H592" i="21" l="1"/>
  <c r="M591" i="20"/>
  <c r="L591" i="19"/>
  <c r="L591" i="18"/>
  <c r="M591" i="17"/>
  <c r="K682" i="21"/>
  <c r="L682" i="20"/>
  <c r="I683" i="19"/>
  <c r="K682" i="18"/>
  <c r="L682" i="17"/>
  <c r="J591" i="21"/>
  <c r="K591" i="20"/>
  <c r="K591" i="19"/>
  <c r="I592" i="18"/>
  <c r="K591" i="17"/>
  <c r="I591" i="21"/>
  <c r="M591" i="21" s="1"/>
  <c r="N591" i="20"/>
  <c r="J591" i="19"/>
  <c r="N591" i="19" s="1"/>
  <c r="J591" i="18"/>
  <c r="N591" i="18" s="1"/>
  <c r="J592" i="17"/>
  <c r="O591" i="17"/>
  <c r="N590" i="19"/>
  <c r="J894" i="20"/>
  <c r="M893" i="19"/>
  <c r="N893" i="17"/>
  <c r="I592" i="21" l="1"/>
  <c r="N592" i="20"/>
  <c r="J592" i="19"/>
  <c r="J592" i="18"/>
  <c r="J593" i="17"/>
  <c r="J592" i="21"/>
  <c r="K592" i="20"/>
  <c r="O592" i="20" s="1"/>
  <c r="K592" i="19"/>
  <c r="N592" i="18"/>
  <c r="I593" i="18"/>
  <c r="K592" i="17"/>
  <c r="O592" i="17" s="1"/>
  <c r="J895" i="20"/>
  <c r="M894" i="19"/>
  <c r="N894" i="17"/>
  <c r="O591" i="20"/>
  <c r="K683" i="21"/>
  <c r="L683" i="20"/>
  <c r="I684" i="19"/>
  <c r="K683" i="18"/>
  <c r="L683" i="17"/>
  <c r="M592" i="21"/>
  <c r="H593" i="21"/>
  <c r="M592" i="20"/>
  <c r="L592" i="19"/>
  <c r="M592" i="17"/>
  <c r="N592" i="19" l="1"/>
  <c r="J593" i="21"/>
  <c r="K593" i="20"/>
  <c r="K593" i="19"/>
  <c r="I594" i="18"/>
  <c r="N593" i="18"/>
  <c r="K593" i="17"/>
  <c r="O593" i="17" s="1"/>
  <c r="K684" i="21"/>
  <c r="L684" i="20"/>
  <c r="I685" i="19"/>
  <c r="K684" i="18"/>
  <c r="L684" i="17"/>
  <c r="I593" i="21"/>
  <c r="N593" i="20"/>
  <c r="J593" i="19"/>
  <c r="J593" i="18"/>
  <c r="J594" i="17"/>
  <c r="H594" i="21"/>
  <c r="M593" i="21"/>
  <c r="M593" i="20"/>
  <c r="L593" i="19"/>
  <c r="M593" i="17"/>
  <c r="J896" i="20"/>
  <c r="M895" i="19"/>
  <c r="N895" i="17"/>
  <c r="I594" i="21" l="1"/>
  <c r="N594" i="20"/>
  <c r="J594" i="19"/>
  <c r="J594" i="18"/>
  <c r="N594" i="18" s="1"/>
  <c r="J595" i="17"/>
  <c r="O593" i="20"/>
  <c r="H595" i="21"/>
  <c r="M594" i="21"/>
  <c r="M594" i="20"/>
  <c r="L594" i="19"/>
  <c r="M594" i="17"/>
  <c r="N593" i="19"/>
  <c r="K685" i="21"/>
  <c r="L685" i="20"/>
  <c r="I686" i="19"/>
  <c r="K685" i="18"/>
  <c r="L685" i="17"/>
  <c r="J594" i="21"/>
  <c r="K594" i="20"/>
  <c r="O594" i="20" s="1"/>
  <c r="K594" i="19"/>
  <c r="I595" i="18"/>
  <c r="K594" i="17"/>
  <c r="O594" i="17" s="1"/>
  <c r="J897" i="20"/>
  <c r="M896" i="19"/>
  <c r="N896" i="17"/>
  <c r="J595" i="21" l="1"/>
  <c r="K595" i="20"/>
  <c r="K595" i="19"/>
  <c r="I596" i="18"/>
  <c r="N595" i="18"/>
  <c r="K595" i="17"/>
  <c r="O595" i="17" s="1"/>
  <c r="K686" i="21"/>
  <c r="L686" i="20"/>
  <c r="I687" i="19"/>
  <c r="K686" i="18"/>
  <c r="L686" i="17"/>
  <c r="N594" i="19"/>
  <c r="H596" i="21"/>
  <c r="M595" i="20"/>
  <c r="L595" i="19"/>
  <c r="M595" i="17"/>
  <c r="J898" i="20"/>
  <c r="M897" i="19"/>
  <c r="N897" i="17"/>
  <c r="I595" i="21"/>
  <c r="M595" i="21" s="1"/>
  <c r="N595" i="20"/>
  <c r="J595" i="19"/>
  <c r="J595" i="18"/>
  <c r="J596" i="17"/>
  <c r="J899" i="20" l="1"/>
  <c r="M898" i="19"/>
  <c r="N898" i="17"/>
  <c r="K687" i="21"/>
  <c r="L687" i="20"/>
  <c r="I688" i="19"/>
  <c r="K687" i="18"/>
  <c r="L687" i="17"/>
  <c r="O595" i="20"/>
  <c r="J596" i="21"/>
  <c r="K596" i="20"/>
  <c r="K596" i="19"/>
  <c r="I597" i="18"/>
  <c r="K596" i="17"/>
  <c r="I596" i="21"/>
  <c r="M596" i="21" s="1"/>
  <c r="N596" i="20"/>
  <c r="J596" i="19"/>
  <c r="N596" i="19" s="1"/>
  <c r="J596" i="18"/>
  <c r="N596" i="18" s="1"/>
  <c r="O596" i="17"/>
  <c r="J597" i="17"/>
  <c r="H597" i="21"/>
  <c r="M596" i="20"/>
  <c r="L596" i="19"/>
  <c r="M596" i="17"/>
  <c r="N595" i="19"/>
  <c r="I597" i="21" l="1"/>
  <c r="N597" i="20"/>
  <c r="J597" i="19"/>
  <c r="J597" i="18"/>
  <c r="J598" i="17"/>
  <c r="K688" i="21"/>
  <c r="L688" i="20"/>
  <c r="I689" i="19"/>
  <c r="K688" i="18"/>
  <c r="L688" i="17"/>
  <c r="J597" i="21"/>
  <c r="K597" i="20"/>
  <c r="K597" i="19"/>
  <c r="N597" i="18"/>
  <c r="I598" i="18"/>
  <c r="K597" i="17"/>
  <c r="O597" i="17" s="1"/>
  <c r="H598" i="21"/>
  <c r="M597" i="21"/>
  <c r="M597" i="20"/>
  <c r="L597" i="19"/>
  <c r="M597" i="17"/>
  <c r="O596" i="20"/>
  <c r="J900" i="20"/>
  <c r="M899" i="19"/>
  <c r="N899" i="17"/>
  <c r="I598" i="21" l="1"/>
  <c r="N598" i="20"/>
  <c r="J598" i="19"/>
  <c r="J598" i="18"/>
  <c r="J599" i="17"/>
  <c r="K689" i="21"/>
  <c r="L689" i="20"/>
  <c r="I690" i="19"/>
  <c r="K689" i="18"/>
  <c r="L689" i="17"/>
  <c r="H599" i="21"/>
  <c r="M598" i="20"/>
  <c r="L598" i="19"/>
  <c r="M598" i="17"/>
  <c r="J598" i="21"/>
  <c r="M598" i="21" s="1"/>
  <c r="K598" i="20"/>
  <c r="O598" i="20" s="1"/>
  <c r="K598" i="19"/>
  <c r="I599" i="18"/>
  <c r="N598" i="18"/>
  <c r="K598" i="17"/>
  <c r="O598" i="17" s="1"/>
  <c r="N597" i="19"/>
  <c r="O597" i="20"/>
  <c r="J901" i="20"/>
  <c r="M900" i="19"/>
  <c r="N900" i="17"/>
  <c r="K690" i="21" l="1"/>
  <c r="L690" i="20"/>
  <c r="I691" i="19"/>
  <c r="K690" i="18"/>
  <c r="L690" i="17"/>
  <c r="I599" i="21"/>
  <c r="N599" i="20"/>
  <c r="J599" i="19"/>
  <c r="N599" i="19" s="1"/>
  <c r="J599" i="18"/>
  <c r="N599" i="18" s="1"/>
  <c r="J600" i="17"/>
  <c r="O599" i="17"/>
  <c r="J599" i="21"/>
  <c r="K599" i="20"/>
  <c r="K599" i="19"/>
  <c r="K599" i="17"/>
  <c r="I600" i="18"/>
  <c r="N598" i="19"/>
  <c r="J902" i="20"/>
  <c r="M901" i="19"/>
  <c r="N901" i="17"/>
  <c r="M599" i="21"/>
  <c r="H600" i="21"/>
  <c r="M599" i="20"/>
  <c r="L599" i="19"/>
  <c r="M599" i="17"/>
  <c r="I600" i="21" l="1"/>
  <c r="N600" i="20"/>
  <c r="J600" i="19"/>
  <c r="J600" i="18"/>
  <c r="N600" i="18" s="1"/>
  <c r="J601" i="17"/>
  <c r="O600" i="17"/>
  <c r="J903" i="20"/>
  <c r="M902" i="19"/>
  <c r="N902" i="17"/>
  <c r="J600" i="21"/>
  <c r="M600" i="21" s="1"/>
  <c r="K600" i="20"/>
  <c r="O600" i="20" s="1"/>
  <c r="K600" i="19"/>
  <c r="I601" i="18"/>
  <c r="K600" i="17"/>
  <c r="K691" i="21"/>
  <c r="L691" i="20"/>
  <c r="I692" i="19"/>
  <c r="K691" i="18"/>
  <c r="L691" i="17"/>
  <c r="O599" i="20"/>
  <c r="H601" i="21"/>
  <c r="M600" i="20"/>
  <c r="L600" i="19"/>
  <c r="M600" i="17"/>
  <c r="H602" i="21" l="1"/>
  <c r="M601" i="20"/>
  <c r="L601" i="19"/>
  <c r="M601" i="17"/>
  <c r="K692" i="21"/>
  <c r="L692" i="20"/>
  <c r="I693" i="19"/>
  <c r="K692" i="18"/>
  <c r="L692" i="17"/>
  <c r="I601" i="21"/>
  <c r="M601" i="21" s="1"/>
  <c r="N601" i="20"/>
  <c r="J601" i="19"/>
  <c r="J601" i="18"/>
  <c r="N601" i="18" s="1"/>
  <c r="J602" i="17"/>
  <c r="J904" i="20"/>
  <c r="M903" i="19"/>
  <c r="N903" i="17"/>
  <c r="N600" i="19"/>
  <c r="J601" i="21"/>
  <c r="K601" i="20"/>
  <c r="O601" i="20" s="1"/>
  <c r="K601" i="19"/>
  <c r="I602" i="18"/>
  <c r="K601" i="17"/>
  <c r="O601" i="17" s="1"/>
  <c r="J602" i="21" l="1"/>
  <c r="K602" i="20"/>
  <c r="K602" i="19"/>
  <c r="I603" i="18"/>
  <c r="K602" i="17"/>
  <c r="K693" i="21"/>
  <c r="L693" i="20"/>
  <c r="I694" i="19"/>
  <c r="K693" i="18"/>
  <c r="L693" i="17"/>
  <c r="J905" i="20"/>
  <c r="M904" i="19"/>
  <c r="N904" i="17"/>
  <c r="I602" i="21"/>
  <c r="M602" i="21" s="1"/>
  <c r="N602" i="20"/>
  <c r="J602" i="19"/>
  <c r="N602" i="19" s="1"/>
  <c r="J602" i="18"/>
  <c r="N602" i="18" s="1"/>
  <c r="J603" i="17"/>
  <c r="O602" i="17"/>
  <c r="N601" i="19"/>
  <c r="H603" i="21"/>
  <c r="M602" i="20"/>
  <c r="L602" i="19"/>
  <c r="M602" i="17"/>
  <c r="H604" i="21" l="1"/>
  <c r="M603" i="20"/>
  <c r="L603" i="19"/>
  <c r="M603" i="17"/>
  <c r="K694" i="21"/>
  <c r="L694" i="20"/>
  <c r="I695" i="19"/>
  <c r="K694" i="18"/>
  <c r="L694" i="17"/>
  <c r="I603" i="21"/>
  <c r="M603" i="21" s="1"/>
  <c r="N603" i="20"/>
  <c r="J603" i="19"/>
  <c r="J603" i="18"/>
  <c r="J604" i="17"/>
  <c r="J603" i="21"/>
  <c r="K603" i="20"/>
  <c r="O603" i="20" s="1"/>
  <c r="K603" i="19"/>
  <c r="I604" i="18"/>
  <c r="N603" i="18"/>
  <c r="K603" i="17"/>
  <c r="O603" i="17" s="1"/>
  <c r="O602" i="20"/>
  <c r="J906" i="20"/>
  <c r="M905" i="19"/>
  <c r="N905" i="17"/>
  <c r="J604" i="21" l="1"/>
  <c r="K604" i="20"/>
  <c r="K604" i="19"/>
  <c r="I605" i="18"/>
  <c r="K604" i="17"/>
  <c r="O604" i="17" s="1"/>
  <c r="K695" i="21"/>
  <c r="L695" i="20"/>
  <c r="I696" i="19"/>
  <c r="K695" i="18"/>
  <c r="L695" i="17"/>
  <c r="I604" i="21"/>
  <c r="N604" i="20"/>
  <c r="J604" i="19"/>
  <c r="J604" i="18"/>
  <c r="N604" i="18" s="1"/>
  <c r="J605" i="17"/>
  <c r="N603" i="19"/>
  <c r="J907" i="20"/>
  <c r="M906" i="19"/>
  <c r="N906" i="17"/>
  <c r="M604" i="21"/>
  <c r="H605" i="21"/>
  <c r="M604" i="20"/>
  <c r="L604" i="19"/>
  <c r="M604" i="17"/>
  <c r="K696" i="21" l="1"/>
  <c r="L696" i="20"/>
  <c r="I697" i="19"/>
  <c r="K696" i="18"/>
  <c r="L696" i="17"/>
  <c r="J908" i="20"/>
  <c r="M907" i="19"/>
  <c r="N907" i="17"/>
  <c r="I605" i="21"/>
  <c r="M605" i="21" s="1"/>
  <c r="N605" i="20"/>
  <c r="J605" i="19"/>
  <c r="J605" i="18"/>
  <c r="J606" i="17"/>
  <c r="N604" i="19"/>
  <c r="J605" i="21"/>
  <c r="K605" i="20"/>
  <c r="K605" i="19"/>
  <c r="I606" i="18"/>
  <c r="N605" i="18"/>
  <c r="K605" i="17"/>
  <c r="O605" i="17" s="1"/>
  <c r="O604" i="20"/>
  <c r="H606" i="21"/>
  <c r="M605" i="20"/>
  <c r="L605" i="19"/>
  <c r="M605" i="17"/>
  <c r="O605" i="20" l="1"/>
  <c r="K697" i="21"/>
  <c r="L697" i="20"/>
  <c r="I698" i="19"/>
  <c r="K697" i="18"/>
  <c r="L697" i="17"/>
  <c r="J606" i="21"/>
  <c r="K606" i="20"/>
  <c r="O606" i="20" s="1"/>
  <c r="K606" i="19"/>
  <c r="I607" i="18"/>
  <c r="N606" i="18"/>
  <c r="K606" i="17"/>
  <c r="J909" i="20"/>
  <c r="M908" i="19"/>
  <c r="N908" i="17"/>
  <c r="I606" i="21"/>
  <c r="M606" i="21" s="1"/>
  <c r="N606" i="20"/>
  <c r="J606" i="19"/>
  <c r="J606" i="18"/>
  <c r="O606" i="17"/>
  <c r="J607" i="17"/>
  <c r="H607" i="21"/>
  <c r="M606" i="20"/>
  <c r="L606" i="19"/>
  <c r="M606" i="17"/>
  <c r="N605" i="19"/>
  <c r="J607" i="21" l="1"/>
  <c r="K607" i="20"/>
  <c r="K607" i="19"/>
  <c r="I608" i="18"/>
  <c r="K607" i="17"/>
  <c r="I607" i="21"/>
  <c r="M607" i="21" s="1"/>
  <c r="N607" i="20"/>
  <c r="J607" i="19"/>
  <c r="N607" i="19" s="1"/>
  <c r="J607" i="18"/>
  <c r="N607" i="18" s="1"/>
  <c r="J608" i="17"/>
  <c r="O607" i="17"/>
  <c r="H608" i="21"/>
  <c r="M607" i="20"/>
  <c r="L607" i="19"/>
  <c r="M607" i="17"/>
  <c r="N606" i="19"/>
  <c r="K698" i="21"/>
  <c r="L698" i="20"/>
  <c r="I699" i="19"/>
  <c r="K698" i="18"/>
  <c r="L698" i="17"/>
  <c r="J910" i="20"/>
  <c r="M909" i="19"/>
  <c r="N909" i="17"/>
  <c r="I608" i="21" l="1"/>
  <c r="N608" i="20"/>
  <c r="J608" i="19"/>
  <c r="J608" i="18"/>
  <c r="J609" i="17"/>
  <c r="K699" i="21"/>
  <c r="L699" i="20"/>
  <c r="I700" i="19"/>
  <c r="K699" i="18"/>
  <c r="L699" i="17"/>
  <c r="O607" i="20"/>
  <c r="J608" i="21"/>
  <c r="M608" i="21" s="1"/>
  <c r="K608" i="20"/>
  <c r="O608" i="20" s="1"/>
  <c r="K608" i="19"/>
  <c r="I609" i="18"/>
  <c r="N608" i="18"/>
  <c r="K608" i="17"/>
  <c r="O608" i="17" s="1"/>
  <c r="J911" i="20"/>
  <c r="M910" i="19"/>
  <c r="N910" i="17"/>
  <c r="H609" i="21"/>
  <c r="M608" i="20"/>
  <c r="L608" i="19"/>
  <c r="M608" i="17"/>
  <c r="J912" i="20" l="1"/>
  <c r="M911" i="19"/>
  <c r="N911" i="17"/>
  <c r="H610" i="21"/>
  <c r="M609" i="20"/>
  <c r="L609" i="19"/>
  <c r="M609" i="17"/>
  <c r="J609" i="21"/>
  <c r="K609" i="20"/>
  <c r="O609" i="20" s="1"/>
  <c r="K609" i="19"/>
  <c r="I610" i="18"/>
  <c r="K609" i="17"/>
  <c r="O609" i="17" s="1"/>
  <c r="K700" i="21"/>
  <c r="L700" i="20"/>
  <c r="I701" i="19"/>
  <c r="K700" i="18"/>
  <c r="L700" i="17"/>
  <c r="I609" i="21"/>
  <c r="M609" i="21" s="1"/>
  <c r="N609" i="20"/>
  <c r="J609" i="19"/>
  <c r="N609" i="19" s="1"/>
  <c r="J609" i="18"/>
  <c r="N609" i="18" s="1"/>
  <c r="J610" i="17"/>
  <c r="N608" i="19"/>
  <c r="H611" i="21" l="1"/>
  <c r="M610" i="20"/>
  <c r="L610" i="19"/>
  <c r="M610" i="17"/>
  <c r="I610" i="21"/>
  <c r="M610" i="21" s="1"/>
  <c r="N610" i="20"/>
  <c r="J610" i="19"/>
  <c r="N610" i="19" s="1"/>
  <c r="J610" i="18"/>
  <c r="N610" i="18" s="1"/>
  <c r="J611" i="17"/>
  <c r="O610" i="17"/>
  <c r="J610" i="21"/>
  <c r="K610" i="20"/>
  <c r="K610" i="19"/>
  <c r="I611" i="18"/>
  <c r="K610" i="17"/>
  <c r="K701" i="21"/>
  <c r="L701" i="20"/>
  <c r="I702" i="19"/>
  <c r="K701" i="18"/>
  <c r="L701" i="17"/>
  <c r="J913" i="20"/>
  <c r="M912" i="19"/>
  <c r="N912" i="17"/>
  <c r="I611" i="21" l="1"/>
  <c r="N611" i="20"/>
  <c r="J611" i="19"/>
  <c r="J611" i="18"/>
  <c r="J612" i="17"/>
  <c r="J611" i="21"/>
  <c r="M611" i="21" s="1"/>
  <c r="K611" i="20"/>
  <c r="O611" i="20" s="1"/>
  <c r="K611" i="19"/>
  <c r="N611" i="18"/>
  <c r="I612" i="18"/>
  <c r="K611" i="17"/>
  <c r="O611" i="17" s="1"/>
  <c r="K702" i="21"/>
  <c r="L702" i="20"/>
  <c r="I703" i="19"/>
  <c r="K702" i="18"/>
  <c r="L702" i="17"/>
  <c r="M7" i="6"/>
  <c r="AL79" i="7" s="1"/>
  <c r="J914" i="20"/>
  <c r="M913" i="19"/>
  <c r="N913" i="17"/>
  <c r="O610" i="20"/>
  <c r="H612" i="21"/>
  <c r="M611" i="20"/>
  <c r="L611" i="19"/>
  <c r="M611" i="17"/>
  <c r="J915" i="20" l="1"/>
  <c r="M914" i="19"/>
  <c r="N914" i="17"/>
  <c r="K703" i="21"/>
  <c r="L703" i="20"/>
  <c r="I704" i="19"/>
  <c r="K703" i="18"/>
  <c r="L703" i="17"/>
  <c r="J612" i="21"/>
  <c r="K612" i="20"/>
  <c r="O612" i="20" s="1"/>
  <c r="K612" i="19"/>
  <c r="I613" i="18"/>
  <c r="K612" i="17"/>
  <c r="J6" i="6"/>
  <c r="AI78" i="7" s="1"/>
  <c r="I612" i="21"/>
  <c r="M612" i="21" s="1"/>
  <c r="N612" i="20"/>
  <c r="J612" i="19"/>
  <c r="N612" i="19" s="1"/>
  <c r="J612" i="18"/>
  <c r="N612" i="18" s="1"/>
  <c r="J613" i="17"/>
  <c r="O612" i="17"/>
  <c r="J5" i="6"/>
  <c r="N611" i="19"/>
  <c r="H613" i="21"/>
  <c r="M612" i="20"/>
  <c r="L612" i="19"/>
  <c r="M612" i="17"/>
  <c r="J4" i="6" l="1"/>
  <c r="J54" i="6" s="1"/>
  <c r="J56" i="6" s="1"/>
  <c r="AI77" i="7"/>
  <c r="K704" i="21"/>
  <c r="L704" i="20"/>
  <c r="I705" i="19"/>
  <c r="K704" i="18"/>
  <c r="L704" i="17"/>
  <c r="J613" i="21"/>
  <c r="M613" i="21" s="1"/>
  <c r="K613" i="20"/>
  <c r="K613" i="19"/>
  <c r="K613" i="17"/>
  <c r="O613" i="17" s="1"/>
  <c r="I614" i="18"/>
  <c r="I613" i="21"/>
  <c r="N613" i="20"/>
  <c r="J613" i="19"/>
  <c r="J613" i="18"/>
  <c r="N613" i="18" s="1"/>
  <c r="J614" i="17"/>
  <c r="H614" i="21"/>
  <c r="M613" i="20"/>
  <c r="L613" i="19"/>
  <c r="M613" i="17"/>
  <c r="J916" i="20"/>
  <c r="M915" i="19"/>
  <c r="N915" i="17"/>
  <c r="H615" i="21" l="1"/>
  <c r="M614" i="20"/>
  <c r="L614" i="19"/>
  <c r="M614" i="17"/>
  <c r="N613" i="19"/>
  <c r="O613" i="20"/>
  <c r="I614" i="21"/>
  <c r="M614" i="21" s="1"/>
  <c r="N614" i="20"/>
  <c r="J614" i="19"/>
  <c r="N614" i="19" s="1"/>
  <c r="J614" i="18"/>
  <c r="N614" i="18" s="1"/>
  <c r="J615" i="17"/>
  <c r="J917" i="20"/>
  <c r="M916" i="19"/>
  <c r="N916" i="17"/>
  <c r="J614" i="21"/>
  <c r="K614" i="20"/>
  <c r="K614" i="19"/>
  <c r="I615" i="18"/>
  <c r="K614" i="17"/>
  <c r="O614" i="17" s="1"/>
  <c r="AI76" i="7"/>
  <c r="AI89" i="7"/>
  <c r="AI90" i="7" s="1"/>
  <c r="AI91" i="7" s="1"/>
  <c r="AI92" i="7" s="1"/>
  <c r="K705" i="21"/>
  <c r="L705" i="20"/>
  <c r="I706" i="19"/>
  <c r="K705" i="18"/>
  <c r="L705" i="17"/>
  <c r="I615" i="21" l="1"/>
  <c r="N615" i="20"/>
  <c r="J615" i="19"/>
  <c r="J615" i="18"/>
  <c r="J616" i="17"/>
  <c r="K706" i="21"/>
  <c r="L706" i="20"/>
  <c r="I707" i="19"/>
  <c r="K706" i="18"/>
  <c r="L706" i="17"/>
  <c r="J918" i="20"/>
  <c r="M917" i="19"/>
  <c r="N917" i="17"/>
  <c r="J615" i="21"/>
  <c r="M615" i="21" s="1"/>
  <c r="K615" i="20"/>
  <c r="O615" i="20" s="1"/>
  <c r="K615" i="19"/>
  <c r="I616" i="18"/>
  <c r="N615" i="18"/>
  <c r="K615" i="17"/>
  <c r="O615" i="17" s="1"/>
  <c r="O614" i="20"/>
  <c r="H616" i="21"/>
  <c r="M615" i="20"/>
  <c r="L615" i="19"/>
  <c r="M615" i="17"/>
  <c r="J616" i="21" l="1"/>
  <c r="K616" i="20"/>
  <c r="O616" i="20" s="1"/>
  <c r="K616" i="19"/>
  <c r="I617" i="18"/>
  <c r="K616" i="17"/>
  <c r="K707" i="21"/>
  <c r="L707" i="20"/>
  <c r="I708" i="19"/>
  <c r="K707" i="18"/>
  <c r="L707" i="17"/>
  <c r="I616" i="21"/>
  <c r="N616" i="20"/>
  <c r="J616" i="19"/>
  <c r="J616" i="18"/>
  <c r="N616" i="18" s="1"/>
  <c r="J617" i="17"/>
  <c r="O616" i="17"/>
  <c r="J919" i="20"/>
  <c r="M918" i="19"/>
  <c r="N918" i="17"/>
  <c r="N615" i="19"/>
  <c r="M616" i="21"/>
  <c r="H617" i="21"/>
  <c r="M616" i="20"/>
  <c r="L616" i="19"/>
  <c r="M616" i="17"/>
  <c r="K708" i="21" l="1"/>
  <c r="L708" i="20"/>
  <c r="I709" i="19"/>
  <c r="K708" i="18"/>
  <c r="L708" i="17"/>
  <c r="J617" i="21"/>
  <c r="K617" i="20"/>
  <c r="O617" i="20" s="1"/>
  <c r="K617" i="19"/>
  <c r="I618" i="18"/>
  <c r="N617" i="18"/>
  <c r="K617" i="17"/>
  <c r="O617" i="17" s="1"/>
  <c r="J920" i="20"/>
  <c r="M919" i="19"/>
  <c r="N919" i="17"/>
  <c r="I617" i="21"/>
  <c r="M617" i="21" s="1"/>
  <c r="N617" i="20"/>
  <c r="J617" i="19"/>
  <c r="J618" i="17"/>
  <c r="J617" i="18"/>
  <c r="N616" i="19"/>
  <c r="H618" i="21"/>
  <c r="M617" i="20"/>
  <c r="L617" i="19"/>
  <c r="M617" i="17"/>
  <c r="H619" i="21" l="1"/>
  <c r="M618" i="20"/>
  <c r="L618" i="19"/>
  <c r="M618" i="17"/>
  <c r="J618" i="21"/>
  <c r="K618" i="20"/>
  <c r="O618" i="20" s="1"/>
  <c r="K618" i="19"/>
  <c r="N618" i="18"/>
  <c r="I619" i="18"/>
  <c r="K618" i="17"/>
  <c r="O618" i="17" s="1"/>
  <c r="I618" i="21"/>
  <c r="M618" i="21" s="1"/>
  <c r="N618" i="20"/>
  <c r="J618" i="19"/>
  <c r="J618" i="18"/>
  <c r="J619" i="17"/>
  <c r="N617" i="19"/>
  <c r="K709" i="21"/>
  <c r="L709" i="20"/>
  <c r="I710" i="19"/>
  <c r="K709" i="18"/>
  <c r="L709" i="17"/>
  <c r="J921" i="20"/>
  <c r="M920" i="19"/>
  <c r="N920" i="17"/>
  <c r="K710" i="21" l="1"/>
  <c r="L710" i="20"/>
  <c r="I711" i="19"/>
  <c r="K710" i="18"/>
  <c r="L710" i="17"/>
  <c r="I619" i="21"/>
  <c r="M619" i="21" s="1"/>
  <c r="N619" i="20"/>
  <c r="J619" i="19"/>
  <c r="J619" i="18"/>
  <c r="J620" i="17"/>
  <c r="N618" i="19"/>
  <c r="H620" i="21"/>
  <c r="M619" i="20"/>
  <c r="L619" i="19"/>
  <c r="M619" i="17"/>
  <c r="J619" i="21"/>
  <c r="K619" i="20"/>
  <c r="O619" i="20" s="1"/>
  <c r="K619" i="19"/>
  <c r="I620" i="18"/>
  <c r="N619" i="18"/>
  <c r="K619" i="17"/>
  <c r="O619" i="17" s="1"/>
  <c r="J922" i="20"/>
  <c r="M921" i="19"/>
  <c r="N921" i="17"/>
  <c r="I620" i="21" l="1"/>
  <c r="N620" i="20"/>
  <c r="J620" i="19"/>
  <c r="J620" i="18"/>
  <c r="J621" i="17"/>
  <c r="J620" i="21"/>
  <c r="K620" i="20"/>
  <c r="O620" i="20" s="1"/>
  <c r="K620" i="19"/>
  <c r="I621" i="18"/>
  <c r="N620" i="18"/>
  <c r="K620" i="17"/>
  <c r="O620" i="17" s="1"/>
  <c r="K711" i="21"/>
  <c r="L711" i="20"/>
  <c r="I712" i="19"/>
  <c r="K711" i="18"/>
  <c r="L711" i="17"/>
  <c r="J923" i="20"/>
  <c r="M922" i="19"/>
  <c r="N922" i="17"/>
  <c r="H621" i="21"/>
  <c r="M620" i="21"/>
  <c r="M620" i="20"/>
  <c r="L620" i="19"/>
  <c r="M620" i="17"/>
  <c r="N619" i="19"/>
  <c r="J621" i="21" l="1"/>
  <c r="K621" i="20"/>
  <c r="K621" i="19"/>
  <c r="I622" i="18"/>
  <c r="K621" i="17"/>
  <c r="I621" i="21"/>
  <c r="M621" i="21" s="1"/>
  <c r="N621" i="20"/>
  <c r="J621" i="19"/>
  <c r="N621" i="19" s="1"/>
  <c r="J621" i="18"/>
  <c r="N621" i="18" s="1"/>
  <c r="J622" i="17"/>
  <c r="O621" i="17"/>
  <c r="H622" i="21"/>
  <c r="M621" i="20"/>
  <c r="L621" i="19"/>
  <c r="M621" i="17"/>
  <c r="J924" i="20"/>
  <c r="M923" i="19"/>
  <c r="N923" i="17"/>
  <c r="K712" i="21"/>
  <c r="L712" i="20"/>
  <c r="I713" i="19"/>
  <c r="K712" i="18"/>
  <c r="L712" i="17"/>
  <c r="N620" i="19"/>
  <c r="I622" i="21" l="1"/>
  <c r="N622" i="20"/>
  <c r="J622" i="19"/>
  <c r="J622" i="18"/>
  <c r="J623" i="17"/>
  <c r="K713" i="21"/>
  <c r="L713" i="20"/>
  <c r="I714" i="19"/>
  <c r="K713" i="18"/>
  <c r="L713" i="17"/>
  <c r="J622" i="21"/>
  <c r="K622" i="20"/>
  <c r="O622" i="20" s="1"/>
  <c r="K622" i="19"/>
  <c r="I623" i="18"/>
  <c r="K622" i="17"/>
  <c r="O622" i="17" s="1"/>
  <c r="N622" i="18"/>
  <c r="J925" i="20"/>
  <c r="M924" i="19"/>
  <c r="N924" i="17"/>
  <c r="O621" i="20"/>
  <c r="H623" i="21"/>
  <c r="M622" i="21"/>
  <c r="M622" i="20"/>
  <c r="L622" i="19"/>
  <c r="M622" i="17"/>
  <c r="K714" i="21" l="1"/>
  <c r="L714" i="20"/>
  <c r="I715" i="19"/>
  <c r="K714" i="18"/>
  <c r="L714" i="17"/>
  <c r="J926" i="20"/>
  <c r="M925" i="19"/>
  <c r="N925" i="17"/>
  <c r="M623" i="21"/>
  <c r="H624" i="21"/>
  <c r="M623" i="20"/>
  <c r="L623" i="19"/>
  <c r="M623" i="17"/>
  <c r="I623" i="21"/>
  <c r="N623" i="20"/>
  <c r="J623" i="19"/>
  <c r="J623" i="18"/>
  <c r="N623" i="18" s="1"/>
  <c r="J624" i="17"/>
  <c r="O623" i="17"/>
  <c r="J623" i="21"/>
  <c r="K623" i="20"/>
  <c r="O623" i="20" s="1"/>
  <c r="K623" i="19"/>
  <c r="I624" i="18"/>
  <c r="K623" i="17"/>
  <c r="N622" i="19"/>
  <c r="J927" i="20" l="1"/>
  <c r="M926" i="19"/>
  <c r="N926" i="17"/>
  <c r="N623" i="19"/>
  <c r="H625" i="21"/>
  <c r="M624" i="20"/>
  <c r="L624" i="19"/>
  <c r="M624" i="17"/>
  <c r="K715" i="21"/>
  <c r="L715" i="20"/>
  <c r="I716" i="19"/>
  <c r="K715" i="18"/>
  <c r="L715" i="17"/>
  <c r="I624" i="21"/>
  <c r="N624" i="20"/>
  <c r="J624" i="19"/>
  <c r="N624" i="19" s="1"/>
  <c r="J624" i="18"/>
  <c r="N624" i="18" s="1"/>
  <c r="J625" i="17"/>
  <c r="O624" i="17"/>
  <c r="J624" i="21"/>
  <c r="M624" i="21" s="1"/>
  <c r="K624" i="20"/>
  <c r="O624" i="20" s="1"/>
  <c r="K624" i="19"/>
  <c r="I625" i="18"/>
  <c r="K624" i="17"/>
  <c r="I625" i="21" l="1"/>
  <c r="N625" i="20"/>
  <c r="J625" i="19"/>
  <c r="J625" i="18"/>
  <c r="N625" i="18" s="1"/>
  <c r="J626" i="17"/>
  <c r="H626" i="21"/>
  <c r="M625" i="20"/>
  <c r="L625" i="19"/>
  <c r="M625" i="17"/>
  <c r="O625" i="17" s="1"/>
  <c r="J625" i="21"/>
  <c r="M625" i="21" s="1"/>
  <c r="K625" i="20"/>
  <c r="K625" i="19"/>
  <c r="I626" i="18"/>
  <c r="K625" i="17"/>
  <c r="J928" i="20"/>
  <c r="M927" i="19"/>
  <c r="N927" i="17"/>
  <c r="K716" i="21"/>
  <c r="L716" i="20"/>
  <c r="I717" i="19"/>
  <c r="K716" i="18"/>
  <c r="L716" i="17"/>
  <c r="K717" i="21" l="1"/>
  <c r="L717" i="20"/>
  <c r="I718" i="19"/>
  <c r="K717" i="18"/>
  <c r="L717" i="17"/>
  <c r="I626" i="21"/>
  <c r="M626" i="21" s="1"/>
  <c r="N626" i="20"/>
  <c r="J626" i="19"/>
  <c r="J626" i="18"/>
  <c r="N626" i="18" s="1"/>
  <c r="J627" i="17"/>
  <c r="O626" i="17"/>
  <c r="H627" i="21"/>
  <c r="M626" i="20"/>
  <c r="L626" i="19"/>
  <c r="M626" i="17"/>
  <c r="J929" i="20"/>
  <c r="M928" i="19"/>
  <c r="N928" i="17"/>
  <c r="J626" i="21"/>
  <c r="K626" i="20"/>
  <c r="O626" i="20" s="1"/>
  <c r="K626" i="19"/>
  <c r="I627" i="18"/>
  <c r="K626" i="17"/>
  <c r="N625" i="19"/>
  <c r="O625" i="20"/>
  <c r="J930" i="20" l="1"/>
  <c r="M929" i="19"/>
  <c r="N929" i="17"/>
  <c r="N626" i="19"/>
  <c r="I627" i="21"/>
  <c r="M627" i="21" s="1"/>
  <c r="N627" i="20"/>
  <c r="J627" i="19"/>
  <c r="J627" i="18"/>
  <c r="J628" i="17"/>
  <c r="K718" i="21"/>
  <c r="L718" i="20"/>
  <c r="I719" i="19"/>
  <c r="K718" i="18"/>
  <c r="L718" i="17"/>
  <c r="J627" i="21"/>
  <c r="K627" i="20"/>
  <c r="O627" i="20" s="1"/>
  <c r="K627" i="19"/>
  <c r="N627" i="18"/>
  <c r="I628" i="18"/>
  <c r="K627" i="17"/>
  <c r="O627" i="17" s="1"/>
  <c r="H628" i="21"/>
  <c r="M627" i="20"/>
  <c r="L627" i="19"/>
  <c r="M627" i="17"/>
  <c r="H629" i="21" l="1"/>
  <c r="M628" i="20"/>
  <c r="L628" i="19"/>
  <c r="M628" i="17"/>
  <c r="I628" i="21"/>
  <c r="M628" i="21" s="1"/>
  <c r="N628" i="20"/>
  <c r="J628" i="19"/>
  <c r="N628" i="19" s="1"/>
  <c r="J628" i="18"/>
  <c r="N628" i="18" s="1"/>
  <c r="J629" i="17"/>
  <c r="O628" i="17"/>
  <c r="N627" i="19"/>
  <c r="J628" i="21"/>
  <c r="K628" i="20"/>
  <c r="K628" i="19"/>
  <c r="I629" i="18"/>
  <c r="K628" i="17"/>
  <c r="K719" i="21"/>
  <c r="L719" i="20"/>
  <c r="I720" i="19"/>
  <c r="K719" i="18"/>
  <c r="L719" i="17"/>
  <c r="J931" i="20"/>
  <c r="M930" i="19"/>
  <c r="N930" i="17"/>
  <c r="I629" i="21" l="1"/>
  <c r="N629" i="20"/>
  <c r="J629" i="19"/>
  <c r="J629" i="18"/>
  <c r="J630" i="17"/>
  <c r="K720" i="21"/>
  <c r="L720" i="20"/>
  <c r="I721" i="19"/>
  <c r="K720" i="18"/>
  <c r="L720" i="17"/>
  <c r="J629" i="21"/>
  <c r="K629" i="20"/>
  <c r="K629" i="19"/>
  <c r="I630" i="18"/>
  <c r="N629" i="18"/>
  <c r="K629" i="17"/>
  <c r="O629" i="17" s="1"/>
  <c r="O628" i="20"/>
  <c r="H630" i="21"/>
  <c r="M629" i="21"/>
  <c r="M629" i="20"/>
  <c r="L629" i="19"/>
  <c r="M629" i="17"/>
  <c r="J932" i="20"/>
  <c r="M931" i="19"/>
  <c r="N931" i="17"/>
  <c r="N629" i="19" l="1"/>
  <c r="K721" i="21"/>
  <c r="L721" i="20"/>
  <c r="I722" i="19"/>
  <c r="K721" i="18"/>
  <c r="L721" i="17"/>
  <c r="H631" i="21"/>
  <c r="M630" i="21"/>
  <c r="M630" i="20"/>
  <c r="L630" i="19"/>
  <c r="M630" i="17"/>
  <c r="I630" i="21"/>
  <c r="N630" i="20"/>
  <c r="J630" i="19"/>
  <c r="J630" i="18"/>
  <c r="J631" i="17"/>
  <c r="J630" i="21"/>
  <c r="K630" i="20"/>
  <c r="K630" i="19"/>
  <c r="I631" i="18"/>
  <c r="N630" i="18"/>
  <c r="K630" i="17"/>
  <c r="O630" i="17" s="1"/>
  <c r="O629" i="20"/>
  <c r="J933" i="20"/>
  <c r="M932" i="19"/>
  <c r="N932" i="17"/>
  <c r="H632" i="21" l="1"/>
  <c r="M631" i="20"/>
  <c r="L631" i="19"/>
  <c r="M631" i="17"/>
  <c r="J631" i="21"/>
  <c r="K631" i="20"/>
  <c r="K631" i="19"/>
  <c r="I632" i="18"/>
  <c r="K631" i="17"/>
  <c r="K722" i="21"/>
  <c r="L722" i="20"/>
  <c r="I723" i="19"/>
  <c r="K722" i="18"/>
  <c r="L722" i="17"/>
  <c r="O630" i="20"/>
  <c r="I631" i="21"/>
  <c r="M631" i="21" s="1"/>
  <c r="N631" i="20"/>
  <c r="J631" i="19"/>
  <c r="J631" i="18"/>
  <c r="N631" i="18" s="1"/>
  <c r="J632" i="17"/>
  <c r="O631" i="17"/>
  <c r="J934" i="20"/>
  <c r="M933" i="19"/>
  <c r="N933" i="17"/>
  <c r="N630" i="19"/>
  <c r="N631" i="19" l="1"/>
  <c r="O631" i="20"/>
  <c r="I632" i="21"/>
  <c r="M632" i="21" s="1"/>
  <c r="N632" i="20"/>
  <c r="J632" i="19"/>
  <c r="J632" i="18"/>
  <c r="O632" i="17"/>
  <c r="J633" i="17"/>
  <c r="J632" i="21"/>
  <c r="K632" i="20"/>
  <c r="O632" i="20" s="1"/>
  <c r="K632" i="19"/>
  <c r="N632" i="18"/>
  <c r="I633" i="18"/>
  <c r="K632" i="17"/>
  <c r="K723" i="21"/>
  <c r="L723" i="20"/>
  <c r="I724" i="19"/>
  <c r="K723" i="18"/>
  <c r="L723" i="17"/>
  <c r="J935" i="20"/>
  <c r="M934" i="19"/>
  <c r="N934" i="17"/>
  <c r="H633" i="21"/>
  <c r="M632" i="20"/>
  <c r="L632" i="19"/>
  <c r="M632" i="17"/>
  <c r="J936" i="20" l="1"/>
  <c r="M935" i="19"/>
  <c r="N935" i="17"/>
  <c r="I633" i="21"/>
  <c r="N633" i="20"/>
  <c r="J633" i="19"/>
  <c r="J633" i="18"/>
  <c r="N633" i="18" s="1"/>
  <c r="J634" i="17"/>
  <c r="N632" i="19"/>
  <c r="K724" i="21"/>
  <c r="L724" i="20"/>
  <c r="I725" i="19"/>
  <c r="K724" i="18"/>
  <c r="L724" i="17"/>
  <c r="H634" i="21"/>
  <c r="M633" i="20"/>
  <c r="L633" i="19"/>
  <c r="M633" i="17"/>
  <c r="O633" i="17" s="1"/>
  <c r="J633" i="21"/>
  <c r="M633" i="21" s="1"/>
  <c r="K633" i="20"/>
  <c r="O633" i="20" s="1"/>
  <c r="K633" i="19"/>
  <c r="I634" i="18"/>
  <c r="K633" i="17"/>
  <c r="N633" i="19" l="1"/>
  <c r="H635" i="21"/>
  <c r="M634" i="20"/>
  <c r="L634" i="19"/>
  <c r="M634" i="17"/>
  <c r="K725" i="21"/>
  <c r="L725" i="20"/>
  <c r="I726" i="19"/>
  <c r="K725" i="18"/>
  <c r="L725" i="17"/>
  <c r="I634" i="21"/>
  <c r="N634" i="20"/>
  <c r="J634" i="19"/>
  <c r="J634" i="18"/>
  <c r="J635" i="17"/>
  <c r="J634" i="21"/>
  <c r="M634" i="21" s="1"/>
  <c r="K634" i="20"/>
  <c r="O634" i="20" s="1"/>
  <c r="K634" i="19"/>
  <c r="N634" i="18"/>
  <c r="I635" i="18"/>
  <c r="K634" i="17"/>
  <c r="O634" i="17" s="1"/>
  <c r="J937" i="20"/>
  <c r="M936" i="19"/>
  <c r="N936" i="17"/>
  <c r="J635" i="21" l="1"/>
  <c r="K635" i="20"/>
  <c r="K635" i="19"/>
  <c r="I636" i="18"/>
  <c r="K635" i="17"/>
  <c r="K726" i="21"/>
  <c r="L726" i="20"/>
  <c r="I727" i="19"/>
  <c r="K726" i="18"/>
  <c r="L726" i="17"/>
  <c r="H636" i="21"/>
  <c r="M635" i="20"/>
  <c r="L635" i="19"/>
  <c r="M635" i="17"/>
  <c r="I635" i="21"/>
  <c r="M635" i="21" s="1"/>
  <c r="N635" i="20"/>
  <c r="J635" i="19"/>
  <c r="N635" i="19" s="1"/>
  <c r="J635" i="18"/>
  <c r="N635" i="18" s="1"/>
  <c r="J636" i="17"/>
  <c r="O635" i="17"/>
  <c r="N634" i="19"/>
  <c r="J938" i="20"/>
  <c r="M937" i="19"/>
  <c r="N937" i="17"/>
  <c r="I636" i="21" l="1"/>
  <c r="N636" i="20"/>
  <c r="J636" i="19"/>
  <c r="J636" i="18"/>
  <c r="J637" i="17"/>
  <c r="O636" i="17"/>
  <c r="K727" i="21"/>
  <c r="L727" i="20"/>
  <c r="I728" i="19"/>
  <c r="K727" i="18"/>
  <c r="L727" i="17"/>
  <c r="J636" i="21"/>
  <c r="K636" i="20"/>
  <c r="O636" i="20" s="1"/>
  <c r="K636" i="19"/>
  <c r="N636" i="18"/>
  <c r="I637" i="18"/>
  <c r="K636" i="17"/>
  <c r="J939" i="20"/>
  <c r="M938" i="19"/>
  <c r="N938" i="17"/>
  <c r="H637" i="21"/>
  <c r="M636" i="21"/>
  <c r="M636" i="20"/>
  <c r="L636" i="19"/>
  <c r="M636" i="17"/>
  <c r="O635" i="20"/>
  <c r="J940" i="20" l="1"/>
  <c r="M939" i="19"/>
  <c r="N939" i="17"/>
  <c r="K728" i="21"/>
  <c r="L728" i="20"/>
  <c r="I729" i="19"/>
  <c r="K728" i="18"/>
  <c r="L728" i="17"/>
  <c r="J637" i="21"/>
  <c r="K637" i="20"/>
  <c r="O637" i="20" s="1"/>
  <c r="K637" i="19"/>
  <c r="I638" i="18"/>
  <c r="N637" i="18"/>
  <c r="K637" i="17"/>
  <c r="O637" i="17" s="1"/>
  <c r="H638" i="21"/>
  <c r="M637" i="20"/>
  <c r="L637" i="19"/>
  <c r="M637" i="17"/>
  <c r="I637" i="21"/>
  <c r="M637" i="21" s="1"/>
  <c r="N637" i="20"/>
  <c r="J637" i="19"/>
  <c r="N637" i="19" s="1"/>
  <c r="J637" i="18"/>
  <c r="J638" i="17"/>
  <c r="N636" i="19"/>
  <c r="K729" i="21" l="1"/>
  <c r="L729" i="20"/>
  <c r="I730" i="19"/>
  <c r="K729" i="18"/>
  <c r="L729" i="17"/>
  <c r="H639" i="21"/>
  <c r="M638" i="20"/>
  <c r="L638" i="19"/>
  <c r="M638" i="17"/>
  <c r="I638" i="21"/>
  <c r="M638" i="21" s="1"/>
  <c r="N638" i="20"/>
  <c r="J638" i="19"/>
  <c r="J638" i="18"/>
  <c r="J639" i="17"/>
  <c r="J638" i="21"/>
  <c r="K638" i="20"/>
  <c r="K638" i="19"/>
  <c r="I639" i="18"/>
  <c r="N638" i="18"/>
  <c r="K638" i="17"/>
  <c r="O638" i="17" s="1"/>
  <c r="J941" i="20"/>
  <c r="M940" i="19"/>
  <c r="N940" i="17"/>
  <c r="O638" i="20" l="1"/>
  <c r="K730" i="21"/>
  <c r="L730" i="20"/>
  <c r="I731" i="19"/>
  <c r="K730" i="18"/>
  <c r="L730" i="17"/>
  <c r="J942" i="20"/>
  <c r="M941" i="19"/>
  <c r="N941" i="17"/>
  <c r="H640" i="21"/>
  <c r="M639" i="20"/>
  <c r="L639" i="19"/>
  <c r="M639" i="17"/>
  <c r="N638" i="19"/>
  <c r="J639" i="21"/>
  <c r="K639" i="20"/>
  <c r="O639" i="20" s="1"/>
  <c r="K639" i="19"/>
  <c r="I640" i="18"/>
  <c r="N639" i="18"/>
  <c r="K639" i="17"/>
  <c r="O639" i="17" s="1"/>
  <c r="I639" i="21"/>
  <c r="M639" i="21" s="1"/>
  <c r="N639" i="20"/>
  <c r="J639" i="19"/>
  <c r="J639" i="18"/>
  <c r="J640" i="17"/>
  <c r="J640" i="21" l="1"/>
  <c r="K640" i="20"/>
  <c r="K640" i="19"/>
  <c r="I641" i="18"/>
  <c r="K640" i="17"/>
  <c r="M640" i="21"/>
  <c r="H641" i="21"/>
  <c r="M640" i="20"/>
  <c r="L640" i="19"/>
  <c r="M640" i="17"/>
  <c r="O640" i="17" s="1"/>
  <c r="J943" i="20"/>
  <c r="M942" i="19"/>
  <c r="N942" i="17"/>
  <c r="I640" i="21"/>
  <c r="N640" i="20"/>
  <c r="J640" i="19"/>
  <c r="J640" i="18"/>
  <c r="N640" i="18" s="1"/>
  <c r="J641" i="17"/>
  <c r="K731" i="21"/>
  <c r="L731" i="20"/>
  <c r="I732" i="19"/>
  <c r="K731" i="18"/>
  <c r="L731" i="17"/>
  <c r="N639" i="19"/>
  <c r="H642" i="21" l="1"/>
  <c r="M641" i="20"/>
  <c r="L641" i="19"/>
  <c r="M641" i="17"/>
  <c r="J944" i="20"/>
  <c r="M943" i="19"/>
  <c r="N943" i="17"/>
  <c r="I641" i="21"/>
  <c r="M641" i="21" s="1"/>
  <c r="N641" i="20"/>
  <c r="J641" i="19"/>
  <c r="N641" i="19" s="1"/>
  <c r="J641" i="18"/>
  <c r="J642" i="17"/>
  <c r="N640" i="19"/>
  <c r="J641" i="21"/>
  <c r="K641" i="20"/>
  <c r="K641" i="19"/>
  <c r="N641" i="18"/>
  <c r="K641" i="17"/>
  <c r="O641" i="17" s="1"/>
  <c r="I642" i="18"/>
  <c r="O640" i="20"/>
  <c r="K732" i="21"/>
  <c r="L732" i="20"/>
  <c r="I733" i="19"/>
  <c r="K732" i="18"/>
  <c r="L732" i="17"/>
  <c r="O641" i="20" l="1"/>
  <c r="J945" i="20"/>
  <c r="M944" i="19"/>
  <c r="N944" i="17"/>
  <c r="K733" i="21"/>
  <c r="L733" i="20"/>
  <c r="I734" i="19"/>
  <c r="K733" i="18"/>
  <c r="L733" i="17"/>
  <c r="N7" i="6"/>
  <c r="J642" i="21"/>
  <c r="K642" i="20"/>
  <c r="K642" i="19"/>
  <c r="I643" i="18"/>
  <c r="K642" i="17"/>
  <c r="I642" i="21"/>
  <c r="M642" i="21" s="1"/>
  <c r="N642" i="20"/>
  <c r="J642" i="19"/>
  <c r="N642" i="19" s="1"/>
  <c r="J642" i="18"/>
  <c r="N642" i="18" s="1"/>
  <c r="O642" i="17"/>
  <c r="J643" i="17"/>
  <c r="H643" i="21"/>
  <c r="M642" i="20"/>
  <c r="L642" i="19"/>
  <c r="M642" i="17"/>
  <c r="AM79" i="7" l="1"/>
  <c r="O7" i="6"/>
  <c r="K734" i="21"/>
  <c r="L734" i="20"/>
  <c r="I735" i="19"/>
  <c r="K734" i="18"/>
  <c r="L734" i="17"/>
  <c r="J946" i="20"/>
  <c r="M945" i="19"/>
  <c r="N945" i="17"/>
  <c r="J643" i="21"/>
  <c r="K643" i="19"/>
  <c r="K643" i="20"/>
  <c r="I644" i="18"/>
  <c r="K643" i="17"/>
  <c r="O643" i="17" s="1"/>
  <c r="K6" i="6"/>
  <c r="AJ78" i="7" s="1"/>
  <c r="I643" i="21"/>
  <c r="M643" i="21" s="1"/>
  <c r="N643" i="20"/>
  <c r="J643" i="19"/>
  <c r="N643" i="19" s="1"/>
  <c r="J643" i="18"/>
  <c r="N643" i="18" s="1"/>
  <c r="J644" i="17"/>
  <c r="K5" i="6"/>
  <c r="O642" i="20"/>
  <c r="H644" i="21"/>
  <c r="M643" i="20"/>
  <c r="L643" i="19"/>
  <c r="M643" i="17"/>
  <c r="K735" i="21" l="1"/>
  <c r="L735" i="20"/>
  <c r="I736" i="19"/>
  <c r="K735" i="18"/>
  <c r="L735" i="17"/>
  <c r="O643" i="20"/>
  <c r="I644" i="21"/>
  <c r="N644" i="20"/>
  <c r="J644" i="19"/>
  <c r="N644" i="19" s="1"/>
  <c r="J644" i="18"/>
  <c r="N644" i="18" s="1"/>
  <c r="O644" i="17"/>
  <c r="J645" i="17"/>
  <c r="J947" i="20"/>
  <c r="M946" i="19"/>
  <c r="N946" i="17"/>
  <c r="H645" i="21"/>
  <c r="M644" i="21"/>
  <c r="M644" i="20"/>
  <c r="L644" i="19"/>
  <c r="M644" i="17"/>
  <c r="K4" i="6"/>
  <c r="K54" i="6" s="1"/>
  <c r="K56" i="6" s="1"/>
  <c r="AJ77" i="7"/>
  <c r="J644" i="21"/>
  <c r="K644" i="20"/>
  <c r="K644" i="19"/>
  <c r="I645" i="18"/>
  <c r="K644" i="17"/>
  <c r="AJ76" i="7" l="1"/>
  <c r="AJ89" i="7"/>
  <c r="AJ90" i="7" s="1"/>
  <c r="AJ91" i="7" s="1"/>
  <c r="AJ92" i="7" s="1"/>
  <c r="H646" i="21"/>
  <c r="M645" i="20"/>
  <c r="L645" i="19"/>
  <c r="M645" i="17"/>
  <c r="K736" i="21"/>
  <c r="L736" i="20"/>
  <c r="I737" i="19"/>
  <c r="K736" i="18"/>
  <c r="L736" i="17"/>
  <c r="J948" i="20"/>
  <c r="M947" i="19"/>
  <c r="N947" i="17"/>
  <c r="J645" i="21"/>
  <c r="M645" i="21" s="1"/>
  <c r="K645" i="20"/>
  <c r="O645" i="20" s="1"/>
  <c r="K645" i="19"/>
  <c r="I646" i="18"/>
  <c r="N645" i="18"/>
  <c r="K645" i="17"/>
  <c r="O645" i="17" s="1"/>
  <c r="O644" i="20"/>
  <c r="I645" i="21"/>
  <c r="N645" i="20"/>
  <c r="J645" i="19"/>
  <c r="J645" i="18"/>
  <c r="J646" i="17"/>
  <c r="K737" i="21" l="1"/>
  <c r="L737" i="20"/>
  <c r="I738" i="19"/>
  <c r="K737" i="18"/>
  <c r="L737" i="17"/>
  <c r="I646" i="21"/>
  <c r="N646" i="20"/>
  <c r="J646" i="19"/>
  <c r="J646" i="18"/>
  <c r="N646" i="18" s="1"/>
  <c r="O646" i="17"/>
  <c r="J647" i="17"/>
  <c r="J646" i="21"/>
  <c r="K646" i="20"/>
  <c r="K646" i="19"/>
  <c r="I647" i="18"/>
  <c r="K646" i="17"/>
  <c r="N645" i="19"/>
  <c r="H647" i="21"/>
  <c r="M646" i="21"/>
  <c r="M646" i="20"/>
  <c r="L646" i="19"/>
  <c r="M646" i="17"/>
  <c r="J949" i="20"/>
  <c r="M948" i="19"/>
  <c r="N948" i="17"/>
  <c r="H648" i="21" l="1"/>
  <c r="M647" i="20"/>
  <c r="L647" i="19"/>
  <c r="M647" i="17"/>
  <c r="J647" i="21"/>
  <c r="K647" i="20"/>
  <c r="O647" i="20" s="1"/>
  <c r="K647" i="19"/>
  <c r="N647" i="18"/>
  <c r="I648" i="18"/>
  <c r="K647" i="17"/>
  <c r="O647" i="17" s="1"/>
  <c r="I647" i="21"/>
  <c r="M647" i="21" s="1"/>
  <c r="N647" i="20"/>
  <c r="J647" i="19"/>
  <c r="J647" i="18"/>
  <c r="J648" i="17"/>
  <c r="N646" i="19"/>
  <c r="K738" i="21"/>
  <c r="L738" i="20"/>
  <c r="I739" i="19"/>
  <c r="K738" i="18"/>
  <c r="L738" i="17"/>
  <c r="O646" i="20"/>
  <c r="J950" i="20"/>
  <c r="M949" i="19"/>
  <c r="N949" i="17"/>
  <c r="K739" i="21" l="1"/>
  <c r="L739" i="20"/>
  <c r="I740" i="19"/>
  <c r="K739" i="18"/>
  <c r="L739" i="17"/>
  <c r="J951" i="20"/>
  <c r="M950" i="19"/>
  <c r="N950" i="17"/>
  <c r="N647" i="19"/>
  <c r="H649" i="21"/>
  <c r="M648" i="20"/>
  <c r="L648" i="19"/>
  <c r="M648" i="17"/>
  <c r="J648" i="21"/>
  <c r="K648" i="20"/>
  <c r="K648" i="19"/>
  <c r="I649" i="18"/>
  <c r="N648" i="18"/>
  <c r="K648" i="17"/>
  <c r="O648" i="17" s="1"/>
  <c r="I648" i="21"/>
  <c r="M648" i="21" s="1"/>
  <c r="N648" i="20"/>
  <c r="J648" i="19"/>
  <c r="J648" i="18"/>
  <c r="J649" i="17"/>
  <c r="J649" i="21" l="1"/>
  <c r="K649" i="20"/>
  <c r="K649" i="19"/>
  <c r="I650" i="18"/>
  <c r="N649" i="18"/>
  <c r="K649" i="17"/>
  <c r="O649" i="17" s="1"/>
  <c r="J952" i="20"/>
  <c r="M951" i="19"/>
  <c r="N951" i="17"/>
  <c r="K740" i="21"/>
  <c r="L740" i="20"/>
  <c r="I741" i="19"/>
  <c r="K740" i="18"/>
  <c r="L740" i="17"/>
  <c r="H650" i="21"/>
  <c r="M649" i="20"/>
  <c r="L649" i="19"/>
  <c r="M649" i="17"/>
  <c r="O648" i="20"/>
  <c r="I649" i="21"/>
  <c r="M649" i="21" s="1"/>
  <c r="N649" i="20"/>
  <c r="J649" i="19"/>
  <c r="J649" i="18"/>
  <c r="J650" i="17"/>
  <c r="N648" i="19"/>
  <c r="J953" i="20" l="1"/>
  <c r="M952" i="19"/>
  <c r="N952" i="17"/>
  <c r="H651" i="21"/>
  <c r="M650" i="20"/>
  <c r="L650" i="19"/>
  <c r="M650" i="17"/>
  <c r="O649" i="20"/>
  <c r="I650" i="21"/>
  <c r="M650" i="21" s="1"/>
  <c r="N650" i="20"/>
  <c r="J650" i="19"/>
  <c r="J650" i="18"/>
  <c r="J651" i="17"/>
  <c r="J650" i="21"/>
  <c r="K650" i="20"/>
  <c r="K650" i="19"/>
  <c r="I651" i="18"/>
  <c r="N650" i="18"/>
  <c r="K650" i="17"/>
  <c r="O650" i="17" s="1"/>
  <c r="N649" i="19"/>
  <c r="K741" i="21"/>
  <c r="L741" i="20"/>
  <c r="I742" i="19"/>
  <c r="K741" i="18"/>
  <c r="L741" i="17"/>
  <c r="J651" i="21" l="1"/>
  <c r="K651" i="20"/>
  <c r="K651" i="19"/>
  <c r="I652" i="18"/>
  <c r="K651" i="17"/>
  <c r="O651" i="17" s="1"/>
  <c r="K742" i="21"/>
  <c r="L742" i="20"/>
  <c r="I743" i="19"/>
  <c r="K742" i="18"/>
  <c r="L742" i="17"/>
  <c r="O650" i="20"/>
  <c r="H652" i="21"/>
  <c r="M651" i="20"/>
  <c r="L651" i="19"/>
  <c r="M651" i="17"/>
  <c r="I651" i="21"/>
  <c r="M651" i="21" s="1"/>
  <c r="N651" i="20"/>
  <c r="J651" i="19"/>
  <c r="N651" i="19" s="1"/>
  <c r="J651" i="18"/>
  <c r="N651" i="18" s="1"/>
  <c r="J652" i="17"/>
  <c r="N650" i="19"/>
  <c r="J954" i="20"/>
  <c r="M953" i="19"/>
  <c r="N953" i="17"/>
  <c r="K743" i="21" l="1"/>
  <c r="L743" i="20"/>
  <c r="I744" i="19"/>
  <c r="K743" i="18"/>
  <c r="L743" i="17"/>
  <c r="I652" i="21"/>
  <c r="N652" i="20"/>
  <c r="J652" i="19"/>
  <c r="N652" i="19" s="1"/>
  <c r="J652" i="18"/>
  <c r="N652" i="18" s="1"/>
  <c r="J653" i="17"/>
  <c r="J652" i="21"/>
  <c r="K652" i="20"/>
  <c r="K652" i="19"/>
  <c r="I653" i="18"/>
  <c r="K652" i="17"/>
  <c r="O652" i="17" s="1"/>
  <c r="J955" i="20"/>
  <c r="M954" i="19"/>
  <c r="N954" i="17"/>
  <c r="O651" i="20"/>
  <c r="M652" i="21"/>
  <c r="H653" i="21"/>
  <c r="M652" i="20"/>
  <c r="L652" i="19"/>
  <c r="M652" i="17"/>
  <c r="I653" i="21" l="1"/>
  <c r="N653" i="20"/>
  <c r="J653" i="19"/>
  <c r="N653" i="19" s="1"/>
  <c r="J653" i="18"/>
  <c r="N653" i="18" s="1"/>
  <c r="O653" i="17"/>
  <c r="J654" i="17"/>
  <c r="J956" i="20"/>
  <c r="M955" i="19"/>
  <c r="N955" i="17"/>
  <c r="J653" i="21"/>
  <c r="M653" i="21" s="1"/>
  <c r="K653" i="20"/>
  <c r="O653" i="20" s="1"/>
  <c r="K653" i="19"/>
  <c r="I654" i="18"/>
  <c r="K653" i="17"/>
  <c r="K744" i="21"/>
  <c r="L744" i="20"/>
  <c r="I745" i="19"/>
  <c r="K744" i="18"/>
  <c r="L744" i="17"/>
  <c r="O652" i="20"/>
  <c r="H654" i="21"/>
  <c r="M653" i="20"/>
  <c r="L653" i="19"/>
  <c r="M653" i="17"/>
  <c r="H655" i="21" l="1"/>
  <c r="M654" i="20"/>
  <c r="L654" i="19"/>
  <c r="M654" i="17"/>
  <c r="J957" i="20"/>
  <c r="M956" i="19"/>
  <c r="N956" i="17"/>
  <c r="K745" i="21"/>
  <c r="L745" i="20"/>
  <c r="I746" i="19"/>
  <c r="K745" i="18"/>
  <c r="L745" i="17"/>
  <c r="I654" i="21"/>
  <c r="M654" i="21" s="1"/>
  <c r="N654" i="20"/>
  <c r="J654" i="19"/>
  <c r="N654" i="19" s="1"/>
  <c r="J654" i="18"/>
  <c r="N654" i="18" s="1"/>
  <c r="O654" i="17"/>
  <c r="J655" i="17"/>
  <c r="J654" i="21"/>
  <c r="K654" i="20"/>
  <c r="O654" i="20" s="1"/>
  <c r="K654" i="19"/>
  <c r="I655" i="18"/>
  <c r="K654" i="17"/>
  <c r="I655" i="21" l="1"/>
  <c r="N655" i="20"/>
  <c r="J655" i="19"/>
  <c r="J655" i="18"/>
  <c r="J656" i="17"/>
  <c r="O655" i="17"/>
  <c r="J958" i="20"/>
  <c r="M957" i="19"/>
  <c r="N957" i="17"/>
  <c r="J655" i="21"/>
  <c r="K655" i="20"/>
  <c r="O655" i="20" s="1"/>
  <c r="K655" i="19"/>
  <c r="I656" i="18"/>
  <c r="N655" i="18"/>
  <c r="K655" i="17"/>
  <c r="K746" i="21"/>
  <c r="L746" i="20"/>
  <c r="I747" i="19"/>
  <c r="K746" i="18"/>
  <c r="L746" i="17"/>
  <c r="H656" i="21"/>
  <c r="M655" i="21"/>
  <c r="M655" i="20"/>
  <c r="L655" i="19"/>
  <c r="M655" i="17"/>
  <c r="I656" i="21" l="1"/>
  <c r="N656" i="20"/>
  <c r="J656" i="19"/>
  <c r="J656" i="18"/>
  <c r="N656" i="18" s="1"/>
  <c r="J657" i="17"/>
  <c r="H657" i="21"/>
  <c r="M656" i="20"/>
  <c r="L656" i="19"/>
  <c r="M656" i="17"/>
  <c r="O656" i="17" s="1"/>
  <c r="N655" i="19"/>
  <c r="J959" i="20"/>
  <c r="M958" i="19"/>
  <c r="N958" i="17"/>
  <c r="K747" i="21"/>
  <c r="L747" i="20"/>
  <c r="I748" i="19"/>
  <c r="K747" i="18"/>
  <c r="L747" i="17"/>
  <c r="J656" i="21"/>
  <c r="M656" i="21" s="1"/>
  <c r="K656" i="20"/>
  <c r="O656" i="20" s="1"/>
  <c r="K656" i="19"/>
  <c r="I657" i="18"/>
  <c r="K656" i="17"/>
  <c r="H658" i="21" l="1"/>
  <c r="M657" i="20"/>
  <c r="L657" i="19"/>
  <c r="M657" i="17"/>
  <c r="N656" i="19"/>
  <c r="K748" i="21"/>
  <c r="L748" i="20"/>
  <c r="I749" i="19"/>
  <c r="K748" i="18"/>
  <c r="L748" i="17"/>
  <c r="I657" i="21"/>
  <c r="N657" i="20"/>
  <c r="J657" i="19"/>
  <c r="J657" i="18"/>
  <c r="J658" i="17"/>
  <c r="J657" i="21"/>
  <c r="M657" i="21" s="1"/>
  <c r="K657" i="20"/>
  <c r="O657" i="20" s="1"/>
  <c r="K657" i="19"/>
  <c r="I658" i="18"/>
  <c r="N657" i="18"/>
  <c r="K657" i="17"/>
  <c r="O657" i="17" s="1"/>
  <c r="J960" i="20"/>
  <c r="M959" i="19"/>
  <c r="N959" i="17"/>
  <c r="J658" i="21" l="1"/>
  <c r="K658" i="20"/>
  <c r="K658" i="19"/>
  <c r="I659" i="18"/>
  <c r="N658" i="18"/>
  <c r="K658" i="17"/>
  <c r="K749" i="21"/>
  <c r="L749" i="20"/>
  <c r="I750" i="19"/>
  <c r="K749" i="18"/>
  <c r="L749" i="17"/>
  <c r="I658" i="21"/>
  <c r="N658" i="20"/>
  <c r="J658" i="19"/>
  <c r="J658" i="18"/>
  <c r="J659" i="17"/>
  <c r="O658" i="17"/>
  <c r="N657" i="19"/>
  <c r="J961" i="20"/>
  <c r="M960" i="19"/>
  <c r="N960" i="17"/>
  <c r="H659" i="21"/>
  <c r="M658" i="21"/>
  <c r="M658" i="20"/>
  <c r="L658" i="19"/>
  <c r="M658" i="17"/>
  <c r="J659" i="21" l="1"/>
  <c r="K659" i="20"/>
  <c r="K659" i="19"/>
  <c r="N659" i="18"/>
  <c r="I660" i="18"/>
  <c r="K659" i="17"/>
  <c r="J962" i="20"/>
  <c r="M961" i="19"/>
  <c r="N961" i="17"/>
  <c r="I659" i="21"/>
  <c r="M659" i="21" s="1"/>
  <c r="N659" i="20"/>
  <c r="J659" i="19"/>
  <c r="J659" i="18"/>
  <c r="J660" i="17"/>
  <c r="N658" i="19"/>
  <c r="O658" i="20"/>
  <c r="H660" i="21"/>
  <c r="M659" i="20"/>
  <c r="L659" i="19"/>
  <c r="M659" i="17"/>
  <c r="O659" i="17" s="1"/>
  <c r="K750" i="21"/>
  <c r="L750" i="20"/>
  <c r="I751" i="19"/>
  <c r="K750" i="18"/>
  <c r="L750" i="17"/>
  <c r="H661" i="21" l="1"/>
  <c r="M660" i="20"/>
  <c r="L660" i="19"/>
  <c r="M660" i="17"/>
  <c r="I660" i="21"/>
  <c r="M660" i="21" s="1"/>
  <c r="N660" i="20"/>
  <c r="J660" i="19"/>
  <c r="N660" i="19" s="1"/>
  <c r="J660" i="18"/>
  <c r="J661" i="17"/>
  <c r="O660" i="17"/>
  <c r="J963" i="20"/>
  <c r="M962" i="19"/>
  <c r="N962" i="17"/>
  <c r="O659" i="20"/>
  <c r="J660" i="21"/>
  <c r="K660" i="20"/>
  <c r="O660" i="20" s="1"/>
  <c r="K660" i="19"/>
  <c r="I661" i="18"/>
  <c r="N660" i="18"/>
  <c r="K660" i="17"/>
  <c r="K751" i="21"/>
  <c r="L751" i="20"/>
  <c r="I752" i="19"/>
  <c r="K751" i="18"/>
  <c r="L751" i="17"/>
  <c r="N659" i="19"/>
  <c r="J964" i="20" l="1"/>
  <c r="M963" i="19"/>
  <c r="N963" i="17"/>
  <c r="J661" i="21"/>
  <c r="K661" i="20"/>
  <c r="K661" i="19"/>
  <c r="I662" i="18"/>
  <c r="N661" i="18"/>
  <c r="K661" i="17"/>
  <c r="O661" i="17" s="1"/>
  <c r="I661" i="21"/>
  <c r="N661" i="20"/>
  <c r="J661" i="19"/>
  <c r="J661" i="18"/>
  <c r="J662" i="17"/>
  <c r="K752" i="21"/>
  <c r="L752" i="20"/>
  <c r="I753" i="19"/>
  <c r="K752" i="18"/>
  <c r="L752" i="17"/>
  <c r="H662" i="21"/>
  <c r="M661" i="21"/>
  <c r="M661" i="20"/>
  <c r="L661" i="19"/>
  <c r="M661" i="17"/>
  <c r="J662" i="21" l="1"/>
  <c r="K662" i="20"/>
  <c r="K662" i="19"/>
  <c r="I663" i="18"/>
  <c r="K662" i="17"/>
  <c r="O662" i="17" s="1"/>
  <c r="O661" i="20"/>
  <c r="I662" i="21"/>
  <c r="N662" i="20"/>
  <c r="J662" i="19"/>
  <c r="J662" i="18"/>
  <c r="N662" i="18" s="1"/>
  <c r="J663" i="17"/>
  <c r="K753" i="21"/>
  <c r="L753" i="20"/>
  <c r="I754" i="19"/>
  <c r="K753" i="18"/>
  <c r="L753" i="17"/>
  <c r="H663" i="21"/>
  <c r="M662" i="21"/>
  <c r="M662" i="20"/>
  <c r="L662" i="19"/>
  <c r="M662" i="17"/>
  <c r="N661" i="19"/>
  <c r="J965" i="20"/>
  <c r="M964" i="19"/>
  <c r="N964" i="17"/>
  <c r="J663" i="21" l="1"/>
  <c r="K663" i="20"/>
  <c r="K663" i="19"/>
  <c r="I664" i="18"/>
  <c r="K663" i="17"/>
  <c r="O663" i="17" s="1"/>
  <c r="O662" i="20"/>
  <c r="I663" i="21"/>
  <c r="M663" i="21" s="1"/>
  <c r="N663" i="20"/>
  <c r="J663" i="19"/>
  <c r="N663" i="19" s="1"/>
  <c r="J663" i="18"/>
  <c r="N663" i="18" s="1"/>
  <c r="J664" i="17"/>
  <c r="N662" i="19"/>
  <c r="H664" i="21"/>
  <c r="M663" i="20"/>
  <c r="L663" i="19"/>
  <c r="M663" i="17"/>
  <c r="K754" i="21"/>
  <c r="L754" i="20"/>
  <c r="I755" i="19"/>
  <c r="K754" i="18"/>
  <c r="L754" i="17"/>
  <c r="J966" i="20"/>
  <c r="M965" i="19"/>
  <c r="N965" i="17"/>
  <c r="J664" i="21" l="1"/>
  <c r="K664" i="20"/>
  <c r="K664" i="19"/>
  <c r="I665" i="18"/>
  <c r="K664" i="17"/>
  <c r="I664" i="21"/>
  <c r="N664" i="20"/>
  <c r="J664" i="19"/>
  <c r="N664" i="19" s="1"/>
  <c r="J664" i="18"/>
  <c r="N664" i="18" s="1"/>
  <c r="J665" i="17"/>
  <c r="O664" i="17"/>
  <c r="K755" i="21"/>
  <c r="L755" i="20"/>
  <c r="I756" i="19"/>
  <c r="K755" i="18"/>
  <c r="L755" i="17"/>
  <c r="H665" i="21"/>
  <c r="M664" i="21"/>
  <c r="M664" i="20"/>
  <c r="L664" i="19"/>
  <c r="M664" i="17"/>
  <c r="O663" i="20"/>
  <c r="J967" i="20"/>
  <c r="M966" i="19"/>
  <c r="N966" i="17"/>
  <c r="J665" i="21" l="1"/>
  <c r="K665" i="20"/>
  <c r="K665" i="19"/>
  <c r="I666" i="18"/>
  <c r="K665" i="17"/>
  <c r="N665" i="18"/>
  <c r="K756" i="21"/>
  <c r="L756" i="20"/>
  <c r="I757" i="19"/>
  <c r="K756" i="18"/>
  <c r="L756" i="17"/>
  <c r="O664" i="20"/>
  <c r="I665" i="21"/>
  <c r="N665" i="20"/>
  <c r="J665" i="19"/>
  <c r="J665" i="18"/>
  <c r="J666" i="17"/>
  <c r="H666" i="21"/>
  <c r="M665" i="21"/>
  <c r="M665" i="20"/>
  <c r="L665" i="19"/>
  <c r="M665" i="17"/>
  <c r="O665" i="17" s="1"/>
  <c r="J968" i="20"/>
  <c r="M967" i="19"/>
  <c r="N967" i="17"/>
  <c r="H667" i="21" l="1"/>
  <c r="M666" i="20"/>
  <c r="L666" i="19"/>
  <c r="M666" i="17"/>
  <c r="J666" i="21"/>
  <c r="K666" i="20"/>
  <c r="O666" i="20" s="1"/>
  <c r="K666" i="19"/>
  <c r="I667" i="18"/>
  <c r="N666" i="18"/>
  <c r="K666" i="17"/>
  <c r="O666" i="17" s="1"/>
  <c r="I666" i="21"/>
  <c r="M666" i="21" s="1"/>
  <c r="N666" i="20"/>
  <c r="J666" i="19"/>
  <c r="J666" i="18"/>
  <c r="J667" i="17"/>
  <c r="O665" i="20"/>
  <c r="K757" i="21"/>
  <c r="L757" i="20"/>
  <c r="I758" i="19"/>
  <c r="K757" i="18"/>
  <c r="L757" i="17"/>
  <c r="N665" i="19"/>
  <c r="J969" i="20"/>
  <c r="M968" i="19"/>
  <c r="N968" i="17"/>
  <c r="K758" i="21" l="1"/>
  <c r="L758" i="20"/>
  <c r="I759" i="19"/>
  <c r="K758" i="18"/>
  <c r="L758" i="17"/>
  <c r="H668" i="21"/>
  <c r="M667" i="20"/>
  <c r="L667" i="19"/>
  <c r="M667" i="17"/>
  <c r="O667" i="17" s="1"/>
  <c r="J667" i="21"/>
  <c r="K667" i="20"/>
  <c r="K667" i="19"/>
  <c r="I668" i="18"/>
  <c r="K667" i="17"/>
  <c r="I667" i="21"/>
  <c r="M667" i="21" s="1"/>
  <c r="N667" i="20"/>
  <c r="J667" i="19"/>
  <c r="N667" i="19" s="1"/>
  <c r="J667" i="18"/>
  <c r="N667" i="18" s="1"/>
  <c r="J668" i="17"/>
  <c r="J970" i="20"/>
  <c r="M969" i="19"/>
  <c r="N969" i="17"/>
  <c r="N666" i="19"/>
  <c r="J971" i="20" l="1"/>
  <c r="M970" i="19"/>
  <c r="N970" i="17"/>
  <c r="I668" i="21"/>
  <c r="N668" i="20"/>
  <c r="J668" i="19"/>
  <c r="N668" i="19" s="1"/>
  <c r="J668" i="18"/>
  <c r="N668" i="18" s="1"/>
  <c r="J669" i="17"/>
  <c r="H669" i="21"/>
  <c r="M668" i="21"/>
  <c r="M668" i="20"/>
  <c r="L668" i="19"/>
  <c r="M668" i="17"/>
  <c r="J668" i="21"/>
  <c r="K668" i="20"/>
  <c r="O668" i="20" s="1"/>
  <c r="K668" i="19"/>
  <c r="I669" i="18"/>
  <c r="K668" i="17"/>
  <c r="O668" i="17" s="1"/>
  <c r="K759" i="21"/>
  <c r="L759" i="20"/>
  <c r="I760" i="19"/>
  <c r="K759" i="18"/>
  <c r="L759" i="17"/>
  <c r="O667" i="20"/>
  <c r="J669" i="21" l="1"/>
  <c r="K669" i="20"/>
  <c r="K669" i="19"/>
  <c r="I670" i="18"/>
  <c r="K669" i="17"/>
  <c r="K760" i="21"/>
  <c r="L760" i="20"/>
  <c r="I761" i="19"/>
  <c r="K760" i="18"/>
  <c r="L760" i="17"/>
  <c r="H670" i="21"/>
  <c r="M669" i="20"/>
  <c r="L669" i="19"/>
  <c r="M669" i="17"/>
  <c r="I669" i="21"/>
  <c r="M669" i="21" s="1"/>
  <c r="N669" i="20"/>
  <c r="J669" i="19"/>
  <c r="N669" i="19" s="1"/>
  <c r="J670" i="17"/>
  <c r="O669" i="17"/>
  <c r="J669" i="18"/>
  <c r="N669" i="18" s="1"/>
  <c r="J972" i="20"/>
  <c r="M971" i="19"/>
  <c r="N971" i="17"/>
  <c r="J973" i="20" l="1"/>
  <c r="M972" i="19"/>
  <c r="N972" i="17"/>
  <c r="I670" i="21"/>
  <c r="M670" i="21" s="1"/>
  <c r="N670" i="20"/>
  <c r="J670" i="19"/>
  <c r="N670" i="19" s="1"/>
  <c r="J670" i="18"/>
  <c r="J671" i="17"/>
  <c r="K761" i="21"/>
  <c r="L761" i="20"/>
  <c r="I762" i="19"/>
  <c r="K761" i="18"/>
  <c r="L761" i="17"/>
  <c r="J670" i="21"/>
  <c r="K670" i="20"/>
  <c r="K670" i="19"/>
  <c r="I671" i="18"/>
  <c r="N670" i="18"/>
  <c r="K670" i="17"/>
  <c r="O670" i="17" s="1"/>
  <c r="O669" i="20"/>
  <c r="H671" i="21"/>
  <c r="M670" i="20"/>
  <c r="L670" i="19"/>
  <c r="M670" i="17"/>
  <c r="I671" i="21" l="1"/>
  <c r="N671" i="20"/>
  <c r="J671" i="19"/>
  <c r="J671" i="18"/>
  <c r="J672" i="17"/>
  <c r="J671" i="21"/>
  <c r="M671" i="21" s="1"/>
  <c r="K671" i="20"/>
  <c r="O671" i="20" s="1"/>
  <c r="K671" i="19"/>
  <c r="N671" i="18"/>
  <c r="I672" i="18"/>
  <c r="K671" i="17"/>
  <c r="O671" i="17" s="1"/>
  <c r="O670" i="20"/>
  <c r="H672" i="21"/>
  <c r="M671" i="20"/>
  <c r="L671" i="19"/>
  <c r="M671" i="17"/>
  <c r="K762" i="21"/>
  <c r="L762" i="20"/>
  <c r="I763" i="19"/>
  <c r="K762" i="18"/>
  <c r="L762" i="17"/>
  <c r="J974" i="20"/>
  <c r="M973" i="19"/>
  <c r="N973" i="17"/>
  <c r="J672" i="21" l="1"/>
  <c r="K672" i="20"/>
  <c r="K672" i="19"/>
  <c r="I673" i="18"/>
  <c r="K672" i="17"/>
  <c r="O672" i="17" s="1"/>
  <c r="N671" i="19"/>
  <c r="I672" i="21"/>
  <c r="M672" i="21" s="1"/>
  <c r="N672" i="20"/>
  <c r="J672" i="19"/>
  <c r="N672" i="19" s="1"/>
  <c r="J672" i="18"/>
  <c r="N672" i="18" s="1"/>
  <c r="J673" i="17"/>
  <c r="J975" i="20"/>
  <c r="M974" i="19"/>
  <c r="N974" i="17"/>
  <c r="K763" i="21"/>
  <c r="L763" i="20"/>
  <c r="I764" i="19"/>
  <c r="K763" i="18"/>
  <c r="L763" i="17"/>
  <c r="H673" i="21"/>
  <c r="M672" i="20"/>
  <c r="L672" i="19"/>
  <c r="M672" i="17"/>
  <c r="I673" i="21" l="1"/>
  <c r="N673" i="20"/>
  <c r="J673" i="19"/>
  <c r="J673" i="18"/>
  <c r="J674" i="17"/>
  <c r="K764" i="21"/>
  <c r="L764" i="20"/>
  <c r="I765" i="19"/>
  <c r="K764" i="18"/>
  <c r="L764" i="17"/>
  <c r="J673" i="21"/>
  <c r="K673" i="20"/>
  <c r="K673" i="19"/>
  <c r="N673" i="18"/>
  <c r="I674" i="18"/>
  <c r="K673" i="17"/>
  <c r="O673" i="17" s="1"/>
  <c r="O672" i="20"/>
  <c r="H674" i="21"/>
  <c r="M673" i="21"/>
  <c r="M673" i="20"/>
  <c r="L673" i="19"/>
  <c r="M673" i="17"/>
  <c r="J976" i="20"/>
  <c r="M975" i="19"/>
  <c r="N975" i="17"/>
  <c r="J674" i="21" l="1"/>
  <c r="K674" i="20"/>
  <c r="K674" i="19"/>
  <c r="I675" i="18"/>
  <c r="N674" i="18"/>
  <c r="K674" i="17"/>
  <c r="L6" i="6"/>
  <c r="AK78" i="7" s="1"/>
  <c r="H675" i="21"/>
  <c r="M674" i="21"/>
  <c r="M674" i="20"/>
  <c r="L674" i="19"/>
  <c r="M674" i="17"/>
  <c r="O674" i="17" s="1"/>
  <c r="I674" i="21"/>
  <c r="N674" i="20"/>
  <c r="J674" i="19"/>
  <c r="J674" i="18"/>
  <c r="J675" i="17"/>
  <c r="L5" i="6"/>
  <c r="K765" i="21"/>
  <c r="L765" i="20"/>
  <c r="I766" i="19"/>
  <c r="K765" i="18"/>
  <c r="L765" i="17"/>
  <c r="N673" i="19"/>
  <c r="O673" i="20"/>
  <c r="J977" i="20"/>
  <c r="M976" i="19"/>
  <c r="N976" i="17"/>
  <c r="K766" i="21" l="1"/>
  <c r="L766" i="20"/>
  <c r="I767" i="19"/>
  <c r="K766" i="18"/>
  <c r="L766" i="17"/>
  <c r="H676" i="21"/>
  <c r="M675" i="20"/>
  <c r="L675" i="19"/>
  <c r="M675" i="17"/>
  <c r="O675" i="17" s="1"/>
  <c r="L4" i="6"/>
  <c r="L54" i="6" s="1"/>
  <c r="L56" i="6" s="1"/>
  <c r="AK77" i="7"/>
  <c r="I675" i="21"/>
  <c r="N675" i="20"/>
  <c r="J675" i="19"/>
  <c r="J675" i="18"/>
  <c r="N675" i="18" s="1"/>
  <c r="J676" i="17"/>
  <c r="J978" i="20"/>
  <c r="M977" i="19"/>
  <c r="N977" i="17"/>
  <c r="J675" i="21"/>
  <c r="M675" i="21" s="1"/>
  <c r="K675" i="20"/>
  <c r="K675" i="19"/>
  <c r="I676" i="18"/>
  <c r="K675" i="17"/>
  <c r="N674" i="19"/>
  <c r="O674" i="20"/>
  <c r="J979" i="20" l="1"/>
  <c r="M978" i="19"/>
  <c r="N978" i="17"/>
  <c r="K767" i="21"/>
  <c r="L767" i="20"/>
  <c r="I768" i="19"/>
  <c r="K767" i="18"/>
  <c r="L767" i="17"/>
  <c r="H677" i="21"/>
  <c r="M676" i="21"/>
  <c r="M676" i="20"/>
  <c r="L676" i="19"/>
  <c r="M676" i="17"/>
  <c r="J676" i="21"/>
  <c r="K676" i="20"/>
  <c r="K676" i="19"/>
  <c r="I677" i="18"/>
  <c r="N676" i="18"/>
  <c r="K676" i="17"/>
  <c r="O676" i="17" s="1"/>
  <c r="I676" i="21"/>
  <c r="N676" i="20"/>
  <c r="J676" i="19"/>
  <c r="N676" i="19" s="1"/>
  <c r="J676" i="18"/>
  <c r="J677" i="17"/>
  <c r="N675" i="19"/>
  <c r="O675" i="20"/>
  <c r="AK76" i="7"/>
  <c r="AK89" i="7"/>
  <c r="AK90" i="7" s="1"/>
  <c r="AK91" i="7" s="1"/>
  <c r="AK92" i="7" s="1"/>
  <c r="H678" i="21" l="1"/>
  <c r="M677" i="20"/>
  <c r="L677" i="19"/>
  <c r="M677" i="17"/>
  <c r="K768" i="21"/>
  <c r="L768" i="20"/>
  <c r="I769" i="19"/>
  <c r="K768" i="18"/>
  <c r="L768" i="17"/>
  <c r="J677" i="21"/>
  <c r="K677" i="20"/>
  <c r="K677" i="19"/>
  <c r="I678" i="18"/>
  <c r="K677" i="17"/>
  <c r="I677" i="21"/>
  <c r="M677" i="21" s="1"/>
  <c r="N677" i="20"/>
  <c r="J677" i="19"/>
  <c r="N677" i="19" s="1"/>
  <c r="J677" i="18"/>
  <c r="N677" i="18" s="1"/>
  <c r="O677" i="17"/>
  <c r="J678" i="17"/>
  <c r="O676" i="20"/>
  <c r="J980" i="20"/>
  <c r="M979" i="19"/>
  <c r="N979" i="17"/>
  <c r="K769" i="21" l="1"/>
  <c r="L769" i="20"/>
  <c r="I770" i="19"/>
  <c r="K769" i="18"/>
  <c r="L769" i="17"/>
  <c r="I678" i="21"/>
  <c r="N678" i="20"/>
  <c r="J678" i="19"/>
  <c r="N678" i="19" s="1"/>
  <c r="J678" i="18"/>
  <c r="N678" i="18" s="1"/>
  <c r="O678" i="17"/>
  <c r="J679" i="17"/>
  <c r="J678" i="21"/>
  <c r="K678" i="20"/>
  <c r="K678" i="19"/>
  <c r="I679" i="18"/>
  <c r="K678" i="17"/>
  <c r="J981" i="20"/>
  <c r="M980" i="19"/>
  <c r="N980" i="17"/>
  <c r="O677" i="20"/>
  <c r="M678" i="21"/>
  <c r="H679" i="21"/>
  <c r="M678" i="20"/>
  <c r="L678" i="19"/>
  <c r="M678" i="17"/>
  <c r="J679" i="21" l="1"/>
  <c r="K679" i="20"/>
  <c r="K679" i="19"/>
  <c r="I680" i="18"/>
  <c r="K679" i="17"/>
  <c r="I679" i="21"/>
  <c r="M679" i="21" s="1"/>
  <c r="N679" i="20"/>
  <c r="J679" i="19"/>
  <c r="N679" i="19" s="1"/>
  <c r="J679" i="18"/>
  <c r="N679" i="18" s="1"/>
  <c r="J680" i="17"/>
  <c r="O679" i="17"/>
  <c r="J982" i="20"/>
  <c r="M981" i="19"/>
  <c r="N981" i="17"/>
  <c r="K770" i="21"/>
  <c r="L770" i="20"/>
  <c r="I771" i="19"/>
  <c r="K770" i="18"/>
  <c r="L770" i="17"/>
  <c r="O678" i="20"/>
  <c r="H680" i="21"/>
  <c r="M679" i="20"/>
  <c r="L679" i="19"/>
  <c r="M679" i="17"/>
  <c r="H681" i="21" l="1"/>
  <c r="M680" i="20"/>
  <c r="L680" i="19"/>
  <c r="M680" i="17"/>
  <c r="J680" i="21"/>
  <c r="K680" i="20"/>
  <c r="O680" i="20" s="1"/>
  <c r="K680" i="19"/>
  <c r="N680" i="18"/>
  <c r="I681" i="18"/>
  <c r="K680" i="17"/>
  <c r="O680" i="17" s="1"/>
  <c r="I680" i="21"/>
  <c r="M680" i="21" s="1"/>
  <c r="N680" i="20"/>
  <c r="J680" i="19"/>
  <c r="J680" i="18"/>
  <c r="J681" i="17"/>
  <c r="K771" i="21"/>
  <c r="L771" i="20"/>
  <c r="I772" i="19"/>
  <c r="K771" i="18"/>
  <c r="L771" i="17"/>
  <c r="O679" i="20"/>
  <c r="J983" i="20"/>
  <c r="M982" i="19"/>
  <c r="N982" i="17"/>
  <c r="K772" i="21" l="1"/>
  <c r="L772" i="20"/>
  <c r="I773" i="19"/>
  <c r="K772" i="18"/>
  <c r="L772" i="17"/>
  <c r="J681" i="21"/>
  <c r="M681" i="21" s="1"/>
  <c r="K681" i="20"/>
  <c r="O681" i="20" s="1"/>
  <c r="K681" i="19"/>
  <c r="I682" i="18"/>
  <c r="N681" i="18"/>
  <c r="K681" i="17"/>
  <c r="O681" i="17" s="1"/>
  <c r="I681" i="21"/>
  <c r="N681" i="20"/>
  <c r="J681" i="19"/>
  <c r="J681" i="18"/>
  <c r="J682" i="17"/>
  <c r="N680" i="19"/>
  <c r="J984" i="20"/>
  <c r="M983" i="19"/>
  <c r="N983" i="17"/>
  <c r="H682" i="21"/>
  <c r="M681" i="20"/>
  <c r="L681" i="19"/>
  <c r="M681" i="17"/>
  <c r="J682" i="21" l="1"/>
  <c r="K682" i="20"/>
  <c r="K682" i="19"/>
  <c r="I683" i="18"/>
  <c r="K682" i="17"/>
  <c r="I682" i="21"/>
  <c r="M682" i="21" s="1"/>
  <c r="N682" i="20"/>
  <c r="J682" i="19"/>
  <c r="N682" i="19" s="1"/>
  <c r="J682" i="18"/>
  <c r="N682" i="18" s="1"/>
  <c r="J683" i="17"/>
  <c r="O682" i="17"/>
  <c r="J985" i="20"/>
  <c r="M984" i="19"/>
  <c r="N984" i="17"/>
  <c r="H683" i="21"/>
  <c r="M682" i="20"/>
  <c r="L682" i="19"/>
  <c r="M682" i="17"/>
  <c r="N681" i="19"/>
  <c r="K773" i="21"/>
  <c r="L773" i="20"/>
  <c r="I774" i="19"/>
  <c r="K773" i="18"/>
  <c r="L773" i="17"/>
  <c r="I683" i="21" l="1"/>
  <c r="N683" i="20"/>
  <c r="J683" i="19"/>
  <c r="J684" i="17"/>
  <c r="J683" i="18"/>
  <c r="N683" i="18" s="1"/>
  <c r="H684" i="21"/>
  <c r="M683" i="21"/>
  <c r="M683" i="20"/>
  <c r="L683" i="19"/>
  <c r="M683" i="17"/>
  <c r="O682" i="20"/>
  <c r="J683" i="21"/>
  <c r="K683" i="20"/>
  <c r="K683" i="19"/>
  <c r="I684" i="18"/>
  <c r="K683" i="17"/>
  <c r="O683" i="17" s="1"/>
  <c r="K774" i="21"/>
  <c r="L774" i="20"/>
  <c r="I775" i="19"/>
  <c r="K774" i="18"/>
  <c r="L774" i="17"/>
  <c r="J986" i="20"/>
  <c r="M985" i="19"/>
  <c r="N985" i="17"/>
  <c r="K775" i="21" l="1"/>
  <c r="L775" i="20"/>
  <c r="I776" i="19"/>
  <c r="K775" i="18"/>
  <c r="L775" i="17"/>
  <c r="N683" i="19"/>
  <c r="J684" i="21"/>
  <c r="K684" i="20"/>
  <c r="O684" i="20" s="1"/>
  <c r="K684" i="19"/>
  <c r="I685" i="18"/>
  <c r="N684" i="18"/>
  <c r="K684" i="17"/>
  <c r="O683" i="20"/>
  <c r="H685" i="21"/>
  <c r="M684" i="20"/>
  <c r="L684" i="19"/>
  <c r="M684" i="17"/>
  <c r="O684" i="17" s="1"/>
  <c r="I684" i="21"/>
  <c r="M684" i="21" s="1"/>
  <c r="N684" i="20"/>
  <c r="J684" i="19"/>
  <c r="N684" i="19" s="1"/>
  <c r="J684" i="18"/>
  <c r="J685" i="17"/>
  <c r="J987" i="20"/>
  <c r="M986" i="19"/>
  <c r="N986" i="17"/>
  <c r="H686" i="21" l="1"/>
  <c r="M685" i="20"/>
  <c r="L685" i="19"/>
  <c r="M685" i="17"/>
  <c r="I685" i="21"/>
  <c r="M685" i="21" s="1"/>
  <c r="N685" i="20"/>
  <c r="J685" i="19"/>
  <c r="N685" i="19" s="1"/>
  <c r="J685" i="18"/>
  <c r="N685" i="18" s="1"/>
  <c r="O685" i="17"/>
  <c r="J686" i="17"/>
  <c r="J685" i="21"/>
  <c r="K685" i="20"/>
  <c r="K685" i="19"/>
  <c r="I686" i="18"/>
  <c r="K685" i="17"/>
  <c r="K776" i="21"/>
  <c r="L776" i="20"/>
  <c r="I777" i="19"/>
  <c r="K776" i="18"/>
  <c r="L776" i="17"/>
  <c r="J988" i="20"/>
  <c r="M987" i="19"/>
  <c r="N987" i="17"/>
  <c r="J989" i="20" l="1"/>
  <c r="M988" i="19"/>
  <c r="N988" i="17"/>
  <c r="I686" i="21"/>
  <c r="M686" i="21" s="1"/>
  <c r="N686" i="20"/>
  <c r="J686" i="19"/>
  <c r="J686" i="18"/>
  <c r="N686" i="18" s="1"/>
  <c r="J687" i="17"/>
  <c r="K777" i="21"/>
  <c r="L777" i="20"/>
  <c r="I778" i="19"/>
  <c r="K777" i="18"/>
  <c r="L777" i="17"/>
  <c r="J686" i="21"/>
  <c r="K686" i="20"/>
  <c r="O686" i="20" s="1"/>
  <c r="K686" i="19"/>
  <c r="I687" i="18"/>
  <c r="K686" i="17"/>
  <c r="O686" i="17" s="1"/>
  <c r="O685" i="20"/>
  <c r="H687" i="21"/>
  <c r="M686" i="20"/>
  <c r="L686" i="19"/>
  <c r="M686" i="17"/>
  <c r="H688" i="21" l="1"/>
  <c r="M687" i="20"/>
  <c r="L687" i="19"/>
  <c r="M687" i="17"/>
  <c r="J687" i="21"/>
  <c r="K687" i="20"/>
  <c r="O687" i="20" s="1"/>
  <c r="K687" i="19"/>
  <c r="N687" i="18"/>
  <c r="I688" i="18"/>
  <c r="K687" i="17"/>
  <c r="O687" i="17" s="1"/>
  <c r="N686" i="19"/>
  <c r="I687" i="21"/>
  <c r="M687" i="21" s="1"/>
  <c r="N687" i="20"/>
  <c r="J687" i="19"/>
  <c r="J687" i="18"/>
  <c r="J688" i="17"/>
  <c r="K778" i="21"/>
  <c r="L778" i="20"/>
  <c r="I779" i="19"/>
  <c r="K778" i="18"/>
  <c r="L778" i="17"/>
  <c r="J990" i="20"/>
  <c r="M989" i="19"/>
  <c r="N989" i="17"/>
  <c r="J688" i="21" l="1"/>
  <c r="K688" i="20"/>
  <c r="K688" i="19"/>
  <c r="I689" i="18"/>
  <c r="K688" i="17"/>
  <c r="I688" i="21"/>
  <c r="M688" i="21" s="1"/>
  <c r="N688" i="20"/>
  <c r="J688" i="19"/>
  <c r="N688" i="19" s="1"/>
  <c r="J688" i="18"/>
  <c r="N688" i="18" s="1"/>
  <c r="J689" i="17"/>
  <c r="O688" i="17"/>
  <c r="H689" i="21"/>
  <c r="M688" i="20"/>
  <c r="L688" i="19"/>
  <c r="M688" i="17"/>
  <c r="K779" i="21"/>
  <c r="L779" i="20"/>
  <c r="I780" i="19"/>
  <c r="K779" i="18"/>
  <c r="L779" i="17"/>
  <c r="N687" i="19"/>
  <c r="J991" i="20"/>
  <c r="M990" i="19"/>
  <c r="N990" i="17"/>
  <c r="I689" i="21" l="1"/>
  <c r="N689" i="20"/>
  <c r="J689" i="19"/>
  <c r="J689" i="18"/>
  <c r="J690" i="17"/>
  <c r="K780" i="21"/>
  <c r="L780" i="20"/>
  <c r="I781" i="19"/>
  <c r="K780" i="18"/>
  <c r="L780" i="17"/>
  <c r="O688" i="20"/>
  <c r="J689" i="21"/>
  <c r="K689" i="20"/>
  <c r="O689" i="20" s="1"/>
  <c r="K689" i="19"/>
  <c r="N689" i="18"/>
  <c r="I690" i="18"/>
  <c r="K689" i="17"/>
  <c r="O689" i="17" s="1"/>
  <c r="J992" i="20"/>
  <c r="M991" i="19"/>
  <c r="N991" i="17"/>
  <c r="M689" i="21"/>
  <c r="H690" i="21"/>
  <c r="M689" i="20"/>
  <c r="L689" i="19"/>
  <c r="M689" i="17"/>
  <c r="K781" i="21" l="1"/>
  <c r="L781" i="20"/>
  <c r="I782" i="19"/>
  <c r="K781" i="18"/>
  <c r="L781" i="17"/>
  <c r="J690" i="21"/>
  <c r="K690" i="20"/>
  <c r="O690" i="20" s="1"/>
  <c r="K690" i="19"/>
  <c r="I691" i="18"/>
  <c r="N690" i="18"/>
  <c r="K690" i="17"/>
  <c r="O690" i="17" s="1"/>
  <c r="N689" i="19"/>
  <c r="J993" i="20"/>
  <c r="M992" i="19"/>
  <c r="N992" i="17"/>
  <c r="I690" i="21"/>
  <c r="M690" i="21" s="1"/>
  <c r="N690" i="20"/>
  <c r="J690" i="19"/>
  <c r="J690" i="18"/>
  <c r="J691" i="17"/>
  <c r="H691" i="21"/>
  <c r="M690" i="20"/>
  <c r="L690" i="19"/>
  <c r="M690" i="17"/>
  <c r="H692" i="21" l="1"/>
  <c r="M691" i="20"/>
  <c r="L691" i="19"/>
  <c r="M691" i="17"/>
  <c r="I691" i="21"/>
  <c r="M691" i="21" s="1"/>
  <c r="N691" i="20"/>
  <c r="J691" i="19"/>
  <c r="N691" i="19" s="1"/>
  <c r="J691" i="18"/>
  <c r="J692" i="17"/>
  <c r="N690" i="19"/>
  <c r="J994" i="20"/>
  <c r="M993" i="19"/>
  <c r="N993" i="17"/>
  <c r="J691" i="21"/>
  <c r="K691" i="20"/>
  <c r="K691" i="19"/>
  <c r="I692" i="18"/>
  <c r="N691" i="18"/>
  <c r="K691" i="17"/>
  <c r="O691" i="17" s="1"/>
  <c r="K782" i="21"/>
  <c r="L782" i="20"/>
  <c r="I783" i="19"/>
  <c r="K782" i="18"/>
  <c r="L782" i="17"/>
  <c r="I692" i="21" l="1"/>
  <c r="N692" i="20"/>
  <c r="J692" i="19"/>
  <c r="J692" i="18"/>
  <c r="J693" i="17"/>
  <c r="J692" i="21"/>
  <c r="K692" i="20"/>
  <c r="O692" i="20" s="1"/>
  <c r="K692" i="19"/>
  <c r="N692" i="18"/>
  <c r="I693" i="18"/>
  <c r="K692" i="17"/>
  <c r="O692" i="17" s="1"/>
  <c r="O691" i="20"/>
  <c r="K783" i="21"/>
  <c r="L783" i="20"/>
  <c r="I784" i="19"/>
  <c r="K783" i="18"/>
  <c r="L783" i="17"/>
  <c r="J995" i="20"/>
  <c r="M994" i="19"/>
  <c r="N994" i="17"/>
  <c r="M692" i="21"/>
  <c r="H693" i="21"/>
  <c r="M692" i="20"/>
  <c r="L692" i="19"/>
  <c r="M692" i="17"/>
  <c r="I693" i="21" l="1"/>
  <c r="N693" i="20"/>
  <c r="J693" i="19"/>
  <c r="J693" i="18"/>
  <c r="J694" i="17"/>
  <c r="O693" i="17"/>
  <c r="N692" i="19"/>
  <c r="J693" i="21"/>
  <c r="M693" i="21" s="1"/>
  <c r="K693" i="20"/>
  <c r="O693" i="20" s="1"/>
  <c r="K693" i="19"/>
  <c r="I694" i="18"/>
  <c r="N693" i="18"/>
  <c r="K693" i="17"/>
  <c r="J996" i="20"/>
  <c r="M995" i="19"/>
  <c r="N995" i="17"/>
  <c r="K784" i="21"/>
  <c r="L784" i="20"/>
  <c r="I785" i="19"/>
  <c r="K784" i="18"/>
  <c r="L784" i="17"/>
  <c r="H694" i="21"/>
  <c r="M693" i="20"/>
  <c r="L693" i="19"/>
  <c r="M693" i="17"/>
  <c r="H695" i="21" l="1"/>
  <c r="M694" i="20"/>
  <c r="L694" i="19"/>
  <c r="M694" i="17"/>
  <c r="J694" i="21"/>
  <c r="K694" i="20"/>
  <c r="O694" i="20" s="1"/>
  <c r="K694" i="19"/>
  <c r="I695" i="18"/>
  <c r="K694" i="17"/>
  <c r="O694" i="17" s="1"/>
  <c r="K785" i="21"/>
  <c r="L785" i="20"/>
  <c r="I786" i="19"/>
  <c r="K785" i="18"/>
  <c r="L785" i="17"/>
  <c r="I694" i="21"/>
  <c r="M694" i="21" s="1"/>
  <c r="N694" i="20"/>
  <c r="J694" i="19"/>
  <c r="N694" i="19" s="1"/>
  <c r="J694" i="18"/>
  <c r="N694" i="18" s="1"/>
  <c r="J695" i="17"/>
  <c r="N693" i="19"/>
  <c r="J997" i="20"/>
  <c r="M996" i="19"/>
  <c r="N996" i="17"/>
  <c r="I695" i="21" l="1"/>
  <c r="N695" i="20"/>
  <c r="J695" i="19"/>
  <c r="J695" i="18"/>
  <c r="J696" i="17"/>
  <c r="J695" i="21"/>
  <c r="K695" i="20"/>
  <c r="O695" i="20" s="1"/>
  <c r="K695" i="19"/>
  <c r="N695" i="18"/>
  <c r="I696" i="18"/>
  <c r="K695" i="17"/>
  <c r="O695" i="17" s="1"/>
  <c r="K786" i="21"/>
  <c r="L786" i="20"/>
  <c r="I787" i="19"/>
  <c r="K786" i="18"/>
  <c r="L786" i="17"/>
  <c r="J998" i="20"/>
  <c r="M997" i="19"/>
  <c r="N997" i="17"/>
  <c r="H696" i="21"/>
  <c r="M695" i="21"/>
  <c r="M695" i="20"/>
  <c r="L695" i="19"/>
  <c r="M695" i="17"/>
  <c r="H697" i="21" l="1"/>
  <c r="M696" i="20"/>
  <c r="L696" i="19"/>
  <c r="M696" i="17"/>
  <c r="K787" i="21"/>
  <c r="L787" i="20"/>
  <c r="I788" i="19"/>
  <c r="K787" i="18"/>
  <c r="L787" i="17"/>
  <c r="I696" i="21"/>
  <c r="M696" i="21" s="1"/>
  <c r="N696" i="20"/>
  <c r="J696" i="19"/>
  <c r="J696" i="18"/>
  <c r="J697" i="17"/>
  <c r="N695" i="19"/>
  <c r="J696" i="21"/>
  <c r="K696" i="20"/>
  <c r="K696" i="19"/>
  <c r="I697" i="18"/>
  <c r="N696" i="18"/>
  <c r="K696" i="17"/>
  <c r="O696" i="17" s="1"/>
  <c r="J999" i="20"/>
  <c r="M998" i="19"/>
  <c r="N998" i="17"/>
  <c r="K788" i="21" l="1"/>
  <c r="L788" i="20"/>
  <c r="I789" i="19"/>
  <c r="K788" i="18"/>
  <c r="L788" i="17"/>
  <c r="J697" i="21"/>
  <c r="K697" i="20"/>
  <c r="O697" i="20" s="1"/>
  <c r="K697" i="19"/>
  <c r="I698" i="18"/>
  <c r="N697" i="18"/>
  <c r="K697" i="17"/>
  <c r="O697" i="17" s="1"/>
  <c r="J1000" i="20"/>
  <c r="M999" i="19"/>
  <c r="N999" i="17"/>
  <c r="O696" i="20"/>
  <c r="I697" i="21"/>
  <c r="M697" i="21" s="1"/>
  <c r="N697" i="20"/>
  <c r="J697" i="19"/>
  <c r="N697" i="19" s="1"/>
  <c r="J697" i="18"/>
  <c r="J698" i="17"/>
  <c r="N696" i="19"/>
  <c r="H698" i="21"/>
  <c r="M697" i="20"/>
  <c r="L697" i="19"/>
  <c r="M697" i="17"/>
  <c r="I698" i="21" l="1"/>
  <c r="N698" i="20"/>
  <c r="J698" i="19"/>
  <c r="N698" i="19" s="1"/>
  <c r="J698" i="18"/>
  <c r="J699" i="17"/>
  <c r="K789" i="21"/>
  <c r="L789" i="20"/>
  <c r="I790" i="19"/>
  <c r="K789" i="18"/>
  <c r="L789" i="17"/>
  <c r="J698" i="21"/>
  <c r="K698" i="20"/>
  <c r="K698" i="19"/>
  <c r="I699" i="18"/>
  <c r="N698" i="18"/>
  <c r="K698" i="17"/>
  <c r="O698" i="17" s="1"/>
  <c r="M1000" i="19"/>
  <c r="N1000" i="17"/>
  <c r="H699" i="21"/>
  <c r="M698" i="21"/>
  <c r="M698" i="20"/>
  <c r="L698" i="19"/>
  <c r="M698" i="17"/>
  <c r="H700" i="21" l="1"/>
  <c r="M699" i="20"/>
  <c r="L699" i="19"/>
  <c r="M699" i="17"/>
  <c r="K790" i="21"/>
  <c r="L790" i="20"/>
  <c r="I791" i="19"/>
  <c r="K790" i="18"/>
  <c r="L790" i="17"/>
  <c r="I699" i="21"/>
  <c r="M699" i="21" s="1"/>
  <c r="N699" i="20"/>
  <c r="J699" i="19"/>
  <c r="J699" i="18"/>
  <c r="J700" i="17"/>
  <c r="J699" i="21"/>
  <c r="K699" i="20"/>
  <c r="O699" i="20" s="1"/>
  <c r="K699" i="19"/>
  <c r="I700" i="18"/>
  <c r="K699" i="17"/>
  <c r="O699" i="17" s="1"/>
  <c r="N699" i="18"/>
  <c r="O698" i="20"/>
  <c r="I700" i="21" l="1"/>
  <c r="N700" i="20"/>
  <c r="J700" i="19"/>
  <c r="J700" i="18"/>
  <c r="J701" i="17"/>
  <c r="H701" i="21"/>
  <c r="M700" i="20"/>
  <c r="L700" i="19"/>
  <c r="M700" i="17"/>
  <c r="O700" i="17" s="1"/>
  <c r="J700" i="21"/>
  <c r="M700" i="21" s="1"/>
  <c r="K700" i="20"/>
  <c r="K700" i="19"/>
  <c r="I701" i="18"/>
  <c r="N700" i="18"/>
  <c r="K700" i="17"/>
  <c r="K791" i="21"/>
  <c r="L791" i="20"/>
  <c r="I792" i="19"/>
  <c r="K791" i="18"/>
  <c r="L791" i="17"/>
  <c r="N699" i="19"/>
  <c r="J701" i="21" l="1"/>
  <c r="K701" i="20"/>
  <c r="K701" i="19"/>
  <c r="I702" i="18"/>
  <c r="K701" i="17"/>
  <c r="K792" i="21"/>
  <c r="L792" i="20"/>
  <c r="I793" i="19"/>
  <c r="K792" i="18"/>
  <c r="L792" i="17"/>
  <c r="H702" i="21"/>
  <c r="M701" i="20"/>
  <c r="L701" i="19"/>
  <c r="M701" i="17"/>
  <c r="I701" i="21"/>
  <c r="M701" i="21" s="1"/>
  <c r="N701" i="20"/>
  <c r="J701" i="19"/>
  <c r="N701" i="19" s="1"/>
  <c r="J701" i="18"/>
  <c r="N701" i="18" s="1"/>
  <c r="O701" i="17"/>
  <c r="J702" i="17"/>
  <c r="N700" i="19"/>
  <c r="O700" i="20"/>
  <c r="K793" i="21" l="1"/>
  <c r="L793" i="20"/>
  <c r="I794" i="19"/>
  <c r="K793" i="18"/>
  <c r="L793" i="17"/>
  <c r="H703" i="21"/>
  <c r="M702" i="20"/>
  <c r="L702" i="19"/>
  <c r="M702" i="17"/>
  <c r="I702" i="21"/>
  <c r="M702" i="21" s="1"/>
  <c r="N702" i="20"/>
  <c r="J702" i="19"/>
  <c r="J702" i="18"/>
  <c r="J703" i="17"/>
  <c r="M5" i="6"/>
  <c r="J702" i="21"/>
  <c r="K702" i="20"/>
  <c r="O702" i="20" s="1"/>
  <c r="K702" i="19"/>
  <c r="I703" i="18"/>
  <c r="N702" i="18"/>
  <c r="K702" i="17"/>
  <c r="O702" i="17" s="1"/>
  <c r="M6" i="6"/>
  <c r="AL78" i="7" s="1"/>
  <c r="O701" i="20"/>
  <c r="I703" i="21" l="1"/>
  <c r="N703" i="20"/>
  <c r="J703" i="19"/>
  <c r="J703" i="18"/>
  <c r="J704" i="17"/>
  <c r="J703" i="21"/>
  <c r="M703" i="21" s="1"/>
  <c r="K703" i="20"/>
  <c r="O703" i="20" s="1"/>
  <c r="K703" i="19"/>
  <c r="I704" i="18"/>
  <c r="N703" i="18"/>
  <c r="K703" i="17"/>
  <c r="O703" i="17" s="1"/>
  <c r="H704" i="21"/>
  <c r="M703" i="20"/>
  <c r="L703" i="19"/>
  <c r="M703" i="17"/>
  <c r="AL77" i="7"/>
  <c r="M4" i="6"/>
  <c r="M54" i="6" s="1"/>
  <c r="M56" i="6" s="1"/>
  <c r="K794" i="21"/>
  <c r="L794" i="20"/>
  <c r="I795" i="19"/>
  <c r="K794" i="18"/>
  <c r="L794" i="17"/>
  <c r="N702" i="19"/>
  <c r="K795" i="21" l="1"/>
  <c r="L795" i="20"/>
  <c r="I796" i="19"/>
  <c r="K795" i="18"/>
  <c r="L795" i="17"/>
  <c r="J704" i="21"/>
  <c r="K704" i="20"/>
  <c r="K704" i="19"/>
  <c r="N704" i="18"/>
  <c r="I705" i="18"/>
  <c r="K704" i="17"/>
  <c r="O704" i="17" s="1"/>
  <c r="AL76" i="7"/>
  <c r="AL89" i="7"/>
  <c r="AL90" i="7" s="1"/>
  <c r="AL91" i="7" s="1"/>
  <c r="AL92" i="7" s="1"/>
  <c r="I704" i="21"/>
  <c r="N704" i="20"/>
  <c r="J704" i="19"/>
  <c r="J704" i="18"/>
  <c r="J705" i="17"/>
  <c r="N703" i="19"/>
  <c r="M704" i="21"/>
  <c r="H705" i="21"/>
  <c r="M704" i="20"/>
  <c r="L704" i="19"/>
  <c r="M704" i="17"/>
  <c r="H706" i="21" l="1"/>
  <c r="M705" i="20"/>
  <c r="L705" i="19"/>
  <c r="M705" i="17"/>
  <c r="I705" i="21"/>
  <c r="M705" i="21" s="1"/>
  <c r="N705" i="20"/>
  <c r="J705" i="19"/>
  <c r="N705" i="19" s="1"/>
  <c r="J705" i="18"/>
  <c r="N705" i="18" s="1"/>
  <c r="J706" i="17"/>
  <c r="O705" i="17"/>
  <c r="J705" i="21"/>
  <c r="K705" i="20"/>
  <c r="K705" i="19"/>
  <c r="I706" i="18"/>
  <c r="K705" i="17"/>
  <c r="O704" i="20"/>
  <c r="K796" i="21"/>
  <c r="L796" i="20"/>
  <c r="I797" i="19"/>
  <c r="K796" i="18"/>
  <c r="L796" i="17"/>
  <c r="N704" i="19"/>
  <c r="I706" i="21" l="1"/>
  <c r="N706" i="20"/>
  <c r="J706" i="19"/>
  <c r="J706" i="18"/>
  <c r="J707" i="17"/>
  <c r="K797" i="21"/>
  <c r="L797" i="20"/>
  <c r="I798" i="19"/>
  <c r="K797" i="18"/>
  <c r="L797" i="17"/>
  <c r="J706" i="21"/>
  <c r="K706" i="20"/>
  <c r="K706" i="19"/>
  <c r="I707" i="18"/>
  <c r="N706" i="18"/>
  <c r="K706" i="17"/>
  <c r="O705" i="20"/>
  <c r="H707" i="21"/>
  <c r="M706" i="21"/>
  <c r="M706" i="20"/>
  <c r="L706" i="19"/>
  <c r="M706" i="17"/>
  <c r="O706" i="17" s="1"/>
  <c r="K798" i="21" l="1"/>
  <c r="L798" i="20"/>
  <c r="I799" i="19"/>
  <c r="K798" i="18"/>
  <c r="L798" i="17"/>
  <c r="H708" i="21"/>
  <c r="M707" i="20"/>
  <c r="L707" i="19"/>
  <c r="M707" i="17"/>
  <c r="J707" i="21"/>
  <c r="M707" i="21" s="1"/>
  <c r="K707" i="20"/>
  <c r="K707" i="19"/>
  <c r="I708" i="18"/>
  <c r="K707" i="17"/>
  <c r="O706" i="20"/>
  <c r="I707" i="21"/>
  <c r="N707" i="20"/>
  <c r="J707" i="19"/>
  <c r="J707" i="18"/>
  <c r="N707" i="18" s="1"/>
  <c r="J708" i="17"/>
  <c r="O707" i="17"/>
  <c r="N706" i="19"/>
  <c r="N707" i="19" l="1"/>
  <c r="I708" i="21"/>
  <c r="N708" i="20"/>
  <c r="J708" i="19"/>
  <c r="J708" i="18"/>
  <c r="J709" i="17"/>
  <c r="H709" i="21"/>
  <c r="M708" i="21"/>
  <c r="M708" i="20"/>
  <c r="L708" i="19"/>
  <c r="M708" i="17"/>
  <c r="O708" i="17" s="1"/>
  <c r="J708" i="21"/>
  <c r="K708" i="20"/>
  <c r="K708" i="19"/>
  <c r="I709" i="18"/>
  <c r="N708" i="18"/>
  <c r="K708" i="17"/>
  <c r="K799" i="21"/>
  <c r="L799" i="20"/>
  <c r="I800" i="19"/>
  <c r="K799" i="18"/>
  <c r="L799" i="17"/>
  <c r="O707" i="20"/>
  <c r="H710" i="21" l="1"/>
  <c r="M709" i="20"/>
  <c r="L709" i="19"/>
  <c r="M709" i="17"/>
  <c r="K800" i="21"/>
  <c r="L800" i="20"/>
  <c r="I801" i="19"/>
  <c r="K800" i="18"/>
  <c r="L800" i="17"/>
  <c r="I709" i="21"/>
  <c r="M709" i="21" s="1"/>
  <c r="N709" i="20"/>
  <c r="J709" i="19"/>
  <c r="J709" i="18"/>
  <c r="J710" i="17"/>
  <c r="N708" i="19"/>
  <c r="J709" i="21"/>
  <c r="K709" i="20"/>
  <c r="O709" i="20" s="1"/>
  <c r="K709" i="19"/>
  <c r="N709" i="18"/>
  <c r="I710" i="18"/>
  <c r="K709" i="17"/>
  <c r="O709" i="17" s="1"/>
  <c r="O708" i="20"/>
  <c r="J710" i="21" l="1"/>
  <c r="K710" i="20"/>
  <c r="K710" i="19"/>
  <c r="I711" i="18"/>
  <c r="N710" i="18"/>
  <c r="K710" i="17"/>
  <c r="O710" i="17" s="1"/>
  <c r="K801" i="21"/>
  <c r="L801" i="20"/>
  <c r="I802" i="19"/>
  <c r="K801" i="18"/>
  <c r="L801" i="17"/>
  <c r="I710" i="21"/>
  <c r="N710" i="20"/>
  <c r="J710" i="19"/>
  <c r="J710" i="18"/>
  <c r="J711" i="17"/>
  <c r="N709" i="19"/>
  <c r="H711" i="21"/>
  <c r="M710" i="21"/>
  <c r="M710" i="20"/>
  <c r="L710" i="19"/>
  <c r="M710" i="17"/>
  <c r="H712" i="21" l="1"/>
  <c r="M711" i="20"/>
  <c r="L711" i="19"/>
  <c r="M711" i="17"/>
  <c r="N710" i="19"/>
  <c r="K802" i="21"/>
  <c r="L802" i="20"/>
  <c r="I803" i="19"/>
  <c r="K802" i="18"/>
  <c r="L802" i="17"/>
  <c r="I711" i="21"/>
  <c r="M711" i="21" s="1"/>
  <c r="N711" i="20"/>
  <c r="J711" i="19"/>
  <c r="J711" i="18"/>
  <c r="J712" i="17"/>
  <c r="O711" i="17"/>
  <c r="O710" i="20"/>
  <c r="J711" i="21"/>
  <c r="K711" i="20"/>
  <c r="O711" i="20" s="1"/>
  <c r="K711" i="19"/>
  <c r="I712" i="18"/>
  <c r="N711" i="18"/>
  <c r="K711" i="17"/>
  <c r="J712" i="21" l="1"/>
  <c r="K712" i="20"/>
  <c r="K712" i="19"/>
  <c r="I713" i="18"/>
  <c r="N712" i="18"/>
  <c r="K712" i="17"/>
  <c r="O712" i="17" s="1"/>
  <c r="K803" i="21"/>
  <c r="L803" i="20"/>
  <c r="I804" i="19"/>
  <c r="K803" i="18"/>
  <c r="L803" i="17"/>
  <c r="I712" i="21"/>
  <c r="N712" i="20"/>
  <c r="J712" i="19"/>
  <c r="J712" i="18"/>
  <c r="J713" i="17"/>
  <c r="H713" i="21"/>
  <c r="M712" i="21"/>
  <c r="M712" i="20"/>
  <c r="L712" i="19"/>
  <c r="M712" i="17"/>
  <c r="N711" i="19"/>
  <c r="K804" i="21" l="1"/>
  <c r="L804" i="20"/>
  <c r="I805" i="19"/>
  <c r="K804" i="18"/>
  <c r="L804" i="17"/>
  <c r="H714" i="21"/>
  <c r="M713" i="21"/>
  <c r="M713" i="20"/>
  <c r="L713" i="19"/>
  <c r="M713" i="17"/>
  <c r="N712" i="19"/>
  <c r="I713" i="21"/>
  <c r="N713" i="20"/>
  <c r="J713" i="19"/>
  <c r="J713" i="18"/>
  <c r="J714" i="17"/>
  <c r="J713" i="21"/>
  <c r="K713" i="20"/>
  <c r="K713" i="19"/>
  <c r="I714" i="18"/>
  <c r="N713" i="18"/>
  <c r="K713" i="17"/>
  <c r="O713" i="17" s="1"/>
  <c r="O712" i="20"/>
  <c r="O713" i="20" l="1"/>
  <c r="H715" i="21"/>
  <c r="M714" i="20"/>
  <c r="L714" i="19"/>
  <c r="M714" i="17"/>
  <c r="K805" i="21"/>
  <c r="L805" i="20"/>
  <c r="I806" i="19"/>
  <c r="K805" i="18"/>
  <c r="L805" i="17"/>
  <c r="J714" i="21"/>
  <c r="K714" i="20"/>
  <c r="K714" i="19"/>
  <c r="I715" i="18"/>
  <c r="K714" i="17"/>
  <c r="I714" i="21"/>
  <c r="M714" i="21" s="1"/>
  <c r="N714" i="20"/>
  <c r="J714" i="19"/>
  <c r="N714" i="19" s="1"/>
  <c r="J714" i="18"/>
  <c r="N714" i="18" s="1"/>
  <c r="O714" i="17"/>
  <c r="J715" i="17"/>
  <c r="N713" i="19"/>
  <c r="I715" i="21" l="1"/>
  <c r="N715" i="20"/>
  <c r="J715" i="19"/>
  <c r="J715" i="18"/>
  <c r="J716" i="17"/>
  <c r="K806" i="21"/>
  <c r="L806" i="20"/>
  <c r="I807" i="19"/>
  <c r="K806" i="18"/>
  <c r="L806" i="17"/>
  <c r="J715" i="21"/>
  <c r="K715" i="20"/>
  <c r="K715" i="19"/>
  <c r="I716" i="18"/>
  <c r="N715" i="18"/>
  <c r="K715" i="17"/>
  <c r="O715" i="17" s="1"/>
  <c r="H716" i="21"/>
  <c r="M715" i="21"/>
  <c r="M715" i="20"/>
  <c r="L715" i="19"/>
  <c r="M715" i="17"/>
  <c r="O714" i="20"/>
  <c r="H717" i="21" l="1"/>
  <c r="M716" i="20"/>
  <c r="L716" i="19"/>
  <c r="M716" i="17"/>
  <c r="I716" i="21"/>
  <c r="M716" i="21" s="1"/>
  <c r="N716" i="20"/>
  <c r="J716" i="19"/>
  <c r="N716" i="19" s="1"/>
  <c r="J716" i="18"/>
  <c r="J717" i="17"/>
  <c r="N715" i="19"/>
  <c r="K807" i="21"/>
  <c r="L807" i="20"/>
  <c r="I808" i="19"/>
  <c r="K807" i="18"/>
  <c r="L807" i="17"/>
  <c r="J716" i="21"/>
  <c r="K716" i="20"/>
  <c r="O716" i="20" s="1"/>
  <c r="K716" i="19"/>
  <c r="N716" i="18"/>
  <c r="I717" i="18"/>
  <c r="K716" i="17"/>
  <c r="O716" i="17" s="1"/>
  <c r="O715" i="20"/>
  <c r="I717" i="21" l="1"/>
  <c r="N717" i="20"/>
  <c r="J717" i="19"/>
  <c r="J717" i="18"/>
  <c r="J718" i="17"/>
  <c r="J717" i="21"/>
  <c r="M717" i="21" s="1"/>
  <c r="K717" i="20"/>
  <c r="O717" i="20" s="1"/>
  <c r="K717" i="19"/>
  <c r="I718" i="18"/>
  <c r="N717" i="18"/>
  <c r="K717" i="17"/>
  <c r="O717" i="17" s="1"/>
  <c r="H718" i="21"/>
  <c r="M717" i="20"/>
  <c r="L717" i="19"/>
  <c r="M717" i="17"/>
  <c r="K808" i="21"/>
  <c r="L808" i="20"/>
  <c r="I809" i="19"/>
  <c r="K808" i="18"/>
  <c r="L808" i="17"/>
  <c r="K809" i="21" l="1"/>
  <c r="L809" i="20"/>
  <c r="I810" i="19"/>
  <c r="K809" i="18"/>
  <c r="L809" i="17"/>
  <c r="I718" i="21"/>
  <c r="N718" i="20"/>
  <c r="J718" i="19"/>
  <c r="N718" i="19" s="1"/>
  <c r="J718" i="18"/>
  <c r="N718" i="18" s="1"/>
  <c r="J719" i="17"/>
  <c r="J718" i="21"/>
  <c r="K718" i="20"/>
  <c r="K718" i="19"/>
  <c r="I719" i="18"/>
  <c r="K718" i="17"/>
  <c r="N717" i="19"/>
  <c r="H719" i="21"/>
  <c r="M718" i="21"/>
  <c r="M718" i="20"/>
  <c r="L718" i="19"/>
  <c r="M718" i="17"/>
  <c r="O718" i="17" s="1"/>
  <c r="H720" i="21" l="1"/>
  <c r="M719" i="20"/>
  <c r="L719" i="19"/>
  <c r="M719" i="17"/>
  <c r="K810" i="21"/>
  <c r="L810" i="20"/>
  <c r="I811" i="19"/>
  <c r="K810" i="18"/>
  <c r="L810" i="17"/>
  <c r="I719" i="21"/>
  <c r="M719" i="21" s="1"/>
  <c r="N719" i="20"/>
  <c r="J719" i="19"/>
  <c r="J719" i="18"/>
  <c r="J720" i="17"/>
  <c r="J719" i="21"/>
  <c r="K719" i="20"/>
  <c r="O719" i="20" s="1"/>
  <c r="K719" i="19"/>
  <c r="N719" i="18"/>
  <c r="I720" i="18"/>
  <c r="K719" i="17"/>
  <c r="O719" i="17" s="1"/>
  <c r="O718" i="20"/>
  <c r="K811" i="21" l="1"/>
  <c r="L811" i="20"/>
  <c r="I812" i="19"/>
  <c r="K811" i="18"/>
  <c r="L811" i="17"/>
  <c r="J720" i="21"/>
  <c r="K720" i="20"/>
  <c r="K720" i="19"/>
  <c r="I721" i="18"/>
  <c r="N720" i="18"/>
  <c r="K720" i="17"/>
  <c r="O720" i="17" s="1"/>
  <c r="I720" i="21"/>
  <c r="N720" i="20"/>
  <c r="J720" i="19"/>
  <c r="J720" i="18"/>
  <c r="J721" i="17"/>
  <c r="N719" i="19"/>
  <c r="H721" i="21"/>
  <c r="M720" i="21"/>
  <c r="M720" i="20"/>
  <c r="L720" i="19"/>
  <c r="M720" i="17"/>
  <c r="J721" i="21" l="1"/>
  <c r="M721" i="21" s="1"/>
  <c r="K721" i="20"/>
  <c r="K721" i="19"/>
  <c r="I722" i="18"/>
  <c r="K721" i="17"/>
  <c r="O720" i="20"/>
  <c r="N720" i="19"/>
  <c r="H722" i="21"/>
  <c r="M721" i="20"/>
  <c r="L721" i="19"/>
  <c r="M721" i="17"/>
  <c r="O721" i="17" s="1"/>
  <c r="I721" i="21"/>
  <c r="N721" i="20"/>
  <c r="J721" i="19"/>
  <c r="J721" i="18"/>
  <c r="N721" i="18" s="1"/>
  <c r="J722" i="17"/>
  <c r="K812" i="21"/>
  <c r="L812" i="20"/>
  <c r="I813" i="19"/>
  <c r="K812" i="18"/>
  <c r="L812" i="17"/>
  <c r="K813" i="21" l="1"/>
  <c r="L813" i="20"/>
  <c r="I814" i="19"/>
  <c r="K813" i="18"/>
  <c r="L813" i="17"/>
  <c r="I722" i="21"/>
  <c r="M722" i="21" s="1"/>
  <c r="N722" i="20"/>
  <c r="J722" i="19"/>
  <c r="N722" i="19" s="1"/>
  <c r="J722" i="18"/>
  <c r="J723" i="17"/>
  <c r="N721" i="19"/>
  <c r="H723" i="21"/>
  <c r="M722" i="20"/>
  <c r="L722" i="19"/>
  <c r="M722" i="17"/>
  <c r="J722" i="21"/>
  <c r="K722" i="20"/>
  <c r="O722" i="20" s="1"/>
  <c r="K722" i="19"/>
  <c r="I723" i="18"/>
  <c r="N722" i="18"/>
  <c r="K722" i="17"/>
  <c r="O722" i="17" s="1"/>
  <c r="O721" i="20"/>
  <c r="I723" i="21" l="1"/>
  <c r="N723" i="20"/>
  <c r="J723" i="19"/>
  <c r="J723" i="18"/>
  <c r="J724" i="17"/>
  <c r="J723" i="21"/>
  <c r="K723" i="20"/>
  <c r="O723" i="20" s="1"/>
  <c r="K723" i="19"/>
  <c r="N723" i="18"/>
  <c r="I724" i="18"/>
  <c r="K723" i="17"/>
  <c r="O723" i="17" s="1"/>
  <c r="K814" i="21"/>
  <c r="L814" i="20"/>
  <c r="I815" i="19"/>
  <c r="K814" i="18"/>
  <c r="L814" i="17"/>
  <c r="M723" i="21"/>
  <c r="H724" i="21"/>
  <c r="M723" i="20"/>
  <c r="L723" i="19"/>
  <c r="M723" i="17"/>
  <c r="H725" i="21" l="1"/>
  <c r="M724" i="20"/>
  <c r="L724" i="19"/>
  <c r="M724" i="17"/>
  <c r="J724" i="21"/>
  <c r="K724" i="20"/>
  <c r="O724" i="20" s="1"/>
  <c r="K724" i="19"/>
  <c r="I725" i="18"/>
  <c r="N724" i="18"/>
  <c r="K724" i="17"/>
  <c r="O724" i="17" s="1"/>
  <c r="I724" i="21"/>
  <c r="M724" i="21" s="1"/>
  <c r="N724" i="20"/>
  <c r="J724" i="19"/>
  <c r="J724" i="18"/>
  <c r="J725" i="17"/>
  <c r="K815" i="21"/>
  <c r="L815" i="20"/>
  <c r="I816" i="19"/>
  <c r="K815" i="18"/>
  <c r="L815" i="17"/>
  <c r="N723" i="19"/>
  <c r="J725" i="21" l="1"/>
  <c r="K725" i="20"/>
  <c r="K725" i="19"/>
  <c r="I726" i="18"/>
  <c r="K725" i="17"/>
  <c r="O725" i="17" s="1"/>
  <c r="K816" i="21"/>
  <c r="L816" i="20"/>
  <c r="I817" i="19"/>
  <c r="K816" i="18"/>
  <c r="L816" i="17"/>
  <c r="I725" i="21"/>
  <c r="N725" i="20"/>
  <c r="J725" i="19"/>
  <c r="J725" i="18"/>
  <c r="N725" i="18" s="1"/>
  <c r="J726" i="17"/>
  <c r="N724" i="19"/>
  <c r="H726" i="21"/>
  <c r="M725" i="21"/>
  <c r="M725" i="20"/>
  <c r="L725" i="19"/>
  <c r="M725" i="17"/>
  <c r="H727" i="21" l="1"/>
  <c r="M726" i="20"/>
  <c r="L726" i="19"/>
  <c r="M726" i="17"/>
  <c r="K817" i="21"/>
  <c r="L817" i="20"/>
  <c r="I818" i="19"/>
  <c r="K817" i="18"/>
  <c r="L817" i="17"/>
  <c r="J726" i="21"/>
  <c r="K726" i="20"/>
  <c r="K726" i="19"/>
  <c r="I727" i="18"/>
  <c r="K726" i="17"/>
  <c r="I726" i="21"/>
  <c r="M726" i="21" s="1"/>
  <c r="N726" i="20"/>
  <c r="J726" i="19"/>
  <c r="N726" i="19" s="1"/>
  <c r="J726" i="18"/>
  <c r="N726" i="18" s="1"/>
  <c r="O726" i="17"/>
  <c r="J727" i="17"/>
  <c r="N725" i="19"/>
  <c r="O725" i="20"/>
  <c r="J727" i="21" l="1"/>
  <c r="M727" i="21" s="1"/>
  <c r="K727" i="20"/>
  <c r="K727" i="19"/>
  <c r="I728" i="18"/>
  <c r="K727" i="17"/>
  <c r="I727" i="21"/>
  <c r="N727" i="20"/>
  <c r="J727" i="19"/>
  <c r="J727" i="18"/>
  <c r="N727" i="18" s="1"/>
  <c r="J728" i="17"/>
  <c r="O727" i="17"/>
  <c r="K818" i="21"/>
  <c r="L818" i="20"/>
  <c r="I819" i="19"/>
  <c r="K818" i="18"/>
  <c r="L818" i="17"/>
  <c r="O726" i="20"/>
  <c r="H728" i="21"/>
  <c r="M727" i="20"/>
  <c r="L727" i="19"/>
  <c r="M727" i="17"/>
  <c r="I728" i="21" l="1"/>
  <c r="N728" i="20"/>
  <c r="J728" i="19"/>
  <c r="J728" i="18"/>
  <c r="J729" i="17"/>
  <c r="N727" i="19"/>
  <c r="M728" i="21"/>
  <c r="H729" i="21"/>
  <c r="M728" i="20"/>
  <c r="L728" i="19"/>
  <c r="M728" i="17"/>
  <c r="J728" i="21"/>
  <c r="K728" i="20"/>
  <c r="K728" i="19"/>
  <c r="N728" i="18"/>
  <c r="I729" i="18"/>
  <c r="K728" i="17"/>
  <c r="O728" i="17" s="1"/>
  <c r="K819" i="21"/>
  <c r="L819" i="20"/>
  <c r="I820" i="19"/>
  <c r="K819" i="18"/>
  <c r="L819" i="17"/>
  <c r="O727" i="20"/>
  <c r="H730" i="21" l="1"/>
  <c r="M729" i="20"/>
  <c r="L729" i="19"/>
  <c r="M729" i="17"/>
  <c r="K820" i="21"/>
  <c r="L820" i="20"/>
  <c r="I821" i="19"/>
  <c r="K820" i="18"/>
  <c r="L820" i="17"/>
  <c r="J729" i="21"/>
  <c r="K729" i="20"/>
  <c r="K729" i="19"/>
  <c r="I730" i="18"/>
  <c r="K729" i="17"/>
  <c r="I729" i="21"/>
  <c r="M729" i="21" s="1"/>
  <c r="N729" i="20"/>
  <c r="J729" i="19"/>
  <c r="N729" i="19" s="1"/>
  <c r="J729" i="18"/>
  <c r="N729" i="18" s="1"/>
  <c r="J730" i="17"/>
  <c r="O729" i="17"/>
  <c r="N728" i="19"/>
  <c r="O728" i="20"/>
  <c r="I730" i="21" l="1"/>
  <c r="N730" i="20"/>
  <c r="J730" i="19"/>
  <c r="J730" i="18"/>
  <c r="J731" i="17"/>
  <c r="K821" i="21"/>
  <c r="L821" i="20"/>
  <c r="I822" i="19"/>
  <c r="K821" i="18"/>
  <c r="L821" i="17"/>
  <c r="J730" i="21"/>
  <c r="K730" i="20"/>
  <c r="K730" i="19"/>
  <c r="I731" i="18"/>
  <c r="N730" i="18"/>
  <c r="K730" i="17"/>
  <c r="O730" i="17" s="1"/>
  <c r="O729" i="20"/>
  <c r="H731" i="21"/>
  <c r="M730" i="21"/>
  <c r="M730" i="20"/>
  <c r="L730" i="19"/>
  <c r="M730" i="17"/>
  <c r="K822" i="21" l="1"/>
  <c r="L822" i="20"/>
  <c r="I823" i="19"/>
  <c r="K822" i="18"/>
  <c r="L822" i="17"/>
  <c r="H732" i="21"/>
  <c r="M731" i="20"/>
  <c r="L731" i="19"/>
  <c r="M731" i="17"/>
  <c r="O731" i="17" s="1"/>
  <c r="J731" i="21"/>
  <c r="M731" i="21" s="1"/>
  <c r="K731" i="20"/>
  <c r="K731" i="19"/>
  <c r="I732" i="18"/>
  <c r="K731" i="17"/>
  <c r="I731" i="21"/>
  <c r="N731" i="20"/>
  <c r="J731" i="19"/>
  <c r="J731" i="18"/>
  <c r="N731" i="18" s="1"/>
  <c r="J732" i="17"/>
  <c r="N730" i="19"/>
  <c r="O730" i="20"/>
  <c r="I732" i="21" l="1"/>
  <c r="N732" i="20"/>
  <c r="J732" i="19"/>
  <c r="J732" i="18"/>
  <c r="J733" i="17"/>
  <c r="N731" i="19"/>
  <c r="J732" i="21"/>
  <c r="M732" i="21" s="1"/>
  <c r="K732" i="20"/>
  <c r="O732" i="20" s="1"/>
  <c r="K732" i="19"/>
  <c r="I733" i="18"/>
  <c r="N732" i="18"/>
  <c r="K732" i="17"/>
  <c r="H733" i="21"/>
  <c r="M732" i="20"/>
  <c r="L732" i="19"/>
  <c r="M732" i="17"/>
  <c r="O732" i="17" s="1"/>
  <c r="K823" i="21"/>
  <c r="L823" i="20"/>
  <c r="I824" i="19"/>
  <c r="K823" i="18"/>
  <c r="L823" i="17"/>
  <c r="O731" i="20"/>
  <c r="J733" i="21" l="1"/>
  <c r="K733" i="20"/>
  <c r="K733" i="19"/>
  <c r="I734" i="18"/>
  <c r="K733" i="17"/>
  <c r="O733" i="17" s="1"/>
  <c r="N6" i="6"/>
  <c r="K824" i="21"/>
  <c r="L824" i="20"/>
  <c r="I825" i="19"/>
  <c r="K824" i="18"/>
  <c r="L824" i="17"/>
  <c r="I733" i="21"/>
  <c r="N733" i="20"/>
  <c r="J733" i="19"/>
  <c r="J733" i="18"/>
  <c r="N733" i="18" s="1"/>
  <c r="J734" i="17"/>
  <c r="N5" i="6"/>
  <c r="H734" i="21"/>
  <c r="M733" i="21"/>
  <c r="M733" i="20"/>
  <c r="L733" i="19"/>
  <c r="M733" i="17"/>
  <c r="N732" i="19"/>
  <c r="K825" i="21" l="1"/>
  <c r="L825" i="20"/>
  <c r="I826" i="19"/>
  <c r="K825" i="18"/>
  <c r="L825" i="17"/>
  <c r="AM77" i="7"/>
  <c r="N4" i="6"/>
  <c r="O5" i="6"/>
  <c r="I734" i="21"/>
  <c r="N734" i="20"/>
  <c r="J734" i="19"/>
  <c r="N734" i="19" s="1"/>
  <c r="J734" i="18"/>
  <c r="J735" i="17"/>
  <c r="J734" i="21"/>
  <c r="K734" i="20"/>
  <c r="K734" i="19"/>
  <c r="I735" i="18"/>
  <c r="N734" i="18"/>
  <c r="K734" i="17"/>
  <c r="O734" i="17" s="1"/>
  <c r="O733" i="20"/>
  <c r="H735" i="21"/>
  <c r="M734" i="21"/>
  <c r="M734" i="20"/>
  <c r="L734" i="19"/>
  <c r="M734" i="17"/>
  <c r="AM78" i="7"/>
  <c r="O6" i="6"/>
  <c r="N733" i="19"/>
  <c r="J735" i="21" l="1"/>
  <c r="K735" i="20"/>
  <c r="K735" i="19"/>
  <c r="N735" i="18"/>
  <c r="I736" i="18"/>
  <c r="K735" i="17"/>
  <c r="O735" i="17" s="1"/>
  <c r="H736" i="21"/>
  <c r="M735" i="20"/>
  <c r="L735" i="19"/>
  <c r="M735" i="17"/>
  <c r="N54" i="6"/>
  <c r="O4" i="6"/>
  <c r="AM76" i="7"/>
  <c r="AM89" i="7"/>
  <c r="AM90" i="7" s="1"/>
  <c r="AM91" i="7" s="1"/>
  <c r="AM92" i="7" s="1"/>
  <c r="AN89" i="7" s="1"/>
  <c r="AN90" i="7" s="1"/>
  <c r="AN91" i="7" s="1"/>
  <c r="AN92" i="7" s="1"/>
  <c r="AO89" i="7" s="1"/>
  <c r="AO90" i="7" s="1"/>
  <c r="AO91" i="7" s="1"/>
  <c r="AO92" i="7" s="1"/>
  <c r="AP89" i="7" s="1"/>
  <c r="AP90" i="7" s="1"/>
  <c r="AP91" i="7" s="1"/>
  <c r="AP92" i="7" s="1"/>
  <c r="AQ89" i="7" s="1"/>
  <c r="AQ90" i="7" s="1"/>
  <c r="AQ91" i="7" s="1"/>
  <c r="AQ92" i="7" s="1"/>
  <c r="AR89" i="7" s="1"/>
  <c r="AR90" i="7" s="1"/>
  <c r="AR91" i="7" s="1"/>
  <c r="AR92" i="7" s="1"/>
  <c r="AS89" i="7" s="1"/>
  <c r="AS90" i="7" s="1"/>
  <c r="AS91" i="7" s="1"/>
  <c r="AS92" i="7" s="1"/>
  <c r="AT89" i="7" s="1"/>
  <c r="AT90" i="7" s="1"/>
  <c r="AT91" i="7" s="1"/>
  <c r="AT92" i="7" s="1"/>
  <c r="AU89" i="7" s="1"/>
  <c r="AU90" i="7" s="1"/>
  <c r="AU91" i="7" s="1"/>
  <c r="AU92" i="7" s="1"/>
  <c r="AV89" i="7" s="1"/>
  <c r="AV90" i="7" s="1"/>
  <c r="AV91" i="7" s="1"/>
  <c r="AV92" i="7" s="1"/>
  <c r="AW89" i="7" s="1"/>
  <c r="AW90" i="7" s="1"/>
  <c r="AW91" i="7" s="1"/>
  <c r="AW92" i="7" s="1"/>
  <c r="AX89" i="7" s="1"/>
  <c r="AX90" i="7" s="1"/>
  <c r="AX91" i="7" s="1"/>
  <c r="AX92" i="7" s="1"/>
  <c r="AY89" i="7" s="1"/>
  <c r="AY90" i="7" s="1"/>
  <c r="AY91" i="7" s="1"/>
  <c r="AY92" i="7" s="1"/>
  <c r="AZ89" i="7" s="1"/>
  <c r="AZ90" i="7" s="1"/>
  <c r="AZ91" i="7" s="1"/>
  <c r="AZ92" i="7" s="1"/>
  <c r="BA89" i="7" s="1"/>
  <c r="BA90" i="7" s="1"/>
  <c r="BA91" i="7" s="1"/>
  <c r="BA92" i="7" s="1"/>
  <c r="BB89" i="7" s="1"/>
  <c r="BB90" i="7" s="1"/>
  <c r="BB91" i="7" s="1"/>
  <c r="BB92" i="7" s="1"/>
  <c r="BC89" i="7" s="1"/>
  <c r="BC90" i="7" s="1"/>
  <c r="BC91" i="7" s="1"/>
  <c r="BC92" i="7" s="1"/>
  <c r="BD89" i="7" s="1"/>
  <c r="BD90" i="7" s="1"/>
  <c r="BD91" i="7" s="1"/>
  <c r="BD92" i="7" s="1"/>
  <c r="BE89" i="7" s="1"/>
  <c r="BE90" i="7" s="1"/>
  <c r="BE91" i="7" s="1"/>
  <c r="BE92" i="7" s="1"/>
  <c r="BF89" i="7" s="1"/>
  <c r="BF90" i="7" s="1"/>
  <c r="BF91" i="7" s="1"/>
  <c r="BF92" i="7" s="1"/>
  <c r="BG89" i="7" s="1"/>
  <c r="BG90" i="7" s="1"/>
  <c r="BG91" i="7" s="1"/>
  <c r="BG92" i="7" s="1"/>
  <c r="BH89" i="7" s="1"/>
  <c r="BH90" i="7" s="1"/>
  <c r="BH91" i="7" s="1"/>
  <c r="BH92" i="7" s="1"/>
  <c r="BI89" i="7" s="1"/>
  <c r="BI90" i="7" s="1"/>
  <c r="BI91" i="7" s="1"/>
  <c r="BI92" i="7" s="1"/>
  <c r="BJ89" i="7" s="1"/>
  <c r="BJ90" i="7" s="1"/>
  <c r="BJ91" i="7" s="1"/>
  <c r="BJ92" i="7" s="1"/>
  <c r="BK89" i="7" s="1"/>
  <c r="BK90" i="7" s="1"/>
  <c r="BK91" i="7" s="1"/>
  <c r="BK92" i="7" s="1"/>
  <c r="O734" i="20"/>
  <c r="K826" i="21"/>
  <c r="L826" i="20"/>
  <c r="I827" i="19"/>
  <c r="K826" i="18"/>
  <c r="L826" i="17"/>
  <c r="I735" i="21"/>
  <c r="M735" i="21" s="1"/>
  <c r="N735" i="20"/>
  <c r="J735" i="19"/>
  <c r="J735" i="18"/>
  <c r="J736" i="17"/>
  <c r="N56" i="6" l="1"/>
  <c r="O56" i="6" s="1"/>
  <c r="O54" i="6"/>
  <c r="K827" i="21"/>
  <c r="L827" i="20"/>
  <c r="I828" i="19"/>
  <c r="K827" i="18"/>
  <c r="L827" i="17"/>
  <c r="H737" i="21"/>
  <c r="M736" i="21"/>
  <c r="M736" i="20"/>
  <c r="L736" i="19"/>
  <c r="M736" i="17"/>
  <c r="J736" i="21"/>
  <c r="K736" i="20"/>
  <c r="K736" i="19"/>
  <c r="I737" i="18"/>
  <c r="K736" i="17"/>
  <c r="O736" i="17" s="1"/>
  <c r="I736" i="21"/>
  <c r="N736" i="20"/>
  <c r="J736" i="19"/>
  <c r="J736" i="18"/>
  <c r="N736" i="18" s="1"/>
  <c r="J737" i="17"/>
  <c r="O735" i="20"/>
  <c r="N735" i="19"/>
  <c r="H738" i="21" l="1"/>
  <c r="M737" i="20"/>
  <c r="L737" i="19"/>
  <c r="M737" i="17"/>
  <c r="K828" i="21"/>
  <c r="L828" i="20"/>
  <c r="I829" i="19"/>
  <c r="K828" i="18"/>
  <c r="L828" i="17"/>
  <c r="I737" i="21"/>
  <c r="M737" i="21" s="1"/>
  <c r="N737" i="20"/>
  <c r="J737" i="19"/>
  <c r="J737" i="18"/>
  <c r="J738" i="17"/>
  <c r="N736" i="19"/>
  <c r="J737" i="21"/>
  <c r="K737" i="20"/>
  <c r="O737" i="20" s="1"/>
  <c r="K737" i="19"/>
  <c r="N737" i="18"/>
  <c r="I738" i="18"/>
  <c r="K737" i="17"/>
  <c r="O737" i="17" s="1"/>
  <c r="O736" i="20"/>
  <c r="I738" i="21" l="1"/>
  <c r="N738" i="20"/>
  <c r="J738" i="19"/>
  <c r="J738" i="18"/>
  <c r="J739" i="17"/>
  <c r="K829" i="21"/>
  <c r="L829" i="20"/>
  <c r="I830" i="19"/>
  <c r="K829" i="18"/>
  <c r="L829" i="17"/>
  <c r="J738" i="21"/>
  <c r="K738" i="20"/>
  <c r="K738" i="19"/>
  <c r="I739" i="18"/>
  <c r="N738" i="18"/>
  <c r="K738" i="17"/>
  <c r="O738" i="17" s="1"/>
  <c r="N737" i="19"/>
  <c r="H739" i="21"/>
  <c r="M738" i="21"/>
  <c r="M738" i="20"/>
  <c r="L738" i="19"/>
  <c r="M738" i="17"/>
  <c r="J739" i="21" l="1"/>
  <c r="K739" i="20"/>
  <c r="K739" i="19"/>
  <c r="I740" i="18"/>
  <c r="K739" i="17"/>
  <c r="K830" i="21"/>
  <c r="L830" i="20"/>
  <c r="I831" i="19"/>
  <c r="K830" i="18"/>
  <c r="L830" i="17"/>
  <c r="N738" i="19"/>
  <c r="H740" i="21"/>
  <c r="M739" i="20"/>
  <c r="L739" i="19"/>
  <c r="M739" i="17"/>
  <c r="I739" i="21"/>
  <c r="M739" i="21" s="1"/>
  <c r="N739" i="20"/>
  <c r="J739" i="19"/>
  <c r="N739" i="19" s="1"/>
  <c r="J739" i="18"/>
  <c r="N739" i="18" s="1"/>
  <c r="J740" i="17"/>
  <c r="O739" i="17"/>
  <c r="O738" i="20"/>
  <c r="I740" i="21" l="1"/>
  <c r="N740" i="20"/>
  <c r="J740" i="19"/>
  <c r="J740" i="18"/>
  <c r="J741" i="17"/>
  <c r="O739" i="20"/>
  <c r="K831" i="21"/>
  <c r="L831" i="20"/>
  <c r="I832" i="19"/>
  <c r="K831" i="18"/>
  <c r="L831" i="17"/>
  <c r="J740" i="21"/>
  <c r="K740" i="20"/>
  <c r="K740" i="19"/>
  <c r="N740" i="18"/>
  <c r="I741" i="18"/>
  <c r="K740" i="17"/>
  <c r="O740" i="17" s="1"/>
  <c r="M740" i="21"/>
  <c r="H741" i="21"/>
  <c r="M740" i="20"/>
  <c r="L740" i="19"/>
  <c r="M740" i="17"/>
  <c r="I741" i="21" l="1"/>
  <c r="N741" i="20"/>
  <c r="J741" i="19"/>
  <c r="J741" i="18"/>
  <c r="J742" i="17"/>
  <c r="K832" i="21"/>
  <c r="L832" i="20"/>
  <c r="I833" i="19"/>
  <c r="K832" i="18"/>
  <c r="L832" i="17"/>
  <c r="H742" i="21"/>
  <c r="M741" i="20"/>
  <c r="L741" i="19"/>
  <c r="M741" i="17"/>
  <c r="J741" i="21"/>
  <c r="M741" i="21" s="1"/>
  <c r="K741" i="20"/>
  <c r="O741" i="20" s="1"/>
  <c r="K741" i="19"/>
  <c r="I742" i="18"/>
  <c r="N741" i="18"/>
  <c r="K741" i="17"/>
  <c r="O741" i="17" s="1"/>
  <c r="O740" i="20"/>
  <c r="N740" i="19"/>
  <c r="K833" i="21" l="1"/>
  <c r="L833" i="20"/>
  <c r="I834" i="19"/>
  <c r="K833" i="18"/>
  <c r="L833" i="17"/>
  <c r="J742" i="21"/>
  <c r="K742" i="20"/>
  <c r="K742" i="19"/>
  <c r="I743" i="18"/>
  <c r="N742" i="18"/>
  <c r="K742" i="17"/>
  <c r="O742" i="17" s="1"/>
  <c r="I742" i="21"/>
  <c r="N742" i="20"/>
  <c r="J742" i="19"/>
  <c r="J742" i="18"/>
  <c r="J743" i="17"/>
  <c r="N741" i="19"/>
  <c r="M742" i="21"/>
  <c r="H743" i="21"/>
  <c r="M742" i="20"/>
  <c r="L742" i="19"/>
  <c r="M742" i="17"/>
  <c r="I743" i="21" l="1"/>
  <c r="N743" i="20"/>
  <c r="J743" i="19"/>
  <c r="J743" i="18"/>
  <c r="N743" i="18" s="1"/>
  <c r="J744" i="17"/>
  <c r="H744" i="21"/>
  <c r="M743" i="20"/>
  <c r="L743" i="19"/>
  <c r="M743" i="17"/>
  <c r="O743" i="17" s="1"/>
  <c r="J743" i="21"/>
  <c r="M743" i="21" s="1"/>
  <c r="K743" i="20"/>
  <c r="K743" i="19"/>
  <c r="I744" i="18"/>
  <c r="K743" i="17"/>
  <c r="O742" i="20"/>
  <c r="K834" i="21"/>
  <c r="L834" i="20"/>
  <c r="I835" i="19"/>
  <c r="K834" i="18"/>
  <c r="L834" i="17"/>
  <c r="N742" i="19"/>
  <c r="K835" i="21" l="1"/>
  <c r="L835" i="20"/>
  <c r="I836" i="19"/>
  <c r="K835" i="18"/>
  <c r="L835" i="17"/>
  <c r="H745" i="21"/>
  <c r="M744" i="20"/>
  <c r="L744" i="19"/>
  <c r="M744" i="17"/>
  <c r="I744" i="21"/>
  <c r="M744" i="21" s="1"/>
  <c r="N744" i="20"/>
  <c r="J744" i="19"/>
  <c r="J744" i="18"/>
  <c r="J745" i="17"/>
  <c r="J744" i="21"/>
  <c r="K744" i="20"/>
  <c r="K744" i="19"/>
  <c r="I745" i="18"/>
  <c r="N744" i="18"/>
  <c r="K744" i="17"/>
  <c r="O744" i="17" s="1"/>
  <c r="N743" i="19"/>
  <c r="O743" i="20"/>
  <c r="O744" i="20" l="1"/>
  <c r="J745" i="21"/>
  <c r="K745" i="20"/>
  <c r="K745" i="19"/>
  <c r="I746" i="18"/>
  <c r="N745" i="18"/>
  <c r="K745" i="17"/>
  <c r="O745" i="17" s="1"/>
  <c r="H746" i="21"/>
  <c r="M745" i="21"/>
  <c r="M745" i="20"/>
  <c r="L745" i="19"/>
  <c r="M745" i="17"/>
  <c r="I745" i="21"/>
  <c r="N745" i="20"/>
  <c r="J745" i="19"/>
  <c r="J745" i="18"/>
  <c r="J746" i="17"/>
  <c r="K836" i="21"/>
  <c r="L836" i="20"/>
  <c r="I837" i="19"/>
  <c r="K836" i="18"/>
  <c r="L836" i="17"/>
  <c r="N744" i="19"/>
  <c r="K837" i="21" l="1"/>
  <c r="L837" i="20"/>
  <c r="I838" i="19"/>
  <c r="K837" i="18"/>
  <c r="L837" i="17"/>
  <c r="N745" i="19"/>
  <c r="H747" i="21"/>
  <c r="M746" i="21"/>
  <c r="M746" i="20"/>
  <c r="L746" i="19"/>
  <c r="M746" i="17"/>
  <c r="I746" i="21"/>
  <c r="N746" i="20"/>
  <c r="J746" i="19"/>
  <c r="J746" i="18"/>
  <c r="J747" i="17"/>
  <c r="J746" i="21"/>
  <c r="K746" i="20"/>
  <c r="K746" i="19"/>
  <c r="I747" i="18"/>
  <c r="N746" i="18"/>
  <c r="K746" i="17"/>
  <c r="O746" i="17" s="1"/>
  <c r="O745" i="20"/>
  <c r="O746" i="20" l="1"/>
  <c r="I747" i="21"/>
  <c r="N747" i="20"/>
  <c r="J747" i="19"/>
  <c r="J747" i="18"/>
  <c r="J748" i="17"/>
  <c r="J747" i="21"/>
  <c r="M747" i="21" s="1"/>
  <c r="K747" i="20"/>
  <c r="O747" i="20" s="1"/>
  <c r="K747" i="19"/>
  <c r="N747" i="18"/>
  <c r="I748" i="18"/>
  <c r="K747" i="17"/>
  <c r="H748" i="21"/>
  <c r="M747" i="20"/>
  <c r="L747" i="19"/>
  <c r="M747" i="17"/>
  <c r="O747" i="17" s="1"/>
  <c r="N746" i="19"/>
  <c r="K838" i="21"/>
  <c r="L838" i="20"/>
  <c r="I839" i="19"/>
  <c r="K838" i="18"/>
  <c r="L838" i="17"/>
  <c r="N747" i="19" l="1"/>
  <c r="H749" i="21"/>
  <c r="M748" i="20"/>
  <c r="L748" i="19"/>
  <c r="M748" i="17"/>
  <c r="J748" i="21"/>
  <c r="K748" i="20"/>
  <c r="K748" i="19"/>
  <c r="I749" i="18"/>
  <c r="N748" i="18"/>
  <c r="K748" i="17"/>
  <c r="O748" i="17" s="1"/>
  <c r="K839" i="21"/>
  <c r="L839" i="20"/>
  <c r="I840" i="19"/>
  <c r="K839" i="18"/>
  <c r="L839" i="17"/>
  <c r="I748" i="21"/>
  <c r="M748" i="21" s="1"/>
  <c r="N748" i="20"/>
  <c r="J748" i="19"/>
  <c r="N748" i="19" s="1"/>
  <c r="J748" i="18"/>
  <c r="J749" i="17"/>
  <c r="I749" i="21" l="1"/>
  <c r="N749" i="20"/>
  <c r="J749" i="19"/>
  <c r="J749" i="18"/>
  <c r="J750" i="17"/>
  <c r="J749" i="21"/>
  <c r="M749" i="21" s="1"/>
  <c r="K749" i="20"/>
  <c r="O749" i="20" s="1"/>
  <c r="K749" i="19"/>
  <c r="N749" i="18"/>
  <c r="I750" i="18"/>
  <c r="K749" i="17"/>
  <c r="O749" i="17" s="1"/>
  <c r="O748" i="20"/>
  <c r="H750" i="21"/>
  <c r="M749" i="20"/>
  <c r="L749" i="19"/>
  <c r="M749" i="17"/>
  <c r="K840" i="21"/>
  <c r="L840" i="20"/>
  <c r="I841" i="19"/>
  <c r="K840" i="18"/>
  <c r="L840" i="17"/>
  <c r="K841" i="21" l="1"/>
  <c r="L841" i="20"/>
  <c r="I842" i="19"/>
  <c r="K841" i="18"/>
  <c r="L841" i="17"/>
  <c r="N749" i="19"/>
  <c r="I750" i="21"/>
  <c r="M750" i="21" s="1"/>
  <c r="N750" i="20"/>
  <c r="J750" i="19"/>
  <c r="N750" i="19" s="1"/>
  <c r="J750" i="18"/>
  <c r="J751" i="17"/>
  <c r="H751" i="21"/>
  <c r="M750" i="20"/>
  <c r="L750" i="19"/>
  <c r="M750" i="17"/>
  <c r="J750" i="21"/>
  <c r="K750" i="20"/>
  <c r="O750" i="20" s="1"/>
  <c r="K750" i="19"/>
  <c r="I751" i="18"/>
  <c r="N750" i="18"/>
  <c r="K750" i="17"/>
  <c r="O750" i="17" s="1"/>
  <c r="J751" i="21" l="1"/>
  <c r="K751" i="20"/>
  <c r="K751" i="19"/>
  <c r="I752" i="18"/>
  <c r="K751" i="17"/>
  <c r="H752" i="21"/>
  <c r="M751" i="21"/>
  <c r="M751" i="20"/>
  <c r="L751" i="19"/>
  <c r="M751" i="17"/>
  <c r="O751" i="17" s="1"/>
  <c r="K842" i="21"/>
  <c r="L842" i="20"/>
  <c r="I843" i="19"/>
  <c r="K842" i="18"/>
  <c r="L842" i="17"/>
  <c r="I751" i="21"/>
  <c r="N751" i="20"/>
  <c r="J751" i="19"/>
  <c r="J751" i="18"/>
  <c r="N751" i="18" s="1"/>
  <c r="J752" i="17"/>
  <c r="I752" i="21" l="1"/>
  <c r="N752" i="20"/>
  <c r="J752" i="19"/>
  <c r="J752" i="18"/>
  <c r="J753" i="17"/>
  <c r="N751" i="19"/>
  <c r="M752" i="21"/>
  <c r="H753" i="21"/>
  <c r="M752" i="20"/>
  <c r="L752" i="19"/>
  <c r="M752" i="17"/>
  <c r="O751" i="20"/>
  <c r="J752" i="21"/>
  <c r="K752" i="20"/>
  <c r="K752" i="19"/>
  <c r="N752" i="18"/>
  <c r="I753" i="18"/>
  <c r="K752" i="17"/>
  <c r="O752" i="17" s="1"/>
  <c r="K843" i="21"/>
  <c r="L843" i="20"/>
  <c r="I844" i="19"/>
  <c r="K843" i="18"/>
  <c r="L843" i="17"/>
  <c r="K844" i="21" l="1"/>
  <c r="L844" i="20"/>
  <c r="I845" i="19"/>
  <c r="K844" i="18"/>
  <c r="L844" i="17"/>
  <c r="J753" i="21"/>
  <c r="K753" i="20"/>
  <c r="K753" i="19"/>
  <c r="I754" i="18"/>
  <c r="N753" i="18"/>
  <c r="K753" i="17"/>
  <c r="O752" i="20"/>
  <c r="H754" i="21"/>
  <c r="M753" i="20"/>
  <c r="L753" i="19"/>
  <c r="M753" i="17"/>
  <c r="I753" i="21"/>
  <c r="M753" i="21" s="1"/>
  <c r="N753" i="20"/>
  <c r="J753" i="19"/>
  <c r="N753" i="19" s="1"/>
  <c r="J753" i="18"/>
  <c r="J754" i="17"/>
  <c r="O753" i="17"/>
  <c r="N752" i="19"/>
  <c r="J754" i="21" l="1"/>
  <c r="K754" i="20"/>
  <c r="K754" i="19"/>
  <c r="I755" i="18"/>
  <c r="K754" i="17"/>
  <c r="I754" i="21"/>
  <c r="M754" i="21" s="1"/>
  <c r="N754" i="20"/>
  <c r="J754" i="19"/>
  <c r="N754" i="19" s="1"/>
  <c r="J754" i="18"/>
  <c r="N754" i="18" s="1"/>
  <c r="J755" i="17"/>
  <c r="O754" i="17"/>
  <c r="O753" i="20"/>
  <c r="H755" i="21"/>
  <c r="M754" i="20"/>
  <c r="L754" i="19"/>
  <c r="M754" i="17"/>
  <c r="K845" i="21"/>
  <c r="L845" i="20"/>
  <c r="I846" i="19"/>
  <c r="K845" i="18"/>
  <c r="L845" i="17"/>
  <c r="I755" i="21" l="1"/>
  <c r="N755" i="20"/>
  <c r="J755" i="19"/>
  <c r="J755" i="18"/>
  <c r="J756" i="17"/>
  <c r="K846" i="21"/>
  <c r="L846" i="20"/>
  <c r="I847" i="19"/>
  <c r="K846" i="18"/>
  <c r="L846" i="17"/>
  <c r="J755" i="21"/>
  <c r="K755" i="20"/>
  <c r="K755" i="19"/>
  <c r="N755" i="18"/>
  <c r="I756" i="18"/>
  <c r="K755" i="17"/>
  <c r="O755" i="17" s="1"/>
  <c r="H756" i="21"/>
  <c r="M755" i="21"/>
  <c r="M755" i="20"/>
  <c r="L755" i="19"/>
  <c r="M755" i="17"/>
  <c r="O754" i="20"/>
  <c r="K847" i="21" l="1"/>
  <c r="L847" i="20"/>
  <c r="I848" i="19"/>
  <c r="K847" i="18"/>
  <c r="L847" i="17"/>
  <c r="J756" i="21"/>
  <c r="K756" i="20"/>
  <c r="O756" i="20" s="1"/>
  <c r="K756" i="19"/>
  <c r="I757" i="18"/>
  <c r="N756" i="18"/>
  <c r="K756" i="17"/>
  <c r="O756" i="17" s="1"/>
  <c r="H757" i="21"/>
  <c r="M756" i="20"/>
  <c r="L756" i="19"/>
  <c r="M756" i="17"/>
  <c r="I756" i="21"/>
  <c r="M756" i="21" s="1"/>
  <c r="N756" i="20"/>
  <c r="J756" i="19"/>
  <c r="N756" i="19" s="1"/>
  <c r="J756" i="18"/>
  <c r="J757" i="17"/>
  <c r="N755" i="19"/>
  <c r="O755" i="20"/>
  <c r="I757" i="21" l="1"/>
  <c r="N757" i="20"/>
  <c r="J757" i="19"/>
  <c r="J757" i="18"/>
  <c r="J758" i="17"/>
  <c r="J757" i="21"/>
  <c r="K757" i="20"/>
  <c r="O757" i="20" s="1"/>
  <c r="K757" i="19"/>
  <c r="I758" i="18"/>
  <c r="N757" i="18"/>
  <c r="K757" i="17"/>
  <c r="O757" i="17" s="1"/>
  <c r="K848" i="21"/>
  <c r="L848" i="20"/>
  <c r="I849" i="19"/>
  <c r="K848" i="18"/>
  <c r="L848" i="17"/>
  <c r="H758" i="21"/>
  <c r="M757" i="21"/>
  <c r="M757" i="20"/>
  <c r="L757" i="19"/>
  <c r="M757" i="17"/>
  <c r="J758" i="21" l="1"/>
  <c r="K758" i="20"/>
  <c r="K758" i="19"/>
  <c r="I759" i="18"/>
  <c r="K758" i="17"/>
  <c r="H759" i="21"/>
  <c r="M758" i="21"/>
  <c r="M758" i="20"/>
  <c r="L758" i="19"/>
  <c r="M758" i="17"/>
  <c r="K849" i="21"/>
  <c r="L849" i="20"/>
  <c r="I850" i="19"/>
  <c r="K849" i="18"/>
  <c r="L849" i="17"/>
  <c r="I758" i="21"/>
  <c r="N758" i="20"/>
  <c r="J758" i="19"/>
  <c r="J758" i="18"/>
  <c r="N758" i="18" s="1"/>
  <c r="J759" i="17"/>
  <c r="O758" i="17"/>
  <c r="N757" i="19"/>
  <c r="I759" i="21" l="1"/>
  <c r="N759" i="20"/>
  <c r="J759" i="19"/>
  <c r="J759" i="18"/>
  <c r="J760" i="17"/>
  <c r="N758" i="19"/>
  <c r="K850" i="21"/>
  <c r="L850" i="20"/>
  <c r="I851" i="19"/>
  <c r="K850" i="18"/>
  <c r="L850" i="17"/>
  <c r="O758" i="20"/>
  <c r="H760" i="21"/>
  <c r="M759" i="20"/>
  <c r="L759" i="19"/>
  <c r="M759" i="17"/>
  <c r="O759" i="17" s="1"/>
  <c r="J759" i="21"/>
  <c r="M759" i="21" s="1"/>
  <c r="K759" i="20"/>
  <c r="O759" i="20" s="1"/>
  <c r="K759" i="19"/>
  <c r="N759" i="18"/>
  <c r="I760" i="18"/>
  <c r="K759" i="17"/>
  <c r="J760" i="21" l="1"/>
  <c r="K760" i="20"/>
  <c r="K760" i="19"/>
  <c r="I761" i="18"/>
  <c r="K760" i="17"/>
  <c r="K851" i="21"/>
  <c r="L851" i="20"/>
  <c r="I852" i="19"/>
  <c r="K851" i="18"/>
  <c r="L851" i="17"/>
  <c r="H761" i="21"/>
  <c r="M760" i="20"/>
  <c r="L760" i="19"/>
  <c r="M760" i="17"/>
  <c r="N759" i="19"/>
  <c r="I760" i="21"/>
  <c r="M760" i="21" s="1"/>
  <c r="N760" i="20"/>
  <c r="J760" i="19"/>
  <c r="N760" i="19" s="1"/>
  <c r="J760" i="18"/>
  <c r="N760" i="18" s="1"/>
  <c r="J761" i="17"/>
  <c r="O760" i="17"/>
  <c r="I761" i="21" l="1"/>
  <c r="N761" i="20"/>
  <c r="J761" i="19"/>
  <c r="J761" i="18"/>
  <c r="J762" i="17"/>
  <c r="K852" i="21"/>
  <c r="L852" i="20"/>
  <c r="I853" i="19"/>
  <c r="K852" i="18"/>
  <c r="L852" i="17"/>
  <c r="J761" i="21"/>
  <c r="K761" i="20"/>
  <c r="K761" i="19"/>
  <c r="N761" i="18"/>
  <c r="I762" i="18"/>
  <c r="K761" i="17"/>
  <c r="O761" i="17" s="1"/>
  <c r="O760" i="20"/>
  <c r="H762" i="21"/>
  <c r="M761" i="21"/>
  <c r="M761" i="20"/>
  <c r="L761" i="19"/>
  <c r="M761" i="17"/>
  <c r="K853" i="21" l="1"/>
  <c r="L853" i="20"/>
  <c r="I854" i="19"/>
  <c r="K853" i="18"/>
  <c r="L853" i="17"/>
  <c r="J762" i="21"/>
  <c r="K762" i="20"/>
  <c r="O762" i="20" s="1"/>
  <c r="K762" i="19"/>
  <c r="I763" i="18"/>
  <c r="N762" i="18"/>
  <c r="K762" i="17"/>
  <c r="O762" i="17" s="1"/>
  <c r="O761" i="20"/>
  <c r="H763" i="21"/>
  <c r="M762" i="20"/>
  <c r="L762" i="19"/>
  <c r="M762" i="17"/>
  <c r="I762" i="21"/>
  <c r="M762" i="21" s="1"/>
  <c r="N762" i="20"/>
  <c r="J762" i="19"/>
  <c r="J762" i="18"/>
  <c r="J763" i="17"/>
  <c r="N761" i="19"/>
  <c r="I763" i="21" l="1"/>
  <c r="N763" i="20"/>
  <c r="J763" i="19"/>
  <c r="J763" i="18"/>
  <c r="J764" i="17"/>
  <c r="N762" i="19"/>
  <c r="K854" i="21"/>
  <c r="L854" i="20"/>
  <c r="I855" i="19"/>
  <c r="K854" i="18"/>
  <c r="L854" i="17"/>
  <c r="H764" i="21"/>
  <c r="M763" i="20"/>
  <c r="L763" i="19"/>
  <c r="M763" i="17"/>
  <c r="J763" i="21"/>
  <c r="M763" i="21" s="1"/>
  <c r="K763" i="20"/>
  <c r="O763" i="20" s="1"/>
  <c r="K763" i="19"/>
  <c r="I764" i="18"/>
  <c r="N763" i="18"/>
  <c r="K763" i="17"/>
  <c r="O763" i="17" s="1"/>
  <c r="K855" i="21" l="1"/>
  <c r="L855" i="20"/>
  <c r="I856" i="19"/>
  <c r="K855" i="18"/>
  <c r="L855" i="17"/>
  <c r="J764" i="21"/>
  <c r="K764" i="20"/>
  <c r="O764" i="20" s="1"/>
  <c r="K764" i="19"/>
  <c r="N764" i="18"/>
  <c r="I765" i="18"/>
  <c r="K764" i="17"/>
  <c r="O764" i="17" s="1"/>
  <c r="H765" i="21"/>
  <c r="M764" i="20"/>
  <c r="L764" i="19"/>
  <c r="M764" i="17"/>
  <c r="I764" i="21"/>
  <c r="M764" i="21" s="1"/>
  <c r="N764" i="20"/>
  <c r="J764" i="19"/>
  <c r="N764" i="19" s="1"/>
  <c r="J764" i="18"/>
  <c r="J765" i="17"/>
  <c r="N763" i="19"/>
  <c r="I765" i="21" l="1"/>
  <c r="N765" i="20"/>
  <c r="J765" i="19"/>
  <c r="J765" i="18"/>
  <c r="J766" i="17"/>
  <c r="J765" i="21"/>
  <c r="M765" i="21" s="1"/>
  <c r="K765" i="20"/>
  <c r="O765" i="20" s="1"/>
  <c r="K765" i="19"/>
  <c r="I766" i="18"/>
  <c r="N765" i="18"/>
  <c r="K765" i="17"/>
  <c r="O765" i="17" s="1"/>
  <c r="H766" i="21"/>
  <c r="M765" i="20"/>
  <c r="L765" i="19"/>
  <c r="M765" i="17"/>
  <c r="K856" i="21"/>
  <c r="L856" i="20"/>
  <c r="I857" i="19"/>
  <c r="K856" i="18"/>
  <c r="L856" i="17"/>
  <c r="K857" i="21" l="1"/>
  <c r="L857" i="20"/>
  <c r="I858" i="19"/>
  <c r="K857" i="18"/>
  <c r="L857" i="17"/>
  <c r="J766" i="21"/>
  <c r="K766" i="20"/>
  <c r="K766" i="19"/>
  <c r="I767" i="18"/>
  <c r="N766" i="18"/>
  <c r="K766" i="17"/>
  <c r="O766" i="17" s="1"/>
  <c r="I766" i="21"/>
  <c r="N766" i="20"/>
  <c r="J766" i="19"/>
  <c r="J766" i="18"/>
  <c r="J767" i="17"/>
  <c r="N765" i="19"/>
  <c r="H767" i="21"/>
  <c r="M766" i="21"/>
  <c r="M766" i="20"/>
  <c r="L766" i="19"/>
  <c r="M766" i="17"/>
  <c r="J767" i="21" l="1"/>
  <c r="K767" i="20"/>
  <c r="K767" i="19"/>
  <c r="I768" i="18"/>
  <c r="K767" i="17"/>
  <c r="O767" i="17" s="1"/>
  <c r="O766" i="20"/>
  <c r="I767" i="21"/>
  <c r="M767" i="21" s="1"/>
  <c r="N767" i="20"/>
  <c r="J767" i="19"/>
  <c r="J767" i="18"/>
  <c r="N767" i="18" s="1"/>
  <c r="J768" i="17"/>
  <c r="N766" i="19"/>
  <c r="H768" i="21"/>
  <c r="M767" i="20"/>
  <c r="L767" i="19"/>
  <c r="M767" i="17"/>
  <c r="K858" i="21"/>
  <c r="L858" i="20"/>
  <c r="I859" i="19"/>
  <c r="K858" i="18"/>
  <c r="L858" i="17"/>
  <c r="N767" i="19" l="1"/>
  <c r="I768" i="21"/>
  <c r="N768" i="20"/>
  <c r="J768" i="19"/>
  <c r="J768" i="18"/>
  <c r="J769" i="17"/>
  <c r="K859" i="21"/>
  <c r="L859" i="20"/>
  <c r="I860" i="19"/>
  <c r="K859" i="18"/>
  <c r="L859" i="17"/>
  <c r="J768" i="21"/>
  <c r="K768" i="20"/>
  <c r="K768" i="19"/>
  <c r="I769" i="18"/>
  <c r="N768" i="18"/>
  <c r="K768" i="17"/>
  <c r="O768" i="17" s="1"/>
  <c r="H769" i="21"/>
  <c r="M768" i="21"/>
  <c r="M768" i="20"/>
  <c r="L768" i="19"/>
  <c r="M768" i="17"/>
  <c r="O767" i="20"/>
  <c r="I769" i="21" l="1"/>
  <c r="N769" i="20"/>
  <c r="J769" i="19"/>
  <c r="J769" i="18"/>
  <c r="J770" i="17"/>
  <c r="K860" i="21"/>
  <c r="L860" i="20"/>
  <c r="I861" i="19"/>
  <c r="K860" i="18"/>
  <c r="L860" i="17"/>
  <c r="H770" i="21"/>
  <c r="M769" i="20"/>
  <c r="L769" i="19"/>
  <c r="M769" i="17"/>
  <c r="J769" i="21"/>
  <c r="M769" i="21" s="1"/>
  <c r="K769" i="20"/>
  <c r="O769" i="20" s="1"/>
  <c r="K769" i="19"/>
  <c r="I770" i="18"/>
  <c r="N769" i="18"/>
  <c r="K769" i="17"/>
  <c r="O769" i="17" s="1"/>
  <c r="N768" i="19"/>
  <c r="O768" i="20"/>
  <c r="K861" i="21" l="1"/>
  <c r="L861" i="20"/>
  <c r="I862" i="19"/>
  <c r="K861" i="18"/>
  <c r="L861" i="17"/>
  <c r="J770" i="21"/>
  <c r="K770" i="20"/>
  <c r="K770" i="19"/>
  <c r="I771" i="18"/>
  <c r="N770" i="18"/>
  <c r="K770" i="17"/>
  <c r="O770" i="17" s="1"/>
  <c r="I770" i="21"/>
  <c r="N770" i="20"/>
  <c r="J770" i="19"/>
  <c r="J770" i="18"/>
  <c r="J771" i="17"/>
  <c r="N769" i="19"/>
  <c r="H771" i="21"/>
  <c r="M770" i="21"/>
  <c r="M770" i="20"/>
  <c r="L770" i="19"/>
  <c r="M770" i="17"/>
  <c r="J771" i="21" l="1"/>
  <c r="K771" i="20"/>
  <c r="K771" i="19"/>
  <c r="I772" i="18"/>
  <c r="K771" i="17"/>
  <c r="M771" i="21"/>
  <c r="H772" i="21"/>
  <c r="M771" i="20"/>
  <c r="L771" i="19"/>
  <c r="M771" i="17"/>
  <c r="O771" i="17" s="1"/>
  <c r="O770" i="20"/>
  <c r="I771" i="21"/>
  <c r="N771" i="20"/>
  <c r="J771" i="19"/>
  <c r="J771" i="18"/>
  <c r="N771" i="18" s="1"/>
  <c r="J772" i="17"/>
  <c r="N770" i="19"/>
  <c r="K862" i="21"/>
  <c r="L862" i="20"/>
  <c r="I863" i="19"/>
  <c r="K862" i="18"/>
  <c r="L862" i="17"/>
  <c r="K863" i="21" l="1"/>
  <c r="L863" i="20"/>
  <c r="I864" i="19"/>
  <c r="K863" i="18"/>
  <c r="L863" i="17"/>
  <c r="H773" i="21"/>
  <c r="M772" i="20"/>
  <c r="L772" i="19"/>
  <c r="M772" i="17"/>
  <c r="J772" i="21"/>
  <c r="K772" i="20"/>
  <c r="K772" i="19"/>
  <c r="I773" i="18"/>
  <c r="K772" i="17"/>
  <c r="O771" i="20"/>
  <c r="I772" i="21"/>
  <c r="M772" i="21" s="1"/>
  <c r="N772" i="20"/>
  <c r="J772" i="19"/>
  <c r="N772" i="19" s="1"/>
  <c r="J772" i="18"/>
  <c r="N772" i="18" s="1"/>
  <c r="J773" i="17"/>
  <c r="O772" i="17"/>
  <c r="N771" i="19"/>
  <c r="K864" i="21" l="1"/>
  <c r="L864" i="20"/>
  <c r="I865" i="19"/>
  <c r="K864" i="18"/>
  <c r="L864" i="17"/>
  <c r="J773" i="21"/>
  <c r="K773" i="20"/>
  <c r="K773" i="19"/>
  <c r="N773" i="18"/>
  <c r="I774" i="18"/>
  <c r="K773" i="17"/>
  <c r="O773" i="17" s="1"/>
  <c r="I773" i="21"/>
  <c r="N773" i="20"/>
  <c r="J773" i="19"/>
  <c r="J773" i="18"/>
  <c r="J774" i="17"/>
  <c r="H774" i="21"/>
  <c r="M773" i="21"/>
  <c r="M773" i="20"/>
  <c r="L773" i="19"/>
  <c r="M773" i="17"/>
  <c r="O772" i="20"/>
  <c r="J774" i="21" l="1"/>
  <c r="K774" i="20"/>
  <c r="K774" i="19"/>
  <c r="I775" i="18"/>
  <c r="N774" i="18"/>
  <c r="K774" i="17"/>
  <c r="O773" i="20"/>
  <c r="H775" i="21"/>
  <c r="M774" i="21"/>
  <c r="M774" i="20"/>
  <c r="L774" i="19"/>
  <c r="M774" i="17"/>
  <c r="O774" i="17" s="1"/>
  <c r="I774" i="21"/>
  <c r="N774" i="20"/>
  <c r="J774" i="19"/>
  <c r="J774" i="18"/>
  <c r="J775" i="17"/>
  <c r="N773" i="19"/>
  <c r="K865" i="21"/>
  <c r="L865" i="20"/>
  <c r="I866" i="19"/>
  <c r="K865" i="18"/>
  <c r="L865" i="17"/>
  <c r="I775" i="21" l="1"/>
  <c r="N775" i="20"/>
  <c r="J775" i="19"/>
  <c r="J775" i="18"/>
  <c r="J776" i="17"/>
  <c r="K866" i="21"/>
  <c r="L866" i="20"/>
  <c r="I867" i="19"/>
  <c r="L866" i="17"/>
  <c r="K866" i="18"/>
  <c r="H776" i="21"/>
  <c r="M775" i="20"/>
  <c r="L775" i="19"/>
  <c r="M775" i="17"/>
  <c r="O775" i="17" s="1"/>
  <c r="N774" i="19"/>
  <c r="O774" i="20"/>
  <c r="J775" i="21"/>
  <c r="M775" i="21" s="1"/>
  <c r="K775" i="20"/>
  <c r="O775" i="20" s="1"/>
  <c r="K775" i="19"/>
  <c r="I776" i="18"/>
  <c r="N775" i="18"/>
  <c r="K775" i="17"/>
  <c r="J776" i="21" l="1"/>
  <c r="K776" i="20"/>
  <c r="K776" i="19"/>
  <c r="I777" i="18"/>
  <c r="K776" i="17"/>
  <c r="K867" i="21"/>
  <c r="L867" i="20"/>
  <c r="I868" i="19"/>
  <c r="K867" i="18"/>
  <c r="L867" i="17"/>
  <c r="I776" i="21"/>
  <c r="N776" i="20"/>
  <c r="J776" i="19"/>
  <c r="J776" i="18"/>
  <c r="N776" i="18" s="1"/>
  <c r="J777" i="17"/>
  <c r="N775" i="19"/>
  <c r="M776" i="21"/>
  <c r="H777" i="21"/>
  <c r="M776" i="20"/>
  <c r="L776" i="19"/>
  <c r="M776" i="17"/>
  <c r="O776" i="17" s="1"/>
  <c r="K868" i="21" l="1"/>
  <c r="L868" i="20"/>
  <c r="I869" i="19"/>
  <c r="K868" i="18"/>
  <c r="L868" i="17"/>
  <c r="H778" i="21"/>
  <c r="M777" i="20"/>
  <c r="L777" i="19"/>
  <c r="M777" i="17"/>
  <c r="I777" i="21"/>
  <c r="M777" i="21" s="1"/>
  <c r="N777" i="20"/>
  <c r="J777" i="19"/>
  <c r="J777" i="18"/>
  <c r="J778" i="17"/>
  <c r="J777" i="21"/>
  <c r="K777" i="20"/>
  <c r="K777" i="19"/>
  <c r="I778" i="18"/>
  <c r="N777" i="18"/>
  <c r="K777" i="17"/>
  <c r="O777" i="17" s="1"/>
  <c r="N776" i="19"/>
  <c r="O776" i="20"/>
  <c r="O777" i="20" l="1"/>
  <c r="J778" i="21"/>
  <c r="K778" i="20"/>
  <c r="K778" i="19"/>
  <c r="I779" i="18"/>
  <c r="N778" i="18"/>
  <c r="K778" i="17"/>
  <c r="O778" i="17" s="1"/>
  <c r="H779" i="21"/>
  <c r="M778" i="21"/>
  <c r="M778" i="20"/>
  <c r="L778" i="19"/>
  <c r="M778" i="17"/>
  <c r="I778" i="21"/>
  <c r="N778" i="20"/>
  <c r="J778" i="19"/>
  <c r="J778" i="18"/>
  <c r="J779" i="17"/>
  <c r="K869" i="21"/>
  <c r="L869" i="20"/>
  <c r="I870" i="19"/>
  <c r="K869" i="18"/>
  <c r="L869" i="17"/>
  <c r="N777" i="19"/>
  <c r="K870" i="21" l="1"/>
  <c r="L870" i="20"/>
  <c r="I871" i="19"/>
  <c r="K870" i="18"/>
  <c r="L870" i="17"/>
  <c r="H780" i="21"/>
  <c r="M779" i="20"/>
  <c r="L779" i="19"/>
  <c r="M779" i="17"/>
  <c r="I779" i="21"/>
  <c r="M779" i="21" s="1"/>
  <c r="N779" i="20"/>
  <c r="J779" i="19"/>
  <c r="J779" i="18"/>
  <c r="N779" i="18" s="1"/>
  <c r="J780" i="17"/>
  <c r="J779" i="21"/>
  <c r="K779" i="20"/>
  <c r="K779" i="19"/>
  <c r="I780" i="18"/>
  <c r="K779" i="17"/>
  <c r="O779" i="17" s="1"/>
  <c r="N778" i="19"/>
  <c r="O778" i="20"/>
  <c r="J780" i="21" l="1"/>
  <c r="K780" i="20"/>
  <c r="K780" i="19"/>
  <c r="I781" i="18"/>
  <c r="N780" i="18"/>
  <c r="K780" i="17"/>
  <c r="O780" i="17" s="1"/>
  <c r="H781" i="21"/>
  <c r="M780" i="20"/>
  <c r="L780" i="19"/>
  <c r="M780" i="17"/>
  <c r="I780" i="21"/>
  <c r="M780" i="21" s="1"/>
  <c r="N780" i="20"/>
  <c r="J780" i="19"/>
  <c r="J780" i="18"/>
  <c r="J781" i="17"/>
  <c r="K871" i="21"/>
  <c r="L871" i="20"/>
  <c r="I872" i="19"/>
  <c r="K871" i="18"/>
  <c r="L871" i="17"/>
  <c r="O779" i="20"/>
  <c r="N779" i="19"/>
  <c r="K872" i="21" l="1"/>
  <c r="L872" i="20"/>
  <c r="I873" i="19"/>
  <c r="K872" i="18"/>
  <c r="L872" i="17"/>
  <c r="I781" i="21"/>
  <c r="M781" i="21" s="1"/>
  <c r="N781" i="20"/>
  <c r="J781" i="19"/>
  <c r="J781" i="18"/>
  <c r="J782" i="17"/>
  <c r="O780" i="20"/>
  <c r="H782" i="21"/>
  <c r="M781" i="20"/>
  <c r="L781" i="19"/>
  <c r="M781" i="17"/>
  <c r="J781" i="21"/>
  <c r="K781" i="20"/>
  <c r="O781" i="20" s="1"/>
  <c r="K781" i="19"/>
  <c r="I782" i="18"/>
  <c r="N781" i="18"/>
  <c r="K781" i="17"/>
  <c r="O781" i="17" s="1"/>
  <c r="N780" i="19"/>
  <c r="H783" i="21" l="1"/>
  <c r="M782" i="20"/>
  <c r="L782" i="19"/>
  <c r="M782" i="17"/>
  <c r="I782" i="21"/>
  <c r="M782" i="21" s="1"/>
  <c r="N782" i="20"/>
  <c r="J782" i="19"/>
  <c r="N782" i="19" s="1"/>
  <c r="J782" i="18"/>
  <c r="N782" i="18" s="1"/>
  <c r="J783" i="17"/>
  <c r="O782" i="17"/>
  <c r="J782" i="21"/>
  <c r="K782" i="20"/>
  <c r="K782" i="19"/>
  <c r="I783" i="18"/>
  <c r="K782" i="17"/>
  <c r="N781" i="19"/>
  <c r="K873" i="21"/>
  <c r="L873" i="20"/>
  <c r="I874" i="19"/>
  <c r="K873" i="18"/>
  <c r="L873" i="17"/>
  <c r="K874" i="21" l="1"/>
  <c r="L874" i="20"/>
  <c r="I875" i="19"/>
  <c r="K874" i="18"/>
  <c r="L874" i="17"/>
  <c r="I783" i="21"/>
  <c r="N783" i="20"/>
  <c r="J783" i="19"/>
  <c r="J783" i="18"/>
  <c r="N783" i="18" s="1"/>
  <c r="J784" i="17"/>
  <c r="J783" i="21"/>
  <c r="K783" i="20"/>
  <c r="K783" i="19"/>
  <c r="I784" i="18"/>
  <c r="K783" i="17"/>
  <c r="O782" i="20"/>
  <c r="M783" i="21"/>
  <c r="H784" i="21"/>
  <c r="M783" i="20"/>
  <c r="L783" i="19"/>
  <c r="M783" i="17"/>
  <c r="O783" i="17" s="1"/>
  <c r="N783" i="19" l="1"/>
  <c r="I784" i="21"/>
  <c r="N784" i="20"/>
  <c r="J784" i="19"/>
  <c r="J784" i="18"/>
  <c r="J785" i="17"/>
  <c r="J784" i="21"/>
  <c r="K784" i="20"/>
  <c r="K784" i="19"/>
  <c r="I785" i="18"/>
  <c r="N784" i="18"/>
  <c r="K784" i="17"/>
  <c r="K875" i="21"/>
  <c r="L875" i="20"/>
  <c r="I876" i="19"/>
  <c r="K875" i="18"/>
  <c r="L875" i="17"/>
  <c r="H785" i="21"/>
  <c r="M784" i="21"/>
  <c r="M784" i="20"/>
  <c r="L784" i="19"/>
  <c r="M784" i="17"/>
  <c r="O784" i="17" s="1"/>
  <c r="O783" i="20"/>
  <c r="J785" i="21" l="1"/>
  <c r="K785" i="20"/>
  <c r="K785" i="19"/>
  <c r="I786" i="18"/>
  <c r="K785" i="17"/>
  <c r="O785" i="17" s="1"/>
  <c r="O784" i="20"/>
  <c r="H786" i="21"/>
  <c r="M785" i="21"/>
  <c r="M785" i="20"/>
  <c r="L785" i="19"/>
  <c r="M785" i="17"/>
  <c r="I785" i="21"/>
  <c r="N785" i="20"/>
  <c r="J785" i="19"/>
  <c r="J785" i="18"/>
  <c r="N785" i="18" s="1"/>
  <c r="J786" i="17"/>
  <c r="K876" i="21"/>
  <c r="L876" i="20"/>
  <c r="I877" i="19"/>
  <c r="K876" i="18"/>
  <c r="L876" i="17"/>
  <c r="N784" i="19"/>
  <c r="K877" i="21" l="1"/>
  <c r="L877" i="20"/>
  <c r="I878" i="19"/>
  <c r="K877" i="18"/>
  <c r="L877" i="17"/>
  <c r="H787" i="21"/>
  <c r="M786" i="20"/>
  <c r="L786" i="19"/>
  <c r="M786" i="17"/>
  <c r="O786" i="17" s="1"/>
  <c r="J786" i="21"/>
  <c r="M786" i="21" s="1"/>
  <c r="K786" i="20"/>
  <c r="K786" i="19"/>
  <c r="I787" i="18"/>
  <c r="K786" i="17"/>
  <c r="O785" i="20"/>
  <c r="I786" i="21"/>
  <c r="N786" i="20"/>
  <c r="J786" i="19"/>
  <c r="J786" i="18"/>
  <c r="N786" i="18" s="1"/>
  <c r="J787" i="17"/>
  <c r="N785" i="19"/>
  <c r="I787" i="21" l="1"/>
  <c r="N787" i="20"/>
  <c r="J787" i="19"/>
  <c r="J787" i="18"/>
  <c r="J788" i="17"/>
  <c r="N786" i="19"/>
  <c r="H788" i="21"/>
  <c r="M787" i="21"/>
  <c r="M787" i="20"/>
  <c r="L787" i="19"/>
  <c r="M787" i="17"/>
  <c r="K878" i="21"/>
  <c r="L878" i="20"/>
  <c r="I879" i="19"/>
  <c r="K878" i="18"/>
  <c r="L878" i="17"/>
  <c r="J787" i="21"/>
  <c r="K787" i="20"/>
  <c r="K787" i="19"/>
  <c r="I788" i="18"/>
  <c r="N787" i="18"/>
  <c r="K787" i="17"/>
  <c r="O787" i="17" s="1"/>
  <c r="O786" i="20"/>
  <c r="J788" i="21" l="1"/>
  <c r="K788" i="20"/>
  <c r="K788" i="19"/>
  <c r="I789" i="18"/>
  <c r="K788" i="17"/>
  <c r="O787" i="20"/>
  <c r="I788" i="21"/>
  <c r="M788" i="21" s="1"/>
  <c r="N788" i="20"/>
  <c r="J788" i="19"/>
  <c r="N788" i="19" s="1"/>
  <c r="J788" i="18"/>
  <c r="N788" i="18" s="1"/>
  <c r="O788" i="17"/>
  <c r="J789" i="17"/>
  <c r="H789" i="21"/>
  <c r="M788" i="20"/>
  <c r="L788" i="19"/>
  <c r="M788" i="17"/>
  <c r="K879" i="21"/>
  <c r="L879" i="20"/>
  <c r="I880" i="19"/>
  <c r="K879" i="18"/>
  <c r="L879" i="17"/>
  <c r="N787" i="19"/>
  <c r="K880" i="21" l="1"/>
  <c r="L880" i="20"/>
  <c r="I881" i="19"/>
  <c r="K880" i="18"/>
  <c r="L880" i="17"/>
  <c r="H790" i="21"/>
  <c r="M789" i="20"/>
  <c r="L789" i="19"/>
  <c r="M789" i="17"/>
  <c r="J789" i="21"/>
  <c r="M789" i="21" s="1"/>
  <c r="K789" i="20"/>
  <c r="K789" i="19"/>
  <c r="I790" i="18"/>
  <c r="K789" i="17"/>
  <c r="O788" i="20"/>
  <c r="I789" i="21"/>
  <c r="N789" i="20"/>
  <c r="J789" i="19"/>
  <c r="J789" i="18"/>
  <c r="N789" i="18" s="1"/>
  <c r="J790" i="17"/>
  <c r="O789" i="17"/>
  <c r="I790" i="21" l="1"/>
  <c r="N790" i="20"/>
  <c r="J790" i="19"/>
  <c r="J790" i="18"/>
  <c r="J791" i="17"/>
  <c r="J790" i="21"/>
  <c r="M790" i="21" s="1"/>
  <c r="K790" i="20"/>
  <c r="O790" i="20" s="1"/>
  <c r="K790" i="19"/>
  <c r="N790" i="18"/>
  <c r="I791" i="18"/>
  <c r="K790" i="17"/>
  <c r="O790" i="17" s="1"/>
  <c r="N789" i="19"/>
  <c r="H791" i="21"/>
  <c r="M790" i="20"/>
  <c r="L790" i="19"/>
  <c r="M790" i="17"/>
  <c r="K881" i="21"/>
  <c r="L881" i="20"/>
  <c r="I882" i="19"/>
  <c r="K881" i="18"/>
  <c r="L881" i="17"/>
  <c r="O789" i="20"/>
  <c r="J791" i="21" l="1"/>
  <c r="K791" i="20"/>
  <c r="K791" i="19"/>
  <c r="N791" i="18"/>
  <c r="I792" i="18"/>
  <c r="K791" i="17"/>
  <c r="O791" i="17" s="1"/>
  <c r="H792" i="21"/>
  <c r="M791" i="20"/>
  <c r="L791" i="19"/>
  <c r="M791" i="17"/>
  <c r="I791" i="21"/>
  <c r="M791" i="21" s="1"/>
  <c r="N791" i="20"/>
  <c r="J791" i="19"/>
  <c r="J791" i="18"/>
  <c r="J792" i="17"/>
  <c r="K882" i="21"/>
  <c r="L882" i="20"/>
  <c r="I883" i="19"/>
  <c r="K882" i="18"/>
  <c r="L882" i="17"/>
  <c r="N790" i="19"/>
  <c r="K883" i="21" l="1"/>
  <c r="L883" i="20"/>
  <c r="I884" i="19"/>
  <c r="K883" i="18"/>
  <c r="L883" i="17"/>
  <c r="H793" i="21"/>
  <c r="M792" i="20"/>
  <c r="L792" i="19"/>
  <c r="M792" i="17"/>
  <c r="O792" i="17" s="1"/>
  <c r="J792" i="21"/>
  <c r="M792" i="21" s="1"/>
  <c r="K792" i="20"/>
  <c r="K792" i="19"/>
  <c r="I793" i="18"/>
  <c r="N792" i="18"/>
  <c r="K792" i="17"/>
  <c r="N791" i="19"/>
  <c r="I792" i="21"/>
  <c r="N792" i="20"/>
  <c r="J792" i="19"/>
  <c r="J793" i="17"/>
  <c r="O791" i="20"/>
  <c r="N792" i="19" l="1"/>
  <c r="I793" i="21"/>
  <c r="M793" i="21" s="1"/>
  <c r="N793" i="20"/>
  <c r="J793" i="19"/>
  <c r="J794" i="17"/>
  <c r="K884" i="21"/>
  <c r="L884" i="20"/>
  <c r="I885" i="19"/>
  <c r="K884" i="18"/>
  <c r="L884" i="17"/>
  <c r="H794" i="21"/>
  <c r="M793" i="20"/>
  <c r="L793" i="19"/>
  <c r="M793" i="17"/>
  <c r="J793" i="21"/>
  <c r="K793" i="20"/>
  <c r="O793" i="20" s="1"/>
  <c r="K793" i="19"/>
  <c r="I794" i="18"/>
  <c r="N793" i="18"/>
  <c r="K793" i="17"/>
  <c r="O793" i="17" s="1"/>
  <c r="O792" i="20"/>
  <c r="K885" i="21" l="1"/>
  <c r="L885" i="20"/>
  <c r="I886" i="19"/>
  <c r="K885" i="18"/>
  <c r="L885" i="17"/>
  <c r="I794" i="21"/>
  <c r="N794" i="20"/>
  <c r="J794" i="19"/>
  <c r="J795" i="17"/>
  <c r="J794" i="21"/>
  <c r="M794" i="21" s="1"/>
  <c r="K794" i="20"/>
  <c r="K794" i="19"/>
  <c r="N794" i="18"/>
  <c r="I795" i="18"/>
  <c r="K794" i="17"/>
  <c r="N793" i="19"/>
  <c r="H795" i="21"/>
  <c r="M794" i="20"/>
  <c r="L794" i="19"/>
  <c r="M794" i="17"/>
  <c r="O794" i="17" s="1"/>
  <c r="N794" i="19" l="1"/>
  <c r="I795" i="21"/>
  <c r="N795" i="20"/>
  <c r="J795" i="19"/>
  <c r="J796" i="17"/>
  <c r="H796" i="21"/>
  <c r="M795" i="20"/>
  <c r="L795" i="19"/>
  <c r="M795" i="17"/>
  <c r="J795" i="21"/>
  <c r="M795" i="21" s="1"/>
  <c r="K795" i="20"/>
  <c r="K795" i="19"/>
  <c r="I796" i="18"/>
  <c r="N795" i="18"/>
  <c r="K795" i="17"/>
  <c r="O795" i="17" s="1"/>
  <c r="K886" i="21"/>
  <c r="L886" i="20"/>
  <c r="I887" i="19"/>
  <c r="K886" i="18"/>
  <c r="L886" i="17"/>
  <c r="O794" i="20"/>
  <c r="H797" i="21" l="1"/>
  <c r="M796" i="20"/>
  <c r="L796" i="19"/>
  <c r="M796" i="17"/>
  <c r="N795" i="19"/>
  <c r="K887" i="21"/>
  <c r="L887" i="20"/>
  <c r="I888" i="19"/>
  <c r="K887" i="18"/>
  <c r="L887" i="17"/>
  <c r="I796" i="21"/>
  <c r="N796" i="20"/>
  <c r="J796" i="19"/>
  <c r="J797" i="17"/>
  <c r="J796" i="21"/>
  <c r="M796" i="21" s="1"/>
  <c r="K796" i="20"/>
  <c r="O796" i="20" s="1"/>
  <c r="K796" i="19"/>
  <c r="N796" i="18"/>
  <c r="I797" i="18"/>
  <c r="K796" i="17"/>
  <c r="O796" i="17" s="1"/>
  <c r="O795" i="20"/>
  <c r="J797" i="21" l="1"/>
  <c r="K797" i="20"/>
  <c r="K797" i="19"/>
  <c r="I798" i="18"/>
  <c r="K797" i="17"/>
  <c r="O797" i="17" s="1"/>
  <c r="N797" i="18"/>
  <c r="K888" i="21"/>
  <c r="L888" i="20"/>
  <c r="I889" i="19"/>
  <c r="K888" i="18"/>
  <c r="L888" i="17"/>
  <c r="I797" i="21"/>
  <c r="N797" i="20"/>
  <c r="J797" i="19"/>
  <c r="J798" i="17"/>
  <c r="N796" i="19"/>
  <c r="H798" i="21"/>
  <c r="M797" i="21"/>
  <c r="M797" i="20"/>
  <c r="L797" i="19"/>
  <c r="M797" i="17"/>
  <c r="H799" i="21" l="1"/>
  <c r="M798" i="20"/>
  <c r="L798" i="19"/>
  <c r="M798" i="17"/>
  <c r="I798" i="21"/>
  <c r="M798" i="21" s="1"/>
  <c r="N798" i="20"/>
  <c r="J798" i="19"/>
  <c r="N798" i="19" s="1"/>
  <c r="J799" i="17"/>
  <c r="K889" i="21"/>
  <c r="L889" i="20"/>
  <c r="I890" i="19"/>
  <c r="K889" i="18"/>
  <c r="L889" i="17"/>
  <c r="N797" i="19"/>
  <c r="J798" i="21"/>
  <c r="K798" i="20"/>
  <c r="O798" i="20" s="1"/>
  <c r="K798" i="19"/>
  <c r="I799" i="18"/>
  <c r="N798" i="18"/>
  <c r="K798" i="17"/>
  <c r="O798" i="17" s="1"/>
  <c r="O797" i="20"/>
  <c r="J799" i="21" l="1"/>
  <c r="K799" i="20"/>
  <c r="K799" i="19"/>
  <c r="I800" i="18"/>
  <c r="N799" i="18"/>
  <c r="K799" i="17"/>
  <c r="O799" i="17" s="1"/>
  <c r="K890" i="21"/>
  <c r="L890" i="20"/>
  <c r="I891" i="19"/>
  <c r="K890" i="18"/>
  <c r="L890" i="17"/>
  <c r="I799" i="21"/>
  <c r="N799" i="20"/>
  <c r="J799" i="19"/>
  <c r="J800" i="17"/>
  <c r="H800" i="21"/>
  <c r="M799" i="21"/>
  <c r="M799" i="20"/>
  <c r="L799" i="19"/>
  <c r="M799" i="17"/>
  <c r="K891" i="21" l="1"/>
  <c r="L891" i="20"/>
  <c r="I892" i="19"/>
  <c r="K891" i="18"/>
  <c r="L891" i="17"/>
  <c r="J800" i="21"/>
  <c r="K800" i="20"/>
  <c r="O800" i="20" s="1"/>
  <c r="K800" i="19"/>
  <c r="I801" i="18"/>
  <c r="N800" i="18"/>
  <c r="K800" i="17"/>
  <c r="O800" i="17" s="1"/>
  <c r="H801" i="21"/>
  <c r="M800" i="20"/>
  <c r="L800" i="19"/>
  <c r="M800" i="17"/>
  <c r="I800" i="21"/>
  <c r="M800" i="21" s="1"/>
  <c r="N800" i="20"/>
  <c r="J800" i="19"/>
  <c r="J801" i="17"/>
  <c r="N799" i="19"/>
  <c r="O799" i="20"/>
  <c r="I801" i="21" l="1"/>
  <c r="N801" i="20"/>
  <c r="J801" i="19"/>
  <c r="J802" i="17"/>
  <c r="H802" i="21"/>
  <c r="M801" i="20"/>
  <c r="L801" i="19"/>
  <c r="M801" i="17"/>
  <c r="J801" i="21"/>
  <c r="M801" i="21" s="1"/>
  <c r="K801" i="20"/>
  <c r="O801" i="20" s="1"/>
  <c r="K801" i="19"/>
  <c r="N801" i="18"/>
  <c r="I802" i="18"/>
  <c r="K801" i="17"/>
  <c r="O801" i="17" s="1"/>
  <c r="N800" i="19"/>
  <c r="K892" i="21"/>
  <c r="L892" i="20"/>
  <c r="I893" i="19"/>
  <c r="K892" i="18"/>
  <c r="L892" i="17"/>
  <c r="H803" i="21" l="1"/>
  <c r="M802" i="20"/>
  <c r="L802" i="19"/>
  <c r="M802" i="17"/>
  <c r="J802" i="21"/>
  <c r="K802" i="20"/>
  <c r="K802" i="19"/>
  <c r="N802" i="18"/>
  <c r="I803" i="18"/>
  <c r="K802" i="17"/>
  <c r="O802" i="17" s="1"/>
  <c r="K893" i="21"/>
  <c r="L893" i="20"/>
  <c r="I894" i="19"/>
  <c r="K893" i="18"/>
  <c r="L893" i="17"/>
  <c r="I802" i="21"/>
  <c r="M802" i="21" s="1"/>
  <c r="N802" i="20"/>
  <c r="J802" i="19"/>
  <c r="J803" i="17"/>
  <c r="N801" i="19"/>
  <c r="I803" i="21" l="1"/>
  <c r="N803" i="20"/>
  <c r="J803" i="19"/>
  <c r="J804" i="17"/>
  <c r="N802" i="19"/>
  <c r="J803" i="21"/>
  <c r="K803" i="20"/>
  <c r="K803" i="19"/>
  <c r="I804" i="18"/>
  <c r="N803" i="18"/>
  <c r="K803" i="17"/>
  <c r="O803" i="17" s="1"/>
  <c r="O802" i="20"/>
  <c r="K894" i="21"/>
  <c r="L894" i="20"/>
  <c r="I895" i="19"/>
  <c r="K894" i="18"/>
  <c r="L894" i="17"/>
  <c r="H804" i="21"/>
  <c r="M803" i="21"/>
  <c r="M803" i="20"/>
  <c r="L803" i="19"/>
  <c r="M803" i="17"/>
  <c r="J804" i="21" l="1"/>
  <c r="K804" i="20"/>
  <c r="K804" i="19"/>
  <c r="I805" i="18"/>
  <c r="N804" i="18"/>
  <c r="K804" i="17"/>
  <c r="O803" i="20"/>
  <c r="H805" i="21"/>
  <c r="M804" i="20"/>
  <c r="L804" i="19"/>
  <c r="M804" i="17"/>
  <c r="O804" i="17" s="1"/>
  <c r="K895" i="21"/>
  <c r="L895" i="20"/>
  <c r="I896" i="19"/>
  <c r="K895" i="18"/>
  <c r="L895" i="17"/>
  <c r="I804" i="21"/>
  <c r="M804" i="21" s="1"/>
  <c r="N804" i="20"/>
  <c r="J804" i="19"/>
  <c r="J805" i="17"/>
  <c r="N803" i="19"/>
  <c r="I805" i="21" l="1"/>
  <c r="N805" i="20"/>
  <c r="J805" i="19"/>
  <c r="J806" i="17"/>
  <c r="J805" i="21"/>
  <c r="M805" i="21" s="1"/>
  <c r="K805" i="20"/>
  <c r="O805" i="20" s="1"/>
  <c r="K805" i="19"/>
  <c r="I806" i="18"/>
  <c r="K805" i="17"/>
  <c r="O805" i="17" s="1"/>
  <c r="N805" i="18"/>
  <c r="O804" i="20"/>
  <c r="N804" i="19"/>
  <c r="H806" i="21"/>
  <c r="M805" i="20"/>
  <c r="L805" i="19"/>
  <c r="M805" i="17"/>
  <c r="K896" i="21"/>
  <c r="L896" i="20"/>
  <c r="I897" i="19"/>
  <c r="K896" i="18"/>
  <c r="L896" i="17"/>
  <c r="J806" i="21" l="1"/>
  <c r="K806" i="20"/>
  <c r="K806" i="19"/>
  <c r="N806" i="18"/>
  <c r="I807" i="18"/>
  <c r="K806" i="17"/>
  <c r="O806" i="17" s="1"/>
  <c r="K897" i="21"/>
  <c r="L897" i="20"/>
  <c r="I898" i="19"/>
  <c r="K897" i="18"/>
  <c r="L897" i="17"/>
  <c r="I806" i="21"/>
  <c r="N806" i="20"/>
  <c r="J806" i="19"/>
  <c r="J807" i="17"/>
  <c r="N805" i="19"/>
  <c r="H807" i="21"/>
  <c r="M806" i="21"/>
  <c r="M806" i="20"/>
  <c r="L806" i="19"/>
  <c r="M806" i="17"/>
  <c r="J807" i="21" l="1"/>
  <c r="K807" i="20"/>
  <c r="K807" i="19"/>
  <c r="N807" i="18"/>
  <c r="I808" i="18"/>
  <c r="K807" i="17"/>
  <c r="K898" i="21"/>
  <c r="L898" i="20"/>
  <c r="I899" i="19"/>
  <c r="K898" i="18"/>
  <c r="L898" i="17"/>
  <c r="H808" i="21"/>
  <c r="M807" i="20"/>
  <c r="L807" i="19"/>
  <c r="M807" i="17"/>
  <c r="I807" i="21"/>
  <c r="M807" i="21" s="1"/>
  <c r="N807" i="20"/>
  <c r="J807" i="19"/>
  <c r="N807" i="19" s="1"/>
  <c r="J808" i="17"/>
  <c r="O807" i="17"/>
  <c r="N806" i="19"/>
  <c r="O806" i="20"/>
  <c r="I808" i="21" l="1"/>
  <c r="N808" i="20"/>
  <c r="J808" i="19"/>
  <c r="J809" i="17"/>
  <c r="J808" i="21"/>
  <c r="M808" i="21" s="1"/>
  <c r="K808" i="20"/>
  <c r="O808" i="20" s="1"/>
  <c r="K808" i="19"/>
  <c r="I809" i="18"/>
  <c r="N808" i="18"/>
  <c r="K808" i="17"/>
  <c r="O808" i="17" s="1"/>
  <c r="H809" i="21"/>
  <c r="M808" i="20"/>
  <c r="L808" i="19"/>
  <c r="M808" i="17"/>
  <c r="K899" i="21"/>
  <c r="L899" i="20"/>
  <c r="I900" i="19"/>
  <c r="K899" i="18"/>
  <c r="L899" i="17"/>
  <c r="O807" i="20"/>
  <c r="J809" i="21" l="1"/>
  <c r="K809" i="20"/>
  <c r="K809" i="19"/>
  <c r="I810" i="18"/>
  <c r="N809" i="18"/>
  <c r="K809" i="17"/>
  <c r="K900" i="21"/>
  <c r="L900" i="20"/>
  <c r="I901" i="19"/>
  <c r="L900" i="17"/>
  <c r="K900" i="18"/>
  <c r="H810" i="21"/>
  <c r="M809" i="20"/>
  <c r="L809" i="19"/>
  <c r="M809" i="17"/>
  <c r="I809" i="21"/>
  <c r="M809" i="21" s="1"/>
  <c r="N809" i="20"/>
  <c r="J809" i="19"/>
  <c r="N809" i="19" s="1"/>
  <c r="O809" i="17"/>
  <c r="J810" i="17"/>
  <c r="N808" i="19"/>
  <c r="K901" i="21" l="1"/>
  <c r="L901" i="20"/>
  <c r="I902" i="19"/>
  <c r="K901" i="18"/>
  <c r="L901" i="17"/>
  <c r="I810" i="21"/>
  <c r="M810" i="21" s="1"/>
  <c r="N810" i="20"/>
  <c r="J810" i="19"/>
  <c r="J811" i="17"/>
  <c r="J810" i="21"/>
  <c r="K810" i="20"/>
  <c r="K810" i="19"/>
  <c r="I811" i="18"/>
  <c r="N810" i="18"/>
  <c r="K810" i="17"/>
  <c r="O809" i="20"/>
  <c r="H811" i="21"/>
  <c r="M810" i="20"/>
  <c r="L810" i="19"/>
  <c r="M810" i="17"/>
  <c r="O810" i="17" s="1"/>
  <c r="I811" i="21" l="1"/>
  <c r="N811" i="20"/>
  <c r="J811" i="19"/>
  <c r="J812" i="17"/>
  <c r="N810" i="19"/>
  <c r="K902" i="21"/>
  <c r="L902" i="20"/>
  <c r="I903" i="19"/>
  <c r="K902" i="18"/>
  <c r="L902" i="17"/>
  <c r="H812" i="21"/>
  <c r="M811" i="20"/>
  <c r="L811" i="19"/>
  <c r="M811" i="17"/>
  <c r="J811" i="21"/>
  <c r="M811" i="21" s="1"/>
  <c r="K811" i="20"/>
  <c r="O811" i="20" s="1"/>
  <c r="K811" i="19"/>
  <c r="I812" i="18"/>
  <c r="N811" i="18"/>
  <c r="K811" i="17"/>
  <c r="O811" i="17" s="1"/>
  <c r="O810" i="20"/>
  <c r="J812" i="21" l="1"/>
  <c r="K812" i="20"/>
  <c r="K812" i="19"/>
  <c r="I813" i="18"/>
  <c r="N812" i="18"/>
  <c r="K812" i="17"/>
  <c r="O812" i="17" s="1"/>
  <c r="K903" i="21"/>
  <c r="L903" i="20"/>
  <c r="I904" i="19"/>
  <c r="K903" i="18"/>
  <c r="L903" i="17"/>
  <c r="I812" i="21"/>
  <c r="N812" i="20"/>
  <c r="J812" i="19"/>
  <c r="J813" i="17"/>
  <c r="N811" i="19"/>
  <c r="M812" i="21"/>
  <c r="H813" i="21"/>
  <c r="M812" i="20"/>
  <c r="L812" i="19"/>
  <c r="M812" i="17"/>
  <c r="H814" i="21" l="1"/>
  <c r="M813" i="20"/>
  <c r="L813" i="19"/>
  <c r="M813" i="17"/>
  <c r="J813" i="21"/>
  <c r="K813" i="20"/>
  <c r="O813" i="20" s="1"/>
  <c r="K813" i="19"/>
  <c r="N813" i="18"/>
  <c r="I814" i="18"/>
  <c r="K813" i="17"/>
  <c r="O813" i="17" s="1"/>
  <c r="K904" i="21"/>
  <c r="L904" i="20"/>
  <c r="I905" i="19"/>
  <c r="K904" i="18"/>
  <c r="L904" i="17"/>
  <c r="I813" i="21"/>
  <c r="M813" i="21" s="1"/>
  <c r="N813" i="20"/>
  <c r="J813" i="19"/>
  <c r="N813" i="19" s="1"/>
  <c r="J814" i="17"/>
  <c r="N812" i="19"/>
  <c r="O812" i="20"/>
  <c r="I814" i="21" l="1"/>
  <c r="N814" i="20"/>
  <c r="J814" i="19"/>
  <c r="J815" i="17"/>
  <c r="J814" i="21"/>
  <c r="K814" i="20"/>
  <c r="O814" i="20" s="1"/>
  <c r="K814" i="19"/>
  <c r="N814" i="18"/>
  <c r="I815" i="18"/>
  <c r="K814" i="17"/>
  <c r="O814" i="17" s="1"/>
  <c r="K905" i="21"/>
  <c r="L905" i="20"/>
  <c r="I906" i="19"/>
  <c r="K905" i="18"/>
  <c r="L905" i="17"/>
  <c r="M814" i="21"/>
  <c r="H815" i="21"/>
  <c r="M814" i="20"/>
  <c r="L814" i="19"/>
  <c r="M814" i="17"/>
  <c r="N814" i="19" l="1"/>
  <c r="J815" i="21"/>
  <c r="K815" i="20"/>
  <c r="K815" i="19"/>
  <c r="I816" i="18"/>
  <c r="N815" i="18"/>
  <c r="K815" i="17"/>
  <c r="O815" i="17" s="1"/>
  <c r="H816" i="21"/>
  <c r="M815" i="21"/>
  <c r="M815" i="20"/>
  <c r="L815" i="19"/>
  <c r="M815" i="17"/>
  <c r="I815" i="21"/>
  <c r="N815" i="20"/>
  <c r="J815" i="19"/>
  <c r="J816" i="17"/>
  <c r="K906" i="21"/>
  <c r="L906" i="20"/>
  <c r="I907" i="19"/>
  <c r="K906" i="18"/>
  <c r="L906" i="17"/>
  <c r="K907" i="21" l="1"/>
  <c r="L907" i="20"/>
  <c r="I908" i="19"/>
  <c r="K907" i="18"/>
  <c r="L907" i="17"/>
  <c r="J816" i="21"/>
  <c r="K816" i="20"/>
  <c r="K816" i="19"/>
  <c r="I817" i="18"/>
  <c r="N816" i="18"/>
  <c r="K816" i="17"/>
  <c r="O816" i="17" s="1"/>
  <c r="H817" i="21"/>
  <c r="M816" i="20"/>
  <c r="L816" i="19"/>
  <c r="M816" i="17"/>
  <c r="I816" i="21"/>
  <c r="M816" i="21" s="1"/>
  <c r="N816" i="20"/>
  <c r="J816" i="19"/>
  <c r="J817" i="17"/>
  <c r="N815" i="19"/>
  <c r="O815" i="20"/>
  <c r="J817" i="21" l="1"/>
  <c r="K817" i="20"/>
  <c r="K817" i="19"/>
  <c r="I818" i="18"/>
  <c r="N817" i="18"/>
  <c r="K817" i="17"/>
  <c r="N816" i="19"/>
  <c r="I817" i="21"/>
  <c r="N817" i="20"/>
  <c r="J817" i="19"/>
  <c r="O817" i="17"/>
  <c r="J818" i="17"/>
  <c r="O816" i="20"/>
  <c r="K908" i="21"/>
  <c r="L908" i="20"/>
  <c r="I909" i="19"/>
  <c r="K908" i="18"/>
  <c r="L908" i="17"/>
  <c r="H818" i="21"/>
  <c r="M817" i="21"/>
  <c r="M817" i="20"/>
  <c r="L817" i="19"/>
  <c r="M817" i="17"/>
  <c r="H819" i="21" l="1"/>
  <c r="M818" i="20"/>
  <c r="L818" i="19"/>
  <c r="M818" i="17"/>
  <c r="I818" i="21"/>
  <c r="M818" i="21" s="1"/>
  <c r="N818" i="20"/>
  <c r="J818" i="19"/>
  <c r="J819" i="17"/>
  <c r="N817" i="19"/>
  <c r="O817" i="20"/>
  <c r="K909" i="21"/>
  <c r="L909" i="20"/>
  <c r="I910" i="19"/>
  <c r="K909" i="18"/>
  <c r="L909" i="17"/>
  <c r="J818" i="21"/>
  <c r="K818" i="20"/>
  <c r="O818" i="20" s="1"/>
  <c r="K818" i="19"/>
  <c r="N818" i="18"/>
  <c r="I819" i="18"/>
  <c r="K818" i="17"/>
  <c r="O818" i="17" s="1"/>
  <c r="J819" i="21" l="1"/>
  <c r="K819" i="20"/>
  <c r="K819" i="19"/>
  <c r="N819" i="18"/>
  <c r="I820" i="18"/>
  <c r="K819" i="17"/>
  <c r="I819" i="21"/>
  <c r="M819" i="21" s="1"/>
  <c r="N819" i="20"/>
  <c r="J819" i="19"/>
  <c r="J820" i="17"/>
  <c r="N818" i="19"/>
  <c r="K910" i="21"/>
  <c r="L910" i="20"/>
  <c r="I911" i="19"/>
  <c r="K910" i="18"/>
  <c r="L910" i="17"/>
  <c r="H820" i="21"/>
  <c r="M819" i="20"/>
  <c r="L819" i="19"/>
  <c r="M819" i="17"/>
  <c r="O819" i="17" s="1"/>
  <c r="N819" i="19" l="1"/>
  <c r="I820" i="21"/>
  <c r="N820" i="20"/>
  <c r="J820" i="19"/>
  <c r="J821" i="17"/>
  <c r="H821" i="21"/>
  <c r="M820" i="20"/>
  <c r="L820" i="19"/>
  <c r="M820" i="17"/>
  <c r="O820" i="17" s="1"/>
  <c r="J820" i="21"/>
  <c r="M820" i="21" s="1"/>
  <c r="K820" i="20"/>
  <c r="K820" i="19"/>
  <c r="N820" i="18"/>
  <c r="I821" i="18"/>
  <c r="K820" i="17"/>
  <c r="K911" i="21"/>
  <c r="L911" i="20"/>
  <c r="I912" i="19"/>
  <c r="K911" i="18"/>
  <c r="L911" i="17"/>
  <c r="O819" i="20"/>
  <c r="H822" i="21" l="1"/>
  <c r="M821" i="20"/>
  <c r="L821" i="19"/>
  <c r="M821" i="17"/>
  <c r="N820" i="19"/>
  <c r="K912" i="21"/>
  <c r="L912" i="20"/>
  <c r="I913" i="19"/>
  <c r="K912" i="18"/>
  <c r="L912" i="17"/>
  <c r="I821" i="21"/>
  <c r="M821" i="21" s="1"/>
  <c r="N821" i="20"/>
  <c r="J821" i="19"/>
  <c r="J822" i="17"/>
  <c r="J821" i="21"/>
  <c r="K821" i="20"/>
  <c r="O821" i="20" s="1"/>
  <c r="K821" i="19"/>
  <c r="I822" i="18"/>
  <c r="N821" i="18"/>
  <c r="K821" i="17"/>
  <c r="O821" i="17" s="1"/>
  <c r="O820" i="20"/>
  <c r="K913" i="21" l="1"/>
  <c r="L913" i="20"/>
  <c r="I914" i="19"/>
  <c r="K913" i="18"/>
  <c r="L913" i="17"/>
  <c r="J822" i="21"/>
  <c r="K822" i="20"/>
  <c r="O822" i="20" s="1"/>
  <c r="K822" i="19"/>
  <c r="I823" i="18"/>
  <c r="N822" i="18"/>
  <c r="K822" i="17"/>
  <c r="O822" i="17" s="1"/>
  <c r="I822" i="21"/>
  <c r="N822" i="20"/>
  <c r="J822" i="19"/>
  <c r="J823" i="17"/>
  <c r="N821" i="19"/>
  <c r="H823" i="21"/>
  <c r="M822" i="21"/>
  <c r="M822" i="20"/>
  <c r="L822" i="19"/>
  <c r="M822" i="17"/>
  <c r="J823" i="21" l="1"/>
  <c r="K823" i="20"/>
  <c r="K823" i="19"/>
  <c r="I824" i="18"/>
  <c r="N823" i="18"/>
  <c r="K823" i="17"/>
  <c r="O823" i="17" s="1"/>
  <c r="H824" i="21"/>
  <c r="M823" i="20"/>
  <c r="L823" i="19"/>
  <c r="M823" i="17"/>
  <c r="I823" i="21"/>
  <c r="M823" i="21" s="1"/>
  <c r="N823" i="20"/>
  <c r="J823" i="19"/>
  <c r="J824" i="17"/>
  <c r="K914" i="21"/>
  <c r="L914" i="20"/>
  <c r="I915" i="19"/>
  <c r="K914" i="18"/>
  <c r="L914" i="17"/>
  <c r="N822" i="19"/>
  <c r="H825" i="21" l="1"/>
  <c r="M824" i="20"/>
  <c r="L824" i="19"/>
  <c r="M824" i="17"/>
  <c r="J824" i="21"/>
  <c r="K824" i="20"/>
  <c r="O824" i="20" s="1"/>
  <c r="K824" i="19"/>
  <c r="I825" i="18"/>
  <c r="N824" i="18"/>
  <c r="K824" i="17"/>
  <c r="O824" i="17" s="1"/>
  <c r="I824" i="21"/>
  <c r="M824" i="21" s="1"/>
  <c r="N824" i="20"/>
  <c r="J824" i="19"/>
  <c r="J825" i="17"/>
  <c r="N823" i="19"/>
  <c r="O823" i="20"/>
  <c r="K915" i="21"/>
  <c r="L915" i="20"/>
  <c r="I916" i="19"/>
  <c r="K915" i="18"/>
  <c r="L915" i="17"/>
  <c r="J825" i="21" l="1"/>
  <c r="K825" i="20"/>
  <c r="K825" i="19"/>
  <c r="N825" i="18"/>
  <c r="I826" i="18"/>
  <c r="K825" i="17"/>
  <c r="H826" i="21"/>
  <c r="M825" i="21"/>
  <c r="M825" i="20"/>
  <c r="L825" i="19"/>
  <c r="M825" i="17"/>
  <c r="O825" i="17" s="1"/>
  <c r="K916" i="21"/>
  <c r="L916" i="20"/>
  <c r="I917" i="19"/>
  <c r="K916" i="18"/>
  <c r="L916" i="17"/>
  <c r="I825" i="21"/>
  <c r="N825" i="20"/>
  <c r="J825" i="19"/>
  <c r="J826" i="17"/>
  <c r="N824" i="19"/>
  <c r="I826" i="21" l="1"/>
  <c r="N826" i="20"/>
  <c r="J826" i="19"/>
  <c r="J827" i="17"/>
  <c r="N825" i="19"/>
  <c r="K917" i="21"/>
  <c r="L917" i="20"/>
  <c r="I918" i="19"/>
  <c r="K917" i="18"/>
  <c r="L917" i="17"/>
  <c r="H827" i="21"/>
  <c r="M826" i="20"/>
  <c r="L826" i="19"/>
  <c r="M826" i="17"/>
  <c r="J826" i="21"/>
  <c r="M826" i="21" s="1"/>
  <c r="K826" i="20"/>
  <c r="O826" i="20" s="1"/>
  <c r="K826" i="19"/>
  <c r="N826" i="18"/>
  <c r="I827" i="18"/>
  <c r="K826" i="17"/>
  <c r="O826" i="17" s="1"/>
  <c r="O825" i="20"/>
  <c r="J827" i="21" l="1"/>
  <c r="K827" i="20"/>
  <c r="K827" i="19"/>
  <c r="I828" i="18"/>
  <c r="N827" i="18"/>
  <c r="K827" i="17"/>
  <c r="O827" i="17" s="1"/>
  <c r="K918" i="21"/>
  <c r="L918" i="20"/>
  <c r="I919" i="19"/>
  <c r="K918" i="18"/>
  <c r="L918" i="17"/>
  <c r="I827" i="21"/>
  <c r="N827" i="20"/>
  <c r="J827" i="19"/>
  <c r="J828" i="17"/>
  <c r="N826" i="19"/>
  <c r="H828" i="21"/>
  <c r="M827" i="21"/>
  <c r="M827" i="20"/>
  <c r="L827" i="19"/>
  <c r="M827" i="17"/>
  <c r="K919" i="21" l="1"/>
  <c r="L919" i="20"/>
  <c r="I920" i="19"/>
  <c r="K919" i="18"/>
  <c r="L919" i="17"/>
  <c r="J828" i="21"/>
  <c r="K828" i="20"/>
  <c r="O828" i="20" s="1"/>
  <c r="K828" i="19"/>
  <c r="I829" i="18"/>
  <c r="N828" i="18"/>
  <c r="K828" i="17"/>
  <c r="O828" i="17" s="1"/>
  <c r="H829" i="21"/>
  <c r="M828" i="20"/>
  <c r="L828" i="19"/>
  <c r="M828" i="17"/>
  <c r="I828" i="21"/>
  <c r="M828" i="21" s="1"/>
  <c r="N828" i="20"/>
  <c r="J828" i="19"/>
  <c r="J829" i="17"/>
  <c r="N827" i="19"/>
  <c r="O827" i="20"/>
  <c r="J829" i="21" l="1"/>
  <c r="K829" i="20"/>
  <c r="K829" i="19"/>
  <c r="I830" i="18"/>
  <c r="N829" i="18"/>
  <c r="K829" i="17"/>
  <c r="I829" i="21"/>
  <c r="N829" i="20"/>
  <c r="J829" i="19"/>
  <c r="J830" i="17"/>
  <c r="N828" i="19"/>
  <c r="K920" i="21"/>
  <c r="L920" i="20"/>
  <c r="I921" i="19"/>
  <c r="K920" i="18"/>
  <c r="L920" i="17"/>
  <c r="H830" i="21"/>
  <c r="M829" i="21"/>
  <c r="M829" i="20"/>
  <c r="L829" i="19"/>
  <c r="M829" i="17"/>
  <c r="O829" i="17" s="1"/>
  <c r="K921" i="21" l="1"/>
  <c r="L921" i="20"/>
  <c r="I922" i="19"/>
  <c r="K921" i="18"/>
  <c r="L921" i="17"/>
  <c r="I830" i="21"/>
  <c r="M830" i="21" s="1"/>
  <c r="N830" i="20"/>
  <c r="J830" i="19"/>
  <c r="N830" i="19" s="1"/>
  <c r="J831" i="17"/>
  <c r="N829" i="19"/>
  <c r="H831" i="21"/>
  <c r="M830" i="20"/>
  <c r="L830" i="19"/>
  <c r="M830" i="17"/>
  <c r="J830" i="21"/>
  <c r="K830" i="20"/>
  <c r="O830" i="20" s="1"/>
  <c r="K830" i="19"/>
  <c r="N830" i="18"/>
  <c r="I831" i="18"/>
  <c r="K830" i="17"/>
  <c r="O830" i="17" s="1"/>
  <c r="O829" i="20"/>
  <c r="I831" i="21" l="1"/>
  <c r="N831" i="20"/>
  <c r="J831" i="19"/>
  <c r="J832" i="17"/>
  <c r="J831" i="21"/>
  <c r="K831" i="20"/>
  <c r="K831" i="19"/>
  <c r="I832" i="18"/>
  <c r="N831" i="18"/>
  <c r="K831" i="17"/>
  <c r="O831" i="17" s="1"/>
  <c r="K922" i="21"/>
  <c r="L922" i="20"/>
  <c r="I923" i="19"/>
  <c r="K922" i="18"/>
  <c r="L922" i="17"/>
  <c r="M831" i="21"/>
  <c r="H832" i="21"/>
  <c r="M831" i="20"/>
  <c r="L831" i="19"/>
  <c r="M831" i="17"/>
  <c r="J832" i="21" l="1"/>
  <c r="K832" i="20"/>
  <c r="K832" i="19"/>
  <c r="N832" i="18"/>
  <c r="I833" i="18"/>
  <c r="K832" i="17"/>
  <c r="O832" i="17" s="1"/>
  <c r="H833" i="21"/>
  <c r="M832" i="21"/>
  <c r="M832" i="20"/>
  <c r="L832" i="19"/>
  <c r="M832" i="17"/>
  <c r="O831" i="20"/>
  <c r="I832" i="21"/>
  <c r="N832" i="20"/>
  <c r="J832" i="19"/>
  <c r="J833" i="17"/>
  <c r="N831" i="19"/>
  <c r="K923" i="21"/>
  <c r="L923" i="20"/>
  <c r="I924" i="19"/>
  <c r="K923" i="18"/>
  <c r="L923" i="17"/>
  <c r="K924" i="21" l="1"/>
  <c r="L924" i="20"/>
  <c r="I925" i="19"/>
  <c r="K924" i="18"/>
  <c r="L924" i="17"/>
  <c r="H834" i="21"/>
  <c r="M833" i="20"/>
  <c r="L833" i="19"/>
  <c r="M833" i="17"/>
  <c r="O833" i="17" s="1"/>
  <c r="J833" i="21"/>
  <c r="K833" i="20"/>
  <c r="K833" i="19"/>
  <c r="I834" i="18"/>
  <c r="N833" i="18"/>
  <c r="K833" i="17"/>
  <c r="O832" i="20"/>
  <c r="I833" i="21"/>
  <c r="M833" i="21" s="1"/>
  <c r="N833" i="20"/>
  <c r="J834" i="17"/>
  <c r="J833" i="19"/>
  <c r="N833" i="19" s="1"/>
  <c r="N832" i="19"/>
  <c r="K925" i="21" l="1"/>
  <c r="L925" i="20"/>
  <c r="I926" i="19"/>
  <c r="K925" i="18"/>
  <c r="L925" i="17"/>
  <c r="O833" i="20"/>
  <c r="I834" i="21"/>
  <c r="M834" i="21" s="1"/>
  <c r="N834" i="20"/>
  <c r="J834" i="19"/>
  <c r="N834" i="19" s="1"/>
  <c r="J835" i="17"/>
  <c r="H835" i="21"/>
  <c r="M834" i="20"/>
  <c r="L834" i="19"/>
  <c r="M834" i="17"/>
  <c r="J834" i="21"/>
  <c r="K834" i="20"/>
  <c r="K834" i="19"/>
  <c r="I835" i="18"/>
  <c r="N834" i="18"/>
  <c r="K834" i="17"/>
  <c r="O834" i="17" s="1"/>
  <c r="I835" i="21" l="1"/>
  <c r="N835" i="20"/>
  <c r="J835" i="19"/>
  <c r="J836" i="17"/>
  <c r="J835" i="21"/>
  <c r="K835" i="20"/>
  <c r="K835" i="19"/>
  <c r="I836" i="18"/>
  <c r="N835" i="18"/>
  <c r="K835" i="17"/>
  <c r="O835" i="17" s="1"/>
  <c r="O834" i="20"/>
  <c r="K926" i="21"/>
  <c r="L926" i="20"/>
  <c r="I927" i="19"/>
  <c r="K926" i="18"/>
  <c r="L926" i="17"/>
  <c r="H836" i="21"/>
  <c r="M835" i="21"/>
  <c r="M835" i="20"/>
  <c r="L835" i="19"/>
  <c r="M835" i="17"/>
  <c r="K927" i="21" l="1"/>
  <c r="L927" i="20"/>
  <c r="I928" i="19"/>
  <c r="K927" i="18"/>
  <c r="L927" i="17"/>
  <c r="N835" i="19"/>
  <c r="O835" i="20"/>
  <c r="J836" i="21"/>
  <c r="K836" i="20"/>
  <c r="O836" i="20" s="1"/>
  <c r="K836" i="19"/>
  <c r="I837" i="18"/>
  <c r="N836" i="18"/>
  <c r="K836" i="17"/>
  <c r="H837" i="21"/>
  <c r="M836" i="20"/>
  <c r="L836" i="19"/>
  <c r="M836" i="17"/>
  <c r="I836" i="21"/>
  <c r="M836" i="21" s="1"/>
  <c r="N836" i="20"/>
  <c r="J836" i="19"/>
  <c r="O836" i="17"/>
  <c r="J837" i="17"/>
  <c r="J837" i="21" l="1"/>
  <c r="K837" i="20"/>
  <c r="K837" i="19"/>
  <c r="N837" i="18"/>
  <c r="K837" i="17"/>
  <c r="I838" i="18"/>
  <c r="I837" i="21"/>
  <c r="M837" i="21" s="1"/>
  <c r="N837" i="20"/>
  <c r="J837" i="19"/>
  <c r="N837" i="19" s="1"/>
  <c r="J838" i="17"/>
  <c r="O837" i="17"/>
  <c r="N836" i="19"/>
  <c r="H838" i="21"/>
  <c r="M837" i="20"/>
  <c r="L837" i="19"/>
  <c r="M837" i="17"/>
  <c r="K928" i="21"/>
  <c r="L928" i="20"/>
  <c r="I929" i="19"/>
  <c r="K928" i="18"/>
  <c r="L928" i="17"/>
  <c r="I838" i="21" l="1"/>
  <c r="N838" i="20"/>
  <c r="J838" i="19"/>
  <c r="J839" i="17"/>
  <c r="J838" i="21"/>
  <c r="K838" i="20"/>
  <c r="K838" i="19"/>
  <c r="N838" i="18"/>
  <c r="I839" i="18"/>
  <c r="K838" i="17"/>
  <c r="O838" i="17" s="1"/>
  <c r="K929" i="21"/>
  <c r="L929" i="20"/>
  <c r="I930" i="19"/>
  <c r="K929" i="18"/>
  <c r="L929" i="17"/>
  <c r="O837" i="20"/>
  <c r="H839" i="21"/>
  <c r="M838" i="21"/>
  <c r="M838" i="20"/>
  <c r="L838" i="19"/>
  <c r="M838" i="17"/>
  <c r="J839" i="21" l="1"/>
  <c r="K839" i="20"/>
  <c r="K839" i="19"/>
  <c r="N839" i="18"/>
  <c r="I840" i="18"/>
  <c r="K839" i="17"/>
  <c r="O838" i="20"/>
  <c r="N838" i="19"/>
  <c r="H840" i="21"/>
  <c r="M839" i="21"/>
  <c r="M839" i="20"/>
  <c r="L839" i="19"/>
  <c r="M839" i="17"/>
  <c r="I839" i="21"/>
  <c r="N839" i="20"/>
  <c r="J839" i="19"/>
  <c r="J840" i="17"/>
  <c r="O839" i="17"/>
  <c r="K930" i="21"/>
  <c r="L930" i="20"/>
  <c r="I931" i="19"/>
  <c r="K930" i="18"/>
  <c r="L930" i="17"/>
  <c r="K931" i="21" l="1"/>
  <c r="L931" i="20"/>
  <c r="I932" i="19"/>
  <c r="K931" i="18"/>
  <c r="L931" i="17"/>
  <c r="N839" i="19"/>
  <c r="H841" i="21"/>
  <c r="M840" i="21"/>
  <c r="M840" i="20"/>
  <c r="L840" i="19"/>
  <c r="M840" i="17"/>
  <c r="I840" i="21"/>
  <c r="N840" i="20"/>
  <c r="J840" i="19"/>
  <c r="J841" i="17"/>
  <c r="J840" i="21"/>
  <c r="K840" i="20"/>
  <c r="K840" i="19"/>
  <c r="I841" i="18"/>
  <c r="N840" i="18"/>
  <c r="K840" i="17"/>
  <c r="O840" i="17" s="1"/>
  <c r="O839" i="20"/>
  <c r="J841" i="21" l="1"/>
  <c r="K841" i="20"/>
  <c r="K841" i="19"/>
  <c r="I842" i="18"/>
  <c r="N841" i="18"/>
  <c r="K841" i="17"/>
  <c r="O840" i="20"/>
  <c r="N840" i="19"/>
  <c r="H842" i="21"/>
  <c r="M841" i="21"/>
  <c r="M841" i="20"/>
  <c r="L841" i="19"/>
  <c r="M841" i="17"/>
  <c r="I841" i="21"/>
  <c r="N841" i="20"/>
  <c r="J841" i="19"/>
  <c r="O841" i="17"/>
  <c r="J842" i="17"/>
  <c r="K932" i="21"/>
  <c r="L932" i="20"/>
  <c r="I933" i="19"/>
  <c r="K932" i="18"/>
  <c r="L932" i="17"/>
  <c r="K933" i="21" l="1"/>
  <c r="L933" i="20"/>
  <c r="I934" i="19"/>
  <c r="K933" i="18"/>
  <c r="L933" i="17"/>
  <c r="I842" i="21"/>
  <c r="N842" i="20"/>
  <c r="J842" i="19"/>
  <c r="J843" i="17"/>
  <c r="J842" i="21"/>
  <c r="M842" i="21" s="1"/>
  <c r="K842" i="20"/>
  <c r="K842" i="19"/>
  <c r="N842" i="18"/>
  <c r="I843" i="18"/>
  <c r="K842" i="17"/>
  <c r="N841" i="19"/>
  <c r="O841" i="20"/>
  <c r="H843" i="21"/>
  <c r="M842" i="20"/>
  <c r="L842" i="19"/>
  <c r="M842" i="17"/>
  <c r="O842" i="17" s="1"/>
  <c r="I843" i="21" l="1"/>
  <c r="N843" i="20"/>
  <c r="J843" i="19"/>
  <c r="J844" i="17"/>
  <c r="N842" i="19"/>
  <c r="H844" i="21"/>
  <c r="M843" i="20"/>
  <c r="L843" i="19"/>
  <c r="M843" i="17"/>
  <c r="J843" i="21"/>
  <c r="M843" i="21" s="1"/>
  <c r="K843" i="20"/>
  <c r="K843" i="19"/>
  <c r="I844" i="18"/>
  <c r="N843" i="18"/>
  <c r="K843" i="17"/>
  <c r="O843" i="17" s="1"/>
  <c r="K934" i="21"/>
  <c r="L934" i="20"/>
  <c r="I935" i="19"/>
  <c r="K934" i="18"/>
  <c r="L934" i="17"/>
  <c r="O842" i="20"/>
  <c r="H845" i="21" l="1"/>
  <c r="M844" i="20"/>
  <c r="L844" i="19"/>
  <c r="M844" i="17"/>
  <c r="J844" i="21"/>
  <c r="K844" i="20"/>
  <c r="O844" i="20" s="1"/>
  <c r="K844" i="19"/>
  <c r="N844" i="18"/>
  <c r="I845" i="18"/>
  <c r="K844" i="17"/>
  <c r="N843" i="19"/>
  <c r="K935" i="21"/>
  <c r="L935" i="20"/>
  <c r="I936" i="19"/>
  <c r="K935" i="18"/>
  <c r="L935" i="17"/>
  <c r="I844" i="21"/>
  <c r="M844" i="21" s="1"/>
  <c r="N844" i="20"/>
  <c r="J844" i="19"/>
  <c r="N844" i="19" s="1"/>
  <c r="J845" i="17"/>
  <c r="O844" i="17"/>
  <c r="O843" i="20"/>
  <c r="J845" i="21" l="1"/>
  <c r="K845" i="20"/>
  <c r="K845" i="19"/>
  <c r="I846" i="18"/>
  <c r="N845" i="18"/>
  <c r="K845" i="17"/>
  <c r="I845" i="21"/>
  <c r="N845" i="20"/>
  <c r="J845" i="19"/>
  <c r="J846" i="17"/>
  <c r="K936" i="21"/>
  <c r="L936" i="20"/>
  <c r="I937" i="19"/>
  <c r="K936" i="18"/>
  <c r="L936" i="17"/>
  <c r="H846" i="21"/>
  <c r="M845" i="21"/>
  <c r="M845" i="20"/>
  <c r="L845" i="19"/>
  <c r="M845" i="17"/>
  <c r="O845" i="17" s="1"/>
  <c r="N845" i="19" l="1"/>
  <c r="O845" i="20"/>
  <c r="I846" i="21"/>
  <c r="N846" i="20"/>
  <c r="J846" i="19"/>
  <c r="J847" i="17"/>
  <c r="H847" i="21"/>
  <c r="M846" i="21"/>
  <c r="M846" i="20"/>
  <c r="L846" i="19"/>
  <c r="M846" i="17"/>
  <c r="J846" i="21"/>
  <c r="K846" i="20"/>
  <c r="K846" i="19"/>
  <c r="I847" i="18"/>
  <c r="N846" i="18"/>
  <c r="K846" i="17"/>
  <c r="O846" i="17" s="1"/>
  <c r="K937" i="21"/>
  <c r="L937" i="20"/>
  <c r="I938" i="19"/>
  <c r="K937" i="18"/>
  <c r="L937" i="17"/>
  <c r="K938" i="21" l="1"/>
  <c r="L938" i="20"/>
  <c r="I939" i="19"/>
  <c r="K938" i="18"/>
  <c r="L938" i="17"/>
  <c r="I847" i="21"/>
  <c r="N847" i="20"/>
  <c r="J847" i="19"/>
  <c r="N847" i="19" s="1"/>
  <c r="J848" i="17"/>
  <c r="O847" i="17"/>
  <c r="J847" i="21"/>
  <c r="M847" i="21" s="1"/>
  <c r="K847" i="20"/>
  <c r="K847" i="19"/>
  <c r="I848" i="18"/>
  <c r="N847" i="18"/>
  <c r="K847" i="17"/>
  <c r="H848" i="21"/>
  <c r="M847" i="20"/>
  <c r="L847" i="19"/>
  <c r="M847" i="17"/>
  <c r="N846" i="19"/>
  <c r="O846" i="20"/>
  <c r="H849" i="21" l="1"/>
  <c r="M848" i="20"/>
  <c r="L848" i="19"/>
  <c r="M848" i="17"/>
  <c r="K939" i="21"/>
  <c r="L939" i="20"/>
  <c r="I940" i="19"/>
  <c r="K939" i="18"/>
  <c r="L939" i="17"/>
  <c r="J848" i="21"/>
  <c r="K848" i="20"/>
  <c r="K848" i="19"/>
  <c r="I849" i="18"/>
  <c r="N848" i="18"/>
  <c r="K848" i="17"/>
  <c r="I848" i="21"/>
  <c r="M848" i="21" s="1"/>
  <c r="N848" i="20"/>
  <c r="J848" i="19"/>
  <c r="N848" i="19" s="1"/>
  <c r="O848" i="17"/>
  <c r="J849" i="17"/>
  <c r="O847" i="20"/>
  <c r="I849" i="21" l="1"/>
  <c r="N849" i="20"/>
  <c r="J849" i="19"/>
  <c r="J850" i="17"/>
  <c r="K940" i="21"/>
  <c r="L940" i="20"/>
  <c r="I941" i="19"/>
  <c r="K940" i="18"/>
  <c r="L940" i="17"/>
  <c r="J849" i="21"/>
  <c r="M849" i="21" s="1"/>
  <c r="K849" i="20"/>
  <c r="K849" i="19"/>
  <c r="N849" i="18"/>
  <c r="I850" i="18"/>
  <c r="K849" i="17"/>
  <c r="O849" i="17" s="1"/>
  <c r="O848" i="20"/>
  <c r="H850" i="21"/>
  <c r="M849" i="20"/>
  <c r="L849" i="19"/>
  <c r="M849" i="17"/>
  <c r="J850" i="21" l="1"/>
  <c r="K850" i="20"/>
  <c r="K850" i="19"/>
  <c r="N850" i="18"/>
  <c r="I851" i="18"/>
  <c r="K850" i="17"/>
  <c r="H851" i="21"/>
  <c r="M850" i="21"/>
  <c r="M850" i="20"/>
  <c r="L850" i="19"/>
  <c r="M850" i="17"/>
  <c r="O850" i="17" s="1"/>
  <c r="K941" i="21"/>
  <c r="L941" i="20"/>
  <c r="I942" i="19"/>
  <c r="K941" i="18"/>
  <c r="L941" i="17"/>
  <c r="I850" i="21"/>
  <c r="N850" i="20"/>
  <c r="J850" i="19"/>
  <c r="J851" i="17"/>
  <c r="N849" i="19"/>
  <c r="O849" i="20"/>
  <c r="I851" i="21" l="1"/>
  <c r="N851" i="20"/>
  <c r="J851" i="19"/>
  <c r="J852" i="17"/>
  <c r="M851" i="21"/>
  <c r="M851" i="20"/>
  <c r="H852" i="21"/>
  <c r="L851" i="19"/>
  <c r="M851" i="17"/>
  <c r="K942" i="21"/>
  <c r="L942" i="20"/>
  <c r="I943" i="19"/>
  <c r="K942" i="18"/>
  <c r="L942" i="17"/>
  <c r="N850" i="19"/>
  <c r="J851" i="21"/>
  <c r="K851" i="20"/>
  <c r="O851" i="20" s="1"/>
  <c r="K851" i="19"/>
  <c r="I852" i="18"/>
  <c r="N851" i="18"/>
  <c r="K851" i="17"/>
  <c r="O851" i="17" s="1"/>
  <c r="O850" i="20"/>
  <c r="J852" i="21" l="1"/>
  <c r="K852" i="20"/>
  <c r="K852" i="19"/>
  <c r="I853" i="18"/>
  <c r="N852" i="18"/>
  <c r="K852" i="17"/>
  <c r="O852" i="17" s="1"/>
  <c r="H853" i="21"/>
  <c r="M852" i="20"/>
  <c r="L852" i="19"/>
  <c r="M852" i="17"/>
  <c r="I852" i="21"/>
  <c r="M852" i="21" s="1"/>
  <c r="N852" i="20"/>
  <c r="J852" i="19"/>
  <c r="J853" i="17"/>
  <c r="N851" i="19"/>
  <c r="K943" i="21"/>
  <c r="L943" i="20"/>
  <c r="I944" i="19"/>
  <c r="K943" i="18"/>
  <c r="L943" i="17"/>
  <c r="K944" i="21" l="1"/>
  <c r="L944" i="20"/>
  <c r="I945" i="19"/>
  <c r="K944" i="18"/>
  <c r="L944" i="17"/>
  <c r="I853" i="21"/>
  <c r="M853" i="21" s="1"/>
  <c r="N853" i="20"/>
  <c r="J853" i="19"/>
  <c r="N853" i="19" s="1"/>
  <c r="J854" i="17"/>
  <c r="N852" i="19"/>
  <c r="O852" i="20"/>
  <c r="H854" i="21"/>
  <c r="M853" i="20"/>
  <c r="L853" i="19"/>
  <c r="M853" i="17"/>
  <c r="J853" i="21"/>
  <c r="K853" i="20"/>
  <c r="O853" i="20" s="1"/>
  <c r="K853" i="19"/>
  <c r="I854" i="18"/>
  <c r="N853" i="18"/>
  <c r="K853" i="17"/>
  <c r="O853" i="17" s="1"/>
  <c r="J854" i="21" l="1"/>
  <c r="K854" i="20"/>
  <c r="K854" i="19"/>
  <c r="N854" i="18"/>
  <c r="I855" i="18"/>
  <c r="K854" i="17"/>
  <c r="O854" i="17" s="1"/>
  <c r="H855" i="21"/>
  <c r="M854" i="20"/>
  <c r="L854" i="19"/>
  <c r="M854" i="17"/>
  <c r="I854" i="21"/>
  <c r="M854" i="21" s="1"/>
  <c r="N854" i="20"/>
  <c r="J854" i="19"/>
  <c r="J855" i="17"/>
  <c r="K945" i="21"/>
  <c r="L945" i="20"/>
  <c r="I946" i="19"/>
  <c r="K945" i="18"/>
  <c r="L945" i="17"/>
  <c r="H856" i="21" l="1"/>
  <c r="M855" i="20"/>
  <c r="L855" i="19"/>
  <c r="M855" i="17"/>
  <c r="N854" i="19"/>
  <c r="K946" i="21"/>
  <c r="L946" i="20"/>
  <c r="I947" i="19"/>
  <c r="K946" i="18"/>
  <c r="L946" i="17"/>
  <c r="J855" i="21"/>
  <c r="K855" i="20"/>
  <c r="K855" i="19"/>
  <c r="N855" i="18"/>
  <c r="I856" i="18"/>
  <c r="K855" i="17"/>
  <c r="I855" i="21"/>
  <c r="M855" i="21" s="1"/>
  <c r="N855" i="20"/>
  <c r="J855" i="19"/>
  <c r="N855" i="19" s="1"/>
  <c r="J856" i="17"/>
  <c r="O855" i="17"/>
  <c r="O854" i="20"/>
  <c r="I856" i="21" l="1"/>
  <c r="N856" i="20"/>
  <c r="J856" i="19"/>
  <c r="J857" i="17"/>
  <c r="K947" i="21"/>
  <c r="L947" i="20"/>
  <c r="I948" i="19"/>
  <c r="K947" i="18"/>
  <c r="L947" i="17"/>
  <c r="J856" i="21"/>
  <c r="M856" i="21" s="1"/>
  <c r="K856" i="20"/>
  <c r="K856" i="19"/>
  <c r="I857" i="18"/>
  <c r="N856" i="18"/>
  <c r="K856" i="17"/>
  <c r="O856" i="17" s="1"/>
  <c r="O855" i="20"/>
  <c r="H857" i="21"/>
  <c r="M856" i="20"/>
  <c r="L856" i="19"/>
  <c r="M856" i="17"/>
  <c r="K948" i="21" l="1"/>
  <c r="L948" i="20"/>
  <c r="I949" i="19"/>
  <c r="K948" i="18"/>
  <c r="L948" i="17"/>
  <c r="H858" i="21"/>
  <c r="M857" i="20"/>
  <c r="L857" i="19"/>
  <c r="M857" i="17"/>
  <c r="O857" i="17" s="1"/>
  <c r="J857" i="21"/>
  <c r="M857" i="21" s="1"/>
  <c r="K857" i="20"/>
  <c r="K857" i="19"/>
  <c r="I858" i="18"/>
  <c r="N857" i="18"/>
  <c r="K857" i="17"/>
  <c r="I857" i="21"/>
  <c r="N857" i="20"/>
  <c r="J857" i="19"/>
  <c r="J858" i="17"/>
  <c r="N856" i="19"/>
  <c r="O856" i="20"/>
  <c r="I858" i="21" l="1"/>
  <c r="N858" i="20"/>
  <c r="J858" i="19"/>
  <c r="J859" i="17"/>
  <c r="N857" i="19"/>
  <c r="H859" i="21"/>
  <c r="M858" i="20"/>
  <c r="L858" i="19"/>
  <c r="M858" i="17"/>
  <c r="J858" i="21"/>
  <c r="M858" i="21" s="1"/>
  <c r="K858" i="20"/>
  <c r="K858" i="19"/>
  <c r="I859" i="18"/>
  <c r="N858" i="18"/>
  <c r="K858" i="17"/>
  <c r="O858" i="17" s="1"/>
  <c r="K949" i="21"/>
  <c r="L949" i="20"/>
  <c r="I950" i="19"/>
  <c r="K949" i="18"/>
  <c r="L949" i="17"/>
  <c r="O857" i="20"/>
  <c r="K950" i="21" l="1"/>
  <c r="L950" i="20"/>
  <c r="I951" i="19"/>
  <c r="K950" i="18"/>
  <c r="L950" i="17"/>
  <c r="H860" i="21"/>
  <c r="M859" i="20"/>
  <c r="L859" i="19"/>
  <c r="M859" i="17"/>
  <c r="I859" i="21"/>
  <c r="M859" i="21" s="1"/>
  <c r="N859" i="20"/>
  <c r="J859" i="19"/>
  <c r="J860" i="17"/>
  <c r="J859" i="21"/>
  <c r="K859" i="20"/>
  <c r="K859" i="19"/>
  <c r="I860" i="18"/>
  <c r="N859" i="18"/>
  <c r="K859" i="17"/>
  <c r="O859" i="17" s="1"/>
  <c r="N858" i="19"/>
  <c r="O858" i="20"/>
  <c r="J860" i="21" l="1"/>
  <c r="K860" i="20"/>
  <c r="K860" i="19"/>
  <c r="I861" i="18"/>
  <c r="N860" i="18"/>
  <c r="K860" i="17"/>
  <c r="N859" i="19"/>
  <c r="H861" i="21"/>
  <c r="M860" i="20"/>
  <c r="L860" i="19"/>
  <c r="M860" i="17"/>
  <c r="O859" i="20"/>
  <c r="K951" i="21"/>
  <c r="L951" i="20"/>
  <c r="I952" i="19"/>
  <c r="K951" i="18"/>
  <c r="L951" i="17"/>
  <c r="I860" i="21"/>
  <c r="M860" i="21" s="1"/>
  <c r="N860" i="20"/>
  <c r="J860" i="19"/>
  <c r="N860" i="19" s="1"/>
  <c r="O860" i="17"/>
  <c r="J861" i="17"/>
  <c r="I861" i="21" l="1"/>
  <c r="N861" i="20"/>
  <c r="J861" i="19"/>
  <c r="J862" i="17"/>
  <c r="H862" i="21"/>
  <c r="M861" i="21"/>
  <c r="M861" i="20"/>
  <c r="L861" i="19"/>
  <c r="M861" i="17"/>
  <c r="O860" i="20"/>
  <c r="K952" i="21"/>
  <c r="L952" i="20"/>
  <c r="I953" i="19"/>
  <c r="K952" i="18"/>
  <c r="L952" i="17"/>
  <c r="J861" i="21"/>
  <c r="K861" i="20"/>
  <c r="O861" i="20" s="1"/>
  <c r="K861" i="19"/>
  <c r="N861" i="18"/>
  <c r="I862" i="18"/>
  <c r="K861" i="17"/>
  <c r="O861" i="17" s="1"/>
  <c r="J862" i="21" l="1"/>
  <c r="K862" i="20"/>
  <c r="K862" i="19"/>
  <c r="N862" i="18"/>
  <c r="I863" i="18"/>
  <c r="K862" i="17"/>
  <c r="O862" i="17" s="1"/>
  <c r="H863" i="21"/>
  <c r="M862" i="20"/>
  <c r="L862" i="19"/>
  <c r="M862" i="17"/>
  <c r="I862" i="21"/>
  <c r="M862" i="21" s="1"/>
  <c r="N862" i="20"/>
  <c r="J862" i="19"/>
  <c r="J863" i="17"/>
  <c r="N861" i="19"/>
  <c r="K953" i="21"/>
  <c r="L953" i="20"/>
  <c r="I954" i="19"/>
  <c r="K953" i="18"/>
  <c r="L953" i="17"/>
  <c r="K954" i="21" l="1"/>
  <c r="L954" i="20"/>
  <c r="I955" i="19"/>
  <c r="K954" i="18"/>
  <c r="L954" i="17"/>
  <c r="H864" i="21"/>
  <c r="M863" i="20"/>
  <c r="L863" i="19"/>
  <c r="M863" i="17"/>
  <c r="J863" i="21"/>
  <c r="K863" i="20"/>
  <c r="K863" i="19"/>
  <c r="I864" i="18"/>
  <c r="N863" i="18"/>
  <c r="K863" i="17"/>
  <c r="N862" i="19"/>
  <c r="I863" i="21"/>
  <c r="M863" i="21" s="1"/>
  <c r="N863" i="20"/>
  <c r="J863" i="19"/>
  <c r="O863" i="17"/>
  <c r="J864" i="17"/>
  <c r="O862" i="20"/>
  <c r="I864" i="21" l="1"/>
  <c r="N864" i="20"/>
  <c r="J864" i="19"/>
  <c r="J865" i="17"/>
  <c r="N863" i="19"/>
  <c r="H865" i="21"/>
  <c r="M864" i="20"/>
  <c r="L864" i="19"/>
  <c r="M864" i="17"/>
  <c r="J864" i="21"/>
  <c r="M864" i="21" s="1"/>
  <c r="K864" i="20"/>
  <c r="K864" i="19"/>
  <c r="I865" i="18"/>
  <c r="N864" i="18"/>
  <c r="K864" i="17"/>
  <c r="O864" i="17" s="1"/>
  <c r="K955" i="21"/>
  <c r="L955" i="20"/>
  <c r="I956" i="19"/>
  <c r="K955" i="18"/>
  <c r="L955" i="17"/>
  <c r="O863" i="20"/>
  <c r="K956" i="21" l="1"/>
  <c r="L956" i="20"/>
  <c r="I957" i="19"/>
  <c r="K956" i="18"/>
  <c r="L956" i="17"/>
  <c r="I865" i="21"/>
  <c r="M865" i="21" s="1"/>
  <c r="N865" i="20"/>
  <c r="J865" i="19"/>
  <c r="N865" i="19" s="1"/>
  <c r="J866" i="17"/>
  <c r="H866" i="21"/>
  <c r="M865" i="20"/>
  <c r="L865" i="19"/>
  <c r="M865" i="17"/>
  <c r="J865" i="21"/>
  <c r="K865" i="20"/>
  <c r="K865" i="19"/>
  <c r="I866" i="18"/>
  <c r="N865" i="18"/>
  <c r="K865" i="17"/>
  <c r="O865" i="17" s="1"/>
  <c r="N864" i="19"/>
  <c r="O864" i="20"/>
  <c r="H867" i="21" l="1"/>
  <c r="M866" i="20"/>
  <c r="L866" i="19"/>
  <c r="M866" i="17"/>
  <c r="I866" i="21"/>
  <c r="M866" i="21" s="1"/>
  <c r="N866" i="20"/>
  <c r="J866" i="19"/>
  <c r="N866" i="19" s="1"/>
  <c r="J867" i="17"/>
  <c r="O866" i="17"/>
  <c r="O865" i="20"/>
  <c r="J866" i="21"/>
  <c r="K866" i="20"/>
  <c r="K866" i="19"/>
  <c r="I867" i="18"/>
  <c r="N866" i="18"/>
  <c r="K866" i="17"/>
  <c r="K957" i="21"/>
  <c r="L957" i="20"/>
  <c r="I958" i="19"/>
  <c r="K957" i="18"/>
  <c r="L957" i="17"/>
  <c r="I867" i="21" l="1"/>
  <c r="N867" i="20"/>
  <c r="J867" i="19"/>
  <c r="J868" i="17"/>
  <c r="K958" i="21"/>
  <c r="L958" i="20"/>
  <c r="I959" i="19"/>
  <c r="K958" i="18"/>
  <c r="L958" i="17"/>
  <c r="J867" i="21"/>
  <c r="K867" i="20"/>
  <c r="K867" i="19"/>
  <c r="I868" i="18"/>
  <c r="N867" i="18"/>
  <c r="K867" i="17"/>
  <c r="O867" i="17" s="1"/>
  <c r="O866" i="20"/>
  <c r="H868" i="21"/>
  <c r="M867" i="21"/>
  <c r="M867" i="20"/>
  <c r="L867" i="19"/>
  <c r="M867" i="17"/>
  <c r="J868" i="21" l="1"/>
  <c r="K868" i="20"/>
  <c r="K868" i="19"/>
  <c r="N868" i="18"/>
  <c r="I869" i="18"/>
  <c r="K868" i="17"/>
  <c r="K959" i="21"/>
  <c r="L959" i="20"/>
  <c r="I960" i="19"/>
  <c r="K959" i="18"/>
  <c r="L959" i="17"/>
  <c r="H869" i="21"/>
  <c r="M868" i="20"/>
  <c r="L868" i="19"/>
  <c r="M868" i="17"/>
  <c r="I868" i="21"/>
  <c r="M868" i="21" s="1"/>
  <c r="N868" i="20"/>
  <c r="J868" i="19"/>
  <c r="N868" i="19" s="1"/>
  <c r="O868" i="17"/>
  <c r="J869" i="17"/>
  <c r="N867" i="19"/>
  <c r="O867" i="20"/>
  <c r="K960" i="21" l="1"/>
  <c r="L960" i="20"/>
  <c r="I961" i="19"/>
  <c r="K960" i="18"/>
  <c r="L960" i="17"/>
  <c r="I869" i="21"/>
  <c r="N869" i="20"/>
  <c r="J869" i="19"/>
  <c r="J870" i="17"/>
  <c r="J869" i="21"/>
  <c r="M869" i="21" s="1"/>
  <c r="K869" i="20"/>
  <c r="K869" i="19"/>
  <c r="I870" i="18"/>
  <c r="N869" i="18"/>
  <c r="K869" i="17"/>
  <c r="O868" i="20"/>
  <c r="H870" i="21"/>
  <c r="M869" i="20"/>
  <c r="L869" i="19"/>
  <c r="M869" i="17"/>
  <c r="O869" i="17" s="1"/>
  <c r="I870" i="21" l="1"/>
  <c r="N870" i="20"/>
  <c r="J870" i="19"/>
  <c r="J871" i="17"/>
  <c r="J870" i="21"/>
  <c r="M870" i="21" s="1"/>
  <c r="K870" i="20"/>
  <c r="O870" i="20" s="1"/>
  <c r="K870" i="19"/>
  <c r="I871" i="18"/>
  <c r="N870" i="18"/>
  <c r="K870" i="17"/>
  <c r="O870" i="17" s="1"/>
  <c r="N869" i="19"/>
  <c r="H871" i="21"/>
  <c r="M870" i="20"/>
  <c r="L870" i="19"/>
  <c r="M870" i="17"/>
  <c r="K961" i="21"/>
  <c r="L961" i="20"/>
  <c r="I962" i="19"/>
  <c r="K961" i="18"/>
  <c r="L961" i="17"/>
  <c r="O869" i="20"/>
  <c r="K962" i="21" l="1"/>
  <c r="L962" i="20"/>
  <c r="I963" i="19"/>
  <c r="K962" i="18"/>
  <c r="L962" i="17"/>
  <c r="J871" i="21"/>
  <c r="K871" i="20"/>
  <c r="K871" i="19"/>
  <c r="I872" i="18"/>
  <c r="N871" i="18"/>
  <c r="K871" i="17"/>
  <c r="O871" i="17" s="1"/>
  <c r="N870" i="19"/>
  <c r="I871" i="21"/>
  <c r="N871" i="20"/>
  <c r="J871" i="19"/>
  <c r="J872" i="17"/>
  <c r="M871" i="21"/>
  <c r="H872" i="21"/>
  <c r="M871" i="20"/>
  <c r="L871" i="19"/>
  <c r="M871" i="17"/>
  <c r="O871" i="20" l="1"/>
  <c r="N871" i="19"/>
  <c r="J872" i="21"/>
  <c r="K872" i="20"/>
  <c r="K872" i="19"/>
  <c r="I873" i="18"/>
  <c r="N872" i="18"/>
  <c r="K872" i="17"/>
  <c r="O872" i="17" s="1"/>
  <c r="H873" i="21"/>
  <c r="M872" i="21"/>
  <c r="M872" i="20"/>
  <c r="L872" i="19"/>
  <c r="M872" i="17"/>
  <c r="I872" i="21"/>
  <c r="N872" i="20"/>
  <c r="J872" i="19"/>
  <c r="J873" i="17"/>
  <c r="K963" i="21"/>
  <c r="L963" i="20"/>
  <c r="I964" i="19"/>
  <c r="K963" i="18"/>
  <c r="L963" i="17"/>
  <c r="H874" i="21" l="1"/>
  <c r="M873" i="20"/>
  <c r="L873" i="19"/>
  <c r="M873" i="17"/>
  <c r="J873" i="21"/>
  <c r="K873" i="20"/>
  <c r="K873" i="19"/>
  <c r="N873" i="18"/>
  <c r="I874" i="18"/>
  <c r="K873" i="17"/>
  <c r="O873" i="17" s="1"/>
  <c r="K964" i="21"/>
  <c r="L964" i="20"/>
  <c r="I965" i="19"/>
  <c r="K964" i="18"/>
  <c r="L964" i="17"/>
  <c r="I873" i="21"/>
  <c r="M873" i="21" s="1"/>
  <c r="N873" i="20"/>
  <c r="J873" i="19"/>
  <c r="N873" i="19" s="1"/>
  <c r="J874" i="17"/>
  <c r="N872" i="19"/>
  <c r="O872" i="20"/>
  <c r="J874" i="21" l="1"/>
  <c r="K874" i="20"/>
  <c r="K874" i="19"/>
  <c r="N874" i="18"/>
  <c r="I875" i="18"/>
  <c r="K874" i="17"/>
  <c r="I874" i="21"/>
  <c r="N874" i="20"/>
  <c r="J874" i="19"/>
  <c r="N874" i="19" s="1"/>
  <c r="J875" i="17"/>
  <c r="K965" i="21"/>
  <c r="L965" i="20"/>
  <c r="I966" i="19"/>
  <c r="K965" i="18"/>
  <c r="L965" i="17"/>
  <c r="O873" i="20"/>
  <c r="H875" i="21"/>
  <c r="M874" i="21"/>
  <c r="M874" i="20"/>
  <c r="L874" i="19"/>
  <c r="M874" i="17"/>
  <c r="O874" i="17" s="1"/>
  <c r="H876" i="21" l="1"/>
  <c r="M875" i="20"/>
  <c r="L875" i="19"/>
  <c r="M875" i="17"/>
  <c r="O874" i="20"/>
  <c r="I875" i="21"/>
  <c r="M875" i="21" s="1"/>
  <c r="N875" i="20"/>
  <c r="J875" i="19"/>
  <c r="N875" i="19" s="1"/>
  <c r="O875" i="17"/>
  <c r="J876" i="17"/>
  <c r="J875" i="21"/>
  <c r="K875" i="20"/>
  <c r="K875" i="19"/>
  <c r="N875" i="18"/>
  <c r="I876" i="18"/>
  <c r="K875" i="17"/>
  <c r="K966" i="21"/>
  <c r="L966" i="20"/>
  <c r="I967" i="19"/>
  <c r="K966" i="18"/>
  <c r="L966" i="17"/>
  <c r="I876" i="21" l="1"/>
  <c r="N876" i="20"/>
  <c r="J876" i="19"/>
  <c r="J877" i="17"/>
  <c r="K967" i="21"/>
  <c r="L967" i="20"/>
  <c r="I968" i="19"/>
  <c r="K967" i="18"/>
  <c r="L967" i="17"/>
  <c r="J876" i="21"/>
  <c r="M876" i="21" s="1"/>
  <c r="K876" i="20"/>
  <c r="K876" i="19"/>
  <c r="I877" i="18"/>
  <c r="N876" i="18"/>
  <c r="K876" i="17"/>
  <c r="O876" i="17" s="1"/>
  <c r="H877" i="21"/>
  <c r="M876" i="20"/>
  <c r="L876" i="19"/>
  <c r="M876" i="17"/>
  <c r="O875" i="20"/>
  <c r="H878" i="21" l="1"/>
  <c r="M877" i="20"/>
  <c r="L877" i="19"/>
  <c r="M877" i="17"/>
  <c r="K968" i="21"/>
  <c r="L968" i="20"/>
  <c r="I969" i="19"/>
  <c r="K968" i="18"/>
  <c r="L968" i="17"/>
  <c r="I877" i="21"/>
  <c r="M877" i="21" s="1"/>
  <c r="N877" i="20"/>
  <c r="J877" i="19"/>
  <c r="J878" i="17"/>
  <c r="J877" i="21"/>
  <c r="K877" i="20"/>
  <c r="O877" i="20" s="1"/>
  <c r="K877" i="19"/>
  <c r="N877" i="18"/>
  <c r="I878" i="18"/>
  <c r="K877" i="17"/>
  <c r="O877" i="17" s="1"/>
  <c r="N876" i="19"/>
  <c r="O876" i="20"/>
  <c r="J878" i="21" l="1"/>
  <c r="K878" i="20"/>
  <c r="K878" i="19"/>
  <c r="I879" i="18"/>
  <c r="N878" i="18"/>
  <c r="K878" i="17"/>
  <c r="O878" i="17" s="1"/>
  <c r="K969" i="21"/>
  <c r="L969" i="20"/>
  <c r="I970" i="19"/>
  <c r="K969" i="18"/>
  <c r="L969" i="17"/>
  <c r="I878" i="21"/>
  <c r="N878" i="20"/>
  <c r="J878" i="19"/>
  <c r="J879" i="17"/>
  <c r="N877" i="19"/>
  <c r="H879" i="21"/>
  <c r="M878" i="21"/>
  <c r="M878" i="20"/>
  <c r="L878" i="19"/>
  <c r="M878" i="17"/>
  <c r="K970" i="21" l="1"/>
  <c r="L970" i="20"/>
  <c r="I971" i="19"/>
  <c r="K970" i="18"/>
  <c r="L970" i="17"/>
  <c r="H880" i="21"/>
  <c r="M879" i="20"/>
  <c r="L879" i="19"/>
  <c r="M879" i="17"/>
  <c r="I879" i="21"/>
  <c r="M879" i="21" s="1"/>
  <c r="N879" i="20"/>
  <c r="J879" i="19"/>
  <c r="J880" i="17"/>
  <c r="J879" i="21"/>
  <c r="K879" i="20"/>
  <c r="K879" i="19"/>
  <c r="N879" i="18"/>
  <c r="I880" i="18"/>
  <c r="K879" i="17"/>
  <c r="O879" i="17" s="1"/>
  <c r="O878" i="20"/>
  <c r="N878" i="19"/>
  <c r="H881" i="21" l="1"/>
  <c r="M880" i="20"/>
  <c r="L880" i="19"/>
  <c r="M880" i="17"/>
  <c r="I880" i="21"/>
  <c r="M880" i="21" s="1"/>
  <c r="N880" i="20"/>
  <c r="J880" i="19"/>
  <c r="N880" i="19" s="1"/>
  <c r="J881" i="17"/>
  <c r="O880" i="17"/>
  <c r="J880" i="21"/>
  <c r="K880" i="20"/>
  <c r="O880" i="20" s="1"/>
  <c r="K880" i="19"/>
  <c r="N880" i="18"/>
  <c r="I881" i="18"/>
  <c r="K880" i="17"/>
  <c r="O879" i="20"/>
  <c r="K971" i="21"/>
  <c r="L971" i="20"/>
  <c r="I972" i="19"/>
  <c r="K971" i="18"/>
  <c r="L971" i="17"/>
  <c r="N879" i="19"/>
  <c r="K972" i="21" l="1"/>
  <c r="L972" i="20"/>
  <c r="I973" i="19"/>
  <c r="K972" i="18"/>
  <c r="L972" i="17"/>
  <c r="I881" i="21"/>
  <c r="N881" i="20"/>
  <c r="J881" i="19"/>
  <c r="N881" i="19" s="1"/>
  <c r="J882" i="17"/>
  <c r="J881" i="21"/>
  <c r="M881" i="21" s="1"/>
  <c r="K881" i="20"/>
  <c r="K881" i="19"/>
  <c r="I882" i="18"/>
  <c r="N881" i="18"/>
  <c r="K881" i="17"/>
  <c r="H882" i="21"/>
  <c r="M881" i="20"/>
  <c r="L881" i="19"/>
  <c r="M881" i="17"/>
  <c r="O881" i="17" s="1"/>
  <c r="H883" i="21" l="1"/>
  <c r="M882" i="20"/>
  <c r="L882" i="19"/>
  <c r="M882" i="17"/>
  <c r="J882" i="21"/>
  <c r="K882" i="20"/>
  <c r="O882" i="20" s="1"/>
  <c r="K882" i="19"/>
  <c r="I883" i="18"/>
  <c r="N882" i="18"/>
  <c r="K882" i="17"/>
  <c r="O882" i="17" s="1"/>
  <c r="I882" i="21"/>
  <c r="M882" i="21" s="1"/>
  <c r="N882" i="20"/>
  <c r="J882" i="19"/>
  <c r="J883" i="17"/>
  <c r="K973" i="21"/>
  <c r="L973" i="20"/>
  <c r="I974" i="19"/>
  <c r="K973" i="18"/>
  <c r="L973" i="17"/>
  <c r="O881" i="20"/>
  <c r="K974" i="21" l="1"/>
  <c r="L974" i="20"/>
  <c r="I975" i="19"/>
  <c r="K974" i="18"/>
  <c r="L974" i="17"/>
  <c r="J883" i="21"/>
  <c r="K883" i="20"/>
  <c r="O883" i="20" s="1"/>
  <c r="K883" i="19"/>
  <c r="I884" i="18"/>
  <c r="N883" i="18"/>
  <c r="K883" i="17"/>
  <c r="O883" i="17" s="1"/>
  <c r="I883" i="21"/>
  <c r="N883" i="20"/>
  <c r="J883" i="19"/>
  <c r="J884" i="17"/>
  <c r="N882" i="19"/>
  <c r="M883" i="21"/>
  <c r="H884" i="21"/>
  <c r="M883" i="20"/>
  <c r="L883" i="19"/>
  <c r="M883" i="17"/>
  <c r="J884" i="21" l="1"/>
  <c r="K884" i="20"/>
  <c r="K884" i="19"/>
  <c r="I885" i="18"/>
  <c r="N884" i="18"/>
  <c r="K884" i="17"/>
  <c r="O884" i="17" s="1"/>
  <c r="H885" i="21"/>
  <c r="M884" i="21"/>
  <c r="M884" i="20"/>
  <c r="L884" i="19"/>
  <c r="M884" i="17"/>
  <c r="N883" i="19"/>
  <c r="I884" i="21"/>
  <c r="N884" i="20"/>
  <c r="J884" i="19"/>
  <c r="J885" i="17"/>
  <c r="K975" i="21"/>
  <c r="L975" i="20"/>
  <c r="I976" i="19"/>
  <c r="K975" i="18"/>
  <c r="L975" i="17"/>
  <c r="H886" i="21" l="1"/>
  <c r="M885" i="20"/>
  <c r="L885" i="19"/>
  <c r="M885" i="17"/>
  <c r="J885" i="21"/>
  <c r="K885" i="20"/>
  <c r="O885" i="20" s="1"/>
  <c r="K885" i="19"/>
  <c r="N885" i="18"/>
  <c r="I886" i="18"/>
  <c r="K885" i="17"/>
  <c r="O885" i="17" s="1"/>
  <c r="O884" i="20"/>
  <c r="K976" i="21"/>
  <c r="L976" i="20"/>
  <c r="I977" i="19"/>
  <c r="K976" i="18"/>
  <c r="L976" i="17"/>
  <c r="I885" i="21"/>
  <c r="M885" i="21" s="1"/>
  <c r="N885" i="20"/>
  <c r="J885" i="19"/>
  <c r="N885" i="19" s="1"/>
  <c r="J886" i="17"/>
  <c r="N884" i="19"/>
  <c r="I886" i="21" l="1"/>
  <c r="N886" i="20"/>
  <c r="J886" i="19"/>
  <c r="J887" i="17"/>
  <c r="J886" i="21"/>
  <c r="K886" i="20"/>
  <c r="K886" i="19"/>
  <c r="N886" i="18"/>
  <c r="I887" i="18"/>
  <c r="K886" i="17"/>
  <c r="O886" i="17" s="1"/>
  <c r="K977" i="21"/>
  <c r="L977" i="20"/>
  <c r="I978" i="19"/>
  <c r="K977" i="18"/>
  <c r="L977" i="17"/>
  <c r="H887" i="21"/>
  <c r="M886" i="21"/>
  <c r="M886" i="20"/>
  <c r="L886" i="19"/>
  <c r="M886" i="17"/>
  <c r="J887" i="21" l="1"/>
  <c r="K887" i="20"/>
  <c r="K887" i="19"/>
  <c r="I888" i="18"/>
  <c r="N887" i="18"/>
  <c r="K887" i="17"/>
  <c r="O887" i="17" s="1"/>
  <c r="O886" i="20"/>
  <c r="M887" i="21"/>
  <c r="H888" i="21"/>
  <c r="M887" i="20"/>
  <c r="L887" i="19"/>
  <c r="M887" i="17"/>
  <c r="I887" i="21"/>
  <c r="N887" i="20"/>
  <c r="J887" i="19"/>
  <c r="J888" i="17"/>
  <c r="N886" i="19"/>
  <c r="K978" i="21"/>
  <c r="L978" i="20"/>
  <c r="I979" i="19"/>
  <c r="K978" i="18"/>
  <c r="L978" i="17"/>
  <c r="H889" i="21" l="1"/>
  <c r="M888" i="20"/>
  <c r="L888" i="19"/>
  <c r="M888" i="17"/>
  <c r="J888" i="21"/>
  <c r="K888" i="20"/>
  <c r="O888" i="20" s="1"/>
  <c r="K888" i="19"/>
  <c r="I889" i="18"/>
  <c r="N888" i="18"/>
  <c r="K888" i="17"/>
  <c r="O888" i="17" s="1"/>
  <c r="K979" i="21"/>
  <c r="L979" i="20"/>
  <c r="I980" i="19"/>
  <c r="K979" i="18"/>
  <c r="L979" i="17"/>
  <c r="I888" i="21"/>
  <c r="M888" i="21" s="1"/>
  <c r="N888" i="20"/>
  <c r="J888" i="19"/>
  <c r="N888" i="19" s="1"/>
  <c r="J889" i="17"/>
  <c r="N887" i="19"/>
  <c r="O887" i="20"/>
  <c r="I889" i="21" l="1"/>
  <c r="N889" i="20"/>
  <c r="J889" i="19"/>
  <c r="J890" i="17"/>
  <c r="J889" i="21"/>
  <c r="M889" i="21" s="1"/>
  <c r="K889" i="20"/>
  <c r="O889" i="20" s="1"/>
  <c r="K889" i="19"/>
  <c r="I890" i="18"/>
  <c r="N889" i="18"/>
  <c r="K889" i="17"/>
  <c r="O889" i="17" s="1"/>
  <c r="H890" i="21"/>
  <c r="M889" i="20"/>
  <c r="L889" i="19"/>
  <c r="M889" i="17"/>
  <c r="K980" i="21"/>
  <c r="L980" i="20"/>
  <c r="I981" i="19"/>
  <c r="K980" i="18"/>
  <c r="L980" i="17"/>
  <c r="H891" i="21" l="1"/>
  <c r="M890" i="20"/>
  <c r="L890" i="19"/>
  <c r="M890" i="17"/>
  <c r="J890" i="21"/>
  <c r="K890" i="20"/>
  <c r="K890" i="19"/>
  <c r="I891" i="18"/>
  <c r="N890" i="18"/>
  <c r="K890" i="17"/>
  <c r="O890" i="17" s="1"/>
  <c r="K981" i="21"/>
  <c r="L981" i="20"/>
  <c r="I982" i="19"/>
  <c r="K981" i="18"/>
  <c r="L981" i="17"/>
  <c r="I890" i="21"/>
  <c r="M890" i="21" s="1"/>
  <c r="N890" i="20"/>
  <c r="J890" i="19"/>
  <c r="N890" i="19" s="1"/>
  <c r="J891" i="17"/>
  <c r="N889" i="19"/>
  <c r="O890" i="20" l="1"/>
  <c r="I891" i="21"/>
  <c r="N891" i="20"/>
  <c r="J891" i="19"/>
  <c r="J892" i="17"/>
  <c r="J891" i="21"/>
  <c r="K891" i="20"/>
  <c r="K891" i="19"/>
  <c r="I892" i="18"/>
  <c r="N891" i="18"/>
  <c r="K891" i="17"/>
  <c r="O891" i="17" s="1"/>
  <c r="K982" i="21"/>
  <c r="L982" i="20"/>
  <c r="I983" i="19"/>
  <c r="K982" i="18"/>
  <c r="L982" i="17"/>
  <c r="H892" i="21"/>
  <c r="M891" i="21"/>
  <c r="M891" i="20"/>
  <c r="L891" i="19"/>
  <c r="M891" i="17"/>
  <c r="J892" i="21" l="1"/>
  <c r="K892" i="20"/>
  <c r="K892" i="19"/>
  <c r="N892" i="18"/>
  <c r="I893" i="18"/>
  <c r="K892" i="17"/>
  <c r="O892" i="17" s="1"/>
  <c r="O891" i="20"/>
  <c r="H893" i="21"/>
  <c r="M892" i="21"/>
  <c r="M892" i="20"/>
  <c r="L892" i="19"/>
  <c r="M892" i="17"/>
  <c r="I892" i="21"/>
  <c r="N892" i="20"/>
  <c r="J892" i="19"/>
  <c r="J893" i="17"/>
  <c r="N891" i="19"/>
  <c r="K983" i="21"/>
  <c r="L983" i="20"/>
  <c r="I984" i="19"/>
  <c r="K983" i="18"/>
  <c r="L983" i="17"/>
  <c r="K984" i="21" l="1"/>
  <c r="L984" i="20"/>
  <c r="I985" i="19"/>
  <c r="K984" i="18"/>
  <c r="L984" i="17"/>
  <c r="H894" i="21"/>
  <c r="M893" i="20"/>
  <c r="L893" i="19"/>
  <c r="M893" i="17"/>
  <c r="O893" i="17" s="1"/>
  <c r="J893" i="21"/>
  <c r="M893" i="21" s="1"/>
  <c r="K893" i="20"/>
  <c r="K893" i="19"/>
  <c r="I894" i="18"/>
  <c r="N893" i="18"/>
  <c r="K893" i="17"/>
  <c r="I893" i="21"/>
  <c r="N893" i="20"/>
  <c r="J893" i="19"/>
  <c r="J894" i="17"/>
  <c r="N892" i="19"/>
  <c r="O892" i="20"/>
  <c r="I894" i="21" l="1"/>
  <c r="N894" i="20"/>
  <c r="J894" i="19"/>
  <c r="J895" i="17"/>
  <c r="O894" i="17"/>
  <c r="N893" i="19"/>
  <c r="H895" i="21"/>
  <c r="M894" i="20"/>
  <c r="L894" i="19"/>
  <c r="M894" i="17"/>
  <c r="J894" i="21"/>
  <c r="M894" i="21" s="1"/>
  <c r="K894" i="20"/>
  <c r="K894" i="19"/>
  <c r="I895" i="18"/>
  <c r="N894" i="18"/>
  <c r="K894" i="17"/>
  <c r="K985" i="21"/>
  <c r="L985" i="20"/>
  <c r="I986" i="19"/>
  <c r="K985" i="18"/>
  <c r="L985" i="17"/>
  <c r="O893" i="20"/>
  <c r="H896" i="21" l="1"/>
  <c r="M895" i="20"/>
  <c r="L895" i="19"/>
  <c r="M895" i="17"/>
  <c r="J895" i="21"/>
  <c r="K895" i="20"/>
  <c r="O895" i="20" s="1"/>
  <c r="K895" i="19"/>
  <c r="I896" i="18"/>
  <c r="N895" i="18"/>
  <c r="K895" i="17"/>
  <c r="O895" i="17" s="1"/>
  <c r="K986" i="21"/>
  <c r="L986" i="20"/>
  <c r="I987" i="19"/>
  <c r="K986" i="18"/>
  <c r="L986" i="17"/>
  <c r="I895" i="21"/>
  <c r="M895" i="21" s="1"/>
  <c r="N895" i="20"/>
  <c r="J895" i="19"/>
  <c r="N895" i="19" s="1"/>
  <c r="J896" i="17"/>
  <c r="N894" i="19"/>
  <c r="O894" i="20"/>
  <c r="J896" i="21" l="1"/>
  <c r="K896" i="20"/>
  <c r="K896" i="19"/>
  <c r="I897" i="18"/>
  <c r="N896" i="18"/>
  <c r="K896" i="17"/>
  <c r="I896" i="21"/>
  <c r="N896" i="20"/>
  <c r="J896" i="19"/>
  <c r="J897" i="17"/>
  <c r="K987" i="21"/>
  <c r="L987" i="20"/>
  <c r="I988" i="19"/>
  <c r="K987" i="18"/>
  <c r="L987" i="17"/>
  <c r="H897" i="21"/>
  <c r="M896" i="21"/>
  <c r="M896" i="20"/>
  <c r="L896" i="19"/>
  <c r="M896" i="17"/>
  <c r="O896" i="17" s="1"/>
  <c r="I897" i="21" l="1"/>
  <c r="N897" i="20"/>
  <c r="J897" i="19"/>
  <c r="J898" i="17"/>
  <c r="N896" i="19"/>
  <c r="K988" i="21"/>
  <c r="L988" i="20"/>
  <c r="I989" i="19"/>
  <c r="K988" i="18"/>
  <c r="L988" i="17"/>
  <c r="H898" i="21"/>
  <c r="M897" i="20"/>
  <c r="L897" i="19"/>
  <c r="M897" i="17"/>
  <c r="J897" i="21"/>
  <c r="M897" i="21" s="1"/>
  <c r="K897" i="20"/>
  <c r="O897" i="20" s="1"/>
  <c r="K897" i="19"/>
  <c r="N897" i="18"/>
  <c r="K897" i="17"/>
  <c r="O897" i="17" s="1"/>
  <c r="I898" i="18"/>
  <c r="O896" i="20"/>
  <c r="J898" i="21" l="1"/>
  <c r="K898" i="20"/>
  <c r="K898" i="19"/>
  <c r="N898" i="18"/>
  <c r="I899" i="18"/>
  <c r="K898" i="17"/>
  <c r="N897" i="19"/>
  <c r="K989" i="21"/>
  <c r="L989" i="20"/>
  <c r="I990" i="19"/>
  <c r="K989" i="18"/>
  <c r="L989" i="17"/>
  <c r="I898" i="21"/>
  <c r="N898" i="20"/>
  <c r="J898" i="19"/>
  <c r="J899" i="17"/>
  <c r="H899" i="21"/>
  <c r="M898" i="21"/>
  <c r="M898" i="20"/>
  <c r="L898" i="19"/>
  <c r="M898" i="17"/>
  <c r="O898" i="17" s="1"/>
  <c r="N898" i="19" l="1"/>
  <c r="K990" i="21"/>
  <c r="L990" i="20"/>
  <c r="I991" i="19"/>
  <c r="K990" i="18"/>
  <c r="L990" i="17"/>
  <c r="J899" i="21"/>
  <c r="K899" i="20"/>
  <c r="O899" i="20" s="1"/>
  <c r="K899" i="19"/>
  <c r="N899" i="18"/>
  <c r="I900" i="18"/>
  <c r="K899" i="17"/>
  <c r="O898" i="20"/>
  <c r="H900" i="21"/>
  <c r="M899" i="20"/>
  <c r="L899" i="19"/>
  <c r="M899" i="17"/>
  <c r="I899" i="21"/>
  <c r="M899" i="21" s="1"/>
  <c r="N899" i="20"/>
  <c r="J899" i="19"/>
  <c r="O899" i="17"/>
  <c r="J900" i="17"/>
  <c r="I900" i="21" l="1"/>
  <c r="N900" i="20"/>
  <c r="J900" i="19"/>
  <c r="J901" i="17"/>
  <c r="N899" i="19"/>
  <c r="K991" i="21"/>
  <c r="L991" i="20"/>
  <c r="I992" i="19"/>
  <c r="K991" i="18"/>
  <c r="L991" i="17"/>
  <c r="H901" i="21"/>
  <c r="M900" i="20"/>
  <c r="L900" i="19"/>
  <c r="M900" i="17"/>
  <c r="J900" i="21"/>
  <c r="M900" i="21" s="1"/>
  <c r="K900" i="20"/>
  <c r="O900" i="20" s="1"/>
  <c r="K900" i="19"/>
  <c r="I901" i="18"/>
  <c r="N900" i="18"/>
  <c r="K900" i="17"/>
  <c r="O900" i="17" s="1"/>
  <c r="J901" i="21" l="1"/>
  <c r="K901" i="20"/>
  <c r="K901" i="19"/>
  <c r="N901" i="18"/>
  <c r="I902" i="18"/>
  <c r="K901" i="17"/>
  <c r="I901" i="21"/>
  <c r="N901" i="20"/>
  <c r="J901" i="19"/>
  <c r="J902" i="17"/>
  <c r="O901" i="17"/>
  <c r="K992" i="21"/>
  <c r="L992" i="20"/>
  <c r="I993" i="19"/>
  <c r="K992" i="18"/>
  <c r="L992" i="17"/>
  <c r="N900" i="19"/>
  <c r="H902" i="21"/>
  <c r="M901" i="21"/>
  <c r="M901" i="20"/>
  <c r="L901" i="19"/>
  <c r="M901" i="17"/>
  <c r="N901" i="19" l="1"/>
  <c r="I902" i="21"/>
  <c r="N902" i="20"/>
  <c r="J902" i="19"/>
  <c r="J903" i="17"/>
  <c r="O901" i="20"/>
  <c r="H903" i="21"/>
  <c r="M902" i="21"/>
  <c r="M902" i="20"/>
  <c r="L902" i="19"/>
  <c r="M902" i="17"/>
  <c r="J902" i="21"/>
  <c r="K902" i="20"/>
  <c r="K902" i="19"/>
  <c r="I903" i="18"/>
  <c r="N902" i="18"/>
  <c r="K902" i="17"/>
  <c r="O902" i="17" s="1"/>
  <c r="K993" i="21"/>
  <c r="L993" i="20"/>
  <c r="I994" i="19"/>
  <c r="K993" i="18"/>
  <c r="L993" i="17"/>
  <c r="K994" i="21" l="1"/>
  <c r="L994" i="20"/>
  <c r="I995" i="19"/>
  <c r="K994" i="18"/>
  <c r="L994" i="17"/>
  <c r="H904" i="21"/>
  <c r="M903" i="20"/>
  <c r="L903" i="19"/>
  <c r="M903" i="17"/>
  <c r="I903" i="21"/>
  <c r="M903" i="21" s="1"/>
  <c r="N903" i="20"/>
  <c r="J903" i="19"/>
  <c r="J904" i="17"/>
  <c r="J903" i="21"/>
  <c r="K903" i="20"/>
  <c r="K903" i="19"/>
  <c r="N903" i="18"/>
  <c r="I904" i="18"/>
  <c r="K903" i="17"/>
  <c r="O903" i="17" s="1"/>
  <c r="N902" i="19"/>
  <c r="O902" i="20"/>
  <c r="J904" i="21" l="1"/>
  <c r="K904" i="20"/>
  <c r="K904" i="19"/>
  <c r="N904" i="18"/>
  <c r="I905" i="18"/>
  <c r="K904" i="17"/>
  <c r="O904" i="17" s="1"/>
  <c r="H905" i="21"/>
  <c r="M904" i="21"/>
  <c r="M904" i="20"/>
  <c r="L904" i="19"/>
  <c r="M904" i="17"/>
  <c r="O903" i="20"/>
  <c r="I904" i="21"/>
  <c r="N904" i="20"/>
  <c r="J904" i="19"/>
  <c r="J905" i="17"/>
  <c r="K995" i="21"/>
  <c r="L995" i="20"/>
  <c r="I996" i="19"/>
  <c r="K995" i="18"/>
  <c r="L995" i="17"/>
  <c r="N903" i="19"/>
  <c r="K996" i="21" l="1"/>
  <c r="L996" i="20"/>
  <c r="I997" i="19"/>
  <c r="K996" i="18"/>
  <c r="L996" i="17"/>
  <c r="H906" i="21"/>
  <c r="M905" i="20"/>
  <c r="L905" i="19"/>
  <c r="M905" i="17"/>
  <c r="J905" i="21"/>
  <c r="M905" i="21" s="1"/>
  <c r="K905" i="20"/>
  <c r="K905" i="19"/>
  <c r="I906" i="18"/>
  <c r="N905" i="18"/>
  <c r="K905" i="17"/>
  <c r="I905" i="21"/>
  <c r="N905" i="20"/>
  <c r="J905" i="19"/>
  <c r="O905" i="17"/>
  <c r="J906" i="17"/>
  <c r="N904" i="19"/>
  <c r="O904" i="20"/>
  <c r="I906" i="21" l="1"/>
  <c r="N906" i="20"/>
  <c r="J906" i="19"/>
  <c r="J907" i="17"/>
  <c r="H907" i="21"/>
  <c r="M906" i="20"/>
  <c r="L906" i="19"/>
  <c r="M906" i="17"/>
  <c r="O906" i="17" s="1"/>
  <c r="J906" i="21"/>
  <c r="M906" i="21" s="1"/>
  <c r="K906" i="20"/>
  <c r="O906" i="20" s="1"/>
  <c r="K906" i="19"/>
  <c r="I907" i="18"/>
  <c r="N906" i="18"/>
  <c r="K906" i="17"/>
  <c r="K997" i="21"/>
  <c r="L997" i="20"/>
  <c r="I998" i="19"/>
  <c r="K997" i="18"/>
  <c r="L997" i="17"/>
  <c r="N905" i="19"/>
  <c r="O905" i="20"/>
  <c r="N906" i="19" l="1"/>
  <c r="K998" i="21"/>
  <c r="L998" i="20"/>
  <c r="I999" i="19"/>
  <c r="K998" i="18"/>
  <c r="L998" i="17"/>
  <c r="I907" i="21"/>
  <c r="M907" i="21" s="1"/>
  <c r="N907" i="20"/>
  <c r="J907" i="19"/>
  <c r="J908" i="17"/>
  <c r="J907" i="21"/>
  <c r="K907" i="20"/>
  <c r="K907" i="19"/>
  <c r="I908" i="18"/>
  <c r="N907" i="18"/>
  <c r="K907" i="17"/>
  <c r="H908" i="21"/>
  <c r="M907" i="20"/>
  <c r="L907" i="19"/>
  <c r="M907" i="17"/>
  <c r="O907" i="17" s="1"/>
  <c r="I908" i="21" l="1"/>
  <c r="N908" i="20"/>
  <c r="J908" i="19"/>
  <c r="J909" i="17"/>
  <c r="N907" i="19"/>
  <c r="H909" i="21"/>
  <c r="M908" i="21"/>
  <c r="M908" i="20"/>
  <c r="L908" i="19"/>
  <c r="M908" i="17"/>
  <c r="K999" i="21"/>
  <c r="L999" i="20"/>
  <c r="I1000" i="19"/>
  <c r="K999" i="18"/>
  <c r="L999" i="17"/>
  <c r="J908" i="21"/>
  <c r="K908" i="20"/>
  <c r="K908" i="19"/>
  <c r="I909" i="18"/>
  <c r="N908" i="18"/>
  <c r="K908" i="17"/>
  <c r="O908" i="17" s="1"/>
  <c r="O907" i="20"/>
  <c r="H910" i="21" l="1"/>
  <c r="M909" i="20"/>
  <c r="L909" i="19"/>
  <c r="M909" i="17"/>
  <c r="O908" i="20"/>
  <c r="N908" i="19"/>
  <c r="J909" i="21"/>
  <c r="M909" i="21" s="1"/>
  <c r="K909" i="20"/>
  <c r="O909" i="20" s="1"/>
  <c r="K909" i="19"/>
  <c r="N909" i="18"/>
  <c r="I910" i="18"/>
  <c r="K909" i="17"/>
  <c r="I909" i="21"/>
  <c r="N909" i="20"/>
  <c r="J909" i="19"/>
  <c r="J910" i="17"/>
  <c r="O909" i="17"/>
  <c r="K1000" i="21"/>
  <c r="L1000" i="20"/>
  <c r="K1000" i="18"/>
  <c r="L1000" i="17"/>
  <c r="J910" i="21" l="1"/>
  <c r="K910" i="20"/>
  <c r="K910" i="19"/>
  <c r="N910" i="18"/>
  <c r="I911" i="18"/>
  <c r="K910" i="17"/>
  <c r="I910" i="21"/>
  <c r="M910" i="21" s="1"/>
  <c r="N910" i="20"/>
  <c r="J910" i="19"/>
  <c r="N910" i="19" s="1"/>
  <c r="J911" i="17"/>
  <c r="O910" i="17"/>
  <c r="N909" i="19"/>
  <c r="H911" i="21"/>
  <c r="M910" i="20"/>
  <c r="L910" i="19"/>
  <c r="M910" i="17"/>
  <c r="I911" i="21" l="1"/>
  <c r="N911" i="20"/>
  <c r="J911" i="19"/>
  <c r="J912" i="17"/>
  <c r="O910" i="20"/>
  <c r="J911" i="21"/>
  <c r="M911" i="21" s="1"/>
  <c r="K911" i="20"/>
  <c r="O911" i="20" s="1"/>
  <c r="K911" i="19"/>
  <c r="I912" i="18"/>
  <c r="N911" i="18"/>
  <c r="K911" i="17"/>
  <c r="O911" i="17" s="1"/>
  <c r="H912" i="21"/>
  <c r="M911" i="20"/>
  <c r="L911" i="19"/>
  <c r="M911" i="17"/>
  <c r="J912" i="21" l="1"/>
  <c r="K912" i="20"/>
  <c r="K912" i="19"/>
  <c r="I913" i="18"/>
  <c r="N912" i="18"/>
  <c r="K912" i="17"/>
  <c r="I912" i="21"/>
  <c r="M912" i="21" s="1"/>
  <c r="N912" i="20"/>
  <c r="J912" i="19"/>
  <c r="N912" i="19" s="1"/>
  <c r="J913" i="17"/>
  <c r="O912" i="17"/>
  <c r="N911" i="19"/>
  <c r="H913" i="21"/>
  <c r="M912" i="20"/>
  <c r="L912" i="19"/>
  <c r="M912" i="17"/>
  <c r="I913" i="21" l="1"/>
  <c r="N913" i="20"/>
  <c r="J913" i="19"/>
  <c r="J914" i="17"/>
  <c r="J913" i="21"/>
  <c r="M913" i="21" s="1"/>
  <c r="K913" i="20"/>
  <c r="O913" i="20" s="1"/>
  <c r="K913" i="19"/>
  <c r="I914" i="18"/>
  <c r="N913" i="18"/>
  <c r="K913" i="17"/>
  <c r="O913" i="17" s="1"/>
  <c r="H914" i="21"/>
  <c r="M913" i="20"/>
  <c r="L913" i="19"/>
  <c r="M913" i="17"/>
  <c r="O912" i="20"/>
  <c r="J914" i="21" l="1"/>
  <c r="K914" i="20"/>
  <c r="K914" i="19"/>
  <c r="I915" i="18"/>
  <c r="N914" i="18"/>
  <c r="K914" i="17"/>
  <c r="H915" i="21"/>
  <c r="M914" i="21"/>
  <c r="M914" i="20"/>
  <c r="L914" i="19"/>
  <c r="M914" i="17"/>
  <c r="O914" i="17" s="1"/>
  <c r="N913" i="19"/>
  <c r="I914" i="21"/>
  <c r="N914" i="20"/>
  <c r="J914" i="19"/>
  <c r="J915" i="17"/>
  <c r="N914" i="19" l="1"/>
  <c r="O914" i="20"/>
  <c r="H916" i="21"/>
  <c r="M915" i="20"/>
  <c r="L915" i="19"/>
  <c r="M915" i="17"/>
  <c r="I915" i="21"/>
  <c r="M915" i="21" s="1"/>
  <c r="N915" i="20"/>
  <c r="J915" i="19"/>
  <c r="N915" i="19" s="1"/>
  <c r="O915" i="17"/>
  <c r="J916" i="17"/>
  <c r="J915" i="21"/>
  <c r="K915" i="20"/>
  <c r="K915" i="19"/>
  <c r="I916" i="18"/>
  <c r="N915" i="18"/>
  <c r="K915" i="17"/>
  <c r="I916" i="21" l="1"/>
  <c r="N916" i="20"/>
  <c r="J916" i="19"/>
  <c r="J917" i="17"/>
  <c r="J916" i="21"/>
  <c r="M916" i="21" s="1"/>
  <c r="K916" i="20"/>
  <c r="O916" i="20" s="1"/>
  <c r="K916" i="19"/>
  <c r="N916" i="18"/>
  <c r="I917" i="18"/>
  <c r="K916" i="17"/>
  <c r="O916" i="17" s="1"/>
  <c r="O915" i="20"/>
  <c r="H917" i="21"/>
  <c r="M916" i="20"/>
  <c r="L916" i="19"/>
  <c r="M916" i="17"/>
  <c r="J917" i="21" l="1"/>
  <c r="K917" i="20"/>
  <c r="K917" i="19"/>
  <c r="I918" i="18"/>
  <c r="N917" i="18"/>
  <c r="K917" i="17"/>
  <c r="I917" i="21"/>
  <c r="M917" i="21" s="1"/>
  <c r="N917" i="20"/>
  <c r="J917" i="19"/>
  <c r="N917" i="19" s="1"/>
  <c r="J918" i="17"/>
  <c r="O917" i="17"/>
  <c r="N916" i="19"/>
  <c r="H918" i="21"/>
  <c r="M917" i="20"/>
  <c r="L917" i="19"/>
  <c r="M917" i="17"/>
  <c r="J918" i="21" l="1"/>
  <c r="K918" i="20"/>
  <c r="K918" i="19"/>
  <c r="I919" i="18"/>
  <c r="N918" i="18"/>
  <c r="K918" i="17"/>
  <c r="I918" i="21"/>
  <c r="M918" i="21" s="1"/>
  <c r="N918" i="20"/>
  <c r="J918" i="19"/>
  <c r="N918" i="19" s="1"/>
  <c r="J919" i="17"/>
  <c r="O918" i="17"/>
  <c r="O917" i="20"/>
  <c r="H919" i="21"/>
  <c r="M918" i="20"/>
  <c r="L918" i="19"/>
  <c r="M918" i="17"/>
  <c r="I919" i="21" l="1"/>
  <c r="N919" i="20"/>
  <c r="J919" i="19"/>
  <c r="J920" i="17"/>
  <c r="J919" i="21"/>
  <c r="M919" i="21" s="1"/>
  <c r="K919" i="20"/>
  <c r="O919" i="20" s="1"/>
  <c r="K919" i="19"/>
  <c r="I920" i="18"/>
  <c r="N919" i="18"/>
  <c r="K919" i="17"/>
  <c r="O919" i="17" s="1"/>
  <c r="O918" i="20"/>
  <c r="H920" i="21"/>
  <c r="M919" i="20"/>
  <c r="L919" i="19"/>
  <c r="M919" i="17"/>
  <c r="J920" i="21" l="1"/>
  <c r="K920" i="20"/>
  <c r="K920" i="19"/>
  <c r="I921" i="18"/>
  <c r="N920" i="18"/>
  <c r="K920" i="17"/>
  <c r="I920" i="21"/>
  <c r="M920" i="21" s="1"/>
  <c r="N920" i="20"/>
  <c r="J920" i="19"/>
  <c r="N920" i="19" s="1"/>
  <c r="O920" i="17"/>
  <c r="J921" i="17"/>
  <c r="N919" i="19"/>
  <c r="H921" i="21"/>
  <c r="M920" i="20"/>
  <c r="L920" i="19"/>
  <c r="M920" i="17"/>
  <c r="I921" i="21" l="1"/>
  <c r="N921" i="20"/>
  <c r="J921" i="19"/>
  <c r="N921" i="19" s="1"/>
  <c r="J922" i="17"/>
  <c r="J921" i="21"/>
  <c r="M921" i="21" s="1"/>
  <c r="K921" i="20"/>
  <c r="O921" i="20" s="1"/>
  <c r="K921" i="19"/>
  <c r="N921" i="18"/>
  <c r="I922" i="18"/>
  <c r="K921" i="17"/>
  <c r="O921" i="17" s="1"/>
  <c r="O920" i="20"/>
  <c r="H922" i="21"/>
  <c r="M921" i="20"/>
  <c r="L921" i="19"/>
  <c r="M921" i="17"/>
  <c r="J922" i="21" l="1"/>
  <c r="K922" i="20"/>
  <c r="K922" i="19"/>
  <c r="N922" i="18"/>
  <c r="I923" i="18"/>
  <c r="K922" i="17"/>
  <c r="I922" i="21"/>
  <c r="M922" i="21" s="1"/>
  <c r="N922" i="20"/>
  <c r="J922" i="19"/>
  <c r="N922" i="19" s="1"/>
  <c r="J923" i="17"/>
  <c r="O922" i="17"/>
  <c r="H923" i="21"/>
  <c r="M922" i="20"/>
  <c r="L922" i="19"/>
  <c r="M922" i="17"/>
  <c r="I923" i="21" l="1"/>
  <c r="N923" i="20"/>
  <c r="J923" i="19"/>
  <c r="J924" i="17"/>
  <c r="H924" i="21"/>
  <c r="M923" i="20"/>
  <c r="L923" i="19"/>
  <c r="M923" i="17"/>
  <c r="J923" i="21"/>
  <c r="M923" i="21" s="1"/>
  <c r="K923" i="20"/>
  <c r="O923" i="20" s="1"/>
  <c r="K923" i="19"/>
  <c r="N923" i="18"/>
  <c r="I924" i="18"/>
  <c r="K923" i="17"/>
  <c r="O923" i="17" s="1"/>
  <c r="O922" i="20"/>
  <c r="H925" i="21" l="1"/>
  <c r="M924" i="20"/>
  <c r="L924" i="19"/>
  <c r="M924" i="17"/>
  <c r="J924" i="21"/>
  <c r="K924" i="20"/>
  <c r="O924" i="20" s="1"/>
  <c r="K924" i="19"/>
  <c r="I925" i="18"/>
  <c r="N924" i="18"/>
  <c r="K924" i="17"/>
  <c r="O924" i="17" s="1"/>
  <c r="I924" i="21"/>
  <c r="M924" i="21" s="1"/>
  <c r="N924" i="20"/>
  <c r="J924" i="19"/>
  <c r="J925" i="17"/>
  <c r="N923" i="19"/>
  <c r="J925" i="21" l="1"/>
  <c r="K925" i="20"/>
  <c r="K925" i="19"/>
  <c r="N925" i="18"/>
  <c r="I926" i="18"/>
  <c r="K925" i="17"/>
  <c r="N924" i="19"/>
  <c r="I925" i="21"/>
  <c r="M925" i="21" s="1"/>
  <c r="N925" i="20"/>
  <c r="J925" i="19"/>
  <c r="N925" i="19" s="1"/>
  <c r="J926" i="17"/>
  <c r="O925" i="17"/>
  <c r="H926" i="21"/>
  <c r="M925" i="20"/>
  <c r="L925" i="19"/>
  <c r="M925" i="17"/>
  <c r="I926" i="21" l="1"/>
  <c r="N926" i="20"/>
  <c r="J926" i="19"/>
  <c r="J927" i="17"/>
  <c r="J926" i="21"/>
  <c r="M926" i="21" s="1"/>
  <c r="K926" i="20"/>
  <c r="O926" i="20" s="1"/>
  <c r="K926" i="19"/>
  <c r="I927" i="18"/>
  <c r="N926" i="18"/>
  <c r="K926" i="17"/>
  <c r="O926" i="17" s="1"/>
  <c r="O925" i="20"/>
  <c r="H927" i="21"/>
  <c r="M926" i="20"/>
  <c r="L926" i="19"/>
  <c r="M926" i="17"/>
  <c r="J927" i="21" l="1"/>
  <c r="K927" i="20"/>
  <c r="K927" i="19"/>
  <c r="N927" i="18"/>
  <c r="I928" i="18"/>
  <c r="K927" i="17"/>
  <c r="O927" i="17" s="1"/>
  <c r="I927" i="21"/>
  <c r="M927" i="21" s="1"/>
  <c r="N927" i="20"/>
  <c r="J927" i="19"/>
  <c r="N927" i="19" s="1"/>
  <c r="J928" i="17"/>
  <c r="N926" i="19"/>
  <c r="H928" i="21"/>
  <c r="M927" i="20"/>
  <c r="L927" i="19"/>
  <c r="M927" i="17"/>
  <c r="I928" i="21" l="1"/>
  <c r="N928" i="20"/>
  <c r="J928" i="19"/>
  <c r="J929" i="17"/>
  <c r="J928" i="21"/>
  <c r="M928" i="21" s="1"/>
  <c r="K928" i="20"/>
  <c r="O928" i="20" s="1"/>
  <c r="K928" i="19"/>
  <c r="N928" i="18"/>
  <c r="I929" i="18"/>
  <c r="K928" i="17"/>
  <c r="O928" i="17" s="1"/>
  <c r="O927" i="20"/>
  <c r="H929" i="21"/>
  <c r="M928" i="20"/>
  <c r="L928" i="19"/>
  <c r="M928" i="17"/>
  <c r="J929" i="21" l="1"/>
  <c r="K929" i="20"/>
  <c r="K929" i="19"/>
  <c r="I930" i="18"/>
  <c r="N929" i="18"/>
  <c r="K929" i="17"/>
  <c r="I929" i="21"/>
  <c r="M929" i="21" s="1"/>
  <c r="N929" i="20"/>
  <c r="J929" i="19"/>
  <c r="N929" i="19" s="1"/>
  <c r="O929" i="17"/>
  <c r="J930" i="17"/>
  <c r="N928" i="19"/>
  <c r="H930" i="21"/>
  <c r="M929" i="20"/>
  <c r="L929" i="19"/>
  <c r="M929" i="17"/>
  <c r="I930" i="21" l="1"/>
  <c r="N930" i="20"/>
  <c r="J930" i="19"/>
  <c r="J931" i="17"/>
  <c r="J930" i="21"/>
  <c r="M930" i="21" s="1"/>
  <c r="K930" i="20"/>
  <c r="O930" i="20" s="1"/>
  <c r="K930" i="19"/>
  <c r="I931" i="18"/>
  <c r="N930" i="18"/>
  <c r="K930" i="17"/>
  <c r="O930" i="17" s="1"/>
  <c r="O929" i="20"/>
  <c r="H931" i="21"/>
  <c r="M930" i="20"/>
  <c r="L930" i="19"/>
  <c r="M930" i="17"/>
  <c r="J931" i="21" l="1"/>
  <c r="K931" i="20"/>
  <c r="K931" i="19"/>
  <c r="I932" i="18"/>
  <c r="N931" i="18"/>
  <c r="K931" i="17"/>
  <c r="I931" i="21"/>
  <c r="M931" i="21" s="1"/>
  <c r="N931" i="20"/>
  <c r="J931" i="19"/>
  <c r="N931" i="19" s="1"/>
  <c r="O931" i="17"/>
  <c r="J932" i="17"/>
  <c r="N930" i="19"/>
  <c r="H932" i="21"/>
  <c r="M931" i="20"/>
  <c r="L931" i="19"/>
  <c r="M931" i="17"/>
  <c r="I932" i="21" l="1"/>
  <c r="N932" i="20"/>
  <c r="J932" i="19"/>
  <c r="J933" i="17"/>
  <c r="J932" i="21"/>
  <c r="M932" i="21" s="1"/>
  <c r="K932" i="20"/>
  <c r="O932" i="20" s="1"/>
  <c r="K932" i="19"/>
  <c r="I933" i="18"/>
  <c r="N932" i="18"/>
  <c r="K932" i="17"/>
  <c r="O932" i="17" s="1"/>
  <c r="H933" i="21"/>
  <c r="M932" i="20"/>
  <c r="L932" i="19"/>
  <c r="M932" i="17"/>
  <c r="O931" i="20"/>
  <c r="J933" i="21" l="1"/>
  <c r="K933" i="20"/>
  <c r="K933" i="19"/>
  <c r="N933" i="18"/>
  <c r="I934" i="18"/>
  <c r="K933" i="17"/>
  <c r="O933" i="17" s="1"/>
  <c r="H934" i="21"/>
  <c r="M933" i="20"/>
  <c r="L933" i="19"/>
  <c r="M933" i="17"/>
  <c r="I933" i="21"/>
  <c r="M933" i="21" s="1"/>
  <c r="N933" i="20"/>
  <c r="J933" i="19"/>
  <c r="J934" i="17"/>
  <c r="N932" i="19"/>
  <c r="H935" i="21" l="1"/>
  <c r="M934" i="20"/>
  <c r="L934" i="19"/>
  <c r="M934" i="17"/>
  <c r="J934" i="21"/>
  <c r="K934" i="20"/>
  <c r="O934" i="20" s="1"/>
  <c r="K934" i="19"/>
  <c r="N934" i="18"/>
  <c r="I935" i="18"/>
  <c r="K934" i="17"/>
  <c r="O934" i="17" s="1"/>
  <c r="I934" i="21"/>
  <c r="M934" i="21" s="1"/>
  <c r="N934" i="20"/>
  <c r="J934" i="19"/>
  <c r="J935" i="17"/>
  <c r="N933" i="19"/>
  <c r="O933" i="20"/>
  <c r="N934" i="19" l="1"/>
  <c r="J935" i="21"/>
  <c r="K935" i="20"/>
  <c r="K935" i="19"/>
  <c r="I936" i="18"/>
  <c r="N935" i="18"/>
  <c r="K935" i="17"/>
  <c r="I935" i="21"/>
  <c r="M935" i="21" s="1"/>
  <c r="N935" i="20"/>
  <c r="J935" i="19"/>
  <c r="N935" i="19" s="1"/>
  <c r="O935" i="17"/>
  <c r="J936" i="17"/>
  <c r="H936" i="21"/>
  <c r="M935" i="20"/>
  <c r="L935" i="19"/>
  <c r="M935" i="17"/>
  <c r="I936" i="21" l="1"/>
  <c r="N936" i="20"/>
  <c r="J936" i="19"/>
  <c r="J937" i="17"/>
  <c r="J936" i="21"/>
  <c r="K936" i="20"/>
  <c r="O936" i="20" s="1"/>
  <c r="K936" i="19"/>
  <c r="I937" i="18"/>
  <c r="N936" i="18"/>
  <c r="K936" i="17"/>
  <c r="O936" i="17" s="1"/>
  <c r="M936" i="21"/>
  <c r="H937" i="21"/>
  <c r="M936" i="20"/>
  <c r="L936" i="19"/>
  <c r="M936" i="17"/>
  <c r="O935" i="20"/>
  <c r="J937" i="21" l="1"/>
  <c r="K937" i="20"/>
  <c r="K937" i="19"/>
  <c r="I938" i="18"/>
  <c r="N937" i="18"/>
  <c r="K937" i="17"/>
  <c r="I937" i="21"/>
  <c r="M937" i="21" s="1"/>
  <c r="N937" i="20"/>
  <c r="J937" i="19"/>
  <c r="N937" i="19" s="1"/>
  <c r="J938" i="17"/>
  <c r="O937" i="17"/>
  <c r="N936" i="19"/>
  <c r="H938" i="21"/>
  <c r="M937" i="20"/>
  <c r="L937" i="19"/>
  <c r="M937" i="17"/>
  <c r="I938" i="21" l="1"/>
  <c r="N938" i="20"/>
  <c r="J938" i="19"/>
  <c r="J939" i="17"/>
  <c r="J938" i="21"/>
  <c r="M938" i="21" s="1"/>
  <c r="K938" i="20"/>
  <c r="O938" i="20" s="1"/>
  <c r="K938" i="19"/>
  <c r="I939" i="18"/>
  <c r="N938" i="18"/>
  <c r="K938" i="17"/>
  <c r="O938" i="17" s="1"/>
  <c r="O937" i="20"/>
  <c r="H939" i="21"/>
  <c r="M938" i="20"/>
  <c r="L938" i="19"/>
  <c r="M938" i="17"/>
  <c r="J939" i="21" l="1"/>
  <c r="K939" i="20"/>
  <c r="K939" i="19"/>
  <c r="I940" i="18"/>
  <c r="N939" i="18"/>
  <c r="K939" i="17"/>
  <c r="I939" i="21"/>
  <c r="M939" i="21" s="1"/>
  <c r="N939" i="20"/>
  <c r="J939" i="19"/>
  <c r="N939" i="19" s="1"/>
  <c r="O939" i="17"/>
  <c r="J940" i="17"/>
  <c r="N938" i="19"/>
  <c r="H940" i="21"/>
  <c r="M939" i="20"/>
  <c r="L939" i="19"/>
  <c r="M939" i="17"/>
  <c r="J940" i="21" l="1"/>
  <c r="K940" i="20"/>
  <c r="K940" i="19"/>
  <c r="N940" i="18"/>
  <c r="I941" i="18"/>
  <c r="K940" i="17"/>
  <c r="I940" i="21"/>
  <c r="M940" i="21" s="1"/>
  <c r="N940" i="20"/>
  <c r="J940" i="19"/>
  <c r="N940" i="19" s="1"/>
  <c r="O940" i="17"/>
  <c r="J941" i="17"/>
  <c r="O939" i="20"/>
  <c r="H941" i="21"/>
  <c r="M940" i="20"/>
  <c r="L940" i="19"/>
  <c r="M940" i="17"/>
  <c r="I941" i="21" l="1"/>
  <c r="N941" i="20"/>
  <c r="J941" i="19"/>
  <c r="J942" i="17"/>
  <c r="J941" i="21"/>
  <c r="M941" i="21" s="1"/>
  <c r="K941" i="20"/>
  <c r="O941" i="20" s="1"/>
  <c r="K941" i="19"/>
  <c r="I942" i="18"/>
  <c r="N941" i="18"/>
  <c r="K941" i="17"/>
  <c r="O941" i="17" s="1"/>
  <c r="O940" i="20"/>
  <c r="H942" i="21"/>
  <c r="M941" i="20"/>
  <c r="L941" i="19"/>
  <c r="M941" i="17"/>
  <c r="J942" i="21" l="1"/>
  <c r="K942" i="20"/>
  <c r="K942" i="19"/>
  <c r="I943" i="18"/>
  <c r="N942" i="18"/>
  <c r="K942" i="17"/>
  <c r="I942" i="21"/>
  <c r="M942" i="21" s="1"/>
  <c r="N942" i="20"/>
  <c r="J942" i="19"/>
  <c r="N942" i="19" s="1"/>
  <c r="J943" i="17"/>
  <c r="N941" i="19"/>
  <c r="H943" i="21"/>
  <c r="M942" i="20"/>
  <c r="L942" i="19"/>
  <c r="M942" i="17"/>
  <c r="O942" i="17" s="1"/>
  <c r="I943" i="21" l="1"/>
  <c r="N943" i="20"/>
  <c r="J943" i="19"/>
  <c r="J944" i="17"/>
  <c r="O942" i="20"/>
  <c r="J943" i="21"/>
  <c r="M943" i="21" s="1"/>
  <c r="K943" i="20"/>
  <c r="O943" i="20" s="1"/>
  <c r="K943" i="19"/>
  <c r="I944" i="18"/>
  <c r="N943" i="18"/>
  <c r="K943" i="17"/>
  <c r="O943" i="17" s="1"/>
  <c r="H944" i="21"/>
  <c r="M943" i="20"/>
  <c r="L943" i="19"/>
  <c r="M943" i="17"/>
  <c r="I944" i="21" l="1"/>
  <c r="N944" i="20"/>
  <c r="J944" i="19"/>
  <c r="J945" i="17"/>
  <c r="H945" i="21"/>
  <c r="M944" i="20"/>
  <c r="L944" i="19"/>
  <c r="M944" i="17"/>
  <c r="O944" i="17" s="1"/>
  <c r="J944" i="21"/>
  <c r="M944" i="21" s="1"/>
  <c r="K944" i="20"/>
  <c r="O944" i="20" s="1"/>
  <c r="K944" i="19"/>
  <c r="I945" i="18"/>
  <c r="N944" i="18"/>
  <c r="K944" i="17"/>
  <c r="N943" i="19"/>
  <c r="H946" i="21" l="1"/>
  <c r="M945" i="20"/>
  <c r="L945" i="19"/>
  <c r="M945" i="17"/>
  <c r="N944" i="19"/>
  <c r="I945" i="21"/>
  <c r="M945" i="21" s="1"/>
  <c r="N945" i="20"/>
  <c r="J945" i="19"/>
  <c r="N945" i="19" s="1"/>
  <c r="J946" i="17"/>
  <c r="O945" i="17"/>
  <c r="J945" i="21"/>
  <c r="K945" i="20"/>
  <c r="K945" i="19"/>
  <c r="N945" i="18"/>
  <c r="I946" i="18"/>
  <c r="K945" i="17"/>
  <c r="I946" i="21" l="1"/>
  <c r="N946" i="20"/>
  <c r="J946" i="19"/>
  <c r="J947" i="17"/>
  <c r="J946" i="21"/>
  <c r="M946" i="21" s="1"/>
  <c r="K946" i="20"/>
  <c r="O946" i="20" s="1"/>
  <c r="K946" i="19"/>
  <c r="N946" i="18"/>
  <c r="I947" i="18"/>
  <c r="K946" i="17"/>
  <c r="O946" i="17" s="1"/>
  <c r="O945" i="20"/>
  <c r="H947" i="21"/>
  <c r="M946" i="20"/>
  <c r="L946" i="19"/>
  <c r="M946" i="17"/>
  <c r="J947" i="21" l="1"/>
  <c r="K947" i="20"/>
  <c r="K947" i="19"/>
  <c r="N947" i="18"/>
  <c r="I948" i="18"/>
  <c r="K947" i="17"/>
  <c r="I947" i="21"/>
  <c r="M947" i="21" s="1"/>
  <c r="N947" i="20"/>
  <c r="J947" i="19"/>
  <c r="N947" i="19" s="1"/>
  <c r="O947" i="17"/>
  <c r="J948" i="17"/>
  <c r="N946" i="19"/>
  <c r="H948" i="21"/>
  <c r="M947" i="20"/>
  <c r="L947" i="19"/>
  <c r="M947" i="17"/>
  <c r="H949" i="21" l="1"/>
  <c r="M948" i="20"/>
  <c r="L948" i="19"/>
  <c r="M948" i="17"/>
  <c r="I948" i="21"/>
  <c r="M948" i="21" s="1"/>
  <c r="N948" i="20"/>
  <c r="J948" i="19"/>
  <c r="N948" i="19" s="1"/>
  <c r="J949" i="17"/>
  <c r="O948" i="17"/>
  <c r="J948" i="21"/>
  <c r="K948" i="20"/>
  <c r="O948" i="20" s="1"/>
  <c r="K948" i="19"/>
  <c r="I949" i="18"/>
  <c r="N948" i="18"/>
  <c r="K948" i="17"/>
  <c r="O947" i="20"/>
  <c r="I949" i="21" l="1"/>
  <c r="N949" i="20"/>
  <c r="J949" i="19"/>
  <c r="J950" i="17"/>
  <c r="J949" i="21"/>
  <c r="M949" i="21" s="1"/>
  <c r="K949" i="20"/>
  <c r="O949" i="20" s="1"/>
  <c r="K949" i="19"/>
  <c r="N949" i="18"/>
  <c r="I950" i="18"/>
  <c r="K949" i="17"/>
  <c r="O949" i="17" s="1"/>
  <c r="H950" i="21"/>
  <c r="M949" i="20"/>
  <c r="L949" i="19"/>
  <c r="M949" i="17"/>
  <c r="H951" i="21" l="1"/>
  <c r="M950" i="20"/>
  <c r="L950" i="19"/>
  <c r="M950" i="17"/>
  <c r="J950" i="21"/>
  <c r="K950" i="20"/>
  <c r="O950" i="20" s="1"/>
  <c r="K950" i="19"/>
  <c r="I951" i="18"/>
  <c r="N950" i="18"/>
  <c r="K950" i="17"/>
  <c r="O950" i="17" s="1"/>
  <c r="I950" i="21"/>
  <c r="M950" i="21" s="1"/>
  <c r="N950" i="20"/>
  <c r="J950" i="19"/>
  <c r="J951" i="17"/>
  <c r="N949" i="19"/>
  <c r="J951" i="21" l="1"/>
  <c r="K951" i="20"/>
  <c r="K951" i="19"/>
  <c r="N951" i="18"/>
  <c r="I952" i="18"/>
  <c r="K951" i="17"/>
  <c r="I951" i="21"/>
  <c r="M951" i="21" s="1"/>
  <c r="N951" i="20"/>
  <c r="J951" i="19"/>
  <c r="N951" i="19" s="1"/>
  <c r="J952" i="17"/>
  <c r="N950" i="19"/>
  <c r="H952" i="21"/>
  <c r="M951" i="20"/>
  <c r="L951" i="19"/>
  <c r="M951" i="17"/>
  <c r="O951" i="17" s="1"/>
  <c r="I952" i="21" l="1"/>
  <c r="N952" i="20"/>
  <c r="J952" i="19"/>
  <c r="J953" i="17"/>
  <c r="J952" i="21"/>
  <c r="M952" i="21" s="1"/>
  <c r="K952" i="20"/>
  <c r="O952" i="20" s="1"/>
  <c r="K952" i="19"/>
  <c r="N952" i="18"/>
  <c r="I953" i="18"/>
  <c r="K952" i="17"/>
  <c r="O952" i="17" s="1"/>
  <c r="O951" i="20"/>
  <c r="H953" i="21"/>
  <c r="M952" i="20"/>
  <c r="L952" i="19"/>
  <c r="M952" i="17"/>
  <c r="N952" i="19" l="1"/>
  <c r="J953" i="21"/>
  <c r="K953" i="20"/>
  <c r="K953" i="19"/>
  <c r="I954" i="18"/>
  <c r="N953" i="18"/>
  <c r="K953" i="17"/>
  <c r="I953" i="21"/>
  <c r="M953" i="21" s="1"/>
  <c r="N953" i="20"/>
  <c r="J953" i="19"/>
  <c r="N953" i="19" s="1"/>
  <c r="J954" i="17"/>
  <c r="O953" i="17"/>
  <c r="H954" i="21"/>
  <c r="M953" i="20"/>
  <c r="L953" i="19"/>
  <c r="M953" i="17"/>
  <c r="I954" i="21" l="1"/>
  <c r="N954" i="20"/>
  <c r="J954" i="19"/>
  <c r="J955" i="17"/>
  <c r="J954" i="21"/>
  <c r="M954" i="21" s="1"/>
  <c r="K954" i="20"/>
  <c r="O954" i="20" s="1"/>
  <c r="K954" i="19"/>
  <c r="I955" i="18"/>
  <c r="N954" i="18"/>
  <c r="K954" i="17"/>
  <c r="O954" i="17" s="1"/>
  <c r="O953" i="20"/>
  <c r="H955" i="21"/>
  <c r="M954" i="20"/>
  <c r="L954" i="19"/>
  <c r="M954" i="17"/>
  <c r="J955" i="21" l="1"/>
  <c r="K955" i="20"/>
  <c r="K955" i="19"/>
  <c r="I956" i="18"/>
  <c r="N955" i="18"/>
  <c r="K955" i="17"/>
  <c r="I955" i="21"/>
  <c r="M955" i="21" s="1"/>
  <c r="N955" i="20"/>
  <c r="J955" i="19"/>
  <c r="N955" i="19" s="1"/>
  <c r="J956" i="17"/>
  <c r="O955" i="17"/>
  <c r="N954" i="19"/>
  <c r="H956" i="21"/>
  <c r="M955" i="20"/>
  <c r="L955" i="19"/>
  <c r="M955" i="17"/>
  <c r="I956" i="21" l="1"/>
  <c r="N956" i="20"/>
  <c r="J956" i="19"/>
  <c r="J957" i="17"/>
  <c r="O955" i="20"/>
  <c r="J956" i="21"/>
  <c r="M956" i="21" s="1"/>
  <c r="K956" i="20"/>
  <c r="O956" i="20" s="1"/>
  <c r="K956" i="19"/>
  <c r="I957" i="18"/>
  <c r="N956" i="18"/>
  <c r="K956" i="17"/>
  <c r="O956" i="17" s="1"/>
  <c r="H957" i="21"/>
  <c r="M956" i="20"/>
  <c r="L956" i="19"/>
  <c r="M956" i="17"/>
  <c r="J957" i="21" l="1"/>
  <c r="K957" i="20"/>
  <c r="K957" i="19"/>
  <c r="N957" i="18"/>
  <c r="I958" i="18"/>
  <c r="K957" i="17"/>
  <c r="I957" i="21"/>
  <c r="M957" i="21" s="1"/>
  <c r="N957" i="20"/>
  <c r="J957" i="19"/>
  <c r="N957" i="19" s="1"/>
  <c r="J958" i="17"/>
  <c r="O957" i="17"/>
  <c r="N956" i="19"/>
  <c r="H958" i="21"/>
  <c r="M957" i="20"/>
  <c r="L957" i="19"/>
  <c r="M957" i="17"/>
  <c r="I958" i="21" l="1"/>
  <c r="N958" i="20"/>
  <c r="J958" i="19"/>
  <c r="J959" i="17"/>
  <c r="J958" i="21"/>
  <c r="M958" i="21" s="1"/>
  <c r="K958" i="20"/>
  <c r="O958" i="20" s="1"/>
  <c r="K958" i="19"/>
  <c r="N958" i="18"/>
  <c r="I959" i="18"/>
  <c r="K958" i="17"/>
  <c r="O958" i="17" s="1"/>
  <c r="O957" i="20"/>
  <c r="H959" i="21"/>
  <c r="M958" i="20"/>
  <c r="L958" i="19"/>
  <c r="M958" i="17"/>
  <c r="J959" i="21" l="1"/>
  <c r="K959" i="20"/>
  <c r="K959" i="19"/>
  <c r="I960" i="18"/>
  <c r="N959" i="18"/>
  <c r="K959" i="17"/>
  <c r="I959" i="21"/>
  <c r="M959" i="21" s="1"/>
  <c r="N959" i="20"/>
  <c r="J959" i="19"/>
  <c r="N959" i="19" s="1"/>
  <c r="O959" i="17"/>
  <c r="J960" i="17"/>
  <c r="N958" i="19"/>
  <c r="H960" i="21"/>
  <c r="M959" i="20"/>
  <c r="L959" i="19"/>
  <c r="M959" i="17"/>
  <c r="O959" i="20" l="1"/>
  <c r="I960" i="21"/>
  <c r="M960" i="21" s="1"/>
  <c r="N960" i="20"/>
  <c r="J960" i="19"/>
  <c r="J961" i="17"/>
  <c r="J960" i="21"/>
  <c r="K960" i="20"/>
  <c r="O960" i="20" s="1"/>
  <c r="K960" i="19"/>
  <c r="I961" i="18"/>
  <c r="N960" i="18"/>
  <c r="K960" i="17"/>
  <c r="O960" i="17" s="1"/>
  <c r="H961" i="21"/>
  <c r="M960" i="20"/>
  <c r="L960" i="19"/>
  <c r="M960" i="17"/>
  <c r="J961" i="21" l="1"/>
  <c r="K961" i="20"/>
  <c r="K961" i="19"/>
  <c r="I962" i="18"/>
  <c r="N961" i="18"/>
  <c r="K961" i="17"/>
  <c r="I961" i="21"/>
  <c r="M961" i="21" s="1"/>
  <c r="N961" i="20"/>
  <c r="J961" i="19"/>
  <c r="N961" i="19" s="1"/>
  <c r="J962" i="17"/>
  <c r="O961" i="17"/>
  <c r="N960" i="19"/>
  <c r="H962" i="21"/>
  <c r="M961" i="20"/>
  <c r="L961" i="19"/>
  <c r="M961" i="17"/>
  <c r="I962" i="21" l="1"/>
  <c r="N962" i="20"/>
  <c r="J962" i="19"/>
  <c r="J963" i="17"/>
  <c r="J962" i="21"/>
  <c r="M962" i="21" s="1"/>
  <c r="K962" i="20"/>
  <c r="O962" i="20" s="1"/>
  <c r="K962" i="19"/>
  <c r="I963" i="18"/>
  <c r="N962" i="18"/>
  <c r="K962" i="17"/>
  <c r="O962" i="17" s="1"/>
  <c r="O961" i="20"/>
  <c r="H963" i="21"/>
  <c r="M962" i="20"/>
  <c r="L962" i="19"/>
  <c r="M962" i="17"/>
  <c r="N962" i="19" l="1"/>
  <c r="J963" i="21"/>
  <c r="K963" i="20"/>
  <c r="K963" i="19"/>
  <c r="I964" i="18"/>
  <c r="N963" i="18"/>
  <c r="K963" i="17"/>
  <c r="I963" i="21"/>
  <c r="M963" i="21" s="1"/>
  <c r="N963" i="20"/>
  <c r="J963" i="19"/>
  <c r="N963" i="19" s="1"/>
  <c r="O963" i="17"/>
  <c r="J964" i="17"/>
  <c r="H964" i="21"/>
  <c r="M963" i="20"/>
  <c r="L963" i="19"/>
  <c r="M963" i="17"/>
  <c r="J964" i="21" l="1"/>
  <c r="K964" i="20"/>
  <c r="K964" i="19"/>
  <c r="N964" i="18"/>
  <c r="I965" i="18"/>
  <c r="K964" i="17"/>
  <c r="I964" i="21"/>
  <c r="M964" i="21" s="1"/>
  <c r="N964" i="20"/>
  <c r="J964" i="19"/>
  <c r="N964" i="19" s="1"/>
  <c r="O964" i="17"/>
  <c r="J965" i="17"/>
  <c r="O963" i="20"/>
  <c r="H965" i="21"/>
  <c r="M964" i="20"/>
  <c r="L964" i="19"/>
  <c r="M964" i="17"/>
  <c r="I965" i="21" l="1"/>
  <c r="N965" i="20"/>
  <c r="J965" i="19"/>
  <c r="J966" i="17"/>
  <c r="J965" i="21"/>
  <c r="M965" i="21" s="1"/>
  <c r="K965" i="20"/>
  <c r="O965" i="20" s="1"/>
  <c r="K965" i="19"/>
  <c r="I966" i="18"/>
  <c r="N965" i="18"/>
  <c r="K965" i="17"/>
  <c r="O965" i="17" s="1"/>
  <c r="O964" i="20"/>
  <c r="H966" i="21"/>
  <c r="M965" i="20"/>
  <c r="L965" i="19"/>
  <c r="M965" i="17"/>
  <c r="J966" i="21" l="1"/>
  <c r="K966" i="20"/>
  <c r="K966" i="19"/>
  <c r="I967" i="18"/>
  <c r="N966" i="18"/>
  <c r="K966" i="17"/>
  <c r="I966" i="21"/>
  <c r="M966" i="21" s="1"/>
  <c r="N966" i="20"/>
  <c r="J966" i="19"/>
  <c r="N966" i="19" s="1"/>
  <c r="O966" i="17"/>
  <c r="J967" i="17"/>
  <c r="N965" i="19"/>
  <c r="H967" i="21"/>
  <c r="M966" i="20"/>
  <c r="L966" i="19"/>
  <c r="M966" i="17"/>
  <c r="I967" i="21" l="1"/>
  <c r="N967" i="20"/>
  <c r="J967" i="19"/>
  <c r="J968" i="17"/>
  <c r="J967" i="21"/>
  <c r="M967" i="21" s="1"/>
  <c r="K967" i="20"/>
  <c r="O967" i="20" s="1"/>
  <c r="K967" i="19"/>
  <c r="I968" i="18"/>
  <c r="N967" i="18"/>
  <c r="K967" i="17"/>
  <c r="O967" i="17" s="1"/>
  <c r="O966" i="20"/>
  <c r="H968" i="21"/>
  <c r="M967" i="20"/>
  <c r="L967" i="19"/>
  <c r="M967" i="17"/>
  <c r="J968" i="21" l="1"/>
  <c r="K968" i="20"/>
  <c r="K968" i="19"/>
  <c r="I969" i="18"/>
  <c r="N968" i="18"/>
  <c r="K968" i="17"/>
  <c r="O968" i="17" s="1"/>
  <c r="H969" i="21"/>
  <c r="M968" i="20"/>
  <c r="L968" i="19"/>
  <c r="M968" i="17"/>
  <c r="I968" i="21"/>
  <c r="M968" i="21" s="1"/>
  <c r="N968" i="20"/>
  <c r="J968" i="19"/>
  <c r="J969" i="17"/>
  <c r="N967" i="19"/>
  <c r="N968" i="19" l="1"/>
  <c r="H970" i="21"/>
  <c r="M969" i="20"/>
  <c r="L969" i="19"/>
  <c r="M969" i="17"/>
  <c r="J969" i="21"/>
  <c r="M969" i="21" s="1"/>
  <c r="K969" i="19"/>
  <c r="K969" i="20"/>
  <c r="O969" i="20" s="1"/>
  <c r="N969" i="18"/>
  <c r="I970" i="18"/>
  <c r="K969" i="17"/>
  <c r="O969" i="17" s="1"/>
  <c r="I969" i="21"/>
  <c r="N969" i="20"/>
  <c r="J969" i="19"/>
  <c r="J970" i="17"/>
  <c r="O968" i="20"/>
  <c r="J970" i="21" l="1"/>
  <c r="K970" i="20"/>
  <c r="K970" i="19"/>
  <c r="N970" i="18"/>
  <c r="I971" i="18"/>
  <c r="K970" i="17"/>
  <c r="I970" i="21"/>
  <c r="M970" i="21" s="1"/>
  <c r="N970" i="20"/>
  <c r="J970" i="19"/>
  <c r="N970" i="19" s="1"/>
  <c r="J971" i="17"/>
  <c r="O970" i="17"/>
  <c r="N969" i="19"/>
  <c r="H971" i="21"/>
  <c r="M970" i="20"/>
  <c r="L970" i="19"/>
  <c r="M970" i="17"/>
  <c r="I971" i="21" l="1"/>
  <c r="N971" i="20"/>
  <c r="J971" i="19"/>
  <c r="J972" i="17"/>
  <c r="J971" i="21"/>
  <c r="M971" i="21" s="1"/>
  <c r="K971" i="20"/>
  <c r="O971" i="20" s="1"/>
  <c r="K971" i="19"/>
  <c r="N971" i="18"/>
  <c r="I972" i="18"/>
  <c r="K971" i="17"/>
  <c r="O971" i="17" s="1"/>
  <c r="O970" i="20"/>
  <c r="H972" i="21"/>
  <c r="M971" i="20"/>
  <c r="L971" i="19"/>
  <c r="M971" i="17"/>
  <c r="H973" i="21" l="1"/>
  <c r="M972" i="20"/>
  <c r="L972" i="19"/>
  <c r="M972" i="17"/>
  <c r="J972" i="21"/>
  <c r="K972" i="20"/>
  <c r="O972" i="20" s="1"/>
  <c r="K972" i="19"/>
  <c r="I973" i="18"/>
  <c r="N972" i="18"/>
  <c r="K972" i="17"/>
  <c r="O972" i="17" s="1"/>
  <c r="I972" i="21"/>
  <c r="M972" i="21" s="1"/>
  <c r="N972" i="20"/>
  <c r="J972" i="19"/>
  <c r="J973" i="17"/>
  <c r="N971" i="19"/>
  <c r="N972" i="19" l="1"/>
  <c r="J973" i="21"/>
  <c r="K973" i="20"/>
  <c r="O973" i="20" s="1"/>
  <c r="K973" i="19"/>
  <c r="N973" i="18"/>
  <c r="K973" i="17"/>
  <c r="I974" i="18"/>
  <c r="I973" i="21"/>
  <c r="M973" i="21" s="1"/>
  <c r="N973" i="20"/>
  <c r="J973" i="19"/>
  <c r="N973" i="19" s="1"/>
  <c r="J974" i="17"/>
  <c r="O973" i="17"/>
  <c r="H974" i="21"/>
  <c r="M973" i="20"/>
  <c r="L973" i="19"/>
  <c r="M973" i="17"/>
  <c r="I974" i="21" l="1"/>
  <c r="N974" i="20"/>
  <c r="J974" i="19"/>
  <c r="J975" i="17"/>
  <c r="J974" i="21"/>
  <c r="M974" i="21" s="1"/>
  <c r="K974" i="20"/>
  <c r="O974" i="20" s="1"/>
  <c r="K974" i="19"/>
  <c r="I975" i="18"/>
  <c r="N974" i="18"/>
  <c r="K974" i="17"/>
  <c r="O974" i="17" s="1"/>
  <c r="H975" i="21"/>
  <c r="M974" i="20"/>
  <c r="L974" i="19"/>
  <c r="M974" i="17"/>
  <c r="J975" i="21" l="1"/>
  <c r="K975" i="20"/>
  <c r="K975" i="19"/>
  <c r="N975" i="18"/>
  <c r="K975" i="17"/>
  <c r="O975" i="17" s="1"/>
  <c r="I976" i="18"/>
  <c r="H976" i="21"/>
  <c r="M975" i="20"/>
  <c r="L975" i="19"/>
  <c r="M975" i="17"/>
  <c r="I975" i="21"/>
  <c r="M975" i="21" s="1"/>
  <c r="N975" i="20"/>
  <c r="J975" i="19"/>
  <c r="J976" i="17"/>
  <c r="N974" i="19"/>
  <c r="H977" i="21" l="1"/>
  <c r="M976" i="20"/>
  <c r="L976" i="19"/>
  <c r="M976" i="17"/>
  <c r="O975" i="20"/>
  <c r="J976" i="21"/>
  <c r="M976" i="21" s="1"/>
  <c r="K976" i="20"/>
  <c r="O976" i="20" s="1"/>
  <c r="K976" i="19"/>
  <c r="N976" i="18"/>
  <c r="I977" i="18"/>
  <c r="K976" i="17"/>
  <c r="O976" i="17" s="1"/>
  <c r="I976" i="21"/>
  <c r="N976" i="20"/>
  <c r="J976" i="19"/>
  <c r="J977" i="17"/>
  <c r="N975" i="19"/>
  <c r="J977" i="21" l="1"/>
  <c r="K977" i="20"/>
  <c r="K977" i="19"/>
  <c r="I978" i="18"/>
  <c r="N977" i="18"/>
  <c r="K977" i="17"/>
  <c r="I977" i="21"/>
  <c r="M977" i="21" s="1"/>
  <c r="N977" i="20"/>
  <c r="J977" i="19"/>
  <c r="N977" i="19" s="1"/>
  <c r="O977" i="17"/>
  <c r="J978" i="17"/>
  <c r="N976" i="19"/>
  <c r="H978" i="21"/>
  <c r="M977" i="20"/>
  <c r="L977" i="19"/>
  <c r="M977" i="17"/>
  <c r="I978" i="21" l="1"/>
  <c r="N978" i="20"/>
  <c r="J978" i="19"/>
  <c r="J979" i="17"/>
  <c r="J978" i="21"/>
  <c r="M978" i="21" s="1"/>
  <c r="K978" i="20"/>
  <c r="O978" i="20" s="1"/>
  <c r="K978" i="19"/>
  <c r="I979" i="18"/>
  <c r="K978" i="17"/>
  <c r="O978" i="17" s="1"/>
  <c r="N978" i="18"/>
  <c r="O977" i="20"/>
  <c r="H979" i="21"/>
  <c r="M978" i="20"/>
  <c r="L978" i="19"/>
  <c r="M978" i="17"/>
  <c r="J979" i="21" l="1"/>
  <c r="K979" i="20"/>
  <c r="K979" i="19"/>
  <c r="I980" i="18"/>
  <c r="N979" i="18"/>
  <c r="K979" i="17"/>
  <c r="I979" i="21"/>
  <c r="M979" i="21" s="1"/>
  <c r="N979" i="20"/>
  <c r="J979" i="19"/>
  <c r="N979" i="19" s="1"/>
  <c r="J980" i="17"/>
  <c r="O979" i="17"/>
  <c r="N978" i="19"/>
  <c r="H980" i="21"/>
  <c r="M979" i="20"/>
  <c r="L979" i="19"/>
  <c r="M979" i="17"/>
  <c r="I980" i="21" l="1"/>
  <c r="N980" i="20"/>
  <c r="J980" i="19"/>
  <c r="J981" i="17"/>
  <c r="J980" i="21"/>
  <c r="M980" i="21" s="1"/>
  <c r="K980" i="20"/>
  <c r="O980" i="20" s="1"/>
  <c r="K980" i="19"/>
  <c r="I981" i="18"/>
  <c r="N980" i="18"/>
  <c r="K980" i="17"/>
  <c r="O980" i="17" s="1"/>
  <c r="H981" i="21"/>
  <c r="M980" i="20"/>
  <c r="L980" i="19"/>
  <c r="M980" i="17"/>
  <c r="O979" i="20"/>
  <c r="J981" i="21" l="1"/>
  <c r="K981" i="20"/>
  <c r="K981" i="19"/>
  <c r="N981" i="18"/>
  <c r="I982" i="18"/>
  <c r="K981" i="17"/>
  <c r="O981" i="17" s="1"/>
  <c r="H982" i="21"/>
  <c r="M981" i="20"/>
  <c r="L981" i="19"/>
  <c r="M981" i="17"/>
  <c r="I981" i="21"/>
  <c r="M981" i="21" s="1"/>
  <c r="N981" i="20"/>
  <c r="J981" i="19"/>
  <c r="J982" i="17"/>
  <c r="N980" i="19"/>
  <c r="H983" i="21" l="1"/>
  <c r="M982" i="20"/>
  <c r="L982" i="19"/>
  <c r="M982" i="17"/>
  <c r="I982" i="21"/>
  <c r="M982" i="21" s="1"/>
  <c r="N982" i="20"/>
  <c r="J982" i="19"/>
  <c r="J983" i="17"/>
  <c r="O982" i="17"/>
  <c r="J982" i="21"/>
  <c r="K982" i="20"/>
  <c r="O982" i="20" s="1"/>
  <c r="K982" i="19"/>
  <c r="N982" i="18"/>
  <c r="I983" i="18"/>
  <c r="K982" i="17"/>
  <c r="N981" i="19"/>
  <c r="O981" i="20"/>
  <c r="N982" i="19" l="1"/>
  <c r="I983" i="21"/>
  <c r="N983" i="20"/>
  <c r="J983" i="19"/>
  <c r="J984" i="17"/>
  <c r="J983" i="21"/>
  <c r="M983" i="21" s="1"/>
  <c r="K983" i="20"/>
  <c r="O983" i="20" s="1"/>
  <c r="K983" i="19"/>
  <c r="I984" i="18"/>
  <c r="N983" i="18"/>
  <c r="K983" i="17"/>
  <c r="O983" i="17" s="1"/>
  <c r="H984" i="21"/>
  <c r="M983" i="20"/>
  <c r="L983" i="19"/>
  <c r="M983" i="17"/>
  <c r="J984" i="21" l="1"/>
  <c r="K984" i="20"/>
  <c r="K984" i="19"/>
  <c r="I985" i="18"/>
  <c r="N984" i="18"/>
  <c r="K984" i="17"/>
  <c r="I984" i="21"/>
  <c r="M984" i="21" s="1"/>
  <c r="N984" i="20"/>
  <c r="J984" i="19"/>
  <c r="N984" i="19" s="1"/>
  <c r="J985" i="17"/>
  <c r="O984" i="17"/>
  <c r="N983" i="19"/>
  <c r="H985" i="21"/>
  <c r="M984" i="20"/>
  <c r="L984" i="19"/>
  <c r="M984" i="17"/>
  <c r="I985" i="21" l="1"/>
  <c r="N985" i="20"/>
  <c r="J985" i="19"/>
  <c r="J986" i="17"/>
  <c r="O984" i="20"/>
  <c r="J985" i="21"/>
  <c r="M985" i="21" s="1"/>
  <c r="K985" i="20"/>
  <c r="O985" i="20" s="1"/>
  <c r="K985" i="19"/>
  <c r="I986" i="18"/>
  <c r="N985" i="18"/>
  <c r="K985" i="17"/>
  <c r="O985" i="17" s="1"/>
  <c r="H986" i="21"/>
  <c r="M985" i="20"/>
  <c r="L985" i="19"/>
  <c r="M985" i="17"/>
  <c r="I986" i="21" l="1"/>
  <c r="N986" i="20"/>
  <c r="J986" i="19"/>
  <c r="J987" i="17"/>
  <c r="J986" i="21"/>
  <c r="M986" i="21" s="1"/>
  <c r="K986" i="20"/>
  <c r="O986" i="20" s="1"/>
  <c r="K986" i="19"/>
  <c r="I987" i="18"/>
  <c r="N986" i="18"/>
  <c r="K986" i="17"/>
  <c r="O986" i="17" s="1"/>
  <c r="N985" i="19"/>
  <c r="H987" i="21"/>
  <c r="M986" i="20"/>
  <c r="L986" i="19"/>
  <c r="M986" i="17"/>
  <c r="J987" i="21" l="1"/>
  <c r="K987" i="20"/>
  <c r="K987" i="19"/>
  <c r="I988" i="18"/>
  <c r="N987" i="18"/>
  <c r="K987" i="17"/>
  <c r="I987" i="21"/>
  <c r="M987" i="21" s="1"/>
  <c r="N987" i="20"/>
  <c r="J987" i="19"/>
  <c r="N987" i="19" s="1"/>
  <c r="O987" i="17"/>
  <c r="J988" i="17"/>
  <c r="N986" i="19"/>
  <c r="H988" i="21"/>
  <c r="M987" i="20"/>
  <c r="L987" i="19"/>
  <c r="M987" i="17"/>
  <c r="I988" i="21" l="1"/>
  <c r="N988" i="20"/>
  <c r="J988" i="19"/>
  <c r="J989" i="17"/>
  <c r="J988" i="21"/>
  <c r="M988" i="21" s="1"/>
  <c r="K988" i="20"/>
  <c r="O988" i="20" s="1"/>
  <c r="K988" i="19"/>
  <c r="N988" i="18"/>
  <c r="I989" i="18"/>
  <c r="K988" i="17"/>
  <c r="O988" i="17" s="1"/>
  <c r="O987" i="20"/>
  <c r="H989" i="21"/>
  <c r="M988" i="20"/>
  <c r="L988" i="19"/>
  <c r="M988" i="17"/>
  <c r="J989" i="21" l="1"/>
  <c r="K989" i="20"/>
  <c r="K989" i="19"/>
  <c r="I990" i="18"/>
  <c r="N989" i="18"/>
  <c r="K989" i="17"/>
  <c r="N988" i="19"/>
  <c r="I989" i="21"/>
  <c r="M989" i="21" s="1"/>
  <c r="N989" i="20"/>
  <c r="J989" i="19"/>
  <c r="N989" i="19" s="1"/>
  <c r="J990" i="17"/>
  <c r="O989" i="17"/>
  <c r="H990" i="21"/>
  <c r="M989" i="20"/>
  <c r="L989" i="19"/>
  <c r="M989" i="17"/>
  <c r="I990" i="21" l="1"/>
  <c r="N990" i="20"/>
  <c r="J990" i="19"/>
  <c r="J991" i="17"/>
  <c r="J990" i="21"/>
  <c r="M990" i="21" s="1"/>
  <c r="K990" i="20"/>
  <c r="O990" i="20" s="1"/>
  <c r="K990" i="19"/>
  <c r="I991" i="18"/>
  <c r="N990" i="18"/>
  <c r="K990" i="17"/>
  <c r="O990" i="17" s="1"/>
  <c r="O989" i="20"/>
  <c r="H991" i="21"/>
  <c r="M990" i="20"/>
  <c r="L990" i="19"/>
  <c r="M990" i="17"/>
  <c r="J991" i="21" l="1"/>
  <c r="K991" i="20"/>
  <c r="K991" i="19"/>
  <c r="I992" i="18"/>
  <c r="N991" i="18"/>
  <c r="K991" i="17"/>
  <c r="I991" i="21"/>
  <c r="M991" i="21" s="1"/>
  <c r="N991" i="20"/>
  <c r="J991" i="19"/>
  <c r="N991" i="19" s="1"/>
  <c r="J992" i="17"/>
  <c r="O991" i="17"/>
  <c r="N990" i="19"/>
  <c r="H992" i="21"/>
  <c r="M991" i="20"/>
  <c r="L991" i="19"/>
  <c r="M991" i="17"/>
  <c r="I992" i="21" l="1"/>
  <c r="N992" i="20"/>
  <c r="J992" i="19"/>
  <c r="J993" i="17"/>
  <c r="H993" i="21"/>
  <c r="M992" i="20"/>
  <c r="L992" i="19"/>
  <c r="M992" i="17"/>
  <c r="J992" i="21"/>
  <c r="M992" i="21" s="1"/>
  <c r="K992" i="20"/>
  <c r="O992" i="20" s="1"/>
  <c r="K992" i="19"/>
  <c r="I993" i="18"/>
  <c r="N992" i="18"/>
  <c r="K992" i="17"/>
  <c r="O992" i="17" s="1"/>
  <c r="O991" i="20"/>
  <c r="I993" i="21" l="1"/>
  <c r="N993" i="20"/>
  <c r="J993" i="19"/>
  <c r="J994" i="17"/>
  <c r="J993" i="21"/>
  <c r="M993" i="21" s="1"/>
  <c r="K993" i="20"/>
  <c r="O993" i="20" s="1"/>
  <c r="K993" i="19"/>
  <c r="N993" i="18"/>
  <c r="I994" i="18"/>
  <c r="K993" i="17"/>
  <c r="O993" i="17" s="1"/>
  <c r="H994" i="21"/>
  <c r="M993" i="20"/>
  <c r="L993" i="19"/>
  <c r="M993" i="17"/>
  <c r="N992" i="19"/>
  <c r="H995" i="21" l="1"/>
  <c r="M994" i="20"/>
  <c r="L994" i="19"/>
  <c r="M994" i="17"/>
  <c r="J994" i="21"/>
  <c r="K994" i="20"/>
  <c r="O994" i="20" s="1"/>
  <c r="K994" i="19"/>
  <c r="N994" i="18"/>
  <c r="I995" i="18"/>
  <c r="K994" i="17"/>
  <c r="O994" i="17" s="1"/>
  <c r="I994" i="21"/>
  <c r="M994" i="21" s="1"/>
  <c r="N994" i="20"/>
  <c r="J994" i="19"/>
  <c r="J995" i="17"/>
  <c r="N993" i="19"/>
  <c r="J995" i="21" l="1"/>
  <c r="K995" i="20"/>
  <c r="K995" i="19"/>
  <c r="N995" i="18"/>
  <c r="K995" i="17"/>
  <c r="I996" i="18"/>
  <c r="I995" i="21"/>
  <c r="M995" i="21" s="1"/>
  <c r="N995" i="20"/>
  <c r="J995" i="19"/>
  <c r="N995" i="19" s="1"/>
  <c r="O995" i="17"/>
  <c r="J996" i="17"/>
  <c r="N994" i="19"/>
  <c r="H996" i="21"/>
  <c r="M995" i="20"/>
  <c r="L995" i="19"/>
  <c r="M995" i="17"/>
  <c r="H997" i="21" l="1"/>
  <c r="M996" i="20"/>
  <c r="L996" i="19"/>
  <c r="M996" i="17"/>
  <c r="I996" i="21"/>
  <c r="M996" i="21" s="1"/>
  <c r="N996" i="20"/>
  <c r="J996" i="19"/>
  <c r="N996" i="19" s="1"/>
  <c r="J997" i="17"/>
  <c r="O996" i="17"/>
  <c r="J996" i="21"/>
  <c r="K996" i="20"/>
  <c r="O996" i="20" s="1"/>
  <c r="K996" i="19"/>
  <c r="I997" i="18"/>
  <c r="N996" i="18"/>
  <c r="K996" i="17"/>
  <c r="O995" i="20"/>
  <c r="I997" i="21" l="1"/>
  <c r="N997" i="20"/>
  <c r="J997" i="19"/>
  <c r="J998" i="17"/>
  <c r="J997" i="21"/>
  <c r="M997" i="21" s="1"/>
  <c r="K997" i="20"/>
  <c r="O997" i="20" s="1"/>
  <c r="K997" i="19"/>
  <c r="N997" i="18"/>
  <c r="I998" i="18"/>
  <c r="K997" i="17"/>
  <c r="O997" i="17" s="1"/>
  <c r="H998" i="21"/>
  <c r="M997" i="20"/>
  <c r="L997" i="19"/>
  <c r="M997" i="17"/>
  <c r="H999" i="21" l="1"/>
  <c r="M998" i="20"/>
  <c r="L998" i="19"/>
  <c r="M998" i="17"/>
  <c r="I998" i="21"/>
  <c r="M998" i="21" s="1"/>
  <c r="N998" i="20"/>
  <c r="J998" i="19"/>
  <c r="N998" i="19" s="1"/>
  <c r="J999" i="17"/>
  <c r="O998" i="17"/>
  <c r="N997" i="19"/>
  <c r="J998" i="21"/>
  <c r="K998" i="20"/>
  <c r="K998" i="19"/>
  <c r="I999" i="18"/>
  <c r="N998" i="18"/>
  <c r="K998" i="17"/>
  <c r="J999" i="21" l="1"/>
  <c r="K999" i="20"/>
  <c r="K999" i="19"/>
  <c r="N999" i="18"/>
  <c r="I1000" i="18"/>
  <c r="K999" i="17"/>
  <c r="I999" i="21"/>
  <c r="M999" i="21" s="1"/>
  <c r="N999" i="20"/>
  <c r="J999" i="19"/>
  <c r="N999" i="19" s="1"/>
  <c r="O999" i="17"/>
  <c r="J1000" i="17"/>
  <c r="O998" i="20"/>
  <c r="H1000" i="21"/>
  <c r="M999" i="20"/>
  <c r="L999" i="19"/>
  <c r="M999" i="17"/>
  <c r="I1000" i="21" l="1"/>
  <c r="N1000" i="20"/>
  <c r="J1000" i="19"/>
  <c r="J1000" i="21"/>
  <c r="K1000" i="20"/>
  <c r="K1000" i="19"/>
  <c r="N1000" i="18"/>
  <c r="K1000" i="17"/>
  <c r="O1000" i="17" s="1"/>
  <c r="O999" i="20"/>
  <c r="M1000" i="21"/>
  <c r="M1000" i="20"/>
  <c r="L1000" i="19"/>
  <c r="M1000" i="17"/>
  <c r="O1000" i="20" l="1"/>
  <c r="N1000"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1" authorId="0" shapeId="0" xr:uid="{00000000-0006-0000-0300-000002000000}">
      <text>
        <r>
          <rPr>
            <sz val="10"/>
            <color rgb="FF000000"/>
            <rFont val="Arial"/>
            <scheme val="minor"/>
          </rPr>
          <t>2025年5月26日に最終FIXしたもの</t>
        </r>
      </text>
    </comment>
    <comment ref="B37" authorId="0" shapeId="0" xr:uid="{00000000-0006-0000-0300-000004000000}">
      <text>
        <r>
          <rPr>
            <sz val="10"/>
            <color rgb="FF000000"/>
            <rFont val="Arial"/>
            <scheme val="minor"/>
          </rPr>
          <t>（例）
①予算が100で実績が150のとき+50
➡50だけ上振れ
②予算が100で実績が80のとき-20
➡20だけ下振れ</t>
        </r>
      </text>
    </comment>
    <comment ref="B43" authorId="0" shapeId="0" xr:uid="{00000000-0006-0000-0300-000003000000}">
      <text>
        <r>
          <rPr>
            <sz val="10"/>
            <color rgb="FF000000"/>
            <rFont val="Arial"/>
            <scheme val="minor"/>
          </rPr>
          <t>2025年5月26日に最終FIXしたもの</t>
        </r>
      </text>
    </comment>
    <comment ref="B49" authorId="0" shapeId="0" xr:uid="{00000000-0006-0000-0300-000001000000}">
      <text>
        <r>
          <rPr>
            <sz val="10"/>
            <color rgb="FF000000"/>
            <rFont val="Arial"/>
            <scheme val="minor"/>
          </rPr>
          <t>（例）
①予算が100で実績が150のとき+50
➡50だけ上振れ
②予算が100で実績が80のとき-20
➡20だけ下振れ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400-00000E000000}">
      <text>
        <r>
          <rPr>
            <sz val="10"/>
            <color rgb="FF000000"/>
            <rFont val="Arial"/>
            <scheme val="minor"/>
          </rPr>
          <t>毎月の月末時点で入力</t>
        </r>
      </text>
    </comment>
    <comment ref="B20" authorId="0" shapeId="0" xr:uid="{00000000-0006-0000-0400-000007000000}">
      <text>
        <r>
          <rPr>
            <sz val="10"/>
            <color rgb="FF000000"/>
            <rFont val="Arial"/>
            <scheme val="minor"/>
          </rPr>
          <t>主要暗号資産を分散保有 × 感情に左右されない積立投資
※ドルコスト平均法で投資
①ETH：3,000円
②BTC：2,000円
③XRP：1,000円</t>
        </r>
      </text>
    </comment>
    <comment ref="F23" authorId="0" shapeId="0" xr:uid="{00000000-0006-0000-0400-000009000000}">
      <text>
        <r>
          <rPr>
            <sz val="10"/>
            <color rgb="FF000000"/>
            <rFont val="Arial"/>
            <scheme val="minor"/>
          </rPr>
          <t>①ETH：3,000円
②BTC：2,000円
※内登録ボーナス：1,500円
③XRP：1,000円</t>
        </r>
      </text>
    </comment>
    <comment ref="G23" authorId="0" shapeId="0" xr:uid="{00000000-0006-0000-0400-00000A000000}">
      <text>
        <r>
          <rPr>
            <sz val="10"/>
            <color rgb="FF000000"/>
            <rFont val="Arial"/>
            <scheme val="minor"/>
          </rPr>
          <t>①ETH：3,000円
※今月は＋で500円分上乗せ購入
②BTC：2,000円
※内登録ボーナス：1,500円
③XRP：1,000円</t>
        </r>
      </text>
    </comment>
    <comment ref="H23" authorId="0" shapeId="0" xr:uid="{00000000-0006-0000-0400-00000C000000}">
      <text>
        <r>
          <rPr>
            <sz val="10"/>
            <color rgb="FF000000"/>
            <rFont val="Arial"/>
            <scheme val="minor"/>
          </rPr>
          <t>①ETH：3,000円
②BTC：2,000円
③XRP：1,000円</t>
        </r>
      </text>
    </comment>
    <comment ref="J23" authorId="0" shapeId="0" xr:uid="{00000000-0006-0000-0400-00000D000000}">
      <text>
        <r>
          <rPr>
            <sz val="10"/>
            <color rgb="FF000000"/>
            <rFont val="Arial"/>
            <scheme val="minor"/>
          </rPr>
          <t>①ETH：3,000円
②BTC：2,000円
③XRP：1,000円</t>
        </r>
      </text>
    </comment>
    <comment ref="F26" authorId="0" shapeId="0" xr:uid="{00000000-0006-0000-0400-000004000000}">
      <text>
        <r>
          <rPr>
            <sz val="10"/>
            <color rgb="FF000000"/>
            <rFont val="Arial"/>
            <scheme val="minor"/>
          </rPr>
          <t>①ETH：3,000円
②BTC：2,000円
※内登録ボーナス：1,500円
③XRP：1,000円</t>
        </r>
      </text>
    </comment>
    <comment ref="G26" authorId="0" shapeId="0" xr:uid="{00000000-0006-0000-0400-000005000000}">
      <text>
        <r>
          <rPr>
            <sz val="10"/>
            <color rgb="FF000000"/>
            <rFont val="Arial"/>
            <scheme val="minor"/>
          </rPr>
          <t>①ETH：3,000円
※今月は＋で500円分上乗せ購入
②BTC：2,000円
※内登録ボーナス：1,500円
③XRP：1,000円</t>
        </r>
      </text>
    </comment>
    <comment ref="H26" authorId="0" shapeId="0" xr:uid="{00000000-0006-0000-0400-000008000000}">
      <text>
        <r>
          <rPr>
            <sz val="10"/>
            <color rgb="FF000000"/>
            <rFont val="Arial"/>
            <scheme val="minor"/>
          </rPr>
          <t>①ETH：3,000円
②BTC：2,000円
③XRP：1,000円</t>
        </r>
      </text>
    </comment>
    <comment ref="J26" authorId="0" shapeId="0" xr:uid="{00000000-0006-0000-0400-00000B000000}">
      <text>
        <r>
          <rPr>
            <sz val="10"/>
            <color rgb="FF000000"/>
            <rFont val="Arial"/>
            <scheme val="minor"/>
          </rPr>
          <t>①ETH：3,000円
②BTC：2,000円
③XRP：1,000円</t>
        </r>
      </text>
    </comment>
    <comment ref="F29" authorId="0" shapeId="0" xr:uid="{00000000-0006-0000-0400-000001000000}">
      <text>
        <r>
          <rPr>
            <sz val="10"/>
            <color rgb="FF000000"/>
            <rFont val="Arial"/>
            <scheme val="minor"/>
          </rPr>
          <t>①ETH：3,000円
②BTC：2,000円
※内登録ボーナス：1,500円
③XRP：1,000円</t>
        </r>
      </text>
    </comment>
    <comment ref="G29" authorId="0" shapeId="0" xr:uid="{00000000-0006-0000-0400-000002000000}">
      <text>
        <r>
          <rPr>
            <sz val="10"/>
            <color rgb="FF000000"/>
            <rFont val="Arial"/>
            <scheme val="minor"/>
          </rPr>
          <t>①ETH：3,000円
※今月は＋で500円分上乗せ購入
②BTC：2,000円
※内登録ボーナス：1,500円
③XRP：1,000円</t>
        </r>
      </text>
    </comment>
    <comment ref="H29" authorId="0" shapeId="0" xr:uid="{00000000-0006-0000-0400-000003000000}">
      <text>
        <r>
          <rPr>
            <sz val="10"/>
            <color rgb="FF000000"/>
            <rFont val="Arial"/>
            <scheme val="minor"/>
          </rPr>
          <t>①ETH：3,000円
②BTC：2,000円
③XRP：1,000円</t>
        </r>
      </text>
    </comment>
    <comment ref="J29" authorId="0" shapeId="0" xr:uid="{00000000-0006-0000-0400-000006000000}">
      <text>
        <r>
          <rPr>
            <sz val="10"/>
            <color rgb="FF000000"/>
            <rFont val="Arial"/>
            <scheme val="minor"/>
          </rPr>
          <t>①ETH：3,000円
②BTC：2,000円
③XRP：1,000円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500-00000E000000}">
      <text>
        <r>
          <rPr>
            <sz val="10"/>
            <color rgb="FF000000"/>
            <rFont val="Arial"/>
            <scheme val="minor"/>
          </rPr>
          <t>毎月の月末時点で入力</t>
        </r>
      </text>
    </comment>
    <comment ref="B20" authorId="0" shapeId="0" xr:uid="{00000000-0006-0000-0500-000007000000}">
      <text>
        <r>
          <rPr>
            <sz val="10"/>
            <color rgb="FF000000"/>
            <rFont val="Arial"/>
            <scheme val="minor"/>
          </rPr>
          <t>主要暗号資産を分散保有 × 感情に左右されない積立投資
※ドルコスト平均法で投資
①ETH：3,000円
②BTC：2,000円
③XRP：1,000円</t>
        </r>
      </text>
    </comment>
    <comment ref="F23" authorId="0" shapeId="0" xr:uid="{00000000-0006-0000-0500-000009000000}">
      <text>
        <r>
          <rPr>
            <sz val="10"/>
            <color rgb="FF000000"/>
            <rFont val="Arial"/>
            <scheme val="minor"/>
          </rPr>
          <t>①ETH：3,000円
②BTC：2,000円
※内登録ボーナス：1,500円
③XRP：1,000円</t>
        </r>
      </text>
    </comment>
    <comment ref="G23" authorId="0" shapeId="0" xr:uid="{00000000-0006-0000-0500-00000A000000}">
      <text>
        <r>
          <rPr>
            <sz val="10"/>
            <color rgb="FF000000"/>
            <rFont val="Arial"/>
            <scheme val="minor"/>
          </rPr>
          <t>①ETH：3,000円
※今月は＋で500円分上乗せ購入
②BTC：2,000円
※内登録ボーナス：1,500円
③XRP：1,000円</t>
        </r>
      </text>
    </comment>
    <comment ref="H23" authorId="0" shapeId="0" xr:uid="{00000000-0006-0000-0500-00000C000000}">
      <text>
        <r>
          <rPr>
            <sz val="10"/>
            <color rgb="FF000000"/>
            <rFont val="Arial"/>
            <scheme val="minor"/>
          </rPr>
          <t>①ETH：3,000円
②BTC：2,000円
③XRP：1,000円</t>
        </r>
      </text>
    </comment>
    <comment ref="J23" authorId="0" shapeId="0" xr:uid="{00000000-0006-0000-0500-00000D000000}">
      <text>
        <r>
          <rPr>
            <sz val="10"/>
            <color rgb="FF000000"/>
            <rFont val="Arial"/>
            <scheme val="minor"/>
          </rPr>
          <t>①ETH：3,000円
②BTC：2,000円
③XRP：1,000円</t>
        </r>
      </text>
    </comment>
    <comment ref="F26" authorId="0" shapeId="0" xr:uid="{00000000-0006-0000-0500-000004000000}">
      <text>
        <r>
          <rPr>
            <sz val="10"/>
            <color rgb="FF000000"/>
            <rFont val="Arial"/>
            <scheme val="minor"/>
          </rPr>
          <t>①ETH：3,000円
②BTC：2,000円
※内登録ボーナス：1,500円
③XRP：1,000円</t>
        </r>
      </text>
    </comment>
    <comment ref="G26" authorId="0" shapeId="0" xr:uid="{00000000-0006-0000-0500-000005000000}">
      <text>
        <r>
          <rPr>
            <sz val="10"/>
            <color rgb="FF000000"/>
            <rFont val="Arial"/>
            <scheme val="minor"/>
          </rPr>
          <t>①ETH：3,000円
※今月は＋で500円分上乗せ購入
②BTC：2,000円
※内登録ボーナス：1,500円
③XRP：1,000円</t>
        </r>
      </text>
    </comment>
    <comment ref="H26" authorId="0" shapeId="0" xr:uid="{00000000-0006-0000-0500-000008000000}">
      <text>
        <r>
          <rPr>
            <sz val="10"/>
            <color rgb="FF000000"/>
            <rFont val="Arial"/>
            <scheme val="minor"/>
          </rPr>
          <t>①ETH：3,000円
②BTC：2,000円
③XRP：1,000円</t>
        </r>
      </text>
    </comment>
    <comment ref="J26" authorId="0" shapeId="0" xr:uid="{00000000-0006-0000-0500-00000B000000}">
      <text>
        <r>
          <rPr>
            <sz val="10"/>
            <color rgb="FF000000"/>
            <rFont val="Arial"/>
            <scheme val="minor"/>
          </rPr>
          <t>①ETH：3,000円
②BTC：2,000円
③XRP：1,000円</t>
        </r>
      </text>
    </comment>
    <comment ref="F29" authorId="0" shapeId="0" xr:uid="{00000000-0006-0000-0500-000001000000}">
      <text>
        <r>
          <rPr>
            <sz val="10"/>
            <color rgb="FF000000"/>
            <rFont val="Arial"/>
            <scheme val="minor"/>
          </rPr>
          <t>①ETH：3,000円
②BTC：2,000円
※内登録ボーナス：1,500円
③XRP：1,000円</t>
        </r>
      </text>
    </comment>
    <comment ref="G29" authorId="0" shapeId="0" xr:uid="{00000000-0006-0000-0500-000002000000}">
      <text>
        <r>
          <rPr>
            <sz val="10"/>
            <color rgb="FF000000"/>
            <rFont val="Arial"/>
            <scheme val="minor"/>
          </rPr>
          <t>①ETH：3,000円
※今月は＋で500円分上乗せ購入
②BTC：2,000円
※内登録ボーナス：1,500円
③XRP：1,000円</t>
        </r>
      </text>
    </comment>
    <comment ref="H29" authorId="0" shapeId="0" xr:uid="{00000000-0006-0000-0500-000003000000}">
      <text>
        <r>
          <rPr>
            <sz val="10"/>
            <color rgb="FF000000"/>
            <rFont val="Arial"/>
            <scheme val="minor"/>
          </rPr>
          <t>①ETH：3,000円
②BTC：2,000円
③XRP：1,000円</t>
        </r>
      </text>
    </comment>
    <comment ref="J29" authorId="0" shapeId="0" xr:uid="{00000000-0006-0000-0500-000006000000}">
      <text>
        <r>
          <rPr>
            <sz val="10"/>
            <color rgb="FF000000"/>
            <rFont val="Arial"/>
            <scheme val="minor"/>
          </rPr>
          <t>①ETH：3,000円
②BTC：2,000円
③XRP：1,000円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600-000009000000}">
      <text>
        <r>
          <rPr>
            <sz val="10"/>
            <color rgb="FF000000"/>
            <rFont val="Arial"/>
            <scheme val="minor"/>
          </rPr>
          <t>FY-1はそもそも支出の方にも経費で精算される内容は収入側に計上していなかったので記載なし</t>
        </r>
      </text>
    </comment>
    <comment ref="E38" authorId="0" shapeId="0" xr:uid="{00000000-0006-0000-0600-00000B000000}">
      <text>
        <r>
          <rPr>
            <sz val="10"/>
            <color rgb="FF000000"/>
            <rFont val="Arial"/>
            <scheme val="minor"/>
          </rPr>
          <t>2025年6月8日～</t>
        </r>
      </text>
    </comment>
    <comment ref="E41" authorId="0" shapeId="0" xr:uid="{00000000-0006-0000-0600-000008000000}">
      <text>
        <r>
          <rPr>
            <sz val="10"/>
            <color rgb="FF000000"/>
            <rFont val="Arial"/>
            <scheme val="minor"/>
          </rPr>
          <t>2025年7月～</t>
        </r>
      </text>
    </comment>
    <comment ref="E42" authorId="0" shapeId="0" xr:uid="{00000000-0006-0000-0600-000007000000}">
      <text>
        <r>
          <rPr>
            <sz val="10"/>
            <color rgb="FF000000"/>
            <rFont val="Arial"/>
            <scheme val="minor"/>
          </rPr>
          <t>2025年7月～</t>
        </r>
      </text>
    </comment>
    <comment ref="E50" authorId="0" shapeId="0" xr:uid="{00000000-0006-0000-0600-000001000000}">
      <text>
        <r>
          <rPr>
            <sz val="10"/>
            <color rgb="FF000000"/>
            <rFont val="Arial"/>
            <scheme val="minor"/>
          </rPr>
          <t>①交際費+②旅行費</t>
        </r>
      </text>
    </comment>
    <comment ref="E55" authorId="0" shapeId="0" xr:uid="{00000000-0006-0000-0600-00000A000000}">
      <text>
        <r>
          <rPr>
            <sz val="10"/>
            <color rgb="FF000000"/>
            <rFont val="Arial"/>
            <scheme val="minor"/>
          </rPr>
          <t>FY-1の
③温泉費用
④体験
⑤散髪
⑨ライブ・スポーツ</t>
        </r>
      </text>
    </comment>
    <comment ref="D59" authorId="0" shapeId="0" xr:uid="{00000000-0006-0000-0600-000005000000}">
      <text>
        <r>
          <rPr>
            <sz val="10"/>
            <color rgb="FF000000"/>
            <rFont val="Arial"/>
            <scheme val="minor"/>
          </rPr>
          <t>交通系ICと新幹線代
※経費以外
★ICOCAアプリで履歴見る
or
★ウォレットで日次で見れる</t>
        </r>
      </text>
    </comment>
    <comment ref="D60" authorId="0" shapeId="0" xr:uid="{00000000-0006-0000-0600-000004000000}">
      <text>
        <r>
          <rPr>
            <sz val="10"/>
            <color rgb="FF000000"/>
            <rFont val="Arial"/>
            <scheme val="minor"/>
          </rPr>
          <t>※生活用品全般
①衣類
②家具
③髭剃り
④ワックス・スプレー
⑤PCや電子機器
⑥洗濯のジェルボール
⑦バインダーなど仕事用品
⑧ティッシュ
⑨携帯灰皿
⑩折りたたみ傘
⑪フェイスシート
⑫結婚式のご祝儀袋
⑬勉強用の本など！！</t>
        </r>
      </text>
    </comment>
    <comment ref="E60" authorId="0" shapeId="0" xr:uid="{00000000-0006-0000-0600-000006000000}">
      <text>
        <r>
          <rPr>
            <sz val="10"/>
            <color rgb="FF000000"/>
            <rFont val="Arial"/>
            <scheme val="minor"/>
          </rPr>
          <t>⑥FY-1の物品購入
⑦FY-1の香水・フレグランス
⑧本・セミナー</t>
        </r>
      </text>
    </comment>
    <comment ref="D61" authorId="0" shapeId="0" xr:uid="{00000000-0006-0000-0600-000003000000}">
      <text>
        <r>
          <rPr>
            <sz val="10"/>
            <color rgb="FF000000"/>
            <rFont val="Arial"/>
            <scheme val="minor"/>
          </rPr>
          <t>※業者依頼や手数料・役所関連
①引越し業者費用
②引越しの際の初期費用
③粗大ゴミなど処分費
④病院費用
⑤郵便局でゆうぱっく郵送費
⑥振込手数料</t>
        </r>
      </text>
    </comment>
    <comment ref="D62" authorId="0" shapeId="0" xr:uid="{00000000-0006-0000-0600-000002000000}">
      <text>
        <r>
          <rPr>
            <sz val="10"/>
            <color rgb="FF000000"/>
            <rFont val="Arial"/>
            <scheme val="minor"/>
          </rPr>
          <t>現状はタバコのみ→香水も物品の方に入れる運用に変更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9000000}">
      <text>
        <r>
          <rPr>
            <sz val="10"/>
            <color rgb="FF000000"/>
            <rFont val="Arial"/>
            <scheme val="minor"/>
          </rPr>
          <t>原則返ってこない生活しているうえでの支出。
※仕事で使う経費の支出は入れない。→エポスのタブで管理。</t>
        </r>
      </text>
    </comment>
    <comment ref="M7" authorId="0" shapeId="0" xr:uid="{00000000-0006-0000-0700-000019000000}">
      <text>
        <r>
          <rPr>
            <sz val="10"/>
            <color rgb="FF000000"/>
            <rFont val="Arial"/>
            <scheme val="minor"/>
          </rPr>
          <t>解約申請したのでこれがラスト
※通えるのも3月いっぱいで終了</t>
        </r>
      </text>
    </comment>
    <comment ref="N7" authorId="0" shapeId="0" xr:uid="{00000000-0006-0000-0700-00001A000000}">
      <text>
        <r>
          <rPr>
            <sz val="10"/>
            <color rgb="FF000000"/>
            <rFont val="Arial"/>
            <scheme val="minor"/>
          </rPr>
          <t>2025年3月でオアシスは退会済み</t>
        </r>
      </text>
    </comment>
    <comment ref="J8" authorId="0" shapeId="0" xr:uid="{00000000-0006-0000-0700-000027000000}">
      <text>
        <r>
          <rPr>
            <sz val="10"/>
            <color rgb="FF000000"/>
            <rFont val="Arial"/>
            <scheme val="minor"/>
          </rPr>
          <t>3,300円分の罰金支払いも込み</t>
        </r>
      </text>
    </comment>
    <comment ref="N8" authorId="0" shapeId="0" xr:uid="{00000000-0006-0000-0700-00002B000000}">
      <text>
        <r>
          <rPr>
            <sz val="10"/>
            <color rgb="FF000000"/>
            <rFont val="Arial"/>
            <scheme val="minor"/>
          </rPr>
          <t>(5月分)家賃：62,216円
※電気代還付で返金あり
59,149円の引落しだったので3,067円分得した</t>
        </r>
      </text>
    </comment>
    <comment ref="N10" authorId="0" shapeId="0" xr:uid="{00000000-0006-0000-0700-00000D000000}">
      <text>
        <r>
          <rPr>
            <sz val="10"/>
            <color rgb="FF000000"/>
            <rFont val="Arial"/>
            <scheme val="minor"/>
          </rPr>
          <t>転職決まって退会済み
2025年3月25日にプラン停止申し込みしたので2025年4月がラストの計上予定
➡4月分は払わず辞めれた。
3,300円最初にひかれて、2,970円の返金あったので330円のみ</t>
        </r>
      </text>
    </comment>
    <comment ref="F18" authorId="0" shapeId="0" xr:uid="{00000000-0006-0000-0700-000007000000}">
      <text>
        <r>
          <rPr>
            <sz val="10"/>
            <color rgb="FF000000"/>
            <rFont val="Arial"/>
            <scheme val="minor"/>
          </rPr>
          <t>8月末で解約申請済み</t>
        </r>
      </text>
    </comment>
    <comment ref="F23" authorId="0" shapeId="0" xr:uid="{00000000-0006-0000-0700-000014000000}">
      <text>
        <r>
          <rPr>
            <sz val="10"/>
            <color rgb="FF000000"/>
            <rFont val="Arial"/>
            <scheme val="minor"/>
          </rPr>
          <t>8/30居酒屋：3,913（会社交際費）</t>
        </r>
      </text>
    </comment>
    <comment ref="F25" authorId="0" shapeId="0" xr:uid="{00000000-0006-0000-0700-00002F000000}">
      <text>
        <r>
          <rPr>
            <sz val="10"/>
            <color rgb="FF000000"/>
            <rFont val="Arial"/>
            <scheme val="minor"/>
          </rPr>
          <t>8/28　電子1,紙1で930円
8/30　電子1,紙1で930円
8/31　電子1で430円</t>
        </r>
      </text>
    </comment>
    <comment ref="L26" authorId="0" shapeId="0" xr:uid="{00000000-0006-0000-0700-000005000000}">
      <text>
        <r>
          <rPr>
            <sz val="10"/>
            <color rgb="FF000000"/>
            <rFont val="Arial"/>
            <scheme val="minor"/>
          </rPr>
          <t>お茶など</t>
        </r>
      </text>
    </comment>
    <comment ref="M26" authorId="0" shapeId="0" xr:uid="{00000000-0006-0000-0700-000006000000}">
      <text>
        <r>
          <rPr>
            <sz val="10"/>
            <color rgb="FF000000"/>
            <rFont val="Arial"/>
            <scheme val="minor"/>
          </rPr>
          <t>お茶など含む</t>
        </r>
      </text>
    </comment>
    <comment ref="H31" authorId="0" shapeId="0" xr:uid="{00000000-0006-0000-0700-000010000000}">
      <text>
        <r>
          <rPr>
            <sz val="10"/>
            <color rgb="FF000000"/>
            <rFont val="Arial"/>
            <scheme val="minor"/>
          </rPr>
          <t>京都サンガの試合：4700円
YOASOBIライブ：20,660円</t>
        </r>
      </text>
    </comment>
    <comment ref="J31" authorId="0" shapeId="0" xr:uid="{00000000-0006-0000-0700-000011000000}">
      <text>
        <r>
          <rPr>
            <sz val="10"/>
            <color rgb="FF000000"/>
            <rFont val="Arial"/>
            <scheme val="minor"/>
          </rPr>
          <t>静岡学園の試合観戦：1,500円
※手数料で495円
＠浦和駒場スタジアム</t>
        </r>
      </text>
    </comment>
    <comment ref="M31" authorId="0" shapeId="0" xr:uid="{00000000-0006-0000-0700-000013000000}">
      <text>
        <r>
          <rPr>
            <sz val="10"/>
            <color rgb="FF000000"/>
            <rFont val="Arial"/>
            <scheme val="minor"/>
          </rPr>
          <t>春の甲子園×3くらい
阪神戦2回
ライオンズ戦1回</t>
        </r>
      </text>
    </comment>
    <comment ref="I32" authorId="0" shapeId="0" xr:uid="{00000000-0006-0000-0700-00001B000000}">
      <text>
        <r>
          <rPr>
            <sz val="10"/>
            <color rgb="FF000000"/>
            <rFont val="Arial"/>
            <scheme val="minor"/>
          </rPr>
          <t>梅原さんオススメ香水</t>
        </r>
      </text>
    </comment>
    <comment ref="H33" authorId="0" shapeId="0" xr:uid="{00000000-0006-0000-0700-00002C000000}">
      <text>
        <r>
          <rPr>
            <sz val="10"/>
            <color rgb="FF000000"/>
            <rFont val="Arial"/>
            <scheme val="minor"/>
          </rPr>
          <t>香川</t>
        </r>
      </text>
    </comment>
    <comment ref="J33" authorId="0" shapeId="0" xr:uid="{00000000-0006-0000-0700-00002D000000}">
      <text>
        <r>
          <rPr>
            <sz val="10"/>
            <color rgb="FF000000"/>
            <rFont val="Arial"/>
            <scheme val="minor"/>
          </rPr>
          <t>①クリスマスの神戸：¥44,640
②年末の江の島：¥18,328
③帰省の往路：¥14,370</t>
        </r>
      </text>
    </comment>
    <comment ref="K33" authorId="0" shapeId="0" xr:uid="{00000000-0006-0000-0700-00002E000000}">
      <text>
        <r>
          <rPr>
            <sz val="10"/>
            <color rgb="FF000000"/>
            <rFont val="Arial"/>
            <scheme val="minor"/>
          </rPr>
          <t>帰省の復路交通費：14,970円</t>
        </r>
      </text>
    </comment>
    <comment ref="F34" authorId="0" shapeId="0" xr:uid="{00000000-0006-0000-0700-000001000000}">
      <text>
        <r>
          <rPr>
            <sz val="10"/>
            <color rgb="FF000000"/>
            <rFont val="Arial"/>
            <scheme val="minor"/>
          </rPr>
          <t>もりとし酒：982円
てーちゃんロクシタン概算：3,000円</t>
        </r>
      </text>
    </comment>
    <comment ref="K34" authorId="0" shapeId="0" xr:uid="{00000000-0006-0000-0700-000002000000}">
      <text>
        <r>
          <rPr>
            <sz val="10"/>
            <color rgb="FF000000"/>
            <rFont val="Arial"/>
            <scheme val="minor"/>
          </rPr>
          <t>あゆみたんネックレス：15,400円
路上ライブ投げ銭：1,000円
実和さん居酒屋おごり：5,676円
有希さんカヌレ：360円
〈お年玉〉
うた→10,000円
そうた→5,000円</t>
        </r>
      </text>
    </comment>
    <comment ref="M34" authorId="0" shapeId="0" xr:uid="{00000000-0006-0000-0700-000003000000}">
      <text>
        <r>
          <rPr>
            <sz val="10"/>
            <color rgb="FF000000"/>
            <rFont val="Arial"/>
            <scheme val="minor"/>
          </rPr>
          <t>有希さんと飲み
やまむー飲み
ホワイトデーなど</t>
        </r>
      </text>
    </comment>
    <comment ref="N34" authorId="0" shapeId="0" xr:uid="{00000000-0006-0000-0700-000004000000}">
      <text>
        <r>
          <rPr>
            <sz val="10"/>
            <color rgb="FF000000"/>
            <rFont val="Arial"/>
            <scheme val="minor"/>
          </rPr>
          <t>ゆかに誕プレなど：4,397円</t>
        </r>
      </text>
    </comment>
    <comment ref="N35" authorId="0" shapeId="0" xr:uid="{00000000-0006-0000-0700-000012000000}">
      <text>
        <r>
          <rPr>
            <sz val="10"/>
            <color rgb="FF000000"/>
            <rFont val="Arial"/>
            <scheme val="minor"/>
          </rPr>
          <t>【4/18小川健人さん結婚式】
①2次会代送金：7,110円
②ご祝儀：30,327円(袋代込み)
③3次会代：6,450円</t>
        </r>
      </text>
    </comment>
    <comment ref="G39" authorId="0" shapeId="0" xr:uid="{00000000-0006-0000-0700-000008000000}">
      <text>
        <r>
          <rPr>
            <sz val="10"/>
            <color rgb="FF000000"/>
            <rFont val="Arial"/>
            <scheme val="minor"/>
          </rPr>
          <t>経費でユニクロと睡眠本購入</t>
        </r>
      </text>
    </comment>
    <comment ref="H39" authorId="0" shapeId="0" xr:uid="{00000000-0006-0000-0700-00000A000000}">
      <text>
        <r>
          <rPr>
            <sz val="10"/>
            <color rgb="FF000000"/>
            <rFont val="Arial"/>
            <scheme val="minor"/>
          </rPr>
          <t>経費でザゴールと稲盛和夫の心</t>
        </r>
      </text>
    </comment>
    <comment ref="I39" authorId="0" shapeId="0" xr:uid="{00000000-0006-0000-0700-00000B000000}">
      <text>
        <r>
          <rPr>
            <sz val="10"/>
            <color rgb="FF000000"/>
            <rFont val="Arial"/>
            <scheme val="minor"/>
          </rPr>
          <t>玉手箱の本：1,320円</t>
        </r>
      </text>
    </comment>
    <comment ref="J39" authorId="0" shapeId="0" xr:uid="{00000000-0006-0000-0700-00000C000000}">
      <text>
        <r>
          <rPr>
            <sz val="10"/>
            <color rgb="FF000000"/>
            <rFont val="Arial"/>
            <scheme val="minor"/>
          </rPr>
          <t>フェルミの本：4,840円
暗記する戦略本：1,980円</t>
        </r>
      </text>
    </comment>
    <comment ref="K39" authorId="0" shapeId="0" xr:uid="{00000000-0006-0000-0700-00000E000000}">
      <text>
        <r>
          <rPr>
            <sz val="10"/>
            <color rgb="FF000000"/>
            <rFont val="Arial"/>
            <scheme val="minor"/>
          </rPr>
          <t>玉手箱の対策本：1,650円</t>
        </r>
      </text>
    </comment>
    <comment ref="M39" authorId="0" shapeId="0" xr:uid="{00000000-0006-0000-0700-00000F000000}">
      <text>
        <r>
          <rPr>
            <sz val="10"/>
            <color rgb="FF000000"/>
            <rFont val="Arial"/>
            <scheme val="minor"/>
          </rPr>
          <t>コンサル関連の本3冊：8,910円</t>
        </r>
      </text>
    </comment>
    <comment ref="I40" authorId="0" shapeId="0" xr:uid="{00000000-0006-0000-0700-000015000000}">
      <text>
        <r>
          <rPr>
            <sz val="10"/>
            <color rgb="FF000000"/>
            <rFont val="Arial"/>
            <scheme val="minor"/>
          </rPr>
          <t>ハイリーファイブカフェ：2,610円
京阪のプレミアムカー：400円
11/5：天王寺で個サル参加：1,950円</t>
        </r>
      </text>
    </comment>
    <comment ref="K40" authorId="0" shapeId="0" xr:uid="{00000000-0006-0000-0700-000017000000}">
      <text>
        <r>
          <rPr>
            <sz val="10"/>
            <color rgb="FF000000"/>
            <rFont val="Arial"/>
            <scheme val="minor"/>
          </rPr>
          <t>肥後橋のアパホテル：7,000円</t>
        </r>
      </text>
    </comment>
    <comment ref="L40" authorId="0" shapeId="0" xr:uid="{00000000-0006-0000-0700-000018000000}">
      <text>
        <r>
          <rPr>
            <sz val="10"/>
            <color rgb="FF000000"/>
            <rFont val="Arial"/>
            <scheme val="minor"/>
          </rPr>
          <t>高槻のブース
京阪のプレミアムカーなど</t>
        </r>
      </text>
    </comment>
    <comment ref="H41" authorId="0" shapeId="0" xr:uid="{00000000-0006-0000-0700-000021000000}">
      <text>
        <r>
          <rPr>
            <sz val="10"/>
            <color rgb="FF000000"/>
            <rFont val="Arial"/>
            <scheme val="minor"/>
          </rPr>
          <t>梅田の床屋：3,500円</t>
        </r>
      </text>
    </comment>
    <comment ref="I41" authorId="0" shapeId="0" xr:uid="{00000000-0006-0000-0700-000023000000}">
      <text>
        <r>
          <rPr>
            <sz val="10"/>
            <color rgb="FF000000"/>
            <rFont val="Arial"/>
            <scheme val="minor"/>
          </rPr>
          <t>梅田の床屋：3,500円</t>
        </r>
      </text>
    </comment>
    <comment ref="J41" authorId="0" shapeId="0" xr:uid="{00000000-0006-0000-0700-000025000000}">
      <text>
        <r>
          <rPr>
            <sz val="10"/>
            <color rgb="FF000000"/>
            <rFont val="Arial"/>
            <scheme val="minor"/>
          </rPr>
          <t>梅田の床屋：1,500円
※クーポン2,000円利用</t>
        </r>
      </text>
    </comment>
    <comment ref="K41" authorId="0" shapeId="0" xr:uid="{00000000-0006-0000-0700-000028000000}">
      <text>
        <r>
          <rPr>
            <sz val="10"/>
            <color rgb="FF000000"/>
            <rFont val="Arial"/>
            <scheme val="minor"/>
          </rPr>
          <t>梅田の床屋：3,300円
※クーポン200円利用</t>
        </r>
      </text>
    </comment>
    <comment ref="L41" authorId="0" shapeId="0" xr:uid="{00000000-0006-0000-0700-000029000000}">
      <text>
        <r>
          <rPr>
            <sz val="10"/>
            <color rgb="FF000000"/>
            <rFont val="Arial"/>
            <scheme val="minor"/>
          </rPr>
          <t>梅田の床屋：3,500円</t>
        </r>
      </text>
    </comment>
    <comment ref="N41" authorId="0" shapeId="0" xr:uid="{00000000-0006-0000-0700-00002A000000}">
      <text>
        <r>
          <rPr>
            <sz val="10"/>
            <color rgb="FF000000"/>
            <rFont val="Arial"/>
            <scheme val="minor"/>
          </rPr>
          <t>4/3に梅田で散髪：3,800円</t>
        </r>
      </text>
    </comment>
    <comment ref="N44" authorId="0" shapeId="0" xr:uid="{00000000-0006-0000-0700-000016000000}">
      <text>
        <r>
          <rPr>
            <sz val="10"/>
            <color rgb="FF000000"/>
            <rFont val="Arial"/>
            <scheme val="minor"/>
          </rPr>
          <t>①4/1京セラ試合観戦：400円(大阪～大正往復400円)
②4/15京セラ試合観戦：400円(大阪～大正往復400円)
③4/19健人さん結婚式：1,523円(高槻～京都往復820円、新横浜～恵比寿536円、恵比寿～品川167円)
※新幹線代：往復25,970円
④4/26平賀ちゃん神社：580円(高槻市駅～京都河原町駅)
⑤4/29天満BBQ：300円(大阪駅～天満駅)</t>
        </r>
      </text>
    </comment>
    <comment ref="F45" authorId="0" shapeId="0" xr:uid="{00000000-0006-0000-0700-00001C000000}">
      <text>
        <r>
          <rPr>
            <sz val="10"/>
            <color rgb="FF000000"/>
            <rFont val="Arial"/>
            <scheme val="minor"/>
          </rPr>
          <t>8/26 ダイソー：553円（スリッパ、携帯灰皿、マッチ）
りおちゃんジップロック：656円
8/31ユニクロでパンツと靴下：6950円
8/31無印で吸盤とフック：1,180円</t>
        </r>
      </text>
    </comment>
    <comment ref="G45" authorId="0" shapeId="0" xr:uid="{00000000-0006-0000-0700-00001D000000}">
      <text>
        <r>
          <rPr>
            <sz val="10"/>
            <color rgb="FF000000"/>
            <rFont val="Arial"/>
            <scheme val="minor"/>
          </rPr>
          <t>セブンで汗拭きシート、ごみ箱、髭剃りのシェービングなど</t>
        </r>
      </text>
    </comment>
    <comment ref="H45" authorId="0" shapeId="0" xr:uid="{00000000-0006-0000-0700-00001E000000}">
      <text>
        <r>
          <rPr>
            <sz val="10"/>
            <color rgb="FF000000"/>
            <rFont val="Arial"/>
            <scheme val="minor"/>
          </rPr>
          <t>髭剃りシェービング代：6,950円
ユニクロ：5,980円
ナイキの靴：4,970円
ウォーターサーバー代：約4,000円</t>
        </r>
      </text>
    </comment>
    <comment ref="J45" authorId="0" shapeId="0" xr:uid="{00000000-0006-0000-0700-00001F000000}">
      <text>
        <r>
          <rPr>
            <sz val="10"/>
            <color rgb="FF000000"/>
            <rFont val="Arial"/>
            <scheme val="minor"/>
          </rPr>
          <t>ユニクロでベルト
ジェルボール
ゴム
サンダル
シューズなど</t>
        </r>
      </text>
    </comment>
    <comment ref="K45" authorId="0" shapeId="0" xr:uid="{00000000-0006-0000-0700-000020000000}">
      <text>
        <r>
          <rPr>
            <sz val="10"/>
            <color rgb="FF000000"/>
            <rFont val="Arial"/>
            <scheme val="minor"/>
          </rPr>
          <t>ボディーシート・ティッシュ・イヤホンなど</t>
        </r>
      </text>
    </comment>
    <comment ref="L45" authorId="0" shapeId="0" xr:uid="{00000000-0006-0000-0700-000022000000}">
      <text>
        <r>
          <rPr>
            <sz val="10"/>
            <color rgb="FF000000"/>
            <rFont val="Arial"/>
            <scheme val="minor"/>
          </rPr>
          <t>お米・ウォーターサーバー代
お米10kg購入</t>
        </r>
      </text>
    </comment>
    <comment ref="M45" authorId="0" shapeId="0" xr:uid="{00000000-0006-0000-0700-000024000000}">
      <text>
        <r>
          <rPr>
            <sz val="10"/>
            <color rgb="FF000000"/>
            <rFont val="Arial"/>
            <scheme val="minor"/>
          </rPr>
          <t>ABCマートで1万の靴
ジェルボール3千円ほど
イヤホンジャック1,500円ほど
割りばし等生活用品</t>
        </r>
      </text>
    </comment>
    <comment ref="N45" authorId="0" shapeId="0" xr:uid="{00000000-0006-0000-0700-000026000000}">
      <text>
        <r>
          <rPr>
            <sz val="10"/>
            <color rgb="FF000000"/>
            <rFont val="Arial"/>
            <scheme val="minor"/>
          </rPr>
          <t>①PC(surface)：42,889円
②PCケース：1,948円
③ロフトでバインダー購入：2,420円
その他ご祝儀袋など</t>
        </r>
      </text>
    </comment>
    <comment ref="F46" authorId="0" shapeId="0" xr:uid="{00000000-0006-0000-0700-000030000000}">
      <text>
        <r>
          <rPr>
            <sz val="10"/>
            <color rgb="FF000000"/>
            <rFont val="Arial"/>
            <scheme val="minor"/>
          </rPr>
          <t>8/31ベッド.箱処分代：7,000円</t>
        </r>
      </text>
    </comment>
    <comment ref="M46" authorId="0" shapeId="0" xr:uid="{00000000-0006-0000-0700-000031000000}">
      <text>
        <r>
          <rPr>
            <sz val="10"/>
            <color rgb="FF000000"/>
            <rFont val="Arial"/>
            <scheme val="minor"/>
          </rPr>
          <t>宅急便の料金：2,560円</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K6" authorId="0" shapeId="0" xr:uid="{00000000-0006-0000-0800-000006000000}">
      <text>
        <r>
          <rPr>
            <sz val="10"/>
            <color rgb="FF000000"/>
            <rFont val="Arial"/>
            <scheme val="minor"/>
          </rPr>
          <t>10月2日：2,000円分paypay交換
10月26日：2,000円分paypay交換</t>
        </r>
      </text>
    </comment>
    <comment ref="L6" authorId="0" shapeId="0" xr:uid="{00000000-0006-0000-0800-000007000000}">
      <text>
        <r>
          <rPr>
            <sz val="10"/>
            <color rgb="FF000000"/>
            <rFont val="Arial"/>
            <scheme val="minor"/>
          </rPr>
          <t>11月24日：2,000円分paypay交換</t>
        </r>
      </text>
    </comment>
    <comment ref="M6" authorId="0" shapeId="0" xr:uid="{00000000-0006-0000-0800-00000A000000}">
      <text>
        <r>
          <rPr>
            <sz val="10"/>
            <color rgb="FF000000"/>
            <rFont val="Arial"/>
            <scheme val="minor"/>
          </rPr>
          <t>12月29日：2,000円分paypay交換</t>
        </r>
      </text>
    </comment>
    <comment ref="N6" authorId="0" shapeId="0" xr:uid="{00000000-0006-0000-0800-00000D000000}">
      <text>
        <r>
          <rPr>
            <sz val="10"/>
            <color rgb="FF000000"/>
            <rFont val="Arial"/>
            <scheme val="minor"/>
          </rPr>
          <t>1月26日：1,800円分paypay交換</t>
        </r>
      </text>
    </comment>
    <comment ref="Q6" authorId="0" shapeId="0" xr:uid="{00000000-0006-0000-0800-000010000000}">
      <text>
        <r>
          <rPr>
            <sz val="10"/>
            <color rgb="FF000000"/>
            <rFont val="Arial"/>
            <scheme val="minor"/>
          </rPr>
          <t>4月30日：2,700円分paypay交換</t>
        </r>
      </text>
    </comment>
    <comment ref="F7" authorId="0" shapeId="0" xr:uid="{00000000-0006-0000-0800-000012000000}">
      <text>
        <r>
          <rPr>
            <sz val="10"/>
            <color rgb="FF000000"/>
            <rFont val="Arial"/>
            <scheme val="minor"/>
          </rPr>
          <t>おばあちゃん現金</t>
        </r>
      </text>
    </comment>
    <comment ref="H7" authorId="0" shapeId="0" xr:uid="{00000000-0006-0000-0800-000002000000}">
      <text>
        <r>
          <rPr>
            <sz val="10"/>
            <color rgb="FF000000"/>
            <rFont val="Arial"/>
            <scheme val="minor"/>
          </rPr>
          <t>おばあちゃん現金</t>
        </r>
      </text>
    </comment>
    <comment ref="K7" authorId="0" shapeId="0" xr:uid="{00000000-0006-0000-0800-000005000000}">
      <text>
        <r>
          <rPr>
            <sz val="10"/>
            <color rgb="FF000000"/>
            <rFont val="Arial"/>
            <scheme val="minor"/>
          </rPr>
          <t>10/29：おばあちゃん関西旅行</t>
        </r>
      </text>
    </comment>
    <comment ref="N7" authorId="0" shapeId="0" xr:uid="{00000000-0006-0000-0800-00000B000000}">
      <text>
        <r>
          <rPr>
            <sz val="10"/>
            <color rgb="FF000000"/>
            <rFont val="Arial"/>
            <scheme val="minor"/>
          </rPr>
          <t>【お年玉】
①お母さん：10,000円
②ばあちゃん：15,000円
③朝武ファミリー：10,000円
④ばあちゃん手伝い賃：10,000円
⑤ばあちゃんクオカード：5,000円</t>
        </r>
      </text>
    </comment>
    <comment ref="N8" authorId="0" shapeId="0" xr:uid="{00000000-0006-0000-0800-000008000000}">
      <text>
        <r>
          <rPr>
            <sz val="10"/>
            <color rgb="FF000000"/>
            <rFont val="Arial"/>
            <scheme val="minor"/>
          </rPr>
          <t>ICOCAの磁気カード返却代：500円</t>
        </r>
      </text>
    </comment>
    <comment ref="O8" authorId="0" shapeId="0" xr:uid="{00000000-0006-0000-0800-00000C000000}">
      <text>
        <r>
          <rPr>
            <sz val="10"/>
            <color rgb="FF000000"/>
            <rFont val="Arial"/>
            <scheme val="minor"/>
          </rPr>
          <t>2/12：新幹線代の買戻し
14,720円-560円=14,160円
夜行バス代：4,500円
漫画喫茶代：2,620円
差額：9,660円の収益</t>
        </r>
      </text>
    </comment>
    <comment ref="Q8" authorId="0" shapeId="0" xr:uid="{00000000-0006-0000-0800-00000F000000}">
      <text>
        <r>
          <rPr>
            <sz val="10"/>
            <color rgb="FF000000"/>
            <rFont val="Arial"/>
            <scheme val="minor"/>
          </rPr>
          <t>①GAよりAmazonギフト券
⇒1,000円分
②SBより誕生日paypayポイント
⇒1,000円分
③けんとさんよりお車代
⇒10,000円分</t>
        </r>
      </text>
    </comment>
    <comment ref="G9" authorId="0" shapeId="0" xr:uid="{00000000-0006-0000-0800-000011000000}">
      <text>
        <r>
          <rPr>
            <sz val="10"/>
            <color rgb="FF000000"/>
            <rFont val="Arial"/>
            <scheme val="minor"/>
          </rPr>
          <t>インセン：12,500	
給与アップ振込月ズレの差額：49,936</t>
        </r>
      </text>
    </comment>
    <comment ref="I9" authorId="0" shapeId="0" xr:uid="{00000000-0006-0000-0800-000001000000}">
      <text>
        <r>
          <rPr>
            <sz val="10"/>
            <color rgb="FF000000"/>
            <rFont val="Arial"/>
            <scheme val="minor"/>
          </rPr>
          <t>インセンティブ：22,000円</t>
        </r>
      </text>
    </comment>
    <comment ref="K9" authorId="0" shapeId="0" xr:uid="{00000000-0006-0000-0800-000003000000}">
      <text>
        <r>
          <rPr>
            <sz val="10"/>
            <color rgb="FF000000"/>
            <rFont val="Arial"/>
            <scheme val="minor"/>
          </rPr>
          <t>通勤手当：38,020円</t>
        </r>
      </text>
    </comment>
    <comment ref="L9" authorId="0" shapeId="0" xr:uid="{00000000-0006-0000-0800-000004000000}">
      <text>
        <r>
          <rPr>
            <sz val="10"/>
            <color rgb="FF000000"/>
            <rFont val="Arial"/>
            <scheme val="minor"/>
          </rPr>
          <t xml:space="preserve"> インセンティブ：54,000</t>
        </r>
      </text>
    </comment>
    <comment ref="O9" authorId="0" shapeId="0" xr:uid="{00000000-0006-0000-0800-000009000000}">
      <text>
        <r>
          <rPr>
            <sz val="10"/>
            <color rgb="FF000000"/>
            <rFont val="Arial"/>
            <scheme val="minor"/>
          </rPr>
          <t>インセンティブ：63,000</t>
        </r>
      </text>
    </comment>
    <comment ref="Q9" authorId="0" shapeId="0" xr:uid="{00000000-0006-0000-0800-00000E000000}">
      <text>
        <r>
          <rPr>
            <sz val="10"/>
            <color rgb="FF000000"/>
            <rFont val="Arial"/>
            <scheme val="minor"/>
          </rPr>
          <t>通勤手当：38,020円予定</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4" authorId="0" shapeId="0" xr:uid="{00000000-0006-0000-0900-000052000000}">
      <text>
        <r>
          <rPr>
            <sz val="10"/>
            <color rgb="FF000000"/>
            <rFont val="Arial"/>
            <scheme val="minor"/>
          </rPr>
          <t>※旅行の際は交通費と計上分ける
①遊んだり飯行った費用や宿泊代などは全部ここ
②交通費は旅費・交通費の方で計上</t>
        </r>
      </text>
    </comment>
    <comment ref="I4" authorId="0" shapeId="0" xr:uid="{00000000-0006-0000-0900-000054000000}">
      <text>
        <r>
          <rPr>
            <sz val="10"/>
            <color rgb="FF000000"/>
            <rFont val="Arial"/>
            <scheme val="minor"/>
          </rPr>
          <t>後輩への奢り等も含む</t>
        </r>
      </text>
    </comment>
    <comment ref="J4" authorId="0" shapeId="0" xr:uid="{00000000-0006-0000-0900-000055000000}">
      <text>
        <r>
          <rPr>
            <sz val="10"/>
            <color rgb="FF000000"/>
            <rFont val="Arial"/>
            <scheme val="minor"/>
          </rPr>
          <t>※Amazonで一気に買った時の費用もこちらに計上
①お茶2Lなど一気買い
②味噌汁10食
③サバ缶など一気買い</t>
        </r>
      </text>
    </comment>
    <comment ref="K4" authorId="0" shapeId="0" xr:uid="{00000000-0006-0000-0900-000057000000}">
      <text>
        <r>
          <rPr>
            <sz val="10"/>
            <color rgb="FF000000"/>
            <rFont val="Arial"/>
            <scheme val="minor"/>
          </rPr>
          <t>※(基本1人の体験ベースのものだけ。)
⇒友達となら交際費へ
①散髪！！
②映画鑑賞
③ライブ鑑賞
④試合観戦(サッカー,野球,ボクシング)
⑤アマプラ等で映画,ドラマの購入
⑥グリーン車
⑦作業用ホテル
⑧テレキューブなど作業スペース
⑨資格試験の受験など自己投資
⑩温泉(NEW)
⑪脱毛サロン
⑫眉毛サロン</t>
        </r>
      </text>
    </comment>
    <comment ref="M4" authorId="0" shapeId="0" xr:uid="{00000000-0006-0000-0900-000059000000}">
      <text>
        <r>
          <rPr>
            <sz val="10"/>
            <color rgb="FF000000"/>
            <rFont val="Arial"/>
            <scheme val="minor"/>
          </rPr>
          <t>（ハローサイクリング含む）
👀自動化できないかな。
交通系ICと新幹線代
※経費以外
★ICOCAアプリで履歴見る
or
★ウォレットで日次で見れる</t>
        </r>
      </text>
    </comment>
    <comment ref="N4" authorId="0" shapeId="0" xr:uid="{00000000-0006-0000-0900-00005A000000}">
      <text>
        <r>
          <rPr>
            <sz val="10"/>
            <color rgb="FF000000"/>
            <rFont val="Arial"/>
            <scheme val="minor"/>
          </rPr>
          <t>※生活用品全般
①衣類
②家具・掃除用具
③髭剃り
④ワックス・スプレー
⑤PCや電子機器
⑥洗濯のジェルボール
⑦バインダーなど仕事用品
⑧ティッシュ
⑨携帯灰皿
⑩折りたたみ傘
⑪フェイスシート
⑫結婚式のご祝儀袋
⑬勉強用の本など！！</t>
        </r>
      </text>
    </comment>
    <comment ref="O4" authorId="0" shapeId="0" xr:uid="{00000000-0006-0000-0900-00005B000000}">
      <text>
        <r>
          <rPr>
            <sz val="10"/>
            <color rgb="FF000000"/>
            <rFont val="Arial"/>
            <scheme val="minor"/>
          </rPr>
          <t>※業者依頼も含む
①引越し業者費用
②引越しの際の初期費用
③粗大ゴミなど処分費
④病院費用
⑤郵便局でゆうぱっく郵送費
⑥クリーニング代
⑦振込手数料など
⑧シューズのレンタル料など</t>
        </r>
      </text>
    </comment>
    <comment ref="E5" authorId="0" shapeId="0" xr:uid="{00000000-0006-0000-0900-000070000000}">
      <text>
        <r>
          <rPr>
            <sz val="10"/>
            <color rgb="FF000000"/>
            <rFont val="Arial"/>
            <scheme val="minor"/>
          </rPr>
          <t>①昼飯セブン：334円</t>
        </r>
      </text>
    </comment>
    <comment ref="F5" authorId="0" shapeId="0" xr:uid="{00000000-0006-0000-0900-000073000000}">
      <text>
        <r>
          <rPr>
            <sz val="10"/>
            <color rgb="FF000000"/>
            <rFont val="Arial"/>
            <scheme val="minor"/>
          </rPr>
          <t>夜飯セブン：460円
夜飯ファミマ：238円</t>
        </r>
      </text>
    </comment>
    <comment ref="H5" authorId="0" shapeId="0" xr:uid="{00000000-0006-0000-0900-000076000000}">
      <text>
        <r>
          <rPr>
            <sz val="10"/>
            <color rgb="FF000000"/>
            <rFont val="Arial"/>
            <scheme val="minor"/>
          </rPr>
          <t>①京セラの道中でたこ焼き：960円
②京セラで酒：650円</t>
        </r>
      </text>
    </comment>
    <comment ref="M5" authorId="0" shapeId="0" xr:uid="{00000000-0006-0000-0900-000077000000}">
      <text>
        <r>
          <rPr>
            <sz val="10"/>
            <color rgb="FF000000"/>
            <rFont val="Arial"/>
            <scheme val="minor"/>
          </rPr>
          <t>京セラ試合観戦：400円
(大阪～大正往復400円)</t>
        </r>
      </text>
    </comment>
    <comment ref="N5" authorId="0" shapeId="0" xr:uid="{00000000-0006-0000-0900-000078000000}">
      <text>
        <r>
          <rPr>
            <sz val="10"/>
            <color rgb="FF000000"/>
            <rFont val="Arial"/>
            <scheme val="minor"/>
          </rPr>
          <t>ウォーターサーバー代：280円</t>
        </r>
      </text>
    </comment>
    <comment ref="E6" authorId="0" shapeId="0" xr:uid="{00000000-0006-0000-0900-00008A000000}">
      <text>
        <r>
          <rPr>
            <sz val="10"/>
            <color rgb="FF000000"/>
            <rFont val="Arial"/>
            <scheme val="minor"/>
          </rPr>
          <t>まつのや：850円</t>
        </r>
      </text>
    </comment>
    <comment ref="P6" authorId="0" shapeId="0" xr:uid="{00000000-0006-0000-0900-00008F000000}">
      <text>
        <r>
          <rPr>
            <sz val="10"/>
            <color rgb="FF000000"/>
            <rFont val="Arial"/>
            <scheme val="minor"/>
          </rPr>
          <t>電子：430円</t>
        </r>
      </text>
    </comment>
    <comment ref="D7" authorId="0" shapeId="0" xr:uid="{00000000-0006-0000-0900-00009C000000}">
      <text>
        <r>
          <rPr>
            <sz val="10"/>
            <color rgb="FF000000"/>
            <rFont val="Arial"/>
            <scheme val="minor"/>
          </rPr>
          <t>朝飯セブン：375円</t>
        </r>
      </text>
    </comment>
    <comment ref="E7" authorId="0" shapeId="0" xr:uid="{00000000-0006-0000-0900-00009D000000}">
      <text>
        <r>
          <rPr>
            <sz val="10"/>
            <color rgb="FF000000"/>
            <rFont val="Arial"/>
            <scheme val="minor"/>
          </rPr>
          <t>モンスター×2：410円</t>
        </r>
      </text>
    </comment>
    <comment ref="H7" authorId="0" shapeId="0" xr:uid="{00000000-0006-0000-0900-0000A3000000}">
      <text>
        <r>
          <rPr>
            <sz val="10"/>
            <color rgb="FF000000"/>
            <rFont val="Arial"/>
            <scheme val="minor"/>
          </rPr>
          <t>みんなで力士ランチ：1,000円
※ちゃんこ</t>
        </r>
      </text>
    </comment>
    <comment ref="K7" authorId="0" shapeId="0" xr:uid="{00000000-0006-0000-0900-0000A6000000}">
      <text>
        <r>
          <rPr>
            <sz val="10"/>
            <color rgb="FF000000"/>
            <rFont val="Arial"/>
            <scheme val="minor"/>
          </rPr>
          <t>散髪梅田：4,000円
※クーポンで200円割引で3,800円</t>
        </r>
      </text>
    </comment>
    <comment ref="D8" authorId="0" shapeId="0" xr:uid="{00000000-0006-0000-0900-0000B5000000}">
      <text>
        <r>
          <rPr>
            <sz val="10"/>
            <color rgb="FF000000"/>
            <rFont val="Arial"/>
            <scheme val="minor"/>
          </rPr>
          <t>朝飯セブン：625円</t>
        </r>
      </text>
    </comment>
    <comment ref="F8" authorId="0" shapeId="0" xr:uid="{00000000-0006-0000-0900-0000BB000000}">
      <text>
        <r>
          <rPr>
            <sz val="10"/>
            <color rgb="FF000000"/>
            <rFont val="Arial"/>
            <scheme val="minor"/>
          </rPr>
          <t>飲み前のメシ：342円
夜セブン次郎：702円</t>
        </r>
      </text>
    </comment>
    <comment ref="H8" authorId="0" shapeId="0" xr:uid="{00000000-0006-0000-0900-0000BE000000}">
      <text>
        <r>
          <rPr>
            <sz val="10"/>
            <color rgb="FF000000"/>
            <rFont val="Arial"/>
            <scheme val="minor"/>
          </rPr>
          <t>切替飲み①：358円
切替飲み②：440円
切替飲み③：220円
切替飲み④：382円
切替飲み⑤：170円</t>
        </r>
      </text>
    </comment>
    <comment ref="P8" authorId="0" shapeId="0" xr:uid="{00000000-0006-0000-0900-0000C3000000}">
      <text>
        <r>
          <rPr>
            <sz val="10"/>
            <color rgb="FF000000"/>
            <rFont val="Arial"/>
            <scheme val="minor"/>
          </rPr>
          <t>電子×2：860円</t>
        </r>
      </text>
    </comment>
    <comment ref="E9" authorId="0" shapeId="0" xr:uid="{00000000-0006-0000-0900-0000D0000000}">
      <text>
        <r>
          <rPr>
            <sz val="10"/>
            <color rgb="FF000000"/>
            <rFont val="Arial"/>
            <scheme val="minor"/>
          </rPr>
          <t>昼飯セブン：946円</t>
        </r>
      </text>
    </comment>
    <comment ref="E10" authorId="0" shapeId="0" xr:uid="{00000000-0006-0000-0900-0000E0000000}">
      <text>
        <r>
          <rPr>
            <sz val="10"/>
            <color rgb="FF000000"/>
            <rFont val="Arial"/>
            <scheme val="minor"/>
          </rPr>
          <t>昼飯高槻の次郎：1,200円</t>
        </r>
      </text>
    </comment>
    <comment ref="F10" authorId="0" shapeId="0" xr:uid="{00000000-0006-0000-0900-0000E2000000}">
      <text>
        <r>
          <rPr>
            <sz val="10"/>
            <color rgb="FF000000"/>
            <rFont val="Arial"/>
            <scheme val="minor"/>
          </rPr>
          <t>夜飯まつのや：910円
納豆とヨーグルト：292円</t>
        </r>
      </text>
    </comment>
    <comment ref="E12" authorId="0" shapeId="0" xr:uid="{00000000-0006-0000-0900-000004010000}">
      <text>
        <r>
          <rPr>
            <sz val="10"/>
            <color rgb="FF000000"/>
            <rFont val="Arial"/>
            <scheme val="minor"/>
          </rPr>
          <t>セブンで納豆とレッドブル：417円</t>
        </r>
      </text>
    </comment>
    <comment ref="P12" authorId="0" shapeId="0" xr:uid="{00000000-0006-0000-0900-00000B010000}">
      <text>
        <r>
          <rPr>
            <sz val="10"/>
            <color rgb="FF000000"/>
            <rFont val="Arial"/>
            <scheme val="minor"/>
          </rPr>
          <t>電子×2：860円</t>
        </r>
      </text>
    </comment>
    <comment ref="H13" authorId="0" shapeId="0" xr:uid="{00000000-0006-0000-0900-00001D010000}">
      <text>
        <r>
          <rPr>
            <sz val="10"/>
            <color rgb="FF000000"/>
            <rFont val="Arial"/>
            <scheme val="minor"/>
          </rPr>
          <t>みんなで力士ランチ：1,000円
※ちゃんこ</t>
        </r>
      </text>
    </comment>
    <comment ref="E14" authorId="0" shapeId="0" xr:uid="{00000000-0006-0000-0900-00002E010000}">
      <text>
        <r>
          <rPr>
            <sz val="10"/>
            <color rgb="FF000000"/>
            <rFont val="Arial"/>
            <scheme val="minor"/>
          </rPr>
          <t>昼飯セブン：562円
※モンスター込み</t>
        </r>
      </text>
    </comment>
    <comment ref="F14" authorId="0" shapeId="0" xr:uid="{00000000-0006-0000-0900-00002F010000}">
      <text>
        <r>
          <rPr>
            <sz val="10"/>
            <color rgb="FF000000"/>
            <rFont val="Arial"/>
            <scheme val="minor"/>
          </rPr>
          <t>①夜飯ローソン：359円
②夜飯セブン：923円</t>
        </r>
      </text>
    </comment>
    <comment ref="P14" authorId="0" shapeId="0" xr:uid="{00000000-0006-0000-0900-000034010000}">
      <text>
        <r>
          <rPr>
            <sz val="10"/>
            <color rgb="FF000000"/>
            <rFont val="Arial"/>
            <scheme val="minor"/>
          </rPr>
          <t>紙：500円
電子：430円</t>
        </r>
      </text>
    </comment>
    <comment ref="H15" authorId="0" shapeId="0" xr:uid="{00000000-0006-0000-0900-000047010000}">
      <text>
        <r>
          <rPr>
            <sz val="10"/>
            <color rgb="FF000000"/>
            <rFont val="Arial"/>
            <scheme val="minor"/>
          </rPr>
          <t>感謝祭後の飲み：163円</t>
        </r>
      </text>
    </comment>
    <comment ref="F16" authorId="0" shapeId="0" xr:uid="{00000000-0006-0000-0900-000053010000}">
      <text>
        <r>
          <rPr>
            <sz val="10"/>
            <color rgb="FF000000"/>
            <rFont val="Arial"/>
            <scheme val="minor"/>
          </rPr>
          <t>研修後のセブン飯：938円</t>
        </r>
      </text>
    </comment>
    <comment ref="H16" authorId="0" shapeId="0" xr:uid="{00000000-0006-0000-0900-000056010000}">
      <text>
        <r>
          <rPr>
            <sz val="10"/>
            <color rgb="FF000000"/>
            <rFont val="Arial"/>
            <scheme val="minor"/>
          </rPr>
          <t>①のんちゃん飲み：1,055円
※もつ鍋のやつなど
②のんちゃん飲み：1,037円
※氷などセットで深夜に、、、
③桜飲み(行きセブン)：494円
※クラッツのつまみとスト缶
④桜飲みの帰りファミマ：1,145円
※お酒1つずつおごり
⑤研修の居酒屋ランチ：990円</t>
        </r>
      </text>
    </comment>
    <comment ref="E17" authorId="0" shapeId="0" xr:uid="{00000000-0006-0000-0900-000064010000}">
      <text>
        <r>
          <rPr>
            <sz val="10"/>
            <color rgb="FF000000"/>
            <rFont val="Arial"/>
            <scheme val="minor"/>
          </rPr>
          <t>昼飯セブン：1,134円</t>
        </r>
      </text>
    </comment>
    <comment ref="H17" authorId="0" shapeId="0" xr:uid="{00000000-0006-0000-0900-000066010000}">
      <text>
        <r>
          <rPr>
            <sz val="10"/>
            <color rgb="FF000000"/>
            <rFont val="Arial"/>
            <scheme val="minor"/>
          </rPr>
          <t>ゆかとオムライス：1,515円</t>
        </r>
      </text>
    </comment>
    <comment ref="I17" authorId="0" shapeId="0" xr:uid="{00000000-0006-0000-0900-000068010000}">
      <text>
        <r>
          <rPr>
            <sz val="10"/>
            <color rgb="FF000000"/>
            <rFont val="Arial"/>
            <scheme val="minor"/>
          </rPr>
          <t>ゆかに誕プレロクシタン：2,090円
※ハンドクリーム代</t>
        </r>
      </text>
    </comment>
    <comment ref="P17" authorId="0" shapeId="0" xr:uid="{00000000-0006-0000-0900-00006C010000}">
      <text>
        <r>
          <rPr>
            <sz val="10"/>
            <color rgb="FF000000"/>
            <rFont val="Arial"/>
            <scheme val="minor"/>
          </rPr>
          <t>紙：500円
電子：430円</t>
        </r>
      </text>
    </comment>
    <comment ref="D18" authorId="0" shapeId="0" xr:uid="{00000000-0006-0000-0900-00007B010000}">
      <text>
        <r>
          <rPr>
            <sz val="10"/>
            <color rgb="FF000000"/>
            <rFont val="Arial"/>
            <scheme val="minor"/>
          </rPr>
          <t>朝飯セブン：481円</t>
        </r>
      </text>
    </comment>
    <comment ref="F18" authorId="0" shapeId="0" xr:uid="{00000000-0006-0000-0900-00007E010000}">
      <text>
        <r>
          <rPr>
            <sz val="10"/>
            <color rgb="FF000000"/>
            <rFont val="Arial"/>
            <scheme val="minor"/>
          </rPr>
          <t>夜飯まつのや：760円</t>
        </r>
      </text>
    </comment>
    <comment ref="H18" authorId="0" shapeId="0" xr:uid="{00000000-0006-0000-0900-000082010000}">
      <text>
        <r>
          <rPr>
            <sz val="10"/>
            <color rgb="FF000000"/>
            <rFont val="Arial"/>
            <scheme val="minor"/>
          </rPr>
          <t>昼飯ちゃんこ：1,000円
※有希さんとランチ</t>
        </r>
      </text>
    </comment>
    <comment ref="N18" authorId="0" shapeId="0" xr:uid="{00000000-0006-0000-0900-000088010000}">
      <text>
        <r>
          <rPr>
            <sz val="10"/>
            <color rgb="FF000000"/>
            <rFont val="Arial"/>
            <scheme val="minor"/>
          </rPr>
          <t>ロフトでバインダー購入：2,420円</t>
        </r>
      </text>
    </comment>
    <comment ref="D19" authorId="0" shapeId="0" xr:uid="{00000000-0006-0000-0900-000094010000}">
      <text>
        <r>
          <rPr>
            <sz val="10"/>
            <color rgb="FF000000"/>
            <rFont val="Arial"/>
            <scheme val="minor"/>
          </rPr>
          <t>朝飯セブン：638円
※モンスター込み</t>
        </r>
      </text>
    </comment>
    <comment ref="H19" authorId="0" shapeId="0" xr:uid="{00000000-0006-0000-0900-000099010000}">
      <text>
        <r>
          <rPr>
            <sz val="10"/>
            <color rgb="FF000000"/>
            <rFont val="Arial"/>
            <scheme val="minor"/>
          </rPr>
          <t>①昼飯ちゃんこ：1,000円
※有希さんとランチ
②京セラドームで飲み：650円
⇒現地にて決済
③京セラ前のたこ焼き：600円
※ゆかにpaypay済</t>
        </r>
      </text>
    </comment>
    <comment ref="M19" authorId="0" shapeId="0" xr:uid="{00000000-0006-0000-0900-00009D010000}">
      <text>
        <r>
          <rPr>
            <sz val="10"/>
            <color rgb="FF000000"/>
            <rFont val="Arial"/>
            <scheme val="minor"/>
          </rPr>
          <t>4/15京セラ試合観戦：400円
(大阪～大正往復400円)</t>
        </r>
      </text>
    </comment>
    <comment ref="P19" authorId="0" shapeId="0" xr:uid="{00000000-0006-0000-0900-00009E010000}">
      <text>
        <r>
          <rPr>
            <sz val="10"/>
            <color rgb="FF000000"/>
            <rFont val="Arial"/>
            <scheme val="minor"/>
          </rPr>
          <t>電子：430円</t>
        </r>
      </text>
    </comment>
    <comment ref="E20" authorId="0" shapeId="0" xr:uid="{00000000-0006-0000-0900-0000AD010000}">
      <text>
        <r>
          <rPr>
            <sz val="10"/>
            <color rgb="FF000000"/>
            <rFont val="Arial"/>
            <scheme val="minor"/>
          </rPr>
          <t>①昼飯家系：1,230円
※高槻
⇒その瞬間は超ウマいけど控えめにしようかね、、、！
②レッドブルとグミ：481円</t>
        </r>
      </text>
    </comment>
    <comment ref="F20" authorId="0" shapeId="0" xr:uid="{00000000-0006-0000-0900-0000B1010000}">
      <text>
        <r>
          <rPr>
            <sz val="10"/>
            <color rgb="FF000000"/>
            <rFont val="Arial"/>
            <scheme val="minor"/>
          </rPr>
          <t>夜飯セブン次郎：1,112円</t>
        </r>
      </text>
    </comment>
    <comment ref="H20" authorId="0" shapeId="0" xr:uid="{00000000-0006-0000-0900-0000B3010000}">
      <text>
        <r>
          <rPr>
            <sz val="10"/>
            <color rgb="FF000000"/>
            <rFont val="Arial"/>
            <scheme val="minor"/>
          </rPr>
          <t>①飲み会前のポカリ：179円
②梅との酒代：634円
(ICOCAで支払った)</t>
        </r>
      </text>
    </comment>
    <comment ref="N20" authorId="0" shapeId="0" xr:uid="{00000000-0006-0000-0900-0000B9010000}">
      <text>
        <r>
          <rPr>
            <sz val="10"/>
            <color rgb="FF000000"/>
            <rFont val="Arial"/>
            <scheme val="minor"/>
          </rPr>
          <t>①PC(surface)：42,889円
②PCケース：1,948円</t>
        </r>
      </text>
    </comment>
    <comment ref="D21" authorId="0" shapeId="0" xr:uid="{00000000-0006-0000-0900-0000C5010000}">
      <text>
        <r>
          <rPr>
            <sz val="10"/>
            <color rgb="FF000000"/>
            <rFont val="Arial"/>
            <scheme val="minor"/>
          </rPr>
          <t>朝飯セブン：254円</t>
        </r>
      </text>
    </comment>
    <comment ref="E21" authorId="0" shapeId="0" xr:uid="{00000000-0006-0000-0900-0000C9010000}">
      <text>
        <r>
          <rPr>
            <sz val="10"/>
            <color rgb="FF000000"/>
            <rFont val="Arial"/>
            <scheme val="minor"/>
          </rPr>
          <t>ファミマ昼飯：758円</t>
        </r>
      </text>
    </comment>
    <comment ref="F21" authorId="0" shapeId="0" xr:uid="{00000000-0006-0000-0900-0000CA010000}">
      <text>
        <r>
          <rPr>
            <sz val="10"/>
            <color rgb="FF000000"/>
            <rFont val="Arial"/>
            <scheme val="minor"/>
          </rPr>
          <t>レッドブルと夜の麺：373円</t>
        </r>
      </text>
    </comment>
    <comment ref="P21" authorId="0" shapeId="0" xr:uid="{00000000-0006-0000-0900-0000D0010000}">
      <text>
        <r>
          <rPr>
            <sz val="10"/>
            <color rgb="FF000000"/>
            <rFont val="Arial"/>
            <scheme val="minor"/>
          </rPr>
          <t>電子×2：860円</t>
        </r>
      </text>
    </comment>
    <comment ref="D22" authorId="0" shapeId="0" xr:uid="{00000000-0006-0000-0900-0000DE010000}">
      <text>
        <r>
          <rPr>
            <sz val="10"/>
            <color rgb="FF000000"/>
            <rFont val="Arial"/>
            <scheme val="minor"/>
          </rPr>
          <t>ローソンでおにぎり：279円</t>
        </r>
      </text>
    </comment>
    <comment ref="H22" authorId="0" shapeId="0" xr:uid="{00000000-0006-0000-0900-0000E6010000}">
      <text>
        <r>
          <rPr>
            <sz val="10"/>
            <color rgb="FF000000"/>
            <rFont val="Arial"/>
            <scheme val="minor"/>
          </rPr>
          <t>①中華ランチ：1,400円
②平賀ちゃん飲み：3,855円
※paypayで支払い
③平賀ちゃん飲み3次会：660円
※高槻のセブンで梅と3人で。</t>
        </r>
      </text>
    </comment>
    <comment ref="D23" authorId="0" shapeId="0" xr:uid="{00000000-0006-0000-0900-0000F7010000}">
      <text>
        <r>
          <rPr>
            <sz val="10"/>
            <color rgb="FF000000"/>
            <rFont val="Arial"/>
            <scheme val="minor"/>
          </rPr>
          <t>朝飯京都駅コンビニ：914円</t>
        </r>
      </text>
    </comment>
    <comment ref="F23" authorId="0" shapeId="0" xr:uid="{00000000-0006-0000-0900-0000F9010000}">
      <text>
        <r>
          <rPr>
            <sz val="10"/>
            <color rgb="FF000000"/>
            <rFont val="Arial"/>
            <scheme val="minor"/>
          </rPr>
          <t>夜飯でセブンラーメン：1,118円</t>
        </r>
      </text>
    </comment>
    <comment ref="L23" authorId="0" shapeId="0" xr:uid="{00000000-0006-0000-0900-0000FE010000}">
      <text>
        <r>
          <rPr>
            <sz val="10"/>
            <color rgb="FF000000"/>
            <rFont val="Arial"/>
            <scheme val="minor"/>
          </rPr>
          <t>【4/18小川健人さん結婚式】
①2次会代送金：7,110円
②ご祝儀：30,000円
③3次会代：6,450円</t>
        </r>
      </text>
    </comment>
    <comment ref="M23" authorId="0" shapeId="0" xr:uid="{00000000-0006-0000-0900-000000020000}">
      <text>
        <r>
          <rPr>
            <sz val="10"/>
            <color rgb="FF000000"/>
            <rFont val="Arial"/>
            <scheme val="minor"/>
          </rPr>
          <t>【4/19健人さん結婚式】
①1,523円
(高槻～京都往復820円、新横浜～恵比寿536円、恵比寿～品川167円)
②新幹線代：往復25,970円</t>
        </r>
      </text>
    </comment>
    <comment ref="N23" authorId="0" shapeId="0" xr:uid="{00000000-0006-0000-0900-000001020000}">
      <text>
        <r>
          <rPr>
            <sz val="10"/>
            <color rgb="FF000000"/>
            <rFont val="Arial"/>
            <scheme val="minor"/>
          </rPr>
          <t>結婚式のご祝儀袋：327円</t>
        </r>
      </text>
    </comment>
    <comment ref="P23" authorId="0" shapeId="0" xr:uid="{00000000-0006-0000-0900-000002020000}">
      <text>
        <r>
          <rPr>
            <sz val="10"/>
            <color rgb="FF000000"/>
            <rFont val="Arial"/>
            <scheme val="minor"/>
          </rPr>
          <t>電子×2：860円</t>
        </r>
      </text>
    </comment>
    <comment ref="E24" authorId="0" shapeId="0" xr:uid="{00000000-0006-0000-0900-00000E020000}">
      <text>
        <r>
          <rPr>
            <sz val="10"/>
            <color rgb="FF000000"/>
            <rFont val="Arial"/>
            <scheme val="minor"/>
          </rPr>
          <t>昼飯高槻のつけ麵：1,530円
※現金で支払い！</t>
        </r>
      </text>
    </comment>
    <comment ref="F24" authorId="0" shapeId="0" xr:uid="{00000000-0006-0000-0900-00000F020000}">
      <text>
        <r>
          <rPr>
            <sz val="10"/>
            <color rgb="FF000000"/>
            <rFont val="Arial"/>
            <scheme val="minor"/>
          </rPr>
          <t>夜飯ラファ次郎高槻：1,000円
※現金で支払い</t>
        </r>
      </text>
    </comment>
    <comment ref="P24" authorId="0" shapeId="0" xr:uid="{00000000-0006-0000-0900-000014020000}">
      <text>
        <r>
          <rPr>
            <sz val="10"/>
            <color rgb="FF000000"/>
            <rFont val="Arial"/>
            <scheme val="minor"/>
          </rPr>
          <t>紙：500円
電子：430円</t>
        </r>
      </text>
    </comment>
    <comment ref="D26" authorId="0" shapeId="0" xr:uid="{00000000-0006-0000-0900-000035020000}">
      <text>
        <r>
          <rPr>
            <sz val="10"/>
            <color rgb="FF000000"/>
            <rFont val="Arial"/>
            <scheme val="minor"/>
          </rPr>
          <t>朝飯のセブン：400円
※昼飯のカップ麺とモンスター</t>
        </r>
      </text>
    </comment>
    <comment ref="F26" authorId="0" shapeId="0" xr:uid="{00000000-0006-0000-0900-000038020000}">
      <text>
        <r>
          <rPr>
            <sz val="10"/>
            <color rgb="FF000000"/>
            <rFont val="Arial"/>
            <scheme val="minor"/>
          </rPr>
          <t>夜飯ローソンで総菜：235円
※イカから揚げとアジフライ</t>
        </r>
      </text>
    </comment>
    <comment ref="E27" authorId="0" shapeId="0" xr:uid="{00000000-0006-0000-0900-000045020000}">
      <text>
        <r>
          <rPr>
            <sz val="10"/>
            <color rgb="FF000000"/>
            <rFont val="Arial"/>
            <scheme val="minor"/>
          </rPr>
          <t>昼飯まつのや：760円
レッドブル大き目：224円</t>
        </r>
      </text>
    </comment>
    <comment ref="F27" authorId="0" shapeId="0" xr:uid="{00000000-0006-0000-0900-000047020000}">
      <text>
        <r>
          <rPr>
            <sz val="10"/>
            <color rgb="FF000000"/>
            <rFont val="Arial"/>
            <scheme val="minor"/>
          </rPr>
          <t>夜飯セブン：1,145円</t>
        </r>
      </text>
    </comment>
    <comment ref="I27" authorId="0" shapeId="0" xr:uid="{00000000-0006-0000-0900-00004A020000}">
      <text>
        <r>
          <rPr>
            <sz val="10"/>
            <color rgb="FF000000"/>
            <rFont val="Arial"/>
            <scheme val="minor"/>
          </rPr>
          <t>梅にまつのや
※いつかのおごり代</t>
        </r>
      </text>
    </comment>
    <comment ref="K27" authorId="0" shapeId="0" xr:uid="{00000000-0006-0000-0900-00004B020000}">
      <text>
        <r>
          <rPr>
            <sz val="10"/>
            <color rgb="FF000000"/>
            <rFont val="Arial"/>
            <scheme val="minor"/>
          </rPr>
          <t>1人で錦温泉：600円</t>
        </r>
      </text>
    </comment>
    <comment ref="D28" authorId="0" shapeId="0" xr:uid="{00000000-0006-0000-0900-00005B020000}">
      <text>
        <r>
          <rPr>
            <sz val="10"/>
            <color rgb="FF000000"/>
            <rFont val="Arial"/>
            <scheme val="minor"/>
          </rPr>
          <t>朝飯ローソン：281円</t>
        </r>
      </text>
    </comment>
    <comment ref="F28" authorId="0" shapeId="0" xr:uid="{00000000-0006-0000-0900-000060020000}">
      <text>
        <r>
          <rPr>
            <sz val="10"/>
            <color rgb="FF000000"/>
            <rFont val="Arial"/>
            <scheme val="minor"/>
          </rPr>
          <t>夜飯家系：1,260円</t>
        </r>
      </text>
    </comment>
    <comment ref="E29" authorId="0" shapeId="0" xr:uid="{00000000-0006-0000-0900-000078020000}">
      <text>
        <r>
          <rPr>
            <sz val="10"/>
            <color rgb="FF000000"/>
            <rFont val="Arial"/>
            <scheme val="minor"/>
          </rPr>
          <t>昼飯まつのや：860円</t>
        </r>
      </text>
    </comment>
    <comment ref="F29" authorId="0" shapeId="0" xr:uid="{00000000-0006-0000-0900-00007B020000}">
      <text>
        <r>
          <rPr>
            <sz val="10"/>
            <color rgb="FF000000"/>
            <rFont val="Arial"/>
            <scheme val="minor"/>
          </rPr>
          <t>夜飯セブン：パスタサラダ365円
飲み帰りに酒：796円</t>
        </r>
      </text>
    </comment>
    <comment ref="H29" authorId="0" shapeId="0" xr:uid="{00000000-0006-0000-0900-00007D020000}">
      <text>
        <r>
          <rPr>
            <sz val="10"/>
            <color rgb="FF000000"/>
            <rFont val="Arial"/>
            <scheme val="minor"/>
          </rPr>
          <t>歓送迎会：ガシウメ4,000円
深夜にりょうへい飲み：1,054円
※半分はおごりで527円ずつ計上</t>
        </r>
      </text>
    </comment>
    <comment ref="P29" authorId="0" shapeId="0" xr:uid="{00000000-0006-0000-0900-000084020000}">
      <text>
        <r>
          <rPr>
            <sz val="10"/>
            <color rgb="FF000000"/>
            <rFont val="Arial"/>
            <scheme val="minor"/>
          </rPr>
          <t>電子：430円</t>
        </r>
      </text>
    </comment>
    <comment ref="D30" authorId="0" shapeId="0" xr:uid="{00000000-0006-0000-0900-00008E020000}">
      <text>
        <r>
          <rPr>
            <sz val="10"/>
            <color rgb="FF000000"/>
            <rFont val="Arial"/>
            <scheme val="minor"/>
          </rPr>
          <t>朝飯セブン：956円</t>
        </r>
      </text>
    </comment>
    <comment ref="H30" authorId="0" shapeId="0" xr:uid="{00000000-0006-0000-0900-000096020000}">
      <text>
        <r>
          <rPr>
            <sz val="10"/>
            <color rgb="FF000000"/>
            <rFont val="Arial"/>
            <scheme val="minor"/>
          </rPr>
          <t>①ファミマで鴨川飲み代：822円
②焼肉前追加酒セブン：220円
③焼肉よしおか：3,000円
※つねとやまむーと
④あやこちゃん送金：800円
※カンスー代</t>
        </r>
      </text>
    </comment>
    <comment ref="M30" authorId="0" shapeId="0" xr:uid="{00000000-0006-0000-0900-000098020000}">
      <text>
        <r>
          <rPr>
            <sz val="10"/>
            <color rgb="FF000000"/>
            <rFont val="Arial"/>
            <scheme val="minor"/>
          </rPr>
          <t>4/26平賀ちゃん神社：580円
(高槻市駅～京都河原町駅)</t>
        </r>
      </text>
    </comment>
    <comment ref="P30" authorId="0" shapeId="0" xr:uid="{00000000-0006-0000-0900-00009A020000}">
      <text>
        <r>
          <rPr>
            <sz val="10"/>
            <color rgb="FF000000"/>
            <rFont val="Arial"/>
            <scheme val="minor"/>
          </rPr>
          <t>電子：430円</t>
        </r>
      </text>
    </comment>
    <comment ref="D31" authorId="0" shapeId="0" xr:uid="{00000000-0006-0000-0900-0000AA020000}">
      <text>
        <r>
          <rPr>
            <sz val="10"/>
            <color rgb="FF000000"/>
            <rFont val="Arial"/>
            <scheme val="minor"/>
          </rPr>
          <t>4/26の夜中セブン：1,200円</t>
        </r>
      </text>
    </comment>
    <comment ref="F31" authorId="0" shapeId="0" xr:uid="{00000000-0006-0000-0900-0000AC020000}">
      <text>
        <r>
          <rPr>
            <sz val="10"/>
            <color rgb="FF000000"/>
            <rFont val="Arial"/>
            <scheme val="minor"/>
          </rPr>
          <t>冷やし豚まぜそば(セブン)：680円</t>
        </r>
      </text>
    </comment>
    <comment ref="P31" authorId="0" shapeId="0" xr:uid="{00000000-0006-0000-0900-0000AF020000}">
      <text>
        <r>
          <rPr>
            <sz val="10"/>
            <color rgb="FF000000"/>
            <rFont val="Arial"/>
            <scheme val="minor"/>
          </rPr>
          <t>紙：500円
電子：430円</t>
        </r>
      </text>
    </comment>
    <comment ref="D32" authorId="0" shapeId="0" xr:uid="{00000000-0006-0000-0900-0000BB020000}">
      <text>
        <r>
          <rPr>
            <sz val="10"/>
            <color rgb="FF000000"/>
            <rFont val="Arial"/>
            <scheme val="minor"/>
          </rPr>
          <t>朝飯セブン：557円</t>
        </r>
      </text>
    </comment>
    <comment ref="E32" authorId="0" shapeId="0" xr:uid="{00000000-0006-0000-0900-0000BC020000}">
      <text>
        <r>
          <rPr>
            <sz val="10"/>
            <color rgb="FF000000"/>
            <rFont val="Arial"/>
            <scheme val="minor"/>
          </rPr>
          <t>①ファミマグミ：426円
②昼飯まつのや：760円</t>
        </r>
      </text>
    </comment>
    <comment ref="F32" authorId="0" shapeId="0" xr:uid="{00000000-0006-0000-0900-0000BD020000}">
      <text>
        <r>
          <rPr>
            <sz val="10"/>
            <color rgb="FF000000"/>
            <rFont val="Arial"/>
            <scheme val="minor"/>
          </rPr>
          <t>夜飯しんぱち食堂：1,078円</t>
        </r>
      </text>
    </comment>
    <comment ref="N32" authorId="0" shapeId="0" xr:uid="{00000000-0006-0000-0900-0000C3020000}">
      <text>
        <r>
          <rPr>
            <sz val="10"/>
            <color rgb="FF000000"/>
            <rFont val="Arial"/>
            <scheme val="minor"/>
          </rPr>
          <t>ウォーターサーバー代：1,033円
※東山さんと宇都宮さんと3で割った</t>
        </r>
      </text>
    </comment>
    <comment ref="E33" authorId="0" shapeId="0" xr:uid="{00000000-0006-0000-0900-0000CF020000}">
      <text>
        <r>
          <rPr>
            <sz val="10"/>
            <color rgb="FF000000"/>
            <rFont val="Arial"/>
            <scheme val="minor"/>
          </rPr>
          <t>昼飯セブン：898円</t>
        </r>
      </text>
    </comment>
    <comment ref="H33" authorId="0" shapeId="0" xr:uid="{00000000-0006-0000-0900-0000D4020000}">
      <text>
        <r>
          <rPr>
            <sz val="10"/>
            <color rgb="FF000000"/>
            <rFont val="Arial"/>
            <scheme val="minor"/>
          </rPr>
          <t>①スポッチャ：2,990円
②BBQ：
③3次会：
トータルで12,159円
※あやこちゃん送金で精算</t>
        </r>
      </text>
    </comment>
    <comment ref="I33" authorId="0" shapeId="0" xr:uid="{00000000-0006-0000-0900-0000D6020000}">
      <text>
        <r>
          <rPr>
            <sz val="10"/>
            <color rgb="FF000000"/>
            <rFont val="Arial"/>
            <scheme val="minor"/>
          </rPr>
          <t>ドーナツおごり：950円
※天満でるるとつねに</t>
        </r>
      </text>
    </comment>
    <comment ref="M33" authorId="0" shapeId="0" xr:uid="{00000000-0006-0000-0900-0000D9020000}">
      <text>
        <r>
          <rPr>
            <sz val="10"/>
            <color rgb="FF000000"/>
            <rFont val="Arial"/>
            <scheme val="minor"/>
          </rPr>
          <t>4/29天満BBQ：300円
(大阪駅～天満駅)</t>
        </r>
      </text>
    </comment>
    <comment ref="P33" authorId="0" shapeId="0" xr:uid="{00000000-0006-0000-0900-0000DA020000}">
      <text>
        <r>
          <rPr>
            <sz val="10"/>
            <color rgb="FF000000"/>
            <rFont val="Arial"/>
            <scheme val="minor"/>
          </rPr>
          <t>電子：430円
つねに紙おごり：450円</t>
        </r>
      </text>
    </comment>
    <comment ref="F34" authorId="0" shapeId="0" xr:uid="{00000000-0006-0000-0900-0000EE020000}">
      <text>
        <r>
          <rPr>
            <sz val="10"/>
            <color rgb="FF000000"/>
            <rFont val="Arial"/>
            <scheme val="minor"/>
          </rPr>
          <t>夜飯ローソン：465円</t>
        </r>
      </text>
    </comment>
    <comment ref="H34" authorId="0" shapeId="0" xr:uid="{00000000-0006-0000-0900-0000F1020000}">
      <text>
        <r>
          <rPr>
            <sz val="10"/>
            <color rgb="FF000000"/>
            <rFont val="Arial"/>
            <scheme val="minor"/>
          </rPr>
          <t>有希さんとちゃんこランチ：980円</t>
        </r>
      </text>
    </comment>
    <comment ref="N34" authorId="0" shapeId="0" xr:uid="{00000000-0006-0000-0900-0000F6020000}">
      <text>
        <r>
          <rPr>
            <sz val="10"/>
            <color rgb="FF000000"/>
            <rFont val="Arial"/>
            <scheme val="minor"/>
          </rPr>
          <t>ティッシュとお茶：595円</t>
        </r>
      </text>
    </comment>
    <comment ref="D36" authorId="0" shapeId="0" xr:uid="{00000000-0006-0000-0900-000013030000}">
      <text>
        <r>
          <rPr>
            <sz val="10"/>
            <color rgb="FF000000"/>
            <rFont val="Arial"/>
            <scheme val="minor"/>
          </rPr>
          <t>朝飯と昼飯ローソン：773円</t>
        </r>
      </text>
    </comment>
    <comment ref="E36" authorId="0" shapeId="0" xr:uid="{00000000-0006-0000-0900-000015030000}">
      <text>
        <r>
          <rPr>
            <sz val="10"/>
            <color rgb="FF000000"/>
            <rFont val="Arial"/>
            <scheme val="minor"/>
          </rPr>
          <t>レッドブルとグミ：440円</t>
        </r>
      </text>
    </comment>
    <comment ref="F36" authorId="0" shapeId="0" xr:uid="{00000000-0006-0000-0900-000017030000}">
      <text>
        <r>
          <rPr>
            <sz val="10"/>
            <color rgb="FF000000"/>
            <rFont val="Arial"/>
            <scheme val="minor"/>
          </rPr>
          <t>夜飯家系＠梅田：1,530円</t>
        </r>
      </text>
    </comment>
    <comment ref="D37" authorId="0" shapeId="0" xr:uid="{00000000-0006-0000-0900-00002A030000}">
      <text>
        <r>
          <rPr>
            <sz val="10"/>
            <color rgb="FF000000"/>
            <rFont val="Arial"/>
            <scheme val="minor"/>
          </rPr>
          <t>朝飯ファミマ：554円</t>
        </r>
      </text>
    </comment>
    <comment ref="E37" authorId="0" shapeId="0" xr:uid="{00000000-0006-0000-0900-00002B030000}">
      <text>
        <r>
          <rPr>
            <sz val="10"/>
            <color rgb="FF000000"/>
            <rFont val="Arial"/>
            <scheme val="minor"/>
          </rPr>
          <t>ファミマで間食：885円
※グミと菓子パンなど</t>
        </r>
      </text>
    </comment>
    <comment ref="F37" authorId="0" shapeId="0" xr:uid="{00000000-0006-0000-0900-00002C030000}">
      <text>
        <r>
          <rPr>
            <sz val="10"/>
            <color rgb="FF000000"/>
            <rFont val="Arial"/>
            <scheme val="minor"/>
          </rPr>
          <t>夜食コンビニ、、：985円</t>
        </r>
      </text>
    </comment>
    <comment ref="H37" authorId="0" shapeId="0" xr:uid="{00000000-0006-0000-0900-00002D030000}">
      <text>
        <r>
          <rPr>
            <sz val="10"/>
            <color rgb="FF000000"/>
            <rFont val="Arial"/>
            <scheme val="minor"/>
          </rPr>
          <t>①大林さんと廣畠と缶飲み：652円
②追加でお酒：303円</t>
        </r>
      </text>
    </comment>
    <comment ref="I37" authorId="0" shapeId="0" xr:uid="{00000000-0006-0000-0900-000031030000}">
      <text>
        <r>
          <rPr>
            <sz val="10"/>
            <color rgb="FF000000"/>
            <rFont val="Arial"/>
            <scheme val="minor"/>
          </rPr>
          <t>宇都宮さんケーキ：藤井さんに立替頂いた：470円</t>
        </r>
      </text>
    </comment>
    <comment ref="N37" authorId="0" shapeId="0" xr:uid="{00000000-0006-0000-0900-000036030000}">
      <text>
        <r>
          <rPr>
            <sz val="10"/>
            <color rgb="FF000000"/>
            <rFont val="Arial"/>
            <scheme val="minor"/>
          </rPr>
          <t>折りたたみ傘の購入：2,215円</t>
        </r>
      </text>
    </comment>
    <comment ref="P37" authorId="0" shapeId="0" xr:uid="{00000000-0006-0000-0900-000038030000}">
      <text>
        <r>
          <rPr>
            <sz val="10"/>
            <color rgb="FF000000"/>
            <rFont val="Arial"/>
            <scheme val="minor"/>
          </rPr>
          <t>電子×2：860円</t>
        </r>
      </text>
    </comment>
    <comment ref="F38" authorId="0" shapeId="0" xr:uid="{00000000-0006-0000-0900-000047030000}">
      <text>
        <r>
          <rPr>
            <sz val="10"/>
            <color rgb="FF000000"/>
            <rFont val="Arial"/>
            <scheme val="minor"/>
          </rPr>
          <t xml:space="preserve">夜食コンビニ、、：805円
</t>
        </r>
      </text>
    </comment>
    <comment ref="H38" authorId="0" shapeId="0" xr:uid="{00000000-0006-0000-0900-00004B030000}">
      <text>
        <r>
          <rPr>
            <sz val="10"/>
            <color rgb="FF000000"/>
            <rFont val="Arial"/>
            <scheme val="minor"/>
          </rPr>
          <t>餃子の王将飲み：4,000円
最初の甲子園ローソン：1,804円
梅とラスト追加酒：540円
球場でビールと飯①：3,200円
球場でビールと飯②：1,100円
最後のラーメン：1,000円</t>
        </r>
      </text>
    </comment>
    <comment ref="M38" authorId="0" shapeId="0" xr:uid="{00000000-0006-0000-0900-000050030000}">
      <text>
        <r>
          <rPr>
            <sz val="10"/>
            <color rgb="FF000000"/>
            <rFont val="Arial"/>
            <scheme val="minor"/>
          </rPr>
          <t>5/3甲子園
(高槻～甲子園で往復で560円)</t>
        </r>
      </text>
    </comment>
    <comment ref="P38" authorId="0" shapeId="0" xr:uid="{00000000-0006-0000-0900-000051030000}">
      <text>
        <r>
          <rPr>
            <sz val="10"/>
            <color rgb="FF000000"/>
            <rFont val="Arial"/>
            <scheme val="minor"/>
          </rPr>
          <t>紙：500円</t>
        </r>
      </text>
    </comment>
    <comment ref="E39" authorId="0" shapeId="0" xr:uid="{00000000-0006-0000-0900-00005E030000}">
      <text>
        <r>
          <rPr>
            <sz val="10"/>
            <color rgb="FF000000"/>
            <rFont val="Arial"/>
            <scheme val="minor"/>
          </rPr>
          <t>昼飯セブン：483円
※切り替えと伏見稲荷の山登り前</t>
        </r>
      </text>
    </comment>
    <comment ref="F39" authorId="0" shapeId="0" xr:uid="{00000000-0006-0000-0900-00005F030000}">
      <text>
        <r>
          <rPr>
            <sz val="10"/>
            <color rgb="FF000000"/>
            <rFont val="Arial"/>
            <scheme val="minor"/>
          </rPr>
          <t>夜食コンビニ、、：829円</t>
        </r>
      </text>
    </comment>
    <comment ref="H39" authorId="0" shapeId="0" xr:uid="{00000000-0006-0000-0900-000061030000}">
      <text>
        <r>
          <rPr>
            <sz val="10"/>
            <color rgb="FF000000"/>
            <rFont val="Arial"/>
            <scheme val="minor"/>
          </rPr>
          <t>①やまむーと缶飲み：239円
②やまむー追加酒：354円(半分おごり)※177円ずつで計上
③梅夫婦と切替と缶：258円(半分おごり)※129円ずつで計上
④切替と居酒屋：4,000円
⑤切替とラーメン：900円</t>
        </r>
      </text>
    </comment>
    <comment ref="I39" authorId="0" shapeId="0" xr:uid="{00000000-0006-0000-0900-000062030000}">
      <text>
        <r>
          <rPr>
            <sz val="10"/>
            <color rgb="FF000000"/>
            <rFont val="Arial"/>
            <scheme val="minor"/>
          </rPr>
          <t>①ジャズ投げ銭：500円
②やまむー追加酒：354円(半分おごり)※177円ずつで計上
③梅夫婦と切替と缶：258円(半分おごり)※129円ずつで計上</t>
        </r>
      </text>
    </comment>
    <comment ref="M39" authorId="0" shapeId="0" xr:uid="{00000000-0006-0000-0900-000068030000}">
      <text>
        <r>
          <rPr>
            <sz val="10"/>
            <color rgb="FF000000"/>
            <rFont val="Arial"/>
            <scheme val="minor"/>
          </rPr>
          <t>5/4切替と京都(410円、230円、220円、290円)⇒1,150円</t>
        </r>
      </text>
    </comment>
    <comment ref="F40" authorId="0" shapeId="0" xr:uid="{00000000-0006-0000-0900-000072030000}">
      <text>
        <r>
          <rPr>
            <sz val="10"/>
            <color rgb="FF000000"/>
            <rFont val="Arial"/>
            <scheme val="minor"/>
          </rPr>
          <t xml:space="preserve">高槻の家系ラーメン：1,410円
お茶とお水：210円
</t>
        </r>
      </text>
    </comment>
    <comment ref="H40" authorId="0" shapeId="0" xr:uid="{00000000-0006-0000-0900-000073030000}">
      <text>
        <r>
          <rPr>
            <sz val="10"/>
            <color rgb="FF000000"/>
            <rFont val="Arial"/>
            <scheme val="minor"/>
          </rPr>
          <t>のんちゃんと飯＆コナン映画：2,780円</t>
        </r>
      </text>
    </comment>
    <comment ref="E41" authorId="0" shapeId="0" xr:uid="{00000000-0006-0000-0900-000084030000}">
      <text>
        <r>
          <rPr>
            <sz val="10"/>
            <color rgb="FF000000"/>
            <rFont val="Arial"/>
            <scheme val="minor"/>
          </rPr>
          <t>高槻の次郎：1,580円
セブンでお茶とアイス：576円</t>
        </r>
      </text>
    </comment>
    <comment ref="F41" authorId="0" shapeId="0" xr:uid="{00000000-0006-0000-0900-000086030000}">
      <text>
        <r>
          <rPr>
            <sz val="10"/>
            <color rgb="FF000000"/>
            <rFont val="Arial"/>
            <scheme val="minor"/>
          </rPr>
          <t>夜飯まつのや：760円</t>
        </r>
      </text>
    </comment>
    <comment ref="N41" authorId="0" shapeId="0" xr:uid="{00000000-0006-0000-0900-00008F030000}">
      <text>
        <r>
          <rPr>
            <sz val="10"/>
            <color rgb="FF000000"/>
            <rFont val="Arial"/>
            <scheme val="minor"/>
          </rPr>
          <t>エキドンキでフェイスシート：633円</t>
        </r>
      </text>
    </comment>
    <comment ref="P41" authorId="0" shapeId="0" xr:uid="{00000000-0006-0000-0900-000091030000}">
      <text>
        <r>
          <rPr>
            <sz val="10"/>
            <color rgb="FF000000"/>
            <rFont val="Arial"/>
            <scheme val="minor"/>
          </rPr>
          <t>電子：430円</t>
        </r>
      </text>
    </comment>
    <comment ref="E42" authorId="0" shapeId="0" xr:uid="{00000000-0006-0000-0900-00009E030000}">
      <text>
        <r>
          <rPr>
            <sz val="10"/>
            <color rgb="FF000000"/>
            <rFont val="Arial"/>
            <scheme val="minor"/>
          </rPr>
          <t>昼飯まつのや：760円</t>
        </r>
      </text>
    </comment>
    <comment ref="F42" authorId="0" shapeId="0" xr:uid="{00000000-0006-0000-0900-0000A1030000}">
      <text>
        <r>
          <rPr>
            <sz val="10"/>
            <color rgb="FF000000"/>
            <rFont val="Arial"/>
            <scheme val="minor"/>
          </rPr>
          <t>居酒屋定食：1,405円
板チョコアイス：151円</t>
        </r>
      </text>
    </comment>
    <comment ref="E43" authorId="0" shapeId="0" xr:uid="{00000000-0006-0000-0900-0000B8030000}">
      <text>
        <r>
          <rPr>
            <sz val="10"/>
            <color rgb="FF000000"/>
            <rFont val="Arial"/>
            <scheme val="minor"/>
          </rPr>
          <t>昼飯まつのや：700円</t>
        </r>
      </text>
    </comment>
    <comment ref="F43" authorId="0" shapeId="0" xr:uid="{00000000-0006-0000-0900-0000B9030000}">
      <text>
        <r>
          <rPr>
            <sz val="10"/>
            <color rgb="FF000000"/>
            <rFont val="Arial"/>
            <scheme val="minor"/>
          </rPr>
          <t>夜飯ローソン：186円</t>
        </r>
      </text>
    </comment>
    <comment ref="I43" authorId="0" shapeId="0" xr:uid="{00000000-0006-0000-0900-0000BE030000}">
      <text>
        <r>
          <rPr>
            <sz val="10"/>
            <color rgb="FF000000"/>
            <rFont val="Arial"/>
            <scheme val="minor"/>
          </rPr>
          <t>有希さんケーキ：450円</t>
        </r>
      </text>
    </comment>
    <comment ref="E44" authorId="0" shapeId="0" xr:uid="{00000000-0006-0000-0900-0000CC030000}">
      <text>
        <r>
          <rPr>
            <sz val="10"/>
            <color rgb="FF000000"/>
            <rFont val="Arial"/>
            <scheme val="minor"/>
          </rPr>
          <t>昼飯セブン：319円</t>
        </r>
      </text>
    </comment>
    <comment ref="F44" authorId="0" shapeId="0" xr:uid="{00000000-0006-0000-0900-0000CE030000}">
      <text>
        <r>
          <rPr>
            <sz val="10"/>
            <color rgb="FF000000"/>
            <rFont val="Arial"/>
            <scheme val="minor"/>
          </rPr>
          <t>夜飯ローソン：201円
夜食でセブン：1,561円</t>
        </r>
      </text>
    </comment>
    <comment ref="P44" authorId="0" shapeId="0" xr:uid="{00000000-0006-0000-0900-0000D6030000}">
      <text>
        <r>
          <rPr>
            <sz val="10"/>
            <color rgb="FF000000"/>
            <rFont val="Arial"/>
            <scheme val="minor"/>
          </rPr>
          <t>電子×2：860円
紙×1：500円</t>
        </r>
      </text>
    </comment>
    <comment ref="F45" authorId="0" shapeId="0" xr:uid="{00000000-0006-0000-0900-0000E2030000}">
      <text>
        <r>
          <rPr>
            <sz val="10"/>
            <color rgb="FF000000"/>
            <rFont val="Arial"/>
            <scheme val="minor"/>
          </rPr>
          <t>夜飯家系：1,200円
アイスとお茶：319円</t>
        </r>
      </text>
    </comment>
    <comment ref="I45" authorId="0" shapeId="0" xr:uid="{00000000-0006-0000-0900-0000E9030000}">
      <text>
        <r>
          <rPr>
            <sz val="10"/>
            <color rgb="FF000000"/>
            <rFont val="Arial"/>
            <scheme val="minor"/>
          </rPr>
          <t>広子ちゃん差し入れ：1,000円</t>
        </r>
      </text>
    </comment>
    <comment ref="M45" authorId="0" shapeId="0" xr:uid="{00000000-0006-0000-0900-0000EB030000}">
      <text>
        <r>
          <rPr>
            <sz val="10"/>
            <color rgb="FF000000"/>
            <rFont val="Arial"/>
            <scheme val="minor"/>
          </rPr>
          <t>5/10広子ちゃんち(660円、390円)⇒1,050円</t>
        </r>
      </text>
    </comment>
    <comment ref="E46" authorId="0" shapeId="0" xr:uid="{00000000-0006-0000-0900-0000FA030000}">
      <text>
        <r>
          <rPr>
            <sz val="10"/>
            <color rgb="FF000000"/>
            <rFont val="Arial"/>
            <scheme val="minor"/>
          </rPr>
          <t>昼飯セブン：1,149円</t>
        </r>
      </text>
    </comment>
    <comment ref="H46" authorId="0" shapeId="0" xr:uid="{00000000-0006-0000-0900-0000FC030000}">
      <text>
        <r>
          <rPr>
            <sz val="10"/>
            <color rgb="FF000000"/>
            <rFont val="Arial"/>
            <scheme val="minor"/>
          </rPr>
          <t>【リョウと飲み】
1軒目：2,200円
2軒目：1,500円</t>
        </r>
      </text>
    </comment>
    <comment ref="M46" authorId="0" shapeId="0" xr:uid="{00000000-0006-0000-0900-000000040000}">
      <text>
        <r>
          <rPr>
            <sz val="10"/>
            <color rgb="FF000000"/>
            <rFont val="Arial"/>
            <scheme val="minor"/>
          </rPr>
          <t>5/11りょうと天満(往復820円)</t>
        </r>
      </text>
    </comment>
    <comment ref="P46" authorId="0" shapeId="0" xr:uid="{00000000-0006-0000-0900-000001040000}">
      <text>
        <r>
          <rPr>
            <sz val="10"/>
            <color rgb="FF000000"/>
            <rFont val="Arial"/>
            <scheme val="minor"/>
          </rPr>
          <t>電子：430円</t>
        </r>
      </text>
    </comment>
    <comment ref="D47" authorId="0" shapeId="0" xr:uid="{00000000-0006-0000-0900-000010040000}">
      <text>
        <r>
          <rPr>
            <sz val="10"/>
            <color rgb="FF000000"/>
            <rFont val="Arial"/>
            <scheme val="minor"/>
          </rPr>
          <t>朝飯セブン：546円</t>
        </r>
      </text>
    </comment>
    <comment ref="E47" authorId="0" shapeId="0" xr:uid="{00000000-0006-0000-0900-000014040000}">
      <text>
        <r>
          <rPr>
            <sz val="10"/>
            <color rgb="FF000000"/>
            <rFont val="Arial"/>
            <scheme val="minor"/>
          </rPr>
          <t>昼飯ファミマ：292円</t>
        </r>
      </text>
    </comment>
    <comment ref="F47" authorId="0" shapeId="0" xr:uid="{00000000-0006-0000-0900-000016040000}">
      <text>
        <r>
          <rPr>
            <sz val="10"/>
            <color rgb="FF000000"/>
            <rFont val="Arial"/>
            <scheme val="minor"/>
          </rPr>
          <t>夜飯家系：1,330円</t>
        </r>
      </text>
    </comment>
    <comment ref="I47" authorId="0" shapeId="0" xr:uid="{00000000-0006-0000-0900-000018040000}">
      <text>
        <r>
          <rPr>
            <sz val="10"/>
            <color rgb="FF000000"/>
            <rFont val="Arial"/>
            <scheme val="minor"/>
          </rPr>
          <t>母の日プレゼント：10,000円</t>
        </r>
      </text>
    </comment>
    <comment ref="D48" authorId="0" shapeId="0" xr:uid="{00000000-0006-0000-0900-00002B040000}">
      <text>
        <r>
          <rPr>
            <sz val="10"/>
            <color rgb="FF000000"/>
            <rFont val="Arial"/>
            <scheme val="minor"/>
          </rPr>
          <t>朝飯セブン：378円</t>
        </r>
      </text>
    </comment>
    <comment ref="F48" authorId="0" shapeId="0" xr:uid="{00000000-0006-0000-0900-00002F040000}">
      <text>
        <r>
          <rPr>
            <sz val="10"/>
            <color rgb="FF000000"/>
            <rFont val="Arial"/>
            <scheme val="minor"/>
          </rPr>
          <t>夜飯セブン：427円</t>
        </r>
      </text>
    </comment>
    <comment ref="H48" authorId="0" shapeId="0" xr:uid="{00000000-0006-0000-0900-000032040000}">
      <text>
        <r>
          <rPr>
            <sz val="10"/>
            <color rgb="FF000000"/>
            <rFont val="Arial"/>
            <scheme val="minor"/>
          </rPr>
          <t>辰巳はっちゃんと夜飯：1,290円</t>
        </r>
      </text>
    </comment>
    <comment ref="E49" authorId="0" shapeId="0" xr:uid="{00000000-0006-0000-0900-000041040000}">
      <text>
        <r>
          <rPr>
            <sz val="10"/>
            <color rgb="FF000000"/>
            <rFont val="Arial"/>
            <scheme val="minor"/>
          </rPr>
          <t>まつのや：700円
ローソンでお茶：179円</t>
        </r>
      </text>
    </comment>
    <comment ref="F49" authorId="0" shapeId="0" xr:uid="{00000000-0006-0000-0900-000044040000}">
      <text>
        <r>
          <rPr>
            <sz val="10"/>
            <color rgb="FF000000"/>
            <rFont val="Arial"/>
            <scheme val="minor"/>
          </rPr>
          <t>夜飯ローソン：697円</t>
        </r>
      </text>
    </comment>
    <comment ref="P49" authorId="0" shapeId="0" xr:uid="{00000000-0006-0000-0900-00004A040000}">
      <text>
        <r>
          <rPr>
            <sz val="10"/>
            <color rgb="FF000000"/>
            <rFont val="Arial"/>
            <scheme val="minor"/>
          </rPr>
          <t>電子×1：430円
紙×1：500円</t>
        </r>
      </text>
    </comment>
    <comment ref="F50" authorId="0" shapeId="0" xr:uid="{00000000-0006-0000-0900-000058040000}">
      <text>
        <r>
          <rPr>
            <sz val="10"/>
            <color rgb="FF000000"/>
            <rFont val="Arial"/>
            <scheme val="minor"/>
          </rPr>
          <t>夜飯セブン：723円</t>
        </r>
      </text>
    </comment>
    <comment ref="H50" authorId="0" shapeId="0" xr:uid="{00000000-0006-0000-0900-00005D040000}">
      <text>
        <r>
          <rPr>
            <sz val="10"/>
            <color rgb="FF000000"/>
            <rFont val="Arial"/>
            <scheme val="minor"/>
          </rPr>
          <t>ダイソーで手紙とお菓子：877円</t>
        </r>
      </text>
    </comment>
    <comment ref="D51" authorId="0" shapeId="0" xr:uid="{00000000-0006-0000-0900-000069040000}">
      <text>
        <r>
          <rPr>
            <sz val="10"/>
            <color rgb="FF000000"/>
            <rFont val="Arial"/>
            <scheme val="minor"/>
          </rPr>
          <t>朝飯セブン：483円</t>
        </r>
      </text>
    </comment>
    <comment ref="F51" authorId="0" shapeId="0" xr:uid="{00000000-0006-0000-0900-00006D040000}">
      <text>
        <r>
          <rPr>
            <sz val="10"/>
            <color rgb="FF000000"/>
            <rFont val="Arial"/>
            <scheme val="minor"/>
          </rPr>
          <t>夜飯ローソンと1缶：742円
夜食セブン：851円</t>
        </r>
      </text>
    </comment>
    <comment ref="H51" authorId="0" shapeId="0" xr:uid="{00000000-0006-0000-0900-000072040000}">
      <text>
        <r>
          <rPr>
            <sz val="10"/>
            <color rgb="FF000000"/>
            <rFont val="Arial"/>
            <scheme val="minor"/>
          </rPr>
          <t xml:space="preserve">(みんな)本搾り：245円
(梅)氷結無糖：180円
(梅)タコハイともんじゃ：377円
(梅)タコハイ：177円
(梅)ラスト1缶ハイボール：220円
</t>
        </r>
      </text>
    </comment>
    <comment ref="P51" authorId="0" shapeId="0" xr:uid="{00000000-0006-0000-0900-000077040000}">
      <text>
        <r>
          <rPr>
            <sz val="10"/>
            <color rgb="FF000000"/>
            <rFont val="Arial"/>
            <scheme val="minor"/>
          </rPr>
          <t>電子：430円</t>
        </r>
      </text>
    </comment>
    <comment ref="H52" authorId="0" shapeId="0" xr:uid="{00000000-0006-0000-0900-000088040000}">
      <text>
        <r>
          <rPr>
            <sz val="10"/>
            <color rgb="FF000000"/>
            <rFont val="Arial"/>
            <scheme val="minor"/>
          </rPr>
          <t>飲み代(切替に送金)：2,000円
追加の関西スーパー：988円
ラスト酒：220円</t>
        </r>
      </text>
    </comment>
    <comment ref="D53" authorId="0" shapeId="0" xr:uid="{00000000-0006-0000-0900-000098040000}">
      <text>
        <r>
          <rPr>
            <sz val="10"/>
            <color rgb="FF000000"/>
            <rFont val="Arial"/>
            <scheme val="minor"/>
          </rPr>
          <t>朝飯うどんや：420円</t>
        </r>
      </text>
    </comment>
    <comment ref="E53" authorId="0" shapeId="0" xr:uid="{00000000-0006-0000-0900-000099040000}">
      <text>
        <r>
          <rPr>
            <sz val="10"/>
            <color rgb="FF000000"/>
            <rFont val="Arial"/>
            <scheme val="minor"/>
          </rPr>
          <t>ファミマで昼飯：665円</t>
        </r>
      </text>
    </comment>
    <comment ref="F53" authorId="0" shapeId="0" xr:uid="{00000000-0006-0000-0900-00009A040000}">
      <text>
        <r>
          <rPr>
            <sz val="10"/>
            <color rgb="FF000000"/>
            <rFont val="Arial"/>
            <scheme val="minor"/>
          </rPr>
          <t>夜飯のつけ麵：1,690円</t>
        </r>
      </text>
    </comment>
    <comment ref="E54" authorId="0" shapeId="0" xr:uid="{00000000-0006-0000-0900-0000AA040000}">
      <text>
        <r>
          <rPr>
            <sz val="10"/>
            <color rgb="FF000000"/>
            <rFont val="Arial"/>
            <scheme val="minor"/>
          </rPr>
          <t>昼飯サラダ：386円</t>
        </r>
      </text>
    </comment>
    <comment ref="H54" authorId="0" shapeId="0" xr:uid="{00000000-0006-0000-0900-0000AD040000}">
      <text>
        <r>
          <rPr>
            <sz val="10"/>
            <color rgb="FF000000"/>
            <rFont val="Arial"/>
            <scheme val="minor"/>
          </rPr>
          <t>焼き鳥ランチ：780円</t>
        </r>
      </text>
    </comment>
    <comment ref="I54" authorId="0" shapeId="0" xr:uid="{00000000-0006-0000-0900-0000AE040000}">
      <text>
        <r>
          <rPr>
            <sz val="10"/>
            <color rgb="FF000000"/>
            <rFont val="Arial"/>
            <scheme val="minor"/>
          </rPr>
          <t>るるにランチおごり：780円</t>
        </r>
      </text>
    </comment>
    <comment ref="E55" authorId="0" shapeId="0" xr:uid="{00000000-0006-0000-0900-0000C3040000}">
      <text>
        <r>
          <rPr>
            <sz val="10"/>
            <color rgb="FF000000"/>
            <rFont val="Arial"/>
            <scheme val="minor"/>
          </rPr>
          <t>昼飯アルプラ：650円</t>
        </r>
      </text>
    </comment>
    <comment ref="F55" authorId="0" shapeId="0" xr:uid="{00000000-0006-0000-0900-0000C5040000}">
      <text>
        <r>
          <rPr>
            <sz val="10"/>
            <color rgb="FF000000"/>
            <rFont val="Arial"/>
            <scheme val="minor"/>
          </rPr>
          <t>夜飯セブン：898円
お水：181円</t>
        </r>
      </text>
    </comment>
    <comment ref="H55" authorId="0" shapeId="0" xr:uid="{00000000-0006-0000-0900-0000CA040000}">
      <text>
        <r>
          <rPr>
            <sz val="10"/>
            <color rgb="FF000000"/>
            <rFont val="Arial"/>
            <scheme val="minor"/>
          </rPr>
          <t>0次会セブン：526円
実和ちゃん飲み：7,271円(半額おごり)
観覧車：1,600円(半額おごり)</t>
        </r>
      </text>
    </comment>
    <comment ref="I55" authorId="0" shapeId="0" xr:uid="{00000000-0006-0000-0900-0000CC040000}">
      <text>
        <r>
          <rPr>
            <sz val="10"/>
            <color rgb="FF000000"/>
            <rFont val="Arial"/>
            <scheme val="minor"/>
          </rPr>
          <t>実和ちゃん飲みで半額おごり</t>
        </r>
      </text>
    </comment>
    <comment ref="M55" authorId="0" shapeId="0" xr:uid="{00000000-0006-0000-0900-0000D0040000}">
      <text>
        <r>
          <rPr>
            <sz val="10"/>
            <color rgb="FF000000"/>
            <rFont val="Arial"/>
            <scheme val="minor"/>
          </rPr>
          <t>5/20実和ちゃん梅田飲み(往復580円)</t>
        </r>
      </text>
    </comment>
    <comment ref="O55" authorId="0" shapeId="0" xr:uid="{00000000-0006-0000-0900-0000D1040000}">
      <text>
        <r>
          <rPr>
            <sz val="10"/>
            <color rgb="FF000000"/>
            <rFont val="Arial"/>
            <scheme val="minor"/>
          </rPr>
          <t>①引越し費用(アート)：61,875円
②敷金と日割り賃料等の初期費用：83,652円
※家賃6月分は固定費に計上</t>
        </r>
      </text>
    </comment>
    <comment ref="F56" authorId="0" shapeId="0" xr:uid="{00000000-0006-0000-0900-0000DE040000}">
      <text>
        <r>
          <rPr>
            <sz val="10"/>
            <color rgb="FF000000"/>
            <rFont val="Arial"/>
            <scheme val="minor"/>
          </rPr>
          <t>夜飯大東洋前セブン：664円</t>
        </r>
      </text>
    </comment>
    <comment ref="H56" authorId="0" shapeId="0" xr:uid="{00000000-0006-0000-0900-0000E3040000}">
      <text>
        <r>
          <rPr>
            <sz val="10"/>
            <color rgb="FF000000"/>
            <rFont val="Arial"/>
            <scheme val="minor"/>
          </rPr>
          <t>昼飯ラスト中華：1,000円
大東洋宿泊費：5,100円</t>
        </r>
      </text>
    </comment>
    <comment ref="I56" authorId="0" shapeId="0" xr:uid="{00000000-0006-0000-0900-0000E5040000}">
      <text>
        <r>
          <rPr>
            <sz val="10"/>
            <color rgb="FF000000"/>
            <rFont val="Arial"/>
            <scheme val="minor"/>
          </rPr>
          <t>梅に引っ越しのお礼ファミマ：978円</t>
        </r>
      </text>
    </comment>
    <comment ref="K56" authorId="0" shapeId="0" xr:uid="{00000000-0006-0000-0900-0000E8040000}">
      <text>
        <r>
          <rPr>
            <sz val="10"/>
            <color rgb="FF000000"/>
            <rFont val="Arial"/>
            <scheme val="minor"/>
          </rPr>
          <t>万博のチケット購入費：6,000円</t>
        </r>
      </text>
    </comment>
    <comment ref="M56" authorId="0" shapeId="0" xr:uid="{00000000-0006-0000-0900-0000EB040000}">
      <text>
        <r>
          <rPr>
            <sz val="10"/>
            <color rgb="FF000000"/>
            <rFont val="Arial"/>
            <scheme val="minor"/>
          </rPr>
          <t>5/21PC返却移動：290円×3＝870円</t>
        </r>
      </text>
    </comment>
    <comment ref="O56" authorId="0" shapeId="0" xr:uid="{00000000-0006-0000-0900-0000ED040000}">
      <text>
        <r>
          <rPr>
            <sz val="10"/>
            <color rgb="FF000000"/>
            <rFont val="Arial"/>
            <scheme val="minor"/>
          </rPr>
          <t>ゆうぱっく郵送費：1,500円を梅と割り勘</t>
        </r>
      </text>
    </comment>
    <comment ref="D57" authorId="0" shapeId="0" xr:uid="{00000000-0006-0000-0900-0000F5040000}">
      <text>
        <r>
          <rPr>
            <sz val="10"/>
            <color rgb="FF000000"/>
            <rFont val="Arial"/>
            <scheme val="minor"/>
          </rPr>
          <t>新大阪駅のラーメン：1,450円</t>
        </r>
      </text>
    </comment>
    <comment ref="E57" authorId="0" shapeId="0" xr:uid="{00000000-0006-0000-0900-0000F9040000}">
      <text>
        <r>
          <rPr>
            <sz val="10"/>
            <color rgb="FF000000"/>
            <rFont val="Arial"/>
            <scheme val="minor"/>
          </rPr>
          <t>新横浜で飲み物：311円</t>
        </r>
      </text>
    </comment>
    <comment ref="F57" authorId="0" shapeId="0" xr:uid="{00000000-0006-0000-0900-0000FB040000}">
      <text>
        <r>
          <rPr>
            <sz val="10"/>
            <color rgb="FF000000"/>
            <rFont val="Arial"/>
            <scheme val="minor"/>
          </rPr>
          <t>渋谷で富士そば：540円</t>
        </r>
      </text>
    </comment>
    <comment ref="H57" authorId="0" shapeId="0" xr:uid="{00000000-0006-0000-0900-000000050000}">
      <text>
        <r>
          <rPr>
            <sz val="10"/>
            <color rgb="FF000000"/>
            <rFont val="Arial"/>
            <scheme val="minor"/>
          </rPr>
          <t>桐谷さん宿泊お礼と飲み代：3,000円</t>
        </r>
      </text>
    </comment>
    <comment ref="K57" authorId="0" shapeId="0" xr:uid="{00000000-0006-0000-0900-000005050000}">
      <text>
        <r>
          <rPr>
            <sz val="10"/>
            <color rgb="FF000000"/>
            <rFont val="Arial"/>
            <scheme val="minor"/>
          </rPr>
          <t>武蔵小杉の温泉：770円</t>
        </r>
      </text>
    </comment>
    <comment ref="M57" authorId="0" shapeId="0" xr:uid="{00000000-0006-0000-0900-000007050000}">
      <text>
        <r>
          <rPr>
            <sz val="10"/>
            <color rgb="FF000000"/>
            <rFont val="Arial"/>
            <scheme val="minor"/>
          </rPr>
          <t>5/22東京移動日：(180円、297円、227円、252円)⇒956円
5/22新幹線片道：13,540円</t>
        </r>
      </text>
    </comment>
    <comment ref="N57" authorId="0" shapeId="0" xr:uid="{00000000-0006-0000-0900-000008050000}">
      <text>
        <r>
          <rPr>
            <sz val="10"/>
            <color rgb="FF000000"/>
            <rFont val="Arial"/>
            <scheme val="minor"/>
          </rPr>
          <t>住民票：300円
住民票記載事項証明書：300円</t>
        </r>
      </text>
    </comment>
    <comment ref="E58" authorId="0" shapeId="0" xr:uid="{00000000-0006-0000-0900-000012050000}">
      <text>
        <r>
          <rPr>
            <sz val="10"/>
            <color rgb="FF000000"/>
            <rFont val="Arial"/>
            <scheme val="minor"/>
          </rPr>
          <t>昼飯まつのや：690円</t>
        </r>
      </text>
    </comment>
    <comment ref="H58" authorId="0" shapeId="0" xr:uid="{00000000-0006-0000-0900-000015050000}">
      <text>
        <r>
          <rPr>
            <sz val="10"/>
            <color rgb="FF000000"/>
            <rFont val="Arial"/>
            <scheme val="minor"/>
          </rPr>
          <t>佐々木さんと飲み
携帯灰皿：300円</t>
        </r>
      </text>
    </comment>
    <comment ref="M58" authorId="0" shapeId="0" xr:uid="{00000000-0006-0000-0900-000019050000}">
      <text>
        <r>
          <rPr>
            <sz val="10"/>
            <color rgb="FF000000"/>
            <rFont val="Arial"/>
            <scheme val="minor"/>
          </rPr>
          <t>①北千住～溝の口：479円
②武蔵溝ノ口～武蔵中原：167円</t>
        </r>
      </text>
    </comment>
    <comment ref="N58" authorId="0" shapeId="0" xr:uid="{00000000-0006-0000-0900-00001A050000}">
      <text>
        <r>
          <rPr>
            <sz val="10"/>
            <color rgb="FF000000"/>
            <rFont val="Arial"/>
            <scheme val="minor"/>
          </rPr>
          <t>家用のスリッパ：330円</t>
        </r>
      </text>
    </comment>
    <comment ref="E59" authorId="0" shapeId="0" xr:uid="{00000000-0006-0000-0900-000027050000}">
      <text>
        <r>
          <rPr>
            <sz val="10"/>
            <color rgb="FF000000"/>
            <rFont val="Arial"/>
            <scheme val="minor"/>
          </rPr>
          <t>昼飯で日吉のどん：850円</t>
        </r>
      </text>
    </comment>
    <comment ref="F59" authorId="0" shapeId="0" xr:uid="{00000000-0006-0000-0900-000028050000}">
      <text>
        <r>
          <rPr>
            <sz val="10"/>
            <color rgb="FF000000"/>
            <rFont val="Arial"/>
            <scheme val="minor"/>
          </rPr>
          <t>セブンでお茶とアイス：650円</t>
        </r>
      </text>
    </comment>
    <comment ref="K59" authorId="0" shapeId="0" xr:uid="{00000000-0006-0000-0900-00002C050000}">
      <text>
        <r>
          <rPr>
            <sz val="10"/>
            <color rgb="FF000000"/>
            <rFont val="Arial"/>
            <scheme val="minor"/>
          </rPr>
          <t>代々木公園サッカー：300円
自販でお茶：140円
自販でDAKARA：160円</t>
        </r>
      </text>
    </comment>
    <comment ref="M59" authorId="0" shapeId="0" xr:uid="{00000000-0006-0000-0900-000030050000}">
      <text>
        <r>
          <rPr>
            <sz val="10"/>
            <color rgb="FF000000"/>
            <rFont val="Arial"/>
            <scheme val="minor"/>
          </rPr>
          <t>①武蔵中原～武蔵小杉：146円
②武蔵小杉～渋谷：227円
③渋谷～日吉：250円
④日吉～武蔵小杉：140円
⑤武蔵小杉～武蔵中原：136円</t>
        </r>
      </text>
    </comment>
    <comment ref="F60" authorId="0" shapeId="0" xr:uid="{00000000-0006-0000-0900-00003F050000}">
      <text>
        <r>
          <rPr>
            <sz val="10"/>
            <color rgb="FF000000"/>
            <rFont val="Arial"/>
            <scheme val="minor"/>
          </rPr>
          <t>夜飯そばとポカリ：476円</t>
        </r>
      </text>
    </comment>
    <comment ref="H60" authorId="0" shapeId="0" xr:uid="{00000000-0006-0000-0900-000041050000}">
      <text>
        <r>
          <rPr>
            <sz val="10"/>
            <color rgb="FF000000"/>
            <rFont val="Arial"/>
            <scheme val="minor"/>
          </rPr>
          <t>①3人で昼飯タンメン：890円
※返田にpaypay送金
②ピザ代と飲み代：2,400円
※返田にpaypay送金</t>
        </r>
      </text>
    </comment>
    <comment ref="F61" authorId="0" shapeId="0" xr:uid="{00000000-0006-0000-0900-00004F050000}">
      <text>
        <r>
          <rPr>
            <sz val="10"/>
            <color rgb="FF000000"/>
            <rFont val="Arial"/>
            <scheme val="minor"/>
          </rPr>
          <t>夜飯まつのや：690円</t>
        </r>
      </text>
    </comment>
    <comment ref="N61" authorId="0" shapeId="0" xr:uid="{00000000-0006-0000-0900-000053050000}">
      <text>
        <r>
          <rPr>
            <sz val="10"/>
            <color rgb="FF000000"/>
            <rFont val="Arial"/>
            <scheme val="minor"/>
          </rPr>
          <t>ツール作成のサポート課金：200円</t>
        </r>
      </text>
    </comment>
    <comment ref="E62" authorId="0" shapeId="0" xr:uid="{00000000-0006-0000-0900-000065050000}">
      <text>
        <r>
          <rPr>
            <sz val="10"/>
            <color rgb="FF000000"/>
            <rFont val="Arial"/>
            <scheme val="minor"/>
          </rPr>
          <t>昼飯薬局：467円
①ウイダー
②ビタミンゼリー
③プロテインホワイト</t>
        </r>
      </text>
    </comment>
    <comment ref="F62" authorId="0" shapeId="0" xr:uid="{00000000-0006-0000-0900-000067050000}">
      <text>
        <r>
          <rPr>
            <sz val="10"/>
            <color rgb="FF000000"/>
            <rFont val="Arial"/>
            <scheme val="minor"/>
          </rPr>
          <t>夜飯まつのや：690円</t>
        </r>
      </text>
    </comment>
    <comment ref="M62" authorId="0" shapeId="0" xr:uid="{00000000-0006-0000-0900-00006E050000}">
      <text>
        <r>
          <rPr>
            <sz val="10"/>
            <color rgb="FF000000"/>
            <rFont val="Arial"/>
            <scheme val="minor"/>
          </rPr>
          <t>①夜行バス代：2,300円
②武蔵中原～横浜：318円</t>
        </r>
      </text>
    </comment>
    <comment ref="D63" authorId="0" shapeId="0" xr:uid="{00000000-0006-0000-0900-00007D050000}">
      <text>
        <r>
          <rPr>
            <sz val="10"/>
            <color rgb="FF000000"/>
            <rFont val="Arial"/>
            <scheme val="minor"/>
          </rPr>
          <t>①お茶：118円
②天然水とプロテインバー：356円</t>
        </r>
      </text>
    </comment>
    <comment ref="E63" authorId="0" shapeId="0" xr:uid="{00000000-0006-0000-0900-00007F050000}">
      <text>
        <r>
          <rPr>
            <sz val="10"/>
            <color rgb="FF000000"/>
            <rFont val="Arial"/>
            <scheme val="minor"/>
          </rPr>
          <t>セブンでビタミンゼリーとキレートレモン：397円</t>
        </r>
      </text>
    </comment>
    <comment ref="I63" authorId="0" shapeId="0" xr:uid="{00000000-0006-0000-0900-000084050000}">
      <text>
        <r>
          <rPr>
            <sz val="10"/>
            <color rgb="FF000000"/>
            <rFont val="Arial"/>
            <scheme val="minor"/>
          </rPr>
          <t>皆に麻婆豆腐：3,912円
※高槻で泊めて貰った代</t>
        </r>
      </text>
    </comment>
    <comment ref="M63" authorId="0" shapeId="0" xr:uid="{00000000-0006-0000-0900-000088050000}">
      <text>
        <r>
          <rPr>
            <sz val="10"/>
            <color rgb="FF000000"/>
            <rFont val="Arial"/>
            <scheme val="minor"/>
          </rPr>
          <t>大阪～高槻：290円</t>
        </r>
      </text>
    </comment>
    <comment ref="N63" authorId="0" shapeId="0" xr:uid="{00000000-0006-0000-0900-000089050000}">
      <text>
        <r>
          <rPr>
            <sz val="10"/>
            <color rgb="FF000000"/>
            <rFont val="Arial"/>
            <scheme val="minor"/>
          </rPr>
          <t>掃除用具の購入＠ダイソー：220円</t>
        </r>
      </text>
    </comment>
    <comment ref="E64" authorId="0" shapeId="0" xr:uid="{00000000-0006-0000-0900-000097050000}">
      <text>
        <r>
          <rPr>
            <sz val="10"/>
            <color rgb="FF000000"/>
            <rFont val="Arial"/>
            <scheme val="minor"/>
          </rPr>
          <t>万博のローソン：179円</t>
        </r>
      </text>
    </comment>
    <comment ref="H64" authorId="0" shapeId="0" xr:uid="{00000000-0006-0000-0900-00009D050000}">
      <text>
        <r>
          <rPr>
            <sz val="10"/>
            <color rgb="FF000000"/>
            <rFont val="Arial"/>
            <scheme val="minor"/>
          </rPr>
          <t>①デイリーで1缶目：222円
その他は山本さんご馳走と2缶目は梅が買ってくれた</t>
        </r>
      </text>
    </comment>
    <comment ref="M64" authorId="0" shapeId="0" xr:uid="{00000000-0006-0000-0900-0000A2050000}">
      <text>
        <r>
          <rPr>
            <sz val="10"/>
            <color rgb="FF000000"/>
            <rFont val="Arial"/>
            <scheme val="minor"/>
          </rPr>
          <t>①夜行バス代：2,295円
②西梅田～夢洲：430円
③夢洲～梅田：430円
④高槻～大阪：290円</t>
        </r>
      </text>
    </comment>
    <comment ref="N64" authorId="0" shapeId="0" xr:uid="{00000000-0006-0000-0900-0000A3050000}">
      <text>
        <r>
          <rPr>
            <sz val="10"/>
            <color rgb="FF000000"/>
            <rFont val="Arial"/>
            <scheme val="minor"/>
          </rPr>
          <t>①ゆうぱっく箱代：220円</t>
        </r>
      </text>
    </comment>
    <comment ref="O64" authorId="0" shapeId="0" xr:uid="{00000000-0006-0000-0900-0000A4050000}">
      <text>
        <r>
          <rPr>
            <sz val="10"/>
            <color rgb="FF000000"/>
            <rFont val="Arial"/>
            <scheme val="minor"/>
          </rPr>
          <t>ゆうぱっく郵送費：1,500円</t>
        </r>
      </text>
    </comment>
    <comment ref="E65" authorId="0" shapeId="0" xr:uid="{00000000-0006-0000-0900-0000B7050000}">
      <text>
        <r>
          <rPr>
            <sz val="10"/>
            <color rgb="FF000000"/>
            <rFont val="Arial"/>
            <scheme val="minor"/>
          </rPr>
          <t>TUKTUKで昼飯購入：451円
①ウイダー
②プロテインバー</t>
        </r>
      </text>
    </comment>
    <comment ref="F65" authorId="0" shapeId="0" xr:uid="{00000000-0006-0000-0900-0000B8050000}">
      <text>
        <r>
          <rPr>
            <sz val="10"/>
            <color rgb="FF000000"/>
            <rFont val="Arial"/>
            <scheme val="minor"/>
          </rPr>
          <t>田町の富士そば：430円</t>
        </r>
      </text>
    </comment>
    <comment ref="H65" authorId="0" shapeId="0" xr:uid="{00000000-0006-0000-0900-0000BC050000}">
      <text>
        <r>
          <rPr>
            <sz val="10"/>
            <color rgb="FF000000"/>
            <rFont val="Arial"/>
            <scheme val="minor"/>
          </rPr>
          <t>ゼミ飲み：8,151円建て替え
➡結局この後の1次会、2次会で全部足して8,000円くらいだった</t>
        </r>
      </text>
    </comment>
    <comment ref="M65" authorId="0" shapeId="0" xr:uid="{00000000-0006-0000-0900-0000BF050000}">
      <text>
        <r>
          <rPr>
            <sz val="10"/>
            <color rgb="FF000000"/>
            <rFont val="Arial"/>
            <scheme val="minor"/>
          </rPr>
          <t>①横浜～武蔵中原：318円
②武蔵中原～田町：230円</t>
        </r>
      </text>
    </comment>
    <comment ref="D66" authorId="0" shapeId="0" xr:uid="{00000000-0006-0000-0900-0000CC050000}">
      <text>
        <r>
          <rPr>
            <sz val="10"/>
            <color rgb="FF000000"/>
            <rFont val="Arial"/>
            <scheme val="minor"/>
          </rPr>
          <t>田町の富士そば：430円
武蔵中原の100円ローソン：428円</t>
        </r>
      </text>
    </comment>
    <comment ref="E66" authorId="0" shapeId="0" xr:uid="{00000000-0006-0000-0900-0000CE050000}">
      <text>
        <r>
          <rPr>
            <sz val="10"/>
            <color rgb="FF000000"/>
            <rFont val="Arial"/>
            <scheme val="minor"/>
          </rPr>
          <t>昼飯つけ麺＠渋谷：1,100円
自販でお茶：150円</t>
        </r>
      </text>
    </comment>
    <comment ref="F66" authorId="0" shapeId="0" xr:uid="{00000000-0006-0000-0900-0000D1050000}">
      <text>
        <r>
          <rPr>
            <sz val="10"/>
            <color rgb="FF000000"/>
            <rFont val="Arial"/>
            <scheme val="minor"/>
          </rPr>
          <t>夜飯セブン：959円</t>
        </r>
      </text>
    </comment>
    <comment ref="M66" authorId="0" shapeId="0" xr:uid="{00000000-0006-0000-0900-0000DA050000}">
      <text>
        <r>
          <rPr>
            <sz val="10"/>
            <color rgb="FF000000"/>
            <rFont val="Arial"/>
            <scheme val="minor"/>
          </rPr>
          <t>①田町～武蔵中原：230円
②武蔵中原～武蔵溝ノ口：167円
③溝の口～池尻大橋：227円
④渋谷～武蔵小杉：227円
⑤武蔵小杉～武蔵中原：146円</t>
        </r>
      </text>
    </comment>
    <comment ref="E68" authorId="0" shapeId="0" xr:uid="{00000000-0006-0000-0900-000018000000}">
      <text>
        <r>
          <rPr>
            <sz val="10"/>
            <color rgb="FF000000"/>
            <rFont val="Arial"/>
            <scheme val="minor"/>
          </rPr>
          <t>昼飯家系：1,050円</t>
        </r>
      </text>
    </comment>
    <comment ref="J68" authorId="0" shapeId="0" xr:uid="{00000000-0006-0000-0900-00001F000000}">
      <text>
        <r>
          <rPr>
            <sz val="10"/>
            <color rgb="FF000000"/>
            <rFont val="Arial"/>
            <scheme val="minor"/>
          </rPr>
          <t>Amazonで下記の購入（扇風機は物品購入費の方に計上）
①お茶：1,105円
②扇風機：4,716円
Amazonギフトでもらった4,000円分を差し引きでこの額。</t>
        </r>
      </text>
    </comment>
    <comment ref="M68" authorId="0" shapeId="0" xr:uid="{00000000-0006-0000-0900-000023000000}">
      <text>
        <r>
          <rPr>
            <sz val="10"/>
            <color rgb="FF000000"/>
            <rFont val="Arial"/>
            <scheme val="minor"/>
          </rPr>
          <t>①武蔵中原～川崎：178円
②川崎～武蔵中原：178円</t>
        </r>
      </text>
    </comment>
    <comment ref="N68" authorId="0" shapeId="0" xr:uid="{00000000-0006-0000-0900-000024000000}">
      <text>
        <r>
          <rPr>
            <sz val="10"/>
            <color rgb="FF000000"/>
            <rFont val="Arial"/>
            <scheme val="minor"/>
          </rPr>
          <t>Amazonで下記の購入（お茶はスーパーの方に計上）
①お茶：1,105円
②扇風機：4,716円
ビックカメラでリング購入
➡35,980円</t>
        </r>
      </text>
    </comment>
    <comment ref="D69" authorId="0" shapeId="0" xr:uid="{00000000-0006-0000-0900-000034000000}">
      <text>
        <r>
          <rPr>
            <sz val="10"/>
            <color rgb="FF000000"/>
            <rFont val="Arial"/>
            <scheme val="minor"/>
          </rPr>
          <t>虎ノ門の薬局：524円</t>
        </r>
      </text>
    </comment>
    <comment ref="J69" authorId="0" shapeId="0" xr:uid="{00000000-0006-0000-0900-000039000000}">
      <text>
        <r>
          <rPr>
            <sz val="10"/>
            <color rgb="FF000000"/>
            <rFont val="Arial"/>
            <scheme val="minor"/>
          </rPr>
          <t>①薬局でゼリー17個：2,338円
②業務スーパーで缶詰17個：2,270円</t>
        </r>
      </text>
    </comment>
    <comment ref="N69" authorId="0" shapeId="0" xr:uid="{00000000-0006-0000-0900-00003B000000}">
      <text>
        <r>
          <rPr>
            <sz val="10"/>
            <color rgb="FF000000"/>
            <rFont val="Arial"/>
            <scheme val="minor"/>
          </rPr>
          <t>¥5,308	i faceとジェルボール</t>
        </r>
      </text>
    </comment>
    <comment ref="F71" authorId="0" shapeId="0" xr:uid="{00000000-0006-0000-0900-00006E000000}">
      <text>
        <r>
          <rPr>
            <sz val="10"/>
            <color rgb="FF000000"/>
            <rFont val="Arial"/>
            <scheme val="minor"/>
          </rPr>
          <t>夜飯まつのや：550円</t>
        </r>
      </text>
    </comment>
    <comment ref="E72" authorId="0" shapeId="0" xr:uid="{00000000-0006-0000-0900-000086000000}">
      <text>
        <r>
          <rPr>
            <sz val="10"/>
            <color rgb="FF000000"/>
            <rFont val="Arial"/>
            <scheme val="minor"/>
          </rPr>
          <t>昼飯セブン：355円</t>
        </r>
      </text>
    </comment>
    <comment ref="F72" authorId="0" shapeId="0" xr:uid="{00000000-0006-0000-0900-000087000000}">
      <text>
        <r>
          <rPr>
            <sz val="10"/>
            <color rgb="FF000000"/>
            <rFont val="Arial"/>
            <scheme val="minor"/>
          </rPr>
          <t>夜飯まつのや：830円</t>
        </r>
      </text>
    </comment>
    <comment ref="N72" authorId="0" shapeId="0" xr:uid="{00000000-0006-0000-0900-00008E000000}">
      <text>
        <r>
          <rPr>
            <sz val="10"/>
            <color rgb="FF000000"/>
            <rFont val="Arial"/>
            <scheme val="minor"/>
          </rPr>
          <t>①シャンプー：632円
②PCケース：1,899円</t>
        </r>
      </text>
    </comment>
    <comment ref="E73" authorId="0" shapeId="0" xr:uid="{00000000-0006-0000-0900-00009A000000}">
      <text>
        <r>
          <rPr>
            <sz val="10"/>
            <color rgb="FF000000"/>
            <rFont val="Arial"/>
            <scheme val="minor"/>
          </rPr>
          <t>マンモスコーヒー虎ノ門：250円
※古畑さんが教えてくれた</t>
        </r>
      </text>
    </comment>
    <comment ref="F73" authorId="0" shapeId="0" xr:uid="{00000000-0006-0000-0900-00009B000000}">
      <text>
        <r>
          <rPr>
            <sz val="10"/>
            <color rgb="FF000000"/>
            <rFont val="Arial"/>
            <scheme val="minor"/>
          </rPr>
          <t>マルエツで納豆：96円</t>
        </r>
      </text>
    </comment>
    <comment ref="J73" authorId="0" shapeId="0" xr:uid="{00000000-0006-0000-0900-0000A2000000}">
      <text>
        <r>
          <rPr>
            <sz val="10"/>
            <color rgb="FF000000"/>
            <rFont val="Arial"/>
            <scheme val="minor"/>
          </rPr>
          <t>ゼリー飲料：24個
※1個当たり83円
※Amazonで注文</t>
        </r>
      </text>
    </comment>
    <comment ref="N73" authorId="0" shapeId="0" xr:uid="{00000000-0006-0000-0900-0000A7000000}">
      <text>
        <r>
          <rPr>
            <sz val="10"/>
            <color rgb="FF000000"/>
            <rFont val="Arial"/>
            <scheme val="minor"/>
          </rPr>
          <t>あすけんプレミアム：2,900円
※EPOS決済</t>
        </r>
      </text>
    </comment>
    <comment ref="F74" authorId="0" shapeId="0" xr:uid="{00000000-0006-0000-0900-0000B6000000}">
      <text>
        <r>
          <rPr>
            <sz val="10"/>
            <color rgb="FF000000"/>
            <rFont val="Arial"/>
            <scheme val="minor"/>
          </rPr>
          <t>夜飯セブン：203円
※納豆とみぞれイチゴ</t>
        </r>
      </text>
    </comment>
    <comment ref="K74" authorId="0" shapeId="0" xr:uid="{00000000-0006-0000-0900-0000C0000000}">
      <text>
        <r>
          <rPr>
            <sz val="10"/>
            <color rgb="FF000000"/>
            <rFont val="Arial"/>
            <scheme val="minor"/>
          </rPr>
          <t>散髪(QBハウス武蔵中原)：1,400円</t>
        </r>
      </text>
    </comment>
    <comment ref="M74" authorId="0" shapeId="0" xr:uid="{00000000-0006-0000-0900-0000C1000000}">
      <text>
        <r>
          <rPr>
            <sz val="10"/>
            <color rgb="FF000000"/>
            <rFont val="Arial"/>
            <scheme val="minor"/>
          </rPr>
          <t>①ハローサイクリング：160円
※武蔵小杉まで試しに行ってみた。
②ハローサイクリング：320円
※多摩川も試しに行ってみた。</t>
        </r>
      </text>
    </comment>
    <comment ref="N74" authorId="0" shapeId="0" xr:uid="{00000000-0006-0000-0900-0000C2000000}">
      <text>
        <r>
          <rPr>
            <sz val="10"/>
            <color rgb="FF000000"/>
            <rFont val="Arial"/>
            <scheme val="minor"/>
          </rPr>
          <t>★武蔵小杉のユニクロでもろもろ購入：11,730円
①ボクサーパンツ×1
②(ポケット付)ステテコ×2
③Vネックのインナー×2
④クルーネックのインナー×2
⑤日常用パンツ×2
★ダイソーでもろもろ購入
①iPhoneカバー×2：220円
②小さめクイックルワイパー：110円</t>
        </r>
      </text>
    </comment>
    <comment ref="F75" authorId="0" shapeId="0" xr:uid="{00000000-0006-0000-0900-0000CD000000}">
      <text>
        <r>
          <rPr>
            <sz val="10"/>
            <color rgb="FF000000"/>
            <rFont val="Arial"/>
            <scheme val="minor"/>
          </rPr>
          <t>夜飯まつのや：790円</t>
        </r>
      </text>
    </comment>
    <comment ref="N75" authorId="0" shapeId="0" xr:uid="{00000000-0006-0000-0900-0000D2000000}">
      <text>
        <r>
          <rPr>
            <sz val="10"/>
            <color rgb="FF000000"/>
            <rFont val="Arial"/>
            <scheme val="minor"/>
          </rPr>
          <t>あすけんの体重計：8,030円</t>
        </r>
      </text>
    </comment>
    <comment ref="E76" authorId="0" shapeId="0" xr:uid="{00000000-0006-0000-0900-0000DE000000}">
      <text>
        <r>
          <rPr>
            <sz val="10"/>
            <color rgb="FF000000"/>
            <rFont val="Arial"/>
            <scheme val="minor"/>
          </rPr>
          <t>昼飯セブン：457円
①サラダチキン
②プロテインバー</t>
        </r>
      </text>
    </comment>
    <comment ref="F76" authorId="0" shapeId="0" xr:uid="{00000000-0006-0000-0900-0000DF000000}">
      <text>
        <r>
          <rPr>
            <sz val="10"/>
            <color rgb="FF000000"/>
            <rFont val="Arial"/>
            <scheme val="minor"/>
          </rPr>
          <t>みぞれイチゴ：97円</t>
        </r>
      </text>
    </comment>
    <comment ref="J76" authorId="0" shapeId="0" xr:uid="{00000000-0006-0000-0900-0000E3000000}">
      <text>
        <r>
          <rPr>
            <sz val="10"/>
            <color rgb="FF000000"/>
            <rFont val="Arial"/>
            <scheme val="minor"/>
          </rPr>
          <t xml:space="preserve">業務スーパー：1,237円
※缶詰7つと納豆2つ
</t>
        </r>
      </text>
    </comment>
    <comment ref="M76" authorId="0" shapeId="0" xr:uid="{00000000-0006-0000-0900-0000E7000000}">
      <text>
        <r>
          <rPr>
            <sz val="10"/>
            <color rgb="FF000000"/>
            <rFont val="Arial"/>
            <scheme val="minor"/>
          </rPr>
          <t xml:space="preserve">【差額でかかった交通費を計上】
14円×2=28円
★電車で武蔵中原～武蔵小杉：146円
レンタルチャリ：160円(30分まで)
</t>
        </r>
      </text>
    </comment>
    <comment ref="N76" authorId="0" shapeId="0" xr:uid="{00000000-0006-0000-0900-0000E8000000}">
      <text>
        <r>
          <rPr>
            <sz val="10"/>
            <color rgb="FF000000"/>
            <rFont val="Arial"/>
            <scheme val="minor"/>
          </rPr>
          <t>(セブン)髭剃りシェービング：324円</t>
        </r>
      </text>
    </comment>
    <comment ref="E77" authorId="0" shapeId="0" xr:uid="{00000000-0006-0000-0900-0000F1000000}">
      <text>
        <r>
          <rPr>
            <sz val="10"/>
            <color rgb="FF000000"/>
            <rFont val="Arial"/>
            <scheme val="minor"/>
          </rPr>
          <t>昼飯セブン：945円
①アイスコーヒー
②サラダチキンプレーン
③サラダチキンスモークペッパー
④プロテインバーいちご
⑤ミンティア</t>
        </r>
      </text>
    </comment>
    <comment ref="F77" authorId="0" shapeId="0" xr:uid="{00000000-0006-0000-0900-0000F2000000}">
      <text>
        <r>
          <rPr>
            <sz val="10"/>
            <color rgb="FF000000"/>
            <rFont val="Arial"/>
            <scheme val="minor"/>
          </rPr>
          <t>間食兼夜飯：432円
※セブンでタンパク質のパン</t>
        </r>
      </text>
    </comment>
    <comment ref="M77" authorId="0" shapeId="0" xr:uid="{00000000-0006-0000-0900-0000F7000000}">
      <text>
        <r>
          <rPr>
            <sz val="10"/>
            <color rgb="FF000000"/>
            <rFont val="Arial"/>
            <scheme val="minor"/>
          </rPr>
          <t xml:space="preserve">【差額でかかった交通費を計上】
14円×2=28円
★電車で武蔵中原～武蔵小杉：146円
レンタルチャリ：160円(30分まで)
</t>
        </r>
      </text>
    </comment>
    <comment ref="E78" authorId="0" shapeId="0" xr:uid="{00000000-0006-0000-0900-000001010000}">
      <text>
        <r>
          <rPr>
            <sz val="10"/>
            <color rgb="FF000000"/>
            <rFont val="Arial"/>
            <scheme val="minor"/>
          </rPr>
          <t>昼飯セブン
①おにぎり×2=216円
②サラダチキンとバナナ：281円
③マンモスコーヒー：250円</t>
        </r>
      </text>
    </comment>
    <comment ref="F78" authorId="0" shapeId="0" xr:uid="{00000000-0006-0000-0900-000003010000}">
      <text>
        <r>
          <rPr>
            <sz val="10"/>
            <color rgb="FF000000"/>
            <rFont val="Arial"/>
            <scheme val="minor"/>
          </rPr>
          <t>夜飯まつのや：870円</t>
        </r>
      </text>
    </comment>
    <comment ref="M78" authorId="0" shapeId="0" xr:uid="{00000000-0006-0000-0900-000009010000}">
      <text>
        <r>
          <rPr>
            <sz val="10"/>
            <color rgb="FF000000"/>
            <rFont val="Arial"/>
            <scheme val="minor"/>
          </rPr>
          <t>【差額でかかった交通費を計上】
14円×1=14円
54円×1=54円
★電車で武蔵中原～武蔵小杉：146円
レンタルチャリ：160円(30分まで)
※スポーツ型：200円。。</t>
        </r>
      </text>
    </comment>
    <comment ref="E79" authorId="0" shapeId="0" xr:uid="{00000000-0006-0000-0900-000012010000}">
      <text>
        <r>
          <rPr>
            <sz val="10"/>
            <color rgb="FF000000"/>
            <rFont val="Arial"/>
            <scheme val="minor"/>
          </rPr>
          <t>昼飯セブン：321円
※野菜タンメン</t>
        </r>
      </text>
    </comment>
    <comment ref="F79" authorId="0" shapeId="0" xr:uid="{00000000-0006-0000-0900-000014010000}">
      <text>
        <r>
          <rPr>
            <sz val="10"/>
            <color rgb="FF000000"/>
            <rFont val="Arial"/>
            <scheme val="minor"/>
          </rPr>
          <t>夜飯セブン：719円
※野菜タンメンなど</t>
        </r>
      </text>
    </comment>
    <comment ref="M79" authorId="0" shapeId="0" xr:uid="{00000000-0006-0000-0900-000021010000}">
      <text>
        <r>
          <rPr>
            <sz val="10"/>
            <color rgb="FF000000"/>
            <rFont val="Arial"/>
            <scheme val="minor"/>
          </rPr>
          <t xml:space="preserve">【差額でかかった交通費を計上】
14円×2=28円
★電車で武蔵中原～武蔵小杉：146円
レンタルチャリ：160円(30分まで)
</t>
        </r>
      </text>
    </comment>
    <comment ref="F80" authorId="0" shapeId="0" xr:uid="{00000000-0006-0000-0900-00002C010000}">
      <text>
        <r>
          <rPr>
            <sz val="10"/>
            <color rgb="FF000000"/>
            <rFont val="Arial"/>
            <scheme val="minor"/>
          </rPr>
          <t>夜飯家系：880円
ファミマプロテイン：343円</t>
        </r>
      </text>
    </comment>
    <comment ref="M80" authorId="0" shapeId="0" xr:uid="{00000000-0006-0000-0900-000032010000}">
      <text>
        <r>
          <rPr>
            <sz val="10"/>
            <color rgb="FF000000"/>
            <rFont val="Arial"/>
            <scheme val="minor"/>
          </rPr>
          <t xml:space="preserve">【差額でかかった交通費を計上】
14円×1=14円
★電車で武蔵中原～武蔵小杉：146円
レンタルチャリ：160円(30分まで)
</t>
        </r>
      </text>
    </comment>
    <comment ref="F81" authorId="0" shapeId="0" xr:uid="{00000000-0006-0000-0900-000041010000}">
      <text>
        <r>
          <rPr>
            <sz val="10"/>
            <color rgb="FF000000"/>
            <rFont val="Arial"/>
            <scheme val="minor"/>
          </rPr>
          <t>ばあちゃんとカフェと夜飯
※差額だけ支払い
①40円
②62円</t>
        </r>
      </text>
    </comment>
    <comment ref="I81" authorId="0" shapeId="0" xr:uid="{00000000-0006-0000-0900-000045010000}">
      <text>
        <r>
          <rPr>
            <sz val="10"/>
            <color rgb="FF000000"/>
            <rFont val="Arial"/>
            <scheme val="minor"/>
          </rPr>
          <t>真柄の家いくときお菓子：1,704円
※武蔵中原で購入</t>
        </r>
      </text>
    </comment>
    <comment ref="M81" authorId="0" shapeId="0" xr:uid="{00000000-0006-0000-0900-000049010000}">
      <text>
        <r>
          <rPr>
            <sz val="10"/>
            <color rgb="FF000000"/>
            <rFont val="Arial"/>
            <scheme val="minor"/>
          </rPr>
          <t>武蔵中原～武蔵溝ノ口：334円
※167円×2</t>
        </r>
      </text>
    </comment>
    <comment ref="H82" authorId="0" shapeId="0" xr:uid="{00000000-0006-0000-0900-000054010000}">
      <text>
        <r>
          <rPr>
            <sz val="10"/>
            <color rgb="FF000000"/>
            <rFont val="Arial"/>
            <scheme val="minor"/>
          </rPr>
          <t>マコたちと夜飯：2,150円</t>
        </r>
      </text>
    </comment>
    <comment ref="M82" authorId="0" shapeId="0" xr:uid="{00000000-0006-0000-0900-000058010000}">
      <text>
        <r>
          <rPr>
            <sz val="10"/>
            <color rgb="FF000000"/>
            <rFont val="Arial"/>
            <scheme val="minor"/>
          </rPr>
          <t>①武蔵小杉～六本木一丁目：410円
→往復で820円
②ハローサイクリング往復：160円
→往復で320円</t>
        </r>
      </text>
    </comment>
    <comment ref="E83" authorId="0" shapeId="0" xr:uid="{00000000-0006-0000-0900-000061010000}">
      <text>
        <r>
          <rPr>
            <sz val="10"/>
            <color rgb="FF000000"/>
            <rFont val="Arial"/>
            <scheme val="minor"/>
          </rPr>
          <t>昼飯セブン：365円</t>
        </r>
      </text>
    </comment>
    <comment ref="F83" authorId="0" shapeId="0" xr:uid="{00000000-0006-0000-0900-000063010000}">
      <text>
        <r>
          <rPr>
            <sz val="10"/>
            <color rgb="FF000000"/>
            <rFont val="Arial"/>
            <scheme val="minor"/>
          </rPr>
          <t>夜飯まつのや：890円
ガツンとみかん：183円</t>
        </r>
      </text>
    </comment>
    <comment ref="M83" authorId="0" shapeId="0" xr:uid="{00000000-0006-0000-0900-00006B010000}">
      <text>
        <r>
          <rPr>
            <sz val="10"/>
            <color rgb="FF000000"/>
            <rFont val="Arial"/>
            <scheme val="minor"/>
          </rPr>
          <t>【差額でかかった交通費を計上】
14円×1=14円
★電車で武蔵中原～武蔵小杉：146円
レンタルチャリ：160円(30分まで)</t>
        </r>
      </text>
    </comment>
    <comment ref="E84" authorId="0" shapeId="0" xr:uid="{00000000-0006-0000-0900-000079010000}">
      <text>
        <r>
          <rPr>
            <sz val="10"/>
            <color rgb="FF000000"/>
            <rFont val="Arial"/>
            <scheme val="minor"/>
          </rPr>
          <t>①スギ薬局：191円
②マンモスコーヒー：250円
③ローソンで野菜パスタ：397円</t>
        </r>
      </text>
    </comment>
    <comment ref="J84" authorId="0" shapeId="0" xr:uid="{00000000-0006-0000-0900-000081010000}">
      <text>
        <r>
          <rPr>
            <sz val="10"/>
            <color rgb="FF000000"/>
            <rFont val="Arial"/>
            <scheme val="minor"/>
          </rPr>
          <t>マイバスでアイス：600円</t>
        </r>
      </text>
    </comment>
    <comment ref="K84" authorId="0" shapeId="0" xr:uid="{00000000-0006-0000-0900-000083010000}">
      <text>
        <r>
          <rPr>
            <sz val="10"/>
            <color rgb="FF000000"/>
            <rFont val="Arial"/>
            <scheme val="minor"/>
          </rPr>
          <t>フットサル代の支払い：1,411円
※paypayで送金済</t>
        </r>
      </text>
    </comment>
    <comment ref="M84" authorId="0" shapeId="0" xr:uid="{00000000-0006-0000-0900-000085010000}">
      <text>
        <r>
          <rPr>
            <sz val="10"/>
            <color rgb="FF000000"/>
            <rFont val="Arial"/>
            <scheme val="minor"/>
          </rPr>
          <t>①往復のはみだし代：28円
②フットサル場へ移動往復：320円</t>
        </r>
      </text>
    </comment>
    <comment ref="N84" authorId="0" shapeId="0" xr:uid="{00000000-0006-0000-0900-000086010000}">
      <text>
        <r>
          <rPr>
            <sz val="10"/>
            <color rgb="FF000000"/>
            <rFont val="Arial"/>
            <scheme val="minor"/>
          </rPr>
          <t>塗り薬：851円
※虎ノ門ヒルズの近くのスギ薬局が閉店セールで20％引きで購入</t>
        </r>
      </text>
    </comment>
    <comment ref="E85" authorId="0" shapeId="0" xr:uid="{00000000-0006-0000-0900-000092010000}">
      <text>
        <r>
          <rPr>
            <sz val="10"/>
            <color rgb="FF000000"/>
            <rFont val="Arial"/>
            <scheme val="minor"/>
          </rPr>
          <t>昼飯セブン：321円（サラダチキンのスティック×2）
※タンパク質13.6×2=27.2g</t>
        </r>
      </text>
    </comment>
    <comment ref="F85" authorId="0" shapeId="0" xr:uid="{00000000-0006-0000-0900-000095010000}">
      <text>
        <r>
          <rPr>
            <sz val="10"/>
            <color rgb="FF000000"/>
            <rFont val="Arial"/>
            <scheme val="minor"/>
          </rPr>
          <t>夜飯納豆：168円</t>
        </r>
      </text>
    </comment>
    <comment ref="M85" authorId="0" shapeId="0" xr:uid="{00000000-0006-0000-0900-00009C010000}">
      <text>
        <r>
          <rPr>
            <sz val="10"/>
            <color rgb="FF000000"/>
            <rFont val="Arial"/>
            <scheme val="minor"/>
          </rPr>
          <t xml:space="preserve">【差額でかかった交通費を計上】
14円×2=28円
★電車で武蔵中原～武蔵小杉：146円
レンタルチャリ：160円(30分まで)
</t>
        </r>
      </text>
    </comment>
    <comment ref="F86" authorId="0" shapeId="0" xr:uid="{00000000-0006-0000-0900-0000AB010000}">
      <text>
        <r>
          <rPr>
            <sz val="10"/>
            <color rgb="FF000000"/>
            <rFont val="Arial"/>
            <scheme val="minor"/>
          </rPr>
          <t>夜飯ラーメン：1,080円
※そのあと歩きで帰ってジムいった</t>
        </r>
      </text>
    </comment>
    <comment ref="M86" authorId="0" shapeId="0" xr:uid="{00000000-0006-0000-0900-0000B7010000}">
      <text>
        <r>
          <rPr>
            <sz val="10"/>
            <color rgb="FF000000"/>
            <rFont val="Arial"/>
            <scheme val="minor"/>
          </rPr>
          <t xml:space="preserve">【差額でかかった交通費を計上】
14円×1=14円
★電車で武蔵中原～武蔵小杉：146円
レンタルチャリ：160円(30分まで)
</t>
        </r>
      </text>
    </comment>
    <comment ref="E87" authorId="0" shapeId="0" xr:uid="{00000000-0006-0000-0900-0000C3010000}">
      <text>
        <r>
          <rPr>
            <sz val="10"/>
            <color rgb="FF000000"/>
            <rFont val="Arial"/>
            <scheme val="minor"/>
          </rPr>
          <t>マンモスコーヒー：700円
古畑さん、中川さんと昼ごはん
出して頂いてコーヒー代だけ</t>
        </r>
      </text>
    </comment>
    <comment ref="F87" authorId="0" shapeId="0" xr:uid="{00000000-0006-0000-0900-0000C6010000}">
      <text>
        <r>
          <rPr>
            <sz val="10"/>
            <color rgb="FF000000"/>
            <rFont val="Arial"/>
            <scheme val="minor"/>
          </rPr>
          <t>夜飯セブン①：496円
夜飯セブン②：184円</t>
        </r>
      </text>
    </comment>
    <comment ref="M87" authorId="0" shapeId="0" xr:uid="{00000000-0006-0000-0900-0000CE010000}">
      <text>
        <r>
          <rPr>
            <sz val="10"/>
            <color rgb="FF000000"/>
            <rFont val="Arial"/>
            <scheme val="minor"/>
          </rPr>
          <t xml:space="preserve">【差額でかかった交通費を計上】
14円×1=14円
★電車で武蔵中原～武蔵小杉：146円
レンタルチャリ：160円(30分まで)
</t>
        </r>
      </text>
    </comment>
    <comment ref="E88" authorId="0" shapeId="0" xr:uid="{00000000-0006-0000-0900-0000DC010000}">
      <text>
        <r>
          <rPr>
            <sz val="10"/>
            <color rgb="FF000000"/>
            <rFont val="Arial"/>
            <scheme val="minor"/>
          </rPr>
          <t>昼飯家系ラーメン：950円
※家の近くのところ初めて行ったが激うま、、</t>
        </r>
      </text>
    </comment>
    <comment ref="F88" authorId="0" shapeId="0" xr:uid="{00000000-0006-0000-0900-0000DF010000}">
      <text>
        <r>
          <rPr>
            <sz val="10"/>
            <color rgb="FF000000"/>
            <rFont val="Arial"/>
            <scheme val="minor"/>
          </rPr>
          <t>夜飯バナナジュース：141円
※プロテイン摂取の為、トゥクトゥクで購入</t>
        </r>
      </text>
    </comment>
    <comment ref="J88" authorId="0" shapeId="0" xr:uid="{00000000-0006-0000-0900-0000E5010000}">
      <text>
        <r>
          <rPr>
            <sz val="10"/>
            <color rgb="FF000000"/>
            <rFont val="Arial"/>
            <scheme val="minor"/>
          </rPr>
          <t>①お茶500m×48本
②ゼリー×48個
➡ジャスト10,000円</t>
        </r>
      </text>
    </comment>
    <comment ref="N88" authorId="0" shapeId="0" xr:uid="{00000000-0006-0000-0900-0000E9010000}">
      <text>
        <r>
          <rPr>
            <sz val="10"/>
            <color rgb="FF000000"/>
            <rFont val="Arial"/>
            <scheme val="minor"/>
          </rPr>
          <t>①ダイソーで洗濯カゴとイヤホンとプロテイン用ボトル：990円
②ファミマでワックスと歯磨き粉：604円</t>
        </r>
      </text>
    </comment>
    <comment ref="E89" authorId="0" shapeId="0" xr:uid="{00000000-0006-0000-0900-0000F6010000}">
      <text>
        <r>
          <rPr>
            <sz val="10"/>
            <color rgb="FF000000"/>
            <rFont val="Arial"/>
            <scheme val="minor"/>
          </rPr>
          <t>昼飯まつのや：650円</t>
        </r>
      </text>
    </comment>
    <comment ref="J89" authorId="0" shapeId="0" xr:uid="{00000000-0006-0000-0900-0000FC010000}">
      <text>
        <r>
          <rPr>
            <sz val="10"/>
            <color rgb="FF000000"/>
            <rFont val="Arial"/>
            <scheme val="minor"/>
          </rPr>
          <t>納豆、味ぽん、プルーン：1,468円
※業務スーパーで購入</t>
        </r>
      </text>
    </comment>
    <comment ref="N89" authorId="0" shapeId="0" xr:uid="{00000000-0006-0000-0900-0000FF010000}">
      <text>
        <r>
          <rPr>
            <sz val="10"/>
            <color rgb="FF000000"/>
            <rFont val="Arial"/>
            <scheme val="minor"/>
          </rPr>
          <t>メルカリでNTT業界用の本購入：2,080円</t>
        </r>
      </text>
    </comment>
    <comment ref="E90" authorId="0" shapeId="0" xr:uid="{00000000-0006-0000-0900-00000B020000}">
      <text>
        <r>
          <rPr>
            <sz val="10"/>
            <color rgb="FF000000"/>
            <rFont val="Arial"/>
            <scheme val="minor"/>
          </rPr>
          <t>マンモスコーヒー：250円</t>
        </r>
      </text>
    </comment>
    <comment ref="F90" authorId="0" shapeId="0" xr:uid="{00000000-0006-0000-0900-00000C020000}">
      <text>
        <r>
          <rPr>
            <sz val="10"/>
            <color rgb="FF000000"/>
            <rFont val="Arial"/>
            <scheme val="minor"/>
          </rPr>
          <t>夜飯家系：1,080円</t>
        </r>
      </text>
    </comment>
    <comment ref="M90" authorId="0" shapeId="0" xr:uid="{00000000-0006-0000-0900-000013020000}">
      <text>
        <r>
          <rPr>
            <sz val="10"/>
            <color rgb="FF000000"/>
            <rFont val="Arial"/>
            <scheme val="minor"/>
          </rPr>
          <t>【差額でかかった交通費を計上】
14円×1=14円
★電車で武蔵中原～武蔵小杉：146円
レンタルチャリ：160円(30分まで)</t>
        </r>
      </text>
    </comment>
    <comment ref="E91" authorId="0" shapeId="0" xr:uid="{00000000-0006-0000-0900-000021020000}">
      <text>
        <r>
          <rPr>
            <sz val="10"/>
            <color rgb="FF000000"/>
            <rFont val="Arial"/>
            <scheme val="minor"/>
          </rPr>
          <t>昼飯セブン：550円</t>
        </r>
      </text>
    </comment>
    <comment ref="M91" authorId="0" shapeId="0" xr:uid="{00000000-0006-0000-0900-000025020000}">
      <text>
        <r>
          <rPr>
            <sz val="10"/>
            <color rgb="FF000000"/>
            <rFont val="Arial"/>
            <scheme val="minor"/>
          </rPr>
          <t>【差額でかかった交通費を計上】
14円×1=14円
★電車で武蔵中原～武蔵小杉：146円
レンタルチャリ：160円(30分まで)</t>
        </r>
      </text>
    </comment>
    <comment ref="E92" authorId="0" shapeId="0" xr:uid="{00000000-0006-0000-0900-000033020000}">
      <text>
        <r>
          <rPr>
            <sz val="10"/>
            <color rgb="FF000000"/>
            <rFont val="Arial"/>
            <scheme val="minor"/>
          </rPr>
          <t>昼飯セブン：915円</t>
        </r>
      </text>
    </comment>
    <comment ref="F92" authorId="0" shapeId="0" xr:uid="{00000000-0006-0000-0900-000036020000}">
      <text>
        <r>
          <rPr>
            <sz val="10"/>
            <color rgb="FF000000"/>
            <rFont val="Arial"/>
            <scheme val="minor"/>
          </rPr>
          <t>夜飯まつのや：730円</t>
        </r>
      </text>
    </comment>
    <comment ref="E93" authorId="0" shapeId="0" xr:uid="{00000000-0006-0000-0900-000041020000}">
      <text>
        <r>
          <rPr>
            <sz val="10"/>
            <color rgb="FF000000"/>
            <rFont val="Arial"/>
            <scheme val="minor"/>
          </rPr>
          <t>①セブンでマーガリンパン：149円
②セブンでスモークペッパーとホタテバー：373円
③スギ薬局：406円</t>
        </r>
      </text>
    </comment>
    <comment ref="F93" authorId="0" shapeId="0" xr:uid="{00000000-0006-0000-0900-000043020000}">
      <text>
        <r>
          <rPr>
            <sz val="10"/>
            <color rgb="FF000000"/>
            <rFont val="Arial"/>
            <scheme val="minor"/>
          </rPr>
          <t>①マイバスで本搾り：192円
②セブンでこだわり酒場：239円
③セブンでタコハイ：177円
④セブンで無糖酒：251円
⑤セブンで無糖酒：184円
⑥セブンのつけ麺：699円</t>
        </r>
      </text>
    </comment>
    <comment ref="H93" authorId="0" shapeId="0" xr:uid="{00000000-0006-0000-0900-000048020000}">
      <text>
        <r>
          <rPr>
            <sz val="10"/>
            <color rgb="FF000000"/>
            <rFont val="Arial"/>
            <scheme val="minor"/>
          </rPr>
          <t>古畑さんと飲み：2,000円</t>
        </r>
      </text>
    </comment>
    <comment ref="M93" authorId="0" shapeId="0" xr:uid="{00000000-0006-0000-0900-00004C020000}">
      <text>
        <r>
          <rPr>
            <sz val="10"/>
            <color rgb="FF000000"/>
            <rFont val="Arial"/>
            <scheme val="minor"/>
          </rPr>
          <t>①横浜～武蔵小杉：250円
②中目黒～横浜：309円-227円₌82
※中目黒～ムサコまでは定期
③レンタルチャリ差額：14円</t>
        </r>
      </text>
    </comment>
    <comment ref="N93" authorId="0" shapeId="0" xr:uid="{00000000-0006-0000-0900-00004D020000}">
      <text>
        <r>
          <rPr>
            <sz val="10"/>
            <color rgb="FF000000"/>
            <rFont val="Arial"/>
            <scheme val="minor"/>
          </rPr>
          <t>フェイスシート：550円
※セブンで46枚入りを購入</t>
        </r>
      </text>
    </comment>
    <comment ref="P93" authorId="0" shapeId="0" xr:uid="{00000000-0006-0000-0900-00004F020000}">
      <text>
        <r>
          <rPr>
            <sz val="10"/>
            <color rgb="FF000000"/>
            <rFont val="Arial"/>
            <scheme val="minor"/>
          </rPr>
          <t>紙：500円</t>
        </r>
      </text>
    </comment>
    <comment ref="E94" authorId="0" shapeId="0" xr:uid="{00000000-0006-0000-0900-000058020000}">
      <text>
        <r>
          <rPr>
            <sz val="10"/>
            <color rgb="FF000000"/>
            <rFont val="Arial"/>
            <scheme val="minor"/>
          </rPr>
          <t>①セブンでコーヒー：156円
②自販機でお茶：130円
③自販機でコーヒー：130円</t>
        </r>
      </text>
    </comment>
    <comment ref="F94" authorId="0" shapeId="0" xr:uid="{00000000-0006-0000-0900-00005C020000}">
      <text>
        <r>
          <rPr>
            <sz val="10"/>
            <color rgb="FF000000"/>
            <rFont val="Arial"/>
            <scheme val="minor"/>
          </rPr>
          <t>夜飯家系（渡来式）：1,000円</t>
        </r>
      </text>
    </comment>
    <comment ref="M94" authorId="0" shapeId="0" xr:uid="{00000000-0006-0000-0900-000069020000}">
      <text>
        <r>
          <rPr>
            <sz val="10"/>
            <color rgb="FF000000"/>
            <rFont val="Arial"/>
            <scheme val="minor"/>
          </rPr>
          <t>【差額でかかった交通費を計上】
14円×1=14円
★電車で武蔵中原～武蔵小杉：146円
レンタルチャリ：160円(30分まで)</t>
        </r>
      </text>
    </comment>
    <comment ref="D95" authorId="0" shapeId="0" xr:uid="{00000000-0006-0000-0900-000074020000}">
      <text>
        <r>
          <rPr>
            <sz val="10"/>
            <color rgb="FF000000"/>
            <rFont val="Arial"/>
            <scheme val="minor"/>
          </rPr>
          <t>朝飯セブンのつけ麺：699円</t>
        </r>
      </text>
    </comment>
    <comment ref="K95" authorId="0" shapeId="0" xr:uid="{00000000-0006-0000-0900-000081020000}">
      <text>
        <r>
          <rPr>
            <sz val="10"/>
            <color rgb="FF000000"/>
            <rFont val="Arial"/>
            <scheme val="minor"/>
          </rPr>
          <t>散髪(QBハウス武蔵中原)：1,300円
※1,400円だが100円割引</t>
        </r>
      </text>
    </comment>
    <comment ref="E96" authorId="0" shapeId="0" xr:uid="{00000000-0006-0000-0900-00008C020000}">
      <text>
        <r>
          <rPr>
            <sz val="10"/>
            <color rgb="FF000000"/>
            <rFont val="Arial"/>
            <scheme val="minor"/>
          </rPr>
          <t>昼飯やよい軒：980円
※肉野菜炒め定食うまかった</t>
        </r>
      </text>
    </comment>
    <comment ref="F96" authorId="0" shapeId="0" xr:uid="{00000000-0006-0000-0900-00008F020000}">
      <text>
        <r>
          <rPr>
            <sz val="10"/>
            <color rgb="FF000000"/>
            <rFont val="Arial"/>
            <scheme val="minor"/>
          </rPr>
          <t>みかんアイス：235円
※タバコと一緒に買って735円だが分けて計上</t>
        </r>
      </text>
    </comment>
    <comment ref="J96" authorId="0" shapeId="0" xr:uid="{00000000-0006-0000-0900-000095020000}">
      <text>
        <r>
          <rPr>
            <sz val="10"/>
            <color rgb="FF000000"/>
            <rFont val="Arial"/>
            <scheme val="minor"/>
          </rPr>
          <t>納豆5個とプルーン：382円
※業務スーパーで現金にて</t>
        </r>
      </text>
    </comment>
    <comment ref="P96" authorId="0" shapeId="0" xr:uid="{00000000-0006-0000-0900-000099020000}">
      <text>
        <r>
          <rPr>
            <sz val="10"/>
            <color rgb="FF000000"/>
            <rFont val="Arial"/>
            <scheme val="minor"/>
          </rPr>
          <t>紙：500円</t>
        </r>
      </text>
    </comment>
    <comment ref="E97" authorId="0" shapeId="0" xr:uid="{00000000-0006-0000-0900-0000A8020000}">
      <text>
        <r>
          <rPr>
            <sz val="10"/>
            <color rgb="FF000000"/>
            <rFont val="Arial"/>
            <scheme val="minor"/>
          </rPr>
          <t>昼飯セブン：642円
※ベースブレッドすごく良かった。
※プロテインバーも食物繊維2gくらいとれるので組み合わせで約8くらいとれる！</t>
        </r>
      </text>
    </comment>
    <comment ref="F97" authorId="0" shapeId="0" xr:uid="{00000000-0006-0000-0900-0000A9020000}">
      <text>
        <r>
          <rPr>
            <sz val="10"/>
            <color rgb="FF000000"/>
            <rFont val="Arial"/>
            <scheme val="minor"/>
          </rPr>
          <t>夜飯家系：1,080円
※面半分でももやきゃべで十分腹いっぱいなる</t>
        </r>
      </text>
    </comment>
    <comment ref="M97" authorId="0" shapeId="0" xr:uid="{00000000-0006-0000-0900-0000AE020000}">
      <text>
        <r>
          <rPr>
            <sz val="10"/>
            <color rgb="FF000000"/>
            <rFont val="Arial"/>
            <scheme val="minor"/>
          </rPr>
          <t>【差額でかかった交通費を計上】
14円×1=14円
★電車で武蔵中原～武蔵小杉：146円
レンタルチャリ：160円(30分まで)</t>
        </r>
      </text>
    </comment>
    <comment ref="E99" authorId="0" shapeId="0" xr:uid="{00000000-0006-0000-0900-0000CA020000}">
      <text>
        <r>
          <rPr>
            <sz val="10"/>
            <color rgb="FF000000"/>
            <rFont val="Arial"/>
            <scheme val="minor"/>
          </rPr>
          <t>昼飯セブン：746円</t>
        </r>
      </text>
    </comment>
    <comment ref="F99" authorId="0" shapeId="0" xr:uid="{00000000-0006-0000-0900-0000CC020000}">
      <text>
        <r>
          <rPr>
            <sz val="10"/>
            <color rgb="FF000000"/>
            <rFont val="Arial"/>
            <scheme val="minor"/>
          </rPr>
          <t>①日高屋でタンメン：620円
②セブンでイチゴアイス×3：712円</t>
        </r>
      </text>
    </comment>
    <comment ref="H99" authorId="0" shapeId="0" xr:uid="{00000000-0006-0000-0900-0000D3020000}">
      <text>
        <r>
          <rPr>
            <sz val="10"/>
            <color rgb="FF000000"/>
            <rFont val="Arial"/>
            <scheme val="minor"/>
          </rPr>
          <t>原田さんとお昼：1,015円
※コーヒーだけおごらせていただいた（ディーンアンドデルーカ）
※とんかつはご馳走になった</t>
        </r>
      </text>
    </comment>
    <comment ref="M99" authorId="0" shapeId="0" xr:uid="{00000000-0006-0000-0900-0000D8020000}">
      <text>
        <r>
          <rPr>
            <sz val="10"/>
            <color rgb="FF000000"/>
            <rFont val="Arial"/>
            <scheme val="minor"/>
          </rPr>
          <t>①ハローサイクリング片道：160円
②かかった通勤交通費：110円</t>
        </r>
      </text>
    </comment>
    <comment ref="E100" authorId="0" shapeId="0" xr:uid="{00000000-0006-0000-0900-0000E8020000}">
      <text>
        <r>
          <rPr>
            <sz val="10"/>
            <color rgb="FF000000"/>
            <rFont val="Arial"/>
            <scheme val="minor"/>
          </rPr>
          <t>昼飯セブン：828円</t>
        </r>
      </text>
    </comment>
    <comment ref="F100" authorId="0" shapeId="0" xr:uid="{00000000-0006-0000-0900-0000EB020000}">
      <text>
        <r>
          <rPr>
            <sz val="10"/>
            <color rgb="FF000000"/>
            <rFont val="Arial"/>
            <scheme val="minor"/>
          </rPr>
          <t>①アップで1缶：222円
②夜食でセブンつけ麺：699円</t>
        </r>
      </text>
    </comment>
    <comment ref="H100" authorId="0" shapeId="0" xr:uid="{00000000-0006-0000-0900-0000ED020000}">
      <text>
        <r>
          <rPr>
            <sz val="10"/>
            <color rgb="FF000000"/>
            <rFont val="Arial"/>
            <scheme val="minor"/>
          </rPr>
          <t>①塩澤ゼミOB会：5,000円
※現金
②塩澤ゼミOB会：3,000円
※こーいちろーpaypay
③誠と1缶飲み：184円
※ICOCA</t>
        </r>
      </text>
    </comment>
    <comment ref="M100" authorId="0" shapeId="0" xr:uid="{00000000-0006-0000-0900-0000F4020000}">
      <text>
        <r>
          <rPr>
            <sz val="10"/>
            <color rgb="FF000000"/>
            <rFont val="Arial"/>
            <scheme val="minor"/>
          </rPr>
          <t>①ハローサイクリング片道：160円
②通勤交通費：178円×2=356円
※日比谷線の六本木だったから一緒</t>
        </r>
      </text>
    </comment>
    <comment ref="P100" authorId="0" shapeId="0" xr:uid="{00000000-0006-0000-0900-0000F7020000}">
      <text>
        <r>
          <rPr>
            <sz val="10"/>
            <color rgb="FF000000"/>
            <rFont val="Arial"/>
            <scheme val="minor"/>
          </rPr>
          <t>紙：500円</t>
        </r>
      </text>
    </comment>
    <comment ref="D101" authorId="0" shapeId="0" xr:uid="{00000000-0006-0000-0900-0000FD020000}">
      <text>
        <r>
          <rPr>
            <sz val="10"/>
            <color rgb="FF000000"/>
            <rFont val="Arial"/>
            <scheme val="minor"/>
          </rPr>
          <t>朝コーヒー：160円
※ICOCA</t>
        </r>
      </text>
    </comment>
    <comment ref="E101" authorId="0" shapeId="0" xr:uid="{00000000-0006-0000-0900-0000FF020000}">
      <text>
        <r>
          <rPr>
            <sz val="10"/>
            <color rgb="FF000000"/>
            <rFont val="Arial"/>
            <scheme val="minor"/>
          </rPr>
          <t>虎ノ門ヒルズ4階の蕎麦屋：1,100円
※昼飯で初めて行ったICOCA払い</t>
        </r>
      </text>
    </comment>
    <comment ref="F101" authorId="0" shapeId="0" xr:uid="{00000000-0006-0000-0900-000001030000}">
      <text>
        <r>
          <rPr>
            <sz val="10"/>
            <color rgb="FF000000"/>
            <rFont val="Arial"/>
            <scheme val="minor"/>
          </rPr>
          <t>夜飯家系：1,080円
※麺半分ともやきゃべ</t>
        </r>
      </text>
    </comment>
    <comment ref="M101" authorId="0" shapeId="0" xr:uid="{00000000-0006-0000-0900-000006030000}">
      <text>
        <r>
          <rPr>
            <sz val="10"/>
            <color rgb="FF000000"/>
            <rFont val="Arial"/>
            <scheme val="minor"/>
          </rPr>
          <t>①ハローサイクリング片道：160円
②通勤交通費：178円×2=356円</t>
        </r>
      </text>
    </comment>
    <comment ref="E102" authorId="0" shapeId="0" xr:uid="{00000000-0006-0000-0900-000011030000}">
      <text>
        <r>
          <rPr>
            <sz val="10"/>
            <color rgb="FF000000"/>
            <rFont val="Arial"/>
            <scheme val="minor"/>
          </rPr>
          <t>昼飯セブン：795円</t>
        </r>
      </text>
    </comment>
    <comment ref="M102" authorId="0" shapeId="0" xr:uid="{00000000-0006-0000-0900-00001E030000}">
      <text>
        <r>
          <rPr>
            <sz val="10"/>
            <color rgb="FF000000"/>
            <rFont val="Arial"/>
            <scheme val="minor"/>
          </rPr>
          <t>①ハローサイクリング片道：160円
②通勤交通費：178円×2=356円</t>
        </r>
      </text>
    </comment>
    <comment ref="J103" authorId="0" shapeId="0" xr:uid="{00000000-0006-0000-0900-00002E030000}">
      <text>
        <r>
          <rPr>
            <sz val="10"/>
            <color rgb="FF000000"/>
            <rFont val="Arial"/>
            <scheme val="minor"/>
          </rPr>
          <t>①100円ローソン：388円
※2lのお茶など
②セブン：624円
※アイスのまとめ買い
③業務スーパー：3,505円</t>
        </r>
      </text>
    </comment>
    <comment ref="M103" authorId="0" shapeId="0" xr:uid="{00000000-0006-0000-0900-000034030000}">
      <text>
        <r>
          <rPr>
            <sz val="10"/>
            <color rgb="FF000000"/>
            <rFont val="Arial"/>
            <scheme val="minor"/>
          </rPr>
          <t>①ハローサイクリング片道：160円</t>
        </r>
      </text>
    </comment>
    <comment ref="O103" authorId="0" shapeId="0" xr:uid="{00000000-0006-0000-0900-000035030000}">
      <text>
        <r>
          <rPr>
            <sz val="10"/>
            <color rgb="FF000000"/>
            <rFont val="Arial"/>
            <scheme val="minor"/>
          </rPr>
          <t>クリーニング：3,359円
※ネクタイ×2,スーツ上下</t>
        </r>
      </text>
    </comment>
    <comment ref="P103" authorId="0" shapeId="0" xr:uid="{00000000-0006-0000-0900-000037030000}">
      <text>
        <r>
          <rPr>
            <sz val="10"/>
            <color rgb="FF000000"/>
            <rFont val="Arial"/>
            <scheme val="minor"/>
          </rPr>
          <t>紙：500円</t>
        </r>
      </text>
    </comment>
    <comment ref="F104" authorId="0" shapeId="0" xr:uid="{00000000-0006-0000-0900-000043030000}">
      <text>
        <r>
          <rPr>
            <sz val="10"/>
            <color rgb="FF000000"/>
            <rFont val="Arial"/>
            <scheme val="minor"/>
          </rPr>
          <t>サッカー後にアイス：205円</t>
        </r>
      </text>
    </comment>
    <comment ref="J104" authorId="0" shapeId="0" xr:uid="{00000000-0006-0000-0900-00004A030000}">
      <text>
        <r>
          <rPr>
            <sz val="10"/>
            <color rgb="FF000000"/>
            <rFont val="Arial"/>
            <scheme val="minor"/>
          </rPr>
          <t>①ベースフード：7,324円
※パン20個、焼きそば8個
②ファイブミニ：2,691円
※30本入り</t>
        </r>
      </text>
    </comment>
    <comment ref="K104" authorId="0" shapeId="0" xr:uid="{00000000-0006-0000-0900-00004C030000}">
      <text>
        <r>
          <rPr>
            <sz val="10"/>
            <color rgb="FF000000"/>
            <rFont val="Arial"/>
            <scheme val="minor"/>
          </rPr>
          <t>慶應体育サッカー：400円</t>
        </r>
      </text>
    </comment>
    <comment ref="M104" authorId="0" shapeId="0" xr:uid="{00000000-0006-0000-0900-00004F030000}">
      <text>
        <r>
          <rPr>
            <sz val="10"/>
            <color rgb="FF000000"/>
            <rFont val="Arial"/>
            <scheme val="minor"/>
          </rPr>
          <t>①ハローサイクリング片道：160円
②目黒～原宿：167円
③渋谷～武蔵小杉：178円</t>
        </r>
      </text>
    </comment>
    <comment ref="E105" authorId="0" shapeId="0" xr:uid="{00000000-0006-0000-0900-00005A030000}">
      <text>
        <r>
          <rPr>
            <sz val="10"/>
            <color rgb="FF000000"/>
            <rFont val="Arial"/>
            <scheme val="minor"/>
          </rPr>
          <t>昼飯セブン：804円</t>
        </r>
      </text>
    </comment>
    <comment ref="F105" authorId="0" shapeId="0" xr:uid="{00000000-0006-0000-0900-00005C030000}">
      <text>
        <r>
          <rPr>
            <sz val="10"/>
            <color rgb="FF000000"/>
            <rFont val="Arial"/>
            <scheme val="minor"/>
          </rPr>
          <t>夜飯セブン：816円</t>
        </r>
      </text>
    </comment>
    <comment ref="M105" authorId="0" shapeId="0" xr:uid="{00000000-0006-0000-0900-000066030000}">
      <text>
        <r>
          <rPr>
            <sz val="10"/>
            <color rgb="FF000000"/>
            <rFont val="Arial"/>
            <scheme val="minor"/>
          </rPr>
          <t>①ハローサイクリング片道：160円
②通勤交通費：178円×2=356円</t>
        </r>
      </text>
    </comment>
    <comment ref="N105" authorId="0" shapeId="0" xr:uid="{00000000-0006-0000-0900-000067030000}">
      <text>
        <r>
          <rPr>
            <sz val="10"/>
            <color rgb="FF000000"/>
            <rFont val="Arial"/>
            <scheme val="minor"/>
          </rPr>
          <t>ダイソーで汗拭きシートとiPhone6用のフィルム：330円</t>
        </r>
      </text>
    </comment>
    <comment ref="E106" authorId="0" shapeId="0" xr:uid="{00000000-0006-0000-0900-00006F030000}">
      <text>
        <r>
          <rPr>
            <sz val="10"/>
            <color rgb="FF000000"/>
            <rFont val="Arial"/>
            <scheme val="minor"/>
          </rPr>
          <t>昼飯ざるそば：800円</t>
        </r>
      </text>
    </comment>
    <comment ref="K106" authorId="0" shapeId="0" xr:uid="{00000000-0006-0000-0900-000076030000}">
      <text>
        <r>
          <rPr>
            <sz val="10"/>
            <color rgb="FF000000"/>
            <rFont val="Arial"/>
            <scheme val="minor"/>
          </rPr>
          <t>フットサル代：1,750円
paypayで大森くんに送った</t>
        </r>
      </text>
    </comment>
    <comment ref="M106" authorId="0" shapeId="0" xr:uid="{00000000-0006-0000-0900-000078030000}">
      <text>
        <r>
          <rPr>
            <sz val="10"/>
            <color rgb="FF000000"/>
            <rFont val="Arial"/>
            <scheme val="minor"/>
          </rPr>
          <t>①ハローサイクリング片道：160円
②通勤交通費：178円×2=356円
③ハローサイクリング：160円
④ハローサイクリング：160円</t>
        </r>
      </text>
    </comment>
    <comment ref="N106" authorId="0" shapeId="0" xr:uid="{00000000-0006-0000-0900-000079030000}">
      <text>
        <r>
          <rPr>
            <sz val="10"/>
            <color rgb="FF000000"/>
            <rFont val="Arial"/>
            <scheme val="minor"/>
          </rPr>
          <t>"①i face：4,400円
※iPhone16用
②卓上カレンダー：553円
※送料込み"</t>
        </r>
      </text>
    </comment>
    <comment ref="F107" authorId="0" shapeId="0" xr:uid="{00000000-0006-0000-0900-000083030000}">
      <text>
        <r>
          <rPr>
            <sz val="10"/>
            <color rgb="FF000000"/>
            <rFont val="Arial"/>
            <scheme val="minor"/>
          </rPr>
          <t>夜飯マイバス：322円</t>
        </r>
      </text>
    </comment>
    <comment ref="H107" authorId="0" shapeId="0" xr:uid="{00000000-0006-0000-0900-000085030000}">
      <text>
        <r>
          <rPr>
            <sz val="10"/>
            <color rgb="FF000000"/>
            <rFont val="Arial"/>
            <scheme val="minor"/>
          </rPr>
          <t>原田さんと昼飯チキン南蛮：900円
※ケータイ社内に忘れて現金払い</t>
        </r>
      </text>
    </comment>
    <comment ref="M107" authorId="0" shapeId="0" xr:uid="{00000000-0006-0000-0900-00008D030000}">
      <text>
        <r>
          <rPr>
            <sz val="10"/>
            <color rgb="FF000000"/>
            <rFont val="Arial"/>
            <scheme val="minor"/>
          </rPr>
          <t>①ハローサイクリング片道：160円
※この日はクーポンで0円
②通勤交通費：178円×2=356円</t>
        </r>
      </text>
    </comment>
    <comment ref="P107" authorId="0" shapeId="0" xr:uid="{00000000-0006-0000-0900-000090030000}">
      <text>
        <r>
          <rPr>
            <sz val="10"/>
            <color rgb="FF000000"/>
            <rFont val="Arial"/>
            <scheme val="minor"/>
          </rPr>
          <t>紙：500円</t>
        </r>
      </text>
    </comment>
    <comment ref="E108" authorId="0" shapeId="0" xr:uid="{00000000-0006-0000-0900-00009A030000}">
      <text>
        <r>
          <rPr>
            <sz val="10"/>
            <color rgb="FF000000"/>
            <rFont val="Arial"/>
            <scheme val="minor"/>
          </rPr>
          <t>マンモスコーヒー：250円</t>
        </r>
      </text>
    </comment>
    <comment ref="F108" authorId="0" shapeId="0" xr:uid="{00000000-0006-0000-0900-00009B030000}">
      <text>
        <r>
          <rPr>
            <sz val="10"/>
            <color rgb="FF000000"/>
            <rFont val="Arial"/>
            <scheme val="minor"/>
          </rPr>
          <t>夜飯でつけ麺：980円</t>
        </r>
      </text>
    </comment>
    <comment ref="H108" authorId="0" shapeId="0" xr:uid="{00000000-0006-0000-0900-0000A2030000}">
      <text>
        <r>
          <rPr>
            <sz val="10"/>
            <color rgb="FF000000"/>
            <rFont val="Arial"/>
            <scheme val="minor"/>
          </rPr>
          <t>池山くんと中華ランチ：850円
※paypayを池山くんに送った
あれ、自分で決済した方がポイント貯まる、、？次回以降考える</t>
        </r>
      </text>
    </comment>
    <comment ref="K108" authorId="0" shapeId="0" xr:uid="{00000000-0006-0000-0900-0000A7030000}">
      <text>
        <r>
          <rPr>
            <sz val="10"/>
            <color rgb="FF000000"/>
            <rFont val="Arial"/>
            <scheme val="minor"/>
          </rPr>
          <t>ITパスポート申し込み：7,500円</t>
        </r>
      </text>
    </comment>
    <comment ref="M108" authorId="0" shapeId="0" xr:uid="{00000000-0006-0000-0900-0000AB030000}">
      <text>
        <r>
          <rPr>
            <sz val="10"/>
            <color rgb="FF000000"/>
            <rFont val="Arial"/>
            <scheme val="minor"/>
          </rPr>
          <t>①ハローサイクリング片道：160円
②通勤交通費：178円×2=356円</t>
        </r>
      </text>
    </comment>
    <comment ref="E109" authorId="0" shapeId="0" xr:uid="{00000000-0006-0000-0900-0000B6030000}">
      <text>
        <r>
          <rPr>
            <sz val="10"/>
            <color rgb="FF000000"/>
            <rFont val="Arial"/>
            <scheme val="minor"/>
          </rPr>
          <t>昼にサラダとイワシ缶：311円
マンモスコーヒー：250円</t>
        </r>
      </text>
    </comment>
    <comment ref="H109" authorId="0" shapeId="0" xr:uid="{00000000-0006-0000-0900-0000BA030000}">
      <text>
        <r>
          <rPr>
            <sz val="10"/>
            <color rgb="FF000000"/>
            <rFont val="Arial"/>
            <scheme val="minor"/>
          </rPr>
          <t>フライ定食with古畑さん：1,100円</t>
        </r>
      </text>
    </comment>
    <comment ref="M109" authorId="0" shapeId="0" xr:uid="{00000000-0006-0000-0900-0000C1030000}">
      <text>
        <r>
          <rPr>
            <sz val="10"/>
            <color rgb="FF000000"/>
            <rFont val="Arial"/>
            <scheme val="minor"/>
          </rPr>
          <t>①ハローサイクリング片道：160円
②通勤交通費：178円×2=356円</t>
        </r>
      </text>
    </comment>
    <comment ref="N110" authorId="0" shapeId="0" xr:uid="{00000000-0006-0000-0900-0000D4030000}">
      <text>
        <r>
          <rPr>
            <sz val="10"/>
            <color rgb="FF000000"/>
            <rFont val="Arial"/>
            <scheme val="minor"/>
          </rPr>
          <t>Amazonスーパーセール
①ルームフレグランス：872円
②VO5：2,064円
※大3つ+小おまけつき
③イヤホンジャック：641円
④typeC充電器：1,998円
★Yahoo!ショッピングでもポイントで1,448円の顔パック購入(0円)</t>
        </r>
      </text>
    </comment>
    <comment ref="P110" authorId="0" shapeId="0" xr:uid="{00000000-0006-0000-0900-0000D5030000}">
      <text>
        <r>
          <rPr>
            <sz val="10"/>
            <color rgb="FF000000"/>
            <rFont val="Arial"/>
            <scheme val="minor"/>
          </rPr>
          <t>紙：500円</t>
        </r>
      </text>
    </comment>
    <comment ref="E112" authorId="0" shapeId="0" xr:uid="{00000000-0006-0000-0900-0000F7030000}">
      <text>
        <r>
          <rPr>
            <sz val="10"/>
            <color rgb="FF000000"/>
            <rFont val="Arial"/>
            <scheme val="minor"/>
          </rPr>
          <t>昼飯セブン：162円
※箸を忘れてしまったのとオリーブを試したく
➡結論、オリーブはIDでいけそう</t>
        </r>
      </text>
    </comment>
    <comment ref="F112" authorId="0" shapeId="0" xr:uid="{00000000-0006-0000-0900-0000F9030000}">
      <text>
        <r>
          <rPr>
            <sz val="10"/>
            <color rgb="FF000000"/>
            <rFont val="Arial"/>
            <scheme val="minor"/>
          </rPr>
          <t>夜飯まつのや：990円
①鬼おろし650円②ポテキャベ100円③豚汁240円</t>
        </r>
      </text>
    </comment>
    <comment ref="M112" authorId="0" shapeId="0" xr:uid="{00000000-0006-0000-0900-0000FF030000}">
      <text>
        <r>
          <rPr>
            <sz val="10"/>
            <color rgb="FF000000"/>
            <rFont val="Arial"/>
            <scheme val="minor"/>
          </rPr>
          <t>①ハローサイクリング片道：160円
※この日はクーポンで0円
②通勤交通費：178円×2=356円</t>
        </r>
      </text>
    </comment>
    <comment ref="E113" authorId="0" shapeId="0" xr:uid="{00000000-0006-0000-0900-00000F040000}">
      <text>
        <r>
          <rPr>
            <sz val="10"/>
            <color rgb="FF000000"/>
            <rFont val="Arial"/>
            <scheme val="minor"/>
          </rPr>
          <t>セブンでコーヒーとミンティア：388円
※オリーブがIDで決済してみたがなぜかデビットの残高が無いと出た。。</t>
        </r>
      </text>
    </comment>
    <comment ref="F113" authorId="0" shapeId="0" xr:uid="{00000000-0006-0000-0900-000011040000}">
      <text>
        <r>
          <rPr>
            <sz val="10"/>
            <color rgb="FF000000"/>
            <rFont val="Arial"/>
            <scheme val="minor"/>
          </rPr>
          <t>夜飯100円ローソン：430円</t>
        </r>
      </text>
    </comment>
    <comment ref="M113" authorId="0" shapeId="0" xr:uid="{00000000-0006-0000-0900-00001A040000}">
      <text>
        <r>
          <rPr>
            <sz val="10"/>
            <color rgb="FF000000"/>
            <rFont val="Arial"/>
            <scheme val="minor"/>
          </rPr>
          <t>①ハローサイクリング片道：160円
②通勤交通費：178円×2=356円</t>
        </r>
      </text>
    </comment>
    <comment ref="P113" authorId="0" shapeId="0" xr:uid="{00000000-0006-0000-0900-00001C040000}">
      <text>
        <r>
          <rPr>
            <sz val="10"/>
            <color rgb="FF000000"/>
            <rFont val="Arial"/>
            <scheme val="minor"/>
          </rPr>
          <t>紙：500円</t>
        </r>
      </text>
    </comment>
    <comment ref="E114" authorId="0" shapeId="0" xr:uid="{00000000-0006-0000-0900-000027040000}">
      <text>
        <r>
          <rPr>
            <sz val="10"/>
            <color rgb="FF000000"/>
            <rFont val="Arial"/>
            <scheme val="minor"/>
          </rPr>
          <t>セブンでパスタサラダ：365円
※オリーブがIDで決済してみたがなぜかデビットの残高が無いと出た。。</t>
        </r>
      </text>
    </comment>
    <comment ref="F114" authorId="0" shapeId="0" xr:uid="{00000000-0006-0000-0900-00002C040000}">
      <text>
        <r>
          <rPr>
            <sz val="10"/>
            <color rgb="FF000000"/>
            <rFont val="Arial"/>
            <scheme val="minor"/>
          </rPr>
          <t>夜飯100円ローソン：292円</t>
        </r>
      </text>
    </comment>
    <comment ref="M114" authorId="0" shapeId="0" xr:uid="{00000000-0006-0000-0900-000035040000}">
      <text>
        <r>
          <rPr>
            <sz val="10"/>
            <color rgb="FF000000"/>
            <rFont val="Arial"/>
            <scheme val="minor"/>
          </rPr>
          <t>①ハローサイクリング片道：160円
②通勤交通費：178円×1=178円
※帰りは溜池山王から帰宅</t>
        </r>
      </text>
    </comment>
    <comment ref="E115" authorId="0" shapeId="0" xr:uid="{00000000-0006-0000-0900-00003D040000}">
      <text>
        <r>
          <rPr>
            <sz val="10"/>
            <color rgb="FF000000"/>
            <rFont val="Arial"/>
            <scheme val="minor"/>
          </rPr>
          <t>セブンでパスタサラダ：365円
※オリーブがIDで決済してみたがなぜかデビットの残高が無いと出た。。</t>
        </r>
      </text>
    </comment>
    <comment ref="F115" authorId="0" shapeId="0" xr:uid="{00000000-0006-0000-0900-00003F040000}">
      <text>
        <r>
          <rPr>
            <sz val="10"/>
            <color rgb="FF000000"/>
            <rFont val="Arial"/>
            <scheme val="minor"/>
          </rPr>
          <t>夜飯100円ローソン：322円</t>
        </r>
      </text>
    </comment>
    <comment ref="H115" authorId="0" shapeId="0" xr:uid="{00000000-0006-0000-0900-000045040000}">
      <text>
        <r>
          <rPr>
            <sz val="10"/>
            <color rgb="FF000000"/>
            <rFont val="Arial"/>
            <scheme val="minor"/>
          </rPr>
          <t>会社の焼き肉代：3,000円</t>
        </r>
      </text>
    </comment>
    <comment ref="M115" authorId="0" shapeId="0" xr:uid="{00000000-0006-0000-0900-000049040000}">
      <text>
        <r>
          <rPr>
            <sz val="10"/>
            <color rgb="FF000000"/>
            <rFont val="Arial"/>
            <scheme val="minor"/>
          </rPr>
          <t>①ハローサイクリング片道：160円
②通勤交通費：178円×1=178円
※帰りは溜池山王から帰宅</t>
        </r>
      </text>
    </comment>
    <comment ref="F116" authorId="0" shapeId="0" xr:uid="{00000000-0006-0000-0900-000055040000}">
      <text>
        <r>
          <rPr>
            <sz val="10"/>
            <color rgb="FF000000"/>
            <rFont val="Arial"/>
            <scheme val="minor"/>
          </rPr>
          <t>帰りにコンビニ：938円
※缶と麺</t>
        </r>
      </text>
    </comment>
    <comment ref="H116" authorId="0" shapeId="0" xr:uid="{00000000-0006-0000-0900-000059040000}">
      <text>
        <r>
          <rPr>
            <sz val="10"/>
            <color rgb="FF000000"/>
            <rFont val="Arial"/>
            <scheme val="minor"/>
          </rPr>
          <t xml:space="preserve">昼飯原田さんとB2Fピザ：1,210円
佐々木さんと相良と飲み：638円
</t>
        </r>
      </text>
    </comment>
    <comment ref="M116" authorId="0" shapeId="0" xr:uid="{00000000-0006-0000-0900-000060040000}">
      <text>
        <r>
          <rPr>
            <sz val="10"/>
            <color rgb="FF000000"/>
            <rFont val="Arial"/>
            <scheme val="minor"/>
          </rPr>
          <t>①ハローサイクリング片道：0円
※この日は行きも武蔵中原駅からにした
②通勤交通費：178円×2=356円</t>
        </r>
      </text>
    </comment>
    <comment ref="P116" authorId="0" shapeId="0" xr:uid="{00000000-0006-0000-0900-000061040000}">
      <text>
        <r>
          <rPr>
            <sz val="10"/>
            <color rgb="FF000000"/>
            <rFont val="Arial"/>
            <scheme val="minor"/>
          </rPr>
          <t>紙：500円</t>
        </r>
      </text>
    </comment>
    <comment ref="E117" authorId="0" shapeId="0" xr:uid="{00000000-0006-0000-0900-000068040000}">
      <text>
        <r>
          <rPr>
            <sz val="10"/>
            <color rgb="FF000000"/>
            <rFont val="Arial"/>
            <scheme val="minor"/>
          </rPr>
          <t>昼飯セブンつけ麵：699円</t>
        </r>
      </text>
    </comment>
    <comment ref="F117" authorId="0" shapeId="0" xr:uid="{00000000-0006-0000-0900-00006A040000}">
      <text>
        <r>
          <rPr>
            <sz val="10"/>
            <color rgb="FF000000"/>
            <rFont val="Arial"/>
            <scheme val="minor"/>
          </rPr>
          <t>夜食のセブンラーメン：432円</t>
        </r>
      </text>
    </comment>
    <comment ref="H117" authorId="0" shapeId="0" xr:uid="{00000000-0006-0000-0900-00006E040000}">
      <text>
        <r>
          <rPr>
            <sz val="10"/>
            <color rgb="FF000000"/>
            <rFont val="Arial"/>
            <scheme val="minor"/>
          </rPr>
          <t xml:space="preserve">①のなと土間土間：3,000円
②のなと2軒目居酒屋：1,987円
③のなと3軒目：4,180円
④のなにシーシャ代：3,000円
</t>
        </r>
      </text>
    </comment>
    <comment ref="J117" authorId="0" shapeId="0" xr:uid="{00000000-0006-0000-0900-000071040000}">
      <text>
        <r>
          <rPr>
            <sz val="10"/>
            <color rgb="FF000000"/>
            <rFont val="Arial"/>
            <scheme val="minor"/>
          </rPr>
          <t>業務スーパーで買い物：4,269円
※缶詰×12やその他パスタやゴボウサラダなど</t>
        </r>
      </text>
    </comment>
    <comment ref="M117" authorId="0" shapeId="0" xr:uid="{00000000-0006-0000-0900-000075040000}">
      <text>
        <r>
          <rPr>
            <sz val="10"/>
            <color rgb="FF000000"/>
            <rFont val="Arial"/>
            <scheme val="minor"/>
          </rPr>
          <t>①行きの電車：167円
②帰りのタクシー代：2,500円</t>
        </r>
      </text>
    </comment>
    <comment ref="P117" authorId="0" shapeId="0" xr:uid="{00000000-0006-0000-0900-000076040000}">
      <text>
        <r>
          <rPr>
            <sz val="10"/>
            <color rgb="FF000000"/>
            <rFont val="Arial"/>
            <scheme val="minor"/>
          </rPr>
          <t>紙：500円</t>
        </r>
      </text>
    </comment>
    <comment ref="E118" authorId="0" shapeId="0" xr:uid="{00000000-0006-0000-0900-000083040000}">
      <text>
        <r>
          <rPr>
            <sz val="10"/>
            <color rgb="FF000000"/>
            <rFont val="Arial"/>
            <scheme val="minor"/>
          </rPr>
          <t>昼飯家系：850円</t>
        </r>
      </text>
    </comment>
    <comment ref="F118" authorId="0" shapeId="0" xr:uid="{00000000-0006-0000-0900-000084040000}">
      <text>
        <r>
          <rPr>
            <sz val="10"/>
            <color rgb="FF000000"/>
            <rFont val="Arial"/>
            <scheme val="minor"/>
          </rPr>
          <t>夜飯セブン次郎：935円</t>
        </r>
      </text>
    </comment>
    <comment ref="O118" authorId="0" shapeId="0" xr:uid="{00000000-0006-0000-0900-00008C040000}">
      <text>
        <r>
          <rPr>
            <sz val="10"/>
            <color rgb="FF000000"/>
            <rFont val="Arial"/>
            <scheme val="minor"/>
          </rPr>
          <t>クレカでpaypayチャージ手数料315円
みずほ引き出し手数料220円</t>
        </r>
      </text>
    </comment>
    <comment ref="E119" authorId="0" shapeId="0" xr:uid="{00000000-0006-0000-0900-000097040000}">
      <text>
        <r>
          <rPr>
            <sz val="10"/>
            <color rgb="FF000000"/>
            <rFont val="Arial"/>
            <scheme val="minor"/>
          </rPr>
          <t>昼飯つけ麵：1,050円</t>
        </r>
      </text>
    </comment>
    <comment ref="D120" authorId="0" shapeId="0" xr:uid="{00000000-0006-0000-0900-0000A6040000}">
      <text>
        <r>
          <rPr>
            <sz val="10"/>
            <color rgb="FF000000"/>
            <rFont val="Arial"/>
            <scheme val="minor"/>
          </rPr>
          <t>朝コーヒー：127円</t>
        </r>
      </text>
    </comment>
    <comment ref="F120" authorId="0" shapeId="0" xr:uid="{00000000-0006-0000-0900-0000A9040000}">
      <text>
        <r>
          <rPr>
            <sz val="10"/>
            <color rgb="FF000000"/>
            <rFont val="Arial"/>
            <scheme val="minor"/>
          </rPr>
          <t>夜飯マイバス：322円</t>
        </r>
      </text>
    </comment>
    <comment ref="M120" authorId="0" shapeId="0" xr:uid="{00000000-0006-0000-0900-0000B0040000}">
      <text>
        <r>
          <rPr>
            <sz val="10"/>
            <color rgb="FF000000"/>
            <rFont val="Arial"/>
            <scheme val="minor"/>
          </rPr>
          <t>①ハローサイクリング片道：160円
②通勤交通費：178円×2=356円</t>
        </r>
      </text>
    </comment>
    <comment ref="P120" authorId="0" shapeId="0" xr:uid="{00000000-0006-0000-0900-0000B1040000}">
      <text>
        <r>
          <rPr>
            <sz val="10"/>
            <color rgb="FF000000"/>
            <rFont val="Arial"/>
            <scheme val="minor"/>
          </rPr>
          <t>紙：500円</t>
        </r>
      </text>
    </comment>
    <comment ref="F121" authorId="0" shapeId="0" xr:uid="{00000000-0006-0000-0900-0000C0040000}">
      <text>
        <r>
          <rPr>
            <sz val="10"/>
            <color rgb="FF000000"/>
            <rFont val="Arial"/>
            <scheme val="minor"/>
          </rPr>
          <t>夜飯マイバス：604円
※お茶代256円含む</t>
        </r>
      </text>
    </comment>
    <comment ref="H121" authorId="0" shapeId="0" xr:uid="{00000000-0006-0000-0900-0000C6040000}">
      <text>
        <r>
          <rPr>
            <sz val="10"/>
            <color rgb="FF000000"/>
            <rFont val="Arial"/>
            <scheme val="minor"/>
          </rPr>
          <t>①97年会1次会：3,560円
※立て替えてpaypayで3,580円×7=25,060円を回収
神谷からは現金で3,600円回収したので支払い3,560円で計上
②2次会：1,600円
※大野木に現金支払い</t>
        </r>
      </text>
    </comment>
    <comment ref="M121" authorId="0" shapeId="0" xr:uid="{00000000-0006-0000-0900-0000CE040000}">
      <text>
        <r>
          <rPr>
            <sz val="10"/>
            <color rgb="FF000000"/>
            <rFont val="Arial"/>
            <scheme val="minor"/>
          </rPr>
          <t>①ハローサイクリング片道：0円
※この日は行きも武蔵中原駅からにした
②通勤交通費：178円×1=178円
③居酒屋へ：209円
④帰り：180円</t>
        </r>
      </text>
    </comment>
    <comment ref="D122" authorId="0" shapeId="0" xr:uid="{00000000-0006-0000-0900-0000D8040000}">
      <text>
        <r>
          <rPr>
            <sz val="10"/>
            <color rgb="FF000000"/>
            <rFont val="Arial"/>
            <scheme val="minor"/>
          </rPr>
          <t>ミンティアとコーヒー：355円</t>
        </r>
      </text>
    </comment>
    <comment ref="F122" authorId="0" shapeId="0" xr:uid="{00000000-0006-0000-0900-0000DB040000}">
      <text>
        <r>
          <rPr>
            <sz val="10"/>
            <color rgb="FF000000"/>
            <rFont val="Arial"/>
            <scheme val="minor"/>
          </rPr>
          <t>夜飯100円ローソン：456円
※お茶代280円を含む</t>
        </r>
      </text>
    </comment>
    <comment ref="H122" authorId="0" shapeId="0" xr:uid="{00000000-0006-0000-0900-0000DF040000}">
      <text>
        <r>
          <rPr>
            <sz val="10"/>
            <color rgb="FF000000"/>
            <rFont val="Arial"/>
            <scheme val="minor"/>
          </rPr>
          <t>竹井くんとランチ：2,120円
※自分は950円で、1,170円分はご馳走したのでプレゼントに分けて計上</t>
        </r>
      </text>
    </comment>
    <comment ref="I122" authorId="0" shapeId="0" xr:uid="{00000000-0006-0000-0900-0000E1040000}">
      <text>
        <r>
          <rPr>
            <sz val="10"/>
            <color rgb="FF000000"/>
            <rFont val="Arial"/>
            <scheme val="minor"/>
          </rPr>
          <t>竹井くんとランチ：2,120円
※自分は950円で、1,170円分はご馳走したのでプレゼントに分けて計上</t>
        </r>
      </text>
    </comment>
    <comment ref="M122" authorId="0" shapeId="0" xr:uid="{00000000-0006-0000-0900-0000E9040000}">
      <text>
        <r>
          <rPr>
            <sz val="10"/>
            <color rgb="FF000000"/>
            <rFont val="Arial"/>
            <scheme val="minor"/>
          </rPr>
          <t>①ハローサイクリング片道：0円
※この日は行きも武蔵中原駅からにした
②通勤交通費：178円×1=178円
※帰りは溜池山王から帰宅</t>
        </r>
      </text>
    </comment>
    <comment ref="P122" authorId="0" shapeId="0" xr:uid="{00000000-0006-0000-0900-0000EC040000}">
      <text>
        <r>
          <rPr>
            <sz val="10"/>
            <color rgb="FF000000"/>
            <rFont val="Arial"/>
            <scheme val="minor"/>
          </rPr>
          <t>紙：500円</t>
        </r>
      </text>
    </comment>
    <comment ref="E123" authorId="0" shapeId="0" xr:uid="{00000000-0006-0000-0900-0000F4040000}">
      <text>
        <r>
          <rPr>
            <sz val="10"/>
            <color rgb="FF000000"/>
            <rFont val="Arial"/>
            <scheme val="minor"/>
          </rPr>
          <t>セブンで昼飯おにぎりとサラダチキン：330円</t>
        </r>
      </text>
    </comment>
    <comment ref="F123" authorId="0" shapeId="0" xr:uid="{00000000-0006-0000-0900-0000F6040000}">
      <text>
        <r>
          <rPr>
            <sz val="10"/>
            <color rgb="FF000000"/>
            <rFont val="Arial"/>
            <scheme val="minor"/>
          </rPr>
          <t>夜飯でおにぎりとプロテインバー：352円</t>
        </r>
      </text>
    </comment>
    <comment ref="H123" authorId="0" shapeId="0" xr:uid="{00000000-0006-0000-0900-0000FC040000}">
      <text>
        <r>
          <rPr>
            <sz val="10"/>
            <color rgb="FF000000"/>
            <rFont val="Arial"/>
            <scheme val="minor"/>
          </rPr>
          <t>①ローソンで酒代：1,581円
②セブンでチェイサー：279円</t>
        </r>
      </text>
    </comment>
    <comment ref="M123" authorId="0" shapeId="0" xr:uid="{00000000-0006-0000-0900-000006050000}">
      <text>
        <r>
          <rPr>
            <sz val="10"/>
            <color rgb="FF000000"/>
            <rFont val="Arial"/>
            <scheme val="minor"/>
          </rPr>
          <t>①ハローサイクリング片道：0円
※この日は行きも武蔵中原駅からにした
②通勤交通費：178円×2=356円</t>
        </r>
      </text>
    </comment>
    <comment ref="F124" authorId="0" shapeId="0" xr:uid="{00000000-0006-0000-0900-000010050000}">
      <text>
        <r>
          <rPr>
            <sz val="10"/>
            <color rgb="FF000000"/>
            <rFont val="Arial"/>
            <scheme val="minor"/>
          </rPr>
          <t>①夜飯家系：1,080円
※麺少な目で野菜別で注文good
②マウンテンデュー：110円</t>
        </r>
      </text>
    </comment>
    <comment ref="M124" authorId="0" shapeId="0" xr:uid="{00000000-0006-0000-0900-000017050000}">
      <text>
        <r>
          <rPr>
            <sz val="10"/>
            <color rgb="FF000000"/>
            <rFont val="Arial"/>
            <scheme val="minor"/>
          </rPr>
          <t>ハローサイクリング：480円</t>
        </r>
      </text>
    </comment>
    <comment ref="N124" authorId="0" shapeId="0" xr:uid="{00000000-0006-0000-0900-000018050000}">
      <text>
        <r>
          <rPr>
            <sz val="10"/>
            <color rgb="FF000000"/>
            <rFont val="Arial"/>
            <scheme val="minor"/>
          </rPr>
          <t>ユニクロでシャツとセットアップ、タンクトップやステテコなど購入：25,940円</t>
        </r>
      </text>
    </comment>
    <comment ref="F125" authorId="0" shapeId="0" xr:uid="{00000000-0006-0000-0900-000024050000}">
      <text>
        <r>
          <rPr>
            <sz val="10"/>
            <color rgb="FF000000"/>
            <rFont val="Arial"/>
            <scheme val="minor"/>
          </rPr>
          <t>夜飯日高屋：610円</t>
        </r>
      </text>
    </comment>
    <comment ref="M125" authorId="0" shapeId="0" xr:uid="{00000000-0006-0000-0900-00002D050000}">
      <text>
        <r>
          <rPr>
            <sz val="10"/>
            <color rgb="FF000000"/>
            <rFont val="Arial"/>
            <scheme val="minor"/>
          </rPr>
          <t xml:space="preserve">会社で自習：178円
帰りは新橋から帰宅：230円
</t>
        </r>
      </text>
    </comment>
    <comment ref="N125" authorId="0" shapeId="0" xr:uid="{00000000-0006-0000-0900-00002E050000}">
      <text>
        <r>
          <rPr>
            <sz val="10"/>
            <color rgb="FF000000"/>
            <rFont val="Arial"/>
            <scheme val="minor"/>
          </rPr>
          <t>結婚式のご祝儀袋：273円
ダイソーでイヤホンとカバー：330円</t>
        </r>
      </text>
    </comment>
    <comment ref="P125" authorId="0" shapeId="0" xr:uid="{00000000-0006-0000-0900-000031050000}">
      <text>
        <r>
          <rPr>
            <sz val="10"/>
            <color rgb="FF000000"/>
            <rFont val="Arial"/>
            <scheme val="minor"/>
          </rPr>
          <t>紙：500円</t>
        </r>
      </text>
    </comment>
    <comment ref="D126" authorId="0" shapeId="0" xr:uid="{00000000-0006-0000-0900-00003B050000}">
      <text>
        <r>
          <rPr>
            <sz val="10"/>
            <color rgb="FF000000"/>
            <rFont val="Arial"/>
            <scheme val="minor"/>
          </rPr>
          <t>朝コーヒー：127円</t>
        </r>
      </text>
    </comment>
    <comment ref="E126" authorId="0" shapeId="0" xr:uid="{00000000-0006-0000-0900-00003D050000}">
      <text>
        <r>
          <rPr>
            <sz val="10"/>
            <color rgb="FF000000"/>
            <rFont val="Arial"/>
            <scheme val="minor"/>
          </rPr>
          <t>虎ノ門ヒルズの弁当ランチ
※坂根さんに教えてもらった地下1階の店。おいしかったけどまあまあ高め</t>
        </r>
      </text>
    </comment>
    <comment ref="F126" authorId="0" shapeId="0" xr:uid="{00000000-0006-0000-0900-00003E050000}">
      <text>
        <r>
          <rPr>
            <sz val="10"/>
            <color rgb="FF000000"/>
            <rFont val="Arial"/>
            <scheme val="minor"/>
          </rPr>
          <t>夜飯セブン：327円</t>
        </r>
      </text>
    </comment>
    <comment ref="M126" authorId="0" shapeId="0" xr:uid="{00000000-0006-0000-0900-000043050000}">
      <text>
        <r>
          <rPr>
            <sz val="10"/>
            <color rgb="FF000000"/>
            <rFont val="Arial"/>
            <scheme val="minor"/>
          </rPr>
          <t>①ハローサイクリング片道：0円
※この日は行きも武蔵中原駅からにした
②通勤交通費：178円×1=178円
※帰りは溜池山王から帰宅</t>
        </r>
      </text>
    </comment>
    <comment ref="E127" authorId="0" shapeId="0" xr:uid="{00000000-0006-0000-0900-00004C050000}">
      <text>
        <r>
          <rPr>
            <sz val="10"/>
            <color rgb="FF000000"/>
            <rFont val="Arial"/>
            <scheme val="minor"/>
          </rPr>
          <t>昼飯セブン：457円</t>
        </r>
      </text>
    </comment>
    <comment ref="M127" authorId="0" shapeId="0" xr:uid="{00000000-0006-0000-0900-000052050000}">
      <text>
        <r>
          <rPr>
            <sz val="10"/>
            <color rgb="FF000000"/>
            <rFont val="Arial"/>
            <scheme val="minor"/>
          </rPr>
          <t>①ハローサイクリング片道：0円
※この日は行きも武蔵中原駅からにした
②通勤交通費：178円×1=178円
※帰りは溜池山王から帰宅</t>
        </r>
      </text>
    </comment>
    <comment ref="E128" authorId="0" shapeId="0" xr:uid="{00000000-0006-0000-0900-000061050000}">
      <text>
        <r>
          <rPr>
            <sz val="10"/>
            <color rgb="FF000000"/>
            <rFont val="Arial"/>
            <scheme val="minor"/>
          </rPr>
          <t>昼飯セブン：527円</t>
        </r>
      </text>
    </comment>
    <comment ref="M128" authorId="0" shapeId="0" xr:uid="{00000000-0006-0000-0900-00006C050000}">
      <text>
        <r>
          <rPr>
            <sz val="10"/>
            <color rgb="FF000000"/>
            <rFont val="Arial"/>
            <scheme val="minor"/>
          </rPr>
          <t>①ハローサイクリング片道：0円
※この日は行きも武蔵中原駅からにした
②通勤交通費：178円×2=356円</t>
        </r>
      </text>
    </comment>
    <comment ref="N128" authorId="0" shapeId="0" xr:uid="{00000000-0006-0000-0900-00006D050000}">
      <text>
        <r>
          <rPr>
            <sz val="10"/>
            <color rgb="FF000000"/>
            <rFont val="Arial"/>
            <scheme val="minor"/>
          </rPr>
          <t>アマプラ年間プラン購入：5,900円
※EPOS（来年6月くらいに確認）</t>
        </r>
      </text>
    </comment>
    <comment ref="P128" authorId="0" shapeId="0" xr:uid="{00000000-0006-0000-0900-00006F050000}">
      <text>
        <r>
          <rPr>
            <sz val="10"/>
            <color rgb="FF000000"/>
            <rFont val="Arial"/>
            <scheme val="minor"/>
          </rPr>
          <t>紙：500円</t>
        </r>
      </text>
    </comment>
    <comment ref="E129" authorId="0" shapeId="0" xr:uid="{00000000-0006-0000-0900-00007A050000}">
      <text>
        <r>
          <rPr>
            <sz val="10"/>
            <color rgb="FF000000"/>
            <rFont val="Arial"/>
            <scheme val="minor"/>
          </rPr>
          <t>昼飯セブン：532円</t>
        </r>
      </text>
    </comment>
    <comment ref="M129" authorId="0" shapeId="0" xr:uid="{00000000-0006-0000-0900-000087050000}">
      <text>
        <r>
          <rPr>
            <sz val="10"/>
            <color rgb="FF000000"/>
            <rFont val="Arial"/>
            <scheme val="minor"/>
          </rPr>
          <t>武蔵小杉～虎ノ門ヒルズ：178円
虎ノ門ヒルズ～武蔵小杉：405円</t>
        </r>
      </text>
    </comment>
    <comment ref="E131" authorId="0" shapeId="0" xr:uid="{00000000-0006-0000-0900-0000B3050000}">
      <text>
        <r>
          <rPr>
            <sz val="10"/>
            <color rgb="FF000000"/>
            <rFont val="Arial"/>
            <scheme val="minor"/>
          </rPr>
          <t>昼飯セブン：532円
自販機コーヒー：150円</t>
        </r>
      </text>
    </comment>
    <comment ref="F131" authorId="0" shapeId="0" xr:uid="{00000000-0006-0000-0900-0000B5050000}">
      <text>
        <r>
          <rPr>
            <sz val="10"/>
            <color rgb="FF000000"/>
            <rFont val="Arial"/>
            <scheme val="minor"/>
          </rPr>
          <t>夜飯セブン：493円</t>
        </r>
      </text>
    </comment>
    <comment ref="H131" authorId="0" shapeId="0" xr:uid="{00000000-0006-0000-0900-0000B9050000}">
      <text>
        <r>
          <rPr>
            <sz val="10"/>
            <color rgb="FF000000"/>
            <rFont val="Arial"/>
            <scheme val="minor"/>
          </rPr>
          <t>【真柄たちと野球観戦】
①チケ代：7/13にpaypayで真柄に先に送金済み：6,700円
②球場前ファミマ：423円
③球場ハイボール：750円
④新橋の飲み：2,000円</t>
        </r>
      </text>
    </comment>
    <comment ref="M131" authorId="0" shapeId="0" xr:uid="{00000000-0006-0000-0900-0000BE050000}">
      <text>
        <r>
          <rPr>
            <sz val="10"/>
            <color rgb="FF000000"/>
            <rFont val="Arial"/>
            <scheme val="minor"/>
          </rPr>
          <t>虎ノ門～外苑前：178円
外苑前～新橋：178円
新橋～武蔵中原：230円</t>
        </r>
      </text>
    </comment>
    <comment ref="P131" authorId="0" shapeId="0" xr:uid="{00000000-0006-0000-0900-0000C0050000}">
      <text>
        <r>
          <rPr>
            <sz val="10"/>
            <color rgb="FF000000"/>
            <rFont val="Arial"/>
            <scheme val="minor"/>
          </rPr>
          <t>紙：500円</t>
        </r>
      </text>
    </comment>
    <comment ref="E132" authorId="0" shapeId="0" xr:uid="{00000000-0006-0000-0900-0000CA050000}">
      <text>
        <r>
          <rPr>
            <sz val="10"/>
            <color rgb="FF000000"/>
            <rFont val="Arial"/>
            <scheme val="minor"/>
          </rPr>
          <t>昼飯セブン：864円</t>
        </r>
      </text>
    </comment>
    <comment ref="J132" authorId="0" shapeId="0" xr:uid="{00000000-0006-0000-0900-0000D4050000}">
      <text>
        <r>
          <rPr>
            <sz val="10"/>
            <color rgb="FF000000"/>
            <rFont val="Arial"/>
            <scheme val="minor"/>
          </rPr>
          <t>業務スーパーで買い物：1,739円
※お茶と納豆とめんつゆ</t>
        </r>
      </text>
    </comment>
    <comment ref="P132" authorId="0" shapeId="0" xr:uid="{00000000-0006-0000-0900-0000DB050000}">
      <text>
        <r>
          <rPr>
            <sz val="10"/>
            <color rgb="FF000000"/>
            <rFont val="Arial"/>
            <scheme val="minor"/>
          </rPr>
          <t>電子：430円</t>
        </r>
      </text>
    </comment>
    <comment ref="E133" authorId="0" shapeId="0" xr:uid="{00000000-0006-0000-0900-000001000000}">
      <text>
        <r>
          <rPr>
            <sz val="10"/>
            <color rgb="FF000000"/>
            <rFont val="Arial"/>
            <scheme val="minor"/>
          </rPr>
          <t>昼飯家系：1,030円
880円＋野菜150円
マウンテンデュー：110円</t>
        </r>
      </text>
    </comment>
    <comment ref="K133" authorId="0" shapeId="0" xr:uid="{00000000-0006-0000-0900-000007000000}">
      <text>
        <r>
          <rPr>
            <sz val="10"/>
            <color rgb="FF000000"/>
            <rFont val="Arial"/>
            <scheme val="minor"/>
          </rPr>
          <t>散髪(QBハウス武蔵中原)：1,400円
※100円割引は期限切れて次は9月末までの分をもらった</t>
        </r>
      </text>
    </comment>
    <comment ref="M133" authorId="0" shapeId="0" xr:uid="{00000000-0006-0000-0900-000009000000}">
      <text>
        <r>
          <rPr>
            <sz val="10"/>
            <color rgb="FF000000"/>
            <rFont val="Arial"/>
            <scheme val="minor"/>
          </rPr>
          <t>①武蔵中原～横浜：250円
②横浜～武蔵中原：230円</t>
        </r>
      </text>
    </comment>
    <comment ref="N133" authorId="0" shapeId="0" xr:uid="{00000000-0006-0000-0900-00000A000000}">
      <text>
        <r>
          <rPr>
            <sz val="10"/>
            <color rgb="FF000000"/>
            <rFont val="Arial"/>
            <scheme val="minor"/>
          </rPr>
          <t>テレ東BIZ年間プランの購入：11,800円
※EPOS決済
（来年7月頃確認）</t>
        </r>
      </text>
    </comment>
    <comment ref="F134" authorId="0" shapeId="0" xr:uid="{00000000-0006-0000-0900-000015000000}">
      <text>
        <r>
          <rPr>
            <sz val="10"/>
            <color rgb="FF000000"/>
            <rFont val="Arial"/>
            <scheme val="minor"/>
          </rPr>
          <t>夜飯セブン：739円</t>
        </r>
      </text>
    </comment>
    <comment ref="J134" authorId="0" shapeId="0" xr:uid="{00000000-0006-0000-0900-00001D000000}">
      <text>
        <r>
          <rPr>
            <sz val="10"/>
            <color rgb="FF000000"/>
            <rFont val="Arial"/>
            <scheme val="minor"/>
          </rPr>
          <t>お茶の一気買い：1,400円のところをポイント900円分使って500円
※収入の所にも900円計上し、ここには通常で支払った想定で1,400円にて計上</t>
        </r>
      </text>
    </comment>
    <comment ref="N134" authorId="0" shapeId="0" xr:uid="{00000000-0006-0000-0900-000021000000}">
      <text>
        <r>
          <rPr>
            <sz val="10"/>
            <color rgb="FF000000"/>
            <rFont val="Arial"/>
            <scheme val="minor"/>
          </rPr>
          <t>ダイソーで靴2つとイヤホンと扇風機購入：1,980円</t>
        </r>
      </text>
    </comment>
    <comment ref="E135" authorId="0" shapeId="0" xr:uid="{00000000-0006-0000-0900-000032000000}">
      <text>
        <r>
          <rPr>
            <sz val="10"/>
            <color rgb="FF000000"/>
            <rFont val="Arial"/>
            <scheme val="minor"/>
          </rPr>
          <t>昼飯セブン：532円</t>
        </r>
      </text>
    </comment>
    <comment ref="F135" authorId="0" shapeId="0" xr:uid="{00000000-0006-0000-0900-000035000000}">
      <text>
        <r>
          <rPr>
            <sz val="10"/>
            <color rgb="FF000000"/>
            <rFont val="Arial"/>
            <scheme val="minor"/>
          </rPr>
          <t>夜飯セブン：514円</t>
        </r>
      </text>
    </comment>
    <comment ref="F136" authorId="0" shapeId="0" xr:uid="{00000000-0006-0000-0900-00004A000000}">
      <text>
        <r>
          <rPr>
            <sz val="10"/>
            <color rgb="FF000000"/>
            <rFont val="Arial"/>
            <scheme val="minor"/>
          </rPr>
          <t>夜飯セブン：494円</t>
        </r>
      </text>
    </comment>
    <comment ref="J136" authorId="0" shapeId="0" xr:uid="{00000000-0006-0000-0900-00004F000000}">
      <text>
        <r>
          <rPr>
            <sz val="10"/>
            <color rgb="FF000000"/>
            <rFont val="Arial"/>
            <scheme val="minor"/>
          </rPr>
          <t>ゼリーの一気買い：5,822円のところをポイント22円分使って5,800円
※収入の所にも22円計上し、ここには通常で支払った想定で5,822円にて計上</t>
        </r>
      </text>
    </comment>
    <comment ref="P136" authorId="0" shapeId="0" xr:uid="{00000000-0006-0000-0900-000058000000}">
      <text>
        <r>
          <rPr>
            <sz val="10"/>
            <color rgb="FF000000"/>
            <rFont val="Arial"/>
            <scheme val="minor"/>
          </rPr>
          <t>紙：500円</t>
        </r>
      </text>
    </comment>
    <comment ref="D137" authorId="0" shapeId="0" xr:uid="{00000000-0006-0000-0900-000066000000}">
      <text>
        <r>
          <rPr>
            <sz val="10"/>
            <color rgb="FF000000"/>
            <rFont val="Arial"/>
            <scheme val="minor"/>
          </rPr>
          <t>朝めしセブン：コーヒーと一本満足イチゴ
琴畑さんに出して頂いた、、！</t>
        </r>
      </text>
    </comment>
    <comment ref="E137" authorId="0" shapeId="0" xr:uid="{00000000-0006-0000-0900-000069000000}">
      <text>
        <r>
          <rPr>
            <sz val="10"/>
            <color rgb="FF000000"/>
            <rFont val="Arial"/>
            <scheme val="minor"/>
          </rPr>
          <t>昼飯セブン：344円</t>
        </r>
      </text>
    </comment>
    <comment ref="F137" authorId="0" shapeId="0" xr:uid="{00000000-0006-0000-0900-00006B000000}">
      <text>
        <r>
          <rPr>
            <sz val="10"/>
            <color rgb="FF000000"/>
            <rFont val="Arial"/>
            <scheme val="minor"/>
          </rPr>
          <t>夜飯セブン：381円</t>
        </r>
      </text>
    </comment>
    <comment ref="D138" authorId="0" shapeId="0" xr:uid="{00000000-0006-0000-0900-000083000000}">
      <text>
        <r>
          <rPr>
            <sz val="10"/>
            <color rgb="FF000000"/>
            <rFont val="Arial"/>
            <scheme val="minor"/>
          </rPr>
          <t>朝コーヒー：127円</t>
        </r>
      </text>
    </comment>
    <comment ref="F138" authorId="0" shapeId="0" xr:uid="{00000000-0006-0000-0900-000084000000}">
      <text>
        <r>
          <rPr>
            <sz val="10"/>
            <color rgb="FF000000"/>
            <rFont val="Arial"/>
            <scheme val="minor"/>
          </rPr>
          <t>①セブンで夜おにぎり：167円
②ミニストップでアップ酒：220円</t>
        </r>
      </text>
    </comment>
    <comment ref="H138" authorId="0" shapeId="0" xr:uid="{00000000-0006-0000-0900-000088000000}">
      <text>
        <r>
          <rPr>
            <sz val="10"/>
            <color rgb="FF000000"/>
            <rFont val="Arial"/>
            <scheme val="minor"/>
          </rPr>
          <t>飛嶋さんがご馳走してくれた。。！</t>
        </r>
      </text>
    </comment>
    <comment ref="F139" authorId="0" shapeId="0" xr:uid="{00000000-0006-0000-0900-000097000000}">
      <text>
        <r>
          <rPr>
            <sz val="10"/>
            <color rgb="FF000000"/>
            <rFont val="Arial"/>
            <scheme val="minor"/>
          </rPr>
          <t>夜飯セブン：430円
※初のセブンアプリとoliveカード決済してみた⇒夜飯とタバコと歯磨き粉も合算で1,130円</t>
        </r>
      </text>
    </comment>
    <comment ref="J139" authorId="0" shapeId="0" xr:uid="{00000000-0006-0000-0900-00009F000000}">
      <text>
        <r>
          <rPr>
            <sz val="10"/>
            <color rgb="FF000000"/>
            <rFont val="Arial"/>
            <scheme val="minor"/>
          </rPr>
          <t>業務スーパーで買い物：3,145円
※お茶と納豆とゴミ袋と味噌汁用のコップとパスタ・春雨</t>
        </r>
      </text>
    </comment>
    <comment ref="N139" authorId="0" shapeId="0" xr:uid="{00000000-0006-0000-0900-0000A4000000}">
      <text>
        <r>
          <rPr>
            <sz val="10"/>
            <color rgb="FF000000"/>
            <rFont val="Arial"/>
            <scheme val="minor"/>
          </rPr>
          <t>新しい歯磨き粉：200円
※古くて汚かったものは処分済
※初のセブンアプリとoliveカード決済してみた⇒夜飯とタバコと歯磨き粉も合算で1,130円</t>
        </r>
      </text>
    </comment>
    <comment ref="P139" authorId="0" shapeId="0" xr:uid="{00000000-0006-0000-0900-0000A8000000}">
      <text>
        <r>
          <rPr>
            <sz val="10"/>
            <color rgb="FF000000"/>
            <rFont val="Arial"/>
            <scheme val="minor"/>
          </rPr>
          <t>紙：500円
※初のセブンアプリとoliveカード決済してみた⇒夜飯とタバコと歯磨き粉も合算で1,130円</t>
        </r>
      </text>
    </comment>
    <comment ref="E140" authorId="0" shapeId="0" xr:uid="{00000000-0006-0000-0900-0000B2000000}">
      <text>
        <r>
          <rPr>
            <sz val="10"/>
            <color rgb="FF000000"/>
            <rFont val="Arial"/>
            <scheme val="minor"/>
          </rPr>
          <t>セブンでコーヒー：108円
※olive支払い</t>
        </r>
      </text>
    </comment>
    <comment ref="H140" authorId="0" shapeId="0" xr:uid="{00000000-0006-0000-0900-0000B7000000}">
      <text>
        <r>
          <rPr>
            <sz val="10"/>
            <color rgb="FF000000"/>
            <rFont val="Arial"/>
            <scheme val="minor"/>
          </rPr>
          <t>①島田さん、原田さん：1,650円
②切替と飲み：4,060円
※paypayで払い現金回収
③剛と切替と飲み：409円
※交通系で支払い</t>
        </r>
      </text>
    </comment>
    <comment ref="E141" authorId="0" shapeId="0" xr:uid="{00000000-0006-0000-0900-0000CC000000}">
      <text>
        <r>
          <rPr>
            <sz val="10"/>
            <color rgb="FF000000"/>
            <rFont val="Arial"/>
            <scheme val="minor"/>
          </rPr>
          <t>セブンでコーヒー：108円
セブンでコーヒー2本目：108円
＋α：170円
※olive支払い</t>
        </r>
      </text>
    </comment>
    <comment ref="H141" authorId="0" shapeId="0" xr:uid="{00000000-0006-0000-0900-0000CE000000}">
      <text>
        <r>
          <rPr>
            <sz val="10"/>
            <color rgb="FF000000"/>
            <rFont val="Arial"/>
            <scheme val="minor"/>
          </rPr>
          <t>りょうと返田と飲み：3,200円
※現金払い
※ウーロン茶のみ！！</t>
        </r>
      </text>
    </comment>
    <comment ref="M141" authorId="0" shapeId="0" xr:uid="{00000000-0006-0000-0900-0000D1000000}">
      <text>
        <r>
          <rPr>
            <sz val="10"/>
            <color rgb="FF000000"/>
            <rFont val="Arial"/>
            <scheme val="minor"/>
          </rPr>
          <t>①ハローサイクリング：160円
②門前仲町の往復：178円×2
⇒516円</t>
        </r>
      </text>
    </comment>
    <comment ref="D142" authorId="0" shapeId="0" xr:uid="{00000000-0006-0000-0900-0000D9000000}">
      <text>
        <r>
          <rPr>
            <sz val="10"/>
            <color rgb="FF000000"/>
            <rFont val="Arial"/>
            <scheme val="minor"/>
          </rPr>
          <t>朝コーヒー：108円</t>
        </r>
      </text>
    </comment>
    <comment ref="E142" authorId="0" shapeId="0" xr:uid="{00000000-0006-0000-0900-0000DB000000}">
      <text>
        <r>
          <rPr>
            <sz val="10"/>
            <color rgb="FF000000"/>
            <rFont val="Arial"/>
            <scheme val="minor"/>
          </rPr>
          <t>昼飯虎ノ門ヒルズそば：1,100円
※PASMOで決済</t>
        </r>
      </text>
    </comment>
    <comment ref="F142" authorId="0" shapeId="0" xr:uid="{00000000-0006-0000-0900-0000DC000000}">
      <text>
        <r>
          <rPr>
            <sz val="10"/>
            <color rgb="FF000000"/>
            <rFont val="Arial"/>
            <scheme val="minor"/>
          </rPr>
          <t>夜飯家系：1,080円
※半麺でももやきゃべで十分腹いっぱいなる</t>
        </r>
      </text>
    </comment>
    <comment ref="M142" authorId="0" shapeId="0" xr:uid="{00000000-0006-0000-0900-0000E5000000}">
      <text>
        <r>
          <rPr>
            <sz val="10"/>
            <color rgb="FF000000"/>
            <rFont val="Arial"/>
            <scheme val="minor"/>
          </rPr>
          <t>ハローサイクリング：160円
※疲れ果てていたので帰宅時に利用</t>
        </r>
      </text>
    </comment>
    <comment ref="P142" authorId="0" shapeId="0" xr:uid="{00000000-0006-0000-0900-0000E9000000}">
      <text>
        <r>
          <rPr>
            <sz val="10"/>
            <color rgb="FF000000"/>
            <rFont val="Arial"/>
            <scheme val="minor"/>
          </rPr>
          <t>紙：500円
※セブンアプリとoliveカード決済
⇒タバコとコーヒーも合算で608円</t>
        </r>
      </text>
    </comment>
    <comment ref="F143" authorId="0" shapeId="0" xr:uid="{00000000-0006-0000-0900-0000F0000000}">
      <text>
        <r>
          <rPr>
            <sz val="10"/>
            <color rgb="FF000000"/>
            <rFont val="Arial"/>
            <scheme val="minor"/>
          </rPr>
          <t>夜飯セブン：330円</t>
        </r>
      </text>
    </comment>
    <comment ref="J143" authorId="0" shapeId="0" xr:uid="{00000000-0006-0000-0900-0000F4000000}">
      <text>
        <r>
          <rPr>
            <sz val="10"/>
            <color rgb="FF000000"/>
            <rFont val="Arial"/>
            <scheme val="minor"/>
          </rPr>
          <t>お水2l×2とお茶2l×1とお茶漬けとご飯：697円
※Pontaポイントで全額支払い！！！</t>
        </r>
      </text>
    </comment>
    <comment ref="E144" authorId="0" shapeId="0" xr:uid="{00000000-0006-0000-0900-0000FE000000}">
      <text>
        <r>
          <rPr>
            <sz val="10"/>
            <color rgb="FF000000"/>
            <rFont val="Arial"/>
            <scheme val="minor"/>
          </rPr>
          <t>昼飯セブン：331円
※たしかPASMOで払った</t>
        </r>
      </text>
    </comment>
    <comment ref="F144" authorId="0" shapeId="0" xr:uid="{00000000-0006-0000-0900-0000FF000000}">
      <text>
        <r>
          <rPr>
            <sz val="10"/>
            <color rgb="FF000000"/>
            <rFont val="Arial"/>
            <scheme val="minor"/>
          </rPr>
          <t>①夜飯セブン：558円
※セブンアプリとoliveカード決済
⇒タバコとコーヒーも合算で1,058円
②夜飯セブン：292円</t>
        </r>
      </text>
    </comment>
    <comment ref="P144" authorId="0" shapeId="0" xr:uid="{00000000-0006-0000-0900-00000A010000}">
      <text>
        <r>
          <rPr>
            <sz val="10"/>
            <color rgb="FF000000"/>
            <rFont val="Arial"/>
            <scheme val="minor"/>
          </rPr>
          <t>紙：500円
※セブンアプリとoliveカード決済
⇒タバコとコーヒーも合算で1,058円</t>
        </r>
      </text>
    </comment>
    <comment ref="F145" authorId="0" shapeId="0" xr:uid="{00000000-0006-0000-0900-000010010000}">
      <text>
        <r>
          <rPr>
            <sz val="10"/>
            <color rgb="FF000000"/>
            <rFont val="Arial"/>
            <scheme val="minor"/>
          </rPr>
          <t>夜飯ファミマ：922円</t>
        </r>
      </text>
    </comment>
    <comment ref="H145" authorId="0" shapeId="0" xr:uid="{00000000-0006-0000-0900-000015010000}">
      <text>
        <r>
          <rPr>
            <sz val="10"/>
            <color rgb="FF000000"/>
            <rFont val="Arial"/>
            <scheme val="minor"/>
          </rPr>
          <t>古畑さんランチ：1,100円</t>
        </r>
      </text>
    </comment>
    <comment ref="D146" authorId="0" shapeId="0" xr:uid="{00000000-0006-0000-0900-000028010000}">
      <text>
        <r>
          <rPr>
            <sz val="10"/>
            <color rgb="FF000000"/>
            <rFont val="Arial"/>
            <scheme val="minor"/>
          </rPr>
          <t>朝飯まつのや：890円</t>
        </r>
      </text>
    </comment>
    <comment ref="H146" authorId="0" shapeId="0" xr:uid="{00000000-0006-0000-0900-00002D010000}">
      <text>
        <r>
          <rPr>
            <sz val="10"/>
            <color rgb="FF000000"/>
            <rFont val="Arial"/>
            <scheme val="minor"/>
          </rPr>
          <t>①のなと鬼滅の刃：2,600円
※paypayカードで立て替えてpaypay残高で回収
②佐々木さんと1缶：488円
※PASMO払い
③帰りの1缶：163円
※PASMO払い
④のなと缶飲み：378円
※PASMO払い
⑤のなとムサコ居酒屋飲み：8,470円(paypay残高で払い現金で4,000円回収して実質4,470円)
⑥ラスト1缶：239円
※PASMO払い
⑦横浜でローソン追加酒：457円
※PASMO払い
⑧手相占い：1,200円
※現金
⑨マーラータン：1,400円</t>
        </r>
      </text>
    </comment>
    <comment ref="M146" authorId="0" shapeId="0" xr:uid="{00000000-0006-0000-0900-000031010000}">
      <text>
        <r>
          <rPr>
            <sz val="10"/>
            <color rgb="FF000000"/>
            <rFont val="Arial"/>
            <scheme val="minor"/>
          </rPr>
          <t>①武蔵小杉～横浜：250円
②横浜～元町中華街：224円
③馬車道～武蔵小杉：443円</t>
        </r>
      </text>
    </comment>
    <comment ref="P146" authorId="0" shapeId="0" xr:uid="{00000000-0006-0000-0900-000033010000}">
      <text>
        <r>
          <rPr>
            <sz val="10"/>
            <color rgb="FF000000"/>
            <rFont val="Arial"/>
            <scheme val="minor"/>
          </rPr>
          <t>紙：500円
※PayPay残高払い</t>
        </r>
      </text>
    </comment>
    <comment ref="D147" authorId="0" shapeId="0" xr:uid="{00000000-0006-0000-0900-00003C010000}">
      <text>
        <r>
          <rPr>
            <sz val="10"/>
            <color rgb="FF000000"/>
            <rFont val="Arial"/>
            <scheme val="minor"/>
          </rPr>
          <t>朝飯セブン：699円
※セブンアプリとoliveカード決済
⇒タバコとコーヒーも合算で1,129円</t>
        </r>
      </text>
    </comment>
    <comment ref="E147" authorId="0" shapeId="0" xr:uid="{00000000-0006-0000-0900-00003F010000}">
      <text>
        <r>
          <rPr>
            <sz val="10"/>
            <color rgb="FF000000"/>
            <rFont val="Arial"/>
            <scheme val="minor"/>
          </rPr>
          <t>昼飯家系：850円
※麺半分にしたのえらい！</t>
        </r>
      </text>
    </comment>
    <comment ref="F147" authorId="0" shapeId="0" xr:uid="{00000000-0006-0000-0900-000040010000}">
      <text>
        <r>
          <rPr>
            <sz val="10"/>
            <color rgb="FF000000"/>
            <rFont val="Arial"/>
            <scheme val="minor"/>
          </rPr>
          <t>夜飯セブン：699円
※コンディション悪いと選択誤る可能性あるから気を付けよう。。</t>
        </r>
      </text>
    </comment>
    <comment ref="P147" authorId="0" shapeId="0" xr:uid="{00000000-0006-0000-0900-00004A010000}">
      <text>
        <r>
          <rPr>
            <sz val="10"/>
            <color rgb="FF000000"/>
            <rFont val="Arial"/>
            <scheme val="minor"/>
          </rPr>
          <t>電子：430円
※セブンアプリとoliveカード決済
⇒タバコとコーヒーも合算で1,129円</t>
        </r>
      </text>
    </comment>
    <comment ref="E150" authorId="0" shapeId="0" xr:uid="{00000000-0006-0000-0900-000076010000}">
      <text>
        <r>
          <rPr>
            <sz val="10"/>
            <color rgb="FF000000"/>
            <rFont val="Arial"/>
            <scheme val="minor"/>
          </rPr>
          <t>昼飯セブン：270円
※セブンアプリとoliveカード決済
⇒タバコとサラダチキン合算で770円</t>
        </r>
      </text>
    </comment>
    <comment ref="P150" authorId="0" shapeId="0" xr:uid="{00000000-0006-0000-0900-000087010000}">
      <text>
        <r>
          <rPr>
            <sz val="10"/>
            <color rgb="FF000000"/>
            <rFont val="Arial"/>
            <scheme val="minor"/>
          </rPr>
          <t>紙：500円
※セブンアプリとoliveカード決済
⇒タバコとサラダチキン合算で770円</t>
        </r>
      </text>
    </comment>
    <comment ref="F151" authorId="0" shapeId="0" xr:uid="{00000000-0006-0000-0900-00008F010000}">
      <text>
        <r>
          <rPr>
            <sz val="10"/>
            <color rgb="FF000000"/>
            <rFont val="Arial"/>
            <scheme val="minor"/>
          </rPr>
          <t>夜メシまつのや：550円
※PASMOで支払い
ローソンでお茶：118円
※PASMO支払い</t>
        </r>
      </text>
    </comment>
    <comment ref="H151" authorId="0" shapeId="0" xr:uid="{00000000-0006-0000-0900-000096010000}">
      <text>
        <r>
          <rPr>
            <sz val="10"/>
            <color rgb="FF000000"/>
            <rFont val="Arial"/>
            <scheme val="minor"/>
          </rPr>
          <t>野川さんとランチでご馳走いただいた、、！</t>
        </r>
      </text>
    </comment>
    <comment ref="M151" authorId="0" shapeId="0" xr:uid="{00000000-0006-0000-0900-00009A010000}">
      <text>
        <r>
          <rPr>
            <sz val="10"/>
            <color rgb="FF000000"/>
            <rFont val="Arial"/>
            <scheme val="minor"/>
          </rPr>
          <t>①横浜～梅田夜行バス：6,810円
②武蔵中原〜横浜：230円</t>
        </r>
      </text>
    </comment>
    <comment ref="D152" authorId="0" shapeId="0" xr:uid="{00000000-0006-0000-0900-0000A2010000}">
      <text>
        <r>
          <rPr>
            <sz val="10"/>
            <color rgb="FF000000"/>
            <rFont val="Arial"/>
            <scheme val="minor"/>
          </rPr>
          <t>朝散歩のお茶：149円
※PASMO支払い</t>
        </r>
      </text>
    </comment>
    <comment ref="F152" authorId="0" shapeId="0" xr:uid="{00000000-0006-0000-0900-0000A7010000}">
      <text>
        <r>
          <rPr>
            <sz val="10"/>
            <color rgb="FF000000"/>
            <rFont val="Arial"/>
            <scheme val="minor"/>
          </rPr>
          <t>酔い覚ましお茶：150円
※PASMO支払い</t>
        </r>
      </text>
    </comment>
    <comment ref="H152" authorId="0" shapeId="0" xr:uid="{00000000-0006-0000-0900-0000AC010000}">
      <text>
        <r>
          <rPr>
            <sz val="10"/>
            <color rgb="FF000000"/>
            <rFont val="Arial"/>
            <scheme val="minor"/>
          </rPr>
          <t>①甲子園チケット：1,000円
※やまむの分はおごり
②PPメンバーで中華：1,400円
③PPメンバー飲み：3,000円
④ローソン：163円
⑤セブン：262円
⑥お茶：150円
⑦高槻飲み：440円
⑧高槻飲み：691円
⑨高槻飲み：949円</t>
        </r>
      </text>
    </comment>
    <comment ref="I152" authorId="0" shapeId="0" xr:uid="{00000000-0006-0000-0900-0000AE010000}">
      <text>
        <r>
          <rPr>
            <sz val="10"/>
            <color rgb="FF000000"/>
            <rFont val="Arial"/>
            <scheme val="minor"/>
          </rPr>
          <t>①甲子園チケット：1,000円
※やまむの分はおごり
②皆のアイス差し入れ：1,936円
③カンスーでアイス：2,987円
※あやこちゃんプレゼント</t>
        </r>
      </text>
    </comment>
    <comment ref="M152" authorId="0" shapeId="0" xr:uid="{00000000-0006-0000-0900-0000B5010000}">
      <text>
        <r>
          <rPr>
            <sz val="10"/>
            <color rgb="FF000000"/>
            <rFont val="Arial"/>
            <scheme val="minor"/>
          </rPr>
          <t>①大阪～高槻：290円
※夜行バス降りてから帰宅
②高槻～大阪：290円
※昼飯食いに大阪へ
③大阪～高槻：290円
※昼飯食べて一旦帰宅
④高槻～大阪：290円
※飲み行きに大阪へ
⑤大阪～高槻：290円
※飲み終わり帰宅</t>
        </r>
      </text>
    </comment>
    <comment ref="P152" authorId="0" shapeId="0" xr:uid="{00000000-0006-0000-0900-0000B8010000}">
      <text>
        <r>
          <rPr>
            <sz val="10"/>
            <color rgb="FF000000"/>
            <rFont val="Arial"/>
            <scheme val="minor"/>
          </rPr>
          <t>電子：430円
※セブンアプリとoliveカード決済</t>
        </r>
      </text>
    </comment>
    <comment ref="D153" authorId="0" shapeId="0" xr:uid="{00000000-0006-0000-0900-0000BF010000}">
      <text>
        <r>
          <rPr>
            <sz val="10"/>
            <color rgb="FF000000"/>
            <rFont val="Arial"/>
            <scheme val="minor"/>
          </rPr>
          <t>甲子園でのメシ：903円</t>
        </r>
      </text>
    </comment>
    <comment ref="E153" authorId="0" shapeId="0" xr:uid="{00000000-0006-0000-0900-0000C2010000}">
      <text>
        <r>
          <rPr>
            <sz val="10"/>
            <color rgb="FF000000"/>
            <rFont val="Arial"/>
            <scheme val="minor"/>
          </rPr>
          <t>昼飯セブン：663円
※甲子園終わりに部屋で</t>
        </r>
      </text>
    </comment>
    <comment ref="H153" authorId="0" shapeId="0" xr:uid="{00000000-0006-0000-0900-0000C7010000}">
      <text>
        <r>
          <rPr>
            <sz val="10"/>
            <color rgb="FF000000"/>
            <rFont val="Arial"/>
            <scheme val="minor"/>
          </rPr>
          <t>①お茶：150円
※PASMO払い
②夜中高槻飲み：1,020円
※PASMO払い
③夜中飲み：672円
★夜中高槻：149円
★夜中高槻：374円
★夜中高槻：149円
④有希さん：8,139円（4,070円分は奢りで実費は4,069円）
★有希さんコンビニ：343円
★有希さんコンビニ2：626円
★有希さん居酒屋：7,170円</t>
        </r>
      </text>
    </comment>
    <comment ref="I153" authorId="0" shapeId="0" xr:uid="{00000000-0006-0000-0900-0000C8010000}">
      <text>
        <r>
          <rPr>
            <sz val="10"/>
            <color rgb="FF000000"/>
            <rFont val="Arial"/>
            <scheme val="minor"/>
          </rPr>
          <t>③有希さん：8,139円（4,070円分は奢り）
★有希さんコンビニ：343円
★有希さんコンビニ2：626円
★有希さん居酒屋：7,170円</t>
        </r>
      </text>
    </comment>
    <comment ref="M153" authorId="0" shapeId="0" xr:uid="{00000000-0006-0000-0900-0000CD010000}">
      <text>
        <r>
          <rPr>
            <sz val="10"/>
            <color rgb="FF000000"/>
            <rFont val="Arial"/>
            <scheme val="minor"/>
          </rPr>
          <t>①京都駅～東京駅夜行バス：4,095円
②高槻～甲子園：570円
③甲子園～高槻：570円
④高槻～京都：410円
⑤東京駅～武蔵中原：318円</t>
        </r>
      </text>
    </comment>
    <comment ref="P153" authorId="0" shapeId="0" xr:uid="{00000000-0006-0000-0900-0000CF010000}">
      <text>
        <r>
          <rPr>
            <sz val="10"/>
            <color rgb="FF000000"/>
            <rFont val="Arial"/>
            <scheme val="minor"/>
          </rPr>
          <t>紙：500円</t>
        </r>
      </text>
    </comment>
    <comment ref="D154" authorId="0" shapeId="0" xr:uid="{00000000-0006-0000-0900-0000D8010000}">
      <text>
        <r>
          <rPr>
            <sz val="10"/>
            <color rgb="FF000000"/>
            <rFont val="Arial"/>
            <scheme val="minor"/>
          </rPr>
          <t>①朝飯つけ麺：902円
※paypay払い
⇒タバコとつけ麺合算で1,332円
②お茶：139円
※成城石井でpaypay</t>
        </r>
      </text>
    </comment>
    <comment ref="E154" authorId="0" shapeId="0" xr:uid="{00000000-0006-0000-0900-0000D9010000}">
      <text>
        <r>
          <rPr>
            <sz val="10"/>
            <color rgb="FF000000"/>
            <rFont val="Arial"/>
            <scheme val="minor"/>
          </rPr>
          <t>昼飯ニューデイズ：350円
※PASMO払い</t>
        </r>
      </text>
    </comment>
    <comment ref="F154" authorId="0" shapeId="0" xr:uid="{00000000-0006-0000-0900-0000DB010000}">
      <text>
        <r>
          <rPr>
            <sz val="10"/>
            <color rgb="FF000000"/>
            <rFont val="Arial"/>
            <scheme val="minor"/>
          </rPr>
          <t>①夜飯ニューデイズ：443円
※お茶代込み、飲みかえり、PASMO支払い</t>
        </r>
      </text>
    </comment>
    <comment ref="H154" authorId="0" shapeId="0" xr:uid="{00000000-0006-0000-0900-0000E0010000}">
      <text>
        <r>
          <rPr>
            <sz val="10"/>
            <color rgb="FF000000"/>
            <rFont val="Arial"/>
            <scheme val="minor"/>
          </rPr>
          <t>ダーツ代：300円
ケントさんに麻布十番祭りの日の飲み代送金：12,971円</t>
        </r>
      </text>
    </comment>
    <comment ref="J154" authorId="0" shapeId="0" xr:uid="{00000000-0006-0000-0900-0000E4010000}">
      <text>
        <r>
          <rPr>
            <sz val="10"/>
            <color rgb="FF000000"/>
            <rFont val="Arial"/>
            <scheme val="minor"/>
          </rPr>
          <t>100円ローソンでお水やコップ購入：853円
※メルペイの決済を初利用</t>
        </r>
      </text>
    </comment>
    <comment ref="M154" authorId="0" shapeId="0" xr:uid="{00000000-0006-0000-0900-0000E8010000}">
      <text>
        <r>
          <rPr>
            <sz val="10"/>
            <color rgb="FF000000"/>
            <rFont val="Arial"/>
            <scheme val="minor"/>
          </rPr>
          <t>①恵比寿～武蔵中原：318円</t>
        </r>
      </text>
    </comment>
    <comment ref="P154" authorId="0" shapeId="0" xr:uid="{00000000-0006-0000-0900-0000EA010000}">
      <text>
        <r>
          <rPr>
            <sz val="10"/>
            <color rgb="FF000000"/>
            <rFont val="Arial"/>
            <scheme val="minor"/>
          </rPr>
          <t>電子：430円
※paypay払い
⇒タバコとつけ麺合算で1,332円</t>
        </r>
      </text>
    </comment>
    <comment ref="F155" authorId="0" shapeId="0" xr:uid="{00000000-0006-0000-0900-0000F4010000}">
      <text>
        <r>
          <rPr>
            <sz val="10"/>
            <color rgb="FF000000"/>
            <rFont val="Arial"/>
            <scheme val="minor"/>
          </rPr>
          <t>夜飯ローソンおにぎり:289円
※PASMO払い</t>
        </r>
      </text>
    </comment>
    <comment ref="K155" authorId="0" shapeId="0" xr:uid="{00000000-0006-0000-0900-0000FB010000}">
      <text>
        <r>
          <rPr>
            <sz val="10"/>
            <color rgb="FF000000"/>
            <rFont val="Arial"/>
            <scheme val="minor"/>
          </rPr>
          <t>中原フットサル:1,428円
※ゆうせいくんにPayPay</t>
        </r>
      </text>
    </comment>
    <comment ref="M155" authorId="0" shapeId="0" xr:uid="{00000000-0006-0000-0900-0000FD010000}">
      <text>
        <r>
          <rPr>
            <sz val="10"/>
            <color rgb="FF000000"/>
            <rFont val="Arial"/>
            <scheme val="minor"/>
          </rPr>
          <t>ムサコ〜コスタ川崎チャリ：1,440円</t>
        </r>
      </text>
    </comment>
    <comment ref="D156" authorId="0" shapeId="0" xr:uid="{00000000-0006-0000-0900-000007020000}">
      <text>
        <r>
          <rPr>
            <sz val="10"/>
            <color rgb="FF000000"/>
            <rFont val="Arial"/>
            <scheme val="minor"/>
          </rPr>
          <t>朝コーヒー：150円
※PASMO</t>
        </r>
      </text>
    </comment>
    <comment ref="E156" authorId="0" shapeId="0" xr:uid="{00000000-0006-0000-0900-000009020000}">
      <text>
        <r>
          <rPr>
            <sz val="10"/>
            <color rgb="FF000000"/>
            <rFont val="Arial"/>
            <scheme val="minor"/>
          </rPr>
          <t>昼飯セブン(サラダチキン)：135円
※PASMO
昼コーヒー：150円
※PASMO</t>
        </r>
      </text>
    </comment>
    <comment ref="F156" authorId="0" shapeId="0" xr:uid="{00000000-0006-0000-0900-00000A020000}">
      <text>
        <r>
          <rPr>
            <sz val="10"/>
            <color rgb="FF000000"/>
            <rFont val="Arial"/>
            <scheme val="minor"/>
          </rPr>
          <t>夜飯セブン：681円
※paypay</t>
        </r>
      </text>
    </comment>
    <comment ref="D157" authorId="0" shapeId="0" xr:uid="{00000000-0006-0000-0900-00001C020000}">
      <text>
        <r>
          <rPr>
            <sz val="10"/>
            <color rgb="FF000000"/>
            <rFont val="Arial"/>
            <scheme val="minor"/>
          </rPr>
          <t>朝コーヒー：108円
※PASMO</t>
        </r>
      </text>
    </comment>
    <comment ref="E157" authorId="0" shapeId="0" xr:uid="{00000000-0006-0000-0900-00001F020000}">
      <text>
        <r>
          <rPr>
            <sz val="10"/>
            <color rgb="FF000000"/>
            <rFont val="Arial"/>
            <scheme val="minor"/>
          </rPr>
          <t>昼飯セブン(サラダおにぎり)：517円
※PASMO</t>
        </r>
      </text>
    </comment>
    <comment ref="F157" authorId="0" shapeId="0" xr:uid="{00000000-0006-0000-0900-000020020000}">
      <text>
        <r>
          <rPr>
            <sz val="10"/>
            <color rgb="FF000000"/>
            <rFont val="Arial"/>
            <scheme val="minor"/>
          </rPr>
          <t>夜飯セブン(サラダチキンとおにぎり)：302円
※PASMO
赤いきつね：385円(セブンで2個買うと150円引き)
※PASMO</t>
        </r>
      </text>
    </comment>
    <comment ref="D158" authorId="0" shapeId="0" xr:uid="{00000000-0006-0000-0900-00002B020000}">
      <text>
        <r>
          <rPr>
            <sz val="10"/>
            <color rgb="FF000000"/>
            <rFont val="Arial"/>
            <scheme val="minor"/>
          </rPr>
          <t>セブンコーヒー：506円
※Olive決済</t>
        </r>
      </text>
    </comment>
    <comment ref="E158" authorId="0" shapeId="0" xr:uid="{00000000-0006-0000-0900-00002F020000}">
      <text>
        <r>
          <rPr>
            <sz val="10"/>
            <color rgb="FF000000"/>
            <rFont val="Arial"/>
            <scheme val="minor"/>
          </rPr>
          <t>昼飯そば：1,100円
昼コーヒー：108円</t>
        </r>
      </text>
    </comment>
    <comment ref="D159" authorId="0" shapeId="0" xr:uid="{00000000-0006-0000-0900-00003E020000}">
      <text>
        <r>
          <rPr>
            <sz val="10"/>
            <color rgb="FF000000"/>
            <rFont val="Arial"/>
            <scheme val="minor"/>
          </rPr>
          <t>朝セブンコーヒーとチキン：243円
※セブンアプリとoliveカード決済
⇒タバコとサラダチキン合算で743円</t>
        </r>
      </text>
    </comment>
    <comment ref="E159" authorId="0" shapeId="0" xr:uid="{00000000-0006-0000-0900-00003F020000}">
      <text>
        <r>
          <rPr>
            <sz val="10"/>
            <color rgb="FF000000"/>
            <rFont val="Arial"/>
            <scheme val="minor"/>
          </rPr>
          <t>昼飯セブン：305円</t>
        </r>
      </text>
    </comment>
    <comment ref="F159" authorId="0" shapeId="0" xr:uid="{00000000-0006-0000-0900-000040020000}">
      <text>
        <r>
          <rPr>
            <sz val="10"/>
            <color rgb="FF000000"/>
            <rFont val="Arial"/>
            <scheme val="minor"/>
          </rPr>
          <t>帰りにマイバス：495円</t>
        </r>
      </text>
    </comment>
    <comment ref="H159" authorId="0" shapeId="0" xr:uid="{00000000-0006-0000-0900-000044020000}">
      <text>
        <r>
          <rPr>
            <sz val="10"/>
            <color rgb="FF000000"/>
            <rFont val="Arial"/>
            <scheme val="minor"/>
          </rPr>
          <t>斎藤さんとファミマ酒：538円
他は出していただいた。。！</t>
        </r>
      </text>
    </comment>
    <comment ref="P159" authorId="0" shapeId="0" xr:uid="{00000000-0006-0000-0900-00004E020000}">
      <text>
        <r>
          <rPr>
            <sz val="10"/>
            <color rgb="FF000000"/>
            <rFont val="Arial"/>
            <scheme val="minor"/>
          </rPr>
          <t>紙：500円
※セブンアプリとoliveカード決済
⇒タバコとサラダチキン合算で743円</t>
        </r>
      </text>
    </comment>
    <comment ref="E160" authorId="0" shapeId="0" xr:uid="{00000000-0006-0000-0900-000056020000}">
      <text>
        <r>
          <rPr>
            <sz val="10"/>
            <color rgb="FF000000"/>
            <rFont val="Arial"/>
            <scheme val="minor"/>
          </rPr>
          <t>昼飯家系：1,080円</t>
        </r>
      </text>
    </comment>
    <comment ref="F160" authorId="0" shapeId="0" xr:uid="{00000000-0006-0000-0900-000057020000}">
      <text>
        <r>
          <rPr>
            <sz val="10"/>
            <color rgb="FF000000"/>
            <rFont val="Arial"/>
            <scheme val="minor"/>
          </rPr>
          <t>夜食：660円
※ファミマでoliveカード決済
⇒タバコとメシ合算で1,090円</t>
        </r>
      </text>
    </comment>
    <comment ref="H160" authorId="0" shapeId="0" xr:uid="{00000000-0006-0000-0900-00005D020000}">
      <text>
        <r>
          <rPr>
            <sz val="10"/>
            <color rgb="FF000000"/>
            <rFont val="Arial"/>
            <scheme val="minor"/>
          </rPr>
          <t>①桐谷さんと飲み：2,390円
※アガリコでpaypayカード支払い</t>
        </r>
      </text>
    </comment>
    <comment ref="I160" authorId="0" shapeId="0" xr:uid="{00000000-0006-0000-0900-00005E020000}">
      <text>
        <r>
          <rPr>
            <sz val="10"/>
            <color rgb="FF000000"/>
            <rFont val="Arial"/>
            <scheme val="minor"/>
          </rPr>
          <t>アイスと酒：779円
※シェアハウスの人の分</t>
        </r>
      </text>
    </comment>
    <comment ref="K160" authorId="0" shapeId="0" xr:uid="{00000000-0006-0000-0900-000061020000}">
      <text>
        <r>
          <rPr>
            <sz val="10"/>
            <color rgb="FF000000"/>
            <rFont val="Arial"/>
            <scheme val="minor"/>
          </rPr>
          <t>散髪(QBハウス武蔵中原)：1,300円
※1,400円だが100円割引</t>
        </r>
      </text>
    </comment>
    <comment ref="M160" authorId="0" shapeId="0" xr:uid="{00000000-0006-0000-0900-000065020000}">
      <text>
        <r>
          <rPr>
            <sz val="10"/>
            <color rgb="FF000000"/>
            <rFont val="Arial"/>
            <scheme val="minor"/>
          </rPr>
          <t>①北千住～虎ノ門ヒルズ：252円
②登戸～北千住：482円
③武蔵中原～登戸：178円</t>
        </r>
      </text>
    </comment>
    <comment ref="N160" authorId="0" shapeId="0" xr:uid="{00000000-0006-0000-0900-000067020000}">
      <text>
        <r>
          <rPr>
            <sz val="10"/>
            <color rgb="FF000000"/>
            <rFont val="Arial"/>
            <scheme val="minor"/>
          </rPr>
          <t>ユニクロでベルトなど：5,960円</t>
        </r>
      </text>
    </comment>
    <comment ref="P160" authorId="0" shapeId="0" xr:uid="{00000000-0006-0000-0900-00006A020000}">
      <text>
        <r>
          <rPr>
            <sz val="10"/>
            <color rgb="FF000000"/>
            <rFont val="Arial"/>
            <scheme val="minor"/>
          </rPr>
          <t>電子：430円
※ファミマでoliveカード決済
⇒タバコとメシ合算で1,090円</t>
        </r>
      </text>
    </comment>
    <comment ref="E161" authorId="0" shapeId="0" xr:uid="{00000000-0006-0000-0900-000072020000}">
      <text>
        <r>
          <rPr>
            <sz val="10"/>
            <color rgb="FF000000"/>
            <rFont val="Arial"/>
            <scheme val="minor"/>
          </rPr>
          <t>100円ローソンでお茶：130円
※PASMO払い</t>
        </r>
      </text>
    </comment>
    <comment ref="H161" authorId="0" shapeId="0" xr:uid="{00000000-0006-0000-0900-000077020000}">
      <text>
        <r>
          <rPr>
            <sz val="10"/>
            <color rgb="FF000000"/>
            <rFont val="Arial"/>
            <scheme val="minor"/>
          </rPr>
          <t>①ばやしに送金：994円
※業務スーパー代paypay精算
②真柄に送金：1,730円
※フルーツと肉代</t>
        </r>
      </text>
    </comment>
    <comment ref="J161" authorId="0" shapeId="0" xr:uid="{00000000-0006-0000-0900-00007C020000}">
      <text>
        <r>
          <rPr>
            <sz val="10"/>
            <color rgb="FF000000"/>
            <rFont val="Arial"/>
            <scheme val="minor"/>
          </rPr>
          <t>業務スーパー：3,041円
※レンチンご飯・味噌汁・納豆など</t>
        </r>
      </text>
    </comment>
    <comment ref="M161" authorId="0" shapeId="0" xr:uid="{00000000-0006-0000-0900-000080020000}">
      <text>
        <r>
          <rPr>
            <sz val="10"/>
            <color rgb="FF000000"/>
            <rFont val="Arial"/>
            <scheme val="minor"/>
          </rPr>
          <t>①新橋～武蔵小杉：230円
②京橋～新橋：178円
③新橋～京橋：178円
④武蔵小杉～新橋：230円</t>
        </r>
      </text>
    </comment>
    <comment ref="N161" authorId="0" shapeId="0" xr:uid="{00000000-0006-0000-0900-000082020000}">
      <text>
        <r>
          <rPr>
            <sz val="10"/>
            <color rgb="FF000000"/>
            <rFont val="Arial"/>
            <scheme val="minor"/>
          </rPr>
          <t>①スニーカー：1,980円
②ホワイトムスク：4,680円
③ルームフレグランス：1,370円</t>
        </r>
      </text>
    </comment>
    <comment ref="O161" authorId="0" shapeId="0" xr:uid="{00000000-0006-0000-0900-000083020000}">
      <text>
        <r>
          <rPr>
            <sz val="10"/>
            <color rgb="FF000000"/>
            <rFont val="Arial"/>
            <scheme val="minor"/>
          </rPr>
          <t>レターパックライト：430円</t>
        </r>
      </text>
    </comment>
    <comment ref="D163" authorId="0" shapeId="0" xr:uid="{00000000-0006-0000-0900-0000A2020000}">
      <text>
        <r>
          <rPr>
            <sz val="10"/>
            <color rgb="FF000000"/>
            <rFont val="Arial"/>
            <scheme val="minor"/>
          </rPr>
          <t>朝コーヒー：108円
※PASMO払い</t>
        </r>
      </text>
    </comment>
    <comment ref="E163" authorId="0" shapeId="0" xr:uid="{00000000-0006-0000-0900-0000A6020000}">
      <text>
        <r>
          <rPr>
            <sz val="10"/>
            <color rgb="FF000000"/>
            <rFont val="Arial"/>
            <scheme val="minor"/>
          </rPr>
          <t>昼飯セブン：535円
※PASMO払い</t>
        </r>
      </text>
    </comment>
    <comment ref="F163" authorId="0" shapeId="0" xr:uid="{00000000-0006-0000-0900-0000A7020000}">
      <text>
        <r>
          <rPr>
            <sz val="10"/>
            <color rgb="FF000000"/>
            <rFont val="Arial"/>
            <scheme val="minor"/>
          </rPr>
          <t>夜飯まつのや：940円
※PASMO払い</t>
        </r>
      </text>
    </comment>
    <comment ref="O163" authorId="0" shapeId="0" xr:uid="{00000000-0006-0000-0900-0000AD020000}">
      <text>
        <r>
          <rPr>
            <sz val="10"/>
            <color rgb="FF000000"/>
            <rFont val="Arial"/>
            <scheme val="minor"/>
          </rPr>
          <t>レターパックプラス：600円</t>
        </r>
      </text>
    </comment>
    <comment ref="D164" authorId="0" shapeId="0" xr:uid="{00000000-0006-0000-0900-0000B6020000}">
      <text>
        <r>
          <rPr>
            <sz val="10"/>
            <color rgb="FF000000"/>
            <rFont val="Arial"/>
            <scheme val="minor"/>
          </rPr>
          <t>朝コーヒー：108円
※PASMO払い</t>
        </r>
      </text>
    </comment>
    <comment ref="E164" authorId="0" shapeId="0" xr:uid="{00000000-0006-0000-0900-0000B8020000}">
      <text>
        <r>
          <rPr>
            <sz val="10"/>
            <color rgb="FF000000"/>
            <rFont val="Arial"/>
            <scheme val="minor"/>
          </rPr>
          <t>昼飯野菜炒め定食：950円
※paypay残高払い</t>
        </r>
      </text>
    </comment>
    <comment ref="J164" authorId="0" shapeId="0" xr:uid="{00000000-0006-0000-0900-0000BE020000}">
      <text>
        <r>
          <rPr>
            <sz val="10"/>
            <color rgb="FF000000"/>
            <rFont val="Arial"/>
            <scheme val="minor"/>
          </rPr>
          <t>100ローで2リットル3本:420円
※PASMO支払い</t>
        </r>
      </text>
    </comment>
    <comment ref="J165" authorId="0" shapeId="0" xr:uid="{00000000-0006-0000-0900-0000D2020000}">
      <text>
        <r>
          <rPr>
            <sz val="10"/>
            <color rgb="FF000000"/>
            <rFont val="Arial"/>
            <scheme val="minor"/>
          </rPr>
          <t>業務スーパーで2リットル飲み物6本:797円
※現金で支払い</t>
        </r>
      </text>
    </comment>
    <comment ref="D166" authorId="0" shapeId="0" xr:uid="{00000000-0006-0000-0900-0000E1020000}">
      <text>
        <r>
          <rPr>
            <sz val="10"/>
            <color rgb="FF000000"/>
            <rFont val="Arial"/>
            <scheme val="minor"/>
          </rPr>
          <t>朝コーヒー：140円
※PASMO払い</t>
        </r>
      </text>
    </comment>
    <comment ref="E166" authorId="0" shapeId="0" xr:uid="{00000000-0006-0000-0900-0000E4020000}">
      <text>
        <r>
          <rPr>
            <sz val="10"/>
            <color rgb="FF000000"/>
            <rFont val="Arial"/>
            <scheme val="minor"/>
          </rPr>
          <t>①昼飯ファミマ：333円
②昼飯ファミマ：274円
※どっちもPASMO支払い</t>
        </r>
      </text>
    </comment>
    <comment ref="F166" authorId="0" shapeId="0" xr:uid="{00000000-0006-0000-0900-0000E6020000}">
      <text>
        <r>
          <rPr>
            <sz val="10"/>
            <color rgb="FF000000"/>
            <rFont val="Arial"/>
            <scheme val="minor"/>
          </rPr>
          <t>①夜飯ファミマ：320円
※ファミマでoliveカード決済
⇒タバコとメシ合算で820円
②夜飯デイリー：403円
※PASMO支払い
③自販で飲み物：120円
※PASMO支払い</t>
        </r>
      </text>
    </comment>
    <comment ref="M166" authorId="0" shapeId="0" xr:uid="{00000000-0006-0000-0900-0000F2020000}">
      <text>
        <r>
          <rPr>
            <sz val="10"/>
            <color rgb="FF000000"/>
            <rFont val="Arial"/>
            <scheme val="minor"/>
          </rPr>
          <t>渋谷オフィス出社：140円×2=280円</t>
        </r>
      </text>
    </comment>
    <comment ref="P166" authorId="0" shapeId="0" xr:uid="{00000000-0006-0000-0900-0000F5020000}">
      <text>
        <r>
          <rPr>
            <sz val="10"/>
            <color rgb="FF000000"/>
            <rFont val="Arial"/>
            <scheme val="minor"/>
          </rPr>
          <t>紙：500円
※ファミマでoliveカード決済
⇒タバコとメシ合算で820円</t>
        </r>
      </text>
    </comment>
    <comment ref="D167" authorId="0" shapeId="0" xr:uid="{00000000-0006-0000-0900-0000FA020000}">
      <text>
        <r>
          <rPr>
            <sz val="10"/>
            <color rgb="FF000000"/>
            <rFont val="Arial"/>
            <scheme val="minor"/>
          </rPr>
          <t>朝コーヒー：140円
※PASMO払い</t>
        </r>
      </text>
    </comment>
    <comment ref="E167" authorId="0" shapeId="0" xr:uid="{00000000-0006-0000-0900-0000FC020000}">
      <text>
        <r>
          <rPr>
            <sz val="10"/>
            <color rgb="FF000000"/>
            <rFont val="Arial"/>
            <scheme val="minor"/>
          </rPr>
          <t>①昼飯ファミマ：334円
PASMO支払い</t>
        </r>
      </text>
    </comment>
    <comment ref="H167" authorId="0" shapeId="0" xr:uid="{00000000-0006-0000-0900-000000030000}">
      <text>
        <r>
          <rPr>
            <sz val="10"/>
            <color rgb="FF000000"/>
            <rFont val="Arial"/>
            <scheme val="minor"/>
          </rPr>
          <t>あやさんと新宿三丁目飲み:7,580円</t>
        </r>
      </text>
    </comment>
    <comment ref="M167" authorId="0" shapeId="0" xr:uid="{00000000-0006-0000-0900-000005030000}">
      <text>
        <r>
          <rPr>
            <sz val="10"/>
            <color rgb="FF000000"/>
            <rFont val="Arial"/>
            <scheme val="minor"/>
          </rPr>
          <t>①渋谷出勤(行き):140円
②渋谷〜新宿三丁目:178円
③新宿三丁目〜武蔵中原:178円</t>
        </r>
      </text>
    </comment>
    <comment ref="E168" authorId="0" shapeId="0" xr:uid="{00000000-0006-0000-0900-00000E030000}">
      <text>
        <r>
          <rPr>
            <sz val="10"/>
            <color rgb="FF000000"/>
            <rFont val="Arial"/>
            <scheme val="minor"/>
          </rPr>
          <t>①昼飯うどん:322円
②フットサル水×2:280円
③フットサルスポドリ×2:340円</t>
        </r>
      </text>
    </comment>
    <comment ref="F168" authorId="0" shapeId="0" xr:uid="{00000000-0006-0000-0900-00000F030000}">
      <text>
        <r>
          <rPr>
            <sz val="10"/>
            <color rgb="FF000000"/>
            <rFont val="Arial"/>
            <scheme val="minor"/>
          </rPr>
          <t>紙:500
電子:430円
→オリーブ決済(飯代が1,099円で合計2,029円)</t>
        </r>
      </text>
    </comment>
    <comment ref="H168" authorId="0" shapeId="0" xr:uid="{00000000-0006-0000-0900-000014030000}">
      <text>
        <r>
          <rPr>
            <sz val="10"/>
            <color rgb="FF000000"/>
            <rFont val="Arial"/>
            <scheme val="minor"/>
          </rPr>
          <t>哲さんとあきひとさんと会食:田町の寿司屋で3人で35,000円だったが全て奢っていただいた)</t>
        </r>
      </text>
    </comment>
    <comment ref="K168" authorId="0" shapeId="0" xr:uid="{00000000-0006-0000-0900-000019030000}">
      <text>
        <r>
          <rPr>
            <sz val="10"/>
            <color rgb="FF000000"/>
            <rFont val="Arial"/>
            <scheme val="minor"/>
          </rPr>
          <t>ゆうせいくんフットサル大会:1,000円
※フロンタウン鷺沼</t>
        </r>
      </text>
    </comment>
    <comment ref="M168" authorId="0" shapeId="0" xr:uid="{00000000-0006-0000-0900-00001C030000}">
      <text>
        <r>
          <rPr>
            <sz val="10"/>
            <color rgb="FF000000"/>
            <rFont val="Arial"/>
            <scheme val="minor"/>
          </rPr>
          <t>①ハローサイクリング往復:320円
②武蔵小杉〜新橋:230円
③新橋〜京橋:178円
④東京〜田町:167円
⑤田町〜武蔵小杉:230円</t>
        </r>
      </text>
    </comment>
    <comment ref="P168" authorId="0" shapeId="0" xr:uid="{00000000-0006-0000-0900-00001F030000}">
      <text>
        <r>
          <rPr>
            <sz val="10"/>
            <color rgb="FF000000"/>
            <rFont val="Arial"/>
            <scheme val="minor"/>
          </rPr>
          <t>紙:500
電子:430円
→オリーブ決済(飯代が1,099円で合計2,029円)</t>
        </r>
      </text>
    </comment>
    <comment ref="M169" authorId="0" shapeId="0" xr:uid="{00000000-0006-0000-0900-000030030000}">
      <text>
        <r>
          <rPr>
            <sz val="10"/>
            <color rgb="FF000000"/>
            <rFont val="Arial"/>
            <scheme val="minor"/>
          </rPr>
          <t>①武蔵小杉～新橋：230円
②新橋～京橋：178円
③東京～武蔵中原：318円</t>
        </r>
      </text>
    </comment>
    <comment ref="N169" authorId="0" shapeId="0" xr:uid="{00000000-0006-0000-0900-000032030000}">
      <text>
        <r>
          <rPr>
            <sz val="10"/>
            <color rgb="FF000000"/>
            <rFont val="Arial"/>
            <scheme val="minor"/>
          </rPr>
          <t>広子ちゃんグッズ：2,530円</t>
        </r>
      </text>
    </comment>
    <comment ref="F170" authorId="0" shapeId="0" xr:uid="{00000000-0006-0000-0900-000041030000}">
      <text>
        <r>
          <rPr>
            <sz val="10"/>
            <color rgb="FF000000"/>
            <rFont val="Arial"/>
            <scheme val="minor"/>
          </rPr>
          <t>①カカクコムの販売所お試し利用でソイジョイ：147円
※PASMO支払い
※操作簡単でキャッシュレス決済も利用できた。お湯と冷水が出る場所も分かったので遅くまで残業する日はカップ麺も試してみたい！</t>
        </r>
      </text>
    </comment>
    <comment ref="J170" authorId="0" shapeId="0" xr:uid="{00000000-0006-0000-0900-000048030000}">
      <text>
        <r>
          <rPr>
            <sz val="10"/>
            <color rgb="FF000000"/>
            <rFont val="Arial"/>
            <scheme val="minor"/>
          </rPr>
          <t>100円ローソンでお茶4本：560円
※メルペイの決済(2回目)</t>
        </r>
      </text>
    </comment>
    <comment ref="M170" authorId="0" shapeId="0" xr:uid="{00000000-0006-0000-0900-00004D030000}">
      <text>
        <r>
          <rPr>
            <sz val="10"/>
            <color rgb="FF000000"/>
            <rFont val="Arial"/>
            <scheme val="minor"/>
          </rPr>
          <t>渋谷オフィス出社：140円×2=280円</t>
        </r>
      </text>
    </comment>
    <comment ref="N170" authorId="0" shapeId="0" xr:uid="{00000000-0006-0000-0900-00004E030000}">
      <text>
        <r>
          <rPr>
            <sz val="10"/>
            <color rgb="FF000000"/>
            <rFont val="Arial"/>
            <scheme val="minor"/>
          </rPr>
          <t>ユニクロで靴下×10：3,300円
※PayPayカード決済</t>
        </r>
      </text>
    </comment>
    <comment ref="F171" authorId="0" shapeId="0" xr:uid="{00000000-0006-0000-0900-000059030000}">
      <text>
        <r>
          <rPr>
            <sz val="10"/>
            <color rgb="FF000000"/>
            <rFont val="Arial"/>
            <scheme val="minor"/>
          </rPr>
          <t>夜飯セブン：546円
※olive決済</t>
        </r>
      </text>
    </comment>
    <comment ref="H171" authorId="0" shapeId="0" xr:uid="{00000000-0006-0000-0900-00005D030000}">
      <text>
        <r>
          <rPr>
            <sz val="10"/>
            <color rgb="FF000000"/>
            <rFont val="Arial"/>
            <scheme val="minor"/>
          </rPr>
          <t>カカクの神野さんにご馳走いただいてしまった。。！</t>
        </r>
      </text>
    </comment>
    <comment ref="M171" authorId="0" shapeId="0" xr:uid="{00000000-0006-0000-0900-000063030000}">
      <text>
        <r>
          <rPr>
            <sz val="10"/>
            <color rgb="FF000000"/>
            <rFont val="Arial"/>
            <scheme val="minor"/>
          </rPr>
          <t>①武蔵小杉～渋谷：140円
②渋谷～虎ノ門ヒルズ：140円</t>
        </r>
      </text>
    </comment>
    <comment ref="N171" authorId="0" shapeId="0" xr:uid="{00000000-0006-0000-0900-000064030000}">
      <text>
        <r>
          <rPr>
            <sz val="10"/>
            <color rgb="FF000000"/>
            <rFont val="Arial"/>
            <scheme val="minor"/>
          </rPr>
          <t>iPhoneの純正イヤホン:2,780円
※セブンでオリーブ決済にて購入
(あまりにも安物が性能悪くウザかったので)</t>
        </r>
      </text>
    </comment>
    <comment ref="F172" authorId="0" shapeId="0" xr:uid="{00000000-0006-0000-0900-00006E030000}">
      <text>
        <r>
          <rPr>
            <sz val="10"/>
            <color rgb="FF000000"/>
            <rFont val="Arial"/>
            <scheme val="minor"/>
          </rPr>
          <t>夜飯きしめん:322円
※PASMO決済</t>
        </r>
      </text>
    </comment>
    <comment ref="H172" authorId="0" shapeId="0" xr:uid="{00000000-0006-0000-0900-000070030000}">
      <text>
        <r>
          <rPr>
            <sz val="10"/>
            <color rgb="FF000000"/>
            <rFont val="Arial"/>
            <scheme val="minor"/>
          </rPr>
          <t>青崎さんランチ：1,163円
青崎さん分はご馳走してプレゼントの方に計上</t>
        </r>
      </text>
    </comment>
    <comment ref="I172" authorId="0" shapeId="0" xr:uid="{00000000-0006-0000-0900-000071030000}">
      <text>
        <r>
          <rPr>
            <sz val="10"/>
            <color rgb="FF000000"/>
            <rFont val="Arial"/>
            <scheme val="minor"/>
          </rPr>
          <t>青崎さんランチ：1,163円
青崎さん分はご馳走してプレゼントの方に計上</t>
        </r>
      </text>
    </comment>
    <comment ref="M172" authorId="0" shapeId="0" xr:uid="{00000000-0006-0000-0900-000077030000}">
      <text>
        <r>
          <rPr>
            <sz val="10"/>
            <color rgb="FF000000"/>
            <rFont val="Arial"/>
            <scheme val="minor"/>
          </rPr>
          <t xml:space="preserve">①ハローサイクリング(行き)：160円
</t>
        </r>
      </text>
    </comment>
    <comment ref="E173" authorId="0" shapeId="0" xr:uid="{00000000-0006-0000-0900-00007F030000}">
      <text>
        <r>
          <rPr>
            <sz val="10"/>
            <color rgb="FF000000"/>
            <rFont val="Arial"/>
            <scheme val="minor"/>
          </rPr>
          <t>昼飯ファミマ：652円
※ファミマでoliveカード決済
⇒タバコとメシ合算で1,152円</t>
        </r>
      </text>
    </comment>
    <comment ref="F173" authorId="0" shapeId="0" xr:uid="{00000000-0006-0000-0900-000081030000}">
      <text>
        <r>
          <rPr>
            <sz val="10"/>
            <color rgb="FF000000"/>
            <rFont val="Arial"/>
            <scheme val="minor"/>
          </rPr>
          <t>①夜飯ファミマ：453円
※olive決済
②マイバスそば：322円
※PASMO決済</t>
        </r>
      </text>
    </comment>
    <comment ref="M173" authorId="0" shapeId="0" xr:uid="{00000000-0006-0000-0900-00008B030000}">
      <text>
        <r>
          <rPr>
            <sz val="10"/>
            <color rgb="FF000000"/>
            <rFont val="Arial"/>
            <scheme val="minor"/>
          </rPr>
          <t>渋谷オフィス出社：140円×2=280円</t>
        </r>
      </text>
    </comment>
    <comment ref="P173" authorId="0" shapeId="0" xr:uid="{00000000-0006-0000-0900-00008E030000}">
      <text>
        <r>
          <rPr>
            <sz val="10"/>
            <color rgb="FF000000"/>
            <rFont val="Arial"/>
            <scheme val="minor"/>
          </rPr>
          <t>紙：500円
※ファミマでoliveカード決済
⇒タバコとメシ合算で1,152円</t>
        </r>
      </text>
    </comment>
    <comment ref="E174" authorId="0" shapeId="0" xr:uid="{00000000-0006-0000-0900-000096030000}">
      <text>
        <r>
          <rPr>
            <sz val="10"/>
            <color rgb="FF000000"/>
            <rFont val="Arial"/>
            <scheme val="minor"/>
          </rPr>
          <t>※元ネオの竜也さんにご馳走頂いたので昼飯代なし🙇</t>
        </r>
      </text>
    </comment>
    <comment ref="F174" authorId="0" shapeId="0" xr:uid="{00000000-0006-0000-0900-000098030000}">
      <text>
        <r>
          <rPr>
            <sz val="10"/>
            <color rgb="FF000000"/>
            <rFont val="Arial"/>
            <scheme val="minor"/>
          </rPr>
          <t>①セブンで飲み会前のアップ酒：239円
※paypay残高決済
②夜飯セブン:699円
→オリーブ決済(タバコ代が430円で合計1,129円)</t>
        </r>
      </text>
    </comment>
    <comment ref="H174" authorId="0" shapeId="0" xr:uid="{00000000-0006-0000-0900-00009C030000}">
      <text>
        <r>
          <rPr>
            <sz val="10"/>
            <color rgb="FF000000"/>
            <rFont val="Arial"/>
            <scheme val="minor"/>
          </rPr>
          <t>①渋谷ランチ:0円
※元ネオの竜也さんにご馳走頂いた🙇
②たかと新橋バー2次会：3,500円
※paypay送金
③けんやに飲み代：5,000円</t>
        </r>
      </text>
    </comment>
    <comment ref="M174" authorId="0" shapeId="0" xr:uid="{00000000-0006-0000-0900-0000A8030000}">
      <text>
        <r>
          <rPr>
            <sz val="10"/>
            <color rgb="FF000000"/>
            <rFont val="Arial"/>
            <scheme val="minor"/>
          </rPr>
          <t>①ハローサイクリング(行き)：160円
②渋谷出勤(行き)：140円
③虎ノ門移動(戻り)：140円
④新橋～武蔵小杉：230円</t>
        </r>
      </text>
    </comment>
    <comment ref="N174" authorId="0" shapeId="0" xr:uid="{00000000-0006-0000-0900-0000AA030000}">
      <text>
        <r>
          <rPr>
            <sz val="10"/>
            <color rgb="FF000000"/>
            <rFont val="Arial"/>
            <scheme val="minor"/>
          </rPr>
          <t>ダイソーでイヤホンと汗拭きシート:220円</t>
        </r>
      </text>
    </comment>
    <comment ref="P174" authorId="0" shapeId="0" xr:uid="{00000000-0006-0000-0900-0000AC030000}">
      <text>
        <r>
          <rPr>
            <sz val="10"/>
            <color rgb="FF000000"/>
            <rFont val="Arial"/>
            <scheme val="minor"/>
          </rPr>
          <t>電子:430円
→オリーブ決済(飯代が699円で合計1,129円)</t>
        </r>
      </text>
    </comment>
    <comment ref="E175" authorId="0" shapeId="0" xr:uid="{00000000-0006-0000-0900-0000B3030000}">
      <text>
        <r>
          <rPr>
            <sz val="10"/>
            <color rgb="FF000000"/>
            <rFont val="Arial"/>
            <scheme val="minor"/>
          </rPr>
          <t>昼飯セブン：284円</t>
        </r>
      </text>
    </comment>
    <comment ref="F175" authorId="0" shapeId="0" xr:uid="{00000000-0006-0000-0900-0000B5030000}">
      <text>
        <r>
          <rPr>
            <sz val="10"/>
            <color rgb="FF000000"/>
            <rFont val="Arial"/>
            <scheme val="minor"/>
          </rPr>
          <t>夜飯家系(白金高輪)：1,180円
※PASMO決済</t>
        </r>
      </text>
    </comment>
    <comment ref="M175" authorId="0" shapeId="0" xr:uid="{00000000-0006-0000-0900-0000BF030000}">
      <text>
        <r>
          <rPr>
            <sz val="10"/>
            <color rgb="FF000000"/>
            <rFont val="Arial"/>
            <scheme val="minor"/>
          </rPr>
          <t>①白金高輪～武蔵小杉：178円
②武蔵小杉～高輪ゲートウェイ：230円</t>
        </r>
      </text>
    </comment>
    <comment ref="N175" authorId="0" shapeId="0" xr:uid="{00000000-0006-0000-0900-0000C0030000}">
      <text>
        <r>
          <rPr>
            <sz val="10"/>
            <color rgb="FF000000"/>
            <rFont val="Arial"/>
            <scheme val="minor"/>
          </rPr>
          <t>ダイソーでカビ取りグッズ：330円
※PASMO払い</t>
        </r>
      </text>
    </comment>
    <comment ref="F176" authorId="0" shapeId="0" xr:uid="{00000000-0006-0000-0900-0000CA030000}">
      <text>
        <r>
          <rPr>
            <sz val="10"/>
            <color rgb="FF000000"/>
            <rFont val="Arial"/>
            <scheme val="minor"/>
          </rPr>
          <t>①100円ローソン：322円
※PayPay残高払い
②お茶：160円
※PayPay残高払い</t>
        </r>
      </text>
    </comment>
    <comment ref="H176" authorId="0" shapeId="0" xr:uid="{00000000-0006-0000-0900-0000CB030000}">
      <text>
        <r>
          <rPr>
            <sz val="10"/>
            <color rgb="FF000000"/>
            <rFont val="Arial"/>
            <scheme val="minor"/>
          </rPr>
          <t>①返田と大山たちと飲み代：5,100円
※PayPayで送金</t>
        </r>
      </text>
    </comment>
    <comment ref="L176" authorId="0" shapeId="0" xr:uid="{00000000-0006-0000-0900-0000CF030000}">
      <text>
        <r>
          <rPr>
            <sz val="10"/>
            <color rgb="FF000000"/>
            <rFont val="Arial"/>
            <scheme val="minor"/>
          </rPr>
          <t>①のぶくん結婚式：30,000円
②結婚式の2次会：3,243円</t>
        </r>
      </text>
    </comment>
    <comment ref="M176" authorId="0" shapeId="0" xr:uid="{00000000-0006-0000-0900-0000D0030000}">
      <text>
        <r>
          <rPr>
            <sz val="10"/>
            <color rgb="FF000000"/>
            <rFont val="Arial"/>
            <scheme val="minor"/>
          </rPr>
          <t>①武蔵小杉～菊名：227円
②菊名～八王子みなみ野：571円
③八王子みなみ野～八王子：167円
④八王子～武蔵中原：659円</t>
        </r>
      </text>
    </comment>
    <comment ref="N176" authorId="0" shapeId="0" xr:uid="{00000000-0006-0000-0900-0000D1030000}">
      <text>
        <r>
          <rPr>
            <sz val="10"/>
            <color rgb="FF000000"/>
            <rFont val="Arial"/>
            <scheme val="minor"/>
          </rPr>
          <t>①ダイソーで袱紗購入：110円
※PASMO払い</t>
        </r>
      </text>
    </comment>
    <comment ref="O176" authorId="0" shapeId="0" xr:uid="{00000000-0006-0000-0900-0000D3030000}">
      <text>
        <r>
          <rPr>
            <sz val="10"/>
            <color rgb="FF000000"/>
            <rFont val="Arial"/>
            <scheme val="minor"/>
          </rPr>
          <t>①振込手数料:110円
※みずほ→三井住友</t>
        </r>
      </text>
    </comment>
    <comment ref="E177" authorId="0" shapeId="0" xr:uid="{00000000-0006-0000-0900-0000DE030000}">
      <text>
        <r>
          <rPr>
            <sz val="10"/>
            <color rgb="FF000000"/>
            <rFont val="Arial"/>
            <scheme val="minor"/>
          </rPr>
          <t>昼飯セブン:1,464円
→オリーブ決済(タバコ代が430円で合計1,894円)</t>
        </r>
      </text>
    </comment>
    <comment ref="F177" authorId="0" shapeId="0" xr:uid="{00000000-0006-0000-0900-0000DF030000}">
      <text>
        <r>
          <rPr>
            <sz val="10"/>
            <color rgb="FF000000"/>
            <rFont val="Arial"/>
            <scheme val="minor"/>
          </rPr>
          <t>マウンテンデュー：100円
※PASMO払い</t>
        </r>
      </text>
    </comment>
    <comment ref="J177" authorId="0" shapeId="0" xr:uid="{00000000-0006-0000-0900-0000E3030000}">
      <text>
        <r>
          <rPr>
            <sz val="10"/>
            <color rgb="FF000000"/>
            <rFont val="Arial"/>
            <scheme val="minor"/>
          </rPr>
          <t>業務スーパーで買い物：3,447円
※蕎麦や納豆など</t>
        </r>
      </text>
    </comment>
    <comment ref="K177" authorId="0" shapeId="0" xr:uid="{00000000-0006-0000-0900-0000E6030000}">
      <text>
        <r>
          <rPr>
            <sz val="10"/>
            <color rgb="FF000000"/>
            <rFont val="Arial"/>
            <scheme val="minor"/>
          </rPr>
          <t>トリリオンゲームの映画をU-NEXTのコインを買って購入：650円</t>
        </r>
      </text>
    </comment>
    <comment ref="P177" authorId="0" shapeId="0" xr:uid="{00000000-0006-0000-0900-0000EA030000}">
      <text>
        <r>
          <rPr>
            <sz val="10"/>
            <color rgb="FF000000"/>
            <rFont val="Arial"/>
            <scheme val="minor"/>
          </rPr>
          <t>電子:430円
→オリーブ決済(飯代が1,464円で合計1,894円)</t>
        </r>
      </text>
    </comment>
    <comment ref="F178" authorId="0" shapeId="0" xr:uid="{00000000-0006-0000-0900-0000F6030000}">
      <text>
        <r>
          <rPr>
            <sz val="10"/>
            <color rgb="FF000000"/>
            <rFont val="Arial"/>
            <scheme val="minor"/>
          </rPr>
          <t>①夜飯セブン：284円
②袋：3円
※どちらもPASMO決済
③100円ローソンで夜食：322円
※メルペイで支払い</t>
        </r>
      </text>
    </comment>
    <comment ref="M178" authorId="0" shapeId="0" xr:uid="{00000000-0006-0000-0900-0000FE030000}">
      <text>
        <r>
          <rPr>
            <sz val="10"/>
            <color rgb="FF000000"/>
            <rFont val="Arial"/>
            <scheme val="minor"/>
          </rPr>
          <t>①ハローサイクリング(行き)：160円
②渋谷出勤(行き)：140円
③虎ノ門移動(戻り)：178円</t>
        </r>
      </text>
    </comment>
    <comment ref="E179" authorId="0" shapeId="0" xr:uid="{00000000-0006-0000-0900-00000C040000}">
      <text>
        <r>
          <rPr>
            <sz val="10"/>
            <color rgb="FF000000"/>
            <rFont val="Arial"/>
            <scheme val="minor"/>
          </rPr>
          <t>①昼飯ファミマ：352円
※ファミマでoliveカード決済
⇒タバコとメシ合算で852円
②追加昼飯オフィス：506円
※PASMO払い</t>
        </r>
      </text>
    </comment>
    <comment ref="F179" authorId="0" shapeId="0" xr:uid="{00000000-0006-0000-0900-00000D040000}">
      <text>
        <r>
          <rPr>
            <sz val="10"/>
            <color rgb="FF000000"/>
            <rFont val="Arial"/>
            <scheme val="minor"/>
          </rPr>
          <t>①渋谷ファミマでアップ酒：239円
※PayPay残高払い
②帰りに水：120円
③夜食セブン：702円
※セブンでoliveカード決済
⇒タバコとメシ合算で1,132円</t>
        </r>
      </text>
    </comment>
    <comment ref="H179" authorId="0" shapeId="0" xr:uid="{00000000-0006-0000-0900-000012040000}">
      <text>
        <r>
          <rPr>
            <sz val="10"/>
            <color rgb="FF000000"/>
            <rFont val="Arial"/>
            <scheme val="minor"/>
          </rPr>
          <t>①さっちゃんとクリス・まさきたちと新橋飲み：2,100円</t>
        </r>
      </text>
    </comment>
    <comment ref="M179" authorId="0" shapeId="0" xr:uid="{00000000-0006-0000-0900-000019040000}">
      <text>
        <r>
          <rPr>
            <sz val="10"/>
            <color rgb="FF000000"/>
            <rFont val="Arial"/>
            <scheme val="minor"/>
          </rPr>
          <t>渋谷オフィス出社：140円×2=280円
【実態】
①武蔵小杉～渋谷：140円
②渋谷～新橋：178円
③新橋～武蔵小杉：230円</t>
        </r>
      </text>
    </comment>
    <comment ref="P179" authorId="0" shapeId="0" xr:uid="{00000000-0006-0000-0900-00001B040000}">
      <text>
        <r>
          <rPr>
            <sz val="10"/>
            <color rgb="FF000000"/>
            <rFont val="Arial"/>
            <scheme val="minor"/>
          </rPr>
          <t>紙：500円
※ファミマでoliveカード決済
⇒タバコとメシ合算で852円</t>
        </r>
      </text>
    </comment>
    <comment ref="D180" authorId="0" shapeId="0" xr:uid="{00000000-0006-0000-0900-000022040000}">
      <text>
        <r>
          <rPr>
            <sz val="10"/>
            <color rgb="FF000000"/>
            <rFont val="Arial"/>
            <scheme val="minor"/>
          </rPr>
          <t>朝コーヒー：140円
※PASMO払い</t>
        </r>
      </text>
    </comment>
    <comment ref="E180" authorId="0" shapeId="0" xr:uid="{00000000-0006-0000-0900-000024040000}">
      <text>
        <r>
          <rPr>
            <sz val="10"/>
            <color rgb="FF000000"/>
            <rFont val="Arial"/>
            <scheme val="minor"/>
          </rPr>
          <t>①パルコ7F?のラーメン屋：900円
※昼飯の現金払い</t>
        </r>
      </text>
    </comment>
    <comment ref="F180" authorId="0" shapeId="0" xr:uid="{00000000-0006-0000-0900-000025040000}">
      <text>
        <r>
          <rPr>
            <sz val="10"/>
            <color rgb="FF000000"/>
            <rFont val="Arial"/>
            <scheme val="minor"/>
          </rPr>
          <t>夜飯おにやんま：650円
※微妙だった。PayPay残高払い</t>
        </r>
      </text>
    </comment>
    <comment ref="M180" authorId="0" shapeId="0" xr:uid="{00000000-0006-0000-0900-000033040000}">
      <text>
        <r>
          <rPr>
            <sz val="10"/>
            <color rgb="FF000000"/>
            <rFont val="Arial"/>
            <scheme val="minor"/>
          </rPr>
          <t>渋谷オフィス出社：140円×2=280円</t>
        </r>
      </text>
    </comment>
    <comment ref="P180" authorId="0" shapeId="0" xr:uid="{00000000-0006-0000-0900-000036040000}">
      <text>
        <r>
          <rPr>
            <sz val="10"/>
            <color rgb="FF000000"/>
            <rFont val="Arial"/>
            <scheme val="minor"/>
          </rPr>
          <t>電子：430円
※セブンでoliveカード決済
⇒タバコとメシ合算で1,132円</t>
        </r>
      </text>
    </comment>
    <comment ref="E181" authorId="0" shapeId="0" xr:uid="{00000000-0006-0000-0900-00003C040000}">
      <text>
        <r>
          <rPr>
            <sz val="10"/>
            <color rgb="FF000000"/>
            <rFont val="Arial"/>
            <scheme val="minor"/>
          </rPr>
          <t>①昼飯ファミマ：514円
※PayPay残高払い
②オフィスメシ：278円
※PASMO払い</t>
        </r>
      </text>
    </comment>
    <comment ref="M181" authorId="0" shapeId="0" xr:uid="{00000000-0006-0000-0900-000048040000}">
      <text>
        <r>
          <rPr>
            <sz val="10"/>
            <color rgb="FF000000"/>
            <rFont val="Arial"/>
            <scheme val="minor"/>
          </rPr>
          <t>①ハローサイクリング(行き)：160円
②渋谷出勤（行き）：140円
③渋谷～虎ノ門移動：178円
④虎ノ門ヒルズ～日比谷：178円
⑤日比谷～帰宅：178円</t>
        </r>
      </text>
    </comment>
    <comment ref="F182" authorId="0" shapeId="0" xr:uid="{00000000-0006-0000-0900-000052040000}">
      <text>
        <r>
          <rPr>
            <sz val="10"/>
            <color rgb="FF000000"/>
            <rFont val="Arial"/>
            <scheme val="minor"/>
          </rPr>
          <t>セブンで夜食：267円</t>
        </r>
      </text>
    </comment>
    <comment ref="H182" authorId="0" shapeId="0" xr:uid="{00000000-0006-0000-0900-000056040000}">
      <text>
        <r>
          <rPr>
            <sz val="10"/>
            <color rgb="FF000000"/>
            <rFont val="Arial"/>
            <scheme val="minor"/>
          </rPr>
          <t>①あゆみたんと渋谷ホテル：6,200円
②あゆみたんと飲み代：5,920円
Σ12,120円÷2=6,060円(全部おごりで半額プレゼントの方に計上)
③横山と0次会：220円
※PayPay残高払い</t>
        </r>
      </text>
    </comment>
    <comment ref="I182" authorId="0" shapeId="0" xr:uid="{00000000-0006-0000-0900-000057040000}">
      <text>
        <r>
          <rPr>
            <sz val="10"/>
            <color rgb="FF000000"/>
            <rFont val="Arial"/>
            <scheme val="minor"/>
          </rPr>
          <t>①あゆみたんと渋谷ホテル：6,200円
②あゆみたんと飲み代：5,920円
Σ12,120円÷2=6,060円(全部おごりで半額プレゼントの方に計上)</t>
        </r>
      </text>
    </comment>
    <comment ref="M182" authorId="0" shapeId="0" xr:uid="{00000000-0006-0000-0900-00005E040000}">
      <text>
        <r>
          <rPr>
            <sz val="10"/>
            <color rgb="FF000000"/>
            <rFont val="Arial"/>
            <scheme val="minor"/>
          </rPr>
          <t>【慶應の日】
①渋谷～武蔵小杉：140円
②田町～渋谷：178円
③武蔵小杉～田町：230円</t>
        </r>
      </text>
    </comment>
    <comment ref="E183" authorId="0" shapeId="0" xr:uid="{00000000-0006-0000-0900-000066040000}">
      <text>
        <r>
          <rPr>
            <sz val="10"/>
            <color rgb="FF000000"/>
            <rFont val="Arial"/>
            <scheme val="minor"/>
          </rPr>
          <t>①サッカー後の自販：150円
②サッカー後の自販：180円
③</t>
        </r>
      </text>
    </comment>
    <comment ref="H183" authorId="0" shapeId="0" xr:uid="{00000000-0006-0000-0900-00006B040000}">
      <text>
        <r>
          <rPr>
            <sz val="10"/>
            <color rgb="FF000000"/>
            <rFont val="Arial"/>
            <scheme val="minor"/>
          </rPr>
          <t>①もりとしと昼飯：3,530円
（5,030円払っておつり1,500円、もりとしから2,000円もらって結局手出しは1,530円）
➡3,530円経費計上</t>
        </r>
      </text>
    </comment>
    <comment ref="I183" authorId="0" shapeId="0" xr:uid="{00000000-0006-0000-0900-00006C040000}">
      <text>
        <r>
          <rPr>
            <sz val="10"/>
            <color rgb="FF000000"/>
            <rFont val="Arial"/>
            <scheme val="minor"/>
          </rPr>
          <t>①もりとしに出産祝いプレゼント	¥5,484（仕事経費）</t>
        </r>
      </text>
    </comment>
    <comment ref="K183" authorId="0" shapeId="0" xr:uid="{00000000-0006-0000-0900-00006F040000}">
      <text>
        <r>
          <rPr>
            <sz val="10"/>
            <color rgb="FF000000"/>
            <rFont val="Arial"/>
            <scheme val="minor"/>
          </rPr>
          <t>慶應サッカー代：300円</t>
        </r>
      </text>
    </comment>
    <comment ref="M183" authorId="0" shapeId="0" xr:uid="{00000000-0006-0000-0900-000073040000}">
      <text>
        <r>
          <rPr>
            <sz val="10"/>
            <color rgb="FF000000"/>
            <rFont val="Arial"/>
            <scheme val="minor"/>
          </rPr>
          <t>①ハローサイクリング(帰り)：320円
②六本木一丁目～武蔵小杉：178円
③用賀～六本木一丁目：358円
④渋谷～用賀：227円
⑤品川～渋谷：178円
⑥糀谷～品川：228円
⑦京急川崎～糀谷：180円
⑧武蔵小杉～川崎：178円</t>
        </r>
      </text>
    </comment>
    <comment ref="O183" authorId="0" shapeId="0" xr:uid="{00000000-0006-0000-0900-000074040000}">
      <text>
        <r>
          <rPr>
            <sz val="10"/>
            <color rgb="FF000000"/>
            <rFont val="Arial"/>
            <scheme val="minor"/>
          </rPr>
          <t>①メルカリの箱代：65円
※ゆうパケットポスト</t>
        </r>
      </text>
    </comment>
    <comment ref="E184" authorId="0" shapeId="0" xr:uid="{00000000-0006-0000-0900-000081040000}">
      <text>
        <r>
          <rPr>
            <sz val="10"/>
            <color rgb="FF000000"/>
            <rFont val="Arial"/>
            <scheme val="minor"/>
          </rPr>
          <t>マウンテンデュー：100円
※現金払い</t>
        </r>
      </text>
    </comment>
    <comment ref="F184" authorId="0" shapeId="0" xr:uid="{00000000-0006-0000-0900-000082040000}">
      <text>
        <r>
          <rPr>
            <sz val="10"/>
            <color rgb="FF000000"/>
            <rFont val="Arial"/>
            <scheme val="minor"/>
          </rPr>
          <t>ローソンでサラダチキンバー：181円</t>
        </r>
      </text>
    </comment>
    <comment ref="H184" authorId="0" shapeId="0" xr:uid="{00000000-0006-0000-0900-000085040000}">
      <text>
        <r>
          <rPr>
            <sz val="10"/>
            <color rgb="FF000000"/>
            <rFont val="Arial"/>
            <scheme val="minor"/>
          </rPr>
          <t>①ファミマでたいがと飲み代：839円
②ファミマでたいがと追加酒：651円
③セブンでシェアハウス：3,359円（1,700円はたいがから回収し1,659円が実質額）</t>
        </r>
      </text>
    </comment>
    <comment ref="J184" authorId="0" shapeId="0" xr:uid="{00000000-0006-0000-0900-000086040000}">
      <text>
        <r>
          <rPr>
            <sz val="10"/>
            <color rgb="FF000000"/>
            <rFont val="Arial"/>
            <scheme val="minor"/>
          </rPr>
          <t>業務スーパーで買い物：797円
※お茶2リットル×6本で現金払い</t>
        </r>
      </text>
    </comment>
    <comment ref="M184" authorId="0" shapeId="0" xr:uid="{00000000-0006-0000-0900-00008A040000}">
      <text>
        <r>
          <rPr>
            <sz val="10"/>
            <color rgb="FF000000"/>
            <rFont val="Arial"/>
            <scheme val="minor"/>
          </rPr>
          <t>①ハローサイクリング：160円
②タクシー：1,700円（たいがから1,000円もらったので実質額は700円）</t>
        </r>
      </text>
    </comment>
    <comment ref="P184" authorId="0" shapeId="0" xr:uid="{00000000-0006-0000-0900-00008B040000}">
      <text>
        <r>
          <rPr>
            <sz val="10"/>
            <color rgb="FF000000"/>
            <rFont val="Arial"/>
            <scheme val="minor"/>
          </rPr>
          <t>紙:500
電子:430円
→オリーブ決済</t>
        </r>
      </text>
    </comment>
    <comment ref="F185" authorId="0" shapeId="0" xr:uid="{00000000-0006-0000-0900-000096040000}">
      <text>
        <r>
          <rPr>
            <sz val="10"/>
            <color rgb="FF000000"/>
            <rFont val="Arial"/>
            <scheme val="minor"/>
          </rPr>
          <t>夜飯まつのや：990円</t>
        </r>
      </text>
    </comment>
    <comment ref="E186" authorId="0" shapeId="0" xr:uid="{00000000-0006-0000-0900-0000A5040000}">
      <text>
        <r>
          <rPr>
            <sz val="10"/>
            <color rgb="FF000000"/>
            <rFont val="Arial"/>
            <scheme val="minor"/>
          </rPr>
          <t>軽食セブン:164円</t>
        </r>
      </text>
    </comment>
    <comment ref="J186" authorId="0" shapeId="0" xr:uid="{00000000-0006-0000-0900-0000AB040000}">
      <text>
        <r>
          <rPr>
            <sz val="10"/>
            <color rgb="FF000000"/>
            <rFont val="Arial"/>
            <scheme val="minor"/>
          </rPr>
          <t>100円ローソンでお茶3本：420円(メルペイ払い)</t>
        </r>
      </text>
    </comment>
    <comment ref="E187" authorId="0" shapeId="0" xr:uid="{00000000-0006-0000-0900-0000BB040000}">
      <text>
        <r>
          <rPr>
            <sz val="10"/>
            <color rgb="FF000000"/>
            <rFont val="Arial"/>
            <scheme val="minor"/>
          </rPr>
          <t>昼飯ジンギスカン＠渋谷パルコ：1,100円</t>
        </r>
      </text>
    </comment>
    <comment ref="H187" authorId="0" shapeId="0" xr:uid="{00000000-0006-0000-0900-0000C1040000}">
      <text>
        <r>
          <rPr>
            <sz val="10"/>
            <color rgb="FF000000"/>
            <rFont val="Arial"/>
            <scheme val="minor"/>
          </rPr>
          <t>アキラさん切替飲み：4,000円
※PayPay送金</t>
        </r>
      </text>
    </comment>
    <comment ref="M187" authorId="0" shapeId="0" xr:uid="{00000000-0006-0000-0900-0000CD040000}">
      <text>
        <r>
          <rPr>
            <sz val="10"/>
            <color rgb="FF000000"/>
            <rFont val="Arial"/>
            <scheme val="minor"/>
          </rPr>
          <t>①品川～武蔵小杉：178円
②京急からの通り抜け：150円
③東銀座～品川：258円
④虎ノ門ヒルズ～東銀座：178円
⑤渋谷出勤(行き)：140円
⑥虎ノ門移動(戻り)：178円</t>
        </r>
      </text>
    </comment>
    <comment ref="P187" authorId="0" shapeId="0" xr:uid="{00000000-0006-0000-0900-0000CF040000}">
      <text>
        <r>
          <rPr>
            <sz val="10"/>
            <color rgb="FF000000"/>
            <rFont val="Arial"/>
            <scheme val="minor"/>
          </rPr>
          <t>電子：430円
※ファミマでoliveカード決済</t>
        </r>
      </text>
    </comment>
    <comment ref="D188" authorId="0" shapeId="0" xr:uid="{00000000-0006-0000-0900-0000D6040000}">
      <text>
        <r>
          <rPr>
            <sz val="10"/>
            <color rgb="FF000000"/>
            <rFont val="Arial"/>
            <scheme val="minor"/>
          </rPr>
          <t>朝コーヒー：140円
※PASMO払い</t>
        </r>
      </text>
    </comment>
    <comment ref="H188" authorId="0" shapeId="0" xr:uid="{00000000-0006-0000-0900-0000DC040000}">
      <text>
        <r>
          <rPr>
            <sz val="10"/>
            <color rgb="FF000000"/>
            <rFont val="Arial"/>
            <scheme val="minor"/>
          </rPr>
          <t>昼はカカクで会食ランチ会、夜はX Capitalの懇親会で自費は0円</t>
        </r>
      </text>
    </comment>
    <comment ref="J188" authorId="0" shapeId="0" xr:uid="{00000000-0006-0000-0900-0000E0040000}">
      <text>
        <r>
          <rPr>
            <sz val="10"/>
            <color rgb="FF000000"/>
            <rFont val="Arial"/>
            <scheme val="minor"/>
          </rPr>
          <t>100円ローソンでお茶3本：420円(メルペイ払い)</t>
        </r>
      </text>
    </comment>
    <comment ref="M188" authorId="0" shapeId="0" xr:uid="{00000000-0006-0000-0900-0000E6040000}">
      <text>
        <r>
          <rPr>
            <sz val="10"/>
            <color rgb="FF000000"/>
            <rFont val="Arial"/>
            <scheme val="minor"/>
          </rPr>
          <t>①渋谷出勤(行き)：140円
②虎ノ門移動(戻り)：178円</t>
        </r>
      </text>
    </comment>
    <comment ref="N188" authorId="0" shapeId="0" xr:uid="{00000000-0006-0000-0900-0000E7040000}">
      <text>
        <r>
          <rPr>
            <sz val="10"/>
            <color rgb="FF000000"/>
            <rFont val="Arial"/>
            <scheme val="minor"/>
          </rPr>
          <t>①Amazonで靴：3,424円
②Amazonで充電器：1,998円
※EPOSで決済</t>
        </r>
      </text>
    </comment>
    <comment ref="P188" authorId="0" shapeId="0" xr:uid="{00000000-0006-0000-0900-0000EA040000}">
      <text>
        <r>
          <rPr>
            <sz val="10"/>
            <color rgb="FF000000"/>
            <rFont val="Arial"/>
            <scheme val="minor"/>
          </rPr>
          <t>紙：500円
※ファミマでoliveカード決済</t>
        </r>
      </text>
    </comment>
    <comment ref="H189" authorId="0" shapeId="0" xr:uid="{00000000-0006-0000-0900-0000F7040000}">
      <text>
        <r>
          <rPr>
            <sz val="10"/>
            <color rgb="FF000000"/>
            <rFont val="Arial"/>
            <scheme val="minor"/>
          </rPr>
          <t>ダーツバー0次回：3人で20,000円だったがけんとさんとあきひとさんがおごってくれた。。！</t>
        </r>
      </text>
    </comment>
    <comment ref="J189" authorId="0" shapeId="0" xr:uid="{00000000-0006-0000-0900-0000FD040000}">
      <text>
        <r>
          <rPr>
            <sz val="10"/>
            <color rgb="FF000000"/>
            <rFont val="Arial"/>
            <scheme val="minor"/>
          </rPr>
          <t>業務スーパーで買い物：1,195円
※お茶2リットル×2、蕎麦×4、納豆×5、缶詰×2で現金払</t>
        </r>
      </text>
    </comment>
    <comment ref="L189" authorId="0" shapeId="0" xr:uid="{00000000-0006-0000-0900-000001050000}">
      <text>
        <r>
          <rPr>
            <sz val="10"/>
            <color rgb="FF000000"/>
            <rFont val="Arial"/>
            <scheme val="minor"/>
          </rPr>
          <t>みずき結婚式2次会：8,000円
※8月18日に事前支払い済
みずき3次会：10,762円
※章仁さんにダーツバー代振込済(10/15)</t>
        </r>
      </text>
    </comment>
    <comment ref="M189" authorId="0" shapeId="0" xr:uid="{00000000-0006-0000-0900-000002050000}">
      <text>
        <r>
          <rPr>
            <sz val="10"/>
            <color rgb="FF000000"/>
            <rFont val="Arial"/>
            <scheme val="minor"/>
          </rPr>
          <t>①タクシー代：3,500円（有楽町から江戸川橋）
②武蔵小杉から有楽町：318円</t>
        </r>
      </text>
    </comment>
    <comment ref="N189" authorId="0" shapeId="0" xr:uid="{00000000-0006-0000-0900-000003050000}">
      <text>
        <r>
          <rPr>
            <sz val="10"/>
            <color rgb="FF000000"/>
            <rFont val="Arial"/>
            <scheme val="minor"/>
          </rPr>
          <t>薬局で汗拭きシート：387円
※袋10枚もらうために</t>
        </r>
      </text>
    </comment>
    <comment ref="D190" authorId="0" shapeId="0" xr:uid="{00000000-0006-0000-0900-00000C050000}">
      <text>
        <r>
          <rPr>
            <sz val="10"/>
            <color rgb="FF000000"/>
            <rFont val="Arial"/>
            <scheme val="minor"/>
          </rPr>
          <t>朝お茶：118円</t>
        </r>
      </text>
    </comment>
    <comment ref="E190" authorId="0" shapeId="0" xr:uid="{00000000-0006-0000-0900-00000D050000}">
      <text>
        <r>
          <rPr>
            <sz val="10"/>
            <color rgb="FF000000"/>
            <rFont val="Arial"/>
            <scheme val="minor"/>
          </rPr>
          <t>昼飯日高屋：720円
自販でお水：120円</t>
        </r>
      </text>
    </comment>
    <comment ref="F190" authorId="0" shapeId="0" xr:uid="{00000000-0006-0000-0900-00000F050000}">
      <text>
        <r>
          <rPr>
            <sz val="10"/>
            <color rgb="FF000000"/>
            <rFont val="Arial"/>
            <scheme val="minor"/>
          </rPr>
          <t>①ラーメン花月：960円
②しろくまアイス：397円</t>
        </r>
      </text>
    </comment>
    <comment ref="M190" authorId="0" shapeId="0" xr:uid="{00000000-0006-0000-0900-000016050000}">
      <text>
        <r>
          <rPr>
            <sz val="10"/>
            <color rgb="FF000000"/>
            <rFont val="Arial"/>
            <scheme val="minor"/>
          </rPr>
          <t>①タクシー（武蔵小杉から家）：1,500円
②江戸川橋から池袋：178円</t>
        </r>
      </text>
    </comment>
    <comment ref="E191" authorId="0" shapeId="0" xr:uid="{00000000-0006-0000-0900-000023050000}">
      <text>
        <r>
          <rPr>
            <sz val="10"/>
            <color rgb="FF000000"/>
            <rFont val="Arial"/>
            <scheme val="minor"/>
          </rPr>
          <t>昼コーヒー:150円
※自販機でPASMO決済</t>
        </r>
      </text>
    </comment>
    <comment ref="H191" authorId="0" shapeId="0" xr:uid="{00000000-0006-0000-0900-000025050000}">
      <text>
        <r>
          <rPr>
            <sz val="10"/>
            <color rgb="FF000000"/>
            <rFont val="Arial"/>
            <scheme val="minor"/>
          </rPr>
          <t>竹内さんとランチ：999円
※Xに3月入社の</t>
        </r>
      </text>
    </comment>
    <comment ref="J191" authorId="0" shapeId="0" xr:uid="{00000000-0006-0000-0900-000029050000}">
      <text>
        <r>
          <rPr>
            <sz val="10"/>
            <color rgb="FF000000"/>
            <rFont val="Arial"/>
            <scheme val="minor"/>
          </rPr>
          <t>100円ローソンでお茶3本：420円(メルペイ払い)</t>
        </r>
      </text>
    </comment>
    <comment ref="M191" authorId="0" shapeId="0" xr:uid="{00000000-0006-0000-0900-00002B050000}">
      <text>
        <r>
          <rPr>
            <sz val="10"/>
            <color rgb="FF000000"/>
            <rFont val="Arial"/>
            <scheme val="minor"/>
          </rPr>
          <t>ハローサイクリング(行き):160円</t>
        </r>
      </text>
    </comment>
    <comment ref="P191" authorId="0" shapeId="0" xr:uid="{00000000-0006-0000-0900-00002F050000}">
      <text>
        <r>
          <rPr>
            <sz val="10"/>
            <color rgb="FF000000"/>
            <rFont val="Arial"/>
            <scheme val="minor"/>
          </rPr>
          <t>紙:500
電子:430円
→VポイントPayで初決済(メルペイと同じ要領で残高が減る仕組み)</t>
        </r>
      </text>
    </comment>
    <comment ref="E192" authorId="0" shapeId="0" xr:uid="{00000000-0006-0000-0900-000039050000}">
      <text>
        <r>
          <rPr>
            <sz val="10"/>
            <color rgb="FF000000"/>
            <rFont val="Arial"/>
            <scheme val="minor"/>
          </rPr>
          <t>昼飯虎ノ門ヒルズのそば：1,100円
※PASMO支払い</t>
        </r>
      </text>
    </comment>
    <comment ref="F192" authorId="0" shapeId="0" xr:uid="{00000000-0006-0000-0900-00003C050000}">
      <text>
        <r>
          <rPr>
            <sz val="10"/>
            <color rgb="FF000000"/>
            <rFont val="Arial"/>
            <scheme val="minor"/>
          </rPr>
          <t>①夜飯はやし田:950円
※現金払い。微妙だった、これで外食行くならカップ麺でいいかな。
②ご褒美アイスとサラダ:546円
※メルペイ支払い</t>
        </r>
      </text>
    </comment>
    <comment ref="M192" authorId="0" shapeId="0" xr:uid="{00000000-0006-0000-0900-000042050000}">
      <text>
        <r>
          <rPr>
            <sz val="10"/>
            <color rgb="FF000000"/>
            <rFont val="Arial"/>
            <scheme val="minor"/>
          </rPr>
          <t>ハローサイクリング(行き):160円</t>
        </r>
      </text>
    </comment>
    <comment ref="D194" authorId="0" shapeId="0" xr:uid="{00000000-0006-0000-0900-00005C050000}">
      <text>
        <r>
          <rPr>
            <sz val="10"/>
            <color rgb="FF000000"/>
            <rFont val="Arial"/>
            <scheme val="minor"/>
          </rPr>
          <t>朝セブン：356円
※PASMO支払い</t>
        </r>
      </text>
    </comment>
    <comment ref="E194" authorId="0" shapeId="0" xr:uid="{00000000-0006-0000-0900-00005E050000}">
      <text>
        <r>
          <rPr>
            <sz val="10"/>
            <color rgb="FF000000"/>
            <rFont val="Arial"/>
            <scheme val="minor"/>
          </rPr>
          <t>昼飯セブン:706円
※PASMO決済</t>
        </r>
      </text>
    </comment>
    <comment ref="F194" authorId="0" shapeId="0" xr:uid="{00000000-0006-0000-0900-00005F050000}">
      <text>
        <r>
          <rPr>
            <sz val="10"/>
            <color rgb="FF000000"/>
            <rFont val="Arial"/>
            <scheme val="minor"/>
          </rPr>
          <t>ダイソーでグミ:108円
夜飯家系ラーメン:1,080円
※どちらもPASMO支払い</t>
        </r>
      </text>
    </comment>
    <comment ref="H194" authorId="0" shapeId="0" xr:uid="{00000000-0006-0000-0900-000064050000}">
      <text>
        <r>
          <rPr>
            <sz val="10"/>
            <color rgb="FF000000"/>
            <rFont val="Arial"/>
            <scheme val="minor"/>
          </rPr>
          <t>①返田と武蔵小杉缶飲み：251円
②追加缶：379円
※PASMO支払い</t>
        </r>
      </text>
    </comment>
    <comment ref="M194" authorId="0" shapeId="0" xr:uid="{00000000-0006-0000-0900-000069050000}">
      <text>
        <r>
          <rPr>
            <sz val="10"/>
            <color rgb="FF000000"/>
            <rFont val="Arial"/>
            <scheme val="minor"/>
          </rPr>
          <t>①ハローサイクリング(行き):160円
②返田に会いに武蔵小杉へ：160円</t>
        </r>
      </text>
    </comment>
    <comment ref="N194" authorId="0" shapeId="0" xr:uid="{00000000-0006-0000-0900-00006A050000}">
      <text>
        <r>
          <rPr>
            <sz val="10"/>
            <color rgb="FF000000"/>
            <rFont val="Arial"/>
            <scheme val="minor"/>
          </rPr>
          <t>ダイソーでiPhone保護フィルム:330円
※PASMO支払い</t>
        </r>
      </text>
    </comment>
    <comment ref="D195" authorId="0" shapeId="0" xr:uid="{00000000-0006-0000-0900-000075050000}">
      <text>
        <r>
          <rPr>
            <sz val="10"/>
            <color rgb="FF000000"/>
            <rFont val="Arial"/>
            <scheme val="minor"/>
          </rPr>
          <t>朝コーヒー：108円
※PASMO払い</t>
        </r>
      </text>
    </comment>
    <comment ref="E195" authorId="0" shapeId="0" xr:uid="{00000000-0006-0000-0900-000077050000}">
      <text>
        <r>
          <rPr>
            <sz val="10"/>
            <color rgb="FF000000"/>
            <rFont val="Arial"/>
            <scheme val="minor"/>
          </rPr>
          <t>グミ:257円
※PASMO支払い</t>
        </r>
      </text>
    </comment>
    <comment ref="H195" authorId="0" shapeId="0" xr:uid="{00000000-0006-0000-0900-00007E050000}">
      <text>
        <r>
          <rPr>
            <sz val="10"/>
            <color rgb="FF000000"/>
            <rFont val="Arial"/>
            <scheme val="minor"/>
          </rPr>
          <t>テツさんと会食(キタコアポ)でご馳走になった。</t>
        </r>
      </text>
    </comment>
    <comment ref="M195" authorId="0" shapeId="0" xr:uid="{00000000-0006-0000-0900-000085050000}">
      <text>
        <r>
          <rPr>
            <sz val="10"/>
            <color rgb="FF000000"/>
            <rFont val="Arial"/>
            <scheme val="minor"/>
          </rPr>
          <t>①ハローサイクリング(行き):160円
②恵比寿～品川：167円
③品川～武蔵小杉：178円</t>
        </r>
      </text>
    </comment>
    <comment ref="D196" authorId="0" shapeId="0" xr:uid="{00000000-0006-0000-0900-000090050000}">
      <text>
        <r>
          <rPr>
            <sz val="10"/>
            <color rgb="FF000000"/>
            <rFont val="Arial"/>
            <scheme val="minor"/>
          </rPr>
          <t>朝セブン:453円
※PASMO支払い</t>
        </r>
      </text>
    </comment>
    <comment ref="F196" authorId="0" shapeId="0" xr:uid="{00000000-0006-0000-0900-000094050000}">
      <text>
        <r>
          <rPr>
            <sz val="10"/>
            <color rgb="FF000000"/>
            <rFont val="Arial"/>
            <scheme val="minor"/>
          </rPr>
          <t>夜飯セブン：578円
※セブンでoliveカード決済
⇒タバコとメシ合算で1,078円</t>
        </r>
      </text>
    </comment>
    <comment ref="H196" authorId="0" shapeId="0" xr:uid="{00000000-0006-0000-0900-000096050000}">
      <text>
        <r>
          <rPr>
            <sz val="10"/>
            <color rgb="FF000000"/>
            <rFont val="Arial"/>
            <scheme val="minor"/>
          </rPr>
          <t>古畑さんとランチ：1,300円
※PayPayで2,800円で1,500円はPayPayで精算した。
領収書貰いそびれた。。。</t>
        </r>
      </text>
    </comment>
    <comment ref="I196" authorId="0" shapeId="0" xr:uid="{00000000-0006-0000-0900-000098050000}">
      <text>
        <r>
          <rPr>
            <sz val="10"/>
            <color rgb="FF000000"/>
            <rFont val="Arial"/>
            <scheme val="minor"/>
          </rPr>
          <t>佐々木さんの家に差し入れでセブンでスイーツ色々：1,396円
※奥様さやさんすごく良い人だった</t>
        </r>
      </text>
    </comment>
    <comment ref="M196" authorId="0" shapeId="0" xr:uid="{00000000-0006-0000-0900-00009F050000}">
      <text>
        <r>
          <rPr>
            <sz val="10"/>
            <color rgb="FF000000"/>
            <rFont val="Arial"/>
            <scheme val="minor"/>
          </rPr>
          <t>①ハローサイクリング(行き):160円</t>
        </r>
      </text>
    </comment>
    <comment ref="P196" authorId="0" shapeId="0" xr:uid="{00000000-0006-0000-0900-0000A1050000}">
      <text>
        <r>
          <rPr>
            <sz val="10"/>
            <color rgb="FF000000"/>
            <rFont val="Arial"/>
            <scheme val="minor"/>
          </rPr>
          <t>紙：500円
※セブンでoliveカード決済
⇒タバコとメシ合算で1,078円</t>
        </r>
      </text>
    </comment>
    <comment ref="D197" authorId="0" shapeId="0" xr:uid="{00000000-0006-0000-0900-0000AC050000}">
      <text>
        <r>
          <rPr>
            <sz val="10"/>
            <color rgb="FF000000"/>
            <rFont val="Arial"/>
            <scheme val="minor"/>
          </rPr>
          <t>佐々木さんと遊んだ後のセブンで朝飯：800円
※olive決済</t>
        </r>
      </text>
    </comment>
    <comment ref="F197" authorId="0" shapeId="0" xr:uid="{00000000-0006-0000-0900-0000B0050000}">
      <text>
        <r>
          <rPr>
            <sz val="10"/>
            <color rgb="FF000000"/>
            <rFont val="Arial"/>
            <scheme val="minor"/>
          </rPr>
          <t>のなと解散後の追加酒とラーメン：1,069円</t>
        </r>
      </text>
    </comment>
    <comment ref="H197" authorId="0" shapeId="0" xr:uid="{00000000-0006-0000-0900-0000B6050000}">
      <text>
        <r>
          <rPr>
            <sz val="10"/>
            <color rgb="FF000000"/>
            <rFont val="Arial"/>
            <scheme val="minor"/>
          </rPr>
          <t>①のなと屋台の焼きそば：800円
※現金払い
②のなと花火後の磯丸水産：4,300円
※7,300円の会計で（3,000円はPayPay回収）</t>
        </r>
      </text>
    </comment>
    <comment ref="M197" authorId="0" shapeId="0" xr:uid="{00000000-0006-0000-0900-0000BD050000}">
      <text>
        <r>
          <rPr>
            <sz val="10"/>
            <color rgb="FF000000"/>
            <rFont val="Arial"/>
            <scheme val="minor"/>
          </rPr>
          <t>①武蔵溝ノ口～武蔵中原：167円
②二子新地～溝の口：140円
③青山一丁目～二子新地：288円
④六本木～青山一丁目：178円
⑤虎ノ門ヒルズ～麻布十番：178円
⑥ハローサイクリング：160円</t>
        </r>
      </text>
    </comment>
    <comment ref="D198" authorId="0" shapeId="0" xr:uid="{00000000-0006-0000-0900-0000C5050000}">
      <text>
        <r>
          <rPr>
            <sz val="10"/>
            <color rgb="FF000000"/>
            <rFont val="Arial"/>
            <scheme val="minor"/>
          </rPr>
          <t>NEWDAYS麦茶：190円
※PASMO支払い</t>
        </r>
      </text>
    </comment>
    <comment ref="E198" authorId="0" shapeId="0" xr:uid="{00000000-0006-0000-0900-0000C7050000}">
      <text>
        <r>
          <rPr>
            <sz val="10"/>
            <color rgb="FF000000"/>
            <rFont val="Arial"/>
            <scheme val="minor"/>
          </rPr>
          <t>昼飯セブン：938円
※セブンでoliveカード決済
⇒タバコとメシ合算で1,368円</t>
        </r>
      </text>
    </comment>
    <comment ref="H198" authorId="0" shapeId="0" xr:uid="{00000000-0006-0000-0900-0000CD050000}">
      <text>
        <r>
          <rPr>
            <sz val="10"/>
            <color rgb="FF000000"/>
            <rFont val="Arial"/>
            <scheme val="minor"/>
          </rPr>
          <t>哲さんとの打合せで品川行ったがカフェ代はご馳走になった。</t>
        </r>
      </text>
    </comment>
    <comment ref="I198" authorId="0" shapeId="0" xr:uid="{00000000-0006-0000-0900-0000CF050000}">
      <text>
        <r>
          <rPr>
            <sz val="10"/>
            <color rgb="FF000000"/>
            <rFont val="Arial"/>
            <scheme val="minor"/>
          </rPr>
          <t>大道芸の投げ銭で2,000円
※PayPayでお送り</t>
        </r>
      </text>
    </comment>
    <comment ref="K198" authorId="0" shapeId="0" xr:uid="{00000000-0006-0000-0900-0000D2050000}">
      <text>
        <r>
          <rPr>
            <sz val="10"/>
            <color rgb="FF000000"/>
            <rFont val="Arial"/>
            <scheme val="minor"/>
          </rPr>
          <t>①サウナ代(5時間)：3,450円
②サウナの飲食代：1,500円
③館内着のパンツ：200円
※PayPayカード決済</t>
        </r>
      </text>
    </comment>
    <comment ref="M198" authorId="0" shapeId="0" xr:uid="{00000000-0006-0000-0900-0000D6050000}">
      <text>
        <r>
          <rPr>
            <sz val="10"/>
            <color rgb="FF000000"/>
            <rFont val="Arial"/>
            <scheme val="minor"/>
          </rPr>
          <t>①品川～川崎：230円
②武蔵小杉～品川：178円
③川﨑〜武蔵小杉：178円</t>
        </r>
      </text>
    </comment>
    <comment ref="N198" authorId="0" shapeId="0" xr:uid="{00000000-0006-0000-0900-0000D7050000}">
      <text>
        <r>
          <rPr>
            <sz val="10"/>
            <color rgb="FF000000"/>
            <rFont val="Arial"/>
            <scheme val="minor"/>
          </rPr>
          <t>川崎のセブンで純正のType-C充電ケーブル：2,780円
※olive決済</t>
        </r>
      </text>
    </comment>
    <comment ref="P198" authorId="0" shapeId="0" xr:uid="{00000000-0006-0000-0900-0000D9050000}">
      <text>
        <r>
          <rPr>
            <sz val="10"/>
            <color rgb="FF000000"/>
            <rFont val="Arial"/>
            <scheme val="minor"/>
          </rPr>
          <t>電子：430円
※セブンでoliveカード決済
⇒タバコとメシ合算で1,368円</t>
        </r>
      </text>
    </comment>
    <comment ref="E199" authorId="0" shapeId="0" xr:uid="{00000000-0006-0000-0900-0000E4050000}">
      <text>
        <r>
          <rPr>
            <sz val="10"/>
            <color rgb="FF000000"/>
            <rFont val="Arial"/>
            <scheme val="minor"/>
          </rPr>
          <t>①昼飯カカクの食堂：307円
※PASMO支払い
②ファミマおやつ：304円
※メルペイ支払い</t>
        </r>
      </text>
    </comment>
    <comment ref="F199" authorId="0" shapeId="0" xr:uid="{00000000-0006-0000-0900-0000E6050000}">
      <text>
        <r>
          <rPr>
            <sz val="10"/>
            <color rgb="FF000000"/>
            <rFont val="Arial"/>
            <scheme val="minor"/>
          </rPr>
          <t>①ローソンおにぎり:151円
※PASMO支払い
②</t>
        </r>
      </text>
    </comment>
    <comment ref="K199" authorId="0" shapeId="0" xr:uid="{00000000-0006-0000-0900-000005000000}">
      <text>
        <r>
          <rPr>
            <sz val="10"/>
            <color rgb="FF000000"/>
            <rFont val="Arial"/>
            <scheme val="minor"/>
          </rPr>
          <t>ゆうせいくんフットサル大会:1,300円
※コスタ川崎</t>
        </r>
      </text>
    </comment>
    <comment ref="M199" authorId="0" shapeId="0" xr:uid="{00000000-0006-0000-0900-000008000000}">
      <text>
        <r>
          <rPr>
            <sz val="10"/>
            <color rgb="FF000000"/>
            <rFont val="Arial"/>
            <scheme val="minor"/>
          </rPr>
          <t>①ハローサイクリング:160円
②武蔵小杉〜渋谷:140円
③渋谷〜武蔵小杉:140円
④武蔵小杉〜ハローサイクリングでフットサル:1,120円</t>
        </r>
      </text>
    </comment>
    <comment ref="D200" authorId="0" shapeId="0" xr:uid="{00000000-0006-0000-0900-00000F000000}">
      <text>
        <r>
          <rPr>
            <sz val="10"/>
            <color rgb="FF000000"/>
            <rFont val="Arial"/>
            <scheme val="minor"/>
          </rPr>
          <t>朝コーヒー：108円
※メルペイ払い</t>
        </r>
      </text>
    </comment>
    <comment ref="E200" authorId="0" shapeId="0" xr:uid="{00000000-0006-0000-0900-000012000000}">
      <text>
        <r>
          <rPr>
            <sz val="10"/>
            <color rgb="FF000000"/>
            <rFont val="Arial"/>
            <scheme val="minor"/>
          </rPr>
          <t>昼飯セブン：654円
※メルペイ払い(タバコも合算して1,084円)</t>
        </r>
      </text>
    </comment>
    <comment ref="F200" authorId="0" shapeId="0" xr:uid="{00000000-0006-0000-0900-000013000000}">
      <text>
        <r>
          <rPr>
            <sz val="10"/>
            <color rgb="FF000000"/>
            <rFont val="Arial"/>
            <scheme val="minor"/>
          </rPr>
          <t>夜飯セブン:832円
※メルペイ払い</t>
        </r>
      </text>
    </comment>
    <comment ref="I200" authorId="0" shapeId="0" xr:uid="{00000000-0006-0000-0900-000019000000}">
      <text>
        <r>
          <rPr>
            <sz val="10"/>
            <color rgb="FF000000"/>
            <rFont val="Arial"/>
            <scheme val="minor"/>
          </rPr>
          <t>ゆうせい君にクラファン1万支援：10,000円(手数料で別途249円)
※エポス決済</t>
        </r>
      </text>
    </comment>
    <comment ref="O200" authorId="0" shapeId="0" xr:uid="{00000000-0006-0000-0900-000020000000}">
      <text>
        <r>
          <rPr>
            <sz val="10"/>
            <color rgb="FF000000"/>
            <rFont val="Arial"/>
            <scheme val="minor"/>
          </rPr>
          <t>ゆうせい君にクラファン1万支援：10,000円(手数料で別途249円)
※エポス決済</t>
        </r>
      </text>
    </comment>
    <comment ref="P200" authorId="0" shapeId="0" xr:uid="{00000000-0006-0000-0900-000022000000}">
      <text>
        <r>
          <rPr>
            <sz val="10"/>
            <color rgb="FF000000"/>
            <rFont val="Arial"/>
            <scheme val="minor"/>
          </rPr>
          <t>電子：430円
※メルペイ払い(タバコも合算して1,084円)
紙：500円
※単体で買ってメルペイ払い</t>
        </r>
      </text>
    </comment>
    <comment ref="D201" authorId="0" shapeId="0" xr:uid="{00000000-0006-0000-0900-00002E000000}">
      <text>
        <r>
          <rPr>
            <sz val="10"/>
            <color rgb="FF000000"/>
            <rFont val="Arial"/>
            <scheme val="minor"/>
          </rPr>
          <t>朝セブン:343円
※メルペイ支払い</t>
        </r>
      </text>
    </comment>
    <comment ref="E201" authorId="0" shapeId="0" xr:uid="{00000000-0006-0000-0900-00002F000000}">
      <text>
        <r>
          <rPr>
            <sz val="10"/>
            <color rgb="FF000000"/>
            <rFont val="Arial"/>
            <scheme val="minor"/>
          </rPr>
          <t>昼飯野菜炒め定食：950円
※PASMO支払い（東京厨房）</t>
        </r>
      </text>
    </comment>
    <comment ref="F201" authorId="0" shapeId="0" xr:uid="{00000000-0006-0000-0900-000030000000}">
      <text>
        <r>
          <rPr>
            <sz val="10"/>
            <color rgb="FF000000"/>
            <rFont val="Arial"/>
            <scheme val="minor"/>
          </rPr>
          <t>①夜飯セブン(サラダチキン)：159円
※メルペイ支払い
②夜飯セブン(ウイダーと鉄分ドリンク)：383円
※メルペイ払い</t>
        </r>
      </text>
    </comment>
    <comment ref="D202" authorId="0" shapeId="0" xr:uid="{00000000-0006-0000-0900-000043000000}">
      <text>
        <r>
          <rPr>
            <sz val="10"/>
            <color rgb="FF000000"/>
            <rFont val="Arial"/>
            <scheme val="minor"/>
          </rPr>
          <t>朝セブン:470円
※メルペイ支払い</t>
        </r>
      </text>
    </comment>
    <comment ref="E202" authorId="0" shapeId="0" xr:uid="{00000000-0006-0000-0900-000046000000}">
      <text>
        <r>
          <rPr>
            <sz val="10"/>
            <color rgb="FF000000"/>
            <rFont val="Arial"/>
            <scheme val="minor"/>
          </rPr>
          <t>昼飯虎ノ門ヒルズのそば：1,100円
※PASMO支払い</t>
        </r>
      </text>
    </comment>
    <comment ref="F202" authorId="0" shapeId="0" xr:uid="{00000000-0006-0000-0900-000047000000}">
      <text>
        <r>
          <rPr>
            <sz val="10"/>
            <color rgb="FF000000"/>
            <rFont val="Arial"/>
            <scheme val="minor"/>
          </rPr>
          <t>夜飯セブン：124円
※セブンでoliveカード決済
⇒タバコとメシ合算で624円</t>
        </r>
      </text>
    </comment>
    <comment ref="J202" authorId="0" shapeId="0" xr:uid="{00000000-0006-0000-0900-00004C000000}">
      <text>
        <r>
          <rPr>
            <sz val="10"/>
            <color rgb="FF000000"/>
            <rFont val="Arial"/>
            <scheme val="minor"/>
          </rPr>
          <t>Amazonでロカボカップ麵：2,107円
※EPOSで決済</t>
        </r>
      </text>
    </comment>
    <comment ref="N202" authorId="0" shapeId="0" xr:uid="{00000000-0006-0000-0900-000053000000}">
      <text>
        <r>
          <rPr>
            <sz val="10"/>
            <color rgb="FF000000"/>
            <rFont val="Arial"/>
            <scheme val="minor"/>
          </rPr>
          <t>Amazonで充電器と顔剃りシェーバー：8,988円
※EPOSで決済</t>
        </r>
      </text>
    </comment>
    <comment ref="P202" authorId="0" shapeId="0" xr:uid="{00000000-0006-0000-0900-000056000000}">
      <text>
        <r>
          <rPr>
            <sz val="10"/>
            <color rgb="FF000000"/>
            <rFont val="Arial"/>
            <scheme val="minor"/>
          </rPr>
          <t>紙：500円
※セブンでoliveカード決済
⇒タバコとメシ合算で1624円</t>
        </r>
      </text>
    </comment>
    <comment ref="D203" authorId="0" shapeId="0" xr:uid="{00000000-0006-0000-0900-000061000000}">
      <text>
        <r>
          <rPr>
            <sz val="10"/>
            <color rgb="FF000000"/>
            <rFont val="Arial"/>
            <scheme val="minor"/>
          </rPr>
          <t>朝ファミマ：285円
※メルペイ支払い</t>
        </r>
      </text>
    </comment>
    <comment ref="E203" authorId="0" shapeId="0" xr:uid="{00000000-0006-0000-0900-000064000000}">
      <text>
        <r>
          <rPr>
            <sz val="10"/>
            <color rgb="FF000000"/>
            <rFont val="Arial"/>
            <scheme val="minor"/>
          </rPr>
          <t>①昼ファミマ：488円
※メルペイ支払い
②おやつセブン：383円
※メルペイ支払い</t>
        </r>
      </text>
    </comment>
    <comment ref="F203" authorId="0" shapeId="0" xr:uid="{00000000-0006-0000-0900-000067000000}">
      <text>
        <r>
          <rPr>
            <sz val="10"/>
            <color rgb="FF000000"/>
            <rFont val="Arial"/>
            <scheme val="minor"/>
          </rPr>
          <t>夜飯まつのや:940円
※PASMO決済</t>
        </r>
      </text>
    </comment>
    <comment ref="J203" authorId="0" shapeId="0" xr:uid="{00000000-0006-0000-0900-00006F000000}">
      <text>
        <r>
          <rPr>
            <sz val="10"/>
            <color rgb="FF000000"/>
            <rFont val="Arial"/>
            <scheme val="minor"/>
          </rPr>
          <t>Amazonでproカップ麵：1,959円
※EPOSで決済
※11月5日が受取予定日
→思ったより早く10月16日に届いた</t>
        </r>
      </text>
    </comment>
    <comment ref="M203" authorId="0" shapeId="0" xr:uid="{00000000-0006-0000-0900-000075000000}">
      <text>
        <r>
          <rPr>
            <sz val="10"/>
            <color rgb="FF000000"/>
            <rFont val="Arial"/>
            <scheme val="minor"/>
          </rPr>
          <t>①渋谷出勤(行き)：140円
②虎ノ門移動(戻り)：178円</t>
        </r>
      </text>
    </comment>
    <comment ref="E204" authorId="0" shapeId="0" xr:uid="{00000000-0006-0000-0900-000082000000}">
      <text>
        <r>
          <rPr>
            <sz val="10"/>
            <color rgb="FF000000"/>
            <rFont val="Arial"/>
            <scheme val="minor"/>
          </rPr>
          <t>西船橋のマック：280円
西船橋のマクド：300円
PayPay残高払い</t>
        </r>
      </text>
    </comment>
    <comment ref="H204" authorId="0" shapeId="0" xr:uid="{00000000-0006-0000-0900-000085000000}">
      <text>
        <r>
          <rPr>
            <sz val="10"/>
            <color rgb="FF000000"/>
            <rFont val="Arial"/>
            <scheme val="minor"/>
          </rPr>
          <t>①クリスと昼飯家系:930円
※PASMO決済
②大島さんとの飲みはご馳走いただいた。。！</t>
        </r>
      </text>
    </comment>
    <comment ref="M204" authorId="0" shapeId="0" xr:uid="{00000000-0006-0000-0900-00008C000000}">
      <text>
        <r>
          <rPr>
            <sz val="10"/>
            <color rgb="FF000000"/>
            <rFont val="Arial"/>
            <scheme val="minor"/>
          </rPr>
          <t>①新橋～西船橋：406円
②西船橋～武蔵中原：293円</t>
        </r>
      </text>
    </comment>
    <comment ref="E205" authorId="0" shapeId="0" xr:uid="{00000000-0006-0000-0900-000094000000}">
      <text>
        <r>
          <rPr>
            <sz val="10"/>
            <color rgb="FF000000"/>
            <rFont val="Arial"/>
            <scheme val="minor"/>
          </rPr>
          <t>①甲府タリーズ：390円
※メルペイ決済
②昼飯豚彦：950円
※PayPay決済</t>
        </r>
      </text>
    </comment>
    <comment ref="F205" authorId="0" shapeId="0" xr:uid="{00000000-0006-0000-0900-000095000000}">
      <text>
        <r>
          <rPr>
            <sz val="10"/>
            <color rgb="FF000000"/>
            <rFont val="Arial"/>
            <scheme val="minor"/>
          </rPr>
          <t xml:space="preserve">①夜飯ローソン：975円
※PASMO払い
②夜ローソン：254円
※PASMO払い（タバコと一緒に買った）
</t>
        </r>
      </text>
    </comment>
    <comment ref="H205" authorId="0" shapeId="0" xr:uid="{00000000-0006-0000-0900-000098000000}">
      <text>
        <r>
          <rPr>
            <sz val="10"/>
            <color rgb="FF000000"/>
            <rFont val="Arial"/>
            <scheme val="minor"/>
          </rPr>
          <t>①アパ宿泊代：7,500円
※先にEPOSで決済済(9/12)
②</t>
        </r>
      </text>
    </comment>
    <comment ref="M205" authorId="0" shapeId="0" xr:uid="{00000000-0006-0000-0900-0000A0000000}">
      <text>
        <r>
          <rPr>
            <sz val="10"/>
            <color rgb="FF000000"/>
            <rFont val="Arial"/>
            <scheme val="minor"/>
          </rPr>
          <t>①武蔵中原～甲府：3,890円
②甲府駅～APA：2,400円
③APA～脱毛：2,300円
④（飲み帰り）甲府駅～APA：2,600円
※PayPayカード払い</t>
        </r>
      </text>
    </comment>
    <comment ref="P205" authorId="0" shapeId="0" xr:uid="{00000000-0006-0000-0900-0000A5000000}">
      <text>
        <r>
          <rPr>
            <sz val="10"/>
            <color rgb="FF000000"/>
            <rFont val="Arial"/>
            <scheme val="minor"/>
          </rPr>
          <t>紙：500円
※PASMO決済
電子：430円
※PASMO決済</t>
        </r>
      </text>
    </comment>
    <comment ref="E206" authorId="0" shapeId="0" xr:uid="{00000000-0006-0000-0900-0000AF000000}">
      <text>
        <r>
          <rPr>
            <sz val="10"/>
            <color rgb="FF000000"/>
            <rFont val="Arial"/>
            <scheme val="minor"/>
          </rPr>
          <t>①昼飯甲府家系:1,100円
※PASMO決済
②ファミマでマッチ：138円
※現金払い</t>
        </r>
      </text>
    </comment>
    <comment ref="F206" authorId="0" shapeId="0" xr:uid="{00000000-0006-0000-0900-0000B1000000}">
      <text>
        <r>
          <rPr>
            <sz val="10"/>
            <color rgb="FF000000"/>
            <rFont val="Arial"/>
            <scheme val="minor"/>
          </rPr>
          <t>夜飯甲府の味噌ラーメン:900円
※現金払い
バナナスムージー:192円
※PASMO払い</t>
        </r>
      </text>
    </comment>
    <comment ref="K206" authorId="0" shapeId="0" xr:uid="{00000000-0006-0000-0900-0000B9000000}">
      <text>
        <r>
          <rPr>
            <sz val="10"/>
            <color rgb="FF000000"/>
            <rFont val="Arial"/>
            <scheme val="minor"/>
          </rPr>
          <t>①温泉入館：470円
②上の部屋使う代：530円
③タオルレンタル：170円
※現金払い</t>
        </r>
      </text>
    </comment>
    <comment ref="M206" authorId="0" shapeId="0" xr:uid="{00000000-0006-0000-0900-0000BD000000}">
      <text>
        <r>
          <rPr>
            <sz val="10"/>
            <color rgb="FF000000"/>
            <rFont val="Arial"/>
            <scheme val="minor"/>
          </rPr>
          <t>①甲府～武蔵中原：3,890円
②APA～甲府駅：2,700円
※PayPayカード払い</t>
        </r>
      </text>
    </comment>
    <comment ref="N206" authorId="0" shapeId="0" xr:uid="{00000000-0006-0000-0900-0000BF000000}">
      <text>
        <r>
          <rPr>
            <sz val="10"/>
            <color rgb="FF000000"/>
            <rFont val="Arial"/>
            <scheme val="minor"/>
          </rPr>
          <t>Amazonでモバイルバッテリー:10,800円
Amazonで充電ケーブル:1,980円
※エポス決済</t>
        </r>
      </text>
    </comment>
    <comment ref="D207" authorId="0" shapeId="0" xr:uid="{00000000-0006-0000-0900-0000C8000000}">
      <text>
        <r>
          <rPr>
            <sz val="10"/>
            <color rgb="FF000000"/>
            <rFont val="Arial"/>
            <scheme val="minor"/>
          </rPr>
          <t>朝飯セブン：681円
※メルペイ決済</t>
        </r>
      </text>
    </comment>
    <comment ref="E207" authorId="0" shapeId="0" xr:uid="{00000000-0006-0000-0900-0000C9000000}">
      <text>
        <r>
          <rPr>
            <sz val="10"/>
            <color rgb="FF000000"/>
            <rFont val="Arial"/>
            <scheme val="minor"/>
          </rPr>
          <t>昼飯セブン：681円
※メルペイ決済</t>
        </r>
      </text>
    </comment>
    <comment ref="F207" authorId="0" shapeId="0" xr:uid="{00000000-0006-0000-0900-0000CA000000}">
      <text>
        <r>
          <rPr>
            <sz val="10"/>
            <color rgb="FF000000"/>
            <rFont val="Arial"/>
            <scheme val="minor"/>
          </rPr>
          <t>夜メシ松のや:990円
※PASMO決済</t>
        </r>
      </text>
    </comment>
    <comment ref="J207" authorId="0" shapeId="0" xr:uid="{00000000-0006-0000-0900-0000CF000000}">
      <text>
        <r>
          <rPr>
            <sz val="10"/>
            <color rgb="FF000000"/>
            <rFont val="Arial"/>
            <scheme val="minor"/>
          </rPr>
          <t>セブンで納豆:606円
※メルペイ支払い</t>
        </r>
      </text>
    </comment>
    <comment ref="E208" authorId="0" shapeId="0" xr:uid="{00000000-0006-0000-0900-0000D6000000}">
      <text>
        <r>
          <rPr>
            <sz val="10"/>
            <color rgb="FF000000"/>
            <rFont val="Arial"/>
            <scheme val="minor"/>
          </rPr>
          <t>昼セブンコーヒー：344円
※PASMO決済</t>
        </r>
      </text>
    </comment>
    <comment ref="H208" authorId="0" shapeId="0" xr:uid="{00000000-0006-0000-0900-0000DD000000}">
      <text>
        <r>
          <rPr>
            <sz val="10"/>
            <color rgb="FF000000"/>
            <rFont val="Arial"/>
            <scheme val="minor"/>
          </rPr>
          <t>竹内さんと昼飯：1,000円
※PayPay支払い</t>
        </r>
      </text>
    </comment>
    <comment ref="O208" authorId="0" shapeId="0" xr:uid="{00000000-0006-0000-0900-0000E6000000}">
      <text>
        <r>
          <rPr>
            <sz val="10"/>
            <color rgb="FF000000"/>
            <rFont val="Arial"/>
            <scheme val="minor"/>
          </rPr>
          <t>章仁さんみずきのダーツバー精算の振込手数料：110円</t>
        </r>
      </text>
    </comment>
    <comment ref="D209" authorId="0" shapeId="0" xr:uid="{00000000-0006-0000-0900-0000EC000000}">
      <text>
        <r>
          <rPr>
            <sz val="10"/>
            <color rgb="FF000000"/>
            <rFont val="Arial"/>
            <scheme val="minor"/>
          </rPr>
          <t>朝セブン：156円
※PASMO決済</t>
        </r>
      </text>
    </comment>
    <comment ref="E209" authorId="0" shapeId="0" xr:uid="{00000000-0006-0000-0900-0000EE000000}">
      <text>
        <r>
          <rPr>
            <sz val="10"/>
            <color rgb="FF000000"/>
            <rFont val="Arial"/>
            <scheme val="minor"/>
          </rPr>
          <t>昼セブン：594円
※メルペイ決済</t>
        </r>
      </text>
    </comment>
    <comment ref="O209" authorId="0" shapeId="0" xr:uid="{00000000-0006-0000-0900-0000F5000000}">
      <text>
        <r>
          <rPr>
            <sz val="10"/>
            <color rgb="FF000000"/>
            <rFont val="Arial"/>
            <scheme val="minor"/>
          </rPr>
          <t>（行ズレるが）
下記の初期費用振込時の手数料：110円</t>
        </r>
      </text>
    </comment>
    <comment ref="P209" authorId="0" shapeId="0" xr:uid="{00000000-0006-0000-0900-0000F6000000}">
      <text>
        <r>
          <rPr>
            <sz val="10"/>
            <color rgb="FF000000"/>
            <rFont val="Arial"/>
            <scheme val="minor"/>
          </rPr>
          <t>電子：430円
※単体でメルペイ決済</t>
        </r>
      </text>
    </comment>
    <comment ref="D210" authorId="0" shapeId="0" xr:uid="{00000000-0006-0000-0900-0000FA000000}">
      <text>
        <r>
          <rPr>
            <sz val="10"/>
            <color rgb="FF000000"/>
            <rFont val="Arial"/>
            <scheme val="minor"/>
          </rPr>
          <t>朝ファミマ：156円
※メルペイ決済</t>
        </r>
      </text>
    </comment>
    <comment ref="E210" authorId="0" shapeId="0" xr:uid="{00000000-0006-0000-0900-0000FC000000}">
      <text>
        <r>
          <rPr>
            <sz val="10"/>
            <color rgb="FF000000"/>
            <rFont val="Arial"/>
            <scheme val="minor"/>
          </rPr>
          <t>昼飯セブン：743円
※メルペイ決済</t>
        </r>
      </text>
    </comment>
    <comment ref="F210" authorId="0" shapeId="0" xr:uid="{00000000-0006-0000-0900-0000FD000000}">
      <text>
        <r>
          <rPr>
            <sz val="10"/>
            <color rgb="FF000000"/>
            <rFont val="Arial"/>
            <scheme val="minor"/>
          </rPr>
          <t>夜セブン：159円
※PASMO決済</t>
        </r>
      </text>
    </comment>
    <comment ref="M210" authorId="0" shapeId="0" xr:uid="{00000000-0006-0000-0900-000007010000}">
      <text>
        <r>
          <rPr>
            <sz val="10"/>
            <color rgb="FF000000"/>
            <rFont val="Arial"/>
            <scheme val="minor"/>
          </rPr>
          <t>①渋谷出勤(行き)：140円
②虎ノ門移動(戻り)：178円</t>
        </r>
      </text>
    </comment>
    <comment ref="O210" authorId="0" shapeId="0" xr:uid="{00000000-0006-0000-0900-000008010000}">
      <text>
        <r>
          <rPr>
            <sz val="10"/>
            <color rgb="FF000000"/>
            <rFont val="Arial"/>
            <scheme val="minor"/>
          </rPr>
          <t>初期費用の振込：131,711円
➡10/11時点では未決済（10/17に決済済み！）
※初回保証料の32,175円はこのタイミングで払わず厳密には99,546円だったがそのまま計上で月次の家賃は定額で記載。</t>
        </r>
      </text>
    </comment>
    <comment ref="D211" authorId="0" shapeId="0" xr:uid="{00000000-0006-0000-0900-00000C010000}">
      <text>
        <r>
          <rPr>
            <sz val="10"/>
            <color rgb="FF000000"/>
            <rFont val="Arial"/>
            <scheme val="minor"/>
          </rPr>
          <t>朝ノアールビスケット：110円
※ネイバーズの自販機でPASMO決済</t>
        </r>
      </text>
    </comment>
    <comment ref="F211" authorId="0" shapeId="0" xr:uid="{00000000-0006-0000-0900-00000E010000}">
      <text>
        <r>
          <rPr>
            <sz val="10"/>
            <color rgb="FF000000"/>
            <rFont val="Arial"/>
            <scheme val="minor"/>
          </rPr>
          <t>アップの1缶：184円
※PASMO決済</t>
        </r>
      </text>
    </comment>
    <comment ref="J211" authorId="0" shapeId="0" xr:uid="{00000000-0006-0000-0900-000016010000}">
      <text>
        <r>
          <rPr>
            <sz val="10"/>
            <color rgb="FF000000"/>
            <rFont val="Arial"/>
            <scheme val="minor"/>
          </rPr>
          <t>業務スーパー：2,849円
※PayPayカード支払い</t>
        </r>
      </text>
    </comment>
    <comment ref="K211" authorId="0" shapeId="0" xr:uid="{00000000-0006-0000-0900-000017010000}">
      <text>
        <r>
          <rPr>
            <sz val="10"/>
            <color rgb="FF000000"/>
            <rFont val="Arial"/>
            <scheme val="minor"/>
          </rPr>
          <t>散髪：1,400円
※PASMO払い</t>
        </r>
      </text>
    </comment>
    <comment ref="L211" authorId="0" shapeId="0" xr:uid="{00000000-0006-0000-0900-00001A010000}">
      <text>
        <r>
          <rPr>
            <sz val="10"/>
            <color rgb="FF000000"/>
            <rFont val="Arial"/>
            <scheme val="minor"/>
          </rPr>
          <t>菊池の結婚式2次会：8,000円
※当日現金払い</t>
        </r>
      </text>
    </comment>
    <comment ref="M211" authorId="0" shapeId="0" xr:uid="{00000000-0006-0000-0900-00001C010000}">
      <text>
        <r>
          <rPr>
            <sz val="10"/>
            <color rgb="FF000000"/>
            <rFont val="Arial"/>
            <scheme val="minor"/>
          </rPr>
          <t>①武蔵小杉～みなとみらい：443円
②みなとみらい～武蔵小杉：443円</t>
        </r>
      </text>
    </comment>
    <comment ref="N211" authorId="0" shapeId="0" xr:uid="{00000000-0006-0000-0900-00001E010000}">
      <text>
        <r>
          <rPr>
            <sz val="10"/>
            <color rgb="FF000000"/>
            <rFont val="Arial"/>
            <scheme val="minor"/>
          </rPr>
          <t>小型冷蔵庫：16,129円
※Amazonで購入（EPOS決済）
※4,129円分はポイントで割引して12,000円で決済した（ここでは普通に満額支払った数値で入れて収入のポイントの部分に計上）</t>
        </r>
      </text>
    </comment>
    <comment ref="O211" authorId="0" shapeId="0" xr:uid="{00000000-0006-0000-0900-00001F010000}">
      <text>
        <r>
          <rPr>
            <sz val="10"/>
            <color rgb="FF000000"/>
            <rFont val="Arial"/>
            <scheme val="minor"/>
          </rPr>
          <t>①メルカリの箱代：65円
※ゆうパケットプラス
※メルペイ決済
②振込手数料：110円
※みずほから三井住友移動時</t>
        </r>
      </text>
    </comment>
    <comment ref="P211" authorId="0" shapeId="0" xr:uid="{00000000-0006-0000-0900-000020010000}">
      <text>
        <r>
          <rPr>
            <sz val="10"/>
            <color rgb="FF000000"/>
            <rFont val="Arial"/>
            <scheme val="minor"/>
          </rPr>
          <t>電子：430円
※単体でメルペイ決済</t>
        </r>
      </text>
    </comment>
    <comment ref="E212" authorId="0" shapeId="0" xr:uid="{00000000-0006-0000-0900-000027010000}">
      <text>
        <r>
          <rPr>
            <sz val="10"/>
            <color rgb="FF000000"/>
            <rFont val="Arial"/>
            <scheme val="minor"/>
          </rPr>
          <t>豚星の限定（エビ）：1,400円
※現金払い</t>
        </r>
      </text>
    </comment>
    <comment ref="F212" authorId="0" shapeId="0" xr:uid="{00000000-0006-0000-0900-000029010000}">
      <text>
        <r>
          <rPr>
            <sz val="10"/>
            <color rgb="FF000000"/>
            <rFont val="Arial"/>
            <scheme val="minor"/>
          </rPr>
          <t>ネイバーズ自販で缶ジュース:140円
※ICOCA決済で5円残して使い切った！</t>
        </r>
      </text>
    </comment>
    <comment ref="H212" authorId="0" shapeId="0" xr:uid="{00000000-0006-0000-0900-00002A010000}">
      <text>
        <r>
          <rPr>
            <sz val="10"/>
            <color rgb="FF000000"/>
            <rFont val="Arial"/>
            <scheme val="minor"/>
          </rPr>
          <t>たいごりと日吉飲み：1,400円
※700円×2を現金払い</t>
        </r>
      </text>
    </comment>
    <comment ref="M212" authorId="0" shapeId="0" xr:uid="{00000000-0006-0000-0900-000030010000}">
      <text>
        <r>
          <rPr>
            <sz val="10"/>
            <color rgb="FF000000"/>
            <rFont val="Arial"/>
            <scheme val="minor"/>
          </rPr>
          <t>①家～日吉(チャリ)：160円
②日吉～家(チャリ)：480円</t>
        </r>
      </text>
    </comment>
    <comment ref="D213" authorId="0" shapeId="0" xr:uid="{00000000-0006-0000-0900-000039010000}">
      <text>
        <r>
          <rPr>
            <sz val="10"/>
            <color rgb="FF000000"/>
            <rFont val="Arial"/>
            <scheme val="minor"/>
          </rPr>
          <t>朝セブン：273円
※PASMO決済</t>
        </r>
      </text>
    </comment>
    <comment ref="E213" authorId="0" shapeId="0" xr:uid="{00000000-0006-0000-0900-00003B010000}">
      <text>
        <r>
          <rPr>
            <sz val="10"/>
            <color rgb="FF000000"/>
            <rFont val="Arial"/>
            <scheme val="minor"/>
          </rPr>
          <t>昼飯野菜炒め：950円
※PASMO決済</t>
        </r>
      </text>
    </comment>
    <comment ref="F213" authorId="0" shapeId="0" xr:uid="{00000000-0006-0000-0900-00003D010000}">
      <text>
        <r>
          <rPr>
            <sz val="10"/>
            <color rgb="FF000000"/>
            <rFont val="Arial"/>
            <scheme val="minor"/>
          </rPr>
          <t>夜セブン：567円
※PASMO決済</t>
        </r>
      </text>
    </comment>
    <comment ref="M213" authorId="0" shapeId="0" xr:uid="{00000000-0006-0000-0900-000046010000}">
      <text>
        <r>
          <rPr>
            <sz val="10"/>
            <color rgb="FF000000"/>
            <rFont val="Arial"/>
            <scheme val="minor"/>
          </rPr>
          <t>ハローサイクリング(行き):160円</t>
        </r>
      </text>
    </comment>
    <comment ref="D214" authorId="0" shapeId="0" xr:uid="{00000000-0006-0000-0900-00004E010000}">
      <text>
        <r>
          <rPr>
            <sz val="10"/>
            <color rgb="FF000000"/>
            <rFont val="Arial"/>
            <scheme val="minor"/>
          </rPr>
          <t>朝セブン：273円
※PASMO決済</t>
        </r>
      </text>
    </comment>
    <comment ref="E214" authorId="0" shapeId="0" xr:uid="{00000000-0006-0000-0900-000050010000}">
      <text>
        <r>
          <rPr>
            <sz val="10"/>
            <color rgb="FF000000"/>
            <rFont val="Arial"/>
            <scheme val="minor"/>
          </rPr>
          <t>セブンで鉄分ヨーグルト：156円
※PASMO支払い</t>
        </r>
      </text>
    </comment>
    <comment ref="F214" authorId="0" shapeId="0" xr:uid="{00000000-0006-0000-0900-000051010000}">
      <text>
        <r>
          <rPr>
            <sz val="10"/>
            <color rgb="FF000000"/>
            <rFont val="Arial"/>
            <scheme val="minor"/>
          </rPr>
          <t>夜飯セブン：621円
※olive決済（久々）</t>
        </r>
      </text>
    </comment>
    <comment ref="I214" authorId="0" shapeId="0" xr:uid="{00000000-0006-0000-0900-000052010000}">
      <text>
        <r>
          <rPr>
            <sz val="10"/>
            <color rgb="FF000000"/>
            <rFont val="Arial"/>
            <scheme val="minor"/>
          </rPr>
          <t>大林さん誕生日プレゼント：2,090円
※PayPay残高でlineギフト</t>
        </r>
      </text>
    </comment>
    <comment ref="M214" authorId="0" shapeId="0" xr:uid="{00000000-0006-0000-0900-000055010000}">
      <text>
        <r>
          <rPr>
            <sz val="10"/>
            <color rgb="FF000000"/>
            <rFont val="Arial"/>
            <scheme val="minor"/>
          </rPr>
          <t>ハローサイクリング(行き):160円</t>
        </r>
      </text>
    </comment>
    <comment ref="P214" authorId="0" shapeId="0" xr:uid="{00000000-0006-0000-0900-000057010000}">
      <text>
        <r>
          <rPr>
            <sz val="10"/>
            <color rgb="FF000000"/>
            <rFont val="Arial"/>
            <scheme val="minor"/>
          </rPr>
          <t>電子：430円
※単体でPASMO決済</t>
        </r>
      </text>
    </comment>
    <comment ref="D215" authorId="0" shapeId="0" xr:uid="{00000000-0006-0000-0900-00005D010000}">
      <text>
        <r>
          <rPr>
            <sz val="10"/>
            <color rgb="FF000000"/>
            <rFont val="Arial"/>
            <scheme val="minor"/>
          </rPr>
          <t>朝セブン：388円
※PASMO決済</t>
        </r>
      </text>
    </comment>
    <comment ref="E215" authorId="0" shapeId="0" xr:uid="{00000000-0006-0000-0900-00005F010000}">
      <text>
        <r>
          <rPr>
            <sz val="10"/>
            <color rgb="FF000000"/>
            <rFont val="Arial"/>
            <scheme val="minor"/>
          </rPr>
          <t>昼飯野菜炒め定食(肉多め)：1,250円
※PASMO支払い</t>
        </r>
      </text>
    </comment>
    <comment ref="F215" authorId="0" shapeId="0" xr:uid="{00000000-0006-0000-0900-000060010000}">
      <text>
        <r>
          <rPr>
            <sz val="10"/>
            <color rgb="FF000000"/>
            <rFont val="Arial"/>
            <scheme val="minor"/>
          </rPr>
          <t>夜飯セブン：994円
※セブンでoliveカード決済
⇒タバコとメシ合算で1,424円</t>
        </r>
      </text>
    </comment>
    <comment ref="M215" authorId="0" shapeId="0" xr:uid="{00000000-0006-0000-0900-000065010000}">
      <text>
        <r>
          <rPr>
            <sz val="10"/>
            <color rgb="FF000000"/>
            <rFont val="Arial"/>
            <scheme val="minor"/>
          </rPr>
          <t>ハローサイクリング(行き):160円</t>
        </r>
      </text>
    </comment>
    <comment ref="O215" authorId="0" shapeId="0" xr:uid="{00000000-0006-0000-0900-000069010000}">
      <text>
        <r>
          <rPr>
            <sz val="10"/>
            <color rgb="FF000000"/>
            <rFont val="Arial"/>
            <scheme val="minor"/>
          </rPr>
          <t>レターパックプラス：600円
※PASMO支払い</t>
        </r>
      </text>
    </comment>
    <comment ref="P215" authorId="0" shapeId="0" xr:uid="{00000000-0006-0000-0900-00006A010000}">
      <text>
        <r>
          <rPr>
            <sz val="10"/>
            <color rgb="FF000000"/>
            <rFont val="Arial"/>
            <scheme val="minor"/>
          </rPr>
          <t>紙：430円
※セブンでoliveカード決済
⇒タバコとメシ合算で1,424円</t>
        </r>
      </text>
    </comment>
    <comment ref="D216" authorId="0" shapeId="0" xr:uid="{00000000-0006-0000-0900-000070010000}">
      <text>
        <r>
          <rPr>
            <sz val="10"/>
            <color rgb="FF000000"/>
            <rFont val="Arial"/>
            <scheme val="minor"/>
          </rPr>
          <t>朝セブン：564円
※PASMO決済</t>
        </r>
      </text>
    </comment>
    <comment ref="E216" authorId="0" shapeId="0" xr:uid="{00000000-0006-0000-0900-000072010000}">
      <text>
        <r>
          <rPr>
            <sz val="10"/>
            <color rgb="FF000000"/>
            <rFont val="Arial"/>
            <scheme val="minor"/>
          </rPr>
          <t>昼飯セブン：942円
※PASMO支払い</t>
        </r>
      </text>
    </comment>
    <comment ref="F216" authorId="0" shapeId="0" xr:uid="{00000000-0006-0000-0900-000074010000}">
      <text>
        <r>
          <rPr>
            <sz val="10"/>
            <color rgb="FF000000"/>
            <rFont val="Arial"/>
            <scheme val="minor"/>
          </rPr>
          <t>間食グミ：378円
※PASMO払い</t>
        </r>
      </text>
    </comment>
    <comment ref="M216" authorId="0" shapeId="0" xr:uid="{00000000-0006-0000-0900-000080010000}">
      <text>
        <r>
          <rPr>
            <sz val="10"/>
            <color rgb="FF000000"/>
            <rFont val="Arial"/>
            <scheme val="minor"/>
          </rPr>
          <t>①帰りタクシー：1,400円
②恵比寿〜目黒：146円
③目黒〜自由が丘：180円</t>
        </r>
      </text>
    </comment>
    <comment ref="P216" authorId="0" shapeId="0" xr:uid="{00000000-0006-0000-0900-000084010000}">
      <text>
        <r>
          <rPr>
            <sz val="10"/>
            <color rgb="FF000000"/>
            <rFont val="Arial"/>
            <scheme val="minor"/>
          </rPr>
          <t>紙：500円
※単体でPASMO決済</t>
        </r>
      </text>
    </comment>
    <comment ref="D217" authorId="0" shapeId="0" xr:uid="{00000000-0006-0000-0900-000089010000}">
      <text>
        <r>
          <rPr>
            <sz val="10"/>
            <color rgb="FF000000"/>
            <rFont val="Arial"/>
            <scheme val="minor"/>
          </rPr>
          <t>朝ファミマ：156円
※メルペイ決済</t>
        </r>
      </text>
    </comment>
    <comment ref="E217" authorId="0" shapeId="0" xr:uid="{00000000-0006-0000-0900-00008B010000}">
      <text>
        <r>
          <rPr>
            <sz val="10"/>
            <color rgb="FF000000"/>
            <rFont val="Arial"/>
            <scheme val="minor"/>
          </rPr>
          <t>渋谷のスタミナラーメン:950円
※PASMO決済
セブンでコーヒー：192円
※PASMO決済</t>
        </r>
      </text>
    </comment>
    <comment ref="F217" authorId="0" shapeId="0" xr:uid="{00000000-0006-0000-0900-00008D010000}">
      <text>
        <r>
          <rPr>
            <sz val="10"/>
            <color rgb="FF000000"/>
            <rFont val="Arial"/>
            <scheme val="minor"/>
          </rPr>
          <t>夜食コンビニ：1,134円
※olive決済</t>
        </r>
      </text>
    </comment>
    <comment ref="H217" authorId="0" shapeId="0" xr:uid="{00000000-0006-0000-0900-000090010000}">
      <text>
        <r>
          <rPr>
            <sz val="10"/>
            <color rgb="FF000000"/>
            <rFont val="Arial"/>
            <scheme val="minor"/>
          </rPr>
          <t>あきひとさんとHUB：2,100円</t>
        </r>
      </text>
    </comment>
    <comment ref="M217" authorId="0" shapeId="0" xr:uid="{00000000-0006-0000-0900-000098010000}">
      <text>
        <r>
          <rPr>
            <sz val="10"/>
            <color rgb="FF000000"/>
            <rFont val="Arial"/>
            <scheme val="minor"/>
          </rPr>
          <t>①渋谷出勤(行き)：140円
②虎ノ門移動(戻り)：178円
③ハローサイクリング(行き)：160円
④タクシー代：3,400円
⑤タクシー代：3,100円
⑥タクシー代：1,300円
⑦恵比寿～五反田：146円</t>
        </r>
      </text>
    </comment>
    <comment ref="P217" authorId="0" shapeId="0" xr:uid="{00000000-0006-0000-0900-00009B010000}">
      <text>
        <r>
          <rPr>
            <sz val="10"/>
            <color rgb="FF000000"/>
            <rFont val="Arial"/>
            <scheme val="minor"/>
          </rPr>
          <t>電子：430円
※単体でPASMO決済</t>
        </r>
      </text>
    </comment>
    <comment ref="F218" authorId="0" shapeId="0" xr:uid="{00000000-0006-0000-0900-0000A3010000}">
      <text>
        <r>
          <rPr>
            <sz val="10"/>
            <color rgb="FF000000"/>
            <rFont val="Arial"/>
            <scheme val="minor"/>
          </rPr>
          <t>夜食セブン：165円
※PASMO支払い</t>
        </r>
      </text>
    </comment>
    <comment ref="H218" authorId="0" shapeId="0" xr:uid="{00000000-0006-0000-0900-0000A8010000}">
      <text>
        <r>
          <rPr>
            <sz val="10"/>
            <color rgb="FF000000"/>
            <rFont val="Arial"/>
            <scheme val="minor"/>
          </rPr>
          <t>①0次会のHUB：900円
※PASMO支払い
②1次会のお店：6,000円
※22,000円を三井住友カード払いでけんやから6,000円回収、ゆまちゃん、りおちゃんから5,000円ずつ回収
③りおちゃんと2次会：5,940円
※EPOSカード払い
④レペネオパーティ：972円
※たいせいに PayPay送金</t>
        </r>
      </text>
    </comment>
    <comment ref="M218" authorId="0" shapeId="0" xr:uid="{00000000-0006-0000-0900-0000B2010000}">
      <text>
        <r>
          <rPr>
            <sz val="10"/>
            <color rgb="FF000000"/>
            <rFont val="Arial"/>
            <scheme val="minor"/>
          </rPr>
          <t>武蔵小杉～新橋：230円
タクシー代：10,350円
※三井住友銀行のidでデビット払い</t>
        </r>
      </text>
    </comment>
    <comment ref="P218" authorId="0" shapeId="0" xr:uid="{00000000-0006-0000-0900-0000B6010000}">
      <text>
        <r>
          <rPr>
            <sz val="10"/>
            <color rgb="FF000000"/>
            <rFont val="Arial"/>
            <scheme val="minor"/>
          </rPr>
          <t>紙：500円
※単体でPASMO決済</t>
        </r>
      </text>
    </comment>
    <comment ref="E219" authorId="0" shapeId="0" xr:uid="{00000000-0006-0000-0900-0000BE010000}">
      <text>
        <r>
          <rPr>
            <sz val="10"/>
            <color rgb="FF000000"/>
            <rFont val="Arial"/>
            <scheme val="minor"/>
          </rPr>
          <t>昼飯家系(渋谷)：1,700円
※PASMO払い
アイス：397円
※PASMO払い</t>
        </r>
      </text>
    </comment>
    <comment ref="F219" authorId="0" shapeId="0" xr:uid="{00000000-0006-0000-0900-0000C0010000}">
      <text>
        <r>
          <rPr>
            <sz val="10"/>
            <color rgb="FF000000"/>
            <rFont val="Arial"/>
            <scheme val="minor"/>
          </rPr>
          <t>夜飯家系(武蔵中原)：1,200円
※現金払い
ミルクティー：235円
※PASMO払い</t>
        </r>
      </text>
    </comment>
    <comment ref="M219" authorId="0" shapeId="0" xr:uid="{00000000-0006-0000-0900-0000CC010000}">
      <text>
        <r>
          <rPr>
            <sz val="10"/>
            <color rgb="FF000000"/>
            <rFont val="Arial"/>
            <scheme val="minor"/>
          </rPr>
          <t>鍵の受取の為の渋谷往復：280円</t>
        </r>
      </text>
    </comment>
    <comment ref="D220" authorId="0" shapeId="0" xr:uid="{00000000-0006-0000-0900-0000D5010000}">
      <text>
        <r>
          <rPr>
            <sz val="10"/>
            <color rgb="FF000000"/>
            <rFont val="Arial"/>
            <scheme val="minor"/>
          </rPr>
          <t>朝セブン：454円
※メルペイ支払い</t>
        </r>
      </text>
    </comment>
    <comment ref="E220" authorId="0" shapeId="0" xr:uid="{00000000-0006-0000-0900-0000D7010000}">
      <text>
        <r>
          <rPr>
            <sz val="10"/>
            <color rgb="FF000000"/>
            <rFont val="Arial"/>
            <scheme val="minor"/>
          </rPr>
          <t>昼飯ヒルズそば：1,100円
※PayPay残高払い</t>
        </r>
      </text>
    </comment>
    <comment ref="J220" authorId="0" shapeId="0" xr:uid="{00000000-0006-0000-0900-0000E1010000}">
      <text>
        <r>
          <rPr>
            <sz val="10"/>
            <color rgb="FF000000"/>
            <rFont val="Arial"/>
            <scheme val="minor"/>
          </rPr>
          <t>セブンで納豆3つ：382円
※メルペイ払い</t>
        </r>
      </text>
    </comment>
    <comment ref="D221" authorId="0" shapeId="0" xr:uid="{00000000-0006-0000-0900-0000EF010000}">
      <text>
        <r>
          <rPr>
            <sz val="10"/>
            <color rgb="FF000000"/>
            <rFont val="Arial"/>
            <scheme val="minor"/>
          </rPr>
          <t>朝セブン：348円
※メルペイ払い</t>
        </r>
      </text>
    </comment>
    <comment ref="E221" authorId="0" shapeId="0" xr:uid="{00000000-0006-0000-0900-0000F0010000}">
      <text>
        <r>
          <rPr>
            <sz val="10"/>
            <color rgb="FF000000"/>
            <rFont val="Arial"/>
            <scheme val="minor"/>
          </rPr>
          <t>ドリンク：129円
※メルペイ</t>
        </r>
      </text>
    </comment>
    <comment ref="F221" authorId="0" shapeId="0" xr:uid="{00000000-0006-0000-0900-0000F1010000}">
      <text>
        <r>
          <rPr>
            <sz val="10"/>
            <color rgb="FF000000"/>
            <rFont val="Arial"/>
            <scheme val="minor"/>
          </rPr>
          <t>夜セブン：326円
※メルペイ</t>
        </r>
      </text>
    </comment>
    <comment ref="H221" authorId="0" shapeId="0" xr:uid="{00000000-0006-0000-0900-0000F5010000}">
      <text>
        <r>
          <rPr>
            <sz val="10"/>
            <color rgb="FF000000"/>
            <rFont val="Arial"/>
            <scheme val="minor"/>
          </rPr>
          <t>竹内さんランチ：880円
※PayPay残高払い</t>
        </r>
      </text>
    </comment>
    <comment ref="D222" authorId="0" shapeId="0" xr:uid="{00000000-0006-0000-0900-000005020000}">
      <text>
        <r>
          <rPr>
            <sz val="10"/>
            <color rgb="FF000000"/>
            <rFont val="Arial"/>
            <scheme val="minor"/>
          </rPr>
          <t>朝コンビニ：382円
※メルペイ払い</t>
        </r>
      </text>
    </comment>
    <comment ref="E222" authorId="0" shapeId="0" xr:uid="{00000000-0006-0000-0900-000006020000}">
      <text>
        <r>
          <rPr>
            <sz val="10"/>
            <color rgb="FF000000"/>
            <rFont val="Arial"/>
            <scheme val="minor"/>
          </rPr>
          <t>夜飯ファミマ：536円
※PASMO決済</t>
        </r>
      </text>
    </comment>
    <comment ref="F222" authorId="0" shapeId="0" xr:uid="{00000000-0006-0000-0900-000008020000}">
      <text>
        <r>
          <rPr>
            <sz val="10"/>
            <color rgb="FF000000"/>
            <rFont val="Arial"/>
            <scheme val="minor"/>
          </rPr>
          <t>夜飯セブン：979円
※Vポイントpay決済</t>
        </r>
      </text>
    </comment>
    <comment ref="M222" authorId="0" shapeId="0" xr:uid="{00000000-0006-0000-0900-000010020000}">
      <text>
        <r>
          <rPr>
            <sz val="10"/>
            <color rgb="FF000000"/>
            <rFont val="Arial"/>
            <scheme val="minor"/>
          </rPr>
          <t>①渋谷出勤(行き)：140円
②渋谷出勤(帰り)：140円</t>
        </r>
      </text>
    </comment>
    <comment ref="N222" authorId="0" shapeId="0" xr:uid="{00000000-0006-0000-0900-000011020000}">
      <text>
        <r>
          <rPr>
            <sz val="10"/>
            <color rgb="FF000000"/>
            <rFont val="Arial"/>
            <scheme val="minor"/>
          </rPr>
          <t>ライター：174円
※メルペイ</t>
        </r>
      </text>
    </comment>
    <comment ref="P222" authorId="0" shapeId="0" xr:uid="{00000000-0006-0000-0900-000012020000}">
      <text>
        <r>
          <rPr>
            <sz val="10"/>
            <color rgb="FF000000"/>
            <rFont val="Arial"/>
            <scheme val="minor"/>
          </rPr>
          <t>紙：500円
※メルペイ</t>
        </r>
      </text>
    </comment>
    <comment ref="D223" authorId="0" shapeId="0" xr:uid="{00000000-0006-0000-0900-000019020000}">
      <text>
        <r>
          <rPr>
            <sz val="10"/>
            <color rgb="FF000000"/>
            <rFont val="Arial"/>
            <scheme val="minor"/>
          </rPr>
          <t>朝セブン：516円
※Vポイントpay決済</t>
        </r>
      </text>
    </comment>
    <comment ref="E223" authorId="0" shapeId="0" xr:uid="{00000000-0006-0000-0900-00001B020000}">
      <text>
        <r>
          <rPr>
            <sz val="10"/>
            <color rgb="FF000000"/>
            <rFont val="Arial"/>
            <scheme val="minor"/>
          </rPr>
          <t>昼セブン：654円
※Vポイントpay決済</t>
        </r>
      </text>
    </comment>
    <comment ref="F223" authorId="0" shapeId="0" xr:uid="{00000000-0006-0000-0900-00001D020000}">
      <text>
        <r>
          <rPr>
            <sz val="10"/>
            <color rgb="FF000000"/>
            <rFont val="Arial"/>
            <scheme val="minor"/>
          </rPr>
          <t>夜飯まつのや：990円
※pay pay残高払い
夜のドリンク：277円
※pay pay残高払い</t>
        </r>
      </text>
    </comment>
    <comment ref="M223" authorId="0" shapeId="0" xr:uid="{00000000-0006-0000-0900-000024020000}">
      <text>
        <r>
          <rPr>
            <sz val="10"/>
            <color rgb="FF000000"/>
            <rFont val="Arial"/>
            <scheme val="minor"/>
          </rPr>
          <t>ハローサイクリング(行き):160円</t>
        </r>
      </text>
    </comment>
    <comment ref="D224" authorId="0" shapeId="0" xr:uid="{00000000-0006-0000-0900-000028020000}">
      <text>
        <r>
          <rPr>
            <sz val="10"/>
            <color rgb="FF000000"/>
            <rFont val="Arial"/>
            <scheme val="minor"/>
          </rPr>
          <t>朝セブン：383円
※PASMO決済</t>
        </r>
      </text>
    </comment>
    <comment ref="F224" authorId="0" shapeId="0" xr:uid="{00000000-0006-0000-0900-00002C020000}">
      <text>
        <r>
          <rPr>
            <sz val="10"/>
            <color rgb="FF000000"/>
            <rFont val="Arial"/>
            <scheme val="minor"/>
          </rPr>
          <t>⓪アップ酒：162円
※PASMO決済
①夜食セブン：737円
②夜食セブン：597円
③夜食セブン：702円
※VポイントPay</t>
        </r>
      </text>
    </comment>
    <comment ref="H224" authorId="0" shapeId="0" xr:uid="{00000000-0006-0000-0900-000032020000}">
      <text>
        <r>
          <rPr>
            <sz val="10"/>
            <color rgb="FF000000"/>
            <rFont val="Arial"/>
            <scheme val="minor"/>
          </rPr>
          <t>①古畑さんランチ：1,000円
②しずかさんディナー：5,000円
※</t>
        </r>
      </text>
    </comment>
    <comment ref="M224" authorId="0" shapeId="0" xr:uid="{00000000-0006-0000-0900-000039020000}">
      <text>
        <r>
          <rPr>
            <sz val="10"/>
            <color rgb="FF000000"/>
            <rFont val="Arial"/>
            <scheme val="minor"/>
          </rPr>
          <t>新橋～武蔵小杉：230円</t>
        </r>
      </text>
    </comment>
    <comment ref="P224" authorId="0" shapeId="0" xr:uid="{00000000-0006-0000-0900-00003B020000}">
      <text>
        <r>
          <rPr>
            <sz val="10"/>
            <color rgb="FF000000"/>
            <rFont val="Arial"/>
            <scheme val="minor"/>
          </rPr>
          <t>紙：500円
※Vポイントpay</t>
        </r>
      </text>
    </comment>
    <comment ref="D226" authorId="0" shapeId="0" xr:uid="{00000000-0006-0000-0900-000051020000}">
      <text>
        <r>
          <rPr>
            <sz val="10"/>
            <color rgb="FF000000"/>
            <rFont val="Arial"/>
            <scheme val="minor"/>
          </rPr>
          <t>①お茶：120円
②お茶：120円
③お茶：120円
※VポイントPay</t>
        </r>
      </text>
    </comment>
    <comment ref="F226" authorId="0" shapeId="0" xr:uid="{00000000-0006-0000-0900-000054020000}">
      <text>
        <r>
          <rPr>
            <sz val="10"/>
            <color rgb="FF000000"/>
            <rFont val="Arial"/>
            <scheme val="minor"/>
          </rPr>
          <t>夜飯セブン：1,019円
※PASMO決済</t>
        </r>
      </text>
    </comment>
    <comment ref="I226" authorId="0" shapeId="0" xr:uid="{00000000-0006-0000-0900-000059020000}">
      <text>
        <r>
          <rPr>
            <sz val="10"/>
            <color rgb="FF000000"/>
            <rFont val="Arial"/>
            <scheme val="minor"/>
          </rPr>
          <t xml:space="preserve">引越しの方へ(VポイントPay)
①自販機：110円
②お茶：120円
③お茶：120円
まさきとの飲み
①マイバス：2,427円
</t>
        </r>
      </text>
    </comment>
    <comment ref="M226" authorId="0" shapeId="0" xr:uid="{00000000-0006-0000-0900-000062020000}">
      <text>
        <r>
          <rPr>
            <sz val="10"/>
            <color rgb="FF000000"/>
            <rFont val="Arial"/>
            <scheme val="minor"/>
          </rPr>
          <t>①武蔵小杉～麻布十番：405円
②麻布十番～武蔵小杉：405円
③武蔵小杉～武蔵中原：146円
④武蔵中原～武蔵小杉：146円
⑤武蔵小杉～麻布十番：405円</t>
        </r>
      </text>
    </comment>
    <comment ref="N226" authorId="0" shapeId="0" xr:uid="{00000000-0006-0000-0900-000063020000}">
      <text>
        <r>
          <rPr>
            <sz val="10"/>
            <color rgb="FF000000"/>
            <rFont val="Arial"/>
            <scheme val="minor"/>
          </rPr>
          <t>①キズパワーパッド：836円
※PASMO決済</t>
        </r>
      </text>
    </comment>
    <comment ref="O226" authorId="0" shapeId="0" xr:uid="{00000000-0006-0000-0900-000066020000}">
      <text>
        <r>
          <rPr>
            <sz val="10"/>
            <color rgb="FF000000"/>
            <rFont val="Arial"/>
            <scheme val="minor"/>
          </rPr>
          <t>アート引っ越し代：33,000円(税込)
※クレカで当日11/1に決済予定（10/7時点未決済→11/1に決済済）</t>
        </r>
      </text>
    </comment>
    <comment ref="P226" authorId="0" shapeId="0" xr:uid="{00000000-0006-0000-0900-000068020000}">
      <text>
        <r>
          <rPr>
            <sz val="10"/>
            <color rgb="FF000000"/>
            <rFont val="Arial"/>
            <scheme val="minor"/>
          </rPr>
          <t>紙：500円
※Vポイントpay</t>
        </r>
      </text>
    </comment>
    <comment ref="D227" authorId="0" shapeId="0" xr:uid="{00000000-0006-0000-0900-00006F020000}">
      <text>
        <r>
          <rPr>
            <sz val="10"/>
            <color rgb="FF000000"/>
            <rFont val="Arial"/>
            <scheme val="minor"/>
          </rPr>
          <t>飲むヨーグルト：237円
※PASMO決済</t>
        </r>
      </text>
    </comment>
    <comment ref="I227" authorId="0" shapeId="0" xr:uid="{00000000-0006-0000-0900-000075020000}">
      <text>
        <r>
          <rPr>
            <sz val="10"/>
            <color rgb="FF000000"/>
            <rFont val="Arial"/>
            <scheme val="minor"/>
          </rPr>
          <t>りょうとコンビニ飯と家飲み
①1回目ローソン：1,042円
②2回目ローソン：1,171円
③3回目ローソン：375円</t>
        </r>
      </text>
    </comment>
    <comment ref="K227" authorId="0" shapeId="0" xr:uid="{00000000-0006-0000-0900-000079020000}">
      <text>
        <r>
          <rPr>
            <sz val="10"/>
            <color rgb="FF000000"/>
            <rFont val="Arial"/>
            <scheme val="minor"/>
          </rPr>
          <t>①レディアンスパ：1,500円
※PASMO決済</t>
        </r>
      </text>
    </comment>
    <comment ref="N227" authorId="0" shapeId="0" xr:uid="{00000000-0006-0000-0900-00007E020000}">
      <text>
        <r>
          <rPr>
            <sz val="10"/>
            <color rgb="FF000000"/>
            <rFont val="Arial"/>
            <scheme val="minor"/>
          </rPr>
          <t>①ゴミ袋：110円
※PASMO決済
②ティッシュ箱：388円
※Pontaポイントで支払い</t>
        </r>
      </text>
    </comment>
    <comment ref="H228" authorId="0" shapeId="0" xr:uid="{00000000-0006-0000-0900-00008A020000}">
      <text>
        <r>
          <rPr>
            <sz val="10"/>
            <color rgb="FF000000"/>
            <rFont val="Arial"/>
            <scheme val="minor"/>
          </rPr>
          <t>のなデート
①プラネタリウム：1,900円
②ディナー：4,800円</t>
        </r>
      </text>
    </comment>
    <comment ref="I228" authorId="0" shapeId="0" xr:uid="{00000000-0006-0000-0900-00008D020000}">
      <text>
        <r>
          <rPr>
            <sz val="10"/>
            <color rgb="FF000000"/>
            <rFont val="Arial"/>
            <scheme val="minor"/>
          </rPr>
          <t>のなデート
①プラネタリウム：1,900円
②ディナー：4,800円</t>
        </r>
      </text>
    </comment>
    <comment ref="J228" authorId="0" shapeId="0" xr:uid="{00000000-0006-0000-0900-000090020000}">
      <text>
        <r>
          <rPr>
            <sz val="10"/>
            <color rgb="FF000000"/>
            <rFont val="Arial"/>
            <scheme val="minor"/>
          </rPr>
          <t>①ローソンでお茶5本ちょい：1,372円</t>
        </r>
      </text>
    </comment>
    <comment ref="M228" authorId="0" shapeId="0" xr:uid="{00000000-0006-0000-0900-000094020000}">
      <text>
        <r>
          <rPr>
            <sz val="10"/>
            <color rgb="FF000000"/>
            <rFont val="Arial"/>
            <scheme val="minor"/>
          </rPr>
          <t>①麻布十番～押上：252円
②押上～品川：422円
③品川～麻布十番：370円</t>
        </r>
      </text>
    </comment>
    <comment ref="P228" authorId="0" shapeId="0" xr:uid="{00000000-0006-0000-0900-000097020000}">
      <text>
        <r>
          <rPr>
            <sz val="10"/>
            <color rgb="FF000000"/>
            <rFont val="Arial"/>
            <scheme val="minor"/>
          </rPr>
          <t>紙：500円
※お茶と一緒にPASMOで決済</t>
        </r>
      </text>
    </comment>
    <comment ref="D229" authorId="0" shapeId="0" xr:uid="{00000000-0006-0000-0900-00009F020000}">
      <text>
        <r>
          <rPr>
            <sz val="10"/>
            <color rgb="FF000000"/>
            <rFont val="Arial"/>
            <scheme val="minor"/>
          </rPr>
          <t>朝セブン：156円
※PASMO決済</t>
        </r>
      </text>
    </comment>
    <comment ref="E229" authorId="0" shapeId="0" xr:uid="{00000000-0006-0000-0900-0000A1020000}">
      <text>
        <r>
          <rPr>
            <sz val="10"/>
            <color rgb="FF000000"/>
            <rFont val="Arial"/>
            <scheme val="minor"/>
          </rPr>
          <t>昼飯ラーメン：680円
※PayPay残高払い</t>
        </r>
      </text>
    </comment>
    <comment ref="F229" authorId="0" shapeId="0" xr:uid="{00000000-0006-0000-0900-0000A3020000}">
      <text>
        <r>
          <rPr>
            <sz val="10"/>
            <color rgb="FF000000"/>
            <rFont val="Arial"/>
            <scheme val="minor"/>
          </rPr>
          <t>夜飯セブン：321円
※PASMO払い</t>
        </r>
      </text>
    </comment>
    <comment ref="J229" authorId="0" shapeId="0" xr:uid="{00000000-0006-0000-0900-0000AB020000}">
      <text>
        <r>
          <rPr>
            <sz val="10"/>
            <color rgb="FF000000"/>
            <rFont val="Arial"/>
            <scheme val="minor"/>
          </rPr>
          <t>麻布のスーパーで納豆・お茶・飲むヨーグルト：1,605円
※PASMO決済</t>
        </r>
      </text>
    </comment>
    <comment ref="E230" authorId="0" shapeId="0" xr:uid="{00000000-0006-0000-0900-0000B5020000}">
      <text>
        <r>
          <rPr>
            <sz val="10"/>
            <color rgb="FF000000"/>
            <rFont val="Arial"/>
            <scheme val="minor"/>
          </rPr>
          <t>昼飯ヒルズそば：1,100円
自販コーヒー：150円
※PASMO払い</t>
        </r>
      </text>
    </comment>
    <comment ref="F230" authorId="0" shapeId="0" xr:uid="{00000000-0006-0000-0900-0000B7020000}">
      <text>
        <r>
          <rPr>
            <sz val="10"/>
            <color rgb="FF000000"/>
            <rFont val="Arial"/>
            <scheme val="minor"/>
          </rPr>
          <t>麻布十番のソバ屋：980円
※PayPay残高払い</t>
        </r>
      </text>
    </comment>
    <comment ref="M230" authorId="0" shapeId="0" xr:uid="{00000000-0006-0000-0900-0000C0020000}">
      <text>
        <r>
          <rPr>
            <sz val="10"/>
            <color rgb="FF000000"/>
            <rFont val="Arial"/>
            <scheme val="minor"/>
          </rPr>
          <t>①虎ノ門ヒルズ～小伝馬町：178円
②神田～麻布十番：209円</t>
        </r>
      </text>
    </comment>
    <comment ref="N230" authorId="0" shapeId="0" xr:uid="{00000000-0006-0000-0900-0000C1020000}">
      <text>
        <r>
          <rPr>
            <sz val="10"/>
            <color rgb="FF000000"/>
            <rFont val="Arial"/>
            <scheme val="minor"/>
          </rPr>
          <t>①クリアファイル：336円
※PASMO払い</t>
        </r>
      </text>
    </comment>
    <comment ref="O230" authorId="0" shapeId="0" xr:uid="{00000000-0006-0000-0900-0000C2020000}">
      <text>
        <r>
          <rPr>
            <sz val="10"/>
            <color rgb="FF000000"/>
            <rFont val="Arial"/>
            <scheme val="minor"/>
          </rPr>
          <t>コピー代：360円
※セブンで現金払い</t>
        </r>
      </text>
    </comment>
    <comment ref="E231" authorId="0" shapeId="0" xr:uid="{00000000-0006-0000-0900-0000C8020000}">
      <text>
        <r>
          <rPr>
            <sz val="10"/>
            <color rgb="FF000000"/>
            <rFont val="Arial"/>
            <scheme val="minor"/>
          </rPr>
          <t>昼飯セブン：348円
※PASMO決済
(プロテインバーをレシートで190円引きで買えた)
自販コーヒー：150円
※PASMO払い</t>
        </r>
      </text>
    </comment>
    <comment ref="J231" authorId="0" shapeId="0" xr:uid="{00000000-0006-0000-0900-0000CD020000}">
      <text>
        <r>
          <rPr>
            <sz val="10"/>
            <color rgb="FF000000"/>
            <rFont val="Arial"/>
            <scheme val="minor"/>
          </rPr>
          <t>そばと飲むヨーグルト：910円
※PASMO決済</t>
        </r>
      </text>
    </comment>
    <comment ref="O231" authorId="0" shapeId="0" xr:uid="{00000000-0006-0000-0900-0000D7020000}">
      <text>
        <r>
          <rPr>
            <sz val="10"/>
            <color rgb="FF000000"/>
            <rFont val="Arial"/>
            <scheme val="minor"/>
          </rPr>
          <t>コピー代：120円
※セブンで現金払い</t>
        </r>
      </text>
    </comment>
    <comment ref="E232" authorId="0" shapeId="0" xr:uid="{00000000-0006-0000-0900-0000DF020000}">
      <text>
        <r>
          <rPr>
            <sz val="10"/>
            <color rgb="FF000000"/>
            <rFont val="Arial"/>
            <scheme val="minor"/>
          </rPr>
          <t>昼飯セブン：695円
※タバコと一緒にPASMO決済</t>
        </r>
      </text>
    </comment>
    <comment ref="F232" authorId="0" shapeId="0" xr:uid="{00000000-0006-0000-0900-0000E2020000}">
      <text>
        <r>
          <rPr>
            <sz val="10"/>
            <color rgb="FF000000"/>
            <rFont val="Arial"/>
            <scheme val="minor"/>
          </rPr>
          <t>夜飯セブン：538円
※PASMO決済</t>
        </r>
      </text>
    </comment>
    <comment ref="M232" authorId="0" shapeId="0" xr:uid="{00000000-0006-0000-0900-0000F0020000}">
      <text>
        <r>
          <rPr>
            <sz val="10"/>
            <color rgb="FF000000"/>
            <rFont val="Arial"/>
            <scheme val="minor"/>
          </rPr>
          <t>①麻布十番～渋谷：209円
②渋谷～虎ノ門：178円</t>
        </r>
      </text>
    </comment>
    <comment ref="P232" authorId="0" shapeId="0" xr:uid="{00000000-0006-0000-0900-0000F3020000}">
      <text>
        <r>
          <rPr>
            <sz val="10"/>
            <color rgb="FF000000"/>
            <rFont val="Arial"/>
            <scheme val="minor"/>
          </rPr>
          <t>紙：500円
※昼飯と一緒にPASMOで決済</t>
        </r>
      </text>
    </comment>
    <comment ref="H233" authorId="0" shapeId="0" xr:uid="{00000000-0006-0000-0900-0000FE020000}">
      <text>
        <r>
          <rPr>
            <sz val="10"/>
            <color rgb="FF000000"/>
            <rFont val="Arial"/>
            <scheme val="minor"/>
          </rPr>
          <t>①切替と家飲みでダイエー：2,702円(PASMOで5,302円払って、切替から PayPayで500円貰って4,802円だが2,100円は物品購入に入力でここには2,702円で計上)
②切替と家飲みでローソン追加酒:1,299円(PASMOで2,299円払って PayPayで1,000円もらった)</t>
        </r>
      </text>
    </comment>
    <comment ref="N233" authorId="0" shapeId="0" xr:uid="{00000000-0006-0000-0900-000004030000}">
      <text>
        <r>
          <rPr>
            <sz val="10"/>
            <color rgb="FF000000"/>
            <rFont val="Arial"/>
            <scheme val="minor"/>
          </rPr>
          <t>①A5のクリアファイル：110円
※PASMO払い
②ジェルボール：2,100円
※PASMO払い</t>
        </r>
      </text>
    </comment>
    <comment ref="E234" authorId="0" shapeId="0" xr:uid="{00000000-0006-0000-0900-00000B030000}">
      <text>
        <r>
          <rPr>
            <sz val="10"/>
            <color rgb="FF000000"/>
            <rFont val="Arial"/>
            <scheme val="minor"/>
          </rPr>
          <t>昼飯品川のファミマ：372円
※PASMO払い</t>
        </r>
      </text>
    </comment>
    <comment ref="F234" authorId="0" shapeId="0" xr:uid="{00000000-0006-0000-0900-00000C030000}">
      <text>
        <r>
          <rPr>
            <sz val="10"/>
            <color rgb="FF000000"/>
            <rFont val="Arial"/>
            <scheme val="minor"/>
          </rPr>
          <t>アップ酒ローソン：245円
※Pontaポイント払い</t>
        </r>
      </text>
    </comment>
    <comment ref="H234" authorId="0" shapeId="0" xr:uid="{00000000-0006-0000-0900-000010030000}">
      <text>
        <r>
          <rPr>
            <sz val="10"/>
            <color rgb="FF000000"/>
            <rFont val="Arial"/>
            <scheme val="minor"/>
          </rPr>
          <t>①ロイイベント：5,000円
②追加酒：2,000円（3,000円分現金で払ってほのから2,000円もらって、ほのに1,000円渡した）
③夜ファミマカレーうどん：758円</t>
        </r>
      </text>
    </comment>
    <comment ref="M234" authorId="0" shapeId="0" xr:uid="{00000000-0006-0000-0900-00001A030000}">
      <text>
        <r>
          <rPr>
            <sz val="10"/>
            <color rgb="FF000000"/>
            <rFont val="Arial"/>
            <scheme val="minor"/>
          </rPr>
          <t>①麻布十番～目黒：178円
②目黒～品川：167円
③品川～目黒：167円
④目黒～麻布十番：178円
⑤麻布十番～青山一丁目：108円
⑥青山一丁目～麻布十番：178円</t>
        </r>
      </text>
    </comment>
    <comment ref="O234" authorId="0" shapeId="0" xr:uid="{00000000-0006-0000-0900-00001D030000}">
      <text>
        <r>
          <rPr>
            <sz val="10"/>
            <color rgb="FF000000"/>
            <rFont val="Arial"/>
            <scheme val="minor"/>
          </rPr>
          <t>領収書印刷代：40円
※品川のファミマで現金払い
現金おろし手数料：220円
※ロイイベントのため</t>
        </r>
      </text>
    </comment>
    <comment ref="D235" authorId="0" shapeId="0" xr:uid="{00000000-0006-0000-0900-000024030000}">
      <text>
        <r>
          <rPr>
            <sz val="10"/>
            <color rgb="FF000000"/>
            <rFont val="Arial"/>
            <scheme val="minor"/>
          </rPr>
          <t>朝コーヒー：192円</t>
        </r>
      </text>
    </comment>
    <comment ref="E235" authorId="0" shapeId="0" xr:uid="{00000000-0006-0000-0900-000026030000}">
      <text>
        <r>
          <rPr>
            <sz val="10"/>
            <color rgb="FF000000"/>
            <rFont val="Arial"/>
            <scheme val="minor"/>
          </rPr>
          <t>昼飯セブン：546円
※PASMO支払い
追加昼飯：351円
※PASMO支払い</t>
        </r>
      </text>
    </comment>
    <comment ref="F235" authorId="0" shapeId="0" xr:uid="{00000000-0006-0000-0900-000027030000}">
      <text>
        <r>
          <rPr>
            <sz val="10"/>
            <color rgb="FF000000"/>
            <rFont val="Arial"/>
            <scheme val="minor"/>
          </rPr>
          <t>夜飯神座：1,530円
※PayPay残高払い</t>
        </r>
      </text>
    </comment>
    <comment ref="N235" authorId="0" shapeId="0" xr:uid="{00000000-0006-0000-0900-00002F030000}">
      <text>
        <r>
          <rPr>
            <sz val="10"/>
            <color rgb="FF000000"/>
            <rFont val="Arial"/>
            <scheme val="minor"/>
          </rPr>
          <t>ライター：165円
※ライターと一緒にPASMOで決済で実際は665円の決済</t>
        </r>
      </text>
    </comment>
    <comment ref="P235" authorId="0" shapeId="0" xr:uid="{00000000-0006-0000-0900-000033030000}">
      <text>
        <r>
          <rPr>
            <sz val="10"/>
            <color rgb="FF000000"/>
            <rFont val="Arial"/>
            <scheme val="minor"/>
          </rPr>
          <t>紙：500円
※ライターと一緒にPASMOで決済で実際は665円の決済</t>
        </r>
      </text>
    </comment>
    <comment ref="D236" authorId="0" shapeId="0" xr:uid="{00000000-0006-0000-0900-00003D030000}">
      <text>
        <r>
          <rPr>
            <sz val="10"/>
            <color rgb="FF000000"/>
            <rFont val="Arial"/>
            <scheme val="minor"/>
          </rPr>
          <t>朝ビタミンジュース：164円
※PASMO支払い</t>
        </r>
      </text>
    </comment>
    <comment ref="E236" authorId="0" shapeId="0" xr:uid="{00000000-0006-0000-0900-00003F030000}">
      <text>
        <r>
          <rPr>
            <sz val="10"/>
            <color rgb="FF000000"/>
            <rFont val="Arial"/>
            <scheme val="minor"/>
          </rPr>
          <t>昼飯セブン：774円（ミンティア代込み）
※PASMO支払い</t>
        </r>
      </text>
    </comment>
    <comment ref="F236" authorId="0" shapeId="0" xr:uid="{00000000-0006-0000-0900-000040030000}">
      <text>
        <r>
          <rPr>
            <sz val="10"/>
            <color rgb="FF000000"/>
            <rFont val="Arial"/>
            <scheme val="minor"/>
          </rPr>
          <t>夜飯セブン：387円
※PASMO支払い</t>
        </r>
      </text>
    </comment>
    <comment ref="J236" authorId="0" shapeId="0" xr:uid="{00000000-0006-0000-0900-000044030000}">
      <text>
        <r>
          <rPr>
            <sz val="10"/>
            <color rgb="FF000000"/>
            <rFont val="Arial"/>
            <scheme val="minor"/>
          </rPr>
          <t>ダイエーでお水と納豆：1,272円
※PASMO決済</t>
        </r>
      </text>
    </comment>
    <comment ref="D237" authorId="0" shapeId="0" xr:uid="{00000000-0006-0000-0900-000054030000}">
      <text>
        <r>
          <rPr>
            <sz val="10"/>
            <color rgb="FF000000"/>
            <rFont val="Arial"/>
            <scheme val="minor"/>
          </rPr>
          <t>朝ヨーグルト：156円
※PASMO決済</t>
        </r>
      </text>
    </comment>
    <comment ref="E237" authorId="0" shapeId="0" xr:uid="{00000000-0006-0000-0900-000057030000}">
      <text>
        <r>
          <rPr>
            <sz val="10"/>
            <color rgb="FF000000"/>
            <rFont val="Arial"/>
            <scheme val="minor"/>
          </rPr>
          <t>昼飯油淋鶏：950円
※ PayPay残高払い</t>
        </r>
      </text>
    </comment>
    <comment ref="F237" authorId="0" shapeId="0" xr:uid="{00000000-0006-0000-0900-000058030000}">
      <text>
        <r>
          <rPr>
            <sz val="10"/>
            <color rgb="FF000000"/>
            <rFont val="Arial"/>
            <scheme val="minor"/>
          </rPr>
          <t>夜飯セブン：716円
※ライターと一緒にPASMOで決済で実際は1,216円の決済</t>
        </r>
      </text>
    </comment>
    <comment ref="P237" authorId="0" shapeId="0" xr:uid="{00000000-0006-0000-0900-000065030000}">
      <text>
        <r>
          <rPr>
            <sz val="10"/>
            <color rgb="FF000000"/>
            <rFont val="Arial"/>
            <scheme val="minor"/>
          </rPr>
          <t>紙：500円
※夜ごはんと一緒にPASMOで決済で実際は1,216円の決済</t>
        </r>
      </text>
    </comment>
    <comment ref="D238" authorId="0" shapeId="0" xr:uid="{00000000-0006-0000-0900-00006A030000}">
      <text>
        <r>
          <rPr>
            <sz val="10"/>
            <color rgb="FF000000"/>
            <rFont val="Arial"/>
            <scheme val="minor"/>
          </rPr>
          <t>朝ビタミンジュース：164円
※PASMO支払い</t>
        </r>
      </text>
    </comment>
    <comment ref="E238" authorId="0" shapeId="0" xr:uid="{00000000-0006-0000-0900-00006C030000}">
      <text>
        <r>
          <rPr>
            <sz val="10"/>
            <color rgb="FF000000"/>
            <rFont val="Arial"/>
            <scheme val="minor"/>
          </rPr>
          <t>昼飯ヒルズそば：1,100円
※PayPay残高払い</t>
        </r>
      </text>
    </comment>
    <comment ref="F238" authorId="0" shapeId="0" xr:uid="{00000000-0006-0000-0900-00006D030000}">
      <text>
        <r>
          <rPr>
            <sz val="10"/>
            <color rgb="FF000000"/>
            <rFont val="Arial"/>
            <scheme val="minor"/>
          </rPr>
          <t>夜飯セブン：1,186円
※ PayPay残高払い</t>
        </r>
      </text>
    </comment>
    <comment ref="N238" authorId="0" shapeId="0" xr:uid="{00000000-0006-0000-0900-000074030000}">
      <text>
        <r>
          <rPr>
            <sz val="10"/>
            <color rgb="FF000000"/>
            <rFont val="Arial"/>
            <scheme val="minor"/>
          </rPr>
          <t>100均で領収書保管用クリアファイル：110円
※PASMO払い(11/15の買い物)</t>
        </r>
      </text>
    </comment>
    <comment ref="D239" authorId="0" shapeId="0" xr:uid="{00000000-0006-0000-0900-00007B030000}">
      <text>
        <r>
          <rPr>
            <sz val="10"/>
            <color rgb="FF000000"/>
            <rFont val="Arial"/>
            <scheme val="minor"/>
          </rPr>
          <t>朝セブン：327円
※PASMO決済</t>
        </r>
      </text>
    </comment>
    <comment ref="E239" authorId="0" shapeId="0" xr:uid="{00000000-0006-0000-0900-00007C030000}">
      <text>
        <r>
          <rPr>
            <sz val="10"/>
            <color rgb="FF000000"/>
            <rFont val="Arial"/>
            <scheme val="minor"/>
          </rPr>
          <t>昼飯セブン①：440円
※PASMO決済
昼飯セブン二：378円
※PASMO決済</t>
        </r>
      </text>
    </comment>
    <comment ref="F239" authorId="0" shapeId="0" xr:uid="{00000000-0006-0000-0900-00007D030000}">
      <text>
        <r>
          <rPr>
            <sz val="10"/>
            <color rgb="FF000000"/>
            <rFont val="Arial"/>
            <scheme val="minor"/>
          </rPr>
          <t>夜飯家系：1,050円
※ PayPay残高払い</t>
        </r>
      </text>
    </comment>
    <comment ref="M239" authorId="0" shapeId="0" xr:uid="{00000000-0006-0000-0900-000089030000}">
      <text>
        <r>
          <rPr>
            <sz val="10"/>
            <color rgb="FF000000"/>
            <rFont val="Arial"/>
            <scheme val="minor"/>
          </rPr>
          <t>新橋〜麻布十番：178円</t>
        </r>
      </text>
    </comment>
    <comment ref="N239" authorId="0" shapeId="0" xr:uid="{00000000-0006-0000-0900-00008A030000}">
      <text>
        <r>
          <rPr>
            <sz val="10"/>
            <color rgb="FF000000"/>
            <rFont val="Arial"/>
            <scheme val="minor"/>
          </rPr>
          <t>ユニクロでベルトとセットアップ：14,000円
※ PayPayカード払い</t>
        </r>
      </text>
    </comment>
    <comment ref="P239" authorId="0" shapeId="0" xr:uid="{00000000-0006-0000-0900-00008C030000}">
      <text>
        <r>
          <rPr>
            <sz val="10"/>
            <color rgb="FF000000"/>
            <rFont val="Arial"/>
            <scheme val="minor"/>
          </rPr>
          <t>プルームx本体：2,980円
キャメル：500円</t>
        </r>
      </text>
    </comment>
    <comment ref="H240" authorId="0" shapeId="0" xr:uid="{00000000-0006-0000-0900-000099030000}">
      <text>
        <r>
          <rPr>
            <sz val="10"/>
            <color rgb="FF000000"/>
            <rFont val="Arial"/>
            <scheme val="minor"/>
          </rPr>
          <t>ラム肉とカレーの会：1,056円
※ほのにPayPay送金</t>
        </r>
      </text>
    </comment>
    <comment ref="J240" authorId="0" shapeId="0" xr:uid="{00000000-0006-0000-0900-00009D030000}">
      <text>
        <r>
          <rPr>
            <sz val="10"/>
            <color rgb="FF000000"/>
            <rFont val="Arial"/>
            <scheme val="minor"/>
          </rPr>
          <t>納豆と飲むヨーグルト：509円
※PASMO決済</t>
        </r>
      </text>
    </comment>
    <comment ref="K240" authorId="0" shapeId="0" xr:uid="{00000000-0006-0000-0900-00009F030000}">
      <text>
        <r>
          <rPr>
            <sz val="10"/>
            <color rgb="FF000000"/>
            <rFont val="Arial"/>
            <scheme val="minor"/>
          </rPr>
          <t>レディアンスパ個室：2,000円
※PASMO決済</t>
        </r>
      </text>
    </comment>
    <comment ref="M240" authorId="0" shapeId="0" xr:uid="{00000000-0006-0000-0900-0000A4030000}">
      <text>
        <r>
          <rPr>
            <sz val="10"/>
            <color rgb="FF000000"/>
            <rFont val="Arial"/>
            <scheme val="minor"/>
          </rPr>
          <t>六本木～銀座：178円
銀座～麻布十番：178円</t>
        </r>
      </text>
    </comment>
    <comment ref="N240" authorId="0" shapeId="0" xr:uid="{00000000-0006-0000-0900-0000A5030000}">
      <text>
        <r>
          <rPr>
            <sz val="10"/>
            <color rgb="FF000000"/>
            <rFont val="Arial"/>
            <scheme val="minor"/>
          </rPr>
          <t>ユニクロでヒロリカ割で3割引きで洋服購入：16,800円
※PayPay残高で送金</t>
        </r>
      </text>
    </comment>
    <comment ref="O240" authorId="0" shapeId="0" xr:uid="{00000000-0006-0000-0900-0000A9030000}">
      <text>
        <r>
          <rPr>
            <sz val="10"/>
            <color rgb="FF000000"/>
            <rFont val="Arial"/>
            <scheme val="minor"/>
          </rPr>
          <t>振込手数料：110円
※みずほから三井住友移動時</t>
        </r>
      </text>
    </comment>
    <comment ref="J241" authorId="0" shapeId="0" xr:uid="{00000000-0006-0000-0900-0000B7030000}">
      <text>
        <r>
          <rPr>
            <sz val="10"/>
            <color rgb="FF000000"/>
            <rFont val="Arial"/>
            <scheme val="minor"/>
          </rPr>
          <t>スーパーで缶詰と飲むヨーグルト：2,404円
※PASMO決済</t>
        </r>
      </text>
    </comment>
    <comment ref="N241" authorId="0" shapeId="0" xr:uid="{00000000-0006-0000-0900-0000BD030000}">
      <text>
        <r>
          <rPr>
            <sz val="10"/>
            <color rgb="FF000000"/>
            <rFont val="Arial"/>
            <scheme val="minor"/>
          </rPr>
          <t>ジョーマローンの香水：11,880円
※PASMO払い
★オーデコロンで30mでこの値段。。ただ超いい匂い。</t>
        </r>
      </text>
    </comment>
    <comment ref="E242" authorId="0" shapeId="0" xr:uid="{00000000-0006-0000-0900-0000C8030000}">
      <text>
        <r>
          <rPr>
            <sz val="10"/>
            <color rgb="FF000000"/>
            <rFont val="Arial"/>
            <scheme val="minor"/>
          </rPr>
          <t>昼飯虎ノ門定食：1,000円
※PASMO決済</t>
        </r>
      </text>
    </comment>
    <comment ref="F242" authorId="0" shapeId="0" xr:uid="{00000000-0006-0000-0900-0000C9030000}">
      <text>
        <r>
          <rPr>
            <sz val="10"/>
            <color rgb="FF000000"/>
            <rFont val="Arial"/>
            <scheme val="minor"/>
          </rPr>
          <t>セブンでメントス：176円
※Vポイント Pay決済</t>
        </r>
      </text>
    </comment>
    <comment ref="P242" authorId="0" shapeId="0" xr:uid="{00000000-0006-0000-0900-0000D2030000}">
      <text>
        <r>
          <rPr>
            <sz val="10"/>
            <color rgb="FF000000"/>
            <rFont val="Arial"/>
            <scheme val="minor"/>
          </rPr>
          <t>電子：500円
※Vポイント Pay決済</t>
        </r>
      </text>
    </comment>
    <comment ref="E243" authorId="0" shapeId="0" xr:uid="{00000000-0006-0000-0900-0000DC030000}">
      <text>
        <r>
          <rPr>
            <sz val="10"/>
            <color rgb="FF000000"/>
            <rFont val="Arial"/>
            <scheme val="minor"/>
          </rPr>
          <t>昼飯セブン：546円
※Vポイント Pay決済
夕方メシセブン：351円
※PASMO決済</t>
        </r>
      </text>
    </comment>
    <comment ref="F243" authorId="0" shapeId="0" xr:uid="{00000000-0006-0000-0900-0000DD030000}">
      <text>
        <r>
          <rPr>
            <sz val="10"/>
            <color rgb="FF000000"/>
            <rFont val="Arial"/>
            <scheme val="minor"/>
          </rPr>
          <t>夜メシ麺屋武蔵：1,510円
※PASMO決済</t>
        </r>
      </text>
    </comment>
    <comment ref="M243" authorId="0" shapeId="0" xr:uid="{00000000-0006-0000-0900-0000E7030000}">
      <text>
        <r>
          <rPr>
            <sz val="10"/>
            <color rgb="FF000000"/>
            <rFont val="Arial"/>
            <scheme val="minor"/>
          </rPr>
          <t>①虎ノ門ヒルズ〜小伝馬町：178円
②神田〜麻布十番：209円</t>
        </r>
      </text>
    </comment>
    <comment ref="D244" authorId="0" shapeId="0" xr:uid="{00000000-0006-0000-0900-0000F0030000}">
      <text>
        <r>
          <rPr>
            <sz val="10"/>
            <color rgb="FF000000"/>
            <rFont val="Arial"/>
            <scheme val="minor"/>
          </rPr>
          <t>朝飯セブン：392円
※Vポイント Pay決済</t>
        </r>
      </text>
    </comment>
    <comment ref="E244" authorId="0" shapeId="0" xr:uid="{00000000-0006-0000-0900-0000F2030000}">
      <text>
        <r>
          <rPr>
            <sz val="10"/>
            <color rgb="FF000000"/>
            <rFont val="Arial"/>
            <scheme val="minor"/>
          </rPr>
          <t>昼飯ヒルズそば：1,100円
※PASMO決済</t>
        </r>
      </text>
    </comment>
    <comment ref="F244" authorId="0" shapeId="0" xr:uid="{00000000-0006-0000-0900-0000F4030000}">
      <text>
        <r>
          <rPr>
            <sz val="10"/>
            <color rgb="FF000000"/>
            <rFont val="Arial"/>
            <scheme val="minor"/>
          </rPr>
          <t>夕飯セブン：307円
※PASMO決済</t>
        </r>
      </text>
    </comment>
    <comment ref="D245" authorId="0" shapeId="0" xr:uid="{00000000-0006-0000-0900-000005040000}">
      <text>
        <r>
          <rPr>
            <sz val="10"/>
            <color rgb="FF000000"/>
            <rFont val="Arial"/>
            <scheme val="minor"/>
          </rPr>
          <t>朝セブン：351円
※PASMO決済</t>
        </r>
      </text>
    </comment>
    <comment ref="E245" authorId="0" shapeId="0" xr:uid="{00000000-0006-0000-0900-000008040000}">
      <text>
        <r>
          <rPr>
            <sz val="10"/>
            <color rgb="FF000000"/>
            <rFont val="Arial"/>
            <scheme val="minor"/>
          </rPr>
          <t>昼飯虎ノ門の食堂：1,000円
※PASMO支払い</t>
        </r>
      </text>
    </comment>
    <comment ref="F245" authorId="0" shapeId="0" xr:uid="{00000000-0006-0000-0900-00000A040000}">
      <text>
        <r>
          <rPr>
            <sz val="10"/>
            <color rgb="FF000000"/>
            <rFont val="Arial"/>
            <scheme val="minor"/>
          </rPr>
          <t>夜セブン：419円
※PASMO決済</t>
        </r>
      </text>
    </comment>
    <comment ref="D246" authorId="0" shapeId="0" xr:uid="{00000000-0006-0000-0900-00001F040000}">
      <text>
        <r>
          <rPr>
            <sz val="10"/>
            <color rgb="FF000000"/>
            <rFont val="Arial"/>
            <scheme val="minor"/>
          </rPr>
          <t>朝セブン：440円
※PASMO決済</t>
        </r>
      </text>
    </comment>
    <comment ref="E246" authorId="0" shapeId="0" xr:uid="{00000000-0006-0000-0900-000021040000}">
      <text>
        <r>
          <rPr>
            <sz val="10"/>
            <color rgb="FF000000"/>
            <rFont val="Arial"/>
            <scheme val="minor"/>
          </rPr>
          <t>昼飯野菜炒め：950円
※PASMO決済</t>
        </r>
      </text>
    </comment>
    <comment ref="H246" authorId="0" shapeId="0" xr:uid="{00000000-0006-0000-0900-000026040000}">
      <text>
        <r>
          <rPr>
            <sz val="10"/>
            <color rgb="FF000000"/>
            <rFont val="Arial"/>
            <scheme val="minor"/>
          </rPr>
          <t>①新橋で神谷と飲み：2,758円
②十番のコンパ：6,000円
③2次会代：1,500円
④福ヤのラーメン：1.980円</t>
        </r>
      </text>
    </comment>
    <comment ref="I246" authorId="0" shapeId="0" xr:uid="{00000000-0006-0000-0900-000028040000}">
      <text>
        <r>
          <rPr>
            <sz val="10"/>
            <color rgb="FF000000"/>
            <rFont val="Arial"/>
            <scheme val="minor"/>
          </rPr>
          <t>幸太郎のタクシー代：600円
※後追いダルくていつも話題にさせてもらってるからプレゼント</t>
        </r>
      </text>
    </comment>
    <comment ref="M246" authorId="0" shapeId="0" xr:uid="{00000000-0006-0000-0900-000031040000}">
      <text>
        <r>
          <rPr>
            <sz val="10"/>
            <color rgb="FF000000"/>
            <rFont val="Arial"/>
            <scheme val="minor"/>
          </rPr>
          <t>タクシー移動：2,400円
※4人で割り勘</t>
        </r>
      </text>
    </comment>
    <comment ref="P246" authorId="0" shapeId="0" xr:uid="{00000000-0006-0000-0900-000034040000}">
      <text>
        <r>
          <rPr>
            <sz val="10"/>
            <color rgb="FF000000"/>
            <rFont val="Arial"/>
            <scheme val="minor"/>
          </rPr>
          <t>電子：500円
※PASMO決済</t>
        </r>
      </text>
    </comment>
    <comment ref="F247" authorId="0" shapeId="0" xr:uid="{00000000-0006-0000-0900-00003A040000}">
      <text>
        <r>
          <rPr>
            <sz val="10"/>
            <color rgb="FF000000"/>
            <rFont val="Arial"/>
            <scheme val="minor"/>
          </rPr>
          <t>昼～夜飯家系：1,480円
※PayPay残高払い</t>
        </r>
      </text>
    </comment>
    <comment ref="J247" authorId="0" shapeId="0" xr:uid="{00000000-0006-0000-0900-000040040000}">
      <text>
        <r>
          <rPr>
            <sz val="10"/>
            <color rgb="FF000000"/>
            <rFont val="Arial"/>
            <scheme val="minor"/>
          </rPr>
          <t>スーパーで飲むヨーグルトとお菓子：2,034円
※PASMO決済</t>
        </r>
      </text>
    </comment>
    <comment ref="K247" authorId="0" shapeId="0" xr:uid="{00000000-0006-0000-0900-000042040000}">
      <text>
        <r>
          <rPr>
            <sz val="10"/>
            <color rgb="FF000000"/>
            <rFont val="Arial"/>
            <scheme val="minor"/>
          </rPr>
          <t>散髪（新橋ゆりかもめ）：1,400円
※PASMO払い
慶應サッカー代：500円
※PayPay残高払い</t>
        </r>
      </text>
    </comment>
    <comment ref="M247" authorId="0" shapeId="0" xr:uid="{00000000-0006-0000-0900-000046040000}">
      <text>
        <r>
          <rPr>
            <sz val="10"/>
            <color rgb="FF000000"/>
            <rFont val="Arial"/>
            <scheme val="minor"/>
          </rPr>
          <t>①麻布十番～溜池山王：178円
②溜池山王～新橋：178円
③新橋～明治神宮：178円
④渋谷～麻布十番：209円</t>
        </r>
      </text>
    </comment>
    <comment ref="E248" authorId="0" shapeId="0" xr:uid="{00000000-0006-0000-0900-000050040000}">
      <text>
        <r>
          <rPr>
            <sz val="10"/>
            <color rgb="FF000000"/>
            <rFont val="Arial"/>
            <scheme val="minor"/>
          </rPr>
          <t>昼飯品川のファミマ：331円
※PASMO決済</t>
        </r>
      </text>
    </comment>
    <comment ref="F248" authorId="0" shapeId="0" xr:uid="{00000000-0006-0000-0900-000051040000}">
      <text>
        <r>
          <rPr>
            <sz val="10"/>
            <color rgb="FF000000"/>
            <rFont val="Arial"/>
            <scheme val="minor"/>
          </rPr>
          <t>①ニューデイズ水：162円
※PASMO払い
②夜食ローソン：720円(500円はタバコ代なので分けて計上)
※PayPay残高払い
③夜食ローソン：361円
※PASMO払い</t>
        </r>
      </text>
    </comment>
    <comment ref="H248" authorId="0" shapeId="0" xr:uid="{00000000-0006-0000-0900-000053040000}">
      <text>
        <r>
          <rPr>
            <sz val="10"/>
            <color rgb="FF000000"/>
            <rFont val="Arial"/>
            <scheme val="minor"/>
          </rPr>
          <t>①のなと今井屋：12,000円（半額はプレゼントの部分に計上でここでは6,000円とカウント）
②のなと2軒目：1,756円
※両方PayPay残高払い</t>
        </r>
      </text>
    </comment>
    <comment ref="I248" authorId="0" shapeId="0" xr:uid="{00000000-0006-0000-0900-000054040000}">
      <text>
        <r>
          <rPr>
            <sz val="10"/>
            <color rgb="FF000000"/>
            <rFont val="Arial"/>
            <scheme val="minor"/>
          </rPr>
          <t>のなと今井屋：12,000円（のなの分も一緒に支払いで6,000円で計上）
※PayPay残高で支払い</t>
        </r>
      </text>
    </comment>
    <comment ref="M248" authorId="0" shapeId="0" xr:uid="{00000000-0006-0000-0900-00005C040000}">
      <text>
        <r>
          <rPr>
            <sz val="10"/>
            <color rgb="FF000000"/>
            <rFont val="Arial"/>
            <scheme val="minor"/>
          </rPr>
          <t>①田町～品川：146円
②品川～目黒：167円
③目黒～麻布十番：178円</t>
        </r>
      </text>
    </comment>
    <comment ref="P248" authorId="0" shapeId="0" xr:uid="{00000000-0006-0000-0900-00005F040000}">
      <text>
        <r>
          <rPr>
            <sz val="10"/>
            <color rgb="FF000000"/>
            <rFont val="Arial"/>
            <scheme val="minor"/>
          </rPr>
          <t>ローソンでキャメル：720円(220円は酒代なので分けて計上)
※PayPay残高払い</t>
        </r>
      </text>
    </comment>
    <comment ref="E249" authorId="0" shapeId="0" xr:uid="{00000000-0006-0000-0900-000065040000}">
      <text>
        <r>
          <rPr>
            <sz val="10"/>
            <color rgb="FF000000"/>
            <rFont val="Arial"/>
            <scheme val="minor"/>
          </rPr>
          <t>昼飯麻布ラーメン：1,200円
※現金払い</t>
        </r>
      </text>
    </comment>
    <comment ref="H249" authorId="0" shapeId="0" xr:uid="{00000000-0006-0000-0900-000067040000}">
      <text>
        <r>
          <rPr>
            <sz val="10"/>
            <color rgb="FF000000"/>
            <rFont val="Arial"/>
            <scheme val="minor"/>
          </rPr>
          <t>①0次会でHUB：330円
※PASMO払い
②春菜さん結婚式2次会：7,000円
※現金払い
③3次会合流：2,000円
※現金払い</t>
        </r>
      </text>
    </comment>
    <comment ref="M249" authorId="0" shapeId="0" xr:uid="{00000000-0006-0000-0900-000070040000}">
      <text>
        <r>
          <rPr>
            <sz val="10"/>
            <color rgb="FF000000"/>
            <rFont val="Arial"/>
            <scheme val="minor"/>
          </rPr>
          <t>①田町～渋谷：178円
②渋谷～青山一丁目：178円
③青山一丁目～麻布十番：108円</t>
        </r>
      </text>
    </comment>
    <comment ref="E250" authorId="0" shapeId="0" xr:uid="{00000000-0006-0000-0900-00007E040000}">
      <text>
        <r>
          <rPr>
            <sz val="10"/>
            <color rgb="FF000000"/>
            <rFont val="Arial"/>
            <scheme val="minor"/>
          </rPr>
          <t>昼飯セブン：546円
※PayPay残高払い</t>
        </r>
      </text>
    </comment>
    <comment ref="F250" authorId="0" shapeId="0" xr:uid="{00000000-0006-0000-0900-00007F040000}">
      <text>
        <r>
          <rPr>
            <sz val="10"/>
            <color rgb="FF000000"/>
            <rFont val="Arial"/>
            <scheme val="minor"/>
          </rPr>
          <t>夜飯セブン：330円
※vポイントPay決済</t>
        </r>
      </text>
    </comment>
    <comment ref="M250" authorId="0" shapeId="0" xr:uid="{00000000-0006-0000-0900-000087040000}">
      <text>
        <r>
          <rPr>
            <sz val="10"/>
            <color rgb="FF000000"/>
            <rFont val="Arial"/>
            <scheme val="minor"/>
          </rPr>
          <t>①虎ノ門ヒルズ〜小伝馬町：178円
②神田〜麻布十番：209円</t>
        </r>
      </text>
    </comment>
    <comment ref="E251" authorId="0" shapeId="0" xr:uid="{00000000-0006-0000-0900-000094040000}">
      <text>
        <r>
          <rPr>
            <sz val="10"/>
            <color rgb="FF000000"/>
            <rFont val="Arial"/>
            <scheme val="minor"/>
          </rPr>
          <t>昼飯野菜炒め：950円
※ PayPay残高払い</t>
        </r>
      </text>
    </comment>
    <comment ref="F251" authorId="0" shapeId="0" xr:uid="{00000000-0006-0000-0900-000095040000}">
      <text>
        <r>
          <rPr>
            <sz val="10"/>
            <color rgb="FF000000"/>
            <rFont val="Arial"/>
            <scheme val="minor"/>
          </rPr>
          <t>夜飯セブン：330円
※VポイントPay決済
夜メシダイエー：601円
※PASMO決済</t>
        </r>
      </text>
    </comment>
    <comment ref="P251" authorId="0" shapeId="0" xr:uid="{00000000-0006-0000-0900-00009D040000}">
      <text>
        <r>
          <rPr>
            <sz val="10"/>
            <color rgb="FF000000"/>
            <rFont val="Arial"/>
            <scheme val="minor"/>
          </rPr>
          <t>電子：500円
※VポイントPay決済</t>
        </r>
      </text>
    </comment>
    <comment ref="F252" authorId="0" shapeId="0" xr:uid="{00000000-0006-0000-0900-0000A3040000}">
      <text>
        <r>
          <rPr>
            <sz val="10"/>
            <color rgb="FF000000"/>
            <rFont val="Arial"/>
            <scheme val="minor"/>
          </rPr>
          <t>夜飯セブン：578円
※VポイントPay決済</t>
        </r>
      </text>
    </comment>
    <comment ref="H252" authorId="0" shapeId="0" xr:uid="{00000000-0006-0000-0900-0000A7040000}">
      <text>
        <r>
          <rPr>
            <sz val="10"/>
            <color rgb="FF000000"/>
            <rFont val="Arial"/>
            <scheme val="minor"/>
          </rPr>
          <t>深谷さんがランチご馳走していただいた・・！</t>
        </r>
      </text>
    </comment>
    <comment ref="O252" authorId="0" shapeId="0" xr:uid="{00000000-0006-0000-0900-0000AF040000}">
      <text>
        <r>
          <rPr>
            <sz val="10"/>
            <color rgb="FF000000"/>
            <rFont val="Arial"/>
            <scheme val="minor"/>
          </rPr>
          <t>違約金：135,340円「134,000円（違約金）+1,340円（月額保証料）」</t>
        </r>
      </text>
    </comment>
    <comment ref="D253" authorId="0" shapeId="0" xr:uid="{00000000-0006-0000-0900-0000B5040000}">
      <text>
        <r>
          <rPr>
            <sz val="10"/>
            <color rgb="FF000000"/>
            <rFont val="Arial"/>
            <scheme val="minor"/>
          </rPr>
          <t>朝セブン：156円
※EPOS決済（PayPayチャージ上手くいかなかったので試しに）</t>
        </r>
      </text>
    </comment>
    <comment ref="E253" authorId="0" shapeId="0" xr:uid="{00000000-0006-0000-0900-0000B8040000}">
      <text>
        <r>
          <rPr>
            <sz val="10"/>
            <color rgb="FF000000"/>
            <rFont val="Arial"/>
            <scheme val="minor"/>
          </rPr>
          <t>昼飯ヒルズそば：1,100円
※ PayPay残高払い</t>
        </r>
      </text>
    </comment>
    <comment ref="F253" authorId="0" shapeId="0" xr:uid="{00000000-0006-0000-0900-0000B9040000}">
      <text>
        <r>
          <rPr>
            <sz val="10"/>
            <color rgb="FF000000"/>
            <rFont val="Arial"/>
            <scheme val="minor"/>
          </rPr>
          <t>夕飯セブンでホットレモンとおにぎり：506円
※VポイントPay決済</t>
        </r>
      </text>
    </comment>
    <comment ref="H253" authorId="0" shapeId="0" xr:uid="{00000000-0006-0000-0900-0000BD040000}">
      <text>
        <r>
          <rPr>
            <sz val="10"/>
            <color rgb="FF000000"/>
            <rFont val="Arial"/>
            <scheme val="minor"/>
          </rPr>
          <t>のなのほのぴたつやくん飲みの精算：35,700円を÷4で8,925円
※まとめてEPOS決済して精算してもらった
【内訳】35,700円
①1次会ハヌリ：15,526円
②中目黒おでん：11,110円
③3軒目：9,064円</t>
        </r>
      </text>
    </comment>
    <comment ref="M253" authorId="0" shapeId="0" xr:uid="{00000000-0006-0000-0900-0000C9040000}">
      <text>
        <r>
          <rPr>
            <sz val="10"/>
            <color rgb="FF000000"/>
            <rFont val="Arial"/>
            <scheme val="minor"/>
          </rPr>
          <t>①虎ノ門ヒルズ～中目黒：178円
②中目黒から帰りタクシー：2,800円
※PASMO決済</t>
        </r>
      </text>
    </comment>
    <comment ref="D254" authorId="0" shapeId="0" xr:uid="{00000000-0006-0000-0900-0000D3040000}">
      <text>
        <r>
          <rPr>
            <sz val="10"/>
            <color rgb="FF000000"/>
            <rFont val="Arial"/>
            <scheme val="minor"/>
          </rPr>
          <t>自販機でお水：170円
※PASMO払い</t>
        </r>
      </text>
    </comment>
    <comment ref="E254" authorId="0" shapeId="0" xr:uid="{00000000-0006-0000-0900-0000D5040000}">
      <text>
        <r>
          <rPr>
            <sz val="10"/>
            <color rgb="FF000000"/>
            <rFont val="Arial"/>
            <scheme val="minor"/>
          </rPr>
          <t>昼飯渋谷の町田商店：1,080円
※PASMO払い</t>
        </r>
      </text>
    </comment>
    <comment ref="H254" authorId="0" shapeId="0" xr:uid="{00000000-0006-0000-0900-0000D9040000}">
      <text>
        <r>
          <rPr>
            <sz val="10"/>
            <color rgb="FF000000"/>
            <rFont val="Arial"/>
            <scheme val="minor"/>
          </rPr>
          <t>相野たちと慶應焼肉会：3,500円
※PayPay相野に送金</t>
        </r>
      </text>
    </comment>
    <comment ref="K254" authorId="0" shapeId="0" xr:uid="{00000000-0006-0000-0900-0000DD040000}">
      <text>
        <r>
          <rPr>
            <sz val="10"/>
            <color rgb="FF000000"/>
            <rFont val="Arial"/>
            <scheme val="minor"/>
          </rPr>
          <t>くりちゃん代々木フットサル：2,400円
※PayPayで送金
慶應サッカー：500円
※PayPayで相野に送金</t>
        </r>
      </text>
    </comment>
    <comment ref="M254" authorId="0" shapeId="0" xr:uid="{00000000-0006-0000-0900-0000E2040000}">
      <text>
        <r>
          <rPr>
            <sz val="10"/>
            <color rgb="FF000000"/>
            <rFont val="Arial"/>
            <scheme val="minor"/>
          </rPr>
          <t>①麻布十番～代々木公園：209円
②渋谷～麻布十番：209円
③麻布十番～武蔵小杉：405円
④武蔵小杉～渋谷：227円
⑤渋谷～麻布十番：209円</t>
        </r>
      </text>
    </comment>
    <comment ref="N254" authorId="0" shapeId="0" xr:uid="{00000000-0006-0000-0900-0000E4040000}">
      <text>
        <r>
          <rPr>
            <sz val="10"/>
            <color rgb="FF000000"/>
            <rFont val="Arial"/>
            <scheme val="minor"/>
          </rPr>
          <t>渋谷のダイソーでiPhoneフィルム：284円
※PASMO払い</t>
        </r>
      </text>
    </comment>
    <comment ref="J255" authorId="0" shapeId="0" xr:uid="{00000000-0006-0000-0900-0000F8040000}">
      <text>
        <r>
          <rPr>
            <sz val="10"/>
            <color rgb="FF000000"/>
            <rFont val="Arial"/>
            <scheme val="minor"/>
          </rPr>
          <t>ダイエーで諸々買い物：4,754円
※PASMO決済</t>
        </r>
      </text>
    </comment>
    <comment ref="P255" authorId="0" shapeId="0" xr:uid="{00000000-0006-0000-0900-000004050000}">
      <text>
        <r>
          <rPr>
            <sz val="10"/>
            <color rgb="FF000000"/>
            <rFont val="Arial"/>
            <scheme val="minor"/>
          </rPr>
          <t>電子本体：2,980円
紙：580円（人と会うときは絶対に吸わない！！！）
電子：500円
※PayPay残高払い</t>
        </r>
      </text>
    </comment>
    <comment ref="E257" authorId="0" shapeId="0" xr:uid="{00000000-0006-0000-0900-000021050000}">
      <text>
        <r>
          <rPr>
            <sz val="10"/>
            <color rgb="FF000000"/>
            <rFont val="Arial"/>
            <scheme val="minor"/>
          </rPr>
          <t>昼飯セブン：400円
※VポイントPay決済</t>
        </r>
      </text>
    </comment>
    <comment ref="F257" authorId="0" shapeId="0" xr:uid="{00000000-0006-0000-0900-000022050000}">
      <text>
        <r>
          <rPr>
            <sz val="10"/>
            <color rgb="FF000000"/>
            <rFont val="Arial"/>
            <scheme val="minor"/>
          </rPr>
          <t>夕飯セブン：405円
※PASMO決済</t>
        </r>
      </text>
    </comment>
    <comment ref="E258" authorId="0" shapeId="0" xr:uid="{00000000-0006-0000-0900-000038050000}">
      <text>
        <r>
          <rPr>
            <sz val="10"/>
            <color rgb="FF000000"/>
            <rFont val="Arial"/>
            <scheme val="minor"/>
          </rPr>
          <t>昼飯ヒルズそば：1,100円
※PASMO決済</t>
        </r>
      </text>
    </comment>
    <comment ref="M258" authorId="0" shapeId="0" xr:uid="{00000000-0006-0000-0900-000040050000}">
      <text>
        <r>
          <rPr>
            <sz val="10"/>
            <color rgb="FF000000"/>
            <rFont val="Arial"/>
            <scheme val="minor"/>
          </rPr>
          <t>①虎ノ門ヒルズ〜小伝馬町：178円
②神田〜麻布十番：209円</t>
        </r>
      </text>
    </comment>
    <comment ref="E259" authorId="0" shapeId="0" xr:uid="{00000000-0006-0000-0900-000049050000}">
      <text>
        <r>
          <rPr>
            <sz val="10"/>
            <color rgb="FF000000"/>
            <rFont val="Arial"/>
            <scheme val="minor"/>
          </rPr>
          <t>昼飯セブン：773円
※PASMO払い</t>
        </r>
      </text>
    </comment>
    <comment ref="H259" authorId="0" shapeId="0" xr:uid="{00000000-0006-0000-0900-00004B050000}">
      <text>
        <r>
          <rPr>
            <sz val="10"/>
            <color rgb="FF000000"/>
            <rFont val="Arial"/>
            <scheme val="minor"/>
          </rPr>
          <t>のなと夜飯：6,815円
※EPOSで決済し PayPayで6,000円清算</t>
        </r>
      </text>
    </comment>
    <comment ref="D260" authorId="0" shapeId="0" xr:uid="{00000000-0006-0000-0900-000059050000}">
      <text>
        <r>
          <rPr>
            <sz val="10"/>
            <color rgb="FF000000"/>
            <rFont val="Arial"/>
            <scheme val="minor"/>
          </rPr>
          <t>朝セブン：164円
※VポイントPay決済</t>
        </r>
      </text>
    </comment>
    <comment ref="E260" authorId="0" shapeId="0" xr:uid="{00000000-0006-0000-0900-00005B050000}">
      <text>
        <r>
          <rPr>
            <sz val="10"/>
            <color rgb="FF000000"/>
            <rFont val="Arial"/>
            <scheme val="minor"/>
          </rPr>
          <t>昼飯セブン：513円
※PASMO</t>
        </r>
      </text>
    </comment>
    <comment ref="F260" authorId="0" shapeId="0" xr:uid="{00000000-0006-0000-0900-00005D050000}">
      <text>
        <r>
          <rPr>
            <sz val="10"/>
            <color rgb="FF000000"/>
            <rFont val="Arial"/>
            <scheme val="minor"/>
          </rPr>
          <t>アップミニストップ：184円
※PASMO
ローソン2次会：540円
※PASMO</t>
        </r>
      </text>
    </comment>
    <comment ref="H260" authorId="0" shapeId="0" xr:uid="{00000000-0006-0000-0900-000060050000}">
      <text>
        <r>
          <rPr>
            <sz val="10"/>
            <color rgb="FF000000"/>
            <rFont val="Arial"/>
            <scheme val="minor"/>
          </rPr>
          <t>倉谷さん会食：ご馳走いただいた</t>
        </r>
      </text>
    </comment>
    <comment ref="I260" authorId="0" shapeId="0" xr:uid="{00000000-0006-0000-0900-000062050000}">
      <text>
        <r>
          <rPr>
            <sz val="10"/>
            <color rgb="FF000000"/>
            <rFont val="Arial"/>
            <scheme val="minor"/>
          </rPr>
          <t>倉谷さんにトモタケファミリーのグッズ注文：2,715円
※ PayPay残高</t>
        </r>
      </text>
    </comment>
    <comment ref="P260" authorId="0" shapeId="0" xr:uid="{00000000-0006-0000-0900-00006B050000}">
      <text>
        <r>
          <rPr>
            <sz val="10"/>
            <color rgb="FF000000"/>
            <rFont val="Arial"/>
            <scheme val="minor"/>
          </rPr>
          <t>電子：500円
※VポイントPay</t>
        </r>
      </text>
    </comment>
    <comment ref="H261" authorId="0" shapeId="0" xr:uid="{00000000-0006-0000-0900-000078050000}">
      <text>
        <r>
          <rPr>
            <sz val="10"/>
            <color rgb="FF000000"/>
            <rFont val="Arial"/>
            <scheme val="minor"/>
          </rPr>
          <t>①大東洋宿泊代：13,500円
②昼飯有希さんと中華：1,400円
※現金払い
③梅とラスト酒：190円(490円をPayPayで払い300円を現金でもらった)
④原さんと1軒目：2,200円（8,200円PayPayで支払い現金6,000円回収した）
⑤原さんと2軒目：1,000円
※現金
⑥原さん送別会3軒目：5,700円
※現金</t>
        </r>
      </text>
    </comment>
    <comment ref="I261" authorId="0" shapeId="0" xr:uid="{00000000-0006-0000-0900-00007B050000}">
      <text>
        <r>
          <rPr>
            <sz val="10"/>
            <color rgb="FF000000"/>
            <rFont val="Arial"/>
            <scheme val="minor"/>
          </rPr>
          <t>pp差し入れローソン：2,049円
※ PayPay残高
ゆきさんランチご馳走：1,400円
※現金払い
実和ちゃん2次会：1,000円
※現金払い</t>
        </r>
      </text>
    </comment>
    <comment ref="M261" authorId="0" shapeId="0" xr:uid="{00000000-0006-0000-0900-000082050000}">
      <text>
        <r>
          <rPr>
            <sz val="10"/>
            <color rgb="FF000000"/>
            <rFont val="Arial"/>
            <scheme val="minor"/>
          </rPr>
          <t>①麻布十番～目黒：178円
②目黒～品川：167円
③品川～新大阪：14,520円
④新大阪～大阪：180円</t>
        </r>
      </text>
    </comment>
    <comment ref="P261" authorId="0" shapeId="0" xr:uid="{00000000-0006-0000-0900-000086050000}">
      <text>
        <r>
          <rPr>
            <sz val="10"/>
            <color rgb="FF000000"/>
            <rFont val="Arial"/>
            <scheme val="minor"/>
          </rPr>
          <t>電子：500円
※PayPay残高払い</t>
        </r>
      </text>
    </comment>
    <comment ref="D262" authorId="0" shapeId="0" xr:uid="{00000000-0006-0000-0900-00008D050000}">
      <text>
        <r>
          <rPr>
            <sz val="10"/>
            <color rgb="FF000000"/>
            <rFont val="Arial"/>
            <scheme val="minor"/>
          </rPr>
          <t>朝飯やよい軒＠梅田：1,130円
※PayPay残高払い</t>
        </r>
      </text>
    </comment>
    <comment ref="F262" authorId="0" shapeId="0" xr:uid="{00000000-0006-0000-0900-000091050000}">
      <text>
        <r>
          <rPr>
            <sz val="10"/>
            <color rgb="FF000000"/>
            <rFont val="Arial"/>
            <scheme val="minor"/>
          </rPr>
          <t>夜飯味噌ラーメン：1,530円
※PayPay残高払い
自販機で水：140円
※PASMO払い
ローソンの水：118円
※ PayPay残高で電子タバコと一緒に購入</t>
        </r>
      </text>
    </comment>
    <comment ref="K262" authorId="0" shapeId="0" xr:uid="{00000000-0006-0000-0900-000099050000}">
      <text>
        <r>
          <rPr>
            <sz val="10"/>
            <color rgb="FF000000"/>
            <rFont val="Arial"/>
            <scheme val="minor"/>
          </rPr>
          <t>阪急のグリーン車：500円
※ PayPayの残高</t>
        </r>
      </text>
    </comment>
    <comment ref="L262" authorId="0" shapeId="0" xr:uid="{00000000-0006-0000-0900-00009B050000}">
      <text>
        <r>
          <rPr>
            <sz val="10"/>
            <color rgb="FF000000"/>
            <rFont val="Arial"/>
            <scheme val="minor"/>
          </rPr>
          <t>①よしき結婚式：30,000円
②</t>
        </r>
      </text>
    </comment>
    <comment ref="M262" authorId="0" shapeId="0" xr:uid="{00000000-0006-0000-0900-00009C050000}">
      <text>
        <r>
          <rPr>
            <sz val="10"/>
            <color rgb="FF000000"/>
            <rFont val="Arial"/>
            <scheme val="minor"/>
          </rPr>
          <t>①大阪梅田～京都河原町：410円
②京都河原町～大阪梅田：410円</t>
        </r>
      </text>
    </comment>
    <comment ref="N262" authorId="0" shapeId="0" xr:uid="{00000000-0006-0000-0900-00009E050000}">
      <text>
        <r>
          <rPr>
            <sz val="10"/>
            <color rgb="FF000000"/>
            <rFont val="Arial"/>
            <scheme val="minor"/>
          </rPr>
          <t>PLAUDのProプラン課金：16,800円
※EPOS決済で経費精算予定</t>
        </r>
      </text>
    </comment>
    <comment ref="P262" authorId="0" shapeId="0" xr:uid="{00000000-0006-0000-0900-0000A0050000}">
      <text>
        <r>
          <rPr>
            <sz val="10"/>
            <color rgb="FF000000"/>
            <rFont val="Arial"/>
            <scheme val="minor"/>
          </rPr>
          <t>電子：500円
※ PayPay残高で、水118円と一緒に購入</t>
        </r>
      </text>
    </comment>
    <comment ref="D263" authorId="0" shapeId="0" xr:uid="{00000000-0006-0000-0900-0000A9050000}">
      <text>
        <r>
          <rPr>
            <sz val="10"/>
            <color rgb="FF000000"/>
            <rFont val="Arial"/>
            <scheme val="minor"/>
          </rPr>
          <t>朝飯マクド：450円
※PayPay残高払い</t>
        </r>
      </text>
    </comment>
    <comment ref="F263" authorId="0" shapeId="0" xr:uid="{00000000-0006-0000-0900-0000AD050000}">
      <text>
        <r>
          <rPr>
            <sz val="10"/>
            <color rgb="FF000000"/>
            <rFont val="Arial"/>
            <scheme val="minor"/>
          </rPr>
          <t>夜飯ラーメン＠品川：1,310円
※PayPay残高払い</t>
        </r>
      </text>
    </comment>
    <comment ref="H263" authorId="0" shapeId="0" xr:uid="{00000000-0006-0000-0900-0000B1050000}">
      <text>
        <r>
          <rPr>
            <sz val="10"/>
            <color rgb="FF000000"/>
            <rFont val="Arial"/>
            <scheme val="minor"/>
          </rPr>
          <t>ゆかとるるとゆか彼氏とピザランチ＠京都：2,500円
※PayPay残高払い</t>
        </r>
      </text>
    </comment>
    <comment ref="M263" authorId="0" shapeId="0" xr:uid="{00000000-0006-0000-0900-0000BB050000}">
      <text>
        <r>
          <rPr>
            <sz val="10"/>
            <color rgb="FF000000"/>
            <rFont val="Arial"/>
            <scheme val="minor"/>
          </rPr>
          <t>①大阪梅田～京都河原町：410円
②烏丸～京都：220円
③京都～品川：13,970円
④品川～麻布十番(チャリ)：165円</t>
        </r>
      </text>
    </comment>
    <comment ref="E264" authorId="0" shapeId="0" xr:uid="{00000000-0006-0000-0900-0000C4050000}">
      <text>
        <r>
          <rPr>
            <sz val="10"/>
            <color rgb="FF000000"/>
            <rFont val="Arial"/>
            <scheme val="minor"/>
          </rPr>
          <t>昼飯セブン①：573円
昼飯セブン②：178円(タバコと一緒に)
※PASMO払い</t>
        </r>
      </text>
    </comment>
    <comment ref="F264" authorId="0" shapeId="0" xr:uid="{00000000-0006-0000-0900-0000C6050000}">
      <text>
        <r>
          <rPr>
            <sz val="10"/>
            <color rgb="FF000000"/>
            <rFont val="Arial"/>
            <scheme val="minor"/>
          </rPr>
          <t>夜飯ミニストップ：490円
※PASMO払い</t>
        </r>
      </text>
    </comment>
    <comment ref="H264" authorId="0" shapeId="0" xr:uid="{00000000-0006-0000-0900-0000C8050000}">
      <text>
        <r>
          <rPr>
            <sz val="10"/>
            <color rgb="FF000000"/>
            <rFont val="Arial"/>
            <scheme val="minor"/>
          </rPr>
          <t>あやなんと飲み①：4,000円
あやなんと飲み②：1,734円( PayPayで3,234円払い、1,500円分送ってもらった)</t>
        </r>
      </text>
    </comment>
    <comment ref="K264" authorId="0" shapeId="0" xr:uid="{00000000-0006-0000-0900-0000D0050000}">
      <text>
        <r>
          <rPr>
            <sz val="10"/>
            <color rgb="FF000000"/>
            <rFont val="Arial"/>
            <scheme val="minor"/>
          </rPr>
          <t>テレキューブ利用料：1,650円
※EPOS決済(ビザスクの面談経費)</t>
        </r>
      </text>
    </comment>
    <comment ref="M264" authorId="0" shapeId="0" xr:uid="{00000000-0006-0000-0900-0000D3050000}">
      <text>
        <r>
          <rPr>
            <sz val="10"/>
            <color rgb="FF000000"/>
            <rFont val="Arial"/>
            <scheme val="minor"/>
          </rPr>
          <t>新橋〜麻布十番：178円</t>
        </r>
      </text>
    </comment>
    <comment ref="P264" authorId="0" shapeId="0" xr:uid="{00000000-0006-0000-0900-0000D8050000}">
      <text>
        <r>
          <rPr>
            <sz val="10"/>
            <color rgb="FF000000"/>
            <rFont val="Arial"/>
            <scheme val="minor"/>
          </rPr>
          <t>紙：500円(一緒に買った)
PASMO</t>
        </r>
      </text>
    </comment>
    <comment ref="E265" authorId="0" shapeId="0" xr:uid="{00000000-0006-0000-0900-0000E0050000}">
      <text>
        <r>
          <rPr>
            <sz val="10"/>
            <color rgb="FF000000"/>
            <rFont val="Arial"/>
            <scheme val="minor"/>
          </rPr>
          <t>昼飯ヒルズそば：1,100円
※PASMO払い</t>
        </r>
      </text>
    </comment>
    <comment ref="F265" authorId="0" shapeId="0" xr:uid="{00000000-0006-0000-0900-0000E1050000}">
      <text>
        <r>
          <rPr>
            <sz val="10"/>
            <color rgb="FF000000"/>
            <rFont val="Arial"/>
            <scheme val="minor"/>
          </rPr>
          <t>夕飯セブン：614円
※オリーブ決済</t>
        </r>
      </text>
    </comment>
    <comment ref="J265" authorId="0" shapeId="0" xr:uid="{00000000-0006-0000-0900-000003000000}">
      <text>
        <r>
          <rPr>
            <sz val="10"/>
            <color rgb="FF000000"/>
            <rFont val="Arial"/>
            <scheme val="minor"/>
          </rPr>
          <t>ダイエーで諸々買い物：1,976円
※PASMO</t>
        </r>
      </text>
    </comment>
    <comment ref="M265" authorId="0" shapeId="0" xr:uid="{00000000-0006-0000-0900-000006000000}">
      <text>
        <r>
          <rPr>
            <sz val="10"/>
            <color rgb="FF000000"/>
            <rFont val="Arial"/>
            <scheme val="minor"/>
          </rPr>
          <t>①虎ノ門ヒルズ〜小伝馬町：178円
②神田〜麻布十番：209円</t>
        </r>
      </text>
    </comment>
    <comment ref="E266" authorId="0" shapeId="0" xr:uid="{00000000-0006-0000-0900-00000E000000}">
      <text>
        <r>
          <rPr>
            <sz val="10"/>
            <color rgb="FF000000"/>
            <rFont val="Arial"/>
            <scheme val="minor"/>
          </rPr>
          <t>昼飯虎ノ門ヒルズ付近の食堂：1,000円
※ PayPay残高</t>
        </r>
      </text>
    </comment>
    <comment ref="F266" authorId="0" shapeId="0" xr:uid="{00000000-0006-0000-0900-000010000000}">
      <text>
        <r>
          <rPr>
            <sz val="10"/>
            <color rgb="FF000000"/>
            <rFont val="Arial"/>
            <scheme val="minor"/>
          </rPr>
          <t>夜飯セブン：546円
※PASMO支払い</t>
        </r>
      </text>
    </comment>
    <comment ref="J266" authorId="0" shapeId="0" xr:uid="{00000000-0006-0000-0900-000016000000}">
      <text>
        <r>
          <rPr>
            <sz val="10"/>
            <color rgb="FF000000"/>
            <rFont val="Arial"/>
            <scheme val="minor"/>
          </rPr>
          <t>納豆３つと蕎麦：812円
※PASMO</t>
        </r>
      </text>
    </comment>
    <comment ref="N266" authorId="0" shapeId="0" xr:uid="{00000000-0006-0000-0900-00001E000000}">
      <text>
        <r>
          <rPr>
            <sz val="10"/>
            <color rgb="FF000000"/>
            <rFont val="Arial"/>
            <scheme val="minor"/>
          </rPr>
          <t>革靴：3,980円
その他(割箸、シャンプー、ゴミ袋)：2,313円
※EPOS</t>
        </r>
      </text>
    </comment>
    <comment ref="E267" authorId="0" shapeId="0" xr:uid="{00000000-0006-0000-0900-00002C000000}">
      <text>
        <r>
          <rPr>
            <sz val="10"/>
            <color rgb="FF000000"/>
            <rFont val="Arial"/>
            <scheme val="minor"/>
          </rPr>
          <t>昼飯野菜炒め定食：950円
※PayPay残高払い</t>
        </r>
      </text>
    </comment>
    <comment ref="H267" authorId="0" shapeId="0" xr:uid="{00000000-0006-0000-0900-000031000000}">
      <text>
        <r>
          <rPr>
            <sz val="10"/>
            <color rgb="FF000000"/>
            <rFont val="Arial"/>
            <scheme val="minor"/>
          </rPr>
          <t>麻辣担：2,256円
※PASMO</t>
        </r>
      </text>
    </comment>
    <comment ref="P267" authorId="0" shapeId="0" xr:uid="{00000000-0006-0000-0900-00003A000000}">
      <text>
        <r>
          <rPr>
            <sz val="10"/>
            <color rgb="FF000000"/>
            <rFont val="Arial"/>
            <scheme val="minor"/>
          </rPr>
          <t>電子：500円
※ PayPay残高(他の夜飯と一緒に)</t>
        </r>
      </text>
    </comment>
    <comment ref="E268" authorId="0" shapeId="0" xr:uid="{00000000-0006-0000-0900-000041000000}">
      <text>
        <r>
          <rPr>
            <sz val="10"/>
            <color rgb="FF000000"/>
            <rFont val="Arial"/>
            <scheme val="minor"/>
          </rPr>
          <t>昼飯セブン：408円
※PASMO</t>
        </r>
      </text>
    </comment>
    <comment ref="F268" authorId="0" shapeId="0" xr:uid="{00000000-0006-0000-0900-000044000000}">
      <text>
        <r>
          <rPr>
            <sz val="10"/>
            <color rgb="FF000000"/>
            <rFont val="Arial"/>
            <scheme val="minor"/>
          </rPr>
          <t>夜飯セブン：443円
※PASMO
夜食セブン：923円
※ PayPay残高</t>
        </r>
      </text>
    </comment>
    <comment ref="H268" authorId="0" shapeId="0" xr:uid="{00000000-0006-0000-0900-000048000000}">
      <text>
        <r>
          <rPr>
            <sz val="10"/>
            <color rgb="FF000000"/>
            <rFont val="Arial"/>
            <scheme val="minor"/>
          </rPr>
          <t>かいたちと飲み：6,800円
※かいがまとめてくれて PayPayで精算</t>
        </r>
      </text>
    </comment>
    <comment ref="M268" authorId="0" shapeId="0" xr:uid="{00000000-0006-0000-0900-00004D000000}">
      <text>
        <r>
          <rPr>
            <sz val="10"/>
            <color rgb="FF000000"/>
            <rFont val="Arial"/>
            <scheme val="minor"/>
          </rPr>
          <t>新橋からタクシー帰宅：1,700円
※PASMO払い</t>
        </r>
      </text>
    </comment>
    <comment ref="N268" authorId="0" shapeId="0" xr:uid="{00000000-0006-0000-0900-000050000000}">
      <text>
        <r>
          <rPr>
            <sz val="10"/>
            <color rgb="FF000000"/>
            <rFont val="Arial"/>
            <scheme val="minor"/>
          </rPr>
          <t>化粧水など諸々：5,000円
※のなにPayPay残高で精算</t>
        </r>
      </text>
    </comment>
    <comment ref="E269" authorId="0" shapeId="0" xr:uid="{00000000-0006-0000-0900-000060000000}">
      <text>
        <r>
          <rPr>
            <sz val="10"/>
            <color rgb="FF000000"/>
            <rFont val="Arial"/>
            <scheme val="minor"/>
          </rPr>
          <t>昼飯家系@吉祥寺：930円
※PASMO</t>
        </r>
      </text>
    </comment>
    <comment ref="F269" authorId="0" shapeId="0" xr:uid="{00000000-0006-0000-0900-000062000000}">
      <text>
        <r>
          <rPr>
            <sz val="10"/>
            <color rgb="FF000000"/>
            <rFont val="Arial"/>
            <scheme val="minor"/>
          </rPr>
          <t>マクド田町：140円
※PayPay残高払い</t>
        </r>
      </text>
    </comment>
    <comment ref="H269" authorId="0" shapeId="0" xr:uid="{00000000-0006-0000-0900-000068000000}">
      <text>
        <r>
          <rPr>
            <sz val="10"/>
            <color rgb="FF000000"/>
            <rFont val="Arial"/>
            <scheme val="minor"/>
          </rPr>
          <t>建て替え全額：95,826円
※EPOSで払い、みんなから精算
①教授：10,000円
②ケントさん：8,761円
③のいさん：8,761円
④しずかさん：13,051円
⑤章仁さん：13,051円
⑥あきらさん：13,051円
⑦まこと：13,051円
⑧ゆうこうさん：7,034円</t>
        </r>
      </text>
    </comment>
    <comment ref="K269" authorId="0" shapeId="0" xr:uid="{00000000-0006-0000-0900-00006C000000}">
      <text>
        <r>
          <rPr>
            <sz val="10"/>
            <color rgb="FF000000"/>
            <rFont val="Arial"/>
            <scheme val="minor"/>
          </rPr>
          <t>あおばクリニック(ヒゲ脱毛)：9,800円
※EPOS決済
JRのグリーン車：1,010円
※PASMO</t>
        </r>
      </text>
    </comment>
    <comment ref="M269" authorId="0" shapeId="0" xr:uid="{00000000-0006-0000-0900-000071000000}">
      <text>
        <r>
          <rPr>
            <sz val="10"/>
            <color rgb="FF000000"/>
            <rFont val="Arial"/>
            <scheme val="minor"/>
          </rPr>
          <t>①麻布十番～四ツ谷：178円
②四ツ谷～吉祥寺：318円
③吉祥寺～田町：406円
【タクシー】
①タクシー代（田町から麻布まで）：1,200円
※ここまでPASMO
②タクシー代：1,100円（飯田橋～江戸川橋）
③タクシー代（麻布から江戸川橋まで）：4,000円
※②，③はEPOSで③の分はしずかさんが精算してくれたのでここには計上無し</t>
        </r>
      </text>
    </comment>
    <comment ref="E270" authorId="0" shapeId="0" xr:uid="{00000000-0006-0000-0900-00007F000000}">
      <text>
        <r>
          <rPr>
            <sz val="10"/>
            <color rgb="FF000000"/>
            <rFont val="Arial"/>
            <scheme val="minor"/>
          </rPr>
          <t>昼飯日高屋：890円
※PASMO支払い</t>
        </r>
      </text>
    </comment>
    <comment ref="F270" authorId="0" shapeId="0" xr:uid="{00000000-0006-0000-0900-000080000000}">
      <text>
        <r>
          <rPr>
            <sz val="10"/>
            <color rgb="FF000000"/>
            <rFont val="Arial"/>
            <scheme val="minor"/>
          </rPr>
          <t>夜飯セブン：578円
※PASMO支払い（タバコと一緒に）
夜飯ローソンで野菜ちゃんぽん：602円
※ PayPay残高</t>
        </r>
      </text>
    </comment>
    <comment ref="M270" authorId="0" shapeId="0" xr:uid="{00000000-0006-0000-0900-00008B000000}">
      <text>
        <r>
          <rPr>
            <sz val="10"/>
            <color rgb="FF000000"/>
            <rFont val="Arial"/>
            <scheme val="minor"/>
          </rPr>
          <t>江戸川橋～麻布十番：209円</t>
        </r>
      </text>
    </comment>
    <comment ref="P270" authorId="0" shapeId="0" xr:uid="{00000000-0006-0000-0900-00008D000000}">
      <text>
        <r>
          <rPr>
            <sz val="10"/>
            <color rgb="FF000000"/>
            <rFont val="Arial"/>
            <scheme val="minor"/>
          </rPr>
          <t>電子：500円
※ PASMO(他の夜飯と一緒に)</t>
        </r>
      </text>
    </comment>
    <comment ref="E271" authorId="0" shapeId="0" xr:uid="{00000000-0006-0000-0900-000093000000}">
      <text>
        <r>
          <rPr>
            <sz val="10"/>
            <color rgb="FF000000"/>
            <rFont val="Arial"/>
            <scheme val="minor"/>
          </rPr>
          <t>昼飯品川の富士そば：750円
※ PayPay残高</t>
        </r>
      </text>
    </comment>
    <comment ref="J271" authorId="0" shapeId="0" xr:uid="{00000000-0006-0000-0900-000099000000}">
      <text>
        <r>
          <rPr>
            <sz val="10"/>
            <color rgb="FF000000"/>
            <rFont val="Arial"/>
            <scheme val="minor"/>
          </rPr>
          <t>ダイエーで納豆と夜飯：2,054円
※PASMO払い</t>
        </r>
      </text>
    </comment>
    <comment ref="M271" authorId="0" shapeId="0" xr:uid="{00000000-0006-0000-0900-00009E000000}">
      <text>
        <r>
          <rPr>
            <sz val="10"/>
            <color rgb="FF000000"/>
            <rFont val="Arial"/>
            <scheme val="minor"/>
          </rPr>
          <t>①虎ノ門ヒルズ〜品川：345円
②品川〜虎ノ門ヒルズ：345円</t>
        </r>
      </text>
    </comment>
    <comment ref="O271" authorId="0" shapeId="0" xr:uid="{00000000-0006-0000-0900-0000A1000000}">
      <text>
        <r>
          <rPr>
            <sz val="10"/>
            <color rgb="FF000000"/>
            <rFont val="Arial"/>
            <scheme val="minor"/>
          </rPr>
          <t>みずほから三井住友への振込手数料：110円</t>
        </r>
      </text>
    </comment>
    <comment ref="E272" authorId="0" shapeId="0" xr:uid="{00000000-0006-0000-0900-0000AD000000}">
      <text>
        <r>
          <rPr>
            <sz val="10"/>
            <color rgb="FF000000"/>
            <rFont val="Arial"/>
            <scheme val="minor"/>
          </rPr>
          <t>昼飯セブン：513円
※ PayPay残高</t>
        </r>
      </text>
    </comment>
    <comment ref="F272" authorId="0" shapeId="0" xr:uid="{00000000-0006-0000-0900-0000AE000000}">
      <text>
        <r>
          <rPr>
            <sz val="10"/>
            <color rgb="FF000000"/>
            <rFont val="Arial"/>
            <scheme val="minor"/>
          </rPr>
          <t>①夕方セブン：483円
②夜飯ローソン：688円
※どっちもPayPay残高</t>
        </r>
      </text>
    </comment>
    <comment ref="M272" authorId="0" shapeId="0" xr:uid="{00000000-0006-0000-0900-0000BA000000}">
      <text>
        <r>
          <rPr>
            <sz val="10"/>
            <color rgb="FF000000"/>
            <rFont val="Arial"/>
            <scheme val="minor"/>
          </rPr>
          <t>①虎ノ門ヒルズ〜小伝馬町：178円
②神田〜麻布十番：209円</t>
        </r>
      </text>
    </comment>
    <comment ref="E273" authorId="0" shapeId="0" xr:uid="{00000000-0006-0000-0900-0000C7000000}">
      <text>
        <r>
          <rPr>
            <sz val="10"/>
            <color rgb="FF000000"/>
            <rFont val="Arial"/>
            <scheme val="minor"/>
          </rPr>
          <t>昼飯ヒルズそば：1,100円
※ PayPay残高</t>
        </r>
      </text>
    </comment>
    <comment ref="H273" authorId="0" shapeId="0" xr:uid="{00000000-0006-0000-0900-0000CB000000}">
      <text>
        <r>
          <rPr>
            <sz val="10"/>
            <color rgb="FF000000"/>
            <rFont val="Arial"/>
            <scheme val="minor"/>
          </rPr>
          <t>中澤と水戸と夜家飲み：2,353円
追加1缶：180円
 ※PASMO</t>
        </r>
      </text>
    </comment>
    <comment ref="F274" authorId="0" shapeId="0" xr:uid="{00000000-0006-0000-0900-0000D5000000}">
      <text>
        <r>
          <rPr>
            <sz val="10"/>
            <color rgb="FF000000"/>
            <rFont val="Arial"/>
            <scheme val="minor"/>
          </rPr>
          <t xml:space="preserve">夜飯日高屋：720円
ローソンでタバコと一緒に本絞り：180円（たばこ代500円は別で計上）
※PayPay残高払い
</t>
        </r>
      </text>
    </comment>
    <comment ref="H274" authorId="0" shapeId="0" xr:uid="{00000000-0006-0000-0900-0000DA000000}">
      <text>
        <r>
          <rPr>
            <sz val="10"/>
            <color rgb="FF000000"/>
            <rFont val="Arial"/>
            <scheme val="minor"/>
          </rPr>
          <t>昼飯たまきとそば：1,100円
 ※PayPay残高
飛島さんと御礼会食：7,865円
※現金払い（御礼だったのでご馳走した）</t>
        </r>
      </text>
    </comment>
    <comment ref="M274" authorId="0" shapeId="0" xr:uid="{00000000-0006-0000-0900-0000E1000000}">
      <text>
        <r>
          <rPr>
            <sz val="10"/>
            <color rgb="FF000000"/>
            <rFont val="Arial"/>
            <scheme val="minor"/>
          </rPr>
          <t>①虎ノ門ヒルズ〜小伝馬町：178円
②神田〜麻布十番：209円</t>
        </r>
      </text>
    </comment>
    <comment ref="P274" authorId="0" shapeId="0" xr:uid="{00000000-0006-0000-0900-0000E4000000}">
      <text>
        <r>
          <rPr>
            <sz val="10"/>
            <color rgb="FF000000"/>
            <rFont val="Arial"/>
            <scheme val="minor"/>
          </rPr>
          <t>電子：500円
※ PayPay残高
紙：500円
※ローソンの1缶（180円）と一緒にPayPay残高</t>
        </r>
      </text>
    </comment>
    <comment ref="E275" authorId="0" shapeId="0" xr:uid="{00000000-0006-0000-0900-0000EB000000}">
      <text>
        <r>
          <rPr>
            <sz val="10"/>
            <color rgb="FF000000"/>
            <rFont val="Arial"/>
            <scheme val="minor"/>
          </rPr>
          <t>昼飯虎ノ門定食：950円
※PayPay残高払い</t>
        </r>
      </text>
    </comment>
    <comment ref="M275" authorId="0" shapeId="0" xr:uid="{00000000-0006-0000-0900-0000F3000000}">
      <text>
        <r>
          <rPr>
            <sz val="10"/>
            <color rgb="FF000000"/>
            <rFont val="Arial"/>
            <scheme val="minor"/>
          </rPr>
          <t>溜池山王～麻布十番：178円</t>
        </r>
      </text>
    </comment>
    <comment ref="J276" authorId="0" shapeId="0" xr:uid="{00000000-0006-0000-0900-000000010000}">
      <text>
        <r>
          <rPr>
            <sz val="10"/>
            <color rgb="FF000000"/>
            <rFont val="Arial"/>
            <scheme val="minor"/>
          </rPr>
          <t>ダイエーで納豆とヨーグルト：1,891円
※PASMO</t>
        </r>
      </text>
    </comment>
    <comment ref="N276" authorId="0" shapeId="0" xr:uid="{00000000-0006-0000-0900-000005010000}">
      <text>
        <r>
          <rPr>
            <sz val="10"/>
            <color rgb="FF000000"/>
            <rFont val="Arial"/>
            <scheme val="minor"/>
          </rPr>
          <t>貼るカイロ：445円
※PayPay残高払い</t>
        </r>
      </text>
    </comment>
    <comment ref="H277" authorId="0" shapeId="0" xr:uid="{00000000-0006-0000-0900-00000F010000}">
      <text>
        <r>
          <rPr>
            <sz val="10"/>
            <color rgb="FF000000"/>
            <rFont val="Arial"/>
            <scheme val="minor"/>
          </rPr>
          <t>のなと記念日ランチ：8,000円
※のながカードで立替PayPay精算</t>
        </r>
      </text>
    </comment>
    <comment ref="J277" authorId="0" shapeId="0" xr:uid="{00000000-0006-0000-0900-000011010000}">
      <text>
        <r>
          <rPr>
            <sz val="10"/>
            <color rgb="FF000000"/>
            <rFont val="Arial"/>
            <scheme val="minor"/>
          </rPr>
          <t>のなとM1見ながら用のディナー：3,930円
※PASMO支払い</t>
        </r>
      </text>
    </comment>
    <comment ref="M277" authorId="0" shapeId="0" xr:uid="{00000000-0006-0000-0900-000018010000}">
      <text>
        <r>
          <rPr>
            <sz val="10"/>
            <color rgb="FF000000"/>
            <rFont val="Arial"/>
            <scheme val="minor"/>
          </rPr>
          <t>麻布十番～新橋：178円
銀座～麻布タクシー：2,600円</t>
        </r>
      </text>
    </comment>
    <comment ref="N277" authorId="0" shapeId="0" xr:uid="{00000000-0006-0000-0900-00001B010000}">
      <text>
        <r>
          <rPr>
            <sz val="10"/>
            <color rgb="FF000000"/>
            <rFont val="Arial"/>
            <scheme val="minor"/>
          </rPr>
          <t>薬局で汗拭きシートと歯磨き粉：688円
銀座ニトリでカーテン：8,600円
※ PayPay残高</t>
        </r>
      </text>
    </comment>
    <comment ref="E278" authorId="0" shapeId="0" xr:uid="{00000000-0006-0000-0900-000025010000}">
      <text>
        <r>
          <rPr>
            <sz val="10"/>
            <color rgb="FF000000"/>
            <rFont val="Arial"/>
            <scheme val="minor"/>
          </rPr>
          <t>昼飯お魚定食：1,000円
※PayPay残高</t>
        </r>
      </text>
    </comment>
    <comment ref="F278" authorId="0" shapeId="0" xr:uid="{00000000-0006-0000-0900-000026010000}">
      <text>
        <r>
          <rPr>
            <sz val="10"/>
            <color rgb="FF000000"/>
            <rFont val="Arial"/>
            <scheme val="minor"/>
          </rPr>
          <t>夜飯セブン：589円
※PayPay残高
夜飯ローソン：680円
※PASMO</t>
        </r>
      </text>
    </comment>
    <comment ref="E279" authorId="0" shapeId="0" xr:uid="{00000000-0006-0000-0900-000038010000}">
      <text>
        <r>
          <rPr>
            <sz val="10"/>
            <color rgb="FF000000"/>
            <rFont val="Arial"/>
            <scheme val="minor"/>
          </rPr>
          <t>昼飯野菜炒め定食：950円
※PASMO</t>
        </r>
      </text>
    </comment>
    <comment ref="F279" authorId="0" shapeId="0" xr:uid="{00000000-0006-0000-0900-00003A010000}">
      <text>
        <r>
          <rPr>
            <sz val="10"/>
            <color rgb="FF000000"/>
            <rFont val="Arial"/>
            <scheme val="minor"/>
          </rPr>
          <t>夕飯セブン：460円
※VポイントPay</t>
        </r>
      </text>
    </comment>
    <comment ref="H279" authorId="0" shapeId="0" xr:uid="{00000000-0006-0000-0900-00003E010000}">
      <text>
        <r>
          <rPr>
            <sz val="10"/>
            <color rgb="FF000000"/>
            <rFont val="Arial"/>
            <scheme val="minor"/>
          </rPr>
          <t>のな、あかりちゃんとの飲み代：5,075円
※ガンバに PayPay送金</t>
        </r>
      </text>
    </comment>
    <comment ref="M279" authorId="0" shapeId="0" xr:uid="{00000000-0006-0000-0900-000042010000}">
      <text>
        <r>
          <rPr>
            <sz val="10"/>
            <color rgb="FF000000"/>
            <rFont val="Arial"/>
            <scheme val="minor"/>
          </rPr>
          <t>①虎ノ門ヒルズ〜小伝馬町：178円
②神田〜麻布十番：209円</t>
        </r>
      </text>
    </comment>
    <comment ref="P279" authorId="0" shapeId="0" xr:uid="{00000000-0006-0000-0900-000048010000}">
      <text>
        <r>
          <rPr>
            <sz val="10"/>
            <color rgb="FF000000"/>
            <rFont val="Arial"/>
            <scheme val="minor"/>
          </rPr>
          <t>紙：580円
※PASMO</t>
        </r>
      </text>
    </comment>
    <comment ref="E280" authorId="0" shapeId="0" xr:uid="{00000000-0006-0000-0900-00004D010000}">
      <text>
        <r>
          <rPr>
            <sz val="10"/>
            <color rgb="FF000000"/>
            <rFont val="Arial"/>
            <scheme val="minor"/>
          </rPr>
          <t>昼飯ヒルズそば：1,100円
※PASMO支払い</t>
        </r>
      </text>
    </comment>
    <comment ref="F280" authorId="0" shapeId="0" xr:uid="{00000000-0006-0000-0900-00004F010000}">
      <text>
        <r>
          <rPr>
            <sz val="10"/>
            <color rgb="FF000000"/>
            <rFont val="Arial"/>
            <scheme val="minor"/>
          </rPr>
          <t>夜飯セブン：773円
※PASMO</t>
        </r>
      </text>
    </comment>
    <comment ref="D281" authorId="0" shapeId="0" xr:uid="{00000000-0006-0000-0900-00005A010000}">
      <text>
        <r>
          <rPr>
            <sz val="10"/>
            <color rgb="FF000000"/>
            <rFont val="Arial"/>
            <scheme val="minor"/>
          </rPr>
          <t>朝飯セブン：408円
※PASMO支払い</t>
        </r>
      </text>
    </comment>
    <comment ref="E281" authorId="0" shapeId="0" xr:uid="{00000000-0006-0000-0900-00005C010000}">
      <text>
        <r>
          <rPr>
            <sz val="10"/>
            <color rgb="FF000000"/>
            <rFont val="Arial"/>
            <scheme val="minor"/>
          </rPr>
          <t>昼飯セブン：730円
※PASMO支払い</t>
        </r>
      </text>
    </comment>
    <comment ref="F281" authorId="0" shapeId="0" xr:uid="{00000000-0006-0000-0900-00005E010000}">
      <text>
        <r>
          <rPr>
            <sz val="10"/>
            <color rgb="FF000000"/>
            <rFont val="Arial"/>
            <scheme val="minor"/>
          </rPr>
          <t>夜飯セブン：746円
※電子と一緒にPASMO払い</t>
        </r>
      </text>
    </comment>
    <comment ref="P281" authorId="0" shapeId="0" xr:uid="{00000000-0006-0000-0900-000067010000}">
      <text>
        <r>
          <rPr>
            <sz val="10"/>
            <color rgb="FF000000"/>
            <rFont val="Arial"/>
            <scheme val="minor"/>
          </rPr>
          <t>電子：500円
※夜飯のセブンと一緒にPASMO払い</t>
        </r>
      </text>
    </comment>
    <comment ref="H282" authorId="0" shapeId="0" xr:uid="{00000000-0006-0000-0900-000075010000}">
      <text>
        <r>
          <rPr>
            <sz val="10"/>
            <color rgb="FF000000"/>
            <rFont val="Arial"/>
            <scheme val="minor"/>
          </rPr>
          <t>古畑さんとランチ：1,200円
※現金払い
けんやとレディアン：2,900円
※PASMO
けんやとラーメン：1,700円
※現金で渡した
けんやとローソン：245円
※PASMO
古畑さんにコーヒーとどら焼き代：700円
※ PayPay送金</t>
        </r>
      </text>
    </comment>
    <comment ref="I282" authorId="0" shapeId="0" xr:uid="{00000000-0006-0000-0900-000077010000}">
      <text>
        <r>
          <rPr>
            <sz val="10"/>
            <color rgb="FF000000"/>
            <rFont val="Arial"/>
            <scheme val="minor"/>
          </rPr>
          <t>カカクコムに御礼の差し入れ：1,988円
※現金払い</t>
        </r>
      </text>
    </comment>
    <comment ref="M282" authorId="0" shapeId="0" xr:uid="{00000000-0006-0000-0900-00007C010000}">
      <text>
        <r>
          <rPr>
            <sz val="10"/>
            <color rgb="FF000000"/>
            <rFont val="Arial"/>
            <scheme val="minor"/>
          </rPr>
          <t>虎ノ門ヒルズ〜恵比寿：178円
恵比寿〜渋谷：146円
渋谷〜虎ノ門：178円</t>
        </r>
      </text>
    </comment>
    <comment ref="F283" authorId="0" shapeId="0" xr:uid="{00000000-0006-0000-0900-00008A010000}">
      <text>
        <r>
          <rPr>
            <sz val="10"/>
            <color rgb="FF000000"/>
            <rFont val="Arial"/>
            <scheme val="minor"/>
          </rPr>
          <t>夜飯セブン：794円
※PayPay残高</t>
        </r>
      </text>
    </comment>
    <comment ref="I283" authorId="0" shapeId="0" xr:uid="{00000000-0006-0000-0900-00008E010000}">
      <text>
        <r>
          <rPr>
            <sz val="10"/>
            <color rgb="FF000000"/>
            <rFont val="Arial"/>
            <scheme val="minor"/>
          </rPr>
          <t>マコ誕生日祝い寄付：10,000円
※EPOS決済</t>
        </r>
      </text>
    </comment>
    <comment ref="J283" authorId="0" shapeId="0" xr:uid="{00000000-0006-0000-0900-000091010000}">
      <text>
        <r>
          <rPr>
            <sz val="10"/>
            <color rgb="FF000000"/>
            <rFont val="Arial"/>
            <scheme val="minor"/>
          </rPr>
          <t>ダイエーでヨーグルトとバカウケと昼飯：2,175円
※PASMO</t>
        </r>
      </text>
    </comment>
    <comment ref="K283" authorId="0" shapeId="0" xr:uid="{00000000-0006-0000-0900-000093010000}">
      <text>
        <r>
          <rPr>
            <sz val="10"/>
            <color rgb="FF000000"/>
            <rFont val="Arial"/>
            <scheme val="minor"/>
          </rPr>
          <t>①眉毛サロン：10,500円
※EPOS決済
②散髪渋谷QBハウス：1,300円
※現金払い
③慶應サッカー：500円
※相野に PayPay残高</t>
        </r>
      </text>
    </comment>
    <comment ref="M283" authorId="0" shapeId="0" xr:uid="{00000000-0006-0000-0900-000097010000}">
      <text>
        <r>
          <rPr>
            <sz val="10"/>
            <color rgb="FF000000"/>
            <rFont val="Arial"/>
            <scheme val="minor"/>
          </rPr>
          <t>麻布十番〜明治神宮：209円
渋谷〜新橋：178円
新橋〜麻布十番：178円
六本木〜恵比寿：178円
渋谷〜麻布十番：209円</t>
        </r>
      </text>
    </comment>
    <comment ref="H284" authorId="0" shapeId="0" xr:uid="{00000000-0006-0000-0900-0000A4010000}">
      <text>
        <r>
          <rPr>
            <sz val="10"/>
            <color rgb="FF000000"/>
            <rFont val="Arial"/>
            <scheme val="minor"/>
          </rPr>
          <t>①のなと恵比寿のとんかつランチ：3,000円
※のなの2,950円分はご馳走して合計5,950円分でEPOS決済
②年末会：a+b=7,348円
a(ダイエー)：4,268円
b(ピザ)：3,080円
★2人から2,400円ずつで4,800円回収したので2,548円</t>
        </r>
      </text>
    </comment>
    <comment ref="I284" authorId="0" shapeId="0" xr:uid="{00000000-0006-0000-0900-0000A6010000}">
      <text>
        <r>
          <rPr>
            <sz val="10"/>
            <color rgb="FF000000"/>
            <rFont val="Arial"/>
            <scheme val="minor"/>
          </rPr>
          <t>①のなと恵比寿のとんかつランチごちそう分：2,950円
※のなの2,950円分はご馳走して合計5,950円分でEPOS決済
②</t>
        </r>
      </text>
    </comment>
    <comment ref="K284" authorId="0" shapeId="0" xr:uid="{00000000-0006-0000-0900-0000A9010000}">
      <text>
        <r>
          <rPr>
            <sz val="10"/>
            <color rgb="FF000000"/>
            <rFont val="Arial"/>
            <scheme val="minor"/>
          </rPr>
          <t>あおばクリニック(ヒゲ脱毛)：9,800円
※EPOS決済</t>
        </r>
      </text>
    </comment>
    <comment ref="M284" authorId="0" shapeId="0" xr:uid="{00000000-0006-0000-0900-0000AF010000}">
      <text>
        <r>
          <rPr>
            <sz val="10"/>
            <color rgb="FF000000"/>
            <rFont val="Arial"/>
            <scheme val="minor"/>
          </rPr>
          <t>①麻布十番～恵比寿(バス)：210円
②恵比寿～吉祥寺：318円
③吉祥寺～四ツ谷：318円
④四ツ谷～麻布十番：178円</t>
        </r>
      </text>
    </comment>
    <comment ref="P284" authorId="0" shapeId="0" xr:uid="{00000000-0006-0000-0900-0000B4010000}">
      <text>
        <r>
          <rPr>
            <sz val="10"/>
            <color rgb="FF000000"/>
            <rFont val="Arial"/>
            <scheme val="minor"/>
          </rPr>
          <t>電子：500円
※PASMO</t>
        </r>
      </text>
    </comment>
    <comment ref="H285" authorId="0" shapeId="0" xr:uid="{00000000-0006-0000-0900-0000C1010000}">
      <text>
        <r>
          <rPr>
            <sz val="10"/>
            <color rgb="FF000000"/>
            <rFont val="Arial"/>
            <scheme val="minor"/>
          </rPr>
          <t>【年末会】22,194円
①ダイエー：9,014円
②ピザ：9,990円
③ローソン：3,190円
【精算(回収)】17,523円
①清野：2,497円
②日下：3,344円
③てつし：5,841円
④たつや：5,841円</t>
        </r>
      </text>
    </comment>
    <comment ref="E286" authorId="0" shapeId="0" xr:uid="{00000000-0006-0000-0900-0000D4010000}">
      <text>
        <r>
          <rPr>
            <sz val="10"/>
            <color rgb="FF000000"/>
            <rFont val="Arial"/>
            <scheme val="minor"/>
          </rPr>
          <t>六本木ヒルズマクド：200円
※PayPay残高</t>
        </r>
      </text>
    </comment>
    <comment ref="F286" authorId="0" shapeId="0" xr:uid="{00000000-0006-0000-0900-0000D6010000}">
      <text>
        <r>
          <rPr>
            <sz val="10"/>
            <color rgb="FF000000"/>
            <rFont val="Arial"/>
            <scheme val="minor"/>
          </rPr>
          <t>0次会1人でHUB：630円
※PASMO
3次会本絞り：180円
※PASMO</t>
        </r>
      </text>
    </comment>
    <comment ref="I286" authorId="0" shapeId="0" xr:uid="{00000000-0006-0000-0900-0000DA010000}">
      <text>
        <r>
          <rPr>
            <sz val="10"/>
            <color rgb="FF000000"/>
            <rFont val="Arial"/>
            <scheme val="minor"/>
          </rPr>
          <t>けいごさんにトモタケグッズ：3,377円
※ PayPay残高</t>
        </r>
      </text>
    </comment>
    <comment ref="K286" authorId="0" shapeId="0" xr:uid="{00000000-0006-0000-0900-0000DD010000}">
      <text>
        <r>
          <rPr>
            <sz val="10"/>
            <color rgb="FF000000"/>
            <rFont val="Arial"/>
            <scheme val="minor"/>
          </rPr>
          <t>バキのシーズン1課金：3,850円
※EPOS決済</t>
        </r>
      </text>
    </comment>
    <comment ref="M286" authorId="0" shapeId="0" xr:uid="{00000000-0006-0000-0900-0000E3010000}">
      <text>
        <r>
          <rPr>
            <sz val="10"/>
            <color rgb="FF000000"/>
            <rFont val="Arial"/>
            <scheme val="minor"/>
          </rPr>
          <t>①六本木〜新橋：178円
②新橋〜麻布十番：178円</t>
        </r>
      </text>
    </comment>
    <comment ref="P286" authorId="0" shapeId="0" xr:uid="{00000000-0006-0000-0900-0000E7010000}">
      <text>
        <r>
          <rPr>
            <sz val="10"/>
            <color rgb="FF000000"/>
            <rFont val="Arial"/>
            <scheme val="minor"/>
          </rPr>
          <t>電子：500円
※PASMO</t>
        </r>
      </text>
    </comment>
    <comment ref="D287" authorId="0" shapeId="0" xr:uid="{00000000-0006-0000-0900-0000ED010000}">
      <text>
        <r>
          <rPr>
            <sz val="10"/>
            <color rgb="FF000000"/>
            <rFont val="Arial"/>
            <scheme val="minor"/>
          </rPr>
          <t>朝飯富士そば：430円
※PASMO</t>
        </r>
      </text>
    </comment>
    <comment ref="H287" authorId="0" shapeId="0" xr:uid="{00000000-0006-0000-0900-0000F2010000}">
      <text>
        <r>
          <rPr>
            <sz val="10"/>
            <color rgb="FF000000"/>
            <rFont val="Arial"/>
            <scheme val="minor"/>
          </rPr>
          <t>①レペゼン解散ライブ：10,280円
※9/25に決済済み
切替から10,000円の現金と400円のPayPay回収（20,680円をolive決済して10,400円回収なので10,280円が自分払い分）
②宿代：7,500円
※11月に予約したが現地で切替にPayPay
③コンビニ代：589円
※PASMO払い
④コンビニ代：285円
※PASMO払い
⑤1軒目もつ焼き：3,870円
※切替にPayPay
⑥移動時のファミマ：472円
※PayPay残高
⑦クラブ代：3,500円</t>
        </r>
      </text>
    </comment>
    <comment ref="M287" authorId="0" shapeId="0" xr:uid="{00000000-0006-0000-0900-0000F8010000}">
      <text>
        <r>
          <rPr>
            <sz val="10"/>
            <color rgb="FF000000"/>
            <rFont val="Arial"/>
            <scheme val="minor"/>
          </rPr>
          <t>①品川～博多：23,810円(12/6に購入済み)
②麻布十番～品川(チャリ)：165円※EPOS
③博多駅から中洲川端ドンキ：タクシーで1,310円※PayPay
④唐人町～天神駅：210円</t>
        </r>
      </text>
    </comment>
    <comment ref="E289" authorId="0" shapeId="0" xr:uid="{00000000-0006-0000-0900-000018020000}">
      <text>
        <r>
          <rPr>
            <sz val="10"/>
            <color rgb="FF000000"/>
            <rFont val="Arial"/>
            <scheme val="minor"/>
          </rPr>
          <t>羽田空港でタンメン：1,450円
※PayPay残高払い</t>
        </r>
      </text>
    </comment>
    <comment ref="H289" authorId="0" shapeId="0" xr:uid="{00000000-0006-0000-0900-00001E020000}">
      <text>
        <r>
          <rPr>
            <sz val="10"/>
            <color rgb="FF000000"/>
            <rFont val="Arial"/>
            <scheme val="minor"/>
          </rPr>
          <t xml:space="preserve">①朝飯博多めんたい重：5,000円
※切替にPayPay
②空港でローソン（R1とポカリ）：323円
※PASMO払い
③ポカリを2本：340円
※PASMO払い
</t>
        </r>
      </text>
    </comment>
    <comment ref="M289" authorId="0" shapeId="0" xr:uid="{00000000-0006-0000-0900-000022020000}">
      <text>
        <r>
          <rPr>
            <sz val="10"/>
            <color rgb="FF000000"/>
            <rFont val="Arial"/>
            <scheme val="minor"/>
          </rPr>
          <t>①中洲川端～福岡空港駅：260円
②福岡飛行機（復路）：28,850円
※EPOS決済
③羽田空港駅～麻布十番：583円
④麻布十番～池袋：97円
⑤池袋～仏子駅：450円</t>
        </r>
      </text>
    </comment>
    <comment ref="H290" authorId="0" shapeId="0" xr:uid="{00000000-0006-0000-0900-00002D020000}">
      <text>
        <r>
          <rPr>
            <sz val="10"/>
            <color rgb="FF000000"/>
            <rFont val="Arial"/>
            <scheme val="minor"/>
          </rPr>
          <t>ばあちゃんち付近のセブンで肉まんと唐揚げ棒：1,075円
※PayPay残高払い</t>
        </r>
      </text>
    </comment>
    <comment ref="I290" authorId="0" shapeId="0" xr:uid="{00000000-0006-0000-0900-000030020000}">
      <text>
        <r>
          <rPr>
            <sz val="10"/>
            <color rgb="FF000000"/>
            <rFont val="Arial"/>
            <scheme val="minor"/>
          </rPr>
          <t>お年玉
①うた：10,000円
②そうた：10,000円</t>
        </r>
      </text>
    </comment>
    <comment ref="O290" authorId="0" shapeId="0" xr:uid="{00000000-0006-0000-0900-00003A020000}">
      <text>
        <r>
          <rPr>
            <sz val="10"/>
            <color rgb="FF000000"/>
            <rFont val="Arial"/>
            <scheme val="minor"/>
          </rPr>
          <t>みずほに入金手数料：220円</t>
        </r>
      </text>
    </comment>
    <comment ref="M291" authorId="0" shapeId="0" xr:uid="{00000000-0006-0000-0900-000046020000}">
      <text>
        <r>
          <rPr>
            <sz val="10"/>
            <color rgb="FF000000"/>
            <rFont val="Arial"/>
            <scheme val="minor"/>
          </rPr>
          <t>①ロマンスカー(往路)：1,560円
※1/1にEPOSで決済
②レッドアロー：700円
③新宿～御殿場：1,310円
④仏子～西武新宿：481円</t>
        </r>
      </text>
    </comment>
    <comment ref="N291" authorId="0" shapeId="0" xr:uid="{00000000-0006-0000-0900-000049020000}">
      <text>
        <r>
          <rPr>
            <sz val="10"/>
            <color rgb="FF000000"/>
            <rFont val="Arial"/>
            <scheme val="minor"/>
          </rPr>
          <t>Amazonでかけ布団とT-fal：7,560円</t>
        </r>
      </text>
    </comment>
    <comment ref="H292" authorId="0" shapeId="0" xr:uid="{00000000-0006-0000-0900-000055020000}">
      <text>
        <r>
          <rPr>
            <sz val="10"/>
            <color rgb="FF000000"/>
            <rFont val="Arial"/>
            <scheme val="minor"/>
          </rPr>
          <t xml:space="preserve">サウナ：2,350円
※哲さんにPayPay
セブン買い出し①：1,039円
セブン買い出し②：1,150円
セブン買い出し③：2,658円
</t>
        </r>
      </text>
    </comment>
    <comment ref="M292" authorId="0" shapeId="0" xr:uid="{00000000-0006-0000-0900-00005F020000}">
      <text>
        <r>
          <rPr>
            <sz val="10"/>
            <color rgb="FF000000"/>
            <rFont val="Arial"/>
            <scheme val="minor"/>
          </rPr>
          <t>①箱根実家からバス：970円
②箱根湯本から新宿：1,261円
③新宿から麻布十番：220円
★特急代（EMot）：1,150円
帰りタクシー：1,200円
※PASMO払い</t>
        </r>
      </text>
    </comment>
    <comment ref="P292" authorId="0" shapeId="0" xr:uid="{00000000-0006-0000-0900-000064020000}">
      <text>
        <r>
          <rPr>
            <sz val="10"/>
            <color rgb="FF000000"/>
            <rFont val="Arial"/>
            <scheme val="minor"/>
          </rPr>
          <t>紙：500円
電子：500円
※PASMO払い</t>
        </r>
      </text>
    </comment>
    <comment ref="D293" authorId="0" shapeId="0" xr:uid="{00000000-0006-0000-0900-00006D020000}">
      <text>
        <r>
          <rPr>
            <sz val="10"/>
            <color rgb="FF000000"/>
            <rFont val="Arial"/>
            <scheme val="minor"/>
          </rPr>
          <t>朝飯ファミマ：627円
※PASMO払い</t>
        </r>
      </text>
    </comment>
    <comment ref="F293" authorId="0" shapeId="0" xr:uid="{00000000-0006-0000-0900-000070020000}">
      <text>
        <r>
          <rPr>
            <sz val="10"/>
            <color rgb="FF000000"/>
            <rFont val="Arial"/>
            <scheme val="minor"/>
          </rPr>
          <t>夜飯ローソン：589円
（タバコと一緒で1,589円）
※PASMO支払い</t>
        </r>
      </text>
    </comment>
    <comment ref="H293" authorId="0" shapeId="0" xr:uid="{00000000-0006-0000-0900-000071020000}">
      <text>
        <r>
          <rPr>
            <sz val="10"/>
            <color rgb="FF000000"/>
            <rFont val="Arial"/>
            <scheme val="minor"/>
          </rPr>
          <t>昼飯山口さんと食堂：470円
※PASMO支払い</t>
        </r>
      </text>
    </comment>
    <comment ref="M293" authorId="0" shapeId="0" xr:uid="{00000000-0006-0000-0900-00007A020000}">
      <text>
        <r>
          <rPr>
            <sz val="10"/>
            <color rgb="FF000000"/>
            <rFont val="Arial"/>
            <scheme val="minor"/>
          </rPr>
          <t>麻布十番～虎ノ門：178円
新橋～品川：167円
品川～目黒：167円
目黒～麻布十番：178円</t>
        </r>
      </text>
    </comment>
    <comment ref="P293" authorId="0" shapeId="0" xr:uid="{00000000-0006-0000-0900-00007F020000}">
      <text>
        <r>
          <rPr>
            <sz val="10"/>
            <color rgb="FF000000"/>
            <rFont val="Arial"/>
            <scheme val="minor"/>
          </rPr>
          <t>電子：500円
電子：500円
※PASMO払い</t>
        </r>
      </text>
    </comment>
    <comment ref="F294" authorId="0" shapeId="0" xr:uid="{00000000-0006-0000-0900-000088020000}">
      <text>
        <r>
          <rPr>
            <sz val="10"/>
            <color rgb="FF000000"/>
            <rFont val="Arial"/>
            <scheme val="minor"/>
          </rPr>
          <t>神田の家系：1,300円
※現金払い</t>
        </r>
      </text>
    </comment>
    <comment ref="H294" authorId="0" shapeId="0" xr:uid="{00000000-0006-0000-0900-000089020000}">
      <text>
        <r>
          <rPr>
            <sz val="10"/>
            <color rgb="FF000000"/>
            <rFont val="Arial"/>
            <scheme val="minor"/>
          </rPr>
          <t>昼飯山口さんと食堂：570円
※PASMO支払い</t>
        </r>
      </text>
    </comment>
    <comment ref="J294" authorId="0" shapeId="0" xr:uid="{00000000-0006-0000-0900-00008B020000}">
      <text>
        <r>
          <rPr>
            <sz val="10"/>
            <color rgb="FF000000"/>
            <rFont val="Arial"/>
            <scheme val="minor"/>
          </rPr>
          <t>①シーフードヌードル：2,449円
②ロカボ醬油ヌードル：1,645円
※AmazonでEPOS決済</t>
        </r>
      </text>
    </comment>
    <comment ref="M294" authorId="0" shapeId="0" xr:uid="{00000000-0006-0000-0900-000091020000}">
      <text>
        <r>
          <rPr>
            <sz val="10"/>
            <color rgb="FF000000"/>
            <rFont val="Arial"/>
            <scheme val="minor"/>
          </rPr>
          <t>①品川〜神田：178円
②神田〜麻布十番：209円</t>
        </r>
      </text>
    </comment>
    <comment ref="N294" authorId="0" shapeId="0" xr:uid="{00000000-0006-0000-0900-000092020000}">
      <text>
        <r>
          <rPr>
            <sz val="10"/>
            <color rgb="FF000000"/>
            <rFont val="Arial"/>
            <scheme val="minor"/>
          </rPr>
          <t>ドンキホーテ社長の本：792円
※AmazonでEPOS決済</t>
        </r>
      </text>
    </comment>
    <comment ref="E295" authorId="0" shapeId="0" xr:uid="{00000000-0006-0000-0900-00009E020000}">
      <text>
        <r>
          <rPr>
            <sz val="10"/>
            <color rgb="FF000000"/>
            <rFont val="Arial"/>
            <scheme val="minor"/>
          </rPr>
          <t>ドデカミン：130円
※PASMO</t>
        </r>
      </text>
    </comment>
    <comment ref="F295" authorId="0" shapeId="0" xr:uid="{00000000-0006-0000-0900-0000A0020000}">
      <text>
        <r>
          <rPr>
            <sz val="10"/>
            <color rgb="FF000000"/>
            <rFont val="Arial"/>
            <scheme val="minor"/>
          </rPr>
          <t>夜飯ローソン：480円
※Pontaポイント払い</t>
        </r>
      </text>
    </comment>
    <comment ref="H295" authorId="0" shapeId="0" xr:uid="{00000000-0006-0000-0900-0000A4020000}">
      <text>
        <r>
          <rPr>
            <sz val="10"/>
            <color rgb="FF000000"/>
            <rFont val="Arial"/>
            <scheme val="minor"/>
          </rPr>
          <t>昼飯玉城さんと食堂：810円
※PASMO支払い</t>
        </r>
      </text>
    </comment>
    <comment ref="D296" authorId="0" shapeId="0" xr:uid="{00000000-0006-0000-0900-0000B2020000}">
      <text>
        <r>
          <rPr>
            <sz val="10"/>
            <color rgb="FF000000"/>
            <rFont val="Arial"/>
            <scheme val="minor"/>
          </rPr>
          <t>自販CCレモン：160円
※PASMO</t>
        </r>
      </text>
    </comment>
    <comment ref="E296" authorId="0" shapeId="0" xr:uid="{00000000-0006-0000-0900-0000B4020000}">
      <text>
        <r>
          <rPr>
            <sz val="10"/>
            <color rgb="FF000000"/>
            <rFont val="Arial"/>
            <scheme val="minor"/>
          </rPr>
          <t>昼飯食堂：760円
※PASMO</t>
        </r>
      </text>
    </comment>
    <comment ref="D297" authorId="0" shapeId="0" xr:uid="{00000000-0006-0000-0900-0000C5020000}">
      <text>
        <r>
          <rPr>
            <sz val="10"/>
            <color rgb="FF000000"/>
            <rFont val="Arial"/>
            <scheme val="minor"/>
          </rPr>
          <t>朝ファミマ：359円
※PASMO払い
CCレモン：160円
※PASMO</t>
        </r>
      </text>
    </comment>
    <comment ref="F297" authorId="0" shapeId="0" xr:uid="{00000000-0006-0000-0900-0000C6020000}">
      <text>
        <r>
          <rPr>
            <sz val="10"/>
            <color rgb="FF000000"/>
            <rFont val="Arial"/>
            <scheme val="minor"/>
          </rPr>
          <t>①夜飯ローソン：618円
※夜飯と酒も一緒で1,118円をPASMOで決済
②夜飯ローソン：1,335円
※PASMO</t>
        </r>
      </text>
    </comment>
    <comment ref="M297" authorId="0" shapeId="0" xr:uid="{00000000-0006-0000-0900-0000D0020000}">
      <text>
        <r>
          <rPr>
            <sz val="10"/>
            <color rgb="FF000000"/>
            <rFont val="Arial"/>
            <scheme val="minor"/>
          </rPr>
          <t>①品川〜虎ノ門：345円
②虎ノ門ヒルズ〜品川：324円</t>
        </r>
      </text>
    </comment>
    <comment ref="P297" authorId="0" shapeId="0" xr:uid="{00000000-0006-0000-0900-0000D5020000}">
      <text>
        <r>
          <rPr>
            <sz val="10"/>
            <color rgb="FF000000"/>
            <rFont val="Arial"/>
            <scheme val="minor"/>
          </rPr>
          <t>電子：500円
※夜飯と酒も一緒で1,118円をPASMOで決済</t>
        </r>
      </text>
    </comment>
    <comment ref="E298" authorId="0" shapeId="0" xr:uid="{00000000-0006-0000-0900-0000DC020000}">
      <text>
        <r>
          <rPr>
            <sz val="10"/>
            <color rgb="FF000000"/>
            <rFont val="Arial"/>
            <scheme val="minor"/>
          </rPr>
          <t>新宿駅でお茶：118円
※PASMO払い</t>
        </r>
      </text>
    </comment>
    <comment ref="F298" authorId="0" shapeId="0" xr:uid="{00000000-0006-0000-0900-0000DD020000}">
      <text>
        <r>
          <rPr>
            <sz val="10"/>
            <color rgb="FF000000"/>
            <rFont val="Arial"/>
            <scheme val="minor"/>
          </rPr>
          <t>夜飯甲府ラーメン：1,600円
※PayPayカード払い
夜リンゴジュース：150円
※現金</t>
        </r>
      </text>
    </comment>
    <comment ref="J298" authorId="0" shapeId="0" xr:uid="{00000000-0006-0000-0900-0000E7020000}">
      <text>
        <r>
          <rPr>
            <sz val="10"/>
            <color rgb="FF000000"/>
            <rFont val="Arial"/>
            <scheme val="minor"/>
          </rPr>
          <t>ダイエーでヨーグルトたち：2,366円
※PASMO</t>
        </r>
      </text>
    </comment>
    <comment ref="K298" authorId="0" shapeId="0" xr:uid="{00000000-0006-0000-0900-0000E9020000}">
      <text>
        <r>
          <rPr>
            <sz val="10"/>
            <color rgb="FF000000"/>
            <rFont val="Arial"/>
            <scheme val="minor"/>
          </rPr>
          <t>1人甲府ワシントンホテル：9,960円
※PayPayカード決済
※誰とも遊ばなかったので交際費ではなく体験の方に計上</t>
        </r>
      </text>
    </comment>
    <comment ref="M298" authorId="0" shapeId="0" xr:uid="{00000000-0006-0000-0900-0000EC020000}">
      <text>
        <r>
          <rPr>
            <sz val="10"/>
            <color rgb="FF000000"/>
            <rFont val="Arial"/>
            <scheme val="minor"/>
          </rPr>
          <t>麻布十番～新宿：220円
新宿～甲府：3,890円
タクシー代①：2,700円
タクシー代②：2,000円</t>
        </r>
      </text>
    </comment>
    <comment ref="H299" authorId="0" shapeId="0" xr:uid="{00000000-0006-0000-0900-0000FB020000}">
      <text>
        <r>
          <rPr>
            <sz val="10"/>
            <color rgb="FF000000"/>
            <rFont val="Arial"/>
            <scheme val="minor"/>
          </rPr>
          <t>麻布台スタバ：490円
※PASMO
のなと麻布十番の居酒屋：13,418円
※PayPayカード
夜食ローソン：1,064円
※PASMO払い</t>
        </r>
      </text>
    </comment>
    <comment ref="M299" authorId="0" shapeId="0" xr:uid="{00000000-0006-0000-0900-000002030000}">
      <text>
        <r>
          <rPr>
            <sz val="10"/>
            <color rgb="FF000000"/>
            <rFont val="Arial"/>
            <scheme val="minor"/>
          </rPr>
          <t xml:space="preserve">甲府～新宿：3,890円
新宿～麻布十番：220円
</t>
        </r>
      </text>
    </comment>
    <comment ref="D300" authorId="0" shapeId="0" xr:uid="{00000000-0006-0000-0900-000008030000}">
      <text>
        <r>
          <rPr>
            <sz val="10"/>
            <color rgb="FF000000"/>
            <rFont val="Arial"/>
            <scheme val="minor"/>
          </rPr>
          <t>お茶：150円
※PASMO払い</t>
        </r>
      </text>
    </comment>
    <comment ref="E300" authorId="0" shapeId="0" xr:uid="{00000000-0006-0000-0900-00000A030000}">
      <text>
        <r>
          <rPr>
            <sz val="10"/>
            <color rgb="FF000000"/>
            <rFont val="Arial"/>
            <scheme val="minor"/>
          </rPr>
          <t>昼飯吉祥寺の麺や武蔵：1,530円
※PASMO払い</t>
        </r>
      </text>
    </comment>
    <comment ref="H300" authorId="0" shapeId="0" xr:uid="{00000000-0006-0000-0900-00000D030000}">
      <text>
        <r>
          <rPr>
            <sz val="10"/>
            <color rgb="FF000000"/>
            <rFont val="Arial"/>
            <scheme val="minor"/>
          </rPr>
          <t>あやなんと浅草飲み：2,600円
※現金</t>
        </r>
      </text>
    </comment>
    <comment ref="K300" authorId="0" shapeId="0" xr:uid="{00000000-0006-0000-0900-000012030000}">
      <text>
        <r>
          <rPr>
            <sz val="10"/>
            <color rgb="FF000000"/>
            <rFont val="Arial"/>
            <scheme val="minor"/>
          </rPr>
          <t>あおばクリニック(ヒゲ脱毛)：9,800円
※EPOS決済</t>
        </r>
      </text>
    </comment>
    <comment ref="M300" authorId="0" shapeId="0" xr:uid="{00000000-0006-0000-0900-000016030000}">
      <text>
        <r>
          <rPr>
            <sz val="10"/>
            <color rgb="FF000000"/>
            <rFont val="Arial"/>
            <scheme val="minor"/>
          </rPr>
          <t>麻布十番～四ツ谷：178円
四ツ谷～吉祥寺：318円
吉祥寺～神田：406円
神田～浅草：178円
蔵前駅～麻布十番：220円</t>
        </r>
      </text>
    </comment>
    <comment ref="P300" authorId="0" shapeId="0" xr:uid="{00000000-0006-0000-0900-00001B030000}">
      <text>
        <r>
          <rPr>
            <sz val="10"/>
            <color rgb="FF000000"/>
            <rFont val="Arial"/>
            <scheme val="minor"/>
          </rPr>
          <t>紙：580円
電子：500円
※PASMO払い</t>
        </r>
      </text>
    </comment>
    <comment ref="D301" authorId="0" shapeId="0" xr:uid="{00000000-0006-0000-0900-000022030000}">
      <text>
        <r>
          <rPr>
            <sz val="10"/>
            <color rgb="FF000000"/>
            <rFont val="Arial"/>
            <scheme val="minor"/>
          </rPr>
          <t>自販ドデカミン：130円
※PASMO</t>
        </r>
      </text>
    </comment>
    <comment ref="F301" authorId="0" shapeId="0" xr:uid="{00000000-0006-0000-0900-000025030000}">
      <text>
        <r>
          <rPr>
            <sz val="10"/>
            <color rgb="FF000000"/>
            <rFont val="Arial"/>
            <scheme val="minor"/>
          </rPr>
          <t>夜飯ファミマ：385円
※PASMO</t>
        </r>
      </text>
    </comment>
    <comment ref="E302" authorId="0" shapeId="0" xr:uid="{00000000-0006-0000-0900-00003C030000}">
      <text>
        <r>
          <rPr>
            <sz val="10"/>
            <color rgb="FF000000"/>
            <rFont val="Arial"/>
            <scheme val="minor"/>
          </rPr>
          <t>昼飯ファミマ：381円
※PASMO
(16:00前)</t>
        </r>
      </text>
    </comment>
    <comment ref="F302" authorId="0" shapeId="0" xr:uid="{00000000-0006-0000-0900-00003E030000}">
      <text>
        <r>
          <rPr>
            <sz val="10"/>
            <color rgb="FF000000"/>
            <rFont val="Arial"/>
            <scheme val="minor"/>
          </rPr>
          <t>夜飯家系@神田：1,450円
※現金
(無事副業コンサルクローズ)</t>
        </r>
      </text>
    </comment>
    <comment ref="M302" authorId="0" shapeId="0" xr:uid="{00000000-0006-0000-0900-000046030000}">
      <text>
        <r>
          <rPr>
            <sz val="10"/>
            <color rgb="FF000000"/>
            <rFont val="Arial"/>
            <scheme val="minor"/>
          </rPr>
          <t>①品川〜神田：178円
②神田〜麻布十番：209円</t>
        </r>
      </text>
    </comment>
    <comment ref="D303" authorId="0" shapeId="0" xr:uid="{00000000-0006-0000-0900-000052030000}">
      <text>
        <r>
          <rPr>
            <sz val="10"/>
            <color rgb="FF000000"/>
            <rFont val="Arial"/>
            <scheme val="minor"/>
          </rPr>
          <t>CCレモン：160円
※PASMO</t>
        </r>
      </text>
    </comment>
    <comment ref="E303" authorId="0" shapeId="0" xr:uid="{00000000-0006-0000-0900-000053030000}">
      <text>
        <r>
          <rPr>
            <sz val="10"/>
            <color rgb="FF000000"/>
            <rFont val="Arial"/>
            <scheme val="minor"/>
          </rPr>
          <t>昼飯富士そば：430円
※PASMO
CCレモン：160円
※PASMO</t>
        </r>
      </text>
    </comment>
    <comment ref="F303" authorId="0" shapeId="0" xr:uid="{00000000-0006-0000-0900-000055030000}">
      <text>
        <r>
          <rPr>
            <sz val="10"/>
            <color rgb="FF000000"/>
            <rFont val="Arial"/>
            <scheme val="minor"/>
          </rPr>
          <t>オフィスグリコでプリングルズ：200円
※PayPay残高</t>
        </r>
      </text>
    </comment>
    <comment ref="N303" authorId="0" shapeId="0" xr:uid="{00000000-0006-0000-0900-000060030000}">
      <text>
        <r>
          <rPr>
            <sz val="10"/>
            <color rgb="FF000000"/>
            <rFont val="Arial"/>
            <scheme val="minor"/>
          </rPr>
          <t>Kindle3か月分を購入：499円
※EPOS決済</t>
        </r>
      </text>
    </comment>
    <comment ref="E304" authorId="0" shapeId="0" xr:uid="{00000000-0006-0000-0900-000069030000}">
      <text>
        <r>
          <rPr>
            <sz val="10"/>
            <color rgb="FF000000"/>
            <rFont val="Arial"/>
            <scheme val="minor"/>
          </rPr>
          <t>①昼飯セブン：333円
※ PayPay残高
②セブンミンティア：227円
※ PayPay残高</t>
        </r>
      </text>
    </comment>
    <comment ref="F304" authorId="0" shapeId="0" xr:uid="{00000000-0006-0000-0900-00006B030000}">
      <text>
        <r>
          <rPr>
            <sz val="10"/>
            <color rgb="FF000000"/>
            <rFont val="Arial"/>
            <scheme val="minor"/>
          </rPr>
          <t>夜飯セブン：513円
※ PayPay残高</t>
        </r>
      </text>
    </comment>
    <comment ref="P304" authorId="0" shapeId="0" xr:uid="{00000000-0006-0000-0900-000075030000}">
      <text>
        <r>
          <rPr>
            <sz val="10"/>
            <color rgb="FF000000"/>
            <rFont val="Arial"/>
            <scheme val="minor"/>
          </rPr>
          <t>紙：500円
米 PayPay残高</t>
        </r>
      </text>
    </comment>
    <comment ref="H305" authorId="0" shapeId="0" xr:uid="{00000000-0006-0000-0900-00007E030000}">
      <text>
        <r>
          <rPr>
            <sz val="10"/>
            <color rgb="FF000000"/>
            <rFont val="Arial"/>
            <scheme val="minor"/>
          </rPr>
          <t>以下諸々精算：25,996円
宿代：37,200円
ウナギ：26,830円
車：7,000円
セブン：6,500円
入浴税：450円</t>
        </r>
      </text>
    </comment>
    <comment ref="I305" authorId="0" shapeId="0" xr:uid="{00000000-0006-0000-0900-000080030000}">
      <text>
        <r>
          <rPr>
            <sz val="10"/>
            <color rgb="FF000000"/>
            <rFont val="Arial"/>
            <scheme val="minor"/>
          </rPr>
          <t>実家に牛乳：393円
※ PayPay</t>
        </r>
      </text>
    </comment>
    <comment ref="N305" authorId="0" shapeId="0" xr:uid="{00000000-0006-0000-0900-000087030000}">
      <text>
        <r>
          <rPr>
            <sz val="10"/>
            <color rgb="FF000000"/>
            <rFont val="Arial"/>
            <scheme val="minor"/>
          </rPr>
          <t>①ローソンで小さいワックス：447円
②セブンで小さいワックス：446円
③ローソンで大きいワックス：897円
※ 全て小分けでPayPay残高
④ TUMIのバッグ購入：77,000円
※oliveカード決済</t>
        </r>
      </text>
    </comment>
    <comment ref="H306" authorId="0" shapeId="0" xr:uid="{00000000-0006-0000-0900-000095030000}">
      <text>
        <r>
          <rPr>
            <sz val="10"/>
            <color rgb="FF000000"/>
            <rFont val="Arial"/>
            <scheme val="minor"/>
          </rPr>
          <t>昼飯PAの家系：1,380円
※ PayPay残高
真柄とみりちゃん飲み：2,980円
※ PayPay残高でみりちゃんに送って精算</t>
        </r>
      </text>
    </comment>
    <comment ref="I306" authorId="0" shapeId="0" xr:uid="{00000000-0006-0000-0900-000097030000}">
      <text>
        <r>
          <rPr>
            <sz val="10"/>
            <color rgb="FF000000"/>
            <rFont val="Arial"/>
            <scheme val="minor"/>
          </rPr>
          <t>箱根メロンパン：1,900円
※ PayPay残高
みりちゃんセブン：761円
※PASMO</t>
        </r>
      </text>
    </comment>
    <comment ref="M306" authorId="0" shapeId="0" xr:uid="{00000000-0006-0000-0900-0000A0030000}">
      <text>
        <r>
          <rPr>
            <sz val="10"/>
            <color rgb="FF000000"/>
            <rFont val="Arial"/>
            <scheme val="minor"/>
          </rPr>
          <t>麻布十番〜武蔵小杉：227円
武蔵小杉〜ネイバーズ：1,400円
ネイバーズ〜武蔵小杉：2,200円
武蔵小杉〜麻布十番：227円</t>
        </r>
      </text>
    </comment>
    <comment ref="N306" authorId="0" shapeId="0" xr:uid="{00000000-0006-0000-0900-0000A3030000}">
      <text>
        <r>
          <rPr>
            <sz val="10"/>
            <color rgb="FF000000"/>
            <rFont val="Arial"/>
            <scheme val="minor"/>
          </rPr>
          <t>①人を動かす：880円
※epos決済
②道は開ける：770円
※Amazonポイント決済</t>
        </r>
      </text>
    </comment>
    <comment ref="P306" authorId="0" shapeId="0" xr:uid="{00000000-0006-0000-0900-0000A6030000}">
      <text>
        <r>
          <rPr>
            <sz val="10"/>
            <color rgb="FF000000"/>
            <rFont val="Arial"/>
            <scheme val="minor"/>
          </rPr>
          <t>電子：500円
※ PayPay残高</t>
        </r>
      </text>
    </comment>
    <comment ref="D307" authorId="0" shapeId="0" xr:uid="{00000000-0006-0000-0900-0000AE030000}">
      <text>
        <r>
          <rPr>
            <sz val="10"/>
            <color rgb="FF000000"/>
            <rFont val="Arial"/>
            <scheme val="minor"/>
          </rPr>
          <t>レッドブル：200円
※ PayPay残高</t>
        </r>
      </text>
    </comment>
    <comment ref="F307" authorId="0" shapeId="0" xr:uid="{00000000-0006-0000-0900-0000B0030000}">
      <text>
        <r>
          <rPr>
            <sz val="10"/>
            <color rgb="FF000000"/>
            <rFont val="Arial"/>
            <scheme val="minor"/>
          </rPr>
          <t>夜飯で品川家系ラーメン：1,680円
セブンで飲むヨーグルト：237円
※PASMO</t>
        </r>
      </text>
    </comment>
    <comment ref="H307" authorId="0" shapeId="0" xr:uid="{00000000-0006-0000-0900-0000B1030000}">
      <text>
        <r>
          <rPr>
            <sz val="10"/>
            <color rgb="FF000000"/>
            <rFont val="Arial"/>
            <scheme val="minor"/>
          </rPr>
          <t>玉城さんと昼飯食堂カレー：520円
※PASMO支払い</t>
        </r>
      </text>
    </comment>
    <comment ref="N307" authorId="0" shapeId="0" xr:uid="{00000000-0006-0000-0900-0000BB030000}">
      <text>
        <r>
          <rPr>
            <sz val="10"/>
            <color rgb="FF000000"/>
            <rFont val="Arial"/>
            <scheme val="minor"/>
          </rPr>
          <t>ユニクロで下着類買い足し：5,140円
※ PayPayカード</t>
        </r>
      </text>
    </comment>
    <comment ref="D308" authorId="0" shapeId="0" xr:uid="{00000000-0006-0000-0900-0000C4030000}">
      <text>
        <r>
          <rPr>
            <sz val="10"/>
            <color rgb="FF000000"/>
            <rFont val="Arial"/>
            <scheme val="minor"/>
          </rPr>
          <t>CCレモン：160円
※PASMO</t>
        </r>
      </text>
    </comment>
    <comment ref="E308" authorId="0" shapeId="0" xr:uid="{00000000-0006-0000-0900-0000C5030000}">
      <text>
        <r>
          <rPr>
            <sz val="10"/>
            <color rgb="FF000000"/>
            <rFont val="Arial"/>
            <scheme val="minor"/>
          </rPr>
          <t>昼飯品川ローソン：358円
※PayPay残高</t>
        </r>
      </text>
    </comment>
    <comment ref="F308" authorId="0" shapeId="0" xr:uid="{00000000-0006-0000-0900-0000C6030000}">
      <text>
        <r>
          <rPr>
            <sz val="10"/>
            <color rgb="FF000000"/>
            <rFont val="Arial"/>
            <scheme val="minor"/>
          </rPr>
          <t>オフィスグリコ：350円
※PayPay残高
夜飯ファミマ：335円
※PASMO</t>
        </r>
      </text>
    </comment>
    <comment ref="D309" authorId="0" shapeId="0" xr:uid="{00000000-0006-0000-0900-0000D8030000}">
      <text>
        <r>
          <rPr>
            <sz val="10"/>
            <color rgb="FF000000"/>
            <rFont val="Arial"/>
            <scheme val="minor"/>
          </rPr>
          <t>朝ファミマ：567円
※PASMO(タバコと一緒に)</t>
        </r>
      </text>
    </comment>
    <comment ref="E309" authorId="0" shapeId="0" xr:uid="{00000000-0006-0000-0900-0000DA030000}">
      <text>
        <r>
          <rPr>
            <sz val="10"/>
            <color rgb="FF000000"/>
            <rFont val="Arial"/>
            <scheme val="minor"/>
          </rPr>
          <t>水：100円
昼飯食堂：780円
※PASMO支払い</t>
        </r>
      </text>
    </comment>
    <comment ref="F309" authorId="0" shapeId="0" xr:uid="{00000000-0006-0000-0900-0000DB030000}">
      <text>
        <r>
          <rPr>
            <sz val="10"/>
            <color rgb="FF000000"/>
            <rFont val="Arial"/>
            <scheme val="minor"/>
          </rPr>
          <t>吉野家：998円
※PASMO</t>
        </r>
      </text>
    </comment>
    <comment ref="J309" authorId="0" shapeId="0" xr:uid="{00000000-0006-0000-0900-0000E0030000}">
      <text>
        <r>
          <rPr>
            <sz val="10"/>
            <color rgb="FF000000"/>
            <rFont val="Arial"/>
            <scheme val="minor"/>
          </rPr>
          <t>ヤクルト6本@スーパーなにわや南麻布：972円
※現金(クレカしか使えないらしい)</t>
        </r>
      </text>
    </comment>
    <comment ref="K309" authorId="0" shapeId="0" xr:uid="{00000000-0006-0000-0900-0000E1030000}">
      <text>
        <r>
          <rPr>
            <sz val="10"/>
            <color rgb="FF000000"/>
            <rFont val="Arial"/>
            <scheme val="minor"/>
          </rPr>
          <t>麻布温泉竹の湯：1,100円
※現金</t>
        </r>
      </text>
    </comment>
    <comment ref="N309" authorId="0" shapeId="0" xr:uid="{00000000-0006-0000-0900-0000E4030000}">
      <text>
        <r>
          <rPr>
            <sz val="10"/>
            <color rgb="FF000000"/>
            <rFont val="Arial"/>
            <scheme val="minor"/>
          </rPr>
          <t>カイロとティッシュ：774円
※PASMO支払い</t>
        </r>
      </text>
    </comment>
    <comment ref="P309" authorId="0" shapeId="0" xr:uid="{00000000-0006-0000-0900-0000E8030000}">
      <text>
        <r>
          <rPr>
            <sz val="10"/>
            <color rgb="FF000000"/>
            <rFont val="Arial"/>
            <scheme val="minor"/>
          </rPr>
          <t>紙：500円
※PASMO</t>
        </r>
      </text>
    </comment>
    <comment ref="D310" authorId="0" shapeId="0" xr:uid="{00000000-0006-0000-0900-0000ED030000}">
      <text>
        <r>
          <rPr>
            <sz val="10"/>
            <color rgb="FF000000"/>
            <rFont val="Arial"/>
            <scheme val="minor"/>
          </rPr>
          <t>水：100円
朝ファミマ：396円
モンスター：210円
※PASMO</t>
        </r>
      </text>
    </comment>
    <comment ref="E310" authorId="0" shapeId="0" xr:uid="{00000000-0006-0000-0900-0000EF030000}">
      <text>
        <r>
          <rPr>
            <sz val="10"/>
            <color rgb="FF000000"/>
            <rFont val="Arial"/>
            <scheme val="minor"/>
          </rPr>
          <t>昼飯品川定食：900円
※PayPay残高</t>
        </r>
      </text>
    </comment>
    <comment ref="H310" authorId="0" shapeId="0" xr:uid="{00000000-0006-0000-0900-0000F5030000}">
      <text>
        <r>
          <rPr>
            <sz val="10"/>
            <color rgb="FF000000"/>
            <rFont val="Arial"/>
            <scheme val="minor"/>
          </rPr>
          <t>docomo懇親会：4,000円
※玉城さんへ PayPay送金</t>
        </r>
      </text>
    </comment>
    <comment ref="M310" authorId="0" shapeId="0" xr:uid="{00000000-0006-0000-0900-0000FB030000}">
      <text>
        <r>
          <rPr>
            <sz val="10"/>
            <color rgb="FF000000"/>
            <rFont val="Arial"/>
            <scheme val="minor"/>
          </rPr>
          <t>タクシー通勤：2,200円
※PASMO支払い</t>
        </r>
      </text>
    </comment>
    <comment ref="P310" authorId="0" shapeId="0" xr:uid="{00000000-0006-0000-0900-0000FD030000}">
      <text>
        <r>
          <rPr>
            <sz val="10"/>
            <color rgb="FF000000"/>
            <rFont val="Arial"/>
            <scheme val="minor"/>
          </rPr>
          <t>電子：500円
※PASMO</t>
        </r>
      </text>
    </comment>
    <comment ref="D311" authorId="0" shapeId="0" xr:uid="{00000000-0006-0000-0900-000002040000}">
      <text>
        <r>
          <rPr>
            <sz val="10"/>
            <color rgb="FF000000"/>
            <rFont val="Arial"/>
            <scheme val="minor"/>
          </rPr>
          <t>朝コンビニ：274円
※PASMO支払い</t>
        </r>
      </text>
    </comment>
    <comment ref="E311" authorId="0" shapeId="0" xr:uid="{00000000-0006-0000-0900-000004040000}">
      <text>
        <r>
          <rPr>
            <sz val="10"/>
            <color rgb="FF000000"/>
            <rFont val="Arial"/>
            <scheme val="minor"/>
          </rPr>
          <t>昼飯品川定食：900円
※PayPay残高</t>
        </r>
      </text>
    </comment>
    <comment ref="F311" authorId="0" shapeId="0" xr:uid="{00000000-0006-0000-0900-000006040000}">
      <text>
        <r>
          <rPr>
            <sz val="10"/>
            <color rgb="FF000000"/>
            <rFont val="Arial"/>
            <scheme val="minor"/>
          </rPr>
          <t>自販ドデカミン：130円
※PASMO支払い</t>
        </r>
      </text>
    </comment>
    <comment ref="J311" authorId="0" shapeId="0" xr:uid="{00000000-0006-0000-0900-00000E040000}">
      <text>
        <r>
          <rPr>
            <sz val="10"/>
            <color rgb="FF000000"/>
            <rFont val="Arial"/>
            <scheme val="minor"/>
          </rPr>
          <t>ダイエーでヨーグルトと納豆と夜飯：1,877円
※PASMO支払い</t>
        </r>
      </text>
    </comment>
    <comment ref="E312" authorId="0" shapeId="0" xr:uid="{00000000-0006-0000-0900-00001E040000}">
      <text>
        <r>
          <rPr>
            <sz val="10"/>
            <color rgb="FF000000"/>
            <rFont val="Arial"/>
            <scheme val="minor"/>
          </rPr>
          <t>代官山のビールバー：1,490円
※PayPay残高
（作業と読書用に使った）</t>
        </r>
      </text>
    </comment>
    <comment ref="H312" authorId="0" shapeId="0" xr:uid="{00000000-0006-0000-0900-000023040000}">
      <text>
        <r>
          <rPr>
            <sz val="10"/>
            <color rgb="FF000000"/>
            <rFont val="Arial"/>
            <scheme val="minor"/>
          </rPr>
          <t>あやなんデート：8,084円
①HUB：自分は680円×3=2,040円
②ももたろう：11,044円（5,000円回収し）</t>
        </r>
      </text>
    </comment>
    <comment ref="K312" authorId="0" shapeId="0" xr:uid="{00000000-0006-0000-0900-000029040000}">
      <text>
        <r>
          <rPr>
            <sz val="10"/>
            <color rgb="FF000000"/>
            <rFont val="Arial"/>
            <scheme val="minor"/>
          </rPr>
          <t>①眉毛サロン2回目：13,000円</t>
        </r>
      </text>
    </comment>
    <comment ref="M312" authorId="0" shapeId="0" xr:uid="{00000000-0006-0000-0900-00002D040000}">
      <text>
        <r>
          <rPr>
            <sz val="10"/>
            <color rgb="FF000000"/>
            <rFont val="Arial"/>
            <scheme val="minor"/>
          </rPr>
          <t>①麻布十番～恵比寿：146円
②恵比寿～麻布十番タクシー：1,900円</t>
        </r>
      </text>
    </comment>
    <comment ref="N312" authorId="0" shapeId="0" xr:uid="{00000000-0006-0000-0900-000030040000}">
      <text>
        <r>
          <rPr>
            <sz val="10"/>
            <color rgb="FF000000"/>
            <rFont val="Arial"/>
            <scheme val="minor"/>
          </rPr>
          <t>ノート2冊と紅茶花伝：328円
※PASMO支払い</t>
        </r>
      </text>
    </comment>
    <comment ref="H313" authorId="0" shapeId="0" xr:uid="{00000000-0006-0000-0900-00003B040000}">
      <text>
        <r>
          <rPr>
            <sz val="10"/>
            <color rgb="FF000000"/>
            <rFont val="Arial"/>
            <scheme val="minor"/>
          </rPr>
          <t>アフリ：1,970円
楽スパ鶴見：3,280円
※ PayPay残高
夜飯鳥貴族：2,800円
※柴田がカードで払い現金精算</t>
        </r>
      </text>
    </comment>
    <comment ref="M313" authorId="0" shapeId="0" xr:uid="{00000000-0006-0000-0900-000043040000}">
      <text>
        <r>
          <rPr>
            <sz val="10"/>
            <color rgb="FF000000"/>
            <rFont val="Arial"/>
            <scheme val="minor"/>
          </rPr>
          <t>①目黒～武蔵小杉：227円
②鶴見～品川：230円</t>
        </r>
      </text>
    </comment>
    <comment ref="P313" authorId="0" shapeId="0" xr:uid="{00000000-0006-0000-0900-000047040000}">
      <text>
        <r>
          <rPr>
            <sz val="10"/>
            <color rgb="FF000000"/>
            <rFont val="Arial"/>
            <scheme val="minor"/>
          </rPr>
          <t>紙：500円
電子：500円
※PayPay残高</t>
        </r>
      </text>
    </comment>
    <comment ref="D314" authorId="0" shapeId="0" xr:uid="{00000000-0006-0000-0900-00004D040000}">
      <text>
        <r>
          <rPr>
            <sz val="10"/>
            <color rgb="FF000000"/>
            <rFont val="Arial"/>
            <scheme val="minor"/>
          </rPr>
          <t>自販機でお水：100円
※PASMO支払い</t>
        </r>
      </text>
    </comment>
    <comment ref="E314" authorId="0" shapeId="0" xr:uid="{00000000-0006-0000-0900-00004E040000}">
      <text>
        <r>
          <rPr>
            <sz val="10"/>
            <color rgb="FF000000"/>
            <rFont val="Arial"/>
            <scheme val="minor"/>
          </rPr>
          <t>①昼飯品川定食：950円
※PayPay残高
②水2本目：100円
※PASMO支払い</t>
        </r>
      </text>
    </comment>
    <comment ref="F314" authorId="0" shapeId="0" xr:uid="{00000000-0006-0000-0900-00004F040000}">
      <text>
        <r>
          <rPr>
            <sz val="10"/>
            <color rgb="FF000000"/>
            <rFont val="Arial"/>
            <scheme val="minor"/>
          </rPr>
          <t>オフィスグリコ：120円
※PayPay残高</t>
        </r>
      </text>
    </comment>
    <comment ref="N314" authorId="0" shapeId="0" xr:uid="{00000000-0006-0000-0900-00005A040000}">
      <text>
        <r>
          <rPr>
            <sz val="10"/>
            <color rgb="FF000000"/>
            <rFont val="Arial"/>
            <scheme val="minor"/>
          </rPr>
          <t>カイロ：460円
※PASMO支払い</t>
        </r>
      </text>
    </comment>
    <comment ref="D315" authorId="0" shapeId="0" xr:uid="{00000000-0006-0000-0900-000062040000}">
      <text>
        <r>
          <rPr>
            <sz val="10"/>
            <color rgb="FF000000"/>
            <rFont val="Arial"/>
            <scheme val="minor"/>
          </rPr>
          <t>自販機でお水：100円
※PASMO支払い</t>
        </r>
      </text>
    </comment>
    <comment ref="E315" authorId="0" shapeId="0" xr:uid="{00000000-0006-0000-0900-000063040000}">
      <text>
        <r>
          <rPr>
            <sz val="10"/>
            <color rgb="FF000000"/>
            <rFont val="Arial"/>
            <scheme val="minor"/>
          </rPr>
          <t>①品川の定食屋：800円
※PayPay残高
②モンスター：210円
※PASMO支払い</t>
        </r>
      </text>
    </comment>
    <comment ref="F315" authorId="0" shapeId="0" xr:uid="{00000000-0006-0000-0900-000064040000}">
      <text>
        <r>
          <rPr>
            <sz val="10"/>
            <color rgb="FF000000"/>
            <rFont val="Arial"/>
            <scheme val="minor"/>
          </rPr>
          <t>夜飯ファミマ：495円</t>
        </r>
      </text>
    </comment>
    <comment ref="D316" authorId="0" shapeId="0" xr:uid="{00000000-0006-0000-0900-00007A040000}">
      <text>
        <r>
          <rPr>
            <sz val="10"/>
            <color rgb="FF000000"/>
            <rFont val="Arial"/>
            <scheme val="minor"/>
          </rPr>
          <t>朝ファミマ：382円
※PayPay残高</t>
        </r>
      </text>
    </comment>
    <comment ref="E316" authorId="0" shapeId="0" xr:uid="{00000000-0006-0000-0900-00007C040000}">
      <text>
        <r>
          <rPr>
            <sz val="10"/>
            <color rgb="FF000000"/>
            <rFont val="Arial"/>
            <scheme val="minor"/>
          </rPr>
          <t>昼飯品川定食：750円
※PayPay残高
モンスター：210円
※PASMO支払い</t>
        </r>
      </text>
    </comment>
    <comment ref="F316" authorId="0" shapeId="0" xr:uid="{00000000-0006-0000-0900-00007D040000}">
      <text>
        <r>
          <rPr>
            <sz val="10"/>
            <color rgb="FF000000"/>
            <rFont val="Arial"/>
            <scheme val="minor"/>
          </rPr>
          <t>①夜飯ファミマ：906円
※タバコと一緒にPayPay残高（1,406円の会計だった）</t>
        </r>
      </text>
    </comment>
    <comment ref="H316" authorId="0" shapeId="0" xr:uid="{00000000-0006-0000-0900-000080040000}">
      <text>
        <r>
          <rPr>
            <sz val="10"/>
            <color rgb="FF000000"/>
            <rFont val="Arial"/>
            <scheme val="minor"/>
          </rPr>
          <t>栗原さんと山口さんと無尽蔵（ラーメン屋）：1,250円
※PayPayカード</t>
        </r>
      </text>
    </comment>
    <comment ref="P316" authorId="0" shapeId="0" xr:uid="{00000000-0006-0000-0900-000089040000}">
      <text>
        <r>
          <rPr>
            <sz val="10"/>
            <color rgb="FF000000"/>
            <rFont val="Arial"/>
            <scheme val="minor"/>
          </rPr>
          <t>紙：500円
※夜飯と一緒にPayPay残高で決済（1,406円の会計だった）</t>
        </r>
      </text>
    </comment>
    <comment ref="D317" authorId="0" shapeId="0" xr:uid="{00000000-0006-0000-0900-000090040000}">
      <text>
        <r>
          <rPr>
            <sz val="10"/>
            <color rgb="FF000000"/>
            <rFont val="Arial"/>
            <scheme val="minor"/>
          </rPr>
          <t>自販機でお水：100円
※PASMO支払い</t>
        </r>
      </text>
    </comment>
    <comment ref="E317" authorId="0" shapeId="0" xr:uid="{00000000-0006-0000-0900-000092040000}">
      <text>
        <r>
          <rPr>
            <sz val="10"/>
            <color rgb="FF000000"/>
            <rFont val="Arial"/>
            <scheme val="minor"/>
          </rPr>
          <t>昼飯品川定食：900円
モンスター：210円
※PayPay残高
水2本目：100円
※PASMO支払い</t>
        </r>
      </text>
    </comment>
    <comment ref="F317" authorId="0" shapeId="0" xr:uid="{00000000-0006-0000-0900-000093040000}">
      <text>
        <r>
          <rPr>
            <sz val="10"/>
            <color rgb="FF000000"/>
            <rFont val="Arial"/>
            <scheme val="minor"/>
          </rPr>
          <t>夜飯オフィスグリコ：240円
※PayPay残高</t>
        </r>
      </text>
    </comment>
    <comment ref="P317" authorId="0" shapeId="0" xr:uid="{00000000-0006-0000-0900-00009C040000}">
      <text>
        <r>
          <rPr>
            <sz val="10"/>
            <color rgb="FF000000"/>
            <rFont val="Arial"/>
            <scheme val="minor"/>
          </rPr>
          <t>電子：500円
※PayPay残高</t>
        </r>
      </text>
    </comment>
    <comment ref="D318" authorId="0" shapeId="0" xr:uid="{00000000-0006-0000-0900-00009F040000}">
      <text>
        <r>
          <rPr>
            <sz val="10"/>
            <color rgb="FF000000"/>
            <rFont val="Arial"/>
            <scheme val="minor"/>
          </rPr>
          <t>朝飯ファミマ：700円
※PayPay残高
（180円のティッシュと一緒に払って880円だった）</t>
        </r>
      </text>
    </comment>
    <comment ref="E318" authorId="0" shapeId="0" xr:uid="{00000000-0006-0000-0900-0000A1040000}">
      <text>
        <r>
          <rPr>
            <sz val="10"/>
            <color rgb="FF000000"/>
            <rFont val="Arial"/>
            <scheme val="minor"/>
          </rPr>
          <t>昼飯ローソン：479円
※全額pontaポイント払い
モンスター：210円</t>
        </r>
      </text>
    </comment>
    <comment ref="H318" authorId="0" shapeId="0" xr:uid="{00000000-0006-0000-0900-0000A4040000}">
      <text>
        <r>
          <rPr>
            <sz val="10"/>
            <color rgb="FF000000"/>
            <rFont val="Arial"/>
            <scheme val="minor"/>
          </rPr>
          <t>①玉城とラーメン：900円
※PASMO払い
②玉城と1軒目：1,740円（3,540円払ってPayPayカードで精算してもらった）
③玉城と2軒目：2,500円
※5,015円PayPayカードで払って2,515円精算してもらった</t>
        </r>
      </text>
    </comment>
    <comment ref="N318" authorId="0" shapeId="0" xr:uid="{00000000-0006-0000-0900-0000AC040000}">
      <text>
        <r>
          <rPr>
            <sz val="10"/>
            <color rgb="FF000000"/>
            <rFont val="Arial"/>
            <scheme val="minor"/>
          </rPr>
          <t>ファミマでティッシュ：180円
※PayPay残高
（朝飯700円と一緒に購入）</t>
        </r>
      </text>
    </comment>
    <comment ref="E319" authorId="0" shapeId="0" xr:uid="{00000000-0006-0000-0900-0000B4040000}">
      <text>
        <r>
          <rPr>
            <sz val="10"/>
            <color rgb="FF000000"/>
            <rFont val="Arial"/>
            <scheme val="minor"/>
          </rPr>
          <t>昼飯洞くつ屋:950円
※現金払い</t>
        </r>
      </text>
    </comment>
    <comment ref="F319" authorId="0" shapeId="0" xr:uid="{00000000-0006-0000-0900-0000B6040000}">
      <text>
        <r>
          <rPr>
            <sz val="10"/>
            <color rgb="FF000000"/>
            <rFont val="Arial"/>
            <scheme val="minor"/>
          </rPr>
          <t>上野駅でアイスとお茶：400円
※PASMO</t>
        </r>
      </text>
    </comment>
    <comment ref="K319" authorId="0" shapeId="0" xr:uid="{00000000-0006-0000-0900-0000BE040000}">
      <text>
        <r>
          <rPr>
            <sz val="10"/>
            <color rgb="FF000000"/>
            <rFont val="Arial"/>
            <scheme val="minor"/>
          </rPr>
          <t>あおばクリニック(ヒゲ脱毛)：9,800円
※EPOS決済
散髪：1,300円
※PASMO支払い</t>
        </r>
      </text>
    </comment>
    <comment ref="M319" authorId="0" shapeId="0" xr:uid="{00000000-0006-0000-0900-0000C4040000}">
      <text>
        <r>
          <rPr>
            <sz val="10"/>
            <color rgb="FF000000"/>
            <rFont val="Arial"/>
            <scheme val="minor"/>
          </rPr>
          <t>①麻布十番～四ツ谷：178円
②四ツ谷～吉祥寺：318円
③吉祥寺～千駄ヶ谷：230円
④国立競技場～麻布十番：178円
⑤麻布十番～上野：209円
⑥上野～浅草：178円</t>
        </r>
      </text>
    </comment>
    <comment ref="N319" authorId="0" shapeId="0" xr:uid="{00000000-0006-0000-0900-0000C7040000}">
      <text>
        <r>
          <rPr>
            <sz val="10"/>
            <color rgb="FF000000"/>
            <rFont val="Arial"/>
            <scheme val="minor"/>
          </rPr>
          <t>パーソナルジム34回分：264,000円
※EPOS決済(1/31は体験で無料で2月から週1,2で通って5ヶ月くらい)</t>
        </r>
      </text>
    </comment>
    <comment ref="P319" authorId="0" shapeId="0" xr:uid="{00000000-0006-0000-0900-0000CB040000}">
      <text>
        <r>
          <rPr>
            <sz val="10"/>
            <color rgb="FF000000"/>
            <rFont val="Arial"/>
            <scheme val="minor"/>
          </rPr>
          <t>電子：500円
※PASMO払い</t>
        </r>
      </text>
    </comment>
    <comment ref="E321" authorId="0" shapeId="0" xr:uid="{00000000-0006-0000-0900-0000F1040000}">
      <text>
        <r>
          <rPr>
            <sz val="10"/>
            <color rgb="FF000000"/>
            <rFont val="Arial"/>
            <scheme val="minor"/>
          </rPr>
          <t>昼ごはん後にプロテインとアイス：474円
※PASMO払い</t>
        </r>
      </text>
    </comment>
    <comment ref="H321" authorId="0" shapeId="0" xr:uid="{00000000-0006-0000-0900-0000F2040000}">
      <text>
        <r>
          <rPr>
            <sz val="10"/>
            <color rgb="FF000000"/>
            <rFont val="Arial"/>
            <scheme val="minor"/>
          </rPr>
          <t>あやなんと昼ごはん：2,880円
5,460円をPayPayカードでまとめて払い、2,580円あやなんからPayPayもらった</t>
        </r>
      </text>
    </comment>
    <comment ref="J321" authorId="0" shapeId="0" xr:uid="{00000000-0006-0000-0900-0000F3040000}">
      <text>
        <r>
          <rPr>
            <sz val="10"/>
            <color rgb="FF000000"/>
            <rFont val="Arial"/>
            <scheme val="minor"/>
          </rPr>
          <t>スーパーで諸々：4,147円
※PASMO払い
（数百円の夜飯と飲むヨーグルト10個分とヤクルト6個）</t>
        </r>
      </text>
    </comment>
    <comment ref="M321" authorId="0" shapeId="0" xr:uid="{00000000-0006-0000-0900-0000FA040000}">
      <text>
        <r>
          <rPr>
            <sz val="10"/>
            <color rgb="FF000000"/>
            <rFont val="Arial"/>
            <scheme val="minor"/>
          </rPr>
          <t>①浅草～新橋：220円
②新橋～有楽町：146円
③有楽町～麻布十番：178円</t>
        </r>
      </text>
    </comment>
    <comment ref="O321" authorId="0" shapeId="0" xr:uid="{00000000-0006-0000-0900-0000FF040000}">
      <text>
        <r>
          <rPr>
            <sz val="10"/>
            <color rgb="FF000000"/>
            <rFont val="Arial"/>
            <scheme val="minor"/>
          </rPr>
          <t>①パスポート発行：15,900円
②みずほ現金引き出し：220円</t>
        </r>
      </text>
    </comment>
    <comment ref="E322" authorId="0" shapeId="0" xr:uid="{00000000-0006-0000-0900-00000B050000}">
      <text>
        <r>
          <rPr>
            <sz val="10"/>
            <color rgb="FF000000"/>
            <rFont val="Arial"/>
            <scheme val="minor"/>
          </rPr>
          <t xml:space="preserve">昼メシスティックチキン：170円
昼飯スティックチキンとプロテインバー：368円
自販炭酸ドリンク：160円
※すべてPASMO
</t>
        </r>
      </text>
    </comment>
    <comment ref="M322" authorId="0" shapeId="0" xr:uid="{00000000-0006-0000-0900-000013050000}">
      <text>
        <r>
          <rPr>
            <sz val="10"/>
            <color rgb="FF000000"/>
            <rFont val="Arial"/>
            <scheme val="minor"/>
          </rPr>
          <t>①麻布十番〜六本木：178円
②六本木〜虎ノ門ヒルズ：108円
※帰りは歩いたので無料</t>
        </r>
      </text>
    </comment>
    <comment ref="O322" authorId="0" shapeId="0" xr:uid="{00000000-0006-0000-0900-000014050000}">
      <text>
        <r>
          <rPr>
            <sz val="10"/>
            <color rgb="FF000000"/>
            <rFont val="Arial"/>
            <scheme val="minor"/>
          </rPr>
          <t xml:space="preserve"> PayPayカード年会費：11,000円</t>
        </r>
      </text>
    </comment>
    <comment ref="D323" authorId="0" shapeId="0" xr:uid="{00000000-0006-0000-0900-00001D050000}">
      <text>
        <r>
          <rPr>
            <sz val="10"/>
            <color rgb="FF000000"/>
            <rFont val="Arial"/>
            <scheme val="minor"/>
          </rPr>
          <t>ニューデイズお茶：180円
※PASMO</t>
        </r>
      </text>
    </comment>
    <comment ref="E323" authorId="0" shapeId="0" xr:uid="{00000000-0006-0000-0900-00001F050000}">
      <text>
        <r>
          <rPr>
            <sz val="10"/>
            <color rgb="FF000000"/>
            <rFont val="Arial"/>
            <scheme val="minor"/>
          </rPr>
          <t>昼飯セブン：707円(タバコと一緒に PayPay残高で払い1,207円)
ファミマでお茶とプロテインバー：PayPay残高</t>
        </r>
      </text>
    </comment>
    <comment ref="F323" authorId="0" shapeId="0" xr:uid="{00000000-0006-0000-0900-000020050000}">
      <text>
        <r>
          <rPr>
            <sz val="10"/>
            <color rgb="FF000000"/>
            <rFont val="Arial"/>
            <scheme val="minor"/>
          </rPr>
          <t>夜飯ファミマでサラダとサラダチキンバー：686円
※VポイントPay払い</t>
        </r>
      </text>
    </comment>
    <comment ref="P323" authorId="0" shapeId="0" xr:uid="{00000000-0006-0000-0900-00002A050000}">
      <text>
        <r>
          <rPr>
            <sz val="10"/>
            <color rgb="FF000000"/>
            <rFont val="Arial"/>
            <scheme val="minor"/>
          </rPr>
          <t>電子：500円
※昼飯と一緒にPayPay残高</t>
        </r>
      </text>
    </comment>
    <comment ref="D324" authorId="0" shapeId="0" xr:uid="{00000000-0006-0000-0900-000034050000}">
      <text>
        <r>
          <rPr>
            <sz val="10"/>
            <color rgb="FF000000"/>
            <rFont val="Arial"/>
            <scheme val="minor"/>
          </rPr>
          <t>朝飯レモンとおにぎりとホットティー：738円
※ PayPay残高
自販機ミルクティー：140円
※PASMO</t>
        </r>
      </text>
    </comment>
    <comment ref="E324" authorId="0" shapeId="0" xr:uid="{00000000-0006-0000-0900-000036050000}">
      <text>
        <r>
          <rPr>
            <sz val="10"/>
            <color rgb="FF000000"/>
            <rFont val="Arial"/>
            <scheme val="minor"/>
          </rPr>
          <t>昼飯そばとカツ丼：1,300円
※ PayPay残高
体調微妙だが絶対カツ！！乗り切る！！</t>
        </r>
      </text>
    </comment>
    <comment ref="F324" authorId="0" shapeId="0" xr:uid="{00000000-0006-0000-0900-000037050000}">
      <text>
        <r>
          <rPr>
            <sz val="10"/>
            <color rgb="FF000000"/>
            <rFont val="Arial"/>
            <scheme val="minor"/>
          </rPr>
          <t>夜ジムのプロテイン：440円
※PayPay残高払い</t>
        </r>
      </text>
    </comment>
    <comment ref="I324" authorId="0" shapeId="0" xr:uid="{00000000-0006-0000-0900-00003A050000}">
      <text>
        <r>
          <rPr>
            <sz val="10"/>
            <color rgb="FF000000"/>
            <rFont val="Arial"/>
            <scheme val="minor"/>
          </rPr>
          <t>自販機故障で3つ出てきたから1つプレゼント：140円
※PASMO</t>
        </r>
      </text>
    </comment>
    <comment ref="D325" authorId="0" shapeId="0" xr:uid="{00000000-0006-0000-0900-000046050000}">
      <text>
        <r>
          <rPr>
            <sz val="10"/>
            <color rgb="FF000000"/>
            <rFont val="Arial"/>
            <scheme val="minor"/>
          </rPr>
          <t>お水：100円
※PASMO</t>
        </r>
      </text>
    </comment>
    <comment ref="E325" authorId="0" shapeId="0" xr:uid="{00000000-0006-0000-0900-000047050000}">
      <text>
        <r>
          <rPr>
            <sz val="10"/>
            <color rgb="FF000000"/>
            <rFont val="Arial"/>
            <scheme val="minor"/>
          </rPr>
          <t>昼飯品川定食：900円
自販機レッドブル：200円
※どっちも PayPay</t>
        </r>
      </text>
    </comment>
    <comment ref="F325" authorId="0" shapeId="0" xr:uid="{00000000-0006-0000-0900-000048050000}">
      <text>
        <r>
          <rPr>
            <sz val="10"/>
            <color rgb="FF000000"/>
            <rFont val="Arial"/>
            <scheme val="minor"/>
          </rPr>
          <t>サラダチキンペッパー：238円
※ PayPay残高(タバコと一緒にで738円)</t>
        </r>
      </text>
    </comment>
    <comment ref="H325" authorId="0" shapeId="0" xr:uid="{00000000-0006-0000-0900-00004A050000}">
      <text>
        <r>
          <rPr>
            <sz val="10"/>
            <color rgb="FF000000"/>
            <rFont val="Arial"/>
            <scheme val="minor"/>
          </rPr>
          <t>セブンで差し入れアイスとプロテイン：944円
※ PayPay残高</t>
        </r>
      </text>
    </comment>
    <comment ref="M325" authorId="0" shapeId="0" xr:uid="{00000000-0006-0000-0900-00004E050000}">
      <text>
        <r>
          <rPr>
            <sz val="10"/>
            <color rgb="FF000000"/>
            <rFont val="Arial"/>
            <scheme val="minor"/>
          </rPr>
          <t>①品川〜浅草：422円</t>
        </r>
      </text>
    </comment>
    <comment ref="N325" authorId="0" shapeId="0" xr:uid="{00000000-0006-0000-0900-000050050000}">
      <text>
        <r>
          <rPr>
            <sz val="10"/>
            <color rgb="FF000000"/>
            <rFont val="Arial"/>
            <scheme val="minor"/>
          </rPr>
          <t>11個入りマスク：478円
※ PayPay残高</t>
        </r>
      </text>
    </comment>
    <comment ref="P325" authorId="0" shapeId="0" xr:uid="{00000000-0006-0000-0900-000051050000}">
      <text>
        <r>
          <rPr>
            <sz val="10"/>
            <color rgb="FF000000"/>
            <rFont val="Arial"/>
            <scheme val="minor"/>
          </rPr>
          <t>電子：500円
※ PayPay(サラダチキンと一緒にで会計738円)</t>
        </r>
      </text>
    </comment>
    <comment ref="D326" authorId="0" shapeId="0" xr:uid="{00000000-0006-0000-0900-000056050000}">
      <text>
        <r>
          <rPr>
            <sz val="10"/>
            <color rgb="FF000000"/>
            <rFont val="Arial"/>
            <scheme val="minor"/>
          </rPr>
          <t>朝飯レモンとプロテイン：639円
※PASMO</t>
        </r>
      </text>
    </comment>
    <comment ref="E326" authorId="0" shapeId="0" xr:uid="{00000000-0006-0000-0900-000058050000}">
      <text>
        <r>
          <rPr>
            <sz val="10"/>
            <color rgb="FF000000"/>
            <rFont val="Arial"/>
            <scheme val="minor"/>
          </rPr>
          <t>①レッドブル：200円
②昼飯品川定食：900円
③レッドブル：200円
※全てPayPay残高</t>
        </r>
      </text>
    </comment>
    <comment ref="M326" authorId="0" shapeId="0" xr:uid="{00000000-0006-0000-0900-000066050000}">
      <text>
        <r>
          <rPr>
            <sz val="10"/>
            <color rgb="FF000000"/>
            <rFont val="Arial"/>
            <scheme val="minor"/>
          </rPr>
          <t>①浅草〜品川：422円</t>
        </r>
      </text>
    </comment>
    <comment ref="D327" authorId="0" shapeId="0" xr:uid="{00000000-0006-0000-0900-000070050000}">
      <text>
        <r>
          <rPr>
            <sz val="10"/>
            <color rgb="FF000000"/>
            <rFont val="Arial"/>
            <scheme val="minor"/>
          </rPr>
          <t>ジムプロテイン：440円
※PayPay残高</t>
        </r>
      </text>
    </comment>
    <comment ref="E327" authorId="0" shapeId="0" xr:uid="{00000000-0006-0000-0900-000071050000}">
      <text>
        <r>
          <rPr>
            <sz val="10"/>
            <color rgb="FF000000"/>
            <rFont val="Arial"/>
            <scheme val="minor"/>
          </rPr>
          <t>マック：140円
※PayPay残高</t>
        </r>
      </text>
    </comment>
    <comment ref="F327" authorId="0" shapeId="0" xr:uid="{00000000-0006-0000-0900-000072050000}">
      <text>
        <r>
          <rPr>
            <sz val="10"/>
            <color rgb="FF000000"/>
            <rFont val="Arial"/>
            <scheme val="minor"/>
          </rPr>
          <t>夜メシセブン：855円
※タンパク質多めの野菜とドリンクと勉強のお供トリュフ(タバコと一緒に PayPay)</t>
        </r>
      </text>
    </comment>
    <comment ref="J327" authorId="0" shapeId="0" xr:uid="{00000000-0006-0000-0900-000079050000}">
      <text>
        <r>
          <rPr>
            <sz val="10"/>
            <color rgb="FF000000"/>
            <rFont val="Arial"/>
            <scheme val="minor"/>
          </rPr>
          <t>ダイエー：2,787円
※PASMO</t>
        </r>
      </text>
    </comment>
    <comment ref="N327" authorId="0" shapeId="0" xr:uid="{00000000-0006-0000-0900-000080050000}">
      <text>
        <r>
          <rPr>
            <sz val="10"/>
            <color rgb="FF000000"/>
            <rFont val="Arial"/>
            <scheme val="minor"/>
          </rPr>
          <t>ボトル：110円
※PASMO</t>
        </r>
      </text>
    </comment>
    <comment ref="P327" authorId="0" shapeId="0" xr:uid="{00000000-0006-0000-0900-000083050000}">
      <text>
        <r>
          <rPr>
            <sz val="10"/>
            <color rgb="FF000000"/>
            <rFont val="Arial"/>
            <scheme val="minor"/>
          </rPr>
          <t>電子(キャメル)：500円
電子(グロー)：450円
紙：500円
※夜メシ代と一緒に PayPay残高</t>
        </r>
      </text>
    </comment>
    <comment ref="F328" authorId="0" shapeId="0" xr:uid="{00000000-0006-0000-0900-00008E050000}">
      <text>
        <r>
          <rPr>
            <sz val="10"/>
            <color rgb="FF000000"/>
            <rFont val="Arial"/>
            <scheme val="minor"/>
          </rPr>
          <t>夜飯ローソン：282円
※PASMO</t>
        </r>
      </text>
    </comment>
    <comment ref="H328" authorId="0" shapeId="0" xr:uid="{00000000-0006-0000-0900-000092050000}">
      <text>
        <r>
          <rPr>
            <sz val="10"/>
            <color rgb="FF000000"/>
            <rFont val="Arial"/>
            <scheme val="minor"/>
          </rPr>
          <t>スト缶：239円
※ PayPay残高</t>
        </r>
      </text>
    </comment>
    <comment ref="I328" authorId="0" shapeId="0" xr:uid="{00000000-0006-0000-0900-000093050000}">
      <text>
        <r>
          <rPr>
            <sz val="10"/>
            <color rgb="FF000000"/>
            <rFont val="Arial"/>
            <scheme val="minor"/>
          </rPr>
          <t>章仁さん引越し手伝いの差し入れ：705円
※Oliveカード</t>
        </r>
      </text>
    </comment>
    <comment ref="M328" authorId="0" shapeId="0" xr:uid="{00000000-0006-0000-0900-00009A050000}">
      <text>
        <r>
          <rPr>
            <sz val="10"/>
            <color rgb="FF000000"/>
            <rFont val="Arial"/>
            <scheme val="minor"/>
          </rPr>
          <t>麻布十番〜学芸大学：227円
学芸大学〜麻布十番：227円</t>
        </r>
      </text>
    </comment>
    <comment ref="D329" authorId="0" shapeId="0" xr:uid="{00000000-0006-0000-0900-0000A6050000}">
      <text>
        <r>
          <rPr>
            <sz val="10"/>
            <color rgb="FF000000"/>
            <rFont val="Arial"/>
            <scheme val="minor"/>
          </rPr>
          <t>特茶：200円
※PASMO
レッドブル：200円
※ PayPay残高</t>
        </r>
      </text>
    </comment>
    <comment ref="E329" authorId="0" shapeId="0" xr:uid="{00000000-0006-0000-0900-0000A8050000}">
      <text>
        <r>
          <rPr>
            <sz val="10"/>
            <color rgb="FF000000"/>
            <rFont val="Arial"/>
            <scheme val="minor"/>
          </rPr>
          <t>肉野菜炒め定食：1,100円
※現金払い
レッドブル2本目：200円
※ PayPay残高</t>
        </r>
      </text>
    </comment>
    <comment ref="F329" authorId="0" shapeId="0" xr:uid="{00000000-0006-0000-0900-0000AA050000}">
      <text>
        <r>
          <rPr>
            <sz val="10"/>
            <color rgb="FF000000"/>
            <rFont val="Arial"/>
            <scheme val="minor"/>
          </rPr>
          <t>お水：100円
※PASMO
オフィスグリコ：100円
※ PayPay残高</t>
        </r>
      </text>
    </comment>
    <comment ref="J329" authorId="0" shapeId="0" xr:uid="{00000000-0006-0000-0900-0000B2050000}">
      <text>
        <r>
          <rPr>
            <sz val="10"/>
            <color rgb="FF000000"/>
            <rFont val="Arial"/>
            <scheme val="minor"/>
          </rPr>
          <t>お水4本と夜飯：1,059円
※PASMO</t>
        </r>
      </text>
    </comment>
    <comment ref="E330" authorId="0" shapeId="0" xr:uid="{00000000-0006-0000-0900-0000C2050000}">
      <text>
        <r>
          <rPr>
            <sz val="10"/>
            <color rgb="FF000000"/>
            <rFont val="Arial"/>
            <scheme val="minor"/>
          </rPr>
          <t>昼飯タンメンとチャーハン：1,200円
※現金払い
自販レッドブル：200円
※PayPay残高</t>
        </r>
      </text>
    </comment>
    <comment ref="J330" authorId="0" shapeId="0" xr:uid="{00000000-0006-0000-0900-0000C9050000}">
      <text>
        <r>
          <rPr>
            <sz val="10"/>
            <color rgb="FF000000"/>
            <rFont val="Arial"/>
            <scheme val="minor"/>
          </rPr>
          <t>Amazonでプロテインどんべい：2,998円
※epos</t>
        </r>
      </text>
    </comment>
    <comment ref="P330" authorId="0" shapeId="0" xr:uid="{00000000-0006-0000-0900-0000D5050000}">
      <text>
        <r>
          <rPr>
            <sz val="10"/>
            <color rgb="FF000000"/>
            <rFont val="Arial"/>
            <scheme val="minor"/>
          </rPr>
          <t>電子：500円
※ PayPay残高</t>
        </r>
      </text>
    </comment>
    <comment ref="F331" authorId="0" shapeId="0" xr:uid="{00000000-0006-0000-0900-0000DF050000}">
      <text>
        <r>
          <rPr>
            <sz val="10"/>
            <color rgb="FF000000"/>
            <rFont val="Arial"/>
            <scheme val="minor"/>
          </rPr>
          <t>オフィスグリコ：250円
※PayPay残高
水：100円
※現金</t>
        </r>
      </text>
    </comment>
    <comment ref="H331" authorId="0" shapeId="0" xr:uid="{00000000-0006-0000-0900-0000E2050000}">
      <text>
        <r>
          <rPr>
            <sz val="10"/>
            <color rgb="FF000000"/>
            <rFont val="Arial"/>
            <scheme val="minor"/>
          </rPr>
          <t>①あやなんとランチ＠浅草のネギラーメン屋さん：1,520円
※PayPay残高払い
②慶應サッカー：500円
※相野に PayPay残高</t>
        </r>
      </text>
    </comment>
    <comment ref="J331" authorId="0" shapeId="0" xr:uid="{00000000-0006-0000-0900-0000E7050000}">
      <text>
        <r>
          <rPr>
            <sz val="10"/>
            <color rgb="FF000000"/>
            <rFont val="Arial"/>
            <scheme val="minor"/>
          </rPr>
          <t>ダイエーで納豆と飲み物と夜飯：2,393円
※PASMO</t>
        </r>
      </text>
    </comment>
    <comment ref="M331" authorId="0" shapeId="0" xr:uid="{00000000-0006-0000-0900-000004000000}">
      <text>
        <r>
          <rPr>
            <sz val="10"/>
            <color rgb="FF000000"/>
            <rFont val="Arial"/>
            <scheme val="minor"/>
          </rPr>
          <t>①麻布十番～原宿：167円
②代々木公園～東銀座：209円
③東銀座～浅草：108円
④浅草～上野：178円
⑤上野～麻布十番：209円</t>
        </r>
      </text>
    </comment>
    <comment ref="D332" authorId="0" shapeId="0" xr:uid="{00000000-0006-0000-0900-00000C000000}">
      <text>
        <r>
          <rPr>
            <sz val="10"/>
            <color rgb="FF000000"/>
            <rFont val="Arial"/>
            <scheme val="minor"/>
          </rPr>
          <t>朝飯ファミマ：347円
※メルペイ払い
朝モンスター：210円
※PayPay残高</t>
        </r>
      </text>
    </comment>
    <comment ref="E332" authorId="0" shapeId="0" xr:uid="{00000000-0006-0000-0900-00000D000000}">
      <text>
        <r>
          <rPr>
            <sz val="10"/>
            <color rgb="FF000000"/>
            <rFont val="Arial"/>
            <scheme val="minor"/>
          </rPr>
          <t>昼飯ファミマ：502円
※ PayPay残高
(おにぎり30円引き‼︎)
自販：130円
※PayPay残高</t>
        </r>
      </text>
    </comment>
    <comment ref="H332" authorId="0" shapeId="0" xr:uid="{00000000-0006-0000-0900-000011000000}">
      <text>
        <r>
          <rPr>
            <sz val="10"/>
            <color rgb="FF000000"/>
            <rFont val="Arial"/>
            <scheme val="minor"/>
          </rPr>
          <t>①中原フットサル：1,500円
あにゃんにPayPay送金</t>
        </r>
      </text>
    </comment>
    <comment ref="K332" authorId="0" shapeId="0" xr:uid="{00000000-0006-0000-0900-000014000000}">
      <text>
        <r>
          <rPr>
            <sz val="10"/>
            <color rgb="FF000000"/>
            <rFont val="Arial"/>
            <scheme val="minor"/>
          </rPr>
          <t>OPEN AIのAPIの為の課金(5ドル分)：893円
※PayPayカード</t>
        </r>
      </text>
    </comment>
    <comment ref="M332" authorId="0" shapeId="0" xr:uid="{00000000-0006-0000-0900-00001A000000}">
      <text>
        <r>
          <rPr>
            <sz val="10"/>
            <color rgb="FF000000"/>
            <rFont val="Arial"/>
            <scheme val="minor"/>
          </rPr>
          <t>①ハローサイクリング：1,280円
②品川～武蔵小杉：178円
③武蔵小杉～麻布十番：227円</t>
        </r>
      </text>
    </comment>
    <comment ref="O332" authorId="0" shapeId="0" xr:uid="{00000000-0006-0000-0900-00001C000000}">
      <text>
        <r>
          <rPr>
            <sz val="10"/>
            <color rgb="FF000000"/>
            <rFont val="Arial"/>
            <scheme val="minor"/>
          </rPr>
          <t>コスタ川崎で靴レンタル：500円
※PayPay残高</t>
        </r>
      </text>
    </comment>
    <comment ref="D333" authorId="0" shapeId="0" xr:uid="{00000000-0006-0000-0900-000027000000}">
      <text>
        <r>
          <rPr>
            <sz val="10"/>
            <color rgb="FF000000"/>
            <rFont val="Arial"/>
            <scheme val="minor"/>
          </rPr>
          <t>朝ファミマ：465円
※PayPay残高
自販機レッドブル：200円
※PayPay残高</t>
        </r>
      </text>
    </comment>
    <comment ref="E333" authorId="0" shapeId="0" xr:uid="{00000000-0006-0000-0900-000029000000}">
      <text>
        <r>
          <rPr>
            <sz val="10"/>
            <color rgb="FF000000"/>
            <rFont val="Arial"/>
            <scheme val="minor"/>
          </rPr>
          <t>①昼飯ファミマ：586円
※たばこと一緒で会計は1,086円
※PASMO支払い</t>
        </r>
      </text>
    </comment>
    <comment ref="F333" authorId="0" shapeId="0" xr:uid="{00000000-0006-0000-0900-00002A000000}">
      <text>
        <r>
          <rPr>
            <sz val="10"/>
            <color rgb="FF000000"/>
            <rFont val="Arial"/>
            <scheme val="minor"/>
          </rPr>
          <t>夜飯ファミマ：305円
※PASMO支払い</t>
        </r>
      </text>
    </comment>
    <comment ref="P333" authorId="0" shapeId="0" xr:uid="{00000000-0006-0000-0900-000038000000}">
      <text>
        <r>
          <rPr>
            <sz val="10"/>
            <color rgb="FF000000"/>
            <rFont val="Arial"/>
            <scheme val="minor"/>
          </rPr>
          <t>①電子：500円
※昼飯と一緒で会計は1,086円
※PASMO支払い</t>
        </r>
      </text>
    </comment>
    <comment ref="E334" authorId="0" shapeId="0" xr:uid="{00000000-0006-0000-0900-00003E000000}">
      <text>
        <r>
          <rPr>
            <sz val="10"/>
            <color rgb="FF000000"/>
            <rFont val="Arial"/>
            <scheme val="minor"/>
          </rPr>
          <t>セブンでお茶：159円
※PASMO支払い</t>
        </r>
      </text>
    </comment>
    <comment ref="F334" authorId="0" shapeId="0" xr:uid="{00000000-0006-0000-0900-00003F000000}">
      <text>
        <r>
          <rPr>
            <sz val="10"/>
            <color rgb="FF000000"/>
            <rFont val="Arial"/>
            <scheme val="minor"/>
          </rPr>
          <t>夜食ローソンのラーメン：702円
※PayPay残高</t>
        </r>
      </text>
    </comment>
    <comment ref="H334" authorId="0" shapeId="0" xr:uid="{00000000-0006-0000-0900-000045000000}">
      <text>
        <r>
          <rPr>
            <sz val="10"/>
            <color rgb="FF000000"/>
            <rFont val="Arial"/>
            <scheme val="minor"/>
          </rPr>
          <t>①docomoサウナ貸切イベント参加費：5,000円
※西村さんにPayPay送金
②サウナ後の飯1：1,650円
③サウナ後の飯2：450円
④フットサル大会参加費：1,500円
※岩田さんにPayPay送金
⑤雄大さんと飲み：6,963円
※PayPayカードで11,963円支払い現金5,000円頂いた</t>
        </r>
      </text>
    </comment>
    <comment ref="M334" authorId="0" shapeId="0" xr:uid="{00000000-0006-0000-0900-00004B000000}">
      <text>
        <r>
          <rPr>
            <sz val="10"/>
            <color rgb="FF000000"/>
            <rFont val="Arial"/>
            <scheme val="minor"/>
          </rPr>
          <t>①麻布十番～錦糸町：252円
②錦糸町～飯田橋：167円
③飯田橋～麻布十番：178円</t>
        </r>
      </text>
    </comment>
    <comment ref="O334" authorId="0" shapeId="0" xr:uid="{00000000-0006-0000-0900-00004E000000}">
      <text>
        <r>
          <rPr>
            <sz val="10"/>
            <color rgb="FF000000"/>
            <rFont val="Arial"/>
            <scheme val="minor"/>
          </rPr>
          <t>①宮本フットサルパークで靴レンタル：660円
※PayPay残高</t>
        </r>
      </text>
    </comment>
    <comment ref="P334" authorId="0" shapeId="0" xr:uid="{00000000-0006-0000-0900-000051000000}">
      <text>
        <r>
          <rPr>
            <sz val="10"/>
            <color rgb="FF000000"/>
            <rFont val="Arial"/>
            <scheme val="minor"/>
          </rPr>
          <t>電子：500円
※ PayPay残高</t>
        </r>
      </text>
    </comment>
    <comment ref="E335" authorId="0" shapeId="0" xr:uid="{00000000-0006-0000-0900-00005F000000}">
      <text>
        <r>
          <rPr>
            <sz val="10"/>
            <color rgb="FF000000"/>
            <rFont val="Arial"/>
            <scheme val="minor"/>
          </rPr>
          <t>脱毛終わり家系：1,380円
※PASMO支払い</t>
        </r>
      </text>
    </comment>
    <comment ref="H335" authorId="0" shapeId="0" xr:uid="{00000000-0006-0000-0900-000063000000}">
      <text>
        <r>
          <rPr>
            <sz val="10"/>
            <color rgb="FF000000"/>
            <rFont val="Arial"/>
            <scheme val="minor"/>
          </rPr>
          <t>塩澤ゼミ飲み会（しせいさんお帰り）：支払い-回収=14,160円
支払い総額：73,900円
①1次会立替：45,600円
②2次会立替：28,300円
回収総額：59,740円
①バロ：18,330円
②しせい：18,330円
③章仁：18,500円
④けんと：4,580円</t>
        </r>
      </text>
    </comment>
    <comment ref="I335" authorId="0" shapeId="0" xr:uid="{00000000-0006-0000-0900-000065000000}">
      <text>
        <r>
          <rPr>
            <sz val="10"/>
            <color rgb="FF000000"/>
            <rFont val="Arial"/>
            <scheme val="minor"/>
          </rPr>
          <t>章仁さんお水：140円
※PASMO</t>
        </r>
      </text>
    </comment>
    <comment ref="K335" authorId="0" shapeId="0" xr:uid="{00000000-0006-0000-0900-00006A000000}">
      <text>
        <r>
          <rPr>
            <sz val="10"/>
            <color rgb="FF000000"/>
            <rFont val="Arial"/>
            <scheme val="minor"/>
          </rPr>
          <t>あおばクリニック(ヒゲ脱毛)：9,800円
※PayPayカード決済</t>
        </r>
      </text>
    </comment>
    <comment ref="M335" authorId="0" shapeId="0" xr:uid="{00000000-0006-0000-0900-00006D000000}">
      <text>
        <r>
          <rPr>
            <sz val="10"/>
            <color rgb="FF000000"/>
            <rFont val="Arial"/>
            <scheme val="minor"/>
          </rPr>
          <t>①麻布十番～吉祥寺：318円
②吉祥寺～渋谷：230円
渋谷～麻布十番タクシー：2,500円</t>
        </r>
      </text>
    </comment>
    <comment ref="O335" authorId="0" shapeId="0" xr:uid="{00000000-0006-0000-0900-000072000000}">
      <text>
        <r>
          <rPr>
            <sz val="10"/>
            <color rgb="FF000000"/>
            <rFont val="Arial"/>
            <scheme val="minor"/>
          </rPr>
          <t>みずほから三井住友手数料：110円</t>
        </r>
      </text>
    </comment>
    <comment ref="P335" authorId="0" shapeId="0" xr:uid="{00000000-0006-0000-0900-000074000000}">
      <text>
        <r>
          <rPr>
            <sz val="10"/>
            <color rgb="FF000000"/>
            <rFont val="Arial"/>
            <scheme val="minor"/>
          </rPr>
          <t>電子：500円
※PASMO</t>
        </r>
      </text>
    </comment>
    <comment ref="D336" authorId="0" shapeId="0" xr:uid="{00000000-0006-0000-0900-00007A000000}">
      <text>
        <r>
          <rPr>
            <sz val="10"/>
            <color rgb="FF000000"/>
            <rFont val="Arial"/>
            <scheme val="minor"/>
          </rPr>
          <t>朝飯ファミマ：516円
※ PayPay残高</t>
        </r>
      </text>
    </comment>
    <comment ref="E336" authorId="0" shapeId="0" xr:uid="{00000000-0006-0000-0900-00007C000000}">
      <text>
        <r>
          <rPr>
            <sz val="10"/>
            <color rgb="FF000000"/>
            <rFont val="Arial"/>
            <scheme val="minor"/>
          </rPr>
          <t>モンスター：210円
※PASMO支払い</t>
        </r>
      </text>
    </comment>
    <comment ref="F336" authorId="0" shapeId="0" xr:uid="{00000000-0006-0000-0900-00007D000000}">
      <text>
        <r>
          <rPr>
            <sz val="10"/>
            <color rgb="FF000000"/>
            <rFont val="Arial"/>
            <scheme val="minor"/>
          </rPr>
          <t>夜飯そば@麻布十番：1,100円
※現金払い</t>
        </r>
      </text>
    </comment>
    <comment ref="E337" authorId="0" shapeId="0" xr:uid="{00000000-0006-0000-0900-000091000000}">
      <text>
        <r>
          <rPr>
            <sz val="10"/>
            <color rgb="FF000000"/>
            <rFont val="Arial"/>
            <scheme val="minor"/>
          </rPr>
          <t>昼飯品川定食：900円
※ PayPay残高
レッドブル：200円
※PASMO</t>
        </r>
      </text>
    </comment>
    <comment ref="D338" authorId="0" shapeId="0" xr:uid="{00000000-0006-0000-0900-0000AB000000}">
      <text>
        <r>
          <rPr>
            <sz val="10"/>
            <color rgb="FF000000"/>
            <rFont val="Arial"/>
            <scheme val="minor"/>
          </rPr>
          <t>朝ファミマ：351円
※d払い決済</t>
        </r>
      </text>
    </comment>
    <comment ref="E338" authorId="0" shapeId="0" xr:uid="{00000000-0006-0000-0900-0000AC000000}">
      <text>
        <r>
          <rPr>
            <sz val="10"/>
            <color rgb="FF000000"/>
            <rFont val="Arial"/>
            <scheme val="minor"/>
          </rPr>
          <t>①ジムで水：150円
②ジムでプロテイン：440円
※①②はPayPay残高
③表参道の定食：1,200円
※PASMO支払い
④品川ファミマ：396円
※d払い</t>
        </r>
      </text>
    </comment>
    <comment ref="I338" authorId="0" shapeId="0" xr:uid="{00000000-0006-0000-0900-0000B0000000}">
      <text>
        <r>
          <rPr>
            <sz val="10"/>
            <color rgb="FF000000"/>
            <rFont val="Arial"/>
            <scheme val="minor"/>
          </rPr>
          <t>つまみ：268円
※Pontaポイント
ピザおごり：3,280円
※PASMO</t>
        </r>
      </text>
    </comment>
    <comment ref="K338" authorId="0" shapeId="0" xr:uid="{00000000-0006-0000-0900-0000B3000000}">
      <text>
        <r>
          <rPr>
            <sz val="10"/>
            <color rgb="FF000000"/>
            <rFont val="Arial"/>
            <scheme val="minor"/>
          </rPr>
          <t>①眉毛サロン3回目：13,000円
※PayPayカード決済</t>
        </r>
      </text>
    </comment>
    <comment ref="M338" authorId="0" shapeId="0" xr:uid="{00000000-0006-0000-0900-0000B4000000}">
      <text>
        <r>
          <rPr>
            <sz val="10"/>
            <color rgb="FF000000"/>
            <rFont val="Arial"/>
            <scheme val="minor"/>
          </rPr>
          <t>①麻布十番～表参道：178円
②渋谷～品川：167円</t>
        </r>
      </text>
    </comment>
    <comment ref="P338" authorId="0" shapeId="0" xr:uid="{00000000-0006-0000-0900-0000BC000000}">
      <text>
        <r>
          <rPr>
            <sz val="10"/>
            <color rgb="FF000000"/>
            <rFont val="Arial"/>
            <scheme val="minor"/>
          </rPr>
          <t>グロー：450円
プルーム：500円
※d払い</t>
        </r>
      </text>
    </comment>
    <comment ref="D339" authorId="0" shapeId="0" xr:uid="{00000000-0006-0000-0900-0000C5000000}">
      <text>
        <r>
          <rPr>
            <sz val="10"/>
            <color rgb="FF000000"/>
            <rFont val="Arial"/>
            <scheme val="minor"/>
          </rPr>
          <t>モンスター：210円
※PASMO払い</t>
        </r>
      </text>
    </comment>
    <comment ref="E339" authorId="0" shapeId="0" xr:uid="{00000000-0006-0000-0900-0000C6000000}">
      <text>
        <r>
          <rPr>
            <sz val="10"/>
            <color rgb="FF000000"/>
            <rFont val="Arial"/>
            <scheme val="minor"/>
          </rPr>
          <t>昼飯品川定食：900円
 ※PayPay残高
強炭酸ペプシ：130円
※PASMO</t>
        </r>
      </text>
    </comment>
    <comment ref="D340" authorId="0" shapeId="0" xr:uid="{00000000-0006-0000-0900-0000D3000000}">
      <text>
        <r>
          <rPr>
            <sz val="10"/>
            <color rgb="FF000000"/>
            <rFont val="Arial"/>
            <scheme val="minor"/>
          </rPr>
          <t>朝ファミマ：831円
※d払い決済</t>
        </r>
      </text>
    </comment>
    <comment ref="E340" authorId="0" shapeId="0" xr:uid="{00000000-0006-0000-0900-0000D4000000}">
      <text>
        <r>
          <rPr>
            <sz val="10"/>
            <color rgb="FF000000"/>
            <rFont val="Arial"/>
            <scheme val="minor"/>
          </rPr>
          <t>オフィスグリコ：250円
※d払い
夕飯ファミマ：732円
※d払い</t>
        </r>
      </text>
    </comment>
    <comment ref="I340" authorId="0" shapeId="0" xr:uid="{00000000-0006-0000-0900-0000D7000000}">
      <text>
        <r>
          <rPr>
            <sz val="10"/>
            <color rgb="FF000000"/>
            <rFont val="Arial"/>
            <scheme val="minor"/>
          </rPr>
          <t>イツザイさんの投げ銭@品川：1,000円
※現金</t>
        </r>
      </text>
    </comment>
    <comment ref="E341" authorId="0" shapeId="0" xr:uid="{00000000-0006-0000-0900-0000EA000000}">
      <text>
        <r>
          <rPr>
            <sz val="10"/>
            <color rgb="FF000000"/>
            <rFont val="Arial"/>
            <scheme val="minor"/>
          </rPr>
          <t>パーソナルでプロテイン：440円
※PayPayカード</t>
        </r>
      </text>
    </comment>
    <comment ref="H341" authorId="0" shapeId="0" xr:uid="{00000000-0006-0000-0900-0000ED000000}">
      <text>
        <r>
          <rPr>
            <sz val="10"/>
            <color rgb="FF000000"/>
            <rFont val="Arial"/>
            <scheme val="minor"/>
          </rPr>
          <t>①横山と麻布昼飯：1,859円
※現金
②中原メンツ遊び：7,118円
以下合計：10,118円で3,000円回収したので7,118円
1:スーパー：3,340円(PASMO)
2:ピザ：4,160円→プレゼントに計上
3:ローソン①：1,217円
4:ローソン②：771円
5:ローソン③：630円</t>
        </r>
      </text>
    </comment>
    <comment ref="I341" authorId="0" shapeId="0" xr:uid="{00000000-0006-0000-0900-0000EF000000}">
      <text>
        <r>
          <rPr>
            <sz val="10"/>
            <color rgb="FF000000"/>
            <rFont val="Arial"/>
            <scheme val="minor"/>
          </rPr>
          <t>中原メンツでピザ：4,160円
※2,000円請求しても良かったが1,000円にしたのでピザ代はおごり</t>
        </r>
      </text>
    </comment>
    <comment ref="D342" authorId="0" shapeId="0" xr:uid="{00000000-0006-0000-0900-0000F8000000}">
      <text>
        <r>
          <rPr>
            <sz val="10"/>
            <color rgb="FF000000"/>
            <rFont val="Arial"/>
            <scheme val="minor"/>
          </rPr>
          <t>①朝お水とポカリ：360円
※d払い
②自販でお茶：130円</t>
        </r>
      </text>
    </comment>
    <comment ref="E342" authorId="0" shapeId="0" xr:uid="{00000000-0006-0000-0900-0000F9000000}">
      <text>
        <r>
          <rPr>
            <sz val="10"/>
            <color rgb="FF000000"/>
            <rFont val="Arial"/>
            <scheme val="minor"/>
          </rPr>
          <t>昼飯キオスク：557円
※d払い</t>
        </r>
      </text>
    </comment>
    <comment ref="H342" authorId="0" shapeId="0" xr:uid="{00000000-0006-0000-0900-0000FB000000}">
      <text>
        <r>
          <rPr>
            <sz val="10"/>
            <color rgb="FF000000"/>
            <rFont val="Arial"/>
            <scheme val="minor"/>
          </rPr>
          <t>⓪りょうと蕎麦屋：830円
※現金
①りょうと山梨の宿：8,550円
※17,100円で払い精算
②飲み代（ゆろや）：5,080円
③飲み代（チカラ）：5,000円
④ドライブ代：2,624円
※5,248円を割って現金精算</t>
        </r>
      </text>
    </comment>
    <comment ref="M342" authorId="0" shapeId="0" xr:uid="{00000000-0006-0000-0900-000002010000}">
      <text>
        <r>
          <rPr>
            <sz val="10"/>
            <color rgb="FF000000"/>
            <rFont val="Arial"/>
            <scheme val="minor"/>
          </rPr>
          <t>①麻布十番～新宿：220円
②新宿～甲府：3,890円</t>
        </r>
      </text>
    </comment>
    <comment ref="P342" authorId="0" shapeId="0" xr:uid="{00000000-0006-0000-0900-000006010000}">
      <text>
        <r>
          <rPr>
            <sz val="10"/>
            <color rgb="FF000000"/>
            <rFont val="Arial"/>
            <scheme val="minor"/>
          </rPr>
          <t>紙：500円
電子：500円
※d払い</t>
        </r>
      </text>
    </comment>
    <comment ref="H343" authorId="0" shapeId="0" xr:uid="{00000000-0006-0000-0900-00000D010000}">
      <text>
        <r>
          <rPr>
            <sz val="10"/>
            <color rgb="FF000000"/>
            <rFont val="Arial"/>
            <scheme val="minor"/>
          </rPr>
          <t>①りょうと甲府ワインバー：400円
※PayPayカード</t>
        </r>
      </text>
    </comment>
    <comment ref="M343" authorId="0" shapeId="0" xr:uid="{00000000-0006-0000-0900-000013010000}">
      <text>
        <r>
          <rPr>
            <sz val="10"/>
            <color rgb="FF000000"/>
            <rFont val="Arial"/>
            <scheme val="minor"/>
          </rPr>
          <t>①甲府～新宿：3,890円
②新宿～麻布十番：220円
③麻布十番～蔵前：220円</t>
        </r>
      </text>
    </comment>
    <comment ref="O343" authorId="0" shapeId="0" xr:uid="{00000000-0006-0000-0900-000019010000}">
      <text>
        <r>
          <rPr>
            <sz val="10"/>
            <color rgb="FF000000"/>
            <rFont val="Arial"/>
            <scheme val="minor"/>
          </rPr>
          <t>フットサルのキャンセル料：800円
※マサキにPayPay送金</t>
        </r>
      </text>
    </comment>
    <comment ref="D344" authorId="0" shapeId="0" xr:uid="{00000000-0006-0000-0900-000022010000}">
      <text>
        <r>
          <rPr>
            <sz val="10"/>
            <color rgb="FF000000"/>
            <rFont val="Arial"/>
            <scheme val="minor"/>
          </rPr>
          <t>モンスター：210円
※PASMO</t>
        </r>
      </text>
    </comment>
    <comment ref="E344" authorId="0" shapeId="0" xr:uid="{00000000-0006-0000-0900-000023010000}">
      <text>
        <r>
          <rPr>
            <sz val="10"/>
            <color rgb="FF000000"/>
            <rFont val="Arial"/>
            <scheme val="minor"/>
          </rPr>
          <t>昼飯ファミマ：826円
※d払い</t>
        </r>
      </text>
    </comment>
    <comment ref="F344" authorId="0" shapeId="0" xr:uid="{00000000-0006-0000-0900-000024010000}">
      <text>
        <r>
          <rPr>
            <sz val="10"/>
            <color rgb="FF000000"/>
            <rFont val="Arial"/>
            <scheme val="minor"/>
          </rPr>
          <t>夜飯日高屋：1,200円
※d払い</t>
        </r>
      </text>
    </comment>
    <comment ref="M344" authorId="0" shapeId="0" xr:uid="{00000000-0006-0000-0900-00002B010000}">
      <text>
        <r>
          <rPr>
            <sz val="10"/>
            <color rgb="FF000000"/>
            <rFont val="Arial"/>
            <scheme val="minor"/>
          </rPr>
          <t>①浅草～新橋：209円
②新橋～品川：167円</t>
        </r>
      </text>
    </comment>
    <comment ref="D345" authorId="0" shapeId="0" xr:uid="{00000000-0006-0000-0900-000035010000}">
      <text>
        <r>
          <rPr>
            <sz val="10"/>
            <color rgb="FF000000"/>
            <rFont val="Arial"/>
            <scheme val="minor"/>
          </rPr>
          <t>朝飯ニューデイズ：560円
※d払い
レッドブル：200円
※PASMO</t>
        </r>
      </text>
    </comment>
    <comment ref="E345" authorId="0" shapeId="0" xr:uid="{00000000-0006-0000-0900-000036010000}">
      <text>
        <r>
          <rPr>
            <sz val="10"/>
            <color rgb="FF000000"/>
            <rFont val="Arial"/>
            <scheme val="minor"/>
          </rPr>
          <t>ペプシ：130円
※PASMO</t>
        </r>
      </text>
    </comment>
    <comment ref="F345" authorId="0" shapeId="0" xr:uid="{00000000-0006-0000-0900-000037010000}">
      <text>
        <r>
          <rPr>
            <sz val="10"/>
            <color rgb="FF000000"/>
            <rFont val="Arial"/>
            <scheme val="minor"/>
          </rPr>
          <t>夜飯ファミマ：506円
※d払い</t>
        </r>
      </text>
    </comment>
    <comment ref="O345" authorId="0" shapeId="0" xr:uid="{00000000-0006-0000-0900-000043010000}">
      <text>
        <r>
          <rPr>
            <sz val="10"/>
            <color rgb="FF000000"/>
            <rFont val="Arial"/>
            <scheme val="minor"/>
          </rPr>
          <t>楽天銀行から三井住友への送金手数料：145円</t>
        </r>
      </text>
    </comment>
    <comment ref="P345" authorId="0" shapeId="0" xr:uid="{00000000-0006-0000-0900-000044010000}">
      <text>
        <r>
          <rPr>
            <sz val="10"/>
            <color rgb="FF000000"/>
            <rFont val="Arial"/>
            <scheme val="minor"/>
          </rPr>
          <t>紙：500円
電子：500円
※d払い</t>
        </r>
      </text>
    </comment>
    <comment ref="D346" authorId="0" shapeId="0" xr:uid="{00000000-0006-0000-0900-00004B010000}">
      <text>
        <r>
          <rPr>
            <sz val="10"/>
            <color rgb="FF000000"/>
            <rFont val="Arial"/>
            <scheme val="minor"/>
          </rPr>
          <t>朝飯と昼飯セブン：1,188円
※d払い</t>
        </r>
      </text>
    </comment>
    <comment ref="F346" authorId="0" shapeId="0" xr:uid="{00000000-0006-0000-0900-00004C010000}">
      <text>
        <r>
          <rPr>
            <sz val="10"/>
            <color rgb="FF000000"/>
            <rFont val="Arial"/>
            <scheme val="minor"/>
          </rPr>
          <t>夜飯家系ラーメン：1,150円
※ PayPay残高
ローソンアイス：214円
※Pontaポイント</t>
        </r>
      </text>
    </comment>
    <comment ref="D347" authorId="0" shapeId="0" xr:uid="{00000000-0006-0000-0900-000059010000}">
      <text>
        <r>
          <rPr>
            <sz val="10"/>
            <color rgb="FF000000"/>
            <rFont val="Arial"/>
            <scheme val="minor"/>
          </rPr>
          <t>レッドブル：200円
※PASMO</t>
        </r>
      </text>
    </comment>
    <comment ref="F347" authorId="0" shapeId="0" xr:uid="{00000000-0006-0000-0900-00005B010000}">
      <text>
        <r>
          <rPr>
            <sz val="10"/>
            <color rgb="FF000000"/>
            <rFont val="Arial"/>
            <scheme val="minor"/>
          </rPr>
          <t>夕方富士そば：760円
※ PayPay残高</t>
        </r>
      </text>
    </comment>
    <comment ref="M347" authorId="0" shapeId="0" xr:uid="{00000000-0006-0000-0900-000062010000}">
      <text>
        <r>
          <rPr>
            <sz val="10"/>
            <color rgb="FF000000"/>
            <rFont val="Arial"/>
            <scheme val="minor"/>
          </rPr>
          <t>①品川～恵比寿：146円
②恵比寿～虎ノ門ヒルズ：178円</t>
        </r>
      </text>
    </comment>
    <comment ref="D348" authorId="0" shapeId="0" xr:uid="{00000000-0006-0000-0900-00006D010000}">
      <text>
        <r>
          <rPr>
            <sz val="10"/>
            <color rgb="FF000000"/>
            <rFont val="Arial"/>
            <scheme val="minor"/>
          </rPr>
          <t>パーソナルでスムージー：440円
※ PayPayカード</t>
        </r>
      </text>
    </comment>
    <comment ref="H348" authorId="0" shapeId="0" xr:uid="{00000000-0006-0000-0900-000071010000}">
      <text>
        <r>
          <rPr>
            <sz val="10"/>
            <color rgb="FF000000"/>
            <rFont val="Arial"/>
            <scheme val="minor"/>
          </rPr>
          <t>①哲さん章仁さんサウナ：2,580円
※PASMO支払い
②担々麺：1,000円
※現金
③飲み代：（哲さんがまとめて払い精算待ち）</t>
        </r>
      </text>
    </comment>
    <comment ref="I348" authorId="0" shapeId="0" xr:uid="{00000000-0006-0000-0900-000073010000}">
      <text>
        <r>
          <rPr>
            <sz val="10"/>
            <color rgb="FF000000"/>
            <rFont val="Arial"/>
            <scheme val="minor"/>
          </rPr>
          <t>セブンで募金:10円
※現金</t>
        </r>
      </text>
    </comment>
    <comment ref="K348" authorId="0" shapeId="0" xr:uid="{00000000-0006-0000-0900-000078010000}">
      <text>
        <r>
          <rPr>
            <sz val="10"/>
            <color rgb="FF000000"/>
            <rFont val="Arial"/>
            <scheme val="minor"/>
          </rPr>
          <t>散髪：1,300円
※PASMO支払い</t>
        </r>
      </text>
    </comment>
    <comment ref="M348" authorId="0" shapeId="0" xr:uid="{00000000-0006-0000-0900-00007A010000}">
      <text>
        <r>
          <rPr>
            <sz val="10"/>
            <color rgb="FF000000"/>
            <rFont val="Arial"/>
            <scheme val="minor"/>
          </rPr>
          <t>①麻布十番～新橋：178円
②新橋～麻布十番：178円</t>
        </r>
      </text>
    </comment>
    <comment ref="O348" authorId="0" shapeId="0" xr:uid="{00000000-0006-0000-0900-00007D010000}">
      <text>
        <r>
          <rPr>
            <sz val="10"/>
            <color rgb="FF000000"/>
            <rFont val="Arial"/>
            <scheme val="minor"/>
          </rPr>
          <t>SBIの本人確認書類コピー代：20円
※現金</t>
        </r>
      </text>
    </comment>
    <comment ref="P348" authorId="0" shapeId="0" xr:uid="{00000000-0006-0000-0900-00007F010000}">
      <text>
        <r>
          <rPr>
            <sz val="10"/>
            <color rgb="FF000000"/>
            <rFont val="Arial"/>
            <scheme val="minor"/>
          </rPr>
          <t>電子(ploom)：500円
電子(glo)：450円</t>
        </r>
      </text>
    </comment>
    <comment ref="D350" authorId="0" shapeId="0" xr:uid="{00000000-0006-0000-0900-00009F010000}">
      <text>
        <r>
          <rPr>
            <sz val="10"/>
            <color rgb="FF000000"/>
            <rFont val="Arial"/>
            <scheme val="minor"/>
          </rPr>
          <t>ファミマでレッドブルと飲むヨーグルト：434円
※PASMO支払い</t>
        </r>
      </text>
    </comment>
    <comment ref="H350" authorId="0" shapeId="0" xr:uid="{00000000-0006-0000-0900-0000A0010000}">
      <text>
        <r>
          <rPr>
            <sz val="10"/>
            <color rgb="FF000000"/>
            <rFont val="Arial"/>
            <scheme val="minor"/>
          </rPr>
          <t>あやなんと牛タン：2,110円
※ PayPayカード(ご馳走して4,220円の支払い)</t>
        </r>
      </text>
    </comment>
    <comment ref="I350" authorId="0" shapeId="0" xr:uid="{00000000-0006-0000-0900-0000A1010000}">
      <text>
        <r>
          <rPr>
            <sz val="10"/>
            <color rgb="FF000000"/>
            <rFont val="Arial"/>
            <scheme val="minor"/>
          </rPr>
          <t>あやなんと牛タン：2,110円
※ PayPayカード(ご馳走して4,220円の支払い)</t>
        </r>
      </text>
    </comment>
    <comment ref="J350" authorId="0" shapeId="0" xr:uid="{00000000-0006-0000-0900-0000A5010000}">
      <text>
        <r>
          <rPr>
            <sz val="10"/>
            <color rgb="FF000000"/>
            <rFont val="Arial"/>
            <scheme val="minor"/>
          </rPr>
          <t>①カップ麺pro醤油：2,449円
②カップ麺proシーフード：2,449円
※Amazonで注文しPayPayカード決済</t>
        </r>
      </text>
    </comment>
    <comment ref="M350" authorId="0" shapeId="0" xr:uid="{00000000-0006-0000-0900-0000AA010000}">
      <text>
        <r>
          <rPr>
            <sz val="10"/>
            <color rgb="FF000000"/>
            <rFont val="Arial"/>
            <scheme val="minor"/>
          </rPr>
          <t>①品川〜上野：208円
②上野〜浅草：178円</t>
        </r>
      </text>
    </comment>
    <comment ref="O350" authorId="0" shapeId="0" xr:uid="{00000000-0006-0000-0900-0000B0010000}">
      <text>
        <r>
          <rPr>
            <sz val="10"/>
            <color rgb="FF000000"/>
            <rFont val="Arial"/>
            <scheme val="minor"/>
          </rPr>
          <t xml:space="preserve">①CIC情報開示：500円
②JICC情報開示：700円
※PayPayカード
</t>
        </r>
      </text>
    </comment>
    <comment ref="D351" authorId="0" shapeId="0" xr:uid="{00000000-0006-0000-0900-0000BA010000}">
      <text>
        <r>
          <rPr>
            <sz val="10"/>
            <color rgb="FF000000"/>
            <rFont val="Arial"/>
            <scheme val="minor"/>
          </rPr>
          <t>CCレモン：130円
※PASMO</t>
        </r>
      </text>
    </comment>
    <comment ref="E351" authorId="0" shapeId="0" xr:uid="{00000000-0006-0000-0900-0000BB010000}">
      <text>
        <r>
          <rPr>
            <sz val="10"/>
            <color rgb="FF000000"/>
            <rFont val="Arial"/>
            <scheme val="minor"/>
          </rPr>
          <t>モンスター：210円
※PASMO</t>
        </r>
      </text>
    </comment>
    <comment ref="F351" authorId="0" shapeId="0" xr:uid="{00000000-0006-0000-0900-0000BC010000}">
      <text>
        <r>
          <rPr>
            <sz val="10"/>
            <color rgb="FF000000"/>
            <rFont val="Arial"/>
            <scheme val="minor"/>
          </rPr>
          <t>夜飯いっとう：348円
※ICOCA払い</t>
        </r>
      </text>
    </comment>
    <comment ref="H351" authorId="0" shapeId="0" xr:uid="{00000000-0006-0000-0900-0000BD010000}">
      <text>
        <r>
          <rPr>
            <sz val="10"/>
            <color rgb="FF000000"/>
            <rFont val="Arial"/>
            <scheme val="minor"/>
          </rPr>
          <t>飲み代合計：30,289円
3/2の飲み代精算：26,628円
差額：3,661円</t>
        </r>
      </text>
    </comment>
    <comment ref="M351" authorId="0" shapeId="0" xr:uid="{00000000-0006-0000-0900-0000C4010000}">
      <text>
        <r>
          <rPr>
            <sz val="10"/>
            <color rgb="FF000000"/>
            <rFont val="Arial"/>
            <scheme val="minor"/>
          </rPr>
          <t>①浅草〜新橋：209円
②新橋〜品川：167円
③品川〜田町：146円</t>
        </r>
      </text>
    </comment>
    <comment ref="P351" authorId="0" shapeId="0" xr:uid="{00000000-0006-0000-0900-0000CB010000}">
      <text>
        <r>
          <rPr>
            <sz val="10"/>
            <color rgb="FF000000"/>
            <rFont val="Arial"/>
            <scheme val="minor"/>
          </rPr>
          <t>紙：500円
電子：500円
※PASMO</t>
        </r>
      </text>
    </comment>
    <comment ref="D352" authorId="0" shapeId="0" xr:uid="{00000000-0006-0000-0900-0000D1010000}">
      <text>
        <r>
          <rPr>
            <sz val="10"/>
            <color rgb="FF000000"/>
            <rFont val="Arial"/>
            <scheme val="minor"/>
          </rPr>
          <t>レッドブル：200円
※PASMO</t>
        </r>
      </text>
    </comment>
    <comment ref="E352" authorId="0" shapeId="0" xr:uid="{00000000-0006-0000-0900-0000D2010000}">
      <text>
        <r>
          <rPr>
            <sz val="10"/>
            <color rgb="FF000000"/>
            <rFont val="Arial"/>
            <scheme val="minor"/>
          </rPr>
          <t>昼飯ファミマ：619円
※PASMO
サラダチキン2つのみという良い感じ！！！(しかも無理してない！！！)</t>
        </r>
      </text>
    </comment>
    <comment ref="F352" authorId="0" shapeId="0" xr:uid="{00000000-0006-0000-0900-0000D3010000}">
      <text>
        <r>
          <rPr>
            <sz val="10"/>
            <color rgb="FF000000"/>
            <rFont val="Arial"/>
            <scheme val="minor"/>
          </rPr>
          <t>夜飯セブン：616円
※PayPayカード</t>
        </r>
      </text>
    </comment>
    <comment ref="N352" authorId="0" shapeId="0" xr:uid="{00000000-0006-0000-0900-0000E2010000}">
      <text>
        <r>
          <rPr>
            <sz val="10"/>
            <color rgb="FF000000"/>
            <rFont val="Arial"/>
            <scheme val="minor"/>
          </rPr>
          <t>フェイスシート：327円
※ICOCA</t>
        </r>
      </text>
    </comment>
    <comment ref="D353" authorId="0" shapeId="0" xr:uid="{00000000-0006-0000-0900-0000EB010000}">
      <text>
        <r>
          <rPr>
            <sz val="10"/>
            <color rgb="FF000000"/>
            <rFont val="Arial"/>
            <scheme val="minor"/>
          </rPr>
          <t>朝飯ファミマ：737円
※ PayPayカード(スクラッチなぜか対象外店舗だった)</t>
        </r>
      </text>
    </comment>
    <comment ref="E353" authorId="0" shapeId="0" xr:uid="{00000000-0006-0000-0900-0000EC010000}">
      <text>
        <r>
          <rPr>
            <sz val="10"/>
            <color rgb="FF000000"/>
            <rFont val="Arial"/>
            <scheme val="minor"/>
          </rPr>
          <t>お茶：120円
※PASMO
昼品川食堂：900円
※ PayPayカード</t>
        </r>
      </text>
    </comment>
    <comment ref="F353" authorId="0" shapeId="0" xr:uid="{00000000-0006-0000-0900-0000EE010000}">
      <text>
        <r>
          <rPr>
            <sz val="10"/>
            <color rgb="FF000000"/>
            <rFont val="Arial"/>
            <scheme val="minor"/>
          </rPr>
          <t>夜飯セブン：814円
※ PayPayカードでタバコと合わせて1,314円</t>
        </r>
      </text>
    </comment>
    <comment ref="J353" authorId="0" shapeId="0" xr:uid="{00000000-0006-0000-0900-0000F3010000}">
      <text>
        <r>
          <rPr>
            <sz val="10"/>
            <color rgb="FF000000"/>
            <rFont val="Arial"/>
            <scheme val="minor"/>
          </rPr>
          <t>ダイエーで諸々：2,709円
※PASMO</t>
        </r>
      </text>
    </comment>
    <comment ref="P353" authorId="0" shapeId="0" xr:uid="{00000000-0006-0000-0900-0000FA010000}">
      <text>
        <r>
          <rPr>
            <sz val="10"/>
            <color rgb="FF000000"/>
            <rFont val="Arial"/>
            <scheme val="minor"/>
          </rPr>
          <t>電子：500円
※ PayPayカードで夜飯と合わせて1,314円</t>
        </r>
      </text>
    </comment>
    <comment ref="D354" authorId="0" shapeId="0" xr:uid="{00000000-0006-0000-0900-000003020000}">
      <text>
        <r>
          <rPr>
            <sz val="10"/>
            <color rgb="FF000000"/>
            <rFont val="Arial"/>
            <scheme val="minor"/>
          </rPr>
          <t>グレフルジュース：130円
※PASMO</t>
        </r>
      </text>
    </comment>
    <comment ref="E354" authorId="0" shapeId="0" xr:uid="{00000000-0006-0000-0900-000004020000}">
      <text>
        <r>
          <rPr>
            <sz val="10"/>
            <color rgb="FF000000"/>
            <rFont val="Arial"/>
            <scheme val="minor"/>
          </rPr>
          <t>昼飯品川定食：900円
※ PayPayカード
モンスター：210円
※PASMO</t>
        </r>
      </text>
    </comment>
    <comment ref="N354" authorId="0" shapeId="0" xr:uid="{00000000-0006-0000-0900-00000D020000}">
      <text>
        <r>
          <rPr>
            <sz val="10"/>
            <color rgb="FF000000"/>
            <rFont val="Arial"/>
            <scheme val="minor"/>
          </rPr>
          <t>①スニーカー：2,549円
②トレシュー：4,748円
※ AmazonでPayPayカード決済</t>
        </r>
      </text>
    </comment>
    <comment ref="D355" authorId="0" shapeId="0" xr:uid="{00000000-0006-0000-0900-000015020000}">
      <text>
        <r>
          <rPr>
            <sz val="10"/>
            <color rgb="FF000000"/>
            <rFont val="Arial"/>
            <scheme val="minor"/>
          </rPr>
          <t>朝飯ファミマ：552円
※VポイントPay</t>
        </r>
      </text>
    </comment>
    <comment ref="E355" authorId="0" shapeId="0" xr:uid="{00000000-0006-0000-0900-000016020000}">
      <text>
        <r>
          <rPr>
            <sz val="10"/>
            <color rgb="FF000000"/>
            <rFont val="Arial"/>
            <scheme val="minor"/>
          </rPr>
          <t>お茶：120円
※PASMO</t>
        </r>
      </text>
    </comment>
    <comment ref="F355" authorId="0" shapeId="0" xr:uid="{00000000-0006-0000-0900-000017020000}">
      <text>
        <r>
          <rPr>
            <sz val="10"/>
            <color rgb="FF000000"/>
            <rFont val="Arial"/>
            <scheme val="minor"/>
          </rPr>
          <t>夜飯セブン：695円
※タバコと一緒に PayPayカードで1,195円の会計</t>
        </r>
      </text>
    </comment>
    <comment ref="P355" authorId="0" shapeId="0" xr:uid="{00000000-0006-0000-0900-000023020000}">
      <text>
        <r>
          <rPr>
            <sz val="10"/>
            <color rgb="FF000000"/>
            <rFont val="Arial"/>
            <scheme val="minor"/>
          </rPr>
          <t>電子：500円
※ PayPayカードで夜飯と合わせて1,195円</t>
        </r>
      </text>
    </comment>
    <comment ref="D356" authorId="0" shapeId="0" xr:uid="{00000000-0006-0000-0900-000026020000}">
      <text>
        <r>
          <rPr>
            <sz val="10"/>
            <color rgb="FF000000"/>
            <rFont val="Arial"/>
            <scheme val="minor"/>
          </rPr>
          <t>朝ファミマ：511円
※PASMO
🔥ジム前の栄養摂取</t>
        </r>
      </text>
    </comment>
    <comment ref="E356" authorId="0" shapeId="0" xr:uid="{00000000-0006-0000-0900-000027020000}">
      <text>
        <r>
          <rPr>
            <sz val="10"/>
            <color rgb="FF000000"/>
            <rFont val="Arial"/>
            <scheme val="minor"/>
          </rPr>
          <t>夜飯品川の豚丼：980円
※PASMO支払い</t>
        </r>
      </text>
    </comment>
    <comment ref="H356" authorId="0" shapeId="0" xr:uid="{00000000-0006-0000-0900-000029020000}">
      <text>
        <r>
          <rPr>
            <sz val="10"/>
            <color rgb="FF000000"/>
            <rFont val="Arial"/>
            <scheme val="minor"/>
          </rPr>
          <t>①横山と夜飯（新進気鋭）：22,000円
※PayPayカードで4人分88,000円決済し、現金で60,000円、PayPayで6,000円分回収済
②2次会ダーツバー代：5,700円
16,960円払って、11,260円回収
③ラストセブンで追加酒：348円
※PASMO</t>
        </r>
      </text>
    </comment>
    <comment ref="I356" authorId="0" shapeId="0" xr:uid="{00000000-0006-0000-0900-00002A020000}">
      <text>
        <r>
          <rPr>
            <sz val="10"/>
            <color rgb="FF000000"/>
            <rFont val="Arial"/>
            <scheme val="minor"/>
          </rPr>
          <t>幸太郎とハッサンとyejiと飲み：1,546円
※PASMO</t>
        </r>
      </text>
    </comment>
    <comment ref="J356" authorId="0" shapeId="0" xr:uid="{00000000-0006-0000-0900-00002E020000}">
      <text>
        <r>
          <rPr>
            <sz val="10"/>
            <color rgb="FF000000"/>
            <rFont val="Arial"/>
            <scheme val="minor"/>
          </rPr>
          <t>スーパーで缶詰と水：1,777円
※PASMO支払い</t>
        </r>
      </text>
    </comment>
    <comment ref="K356" authorId="0" shapeId="0" xr:uid="{00000000-0006-0000-0900-000031020000}">
      <text>
        <r>
          <rPr>
            <sz val="10"/>
            <color rgb="FF000000"/>
            <rFont val="Arial"/>
            <scheme val="minor"/>
          </rPr>
          <t>眉毛サロン(4回目)：13,000円
※ PayPayカードでスタイリングジェルと一緒に購入で会計16,000円</t>
        </r>
      </text>
    </comment>
    <comment ref="M356" authorId="0" shapeId="0" xr:uid="{00000000-0006-0000-0900-000034020000}">
      <text>
        <r>
          <rPr>
            <sz val="10"/>
            <color rgb="FF000000"/>
            <rFont val="Arial"/>
            <scheme val="minor"/>
          </rPr>
          <t>①麻布十番～銀座：178円
②銀座～麻布十番：178円
③目黒～恵比寿：146円
④恵比寿～目黒：146円
⑤目黒から自宅：1,900円</t>
        </r>
      </text>
    </comment>
    <comment ref="N356" authorId="0" shapeId="0" xr:uid="{00000000-0006-0000-0900-000037020000}">
      <text>
        <r>
          <rPr>
            <sz val="10"/>
            <color rgb="FF000000"/>
            <rFont val="Arial"/>
            <scheme val="minor"/>
          </rPr>
          <t>①眉毛スタイリングジェル：3,000円
※ PayPayカードで眉サロンの施術と一緒でお会計16,000円
②ネットフリックス料金：498円</t>
        </r>
      </text>
    </comment>
    <comment ref="E357" authorId="0" shapeId="0" xr:uid="{00000000-0006-0000-0900-00003C020000}">
      <text>
        <r>
          <rPr>
            <sz val="10"/>
            <color rgb="FF000000"/>
            <rFont val="Arial"/>
            <scheme val="minor"/>
          </rPr>
          <t>ポカリ：179円
※PASMO</t>
        </r>
      </text>
    </comment>
    <comment ref="H357" authorId="0" shapeId="0" xr:uid="{00000000-0006-0000-0900-00003D020000}">
      <text>
        <r>
          <rPr>
            <sz val="10"/>
            <color rgb="FF000000"/>
            <rFont val="Arial"/>
            <scheme val="minor"/>
          </rPr>
          <t>SAフットサル大会：2,500円
※阿南に送金</t>
        </r>
      </text>
    </comment>
    <comment ref="M357" authorId="0" shapeId="0" xr:uid="{00000000-0006-0000-0900-000042020000}">
      <text>
        <r>
          <rPr>
            <sz val="10"/>
            <color rgb="FF000000"/>
            <rFont val="Arial"/>
            <scheme val="minor"/>
          </rPr>
          <t>①麻布十番〜四ツ谷：178円
②四ツ谷〜立川：571円
③立川〜立飛：214円
④立飛〜立川：214円
⑤立川〜四ツ谷：571円
⑥四ツ谷〜麻布十番：178円
⑦麻布十番〜浅草：108円
焼き肉屋～あやなんの家タクシー：1,000円</t>
        </r>
      </text>
    </comment>
    <comment ref="D358" authorId="0" shapeId="0" xr:uid="{00000000-0006-0000-0900-000050020000}">
      <text>
        <r>
          <rPr>
            <sz val="10"/>
            <color rgb="FF000000"/>
            <rFont val="Arial"/>
            <scheme val="minor"/>
          </rPr>
          <t>朝セブン：657円
※ PayPay残高</t>
        </r>
      </text>
    </comment>
    <comment ref="H358" authorId="0" shapeId="0" xr:uid="{00000000-0006-0000-0900-000052020000}">
      <text>
        <r>
          <rPr>
            <sz val="10"/>
            <color rgb="FF000000"/>
            <rFont val="Arial"/>
            <scheme val="minor"/>
          </rPr>
          <t>斎藤さんとランチ：1,180円
※斎藤さん分はご馳走して2,460円で PayPay残高支払い</t>
        </r>
      </text>
    </comment>
    <comment ref="I358" authorId="0" shapeId="0" xr:uid="{00000000-0006-0000-0900-000053020000}">
      <text>
        <r>
          <rPr>
            <sz val="10"/>
            <color rgb="FF000000"/>
            <rFont val="Arial"/>
            <scheme val="minor"/>
          </rPr>
          <t>斎藤さん転職祝いランチ奢り：1,280円
※ PayPay残高で自分のと一緒に2,460円で支払い</t>
        </r>
      </text>
    </comment>
    <comment ref="M358" authorId="0" shapeId="0" xr:uid="{00000000-0006-0000-0900-00005A020000}">
      <text>
        <r>
          <rPr>
            <sz val="10"/>
            <color rgb="FF000000"/>
            <rFont val="Arial"/>
            <scheme val="minor"/>
          </rPr>
          <t>①浅草～東銀座：220円
②東銀座～虎ノ門ヒルズ：66円</t>
        </r>
      </text>
    </comment>
    <comment ref="D359" authorId="0" shapeId="0" xr:uid="{00000000-0006-0000-0900-00006B020000}">
      <text>
        <r>
          <rPr>
            <sz val="10"/>
            <color rgb="FF000000"/>
            <rFont val="Arial"/>
            <scheme val="minor"/>
          </rPr>
          <t>朝飯ニューデイズ：547円
※PASMO
モンスター：210円
※PASMO</t>
        </r>
      </text>
    </comment>
    <comment ref="E359" authorId="0" shapeId="0" xr:uid="{00000000-0006-0000-0900-00006C020000}">
      <text>
        <r>
          <rPr>
            <sz val="10"/>
            <color rgb="FF000000"/>
            <rFont val="Arial"/>
            <scheme val="minor"/>
          </rPr>
          <t>昼飯ファミマ：606円
※VポイントPay決済
オフィスグリコ：310円
※d払い</t>
        </r>
      </text>
    </comment>
    <comment ref="F359" authorId="0" shapeId="0" xr:uid="{00000000-0006-0000-0900-00006E020000}">
      <text>
        <r>
          <rPr>
            <sz val="10"/>
            <color rgb="FF000000"/>
            <rFont val="Arial"/>
            <scheme val="minor"/>
          </rPr>
          <t>新橋の肉そば：1,050円
※現金</t>
        </r>
      </text>
    </comment>
    <comment ref="K359" authorId="0" shapeId="0" xr:uid="{00000000-0006-0000-0900-000073020000}">
      <text>
        <r>
          <rPr>
            <sz val="10"/>
            <color rgb="FF000000"/>
            <rFont val="Arial"/>
            <scheme val="minor"/>
          </rPr>
          <t>オールドルーキーサウナ銀座店：2,580円
※PASMO支払い</t>
        </r>
      </text>
    </comment>
    <comment ref="M359" authorId="0" shapeId="0" xr:uid="{00000000-0006-0000-0900-000076020000}">
      <text>
        <r>
          <rPr>
            <sz val="10"/>
            <color rgb="FF000000"/>
            <rFont val="Arial"/>
            <scheme val="minor"/>
          </rPr>
          <t>①品川～新橋：167円
②新橋～麻布十番：178円</t>
        </r>
      </text>
    </comment>
    <comment ref="D360" authorId="0" shapeId="0" xr:uid="{00000000-0006-0000-0900-000085020000}">
      <text>
        <r>
          <rPr>
            <sz val="10"/>
            <color rgb="FF000000"/>
            <rFont val="Arial"/>
            <scheme val="minor"/>
          </rPr>
          <t>お茶：120円
※PASMO
レモン：130円
※PASMO</t>
        </r>
      </text>
    </comment>
    <comment ref="E360" authorId="0" shapeId="0" xr:uid="{00000000-0006-0000-0900-000086020000}">
      <text>
        <r>
          <rPr>
            <sz val="10"/>
            <color rgb="FF000000"/>
            <rFont val="Arial"/>
            <scheme val="minor"/>
          </rPr>
          <t>品川定食：850円
※ PayPay残高
オフィスグリコ：150円
※ PayPay残高</t>
        </r>
      </text>
    </comment>
    <comment ref="F360" authorId="0" shapeId="0" xr:uid="{00000000-0006-0000-0900-000087020000}">
      <text>
        <r>
          <rPr>
            <sz val="10"/>
            <color rgb="FF000000"/>
            <rFont val="Arial"/>
            <scheme val="minor"/>
          </rPr>
          <t>夜飯ファミマ：614円
※PASMO</t>
        </r>
      </text>
    </comment>
    <comment ref="P360" authorId="0" shapeId="0" xr:uid="{00000000-0006-0000-0900-000093020000}">
      <text>
        <r>
          <rPr>
            <sz val="10"/>
            <color rgb="FF000000"/>
            <rFont val="Arial"/>
            <scheme val="minor"/>
          </rPr>
          <t>電子：500円
※PASMO</t>
        </r>
      </text>
    </comment>
    <comment ref="D361" authorId="0" shapeId="0" xr:uid="{00000000-0006-0000-0900-00009B020000}">
      <text>
        <r>
          <rPr>
            <sz val="10"/>
            <color rgb="FF000000"/>
            <rFont val="Arial"/>
            <scheme val="minor"/>
          </rPr>
          <t>モンスター：210円
※PASMO</t>
        </r>
      </text>
    </comment>
    <comment ref="E361" authorId="0" shapeId="0" xr:uid="{00000000-0006-0000-0900-00009C020000}">
      <text>
        <r>
          <rPr>
            <sz val="10"/>
            <color rgb="FF000000"/>
            <rFont val="Arial"/>
            <scheme val="minor"/>
          </rPr>
          <t>オフィスグリコ：238円
※ PayPay残高
オフィスグリコ：300円
※ PayPay残高</t>
        </r>
      </text>
    </comment>
    <comment ref="F361" authorId="0" shapeId="0" xr:uid="{00000000-0006-0000-0900-00009D020000}">
      <text>
        <r>
          <rPr>
            <sz val="10"/>
            <color rgb="FF000000"/>
            <rFont val="Arial"/>
            <scheme val="minor"/>
          </rPr>
          <t>夜飯ファミマ：358円
※ PayPay残高</t>
        </r>
      </text>
    </comment>
    <comment ref="J361" authorId="0" shapeId="0" xr:uid="{00000000-0006-0000-0900-0000A5020000}">
      <text>
        <r>
          <rPr>
            <sz val="10"/>
            <color rgb="FF000000"/>
            <rFont val="Arial"/>
            <scheme val="minor"/>
          </rPr>
          <t>ダイエーで納豆と夜飯：1,497円
※ミナトク Payポイント</t>
        </r>
      </text>
    </comment>
    <comment ref="D362" authorId="0" shapeId="0" xr:uid="{00000000-0006-0000-0900-0000B0020000}">
      <text>
        <r>
          <rPr>
            <sz val="10"/>
            <color rgb="FF000000"/>
            <rFont val="Arial"/>
            <scheme val="minor"/>
          </rPr>
          <t>朝ファミマ：851円
※ PayPay残高</t>
        </r>
      </text>
    </comment>
    <comment ref="E362" authorId="0" shapeId="0" xr:uid="{00000000-0006-0000-0900-0000B1020000}">
      <text>
        <r>
          <rPr>
            <sz val="10"/>
            <color rgb="FF000000"/>
            <rFont val="Arial"/>
            <scheme val="minor"/>
          </rPr>
          <t>昼ファミマ：766円
※PASMO</t>
        </r>
      </text>
    </comment>
    <comment ref="F362" authorId="0" shapeId="0" xr:uid="{00000000-0006-0000-0900-0000B3020000}">
      <text>
        <r>
          <rPr>
            <sz val="10"/>
            <color rgb="FF000000"/>
            <rFont val="Arial"/>
            <scheme val="minor"/>
          </rPr>
          <t>夜飯セブン：614円
※PASMO</t>
        </r>
      </text>
    </comment>
    <comment ref="K362" authorId="0" shapeId="0" xr:uid="{00000000-0006-0000-0900-0000B9020000}">
      <text>
        <r>
          <rPr>
            <sz val="10"/>
            <color rgb="FF000000"/>
            <rFont val="Arial"/>
            <scheme val="minor"/>
          </rPr>
          <t>オールドルーキーサウナ新宿店：1,980円
※PASMO支払い</t>
        </r>
      </text>
    </comment>
    <comment ref="M362" authorId="0" shapeId="0" xr:uid="{00000000-0006-0000-0900-0000BA020000}">
      <text>
        <r>
          <rPr>
            <sz val="10"/>
            <color rgb="FF000000"/>
            <rFont val="Arial"/>
            <scheme val="minor"/>
          </rPr>
          <t>①目黒～代々木：167円
②代々木～麻布十番：220円</t>
        </r>
      </text>
    </comment>
    <comment ref="P362" authorId="0" shapeId="0" xr:uid="{00000000-0006-0000-0900-0000BF020000}">
      <text>
        <r>
          <rPr>
            <sz val="10"/>
            <color rgb="FF000000"/>
            <rFont val="Arial"/>
            <scheme val="minor"/>
          </rPr>
          <t>電子：500円
※ PayPay残高</t>
        </r>
      </text>
    </comment>
    <comment ref="D363" authorId="0" shapeId="0" xr:uid="{00000000-0006-0000-0900-0000C4020000}">
      <text>
        <r>
          <rPr>
            <sz val="10"/>
            <color rgb="FF000000"/>
            <rFont val="Arial"/>
            <scheme val="minor"/>
          </rPr>
          <t>朝セブン：491円
※PASMO
パーソナルプロテイン：440円
※ PayPay残高</t>
        </r>
      </text>
    </comment>
    <comment ref="H363" authorId="0" shapeId="0" xr:uid="{00000000-0006-0000-0900-0000C7020000}">
      <text>
        <r>
          <rPr>
            <sz val="10"/>
            <color rgb="FF000000"/>
            <rFont val="Arial"/>
            <scheme val="minor"/>
          </rPr>
          <t>①麻布メンツでタクシーとお茶代：2,480円
②あやなんと居酒屋：6,330円
※PayPayカードで11,330円支払いし、5,000円PayPay送ってもらった</t>
        </r>
      </text>
    </comment>
    <comment ref="I363" authorId="0" shapeId="0" xr:uid="{00000000-0006-0000-0900-0000C9020000}">
      <text>
        <r>
          <rPr>
            <sz val="10"/>
            <color rgb="FF000000"/>
            <rFont val="Arial"/>
            <scheme val="minor"/>
          </rPr>
          <t>ホワイトデーお返し：1,598円
※ PayPay残高</t>
        </r>
      </text>
    </comment>
    <comment ref="M363" authorId="0" shapeId="0" xr:uid="{00000000-0006-0000-0900-0000CB020000}">
      <text>
        <r>
          <rPr>
            <sz val="10"/>
            <color rgb="FF000000"/>
            <rFont val="Arial"/>
            <scheme val="minor"/>
          </rPr>
          <t>①品川～有楽町：199円
②麻布十番～浅草：209円
③居酒屋からタクシー：500円
※PASMO</t>
        </r>
      </text>
    </comment>
    <comment ref="N363" authorId="0" shapeId="0" xr:uid="{00000000-0006-0000-0900-0000CE020000}">
      <text>
        <r>
          <rPr>
            <sz val="10"/>
            <color rgb="FF000000"/>
            <rFont val="Arial"/>
            <scheme val="minor"/>
          </rPr>
          <t>ユニクロ買い物：19,908円
※リカさんにPayPay送金</t>
        </r>
      </text>
    </comment>
    <comment ref="O363" authorId="0" shapeId="0" xr:uid="{00000000-0006-0000-0900-0000D1020000}">
      <text>
        <r>
          <rPr>
            <sz val="10"/>
            <color rgb="FF000000"/>
            <rFont val="Arial"/>
            <scheme val="minor"/>
          </rPr>
          <t>クリーニング：3,402円
※PayPayカード</t>
        </r>
      </text>
    </comment>
    <comment ref="D364" authorId="0" shapeId="0" xr:uid="{00000000-0006-0000-0900-0000DB020000}">
      <text>
        <r>
          <rPr>
            <sz val="10"/>
            <color rgb="FF000000"/>
            <rFont val="Arial"/>
            <scheme val="minor"/>
          </rPr>
          <t>朝セブン：682円
※PASMO</t>
        </r>
      </text>
    </comment>
    <comment ref="H364" authorId="0" shapeId="0" xr:uid="{00000000-0006-0000-0900-0000DE020000}">
      <text>
        <r>
          <rPr>
            <sz val="10"/>
            <color rgb="FF000000"/>
            <rFont val="Arial"/>
            <scheme val="minor"/>
          </rPr>
          <t>メンチカツ：400円
浅草飲み代：6,000円
太鼓の達人：200円
※現金</t>
        </r>
      </text>
    </comment>
    <comment ref="I364" authorId="0" shapeId="0" xr:uid="{00000000-0006-0000-0900-0000E0020000}">
      <text>
        <r>
          <rPr>
            <sz val="10"/>
            <color rgb="FF000000"/>
            <rFont val="Arial"/>
            <scheme val="minor"/>
          </rPr>
          <t>いちご大福おごり：1,200円
※ PayPay残高
太鼓の達人おごり：200円
※現金</t>
        </r>
      </text>
    </comment>
    <comment ref="J364" authorId="0" shapeId="0" xr:uid="{00000000-0006-0000-0900-0000E3020000}">
      <text>
        <r>
          <rPr>
            <sz val="10"/>
            <color rgb="FF000000"/>
            <rFont val="Arial"/>
            <scheme val="minor"/>
          </rPr>
          <t>ダイエー買い物：2,247円
※みなとく Payポイント</t>
        </r>
      </text>
    </comment>
    <comment ref="K364" authorId="0" shapeId="0" xr:uid="{00000000-0006-0000-0900-0000E5020000}">
      <text>
        <r>
          <rPr>
            <sz val="10"/>
            <color rgb="FF000000"/>
            <rFont val="Arial"/>
            <scheme val="minor"/>
          </rPr>
          <t>レディアンスパ麻布十番：1,500円
※PASMO</t>
        </r>
      </text>
    </comment>
    <comment ref="M364" authorId="0" shapeId="0" xr:uid="{00000000-0006-0000-0900-0000EA020000}">
      <text>
        <r>
          <rPr>
            <sz val="10"/>
            <color rgb="FF000000"/>
            <rFont val="Arial"/>
            <scheme val="minor"/>
          </rPr>
          <t>浅草～麻布十番：209円</t>
        </r>
      </text>
    </comment>
    <comment ref="P364" authorId="0" shapeId="0" xr:uid="{00000000-0006-0000-0900-0000EF020000}">
      <text>
        <r>
          <rPr>
            <sz val="10"/>
            <color rgb="FF000000"/>
            <rFont val="Arial"/>
            <scheme val="minor"/>
          </rPr>
          <t>電子：500円
※PASMO</t>
        </r>
      </text>
    </comment>
    <comment ref="D365" authorId="0" shapeId="0" xr:uid="{00000000-0006-0000-0900-0000F8020000}">
      <text>
        <r>
          <rPr>
            <sz val="10"/>
            <color rgb="FF000000"/>
            <rFont val="Arial"/>
            <scheme val="minor"/>
          </rPr>
          <t>朝お茶：120円
モンスター：210円
※PASMO支払い</t>
        </r>
      </text>
    </comment>
    <comment ref="E365" authorId="0" shapeId="0" xr:uid="{00000000-0006-0000-0900-0000F9020000}">
      <text>
        <r>
          <rPr>
            <sz val="10"/>
            <color rgb="FF000000"/>
            <rFont val="Arial"/>
            <scheme val="minor"/>
          </rPr>
          <t>昼飯品川定食：900円
※PayPay残高</t>
        </r>
      </text>
    </comment>
    <comment ref="P365" authorId="0" shapeId="0" xr:uid="{00000000-0006-0000-0900-000003030000}">
      <text>
        <r>
          <rPr>
            <sz val="10"/>
            <color rgb="FF000000"/>
            <rFont val="Arial"/>
            <scheme val="minor"/>
          </rPr>
          <t>電子：500円
※PASMO</t>
        </r>
      </text>
    </comment>
    <comment ref="D366" authorId="0" shapeId="0" xr:uid="{00000000-0006-0000-0900-000007030000}">
      <text>
        <r>
          <rPr>
            <sz val="10"/>
            <color rgb="FF000000"/>
            <rFont val="Arial"/>
            <scheme val="minor"/>
          </rPr>
          <t>目黒ニューデイズでお茶とレッドブル：459円
※PASMO</t>
        </r>
      </text>
    </comment>
    <comment ref="F366" authorId="0" shapeId="0" xr:uid="{00000000-0006-0000-0900-000009030000}">
      <text>
        <r>
          <rPr>
            <sz val="10"/>
            <color rgb="FF000000"/>
            <rFont val="Arial"/>
            <scheme val="minor"/>
          </rPr>
          <t>夜飯ファミマ：657円
※PASMO</t>
        </r>
      </text>
    </comment>
    <comment ref="P366" authorId="0" shapeId="0" xr:uid="{00000000-0006-0000-0900-000018030000}">
      <text>
        <r>
          <rPr>
            <sz val="10"/>
            <color rgb="FF000000"/>
            <rFont val="Arial"/>
            <scheme val="minor"/>
          </rPr>
          <t>電子：500円
※PASMO
電子(グロー)：450円
※PASMO</t>
        </r>
      </text>
    </comment>
    <comment ref="D367" authorId="0" shapeId="0" xr:uid="{00000000-0006-0000-0900-000020030000}">
      <text>
        <r>
          <rPr>
            <sz val="10"/>
            <color rgb="FF000000"/>
            <rFont val="Arial"/>
            <scheme val="minor"/>
          </rPr>
          <t>朝飯ニューデイズ：781円
※PASMO</t>
        </r>
      </text>
    </comment>
    <comment ref="E367" authorId="0" shapeId="0" xr:uid="{00000000-0006-0000-0900-000021030000}">
      <text>
        <r>
          <rPr>
            <sz val="10"/>
            <color rgb="FF000000"/>
            <rFont val="Arial"/>
            <scheme val="minor"/>
          </rPr>
          <t>モンスター：210円
※PASMO支払い</t>
        </r>
      </text>
    </comment>
    <comment ref="F367" authorId="0" shapeId="0" xr:uid="{00000000-0006-0000-0900-000023030000}">
      <text>
        <r>
          <rPr>
            <sz val="10"/>
            <color rgb="FF000000"/>
            <rFont val="Arial"/>
            <scheme val="minor"/>
          </rPr>
          <t>品川ラーメン：1,360円
※PASMO支払い</t>
        </r>
      </text>
    </comment>
    <comment ref="K367" authorId="0" shapeId="0" xr:uid="{00000000-0006-0000-0900-000028030000}">
      <text>
        <r>
          <rPr>
            <sz val="10"/>
            <color rgb="FF000000"/>
            <rFont val="Arial"/>
            <scheme val="minor"/>
          </rPr>
          <t>オールドルーキーサウナ渋谷店：1,980円
※PASMO支払い</t>
        </r>
      </text>
    </comment>
    <comment ref="M367" authorId="0" shapeId="0" xr:uid="{00000000-0006-0000-0900-000029030000}">
      <text>
        <r>
          <rPr>
            <sz val="10"/>
            <color rgb="FF000000"/>
            <rFont val="Arial"/>
            <scheme val="minor"/>
          </rPr>
          <t>①品川〜渋谷：199円
②渋谷〜麻布十番：209円</t>
        </r>
      </text>
    </comment>
    <comment ref="D368" authorId="0" shapeId="0" xr:uid="{00000000-0006-0000-0900-000039030000}">
      <text>
        <r>
          <rPr>
            <sz val="10"/>
            <color rgb="FF000000"/>
            <rFont val="Arial"/>
            <scheme val="minor"/>
          </rPr>
          <t>朝ニューデイズ：675円
※PASMO</t>
        </r>
      </text>
    </comment>
    <comment ref="E368" authorId="0" shapeId="0" xr:uid="{00000000-0006-0000-0900-00003A030000}">
      <text>
        <r>
          <rPr>
            <sz val="10"/>
            <color rgb="FF000000"/>
            <rFont val="Arial"/>
            <scheme val="minor"/>
          </rPr>
          <t>昼飯ファミマ：605円
※PASMO(タバコと一緒)
自販ビタミンジュース：160円
※PASMO</t>
        </r>
      </text>
    </comment>
    <comment ref="F368" authorId="0" shapeId="0" xr:uid="{00000000-0006-0000-0900-00003B030000}">
      <text>
        <r>
          <rPr>
            <sz val="10"/>
            <color rgb="FF000000"/>
            <rFont val="Arial"/>
            <scheme val="minor"/>
          </rPr>
          <t>①夜飯ニューデイズ：456円
※PASMOでタバコと一緒</t>
        </r>
      </text>
    </comment>
    <comment ref="M368" authorId="0" shapeId="0" xr:uid="{00000000-0006-0000-0900-000042030000}">
      <text>
        <r>
          <rPr>
            <sz val="10"/>
            <color rgb="FF000000"/>
            <rFont val="Arial"/>
            <scheme val="minor"/>
          </rPr>
          <t>①品川〜日暮里：253円
②日暮里〜空港第2ビル：1,267円
③日暮里〜空港第2ビル：1,300円(特急券 PayPayカードで購入)
バンコク往復飛行機代：58,753円（12/28にけんやと電話してEPOSで決済済み）</t>
        </r>
      </text>
    </comment>
    <comment ref="N368" authorId="0" shapeId="0" xr:uid="{00000000-0006-0000-0900-000045030000}">
      <text>
        <r>
          <rPr>
            <sz val="10"/>
            <color rgb="FF000000"/>
            <rFont val="Arial"/>
            <scheme val="minor"/>
          </rPr>
          <t>ごむ：1,040円
※PASMO</t>
        </r>
      </text>
    </comment>
    <comment ref="P368" authorId="0" shapeId="0" xr:uid="{00000000-0006-0000-0900-000049030000}">
      <text>
        <r>
          <rPr>
            <sz val="10"/>
            <color rgb="FF000000"/>
            <rFont val="Arial"/>
            <scheme val="minor"/>
          </rPr>
          <t>紙：500円
※PASMO(昼飯と一緒)
紙：500円
※PASMO(夜飯と一緒)</t>
        </r>
      </text>
    </comment>
    <comment ref="H369" authorId="0" shapeId="0" xr:uid="{00000000-0006-0000-0900-000056030000}">
      <text>
        <r>
          <rPr>
            <sz val="10"/>
            <color rgb="FF000000"/>
            <rFont val="Arial"/>
            <scheme val="minor"/>
          </rPr>
          <t>【タイ旅行まとめ】
①eSIM：1,519円
※ PayPay残高
②行きの空港で飯：1,980円
※PASMO
③現金→バースで使い切り：30,000円
④帰りの空港飯：16,784円
※PayPayカード
⑤バー：28,062円
※PayPayカード
⑥かいに精算で送金：16,252円
※三井住友から送金</t>
        </r>
      </text>
    </comment>
    <comment ref="M369" authorId="0" shapeId="0" xr:uid="{00000000-0006-0000-0900-00005B030000}">
      <text>
        <r>
          <rPr>
            <sz val="10"/>
            <color rgb="FF000000"/>
            <rFont val="Arial"/>
            <scheme val="minor"/>
          </rPr>
          <t>バンコク往復飛行機代：58,753円（12/28にけんやと電話してEPOSで決済済み）</t>
        </r>
      </text>
    </comment>
    <comment ref="F371" authorId="0" shapeId="0" xr:uid="{00000000-0006-0000-0900-00007A030000}">
      <text>
        <r>
          <rPr>
            <sz val="10"/>
            <color rgb="FF000000"/>
            <rFont val="Arial"/>
            <scheme val="minor"/>
          </rPr>
          <t>①夜飯家系：1,280円
※PASMO
②ヨーグルトなどをローソン：1,029円（タバコと一緒）
※PASMO</t>
        </r>
      </text>
    </comment>
    <comment ref="M371" authorId="0" shapeId="0" xr:uid="{00000000-0006-0000-0900-000082030000}">
      <text>
        <r>
          <rPr>
            <sz val="10"/>
            <color rgb="FF000000"/>
            <rFont val="Arial"/>
            <scheme val="minor"/>
          </rPr>
          <t>①空港第2ビル～上野：1,267円
②上野～麻布十番：209円
③空港第2ビル～上野：1,300円(特急券 PayPayカードで購入)</t>
        </r>
      </text>
    </comment>
    <comment ref="P371" authorId="0" shapeId="0" xr:uid="{00000000-0006-0000-0900-000088030000}">
      <text>
        <r>
          <rPr>
            <sz val="10"/>
            <color rgb="FF000000"/>
            <rFont val="Arial"/>
            <scheme val="minor"/>
          </rPr>
          <t>電子：450円（夜飯ローソンと一緒）
※PASMO</t>
        </r>
      </text>
    </comment>
    <comment ref="E372" authorId="0" shapeId="0" xr:uid="{00000000-0006-0000-0900-000092030000}">
      <text>
        <r>
          <rPr>
            <sz val="10"/>
            <color rgb="FF000000"/>
            <rFont val="Arial"/>
            <scheme val="minor"/>
          </rPr>
          <t>昼飯品川の美味そうな中華屋でタンメン：850円
※現金(タンメン単品は普通だったので肉野菜炒め次食べてみたい)</t>
        </r>
      </text>
    </comment>
    <comment ref="F372" authorId="0" shapeId="0" xr:uid="{00000000-0006-0000-0900-000093030000}">
      <text>
        <r>
          <rPr>
            <sz val="10"/>
            <color rgb="FF000000"/>
            <rFont val="Arial"/>
            <scheme val="minor"/>
          </rPr>
          <t>夜飯ファミマ：949円
※PASMO</t>
        </r>
      </text>
    </comment>
    <comment ref="I372" authorId="0" shapeId="0" xr:uid="{00000000-0006-0000-0900-000094030000}">
      <text>
        <r>
          <rPr>
            <sz val="10"/>
            <color rgb="FF000000"/>
            <rFont val="Arial"/>
            <scheme val="minor"/>
          </rPr>
          <t>色紙作成の御礼チップ：1,000円（Toりおちゃん、平賀ちゃん）
※PayPay残高</t>
        </r>
      </text>
    </comment>
    <comment ref="E373" authorId="0" shapeId="0" xr:uid="{00000000-0006-0000-0900-0000AD030000}">
      <text>
        <r>
          <rPr>
            <sz val="10"/>
            <color rgb="FF000000"/>
            <rFont val="Arial"/>
            <scheme val="minor"/>
          </rPr>
          <t>自販で強炭酸コーラ：130円
※PASMO
オフィスグリコ：360円
※PayPay残高</t>
        </r>
      </text>
    </comment>
    <comment ref="F373" authorId="0" shapeId="0" xr:uid="{00000000-0006-0000-0900-0000AF030000}">
      <text>
        <r>
          <rPr>
            <sz val="10"/>
            <color rgb="FF000000"/>
            <rFont val="Arial"/>
            <scheme val="minor"/>
          </rPr>
          <t>らーめんたくみ：1,000円
※現金</t>
        </r>
      </text>
    </comment>
    <comment ref="J373" authorId="0" shapeId="0" xr:uid="{00000000-0006-0000-0900-0000B2030000}">
      <text>
        <r>
          <rPr>
            <sz val="10"/>
            <color rgb="FF000000"/>
            <rFont val="Arial"/>
            <scheme val="minor"/>
          </rPr>
          <t>ダイエーでヨーグルトたち：2,292円
※みなとくPay</t>
        </r>
      </text>
    </comment>
    <comment ref="K373" authorId="0" shapeId="0" xr:uid="{00000000-0006-0000-0900-0000B4030000}">
      <text>
        <r>
          <rPr>
            <sz val="10"/>
            <color rgb="FF000000"/>
            <rFont val="Arial"/>
            <scheme val="minor"/>
          </rPr>
          <t>レディアンスパ麻布十番：1,500円
※PASMO</t>
        </r>
      </text>
    </comment>
    <comment ref="P373" authorId="0" shapeId="0" xr:uid="{00000000-0006-0000-0900-0000BC030000}">
      <text>
        <r>
          <rPr>
            <sz val="10"/>
            <color rgb="FF000000"/>
            <rFont val="Arial"/>
            <scheme val="minor"/>
          </rPr>
          <t>電子：500円
※PASMO</t>
        </r>
      </text>
    </comment>
    <comment ref="D374" authorId="0" shapeId="0" xr:uid="{00000000-0006-0000-0900-0000C2030000}">
      <text>
        <r>
          <rPr>
            <sz val="10"/>
            <color rgb="FF000000"/>
            <rFont val="Arial"/>
            <scheme val="minor"/>
          </rPr>
          <t>朝モンスター：210円
※PASMO</t>
        </r>
      </text>
    </comment>
    <comment ref="E374" authorId="0" shapeId="0" xr:uid="{00000000-0006-0000-0900-0000C3030000}">
      <text>
        <r>
          <rPr>
            <sz val="10"/>
            <color rgb="FF000000"/>
            <rFont val="Arial"/>
            <scheme val="minor"/>
          </rPr>
          <t>昼レッドブル：200円
※PASMO</t>
        </r>
      </text>
    </comment>
    <comment ref="H374" authorId="0" shapeId="0" xr:uid="{00000000-0006-0000-0900-0000C7030000}">
      <text>
        <r>
          <rPr>
            <sz val="10"/>
            <color rgb="FF000000"/>
            <rFont val="Arial"/>
            <scheme val="minor"/>
          </rPr>
          <t>あやなん記念日ディナー：5,460円
※ PayPayカードで10,960円支払い5,500円受け取り</t>
        </r>
      </text>
    </comment>
    <comment ref="O374" authorId="0" shapeId="0" xr:uid="{00000000-0006-0000-0900-0000CD030000}">
      <text>
        <r>
          <rPr>
            <sz val="10"/>
            <color rgb="FF000000"/>
            <rFont val="Arial"/>
            <scheme val="minor"/>
          </rPr>
          <t>楽天から三井住友の振込手数料：145円</t>
        </r>
      </text>
    </comment>
    <comment ref="D375" authorId="0" shapeId="0" xr:uid="{00000000-0006-0000-0900-0000D7030000}">
      <text>
        <r>
          <rPr>
            <sz val="10"/>
            <color rgb="FF000000"/>
            <rFont val="Arial"/>
            <scheme val="minor"/>
          </rPr>
          <t>朝レッドブル：278円
※タバコと一緒にPASMO</t>
        </r>
      </text>
    </comment>
    <comment ref="F375" authorId="0" shapeId="0" xr:uid="{00000000-0006-0000-0900-0000D9030000}">
      <text>
        <r>
          <rPr>
            <sz val="10"/>
            <color rgb="FF000000"/>
            <rFont val="Arial"/>
            <scheme val="minor"/>
          </rPr>
          <t>夕飯ファミマ：639円
※PASMO支払い</t>
        </r>
      </text>
    </comment>
    <comment ref="P375" authorId="0" shapeId="0" xr:uid="{00000000-0006-0000-0900-0000E5030000}">
      <text>
        <r>
          <rPr>
            <sz val="10"/>
            <color rgb="FF000000"/>
            <rFont val="Arial"/>
            <scheme val="minor"/>
          </rPr>
          <t>紙：500円
電子：500円
※レッドブルと一緒にPASMO</t>
        </r>
      </text>
    </comment>
    <comment ref="D376" authorId="0" shapeId="0" xr:uid="{00000000-0006-0000-0900-0000EC030000}">
      <text>
        <r>
          <rPr>
            <sz val="10"/>
            <color rgb="FF000000"/>
            <rFont val="Arial"/>
            <scheme val="minor"/>
          </rPr>
          <t>朝NewDays：550円
※PASMO</t>
        </r>
      </text>
    </comment>
    <comment ref="F376" authorId="0" shapeId="0" xr:uid="{00000000-0006-0000-0900-0000EE030000}">
      <text>
        <r>
          <rPr>
            <sz val="10"/>
            <color rgb="FF000000"/>
            <rFont val="Arial"/>
            <scheme val="minor"/>
          </rPr>
          <t>夜飯田町の家系ラーメン：950円
※現金</t>
        </r>
      </text>
    </comment>
    <comment ref="H376" authorId="0" shapeId="0" xr:uid="{00000000-0006-0000-0900-0000F1030000}">
      <text>
        <r>
          <rPr>
            <sz val="10"/>
            <color rgb="FF000000"/>
            <rFont val="Arial"/>
            <scheme val="minor"/>
          </rPr>
          <t>郡、切替と飲み：10,000円
※切替に10,000円 PayPay送金
★ちゃんしほ分は2人で出したのでザックリ5,000円ずつで計上</t>
        </r>
      </text>
    </comment>
    <comment ref="I376" authorId="0" shapeId="0" xr:uid="{00000000-0006-0000-0900-0000F3030000}">
      <text>
        <r>
          <rPr>
            <sz val="10"/>
            <color rgb="FF000000"/>
            <rFont val="Arial"/>
            <scheme val="minor"/>
          </rPr>
          <t>郡、切替と飲み：10,000円
※切替に10,000円 PayPay送金
★ちゃんしほ分は2人で出したのでザックリ5,000円ずつで計上</t>
        </r>
      </text>
    </comment>
    <comment ref="M376" authorId="0" shapeId="0" xr:uid="{00000000-0006-0000-0900-0000F8030000}">
      <text>
        <r>
          <rPr>
            <sz val="10"/>
            <color rgb="FF000000"/>
            <rFont val="Arial"/>
            <scheme val="minor"/>
          </rPr>
          <t>品川〜田町：155円</t>
        </r>
      </text>
    </comment>
    <comment ref="F377" authorId="0" shapeId="0" xr:uid="{00000000-0006-0000-0900-000003040000}">
      <text>
        <r>
          <rPr>
            <sz val="10"/>
            <color rgb="FF000000"/>
            <rFont val="Arial"/>
            <scheme val="minor"/>
          </rPr>
          <t>飲み帰りのお茶：150円
飲み帰りのお水：100円
※現金
野菜ラーメン：402円
※タバコと一緒にPASMO</t>
        </r>
      </text>
    </comment>
    <comment ref="H377" authorId="0" shapeId="0" xr:uid="{00000000-0006-0000-0900-000007040000}">
      <text>
        <r>
          <rPr>
            <sz val="10"/>
            <color rgb="FF000000"/>
            <rFont val="Arial"/>
            <scheme val="minor"/>
          </rPr>
          <t>イェちゃんとランチ：11,860円
※ PayPayカード(奢り)</t>
        </r>
      </text>
    </comment>
    <comment ref="I377" authorId="0" shapeId="0" xr:uid="{00000000-0006-0000-0900-000009040000}">
      <text>
        <r>
          <rPr>
            <sz val="10"/>
            <color rgb="FF000000"/>
            <rFont val="Arial"/>
            <scheme val="minor"/>
          </rPr>
          <t>イェちゃんとランチ：11,860円
※ PayPayカード(奢り)</t>
        </r>
      </text>
    </comment>
    <comment ref="J377" authorId="0" shapeId="0" xr:uid="{00000000-0006-0000-0900-00000B040000}">
      <text>
        <r>
          <rPr>
            <sz val="10"/>
            <color rgb="FF000000"/>
            <rFont val="Arial"/>
            <scheme val="minor"/>
          </rPr>
          <t>スーパー：2,069円
※ミナトク Pay</t>
        </r>
      </text>
    </comment>
    <comment ref="N377" authorId="0" shapeId="0" xr:uid="{00000000-0006-0000-0900-000013040000}">
      <text>
        <r>
          <rPr>
            <sz val="10"/>
            <color rgb="FF000000"/>
            <rFont val="Arial"/>
            <scheme val="minor"/>
          </rPr>
          <t>①ケープ：1,580円
②どん兵衛：2,998円
③洗剤：2,581円</t>
        </r>
      </text>
    </comment>
    <comment ref="O377" authorId="0" shapeId="0" xr:uid="{00000000-0006-0000-0900-000015040000}">
      <text>
        <r>
          <rPr>
            <sz val="10"/>
            <color rgb="FF000000"/>
            <rFont val="Arial"/>
            <scheme val="minor"/>
          </rPr>
          <t>①皮膚科診察代：2,780円
※PASMO
②お薬代：1,080円
※ミナトク Pay</t>
        </r>
      </text>
    </comment>
    <comment ref="P377" authorId="0" shapeId="0" xr:uid="{00000000-0006-0000-0900-000017040000}">
      <text>
        <r>
          <rPr>
            <sz val="10"/>
            <color rgb="FF000000"/>
            <rFont val="Arial"/>
            <scheme val="minor"/>
          </rPr>
          <t>電子：500円
※夜飯と一緒にPASMO</t>
        </r>
      </text>
    </comment>
    <comment ref="H378" authorId="0" shapeId="0" xr:uid="{00000000-0006-0000-0900-000020040000}">
      <text>
        <r>
          <rPr>
            <sz val="10"/>
            <color rgb="FF000000"/>
            <rFont val="Arial"/>
            <scheme val="minor"/>
          </rPr>
          <t>①2乗会サウナ：2,100円
②あやなん紹介飲み：出していただいた、、</t>
        </r>
      </text>
    </comment>
    <comment ref="M378" authorId="0" shapeId="0" xr:uid="{00000000-0006-0000-0900-00002A040000}">
      <text>
        <r>
          <rPr>
            <sz val="10"/>
            <color rgb="FF000000"/>
            <rFont val="Arial"/>
            <scheme val="minor"/>
          </rPr>
          <t>三田〜浅草：220円</t>
        </r>
      </text>
    </comment>
    <comment ref="O378" authorId="0" shapeId="0" xr:uid="{00000000-0006-0000-0900-00002E040000}">
      <text>
        <r>
          <rPr>
            <sz val="10"/>
            <color rgb="FF000000"/>
            <rFont val="Arial"/>
            <scheme val="minor"/>
          </rPr>
          <t>クリーニング：3,102円
※ PayPayカード</t>
        </r>
      </text>
    </comment>
    <comment ref="D379" authorId="0" shapeId="0" xr:uid="{00000000-0006-0000-0900-000037040000}">
      <text>
        <r>
          <rPr>
            <sz val="10"/>
            <color rgb="FF000000"/>
            <rFont val="Arial"/>
            <scheme val="minor"/>
          </rPr>
          <t>朝コーラ：130円
※PASMO</t>
        </r>
      </text>
    </comment>
    <comment ref="E379" authorId="0" shapeId="0" xr:uid="{00000000-0006-0000-0900-000038040000}">
      <text>
        <r>
          <rPr>
            <sz val="10"/>
            <color rgb="FF000000"/>
            <rFont val="Arial"/>
            <scheme val="minor"/>
          </rPr>
          <t>昼飯品川定食：900円
※ PayPay残高</t>
        </r>
      </text>
    </comment>
    <comment ref="F379" authorId="0" shapeId="0" xr:uid="{00000000-0006-0000-0900-000039040000}">
      <text>
        <r>
          <rPr>
            <sz val="10"/>
            <color rgb="FF000000"/>
            <rFont val="Arial"/>
            <scheme val="minor"/>
          </rPr>
          <t>夜飯麺屋武蔵：1,160円
※PASMO</t>
        </r>
      </text>
    </comment>
    <comment ref="M379" authorId="0" shapeId="0" xr:uid="{00000000-0006-0000-0900-00003E040000}">
      <text>
        <r>
          <rPr>
            <sz val="10"/>
            <color rgb="FF000000"/>
            <rFont val="Arial"/>
            <scheme val="minor"/>
          </rPr>
          <t>①浅草〜品川：422円
②品川〜田町：155円</t>
        </r>
      </text>
    </comment>
    <comment ref="D380" authorId="0" shapeId="0" xr:uid="{00000000-0006-0000-0900-00004B040000}">
      <text>
        <r>
          <rPr>
            <sz val="10"/>
            <color rgb="FF000000"/>
            <rFont val="Arial"/>
            <scheme val="minor"/>
          </rPr>
          <t>朝ファミマ：609円
※タバコと一緒にPASMO</t>
        </r>
      </text>
    </comment>
    <comment ref="E380" authorId="0" shapeId="0" xr:uid="{00000000-0006-0000-0900-00004C040000}">
      <text>
        <r>
          <rPr>
            <sz val="10"/>
            <color rgb="FF000000"/>
            <rFont val="Arial"/>
            <scheme val="minor"/>
          </rPr>
          <t>お茶：120円
※PASMO</t>
        </r>
      </text>
    </comment>
    <comment ref="P380" authorId="0" shapeId="0" xr:uid="{00000000-0006-0000-0900-00005B040000}">
      <text>
        <r>
          <rPr>
            <sz val="10"/>
            <color rgb="FF000000"/>
            <rFont val="Arial"/>
            <scheme val="minor"/>
          </rPr>
          <t>紙：500円
※朝飯と一緒にPASMO</t>
        </r>
      </text>
    </comment>
    <comment ref="D382" authorId="0" shapeId="0" xr:uid="{00000000-0006-0000-0900-000078040000}">
      <text>
        <r>
          <rPr>
            <sz val="10"/>
            <color rgb="FF000000"/>
            <rFont val="Arial"/>
            <scheme val="minor"/>
          </rPr>
          <t>自販でお茶：120円
※PASMO支払い</t>
        </r>
      </text>
    </comment>
    <comment ref="E382" authorId="0" shapeId="0" xr:uid="{00000000-0006-0000-0900-000079040000}">
      <text>
        <r>
          <rPr>
            <sz val="10"/>
            <color rgb="FF000000"/>
            <rFont val="Arial"/>
            <scheme val="minor"/>
          </rPr>
          <t>自販でお茶：120円
※PASMO支払い</t>
        </r>
      </text>
    </comment>
    <comment ref="F382" authorId="0" shapeId="0" xr:uid="{00000000-0006-0000-0900-00007B040000}">
      <text>
        <r>
          <rPr>
            <sz val="10"/>
            <color rgb="FF000000"/>
            <rFont val="Arial"/>
            <scheme val="minor"/>
          </rPr>
          <t>夜飯シンプクサイカン：1,500円
※現金</t>
        </r>
      </text>
    </comment>
    <comment ref="D383" authorId="0" shapeId="0" xr:uid="{00000000-0006-0000-0900-00008E040000}">
      <text>
        <r>
          <rPr>
            <sz val="10"/>
            <color rgb="FF000000"/>
            <rFont val="Arial"/>
            <scheme val="minor"/>
          </rPr>
          <t>朝NewDays：808円
※タバコと一緒にPASMO</t>
        </r>
      </text>
    </comment>
    <comment ref="E383" authorId="0" shapeId="0" xr:uid="{00000000-0006-0000-0900-00008F040000}">
      <text>
        <r>
          <rPr>
            <sz val="10"/>
            <color rgb="FF000000"/>
            <rFont val="Arial"/>
            <scheme val="minor"/>
          </rPr>
          <t>昼飯野菜炒め：1,090円
※現金</t>
        </r>
      </text>
    </comment>
    <comment ref="F383" authorId="0" shapeId="0" xr:uid="{00000000-0006-0000-0900-000091040000}">
      <text>
        <r>
          <rPr>
            <sz val="10"/>
            <color rgb="FF000000"/>
            <rFont val="Arial"/>
            <scheme val="minor"/>
          </rPr>
          <t>夜飯家系：1,200円
※PASMO支払い
マック：320円
※PayPay残高</t>
        </r>
      </text>
    </comment>
    <comment ref="P383" authorId="0" shapeId="0" xr:uid="{00000000-0006-0000-0900-00009B040000}">
      <text>
        <r>
          <rPr>
            <sz val="10"/>
            <color rgb="FF000000"/>
            <rFont val="Arial"/>
            <scheme val="minor"/>
          </rPr>
          <t>電子：500円
※朝飯と一緒にPASMO</t>
        </r>
      </text>
    </comment>
    <comment ref="E384" authorId="0" shapeId="0" xr:uid="{00000000-0006-0000-0900-00009E040000}">
      <text>
        <r>
          <rPr>
            <sz val="10"/>
            <color rgb="FF000000"/>
            <rFont val="Arial"/>
            <scheme val="minor"/>
          </rPr>
          <t>オフィスグリコ：200円
※ PayPay残高
昼飯ファミマ：424円
※PASMO</t>
        </r>
      </text>
    </comment>
    <comment ref="F384" authorId="0" shapeId="0" xr:uid="{00000000-0006-0000-0900-0000A0040000}">
      <text>
        <r>
          <rPr>
            <sz val="10"/>
            <color rgb="FF000000"/>
            <rFont val="Arial"/>
            <scheme val="minor"/>
          </rPr>
          <t>夕飯ファミマ：635円
※PASMO</t>
        </r>
      </text>
    </comment>
    <comment ref="I384" authorId="0" shapeId="0" xr:uid="{00000000-0006-0000-0900-0000A2040000}">
      <text>
        <r>
          <rPr>
            <sz val="10"/>
            <color rgb="FF000000"/>
            <rFont val="Arial"/>
            <scheme val="minor"/>
          </rPr>
          <t>X Capialの中途の子と1缶：680円
※PASMO支払い</t>
        </r>
      </text>
    </comment>
    <comment ref="M384" authorId="0" shapeId="0" xr:uid="{00000000-0006-0000-0900-0000A8040000}">
      <text>
        <r>
          <rPr>
            <sz val="10"/>
            <color rgb="FF000000"/>
            <rFont val="Arial"/>
            <scheme val="minor"/>
          </rPr>
          <t>①品川～恵比寿：155円
②恵比寿～虎ノ門ヒルズ：178円</t>
        </r>
      </text>
    </comment>
    <comment ref="E385" authorId="0" shapeId="0" xr:uid="{00000000-0006-0000-0900-0000B2040000}">
      <text>
        <r>
          <rPr>
            <sz val="10"/>
            <color rgb="FF000000"/>
            <rFont val="Arial"/>
            <scheme val="minor"/>
          </rPr>
          <t>ジムのプロテイン：440円
※PayPay残高
昼飯甲府駅そば：590円
※PASMO</t>
        </r>
      </text>
    </comment>
    <comment ref="F385" authorId="0" shapeId="0" xr:uid="{00000000-0006-0000-0900-0000B3040000}">
      <text>
        <r>
          <rPr>
            <sz val="10"/>
            <color rgb="FF000000"/>
            <rFont val="Arial"/>
            <scheme val="minor"/>
          </rPr>
          <t>夕飯かつや：1,144円
※PASMO
夜飯セブン：834円
※PASMO</t>
        </r>
      </text>
    </comment>
    <comment ref="H385" authorId="0" shapeId="0" xr:uid="{00000000-0006-0000-0900-0000B7040000}">
      <text>
        <r>
          <rPr>
            <sz val="10"/>
            <color rgb="FF000000"/>
            <rFont val="Arial"/>
            <scheme val="minor"/>
          </rPr>
          <t>名田屋たちと飲み①：5,000円
名田屋たちと飲み②：4,000円
※ PayPay残高送金
甲府ドーミーイン：15,450円
※PayPayカード決済</t>
        </r>
      </text>
    </comment>
    <comment ref="J385" authorId="0" shapeId="0" xr:uid="{00000000-0006-0000-0900-0000BA040000}">
      <text>
        <r>
          <rPr>
            <sz val="10"/>
            <color rgb="FF000000"/>
            <rFont val="Arial"/>
            <scheme val="minor"/>
          </rPr>
          <t>スーパーで諸々：3,104円
※PASMO支払い</t>
        </r>
      </text>
    </comment>
    <comment ref="K385" authorId="0" shapeId="0" xr:uid="{00000000-0006-0000-0900-0000BC040000}">
      <text>
        <r>
          <rPr>
            <sz val="10"/>
            <color rgb="FF000000"/>
            <rFont val="Arial"/>
            <scheme val="minor"/>
          </rPr>
          <t>眉毛サロン：8,800円
※PayPayカード</t>
        </r>
      </text>
    </comment>
    <comment ref="M385" authorId="0" shapeId="0" xr:uid="{00000000-0006-0000-0900-0000BF040000}">
      <text>
        <r>
          <rPr>
            <sz val="10"/>
            <color rgb="FF000000"/>
            <rFont val="Arial"/>
            <scheme val="minor"/>
          </rPr>
          <t>①麻布十番～新宿：220円
②新宿～甲府：4,000円</t>
        </r>
      </text>
    </comment>
    <comment ref="N385" authorId="0" shapeId="0" xr:uid="{00000000-0006-0000-0900-0000C2040000}">
      <text>
        <r>
          <rPr>
            <sz val="10"/>
            <color rgb="FF000000"/>
            <rFont val="Arial"/>
            <scheme val="minor"/>
          </rPr>
          <t>ローソンで傘：700円
※PASMO</t>
        </r>
      </text>
    </comment>
    <comment ref="P385" authorId="0" shapeId="0" xr:uid="{00000000-0006-0000-0900-0000C8040000}">
      <text>
        <r>
          <rPr>
            <sz val="10"/>
            <color rgb="FF000000"/>
            <rFont val="Arial"/>
            <scheme val="minor"/>
          </rPr>
          <t>①キャメル：530円
②グロー：450円
※PASMO支払い</t>
        </r>
      </text>
    </comment>
    <comment ref="E386" authorId="0" shapeId="0" xr:uid="{00000000-0006-0000-0900-0000D2040000}">
      <text>
        <r>
          <rPr>
            <sz val="10"/>
            <color rgb="FF000000"/>
            <rFont val="Arial"/>
            <scheme val="minor"/>
          </rPr>
          <t>昼家系(武道家)：1,250円
※現金</t>
        </r>
      </text>
    </comment>
    <comment ref="H386" authorId="0" shapeId="0" xr:uid="{00000000-0006-0000-0900-0000D4040000}">
      <text>
        <r>
          <rPr>
            <sz val="10"/>
            <color rgb="FF000000"/>
            <rFont val="Arial"/>
            <scheme val="minor"/>
          </rPr>
          <t>①あやなんとカレー：1,170円
②あやなんと夜桜飲み：429円
※PASMO支払い</t>
        </r>
      </text>
    </comment>
    <comment ref="K386" authorId="0" shapeId="0" xr:uid="{00000000-0006-0000-0900-0000D7040000}">
      <text>
        <r>
          <rPr>
            <sz val="10"/>
            <color rgb="FF000000"/>
            <rFont val="Arial"/>
            <scheme val="minor"/>
          </rPr>
          <t>あおばクリニック(ヒゲ脱毛)：9,800円
※EPOSカード決済
太鼓の達人：100円
※現金</t>
        </r>
      </text>
    </comment>
    <comment ref="M386" authorId="0" shapeId="0" xr:uid="{00000000-0006-0000-0900-0000DA040000}">
      <text>
        <r>
          <rPr>
            <sz val="10"/>
            <color rgb="FF000000"/>
            <rFont val="Arial"/>
            <scheme val="minor"/>
          </rPr>
          <t>①甲府～吉祥寺：3,110円
※PayPayカード
②吉祥寺～四ツ谷：341円
③四ツ谷～麻布十番：178円
④麻布十番～浅草：108円</t>
        </r>
      </text>
    </comment>
    <comment ref="D387" authorId="0" shapeId="0" xr:uid="{00000000-0006-0000-0900-0000EE040000}">
      <text>
        <r>
          <rPr>
            <sz val="10"/>
            <color rgb="FF000000"/>
            <rFont val="Arial"/>
            <scheme val="minor"/>
          </rPr>
          <t>朝コンビニ：623円
※PASMOでタバコと一緒</t>
        </r>
      </text>
    </comment>
    <comment ref="E387" authorId="0" shapeId="0" xr:uid="{00000000-0006-0000-0900-0000EF040000}">
      <text>
        <r>
          <rPr>
            <sz val="10"/>
            <color rgb="FF000000"/>
            <rFont val="Arial"/>
            <scheme val="minor"/>
          </rPr>
          <t>昼ファミマ：851円
※PASMO</t>
        </r>
      </text>
    </comment>
    <comment ref="F387" authorId="0" shapeId="0" xr:uid="{00000000-0006-0000-0900-0000F0040000}">
      <text>
        <r>
          <rPr>
            <sz val="10"/>
            <color rgb="FF000000"/>
            <rFont val="Arial"/>
            <scheme val="minor"/>
          </rPr>
          <t xml:space="preserve">夜飯日高屋:1,060円
※PASMO支払い
</t>
        </r>
      </text>
    </comment>
    <comment ref="P387" authorId="0" shapeId="0" xr:uid="{00000000-0006-0000-0900-0000FE040000}">
      <text>
        <r>
          <rPr>
            <sz val="10"/>
            <color rgb="FF000000"/>
            <rFont val="Arial"/>
            <scheme val="minor"/>
          </rPr>
          <t>紙：580円
※PASMOで朝飯と一緒</t>
        </r>
      </text>
    </comment>
    <comment ref="D388" authorId="0" shapeId="0" xr:uid="{00000000-0006-0000-0900-000009050000}">
      <text>
        <r>
          <rPr>
            <sz val="10"/>
            <color rgb="FF000000"/>
            <rFont val="Arial"/>
            <scheme val="minor"/>
          </rPr>
          <t>自販でお茶:120円
※PASMO</t>
        </r>
      </text>
    </comment>
    <comment ref="E388" authorId="0" shapeId="0" xr:uid="{00000000-0006-0000-0900-00000A050000}">
      <text>
        <r>
          <rPr>
            <sz val="10"/>
            <color rgb="FF000000"/>
            <rFont val="Arial"/>
            <scheme val="minor"/>
          </rPr>
          <t>自販でお茶:120円
※PASMO
オフィスグリコ:350円
※ PayPay残高</t>
        </r>
      </text>
    </comment>
    <comment ref="K388" authorId="0" shapeId="0" xr:uid="{00000000-0006-0000-0900-00000E050000}">
      <text>
        <r>
          <rPr>
            <sz val="10"/>
            <color rgb="FF000000"/>
            <rFont val="Arial"/>
            <scheme val="minor"/>
          </rPr>
          <t>レディアンスパ：2,050円
※PASMO</t>
        </r>
      </text>
    </comment>
    <comment ref="N388" authorId="0" shapeId="0" xr:uid="{00000000-0006-0000-0900-000011050000}">
      <text>
        <r>
          <rPr>
            <sz val="10"/>
            <color rgb="FF000000"/>
            <rFont val="Arial"/>
            <scheme val="minor"/>
          </rPr>
          <t>綿棒：218円
※PASMO
ネトフリ1ヶ月契約：890円
※ PayPay残高</t>
        </r>
      </text>
    </comment>
    <comment ref="D389" authorId="0" shapeId="0" xr:uid="{00000000-0006-0000-0900-00001B050000}">
      <text>
        <r>
          <rPr>
            <sz val="10"/>
            <color rgb="FF000000"/>
            <rFont val="Arial"/>
            <scheme val="minor"/>
          </rPr>
          <t>朝ウイダーとお茶：617円
※ティッシュと一緒にPASMO</t>
        </r>
      </text>
    </comment>
    <comment ref="E389" authorId="0" shapeId="0" xr:uid="{00000000-0006-0000-0900-00001C050000}">
      <text>
        <r>
          <rPr>
            <sz val="10"/>
            <color rgb="FF000000"/>
            <rFont val="Arial"/>
            <scheme val="minor"/>
          </rPr>
          <t>昼飯品川定食：850円
※ PayPay残高</t>
        </r>
      </text>
    </comment>
    <comment ref="F389" authorId="0" shapeId="0" xr:uid="{00000000-0006-0000-0900-00001E050000}">
      <text>
        <r>
          <rPr>
            <sz val="10"/>
            <color rgb="FF000000"/>
            <rFont val="Arial"/>
            <scheme val="minor"/>
          </rPr>
          <t>夜メシ品川定食：990円
※PASMO</t>
        </r>
      </text>
    </comment>
    <comment ref="N389" authorId="0" shapeId="0" xr:uid="{00000000-0006-0000-0900-000026050000}">
      <text>
        <r>
          <rPr>
            <sz val="10"/>
            <color rgb="FF000000"/>
            <rFont val="Arial"/>
            <scheme val="minor"/>
          </rPr>
          <t>ティッシュ：370円
※朝飯と一緒にPASMO
薬：2,508円
※PASMO</t>
        </r>
      </text>
    </comment>
    <comment ref="D390" authorId="0" shapeId="0" xr:uid="{00000000-0006-0000-0900-000032050000}">
      <text>
        <r>
          <rPr>
            <sz val="10"/>
            <color rgb="FF000000"/>
            <rFont val="Arial"/>
            <scheme val="minor"/>
          </rPr>
          <t>お茶：120円
※PASMO</t>
        </r>
      </text>
    </comment>
    <comment ref="E390" authorId="0" shapeId="0" xr:uid="{00000000-0006-0000-0900-000033050000}">
      <text>
        <r>
          <rPr>
            <sz val="10"/>
            <color rgb="FF000000"/>
            <rFont val="Arial"/>
            <scheme val="minor"/>
          </rPr>
          <t>昼飯品川定食：900円
※ PayPay残高</t>
        </r>
      </text>
    </comment>
    <comment ref="F390" authorId="0" shapeId="0" xr:uid="{00000000-0006-0000-0900-000035050000}">
      <text>
        <r>
          <rPr>
            <sz val="10"/>
            <color rgb="FF000000"/>
            <rFont val="Arial"/>
            <scheme val="minor"/>
          </rPr>
          <t>ふじや食堂：935円
※ PayPayカード</t>
        </r>
      </text>
    </comment>
    <comment ref="D391" authorId="0" shapeId="0" xr:uid="{00000000-0006-0000-0900-000044050000}">
      <text>
        <r>
          <rPr>
            <sz val="10"/>
            <color rgb="FF000000"/>
            <rFont val="Arial"/>
            <scheme val="minor"/>
          </rPr>
          <t>お茶：120円
※PASMO</t>
        </r>
      </text>
    </comment>
    <comment ref="E391" authorId="0" shapeId="0" xr:uid="{00000000-0006-0000-0900-000045050000}">
      <text>
        <r>
          <rPr>
            <sz val="10"/>
            <color rgb="FF000000"/>
            <rFont val="Arial"/>
            <scheme val="minor"/>
          </rPr>
          <t>昼飯野菜炒め：1,090円
※現金</t>
        </r>
      </text>
    </comment>
    <comment ref="M391" authorId="0" shapeId="0" xr:uid="{00000000-0006-0000-0900-00004D050000}">
      <text>
        <r>
          <rPr>
            <sz val="10"/>
            <color rgb="FF000000"/>
            <rFont val="Arial"/>
            <scheme val="minor"/>
          </rPr>
          <t>①品川～大森：199円
②タクシー帰り：4500円
※PASMO支払い</t>
        </r>
      </text>
    </comment>
    <comment ref="D392" authorId="0" shapeId="0" xr:uid="{00000000-0006-0000-0900-000054050000}">
      <text>
        <r>
          <rPr>
            <sz val="10"/>
            <color rgb="FF000000"/>
            <rFont val="Arial"/>
            <scheme val="minor"/>
          </rPr>
          <t>ポカリ：180円
※PASMO
水：120円
※PASMO支払い</t>
        </r>
      </text>
    </comment>
    <comment ref="E392" authorId="0" shapeId="0" xr:uid="{00000000-0006-0000-0900-000055050000}">
      <text>
        <r>
          <rPr>
            <sz val="10"/>
            <color rgb="FF000000"/>
            <rFont val="Arial"/>
            <scheme val="minor"/>
          </rPr>
          <t>コンビニ飯：400円
※PASMO支払い</t>
        </r>
      </text>
    </comment>
    <comment ref="F392" authorId="0" shapeId="0" xr:uid="{00000000-0006-0000-0900-000057050000}">
      <text>
        <r>
          <rPr>
            <sz val="10"/>
            <color rgb="FF000000"/>
            <rFont val="Arial"/>
            <scheme val="minor"/>
          </rPr>
          <t>夜飯家系：1,230円
※PASMO支払い</t>
        </r>
      </text>
    </comment>
    <comment ref="H392" authorId="0" shapeId="0" xr:uid="{00000000-0006-0000-0900-00005A050000}">
      <text>
        <r>
          <rPr>
            <sz val="10"/>
            <color rgb="FF000000"/>
            <rFont val="Arial"/>
            <scheme val="minor"/>
          </rPr>
          <t>①真柄サーティワン：1,850円
②真柄カルディ：1,480円
※PASMO支払い
③真柄刺身：1,200円
※PayPay残高送金</t>
        </r>
      </text>
    </comment>
    <comment ref="M392" authorId="0" shapeId="0" xr:uid="{00000000-0006-0000-0900-000063050000}">
      <text>
        <r>
          <rPr>
            <sz val="10"/>
            <color rgb="FF000000"/>
            <rFont val="Arial"/>
            <scheme val="minor"/>
          </rPr>
          <t>①麻布十番～四ツ谷：178円
②四ツ谷～信濃町：155円
③信濃町～渋谷：199円
④渋谷～武蔵小杉：227円
⑤武蔵小杉～武蔵中原：155円
⑥武蔵中原～武蔵小杉：155円
⑦武蔵小杉～麻布十番：227円</t>
        </r>
      </text>
    </comment>
    <comment ref="P392" authorId="0" shapeId="0" xr:uid="{00000000-0006-0000-0900-000068050000}">
      <text>
        <r>
          <rPr>
            <sz val="10"/>
            <color rgb="FF000000"/>
            <rFont val="Arial"/>
            <scheme val="minor"/>
          </rPr>
          <t>①キャメル：530円
②紙：500円
※PASMO支払い</t>
        </r>
      </text>
    </comment>
    <comment ref="H393" authorId="0" shapeId="0" xr:uid="{00000000-0006-0000-0900-000073050000}">
      <text>
        <r>
          <rPr>
            <sz val="10"/>
            <color rgb="FF000000"/>
            <rFont val="Arial"/>
            <scheme val="minor"/>
          </rPr>
          <t>①ダイエーで酒：1,410円（4,010円で買って2,600円PayPayしてもらった）
②追加酒：1,030円
③飲み後のお茶：360円
④あやなんラーメン：1,610円
※1,500円はおごりでPASMO支払い</t>
        </r>
      </text>
    </comment>
    <comment ref="I393" authorId="0" shapeId="0" xr:uid="{00000000-0006-0000-0900-000074050000}">
      <text>
        <r>
          <rPr>
            <sz val="10"/>
            <color rgb="FF000000"/>
            <rFont val="Arial"/>
            <scheme val="minor"/>
          </rPr>
          <t>あやなんラーメンご馳走：1,500円
※約半分おごりでPASMO支払い</t>
        </r>
      </text>
    </comment>
    <comment ref="J393" authorId="0" shapeId="0" xr:uid="{00000000-0006-0000-0900-000076050000}">
      <text>
        <r>
          <rPr>
            <sz val="10"/>
            <color rgb="FF000000"/>
            <rFont val="Arial"/>
            <scheme val="minor"/>
          </rPr>
          <t>セブンででかい水と昼飯：1,406円
※PASMO</t>
        </r>
      </text>
    </comment>
    <comment ref="M393" authorId="0" shapeId="0" xr:uid="{00000000-0006-0000-0900-00007C050000}">
      <text>
        <r>
          <rPr>
            <sz val="10"/>
            <color rgb="FF000000"/>
            <rFont val="Arial"/>
            <scheme val="minor"/>
          </rPr>
          <t>麻布十番～浅草：272円</t>
        </r>
      </text>
    </comment>
    <comment ref="P393" authorId="0" shapeId="0" xr:uid="{00000000-0006-0000-0900-000081050000}">
      <text>
        <r>
          <rPr>
            <sz val="10"/>
            <color rgb="FF000000"/>
            <rFont val="Arial"/>
            <scheme val="minor"/>
          </rPr>
          <t>電子：530円
※PASMO支払い</t>
        </r>
      </text>
    </comment>
    <comment ref="D394" authorId="0" shapeId="0" xr:uid="{00000000-0006-0000-0900-00008A050000}">
      <text>
        <r>
          <rPr>
            <sz val="10"/>
            <color rgb="FF000000"/>
            <rFont val="Arial"/>
            <scheme val="minor"/>
          </rPr>
          <t>朝お茶：120円
※PASMO支払い</t>
        </r>
      </text>
    </comment>
    <comment ref="E394" authorId="0" shapeId="0" xr:uid="{00000000-0006-0000-0900-00008B050000}">
      <text>
        <r>
          <rPr>
            <sz val="10"/>
            <color rgb="FF000000"/>
            <rFont val="Arial"/>
            <scheme val="minor"/>
          </rPr>
          <t>昼お茶：130円
※PASMO支払い
昼飯品川定食：900円
※PayPay残高</t>
        </r>
      </text>
    </comment>
    <comment ref="F394" authorId="0" shapeId="0" xr:uid="{00000000-0006-0000-0900-00008C050000}">
      <text>
        <r>
          <rPr>
            <sz val="10"/>
            <color rgb="FF000000"/>
            <rFont val="Arial"/>
            <scheme val="minor"/>
          </rPr>
          <t>①2リットルお茶：195円
※PASMO支払い</t>
        </r>
      </text>
    </comment>
    <comment ref="H394" authorId="0" shapeId="0" xr:uid="{00000000-0006-0000-0900-00008F050000}">
      <text>
        <r>
          <rPr>
            <sz val="10"/>
            <color rgb="FF000000"/>
            <rFont val="Arial"/>
            <scheme val="minor"/>
          </rPr>
          <t>阿部さんと2次会：786円
※PASMO支払い
（1次会は出していただいた、、！）</t>
        </r>
      </text>
    </comment>
    <comment ref="M394" authorId="0" shapeId="0" xr:uid="{00000000-0006-0000-0900-000095050000}">
      <text>
        <r>
          <rPr>
            <sz val="10"/>
            <color rgb="FF000000"/>
            <rFont val="Arial"/>
            <scheme val="minor"/>
          </rPr>
          <t>①浅草～品川：422円
②品川～田町：155円
③三田～神保町：220円
④神保町～三田：220円</t>
        </r>
      </text>
    </comment>
    <comment ref="D395" authorId="0" shapeId="0" xr:uid="{00000000-0006-0000-0900-0000A5050000}">
      <text>
        <r>
          <rPr>
            <sz val="10"/>
            <color rgb="FF000000"/>
            <rFont val="Arial"/>
            <scheme val="minor"/>
          </rPr>
          <t>朝ファミマ：539円
※PASMO支払い</t>
        </r>
      </text>
    </comment>
    <comment ref="F395" authorId="0" shapeId="0" xr:uid="{00000000-0006-0000-0900-0000A7050000}">
      <text>
        <r>
          <rPr>
            <sz val="10"/>
            <color rgb="FF000000"/>
            <rFont val="Arial"/>
            <scheme val="minor"/>
          </rPr>
          <t>夜飯ファミマ：379円
※タバコと一緒にPASMO</t>
        </r>
      </text>
    </comment>
    <comment ref="H395" authorId="0" shapeId="0" xr:uid="{00000000-0006-0000-0900-0000AB050000}">
      <text>
        <r>
          <rPr>
            <sz val="10"/>
            <color rgb="FF000000"/>
            <rFont val="Arial"/>
            <scheme val="minor"/>
          </rPr>
          <t>玉城さんと食堂：640円
※PASMO支払い</t>
        </r>
      </text>
    </comment>
    <comment ref="J395" authorId="0" shapeId="0" xr:uid="{00000000-0006-0000-0900-0000AE050000}">
      <text>
        <r>
          <rPr>
            <sz val="10"/>
            <color rgb="FF000000"/>
            <rFont val="Arial"/>
            <scheme val="minor"/>
          </rPr>
          <t>ダイエーで諸々：4,039円
※火曜と水曜が安いらしい。
PASMO支払い</t>
        </r>
      </text>
    </comment>
    <comment ref="K395" authorId="0" shapeId="0" xr:uid="{00000000-0006-0000-0900-0000AF050000}">
      <text>
        <r>
          <rPr>
            <sz val="10"/>
            <color rgb="FF000000"/>
            <rFont val="Arial"/>
            <scheme val="minor"/>
          </rPr>
          <t>オールドルーキー銀座店：1,980円
※PASMO支払い</t>
        </r>
      </text>
    </comment>
    <comment ref="M395" authorId="0" shapeId="0" xr:uid="{00000000-0006-0000-0900-0000B4050000}">
      <text>
        <r>
          <rPr>
            <sz val="10"/>
            <color rgb="FF000000"/>
            <rFont val="Arial"/>
            <scheme val="minor"/>
          </rPr>
          <t>①品川～新橋：199円
②新橋～麻布十番：178円</t>
        </r>
      </text>
    </comment>
    <comment ref="P395" authorId="0" shapeId="0" xr:uid="{00000000-0006-0000-0900-0000BA050000}">
      <text>
        <r>
          <rPr>
            <sz val="10"/>
            <color rgb="FF000000"/>
            <rFont val="Arial"/>
            <scheme val="minor"/>
          </rPr>
          <t>紙：500円
電子：530円
※夜飯と一緒にPASMO</t>
        </r>
      </text>
    </comment>
    <comment ref="E396" authorId="0" shapeId="0" xr:uid="{00000000-0006-0000-0900-0000C1050000}">
      <text>
        <r>
          <rPr>
            <sz val="10"/>
            <color rgb="FF000000"/>
            <rFont val="Arial"/>
            <scheme val="minor"/>
          </rPr>
          <t>強炭酸コーラ：130円
※PASMO支払い</t>
        </r>
      </text>
    </comment>
    <comment ref="H396" authorId="0" shapeId="0" xr:uid="{00000000-0006-0000-0900-0000C3050000}">
      <text>
        <r>
          <rPr>
            <sz val="10"/>
            <color rgb="FF000000"/>
            <rFont val="Arial"/>
            <scheme val="minor"/>
          </rPr>
          <t>玉城さん昼飯：1,000円
※ PayPay送金</t>
        </r>
      </text>
    </comment>
    <comment ref="M396" authorId="0" shapeId="0" xr:uid="{00000000-0006-0000-0900-0000CB050000}">
      <text>
        <r>
          <rPr>
            <sz val="10"/>
            <color rgb="FF000000"/>
            <rFont val="Arial"/>
            <scheme val="minor"/>
          </rPr>
          <t>①品川〜浅草：422円</t>
        </r>
      </text>
    </comment>
    <comment ref="D397" authorId="0" shapeId="0" xr:uid="{00000000-0006-0000-0900-0000DC050000}">
      <text>
        <r>
          <rPr>
            <sz val="10"/>
            <color rgb="FF000000"/>
            <rFont val="Arial"/>
            <scheme val="minor"/>
          </rPr>
          <t>朝ファミマ：1,087円
※PASMO
自販：130円
※PASMO</t>
        </r>
      </text>
    </comment>
    <comment ref="E397" authorId="0" shapeId="0" xr:uid="{00000000-0006-0000-0900-0000DD050000}">
      <text>
        <r>
          <rPr>
            <sz val="10"/>
            <color rgb="FF000000"/>
            <rFont val="Arial"/>
            <scheme val="minor"/>
          </rPr>
          <t>昼飯食堂：500円
※PASMO
オフィスグリコ：300円
※ PayPay残高</t>
        </r>
      </text>
    </comment>
    <comment ref="F397" authorId="0" shapeId="0" xr:uid="{00000000-0006-0000-0900-0000DE050000}">
      <text>
        <r>
          <rPr>
            <sz val="10"/>
            <color rgb="FF000000"/>
            <rFont val="Arial"/>
            <scheme val="minor"/>
          </rPr>
          <t>夜飯品川ラーメン：1,260円
※PASMO</t>
        </r>
      </text>
    </comment>
    <comment ref="J397" authorId="0" shapeId="0" xr:uid="{00000000-0006-0000-0900-0000E3050000}">
      <text>
        <r>
          <rPr>
            <sz val="10"/>
            <color rgb="FF000000"/>
            <rFont val="Arial"/>
            <scheme val="minor"/>
          </rPr>
          <t>ダイエー：1,097円
※PASMO</t>
        </r>
      </text>
    </comment>
    <comment ref="K397" authorId="0" shapeId="0" xr:uid="{00000000-0006-0000-0900-0000E5050000}">
      <text>
        <r>
          <rPr>
            <sz val="10"/>
            <color rgb="FF000000"/>
            <rFont val="Arial"/>
            <scheme val="minor"/>
          </rPr>
          <t>レディアンスパ：1,500円
※PASMO</t>
        </r>
      </text>
    </comment>
    <comment ref="M397" authorId="0" shapeId="0" xr:uid="{00000000-0006-0000-0900-000002000000}">
      <text>
        <r>
          <rPr>
            <sz val="10"/>
            <color rgb="FF000000"/>
            <rFont val="Arial"/>
            <scheme val="minor"/>
          </rPr>
          <t>浅草〜品川：422円</t>
        </r>
      </text>
    </comment>
    <comment ref="E398" authorId="0" shapeId="0" xr:uid="{00000000-0006-0000-0900-00000B000000}">
      <text>
        <r>
          <rPr>
            <sz val="10"/>
            <color rgb="FF000000"/>
            <rFont val="Arial"/>
            <scheme val="minor"/>
          </rPr>
          <t>昼飯品川定食：880円
※PASMO支払い</t>
        </r>
      </text>
    </comment>
    <comment ref="N398" authorId="0" shapeId="0" xr:uid="{00000000-0006-0000-0900-000017000000}">
      <text>
        <r>
          <rPr>
            <sz val="10"/>
            <color rgb="FF000000"/>
            <rFont val="Arial"/>
            <scheme val="minor"/>
          </rPr>
          <t>ファミマでティッシュ：185円
※タバコと一緒にPASMO支払い</t>
        </r>
      </text>
    </comment>
    <comment ref="P398" authorId="0" shapeId="0" xr:uid="{00000000-0006-0000-0900-00001B000000}">
      <text>
        <r>
          <rPr>
            <sz val="10"/>
            <color rgb="FF000000"/>
            <rFont val="Arial"/>
            <scheme val="minor"/>
          </rPr>
          <t>電子：530円
※ティッシュと一緒にPASMO支払い</t>
        </r>
      </text>
    </comment>
    <comment ref="D399" authorId="0" shapeId="0" xr:uid="{00000000-0006-0000-0900-000025000000}">
      <text>
        <r>
          <rPr>
            <sz val="10"/>
            <color rgb="FF000000"/>
            <rFont val="Arial"/>
            <scheme val="minor"/>
          </rPr>
          <t>レッドブル：220円
※PASMO支払い</t>
        </r>
      </text>
    </comment>
    <comment ref="E399" authorId="0" shapeId="0" xr:uid="{00000000-0006-0000-0900-000026000000}">
      <text>
        <r>
          <rPr>
            <sz val="10"/>
            <color rgb="FF000000"/>
            <rFont val="Arial"/>
            <scheme val="minor"/>
          </rPr>
          <t>タピオカ：723円
※PASMO</t>
        </r>
      </text>
    </comment>
    <comment ref="F399" authorId="0" shapeId="0" xr:uid="{00000000-0006-0000-0900-000028000000}">
      <text>
        <r>
          <rPr>
            <sz val="10"/>
            <color rgb="FF000000"/>
            <rFont val="Arial"/>
            <scheme val="minor"/>
          </rPr>
          <t>①夜食京都のセブン：977円
※タバコと一緒にPASMO支払い
②追加ローソン：378円
③追加ローソン：423円</t>
        </r>
      </text>
    </comment>
    <comment ref="H399" authorId="0" shapeId="0" xr:uid="{00000000-0006-0000-0900-00002B000000}">
      <text>
        <r>
          <rPr>
            <sz val="10"/>
            <color rgb="FF000000"/>
            <rFont val="Arial"/>
            <scheme val="minor"/>
          </rPr>
          <t>やまむ飲み半分おごり：3,102円
※PayPayカードで6,204円支払い
京都のホテル宿泊代：11,270円
※PayPayカード
ゆかとの飲みは奢って貰った。。</t>
        </r>
      </text>
    </comment>
    <comment ref="I399" authorId="0" shapeId="0" xr:uid="{00000000-0006-0000-0900-00002D000000}">
      <text>
        <r>
          <rPr>
            <sz val="10"/>
            <color rgb="FF000000"/>
            <rFont val="Arial"/>
            <scheme val="minor"/>
          </rPr>
          <t>ゆか誕プレ：3,355円
※PayPay残高
やまむ飲み半分おごり：3,102円
※PayPayカードで6,204円支払い</t>
        </r>
      </text>
    </comment>
    <comment ref="M399" authorId="0" shapeId="0" xr:uid="{00000000-0006-0000-0900-000033000000}">
      <text>
        <r>
          <rPr>
            <sz val="10"/>
            <color rgb="FF000000"/>
            <rFont val="Arial"/>
            <scheme val="minor"/>
          </rPr>
          <t>新大阪～梅田：240円
大阪梅田～京都河原町：410円
京都～十条：220円
（新幹線）
品川～新大阪：14,520円</t>
        </r>
      </text>
    </comment>
    <comment ref="N399" authorId="0" shapeId="0" xr:uid="{00000000-0006-0000-0900-000036000000}">
      <text>
        <r>
          <rPr>
            <sz val="10"/>
            <color rgb="FF000000"/>
            <rFont val="Arial"/>
            <scheme val="minor"/>
          </rPr>
          <t>ユニクロでパンツ購入：2,580円
※PASMO支払い</t>
        </r>
      </text>
    </comment>
    <comment ref="P399" authorId="0" shapeId="0" xr:uid="{00000000-0006-0000-0900-000037000000}">
      <text>
        <r>
          <rPr>
            <sz val="10"/>
            <color rgb="FF000000"/>
            <rFont val="Arial"/>
            <scheme val="minor"/>
          </rPr>
          <t>紙：500円
電子：530円
※夜飯と一緒にPASMO</t>
        </r>
      </text>
    </comment>
    <comment ref="D400" authorId="0" shapeId="0" xr:uid="{00000000-0006-0000-0900-00003C000000}">
      <text>
        <r>
          <rPr>
            <sz val="10"/>
            <color rgb="FF000000"/>
            <rFont val="Arial"/>
            <scheme val="minor"/>
          </rPr>
          <t>朝京都のラーメン：1,360円
※現金</t>
        </r>
      </text>
    </comment>
    <comment ref="E400" authorId="0" shapeId="0" xr:uid="{00000000-0006-0000-0900-00003D000000}">
      <text>
        <r>
          <rPr>
            <sz val="10"/>
            <color rgb="FF000000"/>
            <rFont val="Arial"/>
            <scheme val="minor"/>
          </rPr>
          <t>西梅田のファミマでお茶：236円
大阪城のローソンでポカリ：162円
※PASMO支払い</t>
        </r>
      </text>
    </comment>
    <comment ref="H400" authorId="0" shapeId="0" xr:uid="{00000000-0006-0000-0900-000040000000}">
      <text>
        <r>
          <rPr>
            <sz val="10"/>
            <color rgb="FF000000"/>
            <rFont val="Arial"/>
            <scheme val="minor"/>
          </rPr>
          <t>①みわち飲み半分おごり：2,050円
※PASMOで4,100円支払い
②梅と高槻のカツオ飲み：4,359円※PayPayカードで8,359円支払い4,000円現金回収</t>
        </r>
      </text>
    </comment>
    <comment ref="I400" authorId="0" shapeId="0" xr:uid="{00000000-0006-0000-0900-000042000000}">
      <text>
        <r>
          <rPr>
            <sz val="10"/>
            <color rgb="FF000000"/>
            <rFont val="Arial"/>
            <scheme val="minor"/>
          </rPr>
          <t>みわち飲み半分おごり：2,050円
※PASMOで4,100円支払い</t>
        </r>
      </text>
    </comment>
    <comment ref="M400" authorId="0" shapeId="0" xr:uid="{00000000-0006-0000-0900-000049000000}">
      <text>
        <r>
          <rPr>
            <sz val="10"/>
            <color rgb="FF000000"/>
            <rFont val="Arial"/>
            <scheme val="minor"/>
          </rPr>
          <t>十条～京都：220円
京都～大阪：580円
森ノ宮～瑞光四丁目：290円
上新庄～高槻市：280円
高槻～京都：410円
（新幹線）
京都～品川：13,970円</t>
        </r>
      </text>
    </comment>
    <comment ref="D401" authorId="0" shapeId="0" xr:uid="{00000000-0006-0000-0900-00005C000000}">
      <text>
        <r>
          <rPr>
            <sz val="10"/>
            <color rgb="FF000000"/>
            <rFont val="Arial"/>
            <scheme val="minor"/>
          </rPr>
          <t>朝お茶：120円
※PASMO支払い</t>
        </r>
      </text>
    </comment>
    <comment ref="E401" authorId="0" shapeId="0" xr:uid="{00000000-0006-0000-0900-00005D000000}">
      <text>
        <r>
          <rPr>
            <sz val="10"/>
            <color rgb="FF000000"/>
            <rFont val="Arial"/>
            <scheme val="minor"/>
          </rPr>
          <t>昼飯麻婆豆腐：890円
※現金
昼コーラ：130円
※PASMO支払い
オフィスグリコ：150円
※PayPay残高</t>
        </r>
      </text>
    </comment>
    <comment ref="F401" authorId="0" shapeId="0" xr:uid="{00000000-0006-0000-0900-00005E000000}">
      <text>
        <r>
          <rPr>
            <sz val="10"/>
            <color rgb="FF000000"/>
            <rFont val="Arial"/>
            <scheme val="minor"/>
          </rPr>
          <t>夜飯ファミマ：510円
※PASMO支払い</t>
        </r>
      </text>
    </comment>
    <comment ref="D402" authorId="0" shapeId="0" xr:uid="{00000000-0006-0000-0900-000079000000}">
      <text>
        <r>
          <rPr>
            <sz val="10"/>
            <color rgb="FF000000"/>
            <rFont val="Arial"/>
            <scheme val="minor"/>
          </rPr>
          <t>お茶：120円
※PASMO</t>
        </r>
      </text>
    </comment>
    <comment ref="F402" authorId="0" shapeId="0" xr:uid="{00000000-0006-0000-0900-00007B000000}">
      <text>
        <r>
          <rPr>
            <sz val="10"/>
            <color rgb="FF000000"/>
            <rFont val="Arial"/>
            <scheme val="minor"/>
          </rPr>
          <t>夜飯ファミマ：338円
※タバコと一緒にPASMO</t>
        </r>
      </text>
    </comment>
    <comment ref="H402" authorId="0" shapeId="0" xr:uid="{00000000-0006-0000-0900-00007E000000}">
      <text>
        <r>
          <rPr>
            <sz val="10"/>
            <color rgb="FF000000"/>
            <rFont val="Arial"/>
            <scheme val="minor"/>
          </rPr>
          <t>昼飯食堂：500円
※PASMO</t>
        </r>
      </text>
    </comment>
    <comment ref="J402" authorId="0" shapeId="0" xr:uid="{00000000-0006-0000-0900-000081000000}">
      <text>
        <r>
          <rPr>
            <sz val="10"/>
            <color rgb="FF000000"/>
            <rFont val="Arial"/>
            <scheme val="minor"/>
          </rPr>
          <t>ダイエー：2,966円
※PASMO</t>
        </r>
      </text>
    </comment>
    <comment ref="P402" authorId="0" shapeId="0" xr:uid="{00000000-0006-0000-0900-000089000000}">
      <text>
        <r>
          <rPr>
            <sz val="10"/>
            <color rgb="FF000000"/>
            <rFont val="Arial"/>
            <scheme val="minor"/>
          </rPr>
          <t>紙：500円
電子：530円
※夜飯と一緒にPASMO</t>
        </r>
      </text>
    </comment>
    <comment ref="E403" authorId="0" shapeId="0" xr:uid="{00000000-0006-0000-0900-000090000000}">
      <text>
        <r>
          <rPr>
            <sz val="10"/>
            <color rgb="FF000000"/>
            <rFont val="Arial"/>
            <scheme val="minor"/>
          </rPr>
          <t>お茶：130円
※PASMO</t>
        </r>
      </text>
    </comment>
    <comment ref="H403" authorId="0" shapeId="0" xr:uid="{00000000-0006-0000-0900-000092000000}">
      <text>
        <r>
          <rPr>
            <sz val="10"/>
            <color rgb="FF000000"/>
            <rFont val="Arial"/>
            <scheme val="minor"/>
          </rPr>
          <t>誠と缶のみ①：269円
誠と缶のみ②：320円
※PASMO</t>
        </r>
      </text>
    </comment>
    <comment ref="M403" authorId="0" shapeId="0" xr:uid="{00000000-0006-0000-0900-000096000000}">
      <text>
        <r>
          <rPr>
            <sz val="10"/>
            <color rgb="FF000000"/>
            <rFont val="Arial"/>
            <scheme val="minor"/>
          </rPr>
          <t>品川〜六本木：333円</t>
        </r>
      </text>
    </comment>
    <comment ref="D404" authorId="0" shapeId="0" xr:uid="{00000000-0006-0000-0900-0000A9000000}">
      <text>
        <r>
          <rPr>
            <sz val="10"/>
            <color rgb="FF000000"/>
            <rFont val="Arial"/>
            <scheme val="minor"/>
          </rPr>
          <t>自販お茶：130円
※PASMO</t>
        </r>
      </text>
    </comment>
    <comment ref="E404" authorId="0" shapeId="0" xr:uid="{00000000-0006-0000-0900-0000AA000000}">
      <text>
        <r>
          <rPr>
            <sz val="10"/>
            <color rgb="FF000000"/>
            <rFont val="Arial"/>
            <scheme val="minor"/>
          </rPr>
          <t>昼飯ファミマ：545円
自販：120円
※PASMO</t>
        </r>
      </text>
    </comment>
    <comment ref="P404" authorId="0" shapeId="0" xr:uid="{00000000-0006-0000-0900-0000B8000000}">
      <text>
        <r>
          <rPr>
            <sz val="10"/>
            <color rgb="FF000000"/>
            <rFont val="Arial"/>
            <scheme val="minor"/>
          </rPr>
          <t>グロー：450円
プルーム：530円
※PASMO</t>
        </r>
      </text>
    </comment>
    <comment ref="E405" authorId="0" shapeId="0" xr:uid="{00000000-0006-0000-0900-0000C4000000}">
      <text>
        <r>
          <rPr>
            <sz val="10"/>
            <color rgb="FF000000"/>
            <rFont val="Arial"/>
            <scheme val="minor"/>
          </rPr>
          <t>昼飯品川定食：900円
※ PayPay残高</t>
        </r>
      </text>
    </comment>
    <comment ref="K406" authorId="0" shapeId="0" xr:uid="{00000000-0006-0000-0900-0000D8000000}">
      <text>
        <r>
          <rPr>
            <sz val="10"/>
            <color rgb="FF000000"/>
            <rFont val="Arial"/>
            <scheme val="minor"/>
          </rPr>
          <t>眉毛サロン：円
※PayPayカード</t>
        </r>
      </text>
    </comment>
    <comment ref="H414" authorId="0" shapeId="0" xr:uid="{00000000-0006-0000-0900-00006E010000}">
      <text>
        <r>
          <rPr>
            <sz val="10"/>
            <color rgb="FF000000"/>
            <rFont val="Arial"/>
            <scheme val="minor"/>
          </rPr>
          <t>井上尚弥vs中谷潤人の試合やまむーにおごり：12,760円
※ PayPayカードでやまむ分と一緒に25,520円で決済(3/17に決済済)</t>
        </r>
      </text>
    </comment>
    <comment ref="I414" authorId="0" shapeId="0" xr:uid="{00000000-0006-0000-0900-00006F010000}">
      <text>
        <r>
          <rPr>
            <sz val="10"/>
            <color rgb="FF000000"/>
            <rFont val="Arial"/>
            <scheme val="minor"/>
          </rPr>
          <t>井上尚弥vs中谷潤人の試合やまむーにおごり：12,760円
※ PayPayカードで自分のと一緒に25,520円で決済(3/17に決済済)</t>
        </r>
      </text>
    </comment>
    <comment ref="K415" authorId="0" shapeId="0" xr:uid="{00000000-0006-0000-0900-00008C010000}">
      <text>
        <r>
          <rPr>
            <sz val="10"/>
            <color rgb="FF000000"/>
            <rFont val="Arial"/>
            <scheme val="minor"/>
          </rPr>
          <t>あおばクリニック(ヒゲ脱毛)：9,800円
※PayPayカード決済</t>
        </r>
      </text>
    </comment>
    <comment ref="L487" authorId="0" shapeId="0" xr:uid="{00000000-0006-0000-0900-00001A020000}">
      <text>
        <r>
          <rPr>
            <sz val="10"/>
            <color rgb="FF000000"/>
            <rFont val="Arial"/>
            <scheme val="minor"/>
          </rPr>
          <t>てつし結婚式：30,000円</t>
        </r>
      </text>
    </comment>
    <comment ref="H510" authorId="0" shapeId="0" xr:uid="{00000000-0006-0000-0900-00001D040000}">
      <text>
        <r>
          <rPr>
            <sz val="10"/>
            <color rgb="FF000000"/>
            <rFont val="Arial"/>
            <scheme val="minor"/>
          </rPr>
          <t>あやなんグアム旅行
①飛行機・ホテル代：176,460円
※2/1にあやなんに送金で支払い済</t>
        </r>
      </text>
    </comment>
    <comment ref="H581" authorId="0" shapeId="0" xr:uid="{00000000-0006-0000-0900-00008D040000}">
      <text>
        <r>
          <rPr>
            <sz val="10"/>
            <color rgb="FF000000"/>
            <rFont val="Arial"/>
            <scheme val="minor"/>
          </rPr>
          <t>①100kmマラソン申し込み（会社のイベント）：23,320円
※PayPayカードで3/15に決済ずみ
②</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H4" authorId="0" shapeId="0" xr:uid="{00000000-0006-0000-0A00-00003E000000}">
      <text>
        <r>
          <rPr>
            <sz val="10"/>
            <color rgb="FF000000"/>
            <rFont val="Arial"/>
            <scheme val="minor"/>
          </rPr>
          <t>※旅行の際は交通費と計上分ける
①遊んだり飯行った費用や宿泊代などは全部ここ
②交通費は旅費・交通費の方で計上</t>
        </r>
      </text>
    </comment>
    <comment ref="I4" authorId="0" shapeId="0" xr:uid="{00000000-0006-0000-0A00-000041000000}">
      <text>
        <r>
          <rPr>
            <sz val="10"/>
            <color rgb="FF000000"/>
            <rFont val="Arial"/>
            <scheme val="minor"/>
          </rPr>
          <t>後輩への奢り等も含む</t>
        </r>
      </text>
    </comment>
    <comment ref="J4" authorId="0" shapeId="0" xr:uid="{00000000-0006-0000-0A00-000044000000}">
      <text>
        <r>
          <rPr>
            <sz val="10"/>
            <color rgb="FF000000"/>
            <rFont val="Arial"/>
            <scheme val="minor"/>
          </rPr>
          <t>※Amazonで一気に買った時の費用もこちらに計上
①お茶2Lなど一気買い
②味噌汁10食
③サバ缶など一気買い</t>
        </r>
      </text>
    </comment>
    <comment ref="K4" authorId="0" shapeId="0" xr:uid="{00000000-0006-0000-0A00-000045000000}">
      <text>
        <r>
          <rPr>
            <sz val="10"/>
            <color rgb="FF000000"/>
            <rFont val="Arial"/>
            <scheme val="minor"/>
          </rPr>
          <t>※(基本1人の体験ベースのものだけ。)
⇒友達となら交際費へ
①散髪！！
②映画鑑賞
③ライブ鑑賞
④試合観戦(サッカー,野球,ボクシング)
⑤アマプラ等で映画,ドラマの購入
⑥グリーン車
⑦作業用ホテル
⑧テレキューブなど作業スペース
⑨資格試験の受験など自己投資
⑩温泉(NEW)
⑪脱毛サロン
⑫眉毛サロン</t>
        </r>
      </text>
    </comment>
    <comment ref="M4" authorId="0" shapeId="0" xr:uid="{00000000-0006-0000-0A00-000048000000}">
      <text>
        <r>
          <rPr>
            <sz val="10"/>
            <color rgb="FF000000"/>
            <rFont val="Arial"/>
            <scheme val="minor"/>
          </rPr>
          <t>（ハローサイクリング含む）
👀自動化できないかな。
交通系ICと新幹線代
※経費以外
★ICOCAアプリで履歴見る
or
★ウォレットで日次で見れる</t>
        </r>
      </text>
    </comment>
    <comment ref="N4" authorId="0" shapeId="0" xr:uid="{00000000-0006-0000-0A00-00004A000000}">
      <text>
        <r>
          <rPr>
            <sz val="10"/>
            <color rgb="FF000000"/>
            <rFont val="Arial"/>
            <scheme val="minor"/>
          </rPr>
          <t>※生活用品全般
①衣類
②家具・掃除用具
③髭剃り
④ワックス・スプレー
⑤PCや電子機器
⑥洗濯のジェルボール
⑦バインダーなど仕事用品
⑧ティッシュ
⑨携帯灰皿
⑩折りたたみ傘
⑪フェイスシート
⑫結婚式のご祝儀袋
⑬勉強用の本など！！</t>
        </r>
      </text>
    </comment>
    <comment ref="O4" authorId="0" shapeId="0" xr:uid="{00000000-0006-0000-0A00-00004C000000}">
      <text>
        <r>
          <rPr>
            <sz val="10"/>
            <color rgb="FF000000"/>
            <rFont val="Arial"/>
            <scheme val="minor"/>
          </rPr>
          <t>※業者依頼も含む
①引越し業者費用
②引越しの際の初期費用
③粗大ゴミなど処分費
④病院費用
⑤郵便局でゆうぱっく郵送費
⑥クリーニング代
⑦振込手数料など
⑧シューズのレンタル料など</t>
        </r>
      </text>
    </comment>
    <comment ref="D5" authorId="0" shapeId="0" xr:uid="{00000000-0006-0000-0A00-000056000000}">
      <text>
        <r>
          <rPr>
            <sz val="10"/>
            <color rgb="FF000000"/>
            <rFont val="Arial"/>
            <scheme val="minor"/>
          </rPr>
          <t>自販でお茶：120円
※PASMO支払い</t>
        </r>
      </text>
    </comment>
    <comment ref="E5" authorId="0" shapeId="0" xr:uid="{00000000-0006-0000-0A00-000058000000}">
      <text>
        <r>
          <rPr>
            <sz val="10"/>
            <color rgb="FF000000"/>
            <rFont val="Arial"/>
            <scheme val="minor"/>
          </rPr>
          <t>自販でお茶：120円
※PASMO支払い</t>
        </r>
      </text>
    </comment>
    <comment ref="F5" authorId="0" shapeId="0" xr:uid="{00000000-0006-0000-0A00-000059000000}">
      <text>
        <r>
          <rPr>
            <sz val="10"/>
            <color rgb="FF000000"/>
            <rFont val="Arial"/>
            <scheme val="minor"/>
          </rPr>
          <t>夜飯シンプクサイカン：1,500円
※現金</t>
        </r>
      </text>
    </comment>
    <comment ref="D6" authorId="0" shapeId="0" xr:uid="{00000000-0006-0000-0A00-000070000000}">
      <text>
        <r>
          <rPr>
            <sz val="10"/>
            <color rgb="FF000000"/>
            <rFont val="Arial"/>
            <scheme val="minor"/>
          </rPr>
          <t>朝NewDays：808円
※タバコと一緒にPASMO</t>
        </r>
      </text>
    </comment>
    <comment ref="E6" authorId="0" shapeId="0" xr:uid="{00000000-0006-0000-0A00-000073000000}">
      <text>
        <r>
          <rPr>
            <sz val="10"/>
            <color rgb="FF000000"/>
            <rFont val="Arial"/>
            <scheme val="minor"/>
          </rPr>
          <t>昼飯野菜炒め：1,090円
※現金</t>
        </r>
      </text>
    </comment>
    <comment ref="F6" authorId="0" shapeId="0" xr:uid="{00000000-0006-0000-0A00-000074000000}">
      <text>
        <r>
          <rPr>
            <sz val="10"/>
            <color rgb="FF000000"/>
            <rFont val="Arial"/>
            <scheme val="minor"/>
          </rPr>
          <t>夜飯家系：1,200円
※PASMO支払い
マック：320円
※PayPay残高</t>
        </r>
      </text>
    </comment>
    <comment ref="P6" authorId="0" shapeId="0" xr:uid="{00000000-0006-0000-0A00-000079000000}">
      <text>
        <r>
          <rPr>
            <sz val="10"/>
            <color rgb="FF000000"/>
            <rFont val="Arial"/>
            <scheme val="minor"/>
          </rPr>
          <t>電子：500円
※朝飯と一緒にPASMO</t>
        </r>
      </text>
    </comment>
    <comment ref="E7" authorId="0" shapeId="0" xr:uid="{00000000-0006-0000-0A00-00008B000000}">
      <text>
        <r>
          <rPr>
            <sz val="10"/>
            <color rgb="FF000000"/>
            <rFont val="Arial"/>
            <scheme val="minor"/>
          </rPr>
          <t>オフィスグリコ：200円
※ PayPay残高
昼飯ファミマ：424円
※PASMO</t>
        </r>
      </text>
    </comment>
    <comment ref="F7" authorId="0" shapeId="0" xr:uid="{00000000-0006-0000-0A00-00008C000000}">
      <text>
        <r>
          <rPr>
            <sz val="10"/>
            <color rgb="FF000000"/>
            <rFont val="Arial"/>
            <scheme val="minor"/>
          </rPr>
          <t>夕飯ファミマ：635円
※PASMO</t>
        </r>
      </text>
    </comment>
    <comment ref="I7" authorId="0" shapeId="0" xr:uid="{00000000-0006-0000-0A00-000090000000}">
      <text>
        <r>
          <rPr>
            <sz val="10"/>
            <color rgb="FF000000"/>
            <rFont val="Arial"/>
            <scheme val="minor"/>
          </rPr>
          <t>X Capialの中途の子と1缶：680円
※PASMO支払い</t>
        </r>
      </text>
    </comment>
    <comment ref="M7" authorId="0" shapeId="0" xr:uid="{00000000-0006-0000-0A00-000092000000}">
      <text>
        <r>
          <rPr>
            <sz val="10"/>
            <color rgb="FF000000"/>
            <rFont val="Arial"/>
            <scheme val="minor"/>
          </rPr>
          <t>①品川～恵比寿：155円
②恵比寿～虎ノ門ヒルズ：178円</t>
        </r>
      </text>
    </comment>
    <comment ref="E8" authorId="0" shapeId="0" xr:uid="{00000000-0006-0000-0A00-00009E000000}">
      <text>
        <r>
          <rPr>
            <sz val="10"/>
            <color rgb="FF000000"/>
            <rFont val="Arial"/>
            <scheme val="minor"/>
          </rPr>
          <t>ジムのプロテイン：440円
※PayPay残高
昼飯甲府駅そば：590円
※PASMO</t>
        </r>
      </text>
    </comment>
    <comment ref="F8" authorId="0" shapeId="0" xr:uid="{00000000-0006-0000-0A00-00009F000000}">
      <text>
        <r>
          <rPr>
            <sz val="10"/>
            <color rgb="FF000000"/>
            <rFont val="Arial"/>
            <scheme val="minor"/>
          </rPr>
          <t>夕飯かつや：1,144円
※PASMO
夜飯セブン：834円
※PASMO</t>
        </r>
      </text>
    </comment>
    <comment ref="H8" authorId="0" shapeId="0" xr:uid="{00000000-0006-0000-0A00-0000A2000000}">
      <text>
        <r>
          <rPr>
            <sz val="10"/>
            <color rgb="FF000000"/>
            <rFont val="Arial"/>
            <scheme val="minor"/>
          </rPr>
          <t>名田屋たちと飲み①：5,000円
名田屋たちと飲み②：4,000円
※ PayPay残高送金
甲府ドーミーイン：15,450円
※PayPayカード決済</t>
        </r>
      </text>
    </comment>
    <comment ref="J8" authorId="0" shapeId="0" xr:uid="{00000000-0006-0000-0A00-0000A4000000}">
      <text>
        <r>
          <rPr>
            <sz val="10"/>
            <color rgb="FF000000"/>
            <rFont val="Arial"/>
            <scheme val="minor"/>
          </rPr>
          <t>スーパーで諸々：3,104円
※PASMO支払い</t>
        </r>
      </text>
    </comment>
    <comment ref="K8" authorId="0" shapeId="0" xr:uid="{00000000-0006-0000-0A00-0000A5000000}">
      <text>
        <r>
          <rPr>
            <sz val="10"/>
            <color rgb="FF000000"/>
            <rFont val="Arial"/>
            <scheme val="minor"/>
          </rPr>
          <t>眉毛サロン：8,800円
※PayPayカード</t>
        </r>
      </text>
    </comment>
    <comment ref="M8" authorId="0" shapeId="0" xr:uid="{00000000-0006-0000-0A00-0000A8000000}">
      <text>
        <r>
          <rPr>
            <sz val="10"/>
            <color rgb="FF000000"/>
            <rFont val="Arial"/>
            <scheme val="minor"/>
          </rPr>
          <t>①麻布十番～新宿：220円
②新宿～甲府：4,000円</t>
        </r>
      </text>
    </comment>
    <comment ref="N8" authorId="0" shapeId="0" xr:uid="{00000000-0006-0000-0A00-0000A9000000}">
      <text>
        <r>
          <rPr>
            <sz val="10"/>
            <color rgb="FF000000"/>
            <rFont val="Arial"/>
            <scheme val="minor"/>
          </rPr>
          <t>ローソンで傘：700円
※PASMO</t>
        </r>
      </text>
    </comment>
    <comment ref="P8" authorId="0" shapeId="0" xr:uid="{00000000-0006-0000-0A00-0000AB000000}">
      <text>
        <r>
          <rPr>
            <sz val="10"/>
            <color rgb="FF000000"/>
            <rFont val="Arial"/>
            <scheme val="minor"/>
          </rPr>
          <t>①キャメル：530円
②グロー：450円
※PASMO支払い</t>
        </r>
      </text>
    </comment>
    <comment ref="E9" authorId="0" shapeId="0" xr:uid="{00000000-0006-0000-0A00-0000B8000000}">
      <text>
        <r>
          <rPr>
            <sz val="10"/>
            <color rgb="FF000000"/>
            <rFont val="Arial"/>
            <scheme val="minor"/>
          </rPr>
          <t>昼家系(武道家)：1,250円
※現金</t>
        </r>
      </text>
    </comment>
    <comment ref="H9" authorId="0" shapeId="0" xr:uid="{00000000-0006-0000-0A00-0000BA000000}">
      <text>
        <r>
          <rPr>
            <sz val="10"/>
            <color rgb="FF000000"/>
            <rFont val="Arial"/>
            <scheme val="minor"/>
          </rPr>
          <t>①あやなんとカレー：1,170円
②あやなんと夜桜飲み：429円
※PASMO支払い</t>
        </r>
      </text>
    </comment>
    <comment ref="K9" authorId="0" shapeId="0" xr:uid="{00000000-0006-0000-0A00-0000BB000000}">
      <text>
        <r>
          <rPr>
            <sz val="10"/>
            <color rgb="FF000000"/>
            <rFont val="Arial"/>
            <scheme val="minor"/>
          </rPr>
          <t>あおばクリニック(ヒゲ脱毛)：9,800円
※EPOSカード決済
太鼓の達人：100円
※現金</t>
        </r>
      </text>
    </comment>
    <comment ref="M9" authorId="0" shapeId="0" xr:uid="{00000000-0006-0000-0A00-0000BF000000}">
      <text>
        <r>
          <rPr>
            <sz val="10"/>
            <color rgb="FF000000"/>
            <rFont val="Arial"/>
            <scheme val="minor"/>
          </rPr>
          <t>①甲府～吉祥寺：3,110円
※PayPayカード
②吉祥寺～四ツ谷：341円
③四ツ谷～麻布十番：178円
④麻布十番～浅草：108円</t>
        </r>
      </text>
    </comment>
    <comment ref="D10" authorId="0" shapeId="0" xr:uid="{00000000-0006-0000-0A00-0000D0000000}">
      <text>
        <r>
          <rPr>
            <sz val="10"/>
            <color rgb="FF000000"/>
            <rFont val="Arial"/>
            <scheme val="minor"/>
          </rPr>
          <t>朝コンビニ：623円
※PASMOでタバコと一緒</t>
        </r>
      </text>
    </comment>
    <comment ref="E10" authorId="0" shapeId="0" xr:uid="{00000000-0006-0000-0A00-0000D1000000}">
      <text>
        <r>
          <rPr>
            <sz val="10"/>
            <color rgb="FF000000"/>
            <rFont val="Arial"/>
            <scheme val="minor"/>
          </rPr>
          <t>昼ファミマ：851円
※PASMO</t>
        </r>
      </text>
    </comment>
    <comment ref="F10" authorId="0" shapeId="0" xr:uid="{00000000-0006-0000-0A00-0000D2000000}">
      <text>
        <r>
          <rPr>
            <sz val="10"/>
            <color rgb="FF000000"/>
            <rFont val="Arial"/>
            <scheme val="minor"/>
          </rPr>
          <t xml:space="preserve">夜飯日高屋:1,060円
※PASMO支払い
</t>
        </r>
      </text>
    </comment>
    <comment ref="P10" authorId="0" shapeId="0" xr:uid="{00000000-0006-0000-0A00-0000D5000000}">
      <text>
        <r>
          <rPr>
            <sz val="10"/>
            <color rgb="FF000000"/>
            <rFont val="Arial"/>
            <scheme val="minor"/>
          </rPr>
          <t>紙：580円
※PASMOで朝飯と一緒</t>
        </r>
      </text>
    </comment>
    <comment ref="D11" authorId="0" shapeId="0" xr:uid="{00000000-0006-0000-0A00-0000DF000000}">
      <text>
        <r>
          <rPr>
            <sz val="10"/>
            <color rgb="FF000000"/>
            <rFont val="Arial"/>
            <scheme val="minor"/>
          </rPr>
          <t>自販でお茶:120円
※PASMO</t>
        </r>
      </text>
    </comment>
    <comment ref="E11" authorId="0" shapeId="0" xr:uid="{00000000-0006-0000-0A00-0000E0000000}">
      <text>
        <r>
          <rPr>
            <sz val="10"/>
            <color rgb="FF000000"/>
            <rFont val="Arial"/>
            <scheme val="minor"/>
          </rPr>
          <t>自販でお茶:120円
※PASMO
オフィスグリコ:350円
※ PayPay残高</t>
        </r>
      </text>
    </comment>
    <comment ref="K11" authorId="0" shapeId="0" xr:uid="{00000000-0006-0000-0A00-0000E5000000}">
      <text>
        <r>
          <rPr>
            <sz val="10"/>
            <color rgb="FF000000"/>
            <rFont val="Arial"/>
            <scheme val="minor"/>
          </rPr>
          <t>レディアンスパ：2,050円
※PASMO</t>
        </r>
      </text>
    </comment>
    <comment ref="N11" authorId="0" shapeId="0" xr:uid="{00000000-0006-0000-0A00-0000E8000000}">
      <text>
        <r>
          <rPr>
            <sz val="10"/>
            <color rgb="FF000000"/>
            <rFont val="Arial"/>
            <scheme val="minor"/>
          </rPr>
          <t>綿棒：218円
※PASMO
ネトフリ1ヶ月契約：890円
※ PayPay残高</t>
        </r>
      </text>
    </comment>
    <comment ref="D12" authorId="0" shapeId="0" xr:uid="{00000000-0006-0000-0A00-0000F8000000}">
      <text>
        <r>
          <rPr>
            <sz val="10"/>
            <color rgb="FF000000"/>
            <rFont val="Arial"/>
            <scheme val="minor"/>
          </rPr>
          <t>朝ウイダーとお茶：617円
※ティッシュと一緒にPASMO</t>
        </r>
      </text>
    </comment>
    <comment ref="E12" authorId="0" shapeId="0" xr:uid="{00000000-0006-0000-0A00-0000FA000000}">
      <text>
        <r>
          <rPr>
            <sz val="10"/>
            <color rgb="FF000000"/>
            <rFont val="Arial"/>
            <scheme val="minor"/>
          </rPr>
          <t>昼飯品川定食：850円
※ PayPay残高</t>
        </r>
      </text>
    </comment>
    <comment ref="F12" authorId="0" shapeId="0" xr:uid="{00000000-0006-0000-0A00-0000FB000000}">
      <text>
        <r>
          <rPr>
            <sz val="10"/>
            <color rgb="FF000000"/>
            <rFont val="Arial"/>
            <scheme val="minor"/>
          </rPr>
          <t>夜メシ品川定食：990円
※PASMO</t>
        </r>
      </text>
    </comment>
    <comment ref="N12" authorId="0" shapeId="0" xr:uid="{00000000-0006-0000-0A00-0000FF000000}">
      <text>
        <r>
          <rPr>
            <sz val="10"/>
            <color rgb="FF000000"/>
            <rFont val="Arial"/>
            <scheme val="minor"/>
          </rPr>
          <t>ティッシュ：370円
※朝飯と一緒にPASMO
薬：2,508円
※PASMO</t>
        </r>
      </text>
    </comment>
    <comment ref="D13" authorId="0" shapeId="0" xr:uid="{00000000-0006-0000-0A00-00000B010000}">
      <text>
        <r>
          <rPr>
            <sz val="10"/>
            <color rgb="FF000000"/>
            <rFont val="Arial"/>
            <scheme val="minor"/>
          </rPr>
          <t>お茶：120円
※PASMO</t>
        </r>
      </text>
    </comment>
    <comment ref="E13" authorId="0" shapeId="0" xr:uid="{00000000-0006-0000-0A00-00000D010000}">
      <text>
        <r>
          <rPr>
            <sz val="10"/>
            <color rgb="FF000000"/>
            <rFont val="Arial"/>
            <scheme val="minor"/>
          </rPr>
          <t>昼飯品川定食：900円
※ PayPay残高</t>
        </r>
      </text>
    </comment>
    <comment ref="F13" authorId="0" shapeId="0" xr:uid="{00000000-0006-0000-0A00-00000E010000}">
      <text>
        <r>
          <rPr>
            <sz val="10"/>
            <color rgb="FF000000"/>
            <rFont val="Arial"/>
            <scheme val="minor"/>
          </rPr>
          <t>ふじや食堂：935円
※ PayPayカード</t>
        </r>
      </text>
    </comment>
    <comment ref="D14" authorId="0" shapeId="0" xr:uid="{00000000-0006-0000-0A00-00001F010000}">
      <text>
        <r>
          <rPr>
            <sz val="10"/>
            <color rgb="FF000000"/>
            <rFont val="Arial"/>
            <scheme val="minor"/>
          </rPr>
          <t>お茶：120円
※PASMO</t>
        </r>
      </text>
    </comment>
    <comment ref="E14" authorId="0" shapeId="0" xr:uid="{00000000-0006-0000-0A00-000020010000}">
      <text>
        <r>
          <rPr>
            <sz val="10"/>
            <color rgb="FF000000"/>
            <rFont val="Arial"/>
            <scheme val="minor"/>
          </rPr>
          <t>昼飯野菜炒め：1,090円
※現金</t>
        </r>
      </text>
    </comment>
    <comment ref="M14" authorId="0" shapeId="0" xr:uid="{00000000-0006-0000-0A00-000026010000}">
      <text>
        <r>
          <rPr>
            <sz val="10"/>
            <color rgb="FF000000"/>
            <rFont val="Arial"/>
            <scheme val="minor"/>
          </rPr>
          <t>①品川～大森：199円
②タクシー帰り：4500円
※PASMO支払い</t>
        </r>
      </text>
    </comment>
    <comment ref="D15" authorId="0" shapeId="0" xr:uid="{00000000-0006-0000-0A00-000032010000}">
      <text>
        <r>
          <rPr>
            <sz val="10"/>
            <color rgb="FF000000"/>
            <rFont val="Arial"/>
            <scheme val="minor"/>
          </rPr>
          <t>ポカリ：180円
※PASMO
水：120円
※PASMO支払い</t>
        </r>
      </text>
    </comment>
    <comment ref="E15" authorId="0" shapeId="0" xr:uid="{00000000-0006-0000-0A00-000033010000}">
      <text>
        <r>
          <rPr>
            <sz val="10"/>
            <color rgb="FF000000"/>
            <rFont val="Arial"/>
            <scheme val="minor"/>
          </rPr>
          <t>コンビニ飯：400円
※PASMO支払い</t>
        </r>
      </text>
    </comment>
    <comment ref="F15" authorId="0" shapeId="0" xr:uid="{00000000-0006-0000-0A00-000034010000}">
      <text>
        <r>
          <rPr>
            <sz val="10"/>
            <color rgb="FF000000"/>
            <rFont val="Arial"/>
            <scheme val="minor"/>
          </rPr>
          <t>夜飯家系：1,230円
※PASMO支払い</t>
        </r>
      </text>
    </comment>
    <comment ref="H15" authorId="0" shapeId="0" xr:uid="{00000000-0006-0000-0A00-000037010000}">
      <text>
        <r>
          <rPr>
            <sz val="10"/>
            <color rgb="FF000000"/>
            <rFont val="Arial"/>
            <scheme val="minor"/>
          </rPr>
          <t>①真柄サーティワン：1,850円
②真柄カルディ：1,480円
※PASMO支払い
③真柄刺身：1,200円
※PayPay残高送金</t>
        </r>
      </text>
    </comment>
    <comment ref="M15" authorId="0" shapeId="0" xr:uid="{00000000-0006-0000-0A00-00003A010000}">
      <text>
        <r>
          <rPr>
            <sz val="10"/>
            <color rgb="FF000000"/>
            <rFont val="Arial"/>
            <scheme val="minor"/>
          </rPr>
          <t>①麻布十番～四ツ谷：178円
②四ツ谷～信濃町：155円
③信濃町～渋谷：199円
④渋谷～武蔵小杉：227円
⑤武蔵小杉～武蔵中原：155円
⑥武蔵中原～武蔵小杉：155円
⑦武蔵小杉～麻布十番：227円</t>
        </r>
      </text>
    </comment>
    <comment ref="P15" authorId="0" shapeId="0" xr:uid="{00000000-0006-0000-0A00-00003B010000}">
      <text>
        <r>
          <rPr>
            <sz val="10"/>
            <color rgb="FF000000"/>
            <rFont val="Arial"/>
            <scheme val="minor"/>
          </rPr>
          <t>①キャメル：530円
②紙：500円
※PASMO支払い</t>
        </r>
      </text>
    </comment>
    <comment ref="H16" authorId="0" shapeId="0" xr:uid="{00000000-0006-0000-0A00-000047010000}">
      <text>
        <r>
          <rPr>
            <sz val="10"/>
            <color rgb="FF000000"/>
            <rFont val="Arial"/>
            <scheme val="minor"/>
          </rPr>
          <t>①ダイエーで酒：1,410円（4,010円で買って2,600円PayPayしてもらった）
②追加酒：1,030円
③飲み後のお茶：360円
④あやなんラーメン：1,610円
※1,500円はおごりでPASMO支払い</t>
        </r>
      </text>
    </comment>
    <comment ref="I16" authorId="0" shapeId="0" xr:uid="{00000000-0006-0000-0A00-000048010000}">
      <text>
        <r>
          <rPr>
            <sz val="10"/>
            <color rgb="FF000000"/>
            <rFont val="Arial"/>
            <scheme val="minor"/>
          </rPr>
          <t>あやなんラーメンご馳走：1,500円
※約半分おごりでPASMO支払い</t>
        </r>
      </text>
    </comment>
    <comment ref="J16" authorId="0" shapeId="0" xr:uid="{00000000-0006-0000-0A00-000049010000}">
      <text>
        <r>
          <rPr>
            <sz val="10"/>
            <color rgb="FF000000"/>
            <rFont val="Arial"/>
            <scheme val="minor"/>
          </rPr>
          <t>セブンででかい水と昼飯：1,406円
※PASMO</t>
        </r>
      </text>
    </comment>
    <comment ref="M16" authorId="0" shapeId="0" xr:uid="{00000000-0006-0000-0A00-00004B010000}">
      <text>
        <r>
          <rPr>
            <sz val="10"/>
            <color rgb="FF000000"/>
            <rFont val="Arial"/>
            <scheme val="minor"/>
          </rPr>
          <t>麻布十番～浅草：272円</t>
        </r>
      </text>
    </comment>
    <comment ref="P16" authorId="0" shapeId="0" xr:uid="{00000000-0006-0000-0A00-00004D010000}">
      <text>
        <r>
          <rPr>
            <sz val="10"/>
            <color rgb="FF000000"/>
            <rFont val="Arial"/>
            <scheme val="minor"/>
          </rPr>
          <t>電子：530円
※PASMO支払い</t>
        </r>
      </text>
    </comment>
    <comment ref="D17" authorId="0" shapeId="0" xr:uid="{00000000-0006-0000-0A00-00005C010000}">
      <text>
        <r>
          <rPr>
            <sz val="10"/>
            <color rgb="FF000000"/>
            <rFont val="Arial"/>
            <scheme val="minor"/>
          </rPr>
          <t>朝お茶：120円
※PASMO支払い</t>
        </r>
      </text>
    </comment>
    <comment ref="E17" authorId="0" shapeId="0" xr:uid="{00000000-0006-0000-0A00-00005D010000}">
      <text>
        <r>
          <rPr>
            <sz val="10"/>
            <color rgb="FF000000"/>
            <rFont val="Arial"/>
            <scheme val="minor"/>
          </rPr>
          <t>昼お茶：130円
※PASMO支払い
昼飯品川定食：900円
※PayPay残高</t>
        </r>
      </text>
    </comment>
    <comment ref="F17" authorId="0" shapeId="0" xr:uid="{00000000-0006-0000-0A00-00005F010000}">
      <text>
        <r>
          <rPr>
            <sz val="10"/>
            <color rgb="FF000000"/>
            <rFont val="Arial"/>
            <scheme val="minor"/>
          </rPr>
          <t>①2リットルお茶：195円
※PASMO支払い</t>
        </r>
      </text>
    </comment>
    <comment ref="H17" authorId="0" shapeId="0" xr:uid="{00000000-0006-0000-0A00-000061010000}">
      <text>
        <r>
          <rPr>
            <sz val="10"/>
            <color rgb="FF000000"/>
            <rFont val="Arial"/>
            <scheme val="minor"/>
          </rPr>
          <t>阿部さんと2次会：786円
※PASMO支払い
（1次会は出していただいた、、！）</t>
        </r>
      </text>
    </comment>
    <comment ref="M17" authorId="0" shapeId="0" xr:uid="{00000000-0006-0000-0A00-000065010000}">
      <text>
        <r>
          <rPr>
            <sz val="10"/>
            <color rgb="FF000000"/>
            <rFont val="Arial"/>
            <scheme val="minor"/>
          </rPr>
          <t>①浅草～品川：422円
②品川～田町：155円
③三田～神保町：220円
④神保町～三田：220円</t>
        </r>
      </text>
    </comment>
    <comment ref="D18" authorId="0" shapeId="0" xr:uid="{00000000-0006-0000-0A00-00000A000000}">
      <text>
        <r>
          <rPr>
            <sz val="10"/>
            <color rgb="FF000000"/>
            <rFont val="Arial"/>
            <scheme val="minor"/>
          </rPr>
          <t>朝ファミマ：539円
※PASMO支払い</t>
        </r>
      </text>
    </comment>
    <comment ref="F18" authorId="0" shapeId="0" xr:uid="{00000000-0006-0000-0A00-00000E000000}">
      <text>
        <r>
          <rPr>
            <sz val="10"/>
            <color rgb="FF000000"/>
            <rFont val="Arial"/>
            <scheme val="minor"/>
          </rPr>
          <t>夜飯ファミマ：379円
※タバコと一緒にPASMO</t>
        </r>
      </text>
    </comment>
    <comment ref="H18" authorId="0" shapeId="0" xr:uid="{00000000-0006-0000-0A00-000010000000}">
      <text>
        <r>
          <rPr>
            <sz val="10"/>
            <color rgb="FF000000"/>
            <rFont val="Arial"/>
            <scheme val="minor"/>
          </rPr>
          <t>玉城さんと食堂：640円
※PASMO支払い</t>
        </r>
      </text>
    </comment>
    <comment ref="J18" authorId="0" shapeId="0" xr:uid="{00000000-0006-0000-0A00-000012000000}">
      <text>
        <r>
          <rPr>
            <sz val="10"/>
            <color rgb="FF000000"/>
            <rFont val="Arial"/>
            <scheme val="minor"/>
          </rPr>
          <t>ダイエーで諸々：4,039円
※火曜と水曜が安いらしい。
PASMO支払い</t>
        </r>
      </text>
    </comment>
    <comment ref="K18" authorId="0" shapeId="0" xr:uid="{00000000-0006-0000-0A00-000013000000}">
      <text>
        <r>
          <rPr>
            <sz val="10"/>
            <color rgb="FF000000"/>
            <rFont val="Arial"/>
            <scheme val="minor"/>
          </rPr>
          <t>オールドルーキー銀座店：1,980円
※PASMO支払い</t>
        </r>
      </text>
    </comment>
    <comment ref="M18" authorId="0" shapeId="0" xr:uid="{00000000-0006-0000-0A00-000015000000}">
      <text>
        <r>
          <rPr>
            <sz val="10"/>
            <color rgb="FF000000"/>
            <rFont val="Arial"/>
            <scheme val="minor"/>
          </rPr>
          <t>①品川～新橋：199円
②新橋～麻布十番：178円</t>
        </r>
      </text>
    </comment>
    <comment ref="P18" authorId="0" shapeId="0" xr:uid="{00000000-0006-0000-0A00-000017000000}">
      <text>
        <r>
          <rPr>
            <sz val="10"/>
            <color rgb="FF000000"/>
            <rFont val="Arial"/>
            <scheme val="minor"/>
          </rPr>
          <t>紙：500円
電子：530円
※夜飯と一緒にPASMO</t>
        </r>
      </text>
    </comment>
    <comment ref="E19" authorId="0" shapeId="0" xr:uid="{00000000-0006-0000-0A00-000023000000}">
      <text>
        <r>
          <rPr>
            <sz val="10"/>
            <color rgb="FF000000"/>
            <rFont val="Arial"/>
            <scheme val="minor"/>
          </rPr>
          <t>強炭酸コーラ：130円
※PASMO支払い</t>
        </r>
      </text>
    </comment>
    <comment ref="H19" authorId="0" shapeId="0" xr:uid="{00000000-0006-0000-0A00-000026000000}">
      <text>
        <r>
          <rPr>
            <sz val="10"/>
            <color rgb="FF000000"/>
            <rFont val="Arial"/>
            <scheme val="minor"/>
          </rPr>
          <t>玉城さん昼飯：1,000円
※ PayPay送金</t>
        </r>
      </text>
    </comment>
    <comment ref="M19" authorId="0" shapeId="0" xr:uid="{00000000-0006-0000-0A00-00002A000000}">
      <text>
        <r>
          <rPr>
            <sz val="10"/>
            <color rgb="FF000000"/>
            <rFont val="Arial"/>
            <scheme val="minor"/>
          </rPr>
          <t>①品川〜浅草：422円</t>
        </r>
      </text>
    </comment>
    <comment ref="D20" authorId="0" shapeId="0" xr:uid="{00000000-0006-0000-0A00-000033000000}">
      <text>
        <r>
          <rPr>
            <sz val="10"/>
            <color rgb="FF000000"/>
            <rFont val="Arial"/>
            <scheme val="minor"/>
          </rPr>
          <t>朝ファミマ：1,087円
※PASMO
自販：130円
※PASMO</t>
        </r>
      </text>
    </comment>
    <comment ref="E20" authorId="0" shapeId="0" xr:uid="{00000000-0006-0000-0A00-000035000000}">
      <text>
        <r>
          <rPr>
            <sz val="10"/>
            <color rgb="FF000000"/>
            <rFont val="Arial"/>
            <scheme val="minor"/>
          </rPr>
          <t>昼飯食堂：500円
※PASMO
オフィスグリコ：300円
※ PayPay残高</t>
        </r>
      </text>
    </comment>
    <comment ref="F20" authorId="0" shapeId="0" xr:uid="{00000000-0006-0000-0A00-000036000000}">
      <text>
        <r>
          <rPr>
            <sz val="10"/>
            <color rgb="FF000000"/>
            <rFont val="Arial"/>
            <scheme val="minor"/>
          </rPr>
          <t>夜飯品川ラーメン：1,260円
※PASMO</t>
        </r>
      </text>
    </comment>
    <comment ref="J20" authorId="0" shapeId="0" xr:uid="{00000000-0006-0000-0A00-000038000000}">
      <text>
        <r>
          <rPr>
            <sz val="10"/>
            <color rgb="FF000000"/>
            <rFont val="Arial"/>
            <scheme val="minor"/>
          </rPr>
          <t>ダイエー：1,097円
※PASMO</t>
        </r>
      </text>
    </comment>
    <comment ref="K20" authorId="0" shapeId="0" xr:uid="{00000000-0006-0000-0A00-000039000000}">
      <text>
        <r>
          <rPr>
            <sz val="10"/>
            <color rgb="FF000000"/>
            <rFont val="Arial"/>
            <scheme val="minor"/>
          </rPr>
          <t>レディアンスパ：1,500円
※PASMO</t>
        </r>
      </text>
    </comment>
    <comment ref="M20" authorId="0" shapeId="0" xr:uid="{00000000-0006-0000-0A00-00003B000000}">
      <text>
        <r>
          <rPr>
            <sz val="10"/>
            <color rgb="FF000000"/>
            <rFont val="Arial"/>
            <scheme val="minor"/>
          </rPr>
          <t>浅草〜品川：422円</t>
        </r>
      </text>
    </comment>
    <comment ref="E21" authorId="0" shapeId="0" xr:uid="{00000000-0006-0000-0A00-00004D000000}">
      <text>
        <r>
          <rPr>
            <sz val="10"/>
            <color rgb="FF000000"/>
            <rFont val="Arial"/>
            <scheme val="minor"/>
          </rPr>
          <t>昼飯品川定食：880円
※PASMO支払い</t>
        </r>
      </text>
    </comment>
    <comment ref="N21" authorId="0" shapeId="0" xr:uid="{00000000-0006-0000-0A00-000051000000}">
      <text>
        <r>
          <rPr>
            <sz val="10"/>
            <color rgb="FF000000"/>
            <rFont val="Arial"/>
            <scheme val="minor"/>
          </rPr>
          <t>ファミマでティッシュ：185円
※タバコと一緒にPASMO支払い</t>
        </r>
      </text>
    </comment>
    <comment ref="P21" authorId="0" shapeId="0" xr:uid="{00000000-0006-0000-0A00-000054000000}">
      <text>
        <r>
          <rPr>
            <sz val="10"/>
            <color rgb="FF000000"/>
            <rFont val="Arial"/>
            <scheme val="minor"/>
          </rPr>
          <t>電子：530円
※ティッシュと一緒にPASMO支払い</t>
        </r>
      </text>
    </comment>
    <comment ref="D22" authorId="0" shapeId="0" xr:uid="{00000000-0006-0000-0A00-00005F000000}">
      <text>
        <r>
          <rPr>
            <sz val="10"/>
            <color rgb="FF000000"/>
            <rFont val="Arial"/>
            <scheme val="minor"/>
          </rPr>
          <t>レッドブル：220円
※PASMO支払い</t>
        </r>
      </text>
    </comment>
    <comment ref="E22" authorId="0" shapeId="0" xr:uid="{00000000-0006-0000-0A00-000061000000}">
      <text>
        <r>
          <rPr>
            <sz val="10"/>
            <color rgb="FF000000"/>
            <rFont val="Arial"/>
            <scheme val="minor"/>
          </rPr>
          <t>タピオカ：723円
※PASMO</t>
        </r>
      </text>
    </comment>
    <comment ref="F22" authorId="0" shapeId="0" xr:uid="{00000000-0006-0000-0A00-000062000000}">
      <text>
        <r>
          <rPr>
            <sz val="10"/>
            <color rgb="FF000000"/>
            <rFont val="Arial"/>
            <scheme val="minor"/>
          </rPr>
          <t>①夜食京都のセブン：977円
※タバコと一緒にPASMO支払い
②追加ローソン：378円
③追加ローソン：423円</t>
        </r>
      </text>
    </comment>
    <comment ref="H22" authorId="0" shapeId="0" xr:uid="{00000000-0006-0000-0A00-000066000000}">
      <text>
        <r>
          <rPr>
            <sz val="10"/>
            <color rgb="FF000000"/>
            <rFont val="Arial"/>
            <scheme val="minor"/>
          </rPr>
          <t>やまむ飲み半分おごり：3,102円
※PayPayカードで6,204円支払い
京都のホテル宿泊代：11,270円
※PayPayカード
ゆかとの飲みは奢って貰った。。</t>
        </r>
      </text>
    </comment>
    <comment ref="I22" authorId="0" shapeId="0" xr:uid="{00000000-0006-0000-0A00-000067000000}">
      <text>
        <r>
          <rPr>
            <sz val="10"/>
            <color rgb="FF000000"/>
            <rFont val="Arial"/>
            <scheme val="minor"/>
          </rPr>
          <t>ゆか誕プレ：3,355円
※PayPay残高
やまむ飲み半分おごり：3,102円
※PayPayカードで6,204円支払い</t>
        </r>
      </text>
    </comment>
    <comment ref="M22" authorId="0" shapeId="0" xr:uid="{00000000-0006-0000-0A00-00006A000000}">
      <text>
        <r>
          <rPr>
            <sz val="10"/>
            <color rgb="FF000000"/>
            <rFont val="Arial"/>
            <scheme val="minor"/>
          </rPr>
          <t>新大阪～梅田：240円
大阪梅田～京都河原町：410円
京都～十条：220円
（新幹線）
品川～新大阪：14,520円</t>
        </r>
      </text>
    </comment>
    <comment ref="N22" authorId="0" shapeId="0" xr:uid="{00000000-0006-0000-0A00-00006C000000}">
      <text>
        <r>
          <rPr>
            <sz val="10"/>
            <color rgb="FF000000"/>
            <rFont val="Arial"/>
            <scheme val="minor"/>
          </rPr>
          <t>ユニクロでパンツ購入：2,580円
※PASMO支払い</t>
        </r>
      </text>
    </comment>
    <comment ref="P22" authorId="0" shapeId="0" xr:uid="{00000000-0006-0000-0A00-00006D000000}">
      <text>
        <r>
          <rPr>
            <sz val="10"/>
            <color rgb="FF000000"/>
            <rFont val="Arial"/>
            <scheme val="minor"/>
          </rPr>
          <t>紙：500円
電子：530円
※夜飯と一緒にPASMO</t>
        </r>
      </text>
    </comment>
    <comment ref="D23" authorId="0" shapeId="0" xr:uid="{00000000-0006-0000-0A00-00007B000000}">
      <text>
        <r>
          <rPr>
            <sz val="10"/>
            <color rgb="FF000000"/>
            <rFont val="Arial"/>
            <scheme val="minor"/>
          </rPr>
          <t>朝京都のラーメン：1,360円
※現金</t>
        </r>
      </text>
    </comment>
    <comment ref="E23" authorId="0" shapeId="0" xr:uid="{00000000-0006-0000-0A00-00007E000000}">
      <text>
        <r>
          <rPr>
            <sz val="10"/>
            <color rgb="FF000000"/>
            <rFont val="Arial"/>
            <scheme val="minor"/>
          </rPr>
          <t>西梅田のファミマでお茶：236円
大阪城のローソンでポカリ：162円
※PASMO支払い</t>
        </r>
      </text>
    </comment>
    <comment ref="H23" authorId="0" shapeId="0" xr:uid="{00000000-0006-0000-0A00-000082000000}">
      <text>
        <r>
          <rPr>
            <sz val="10"/>
            <color rgb="FF000000"/>
            <rFont val="Arial"/>
            <scheme val="minor"/>
          </rPr>
          <t>①みわち飲み半分おごり：2,050円
※PASMOで4,100円支払い
②梅と高槻のカツオ飲み：4,359円※PayPayカードで8,359円支払い4,000円現金回収</t>
        </r>
      </text>
    </comment>
    <comment ref="I23" authorId="0" shapeId="0" xr:uid="{00000000-0006-0000-0A00-000084000000}">
      <text>
        <r>
          <rPr>
            <sz val="10"/>
            <color rgb="FF000000"/>
            <rFont val="Arial"/>
            <scheme val="minor"/>
          </rPr>
          <t>みわち飲み半分おごり：2,050円
※PASMOで4,100円支払い</t>
        </r>
      </text>
    </comment>
    <comment ref="M23" authorId="0" shapeId="0" xr:uid="{00000000-0006-0000-0A00-000086000000}">
      <text>
        <r>
          <rPr>
            <sz val="10"/>
            <color rgb="FF000000"/>
            <rFont val="Arial"/>
            <scheme val="minor"/>
          </rPr>
          <t>十条～京都：220円
京都～大阪：580円
森ノ宮～瑞光四丁目：290円
上新庄～高槻市：280円
高槻～京都：410円
（新幹線）
京都～品川：13,970円</t>
        </r>
      </text>
    </comment>
    <comment ref="D24" authorId="0" shapeId="0" xr:uid="{00000000-0006-0000-0A00-000094000000}">
      <text>
        <r>
          <rPr>
            <sz val="10"/>
            <color rgb="FF000000"/>
            <rFont val="Arial"/>
            <scheme val="minor"/>
          </rPr>
          <t>朝お茶：120円
※PASMO支払い</t>
        </r>
      </text>
    </comment>
    <comment ref="E24" authorId="0" shapeId="0" xr:uid="{00000000-0006-0000-0A00-000096000000}">
      <text>
        <r>
          <rPr>
            <sz val="10"/>
            <color rgb="FF000000"/>
            <rFont val="Arial"/>
            <scheme val="minor"/>
          </rPr>
          <t>昼飯麻婆豆腐：890円
※現金
昼コーラ：130円
※PASMO支払い
オフィスグリコ：150円
※PayPay残高</t>
        </r>
      </text>
    </comment>
    <comment ref="F24" authorId="0" shapeId="0" xr:uid="{00000000-0006-0000-0A00-000097000000}">
      <text>
        <r>
          <rPr>
            <sz val="10"/>
            <color rgb="FF000000"/>
            <rFont val="Arial"/>
            <scheme val="minor"/>
          </rPr>
          <t>夜飯ファミマ：510円
※PASMO支払い</t>
        </r>
      </text>
    </comment>
    <comment ref="D25" authorId="0" shapeId="0" xr:uid="{00000000-0006-0000-0A00-0000AD000000}">
      <text>
        <r>
          <rPr>
            <sz val="10"/>
            <color rgb="FF000000"/>
            <rFont val="Arial"/>
            <scheme val="minor"/>
          </rPr>
          <t>お茶：120円
※PASMO</t>
        </r>
      </text>
    </comment>
    <comment ref="F25" authorId="0" shapeId="0" xr:uid="{00000000-0006-0000-0A00-0000AF000000}">
      <text>
        <r>
          <rPr>
            <sz val="10"/>
            <color rgb="FF000000"/>
            <rFont val="Arial"/>
            <scheme val="minor"/>
          </rPr>
          <t>夜飯ファミマ：338円
※タバコと一緒にPASMO</t>
        </r>
      </text>
    </comment>
    <comment ref="H25" authorId="0" shapeId="0" xr:uid="{00000000-0006-0000-0A00-0000B1000000}">
      <text>
        <r>
          <rPr>
            <sz val="10"/>
            <color rgb="FF000000"/>
            <rFont val="Arial"/>
            <scheme val="minor"/>
          </rPr>
          <t>昼飯食堂：500円
※PASMO</t>
        </r>
      </text>
    </comment>
    <comment ref="J25" authorId="0" shapeId="0" xr:uid="{00000000-0006-0000-0A00-0000B2000000}">
      <text>
        <r>
          <rPr>
            <sz val="10"/>
            <color rgb="FF000000"/>
            <rFont val="Arial"/>
            <scheme val="minor"/>
          </rPr>
          <t>ダイエー：2,966円
※PASMO</t>
        </r>
      </text>
    </comment>
    <comment ref="P25" authorId="0" shapeId="0" xr:uid="{00000000-0006-0000-0A00-0000B5000000}">
      <text>
        <r>
          <rPr>
            <sz val="10"/>
            <color rgb="FF000000"/>
            <rFont val="Arial"/>
            <scheme val="minor"/>
          </rPr>
          <t>紙：500円
電子：530円
※夜飯と一緒にPASMO</t>
        </r>
      </text>
    </comment>
    <comment ref="E26" authorId="0" shapeId="0" xr:uid="{00000000-0006-0000-0A00-0000C4000000}">
      <text>
        <r>
          <rPr>
            <sz val="10"/>
            <color rgb="FF000000"/>
            <rFont val="Arial"/>
            <scheme val="minor"/>
          </rPr>
          <t>お茶：130円
※PASMO</t>
        </r>
      </text>
    </comment>
    <comment ref="H26" authorId="0" shapeId="0" xr:uid="{00000000-0006-0000-0A00-0000C7000000}">
      <text>
        <r>
          <rPr>
            <sz val="10"/>
            <color rgb="FF000000"/>
            <rFont val="Arial"/>
            <scheme val="minor"/>
          </rPr>
          <t>誠と缶のみ①：269円
誠と缶のみ②：320円
※PASMO</t>
        </r>
      </text>
    </comment>
    <comment ref="M26" authorId="0" shapeId="0" xr:uid="{00000000-0006-0000-0A00-0000CA000000}">
      <text>
        <r>
          <rPr>
            <sz val="10"/>
            <color rgb="FF000000"/>
            <rFont val="Arial"/>
            <scheme val="minor"/>
          </rPr>
          <t>品川〜六本木：333円</t>
        </r>
      </text>
    </comment>
    <comment ref="D27" authorId="0" shapeId="0" xr:uid="{00000000-0006-0000-0A00-0000D6000000}">
      <text>
        <r>
          <rPr>
            <sz val="10"/>
            <color rgb="FF000000"/>
            <rFont val="Arial"/>
            <scheme val="minor"/>
          </rPr>
          <t>自販お茶：130円
※PASMO</t>
        </r>
      </text>
    </comment>
    <comment ref="E27" authorId="0" shapeId="0" xr:uid="{00000000-0006-0000-0A00-0000D7000000}">
      <text>
        <r>
          <rPr>
            <sz val="10"/>
            <color rgb="FF000000"/>
            <rFont val="Arial"/>
            <scheme val="minor"/>
          </rPr>
          <t>昼飯ファミマ：545円
自販：120円
※PASMO</t>
        </r>
      </text>
    </comment>
    <comment ref="H27" authorId="0" shapeId="0" xr:uid="{00000000-0006-0000-0A00-0000DA000000}">
      <text>
        <r>
          <rPr>
            <sz val="10"/>
            <color rgb="FF000000"/>
            <rFont val="Arial"/>
            <scheme val="minor"/>
          </rPr>
          <t>ドコモ懇親会：1,400円
※玉城さんへ PayPay送金(4,400円だったがポイント割引で3,000円分安くしてもらった)</t>
        </r>
      </text>
    </comment>
    <comment ref="P27" authorId="0" shapeId="0" xr:uid="{00000000-0006-0000-0A00-0000DD000000}">
      <text>
        <r>
          <rPr>
            <sz val="10"/>
            <color rgb="FF000000"/>
            <rFont val="Arial"/>
            <scheme val="minor"/>
          </rPr>
          <t>グロー：450円
プルーム：530円
※PASMO</t>
        </r>
      </text>
    </comment>
    <comment ref="E28" authorId="0" shapeId="0" xr:uid="{00000000-0006-0000-0A00-0000EC000000}">
      <text>
        <r>
          <rPr>
            <sz val="10"/>
            <color rgb="FF000000"/>
            <rFont val="Arial"/>
            <scheme val="minor"/>
          </rPr>
          <t>昼飯品川定食：900円
※ PayPay残高</t>
        </r>
      </text>
    </comment>
    <comment ref="F28" authorId="0" shapeId="0" xr:uid="{00000000-0006-0000-0A00-0000EF000000}">
      <text>
        <r>
          <rPr>
            <sz val="10"/>
            <color rgb="FF000000"/>
            <rFont val="Arial"/>
            <scheme val="minor"/>
          </rPr>
          <t>夕方お茶：120円
※PASMO支払い</t>
        </r>
      </text>
    </comment>
    <comment ref="O28" authorId="0" shapeId="0" xr:uid="{00000000-0006-0000-0A00-0000F4000000}">
      <text>
        <r>
          <rPr>
            <sz val="10"/>
            <color rgb="FF000000"/>
            <rFont val="Arial"/>
            <scheme val="minor"/>
          </rPr>
          <t>楽天銀行振り込み手数料：145円</t>
        </r>
      </text>
    </comment>
    <comment ref="H29" authorId="0" shapeId="0" xr:uid="{00000000-0006-0000-0A00-000006010000}">
      <text>
        <r>
          <rPr>
            <sz val="10"/>
            <color rgb="FF000000"/>
            <rFont val="Arial"/>
            <scheme val="minor"/>
          </rPr>
          <t>①あやなんとんかつ：2,420円
※PayPayでまとめて払って半分回収
②あやなんと飲み：549円
※PASMO支払い</t>
        </r>
      </text>
    </comment>
    <comment ref="K29" authorId="0" shapeId="0" xr:uid="{00000000-0006-0000-0A00-000007010000}">
      <text>
        <r>
          <rPr>
            <sz val="10"/>
            <color rgb="FF000000"/>
            <rFont val="Arial"/>
            <scheme val="minor"/>
          </rPr>
          <t>眉毛サロン：7,700円
※PayPayカード
歯医者クリーニング：4,760円
※ PayPayカード</t>
        </r>
      </text>
    </comment>
    <comment ref="M29" authorId="0" shapeId="0" xr:uid="{00000000-0006-0000-0A00-000008010000}">
      <text>
        <r>
          <rPr>
            <sz val="10"/>
            <color rgb="FF000000"/>
            <rFont val="Arial"/>
            <scheme val="minor"/>
          </rPr>
          <t>麻布十番～浅草：209円</t>
        </r>
      </text>
    </comment>
    <comment ref="E30" authorId="0" shapeId="0" xr:uid="{00000000-0006-0000-0A00-000013010000}">
      <text>
        <r>
          <rPr>
            <sz val="10"/>
            <color rgb="FF000000"/>
            <rFont val="Arial"/>
            <scheme val="minor"/>
          </rPr>
          <t>昼飯富士そば：760円
※PASMO支払い</t>
        </r>
      </text>
    </comment>
    <comment ref="F30" authorId="0" shapeId="0" xr:uid="{00000000-0006-0000-0A00-000014010000}">
      <text>
        <r>
          <rPr>
            <sz val="10"/>
            <color rgb="FF000000"/>
            <rFont val="Arial"/>
            <scheme val="minor"/>
          </rPr>
          <t>レッドブル：200円
※PayPay残高
夜飯ファミマ：477円
※ PayPay残高</t>
        </r>
      </text>
    </comment>
    <comment ref="H30" authorId="0" shapeId="0" xr:uid="{00000000-0006-0000-0A00-000016010000}">
      <text>
        <r>
          <rPr>
            <sz val="10"/>
            <color rgb="FF000000"/>
            <rFont val="Arial"/>
            <scheme val="minor"/>
          </rPr>
          <t>セブンの朝ごはん：1,392円
※PASMO支払い
映画代：2,000円
※PayPay残高
映画館飲み物：480円
※PASMO支払い</t>
        </r>
      </text>
    </comment>
    <comment ref="I30" authorId="0" shapeId="0" xr:uid="{00000000-0006-0000-0A00-000018010000}">
      <text>
        <r>
          <rPr>
            <sz val="10"/>
            <color rgb="FF000000"/>
            <rFont val="Arial"/>
            <scheme val="minor"/>
          </rPr>
          <t>あやなん映画飲み物：420円
あやなんチュロス：400円
※PASMO支払い</t>
        </r>
      </text>
    </comment>
    <comment ref="J30" authorId="0" shapeId="0" xr:uid="{00000000-0006-0000-0A00-000019010000}">
      <text>
        <r>
          <rPr>
            <sz val="10"/>
            <color rgb="FF000000"/>
            <rFont val="Arial"/>
            <scheme val="minor"/>
          </rPr>
          <t>ダイエー：2,676円
※PASMO</t>
        </r>
      </text>
    </comment>
    <comment ref="M30" authorId="0" shapeId="0" xr:uid="{00000000-0006-0000-0A00-00001B010000}">
      <text>
        <r>
          <rPr>
            <sz val="10"/>
            <color rgb="FF000000"/>
            <rFont val="Arial"/>
            <scheme val="minor"/>
          </rPr>
          <t xml:space="preserve">バス：210円
錦糸町～品川：253円
</t>
        </r>
      </text>
    </comment>
    <comment ref="H31" authorId="0" shapeId="0" xr:uid="{00000000-0006-0000-0A00-00002B010000}">
      <text>
        <r>
          <rPr>
            <sz val="10"/>
            <color rgb="FF000000"/>
            <rFont val="Arial"/>
            <scheme val="minor"/>
          </rPr>
          <t>昼飯玉城さんと野菜炒め定食：1,090円
※現金で1,180円払って90円分 PayPayで貰った</t>
        </r>
      </text>
    </comment>
    <comment ref="P31" authorId="0" shapeId="0" xr:uid="{00000000-0006-0000-0A00-000030010000}">
      <text>
        <r>
          <rPr>
            <sz val="10"/>
            <color rgb="FF000000"/>
            <rFont val="Arial"/>
            <scheme val="minor"/>
          </rPr>
          <t>グロー：450円
プルーム：530円
※PASMO</t>
        </r>
      </text>
    </comment>
    <comment ref="E32" authorId="0" shapeId="0" xr:uid="{00000000-0006-0000-0A00-00003D010000}">
      <text>
        <r>
          <rPr>
            <sz val="10"/>
            <color rgb="FF000000"/>
            <rFont val="Arial"/>
            <scheme val="minor"/>
          </rPr>
          <t>昼飯オフィスグリコ：300円
※ PayPay残高</t>
        </r>
      </text>
    </comment>
    <comment ref="H32" authorId="0" shapeId="0" xr:uid="{00000000-0006-0000-0A00-00003E010000}">
      <text>
        <r>
          <rPr>
            <sz val="10"/>
            <color rgb="FF000000"/>
            <rFont val="Arial"/>
            <scheme val="minor"/>
          </rPr>
          <t>①哲さん章仁さんカフェ：1,000円
※現金
②オールドルーキーサウナ：2,580円
※PASMO支払い
③新橋のラーメン：1,500円
※現金</t>
        </r>
      </text>
    </comment>
    <comment ref="M32" authorId="0" shapeId="0" xr:uid="{00000000-0006-0000-0A00-000041010000}">
      <text>
        <r>
          <rPr>
            <sz val="10"/>
            <color rgb="FF000000"/>
            <rFont val="Arial"/>
            <scheme val="minor"/>
          </rPr>
          <t>①品川〜新橋：199円
②新橋〜麻布十番：178円</t>
        </r>
      </text>
    </comment>
    <comment ref="O32" authorId="0" shapeId="0" xr:uid="{00000000-0006-0000-0A00-000042010000}">
      <text>
        <r>
          <rPr>
            <sz val="10"/>
            <color rgb="FF000000"/>
            <rFont val="Arial"/>
            <scheme val="minor"/>
          </rPr>
          <t>ACの借入返金：1,163円
※楽天からすぐ返したが1,163円無駄にした。。反省。。</t>
        </r>
      </text>
    </comment>
    <comment ref="E33" authorId="0" shapeId="0" xr:uid="{00000000-0006-0000-0A00-00004F010000}">
      <text>
        <r>
          <rPr>
            <sz val="10"/>
            <color rgb="FF000000"/>
            <rFont val="Arial"/>
            <scheme val="minor"/>
          </rPr>
          <t>昼飯ファミマ：338円
※PASMO</t>
        </r>
      </text>
    </comment>
    <comment ref="F33" authorId="0" shapeId="0" xr:uid="{00000000-0006-0000-0A00-000050010000}">
      <text>
        <r>
          <rPr>
            <sz val="10"/>
            <color rgb="FF000000"/>
            <rFont val="Arial"/>
            <scheme val="minor"/>
          </rPr>
          <t>オフィスグリコ：250円
※PayPay残高</t>
        </r>
      </text>
    </comment>
    <comment ref="H33" authorId="0" shapeId="0" xr:uid="{00000000-0006-0000-0A00-000052010000}">
      <text>
        <r>
          <rPr>
            <sz val="10"/>
            <color rgb="FF000000"/>
            <rFont val="Arial"/>
            <scheme val="minor"/>
          </rPr>
          <t>1軒目おごり：5,500円
※まとめてEPOS決済で11,000円
2軒目：割り勘3,245円のところを2,000円現金でいただいたのでおごり分は1,245円で自腹は3,245円計上
※EPOSで6,490円</t>
        </r>
      </text>
    </comment>
    <comment ref="I33" authorId="0" shapeId="0" xr:uid="{00000000-0006-0000-0A00-000053010000}">
      <text>
        <r>
          <rPr>
            <sz val="10"/>
            <color rgb="FF000000"/>
            <rFont val="Arial"/>
            <scheme val="minor"/>
          </rPr>
          <t>ゴディバのチョコ：1,145円
※PayPay残高
1軒目おごり：5,500円
※まとめてEPOS決済で11,000円
2軒目：3,245円のところを2,000円現金でいただいたので1,245円</t>
        </r>
      </text>
    </comment>
    <comment ref="M33" authorId="0" shapeId="0" xr:uid="{00000000-0006-0000-0A00-000057010000}">
      <text>
        <r>
          <rPr>
            <sz val="10"/>
            <color rgb="FF000000"/>
            <rFont val="Arial"/>
            <scheme val="minor"/>
          </rPr>
          <t>品川～田町：155円</t>
        </r>
      </text>
    </comment>
    <comment ref="P33" authorId="0" shapeId="0" xr:uid="{00000000-0006-0000-0A00-00005A010000}">
      <text>
        <r>
          <rPr>
            <sz val="10"/>
            <color rgb="FF000000"/>
            <rFont val="Arial"/>
            <scheme val="minor"/>
          </rPr>
          <t>グロー：450円
※PASMO支払い</t>
        </r>
      </text>
    </comment>
    <comment ref="F34" authorId="0" shapeId="0" xr:uid="{00000000-0006-0000-0A00-000004000000}">
      <text>
        <r>
          <rPr>
            <sz val="10"/>
            <color rgb="FF000000"/>
            <rFont val="Arial"/>
            <scheme val="minor"/>
          </rPr>
          <t>夜飯セブン：372円
※PASMO支払い
（リンゴジュースとヤクルト1000）</t>
        </r>
      </text>
    </comment>
    <comment ref="H34" authorId="0" shapeId="0" xr:uid="{00000000-0006-0000-0A00-000005000000}">
      <text>
        <r>
          <rPr>
            <sz val="10"/>
            <color rgb="FF000000"/>
            <rFont val="Arial"/>
            <scheme val="minor"/>
          </rPr>
          <t>あやなん夜飯：1,500円
※PayPay残高で送金</t>
        </r>
      </text>
    </comment>
    <comment ref="M34" authorId="0" shapeId="0" xr:uid="{00000000-0006-0000-0A00-000007000000}">
      <text>
        <r>
          <rPr>
            <sz val="10"/>
            <color rgb="FF000000"/>
            <rFont val="Arial"/>
            <scheme val="minor"/>
          </rPr>
          <t>麻布十番～浅草：209円</t>
        </r>
      </text>
    </comment>
    <comment ref="K36" authorId="0" shapeId="0" xr:uid="{00000000-0006-0000-0A00-00002F000000}">
      <text>
        <r>
          <rPr>
            <sz val="10"/>
            <color rgb="FF000000"/>
            <rFont val="Arial"/>
            <scheme val="minor"/>
          </rPr>
          <t>歯医者で虫歯治療：5,110円
※PASMO支払い</t>
        </r>
      </text>
    </comment>
    <comment ref="M36" authorId="0" shapeId="0" xr:uid="{00000000-0006-0000-0A00-000030000000}">
      <text>
        <r>
          <rPr>
            <sz val="10"/>
            <color rgb="FF000000"/>
            <rFont val="Arial"/>
            <scheme val="minor"/>
          </rPr>
          <t>浅草～麻布十番：272円</t>
        </r>
      </text>
    </comment>
    <comment ref="P36" authorId="0" shapeId="0" xr:uid="{00000000-0006-0000-0A00-000031000000}">
      <text>
        <r>
          <rPr>
            <sz val="10"/>
            <color rgb="FF000000"/>
            <rFont val="Arial"/>
            <scheme val="minor"/>
          </rPr>
          <t>グロー：450円
プルーム：530円
※PASMO</t>
        </r>
      </text>
    </comment>
    <comment ref="H37" authorId="0" shapeId="0" xr:uid="{00000000-0006-0000-0A00-00003D000000}">
      <text>
        <r>
          <rPr>
            <sz val="10"/>
            <color rgb="FF000000"/>
            <rFont val="Arial"/>
            <scheme val="minor"/>
          </rPr>
          <t>井上尚弥vs中谷潤人の試合やまむーにおごり：12,760円
※ PayPayカードでやまむ分と一緒に25,520円で決済(3/17に決済済)
⓪ニキとやまむと昼飯：2,400円
※PayPayカード4,800円支払い2,400円回収
①後楽園で酒：925円（1,851円PASMO支払いで926円PayPay回収）
②後楽園で酒：474円（949円PASMO支払いで475円PayPay回収）
③福やラーメン：1,100円
※やまむにPayPay送金</t>
        </r>
      </text>
    </comment>
    <comment ref="I37" authorId="0" shapeId="0" xr:uid="{00000000-0006-0000-0A00-00003F000000}">
      <text>
        <r>
          <rPr>
            <sz val="10"/>
            <color rgb="FF000000"/>
            <rFont val="Arial"/>
            <scheme val="minor"/>
          </rPr>
          <t>井上尚弥vs中谷潤人の試合やまむーにおごり：12,760円
※ PayPayカードで自分のと一緒に25,520円で決済(3/17に決済済)</t>
        </r>
      </text>
    </comment>
    <comment ref="J37" authorId="0" shapeId="0" xr:uid="{00000000-0006-0000-0A00-000042000000}">
      <text>
        <r>
          <rPr>
            <sz val="10"/>
            <color rgb="FF000000"/>
            <rFont val="Arial"/>
            <scheme val="minor"/>
          </rPr>
          <t>ダイエーで諸々：2,423円
※PASMO支払い</t>
        </r>
      </text>
    </comment>
    <comment ref="M37" authorId="0" shapeId="0" xr:uid="{00000000-0006-0000-0A00-000047000000}">
      <text>
        <r>
          <rPr>
            <sz val="10"/>
            <color rgb="FF000000"/>
            <rFont val="Arial"/>
            <scheme val="minor"/>
          </rPr>
          <t>①麻布十番～大門：178円
②虎ノ門ヒルズ～後楽園：178円
③後楽園～麻布十番：209円</t>
        </r>
      </text>
    </comment>
    <comment ref="I38" authorId="0" shapeId="0" xr:uid="{00000000-0006-0000-0A00-00005A000000}">
      <text>
        <r>
          <rPr>
            <sz val="10"/>
            <color rgb="FF000000"/>
            <rFont val="Arial"/>
            <scheme val="minor"/>
          </rPr>
          <t>マドレ母の日寄付：5,000円
※PayPayカード</t>
        </r>
      </text>
    </comment>
    <comment ref="J38" authorId="0" shapeId="0" xr:uid="{00000000-0006-0000-0A00-00005B000000}">
      <text>
        <r>
          <rPr>
            <sz val="10"/>
            <color rgb="FF000000"/>
            <rFont val="Arial"/>
            <scheme val="minor"/>
          </rPr>
          <t>Amazonで飯代：5,365円
¥2,699	食事代	どん兵衛×12
¥2,666	食事代	500mお茶×48
※PayPayカード</t>
        </r>
      </text>
    </comment>
    <comment ref="K38" authorId="0" shapeId="0" xr:uid="{00000000-0006-0000-0A00-00005C000000}">
      <text>
        <r>
          <rPr>
            <sz val="10"/>
            <color rgb="FF000000"/>
            <rFont val="Arial"/>
            <scheme val="minor"/>
          </rPr>
          <t>あおばクリニック(ヒゲ脱毛)：9,800円
※PayPayカード決済</t>
        </r>
      </text>
    </comment>
    <comment ref="M38" authorId="0" shapeId="0" xr:uid="{00000000-0006-0000-0A00-00005D000000}">
      <text>
        <r>
          <rPr>
            <sz val="10"/>
            <color rgb="FF000000"/>
            <rFont val="Arial"/>
            <scheme val="minor"/>
          </rPr>
          <t>①目黒～吉祥寺：341円
②吉祥寺～国立：253円
③国立～新宿：440円
④新宿～麻布十番：220円</t>
        </r>
      </text>
    </comment>
    <comment ref="N38" authorId="0" shapeId="0" xr:uid="{00000000-0006-0000-0A00-00005E000000}">
      <text>
        <r>
          <rPr>
            <sz val="10"/>
            <color rgb="FF000000"/>
            <rFont val="Arial"/>
            <scheme val="minor"/>
          </rPr>
          <t>WEB系の本（玉城さんオススメ）Amazonで購入：3,960円
※PayPayカード</t>
        </r>
      </text>
    </comment>
    <comment ref="E39" authorId="0" shapeId="0" xr:uid="{00000000-0006-0000-0A00-000071000000}">
      <text>
        <r>
          <rPr>
            <sz val="10"/>
            <color rgb="FF000000"/>
            <rFont val="Arial"/>
            <scheme val="minor"/>
          </rPr>
          <t>昼アイス：194円
※PASMO</t>
        </r>
      </text>
    </comment>
    <comment ref="E40" authorId="0" shapeId="0" xr:uid="{00000000-0006-0000-0A00-00008A000000}">
      <text>
        <r>
          <rPr>
            <sz val="10"/>
            <color rgb="FF000000"/>
            <rFont val="Arial"/>
            <scheme val="minor"/>
          </rPr>
          <t>昼セブン①：440円
昼セブン②：312円
※PayPay残高払い</t>
        </r>
      </text>
    </comment>
    <comment ref="H40" authorId="0" shapeId="0" xr:uid="{00000000-0006-0000-0A00-00008E000000}">
      <text>
        <r>
          <rPr>
            <sz val="10"/>
            <color rgb="FF000000"/>
            <rFont val="Arial"/>
            <scheme val="minor"/>
          </rPr>
          <t>あやなんとてんや：1,300円
※PASMO</t>
        </r>
      </text>
    </comment>
    <comment ref="I40" authorId="0" shapeId="0" xr:uid="{00000000-0006-0000-0A00-00008F000000}">
      <text>
        <r>
          <rPr>
            <sz val="10"/>
            <color rgb="FF000000"/>
            <rFont val="Arial"/>
            <scheme val="minor"/>
          </rPr>
          <t>あやなんてんやご馳走：1,300円
※PASMO</t>
        </r>
      </text>
    </comment>
    <comment ref="H41" authorId="0" shapeId="0" xr:uid="{00000000-0006-0000-0A00-0000A1000000}">
      <text>
        <r>
          <rPr>
            <sz val="10"/>
            <color rgb="FF000000"/>
            <rFont val="Arial"/>
            <scheme val="minor"/>
          </rPr>
          <t>あやなん朝ごはんセブン：586円（1,186円でPayPay残高でまとめて支払い）</t>
        </r>
      </text>
    </comment>
    <comment ref="I41" authorId="0" shapeId="0" xr:uid="{00000000-0006-0000-0A00-0000A3000000}">
      <text>
        <r>
          <rPr>
            <sz val="10"/>
            <color rgb="FF000000"/>
            <rFont val="Arial"/>
            <scheme val="minor"/>
          </rPr>
          <t>あやなん朝ごはんセブン：600円（1,186円でPayPay残高でまとめて支払い）</t>
        </r>
      </text>
    </comment>
    <comment ref="M41" authorId="0" shapeId="0" xr:uid="{00000000-0006-0000-0A00-0000A7000000}">
      <text>
        <r>
          <rPr>
            <sz val="10"/>
            <color rgb="FF000000"/>
            <rFont val="Arial"/>
            <scheme val="minor"/>
          </rPr>
          <t>①浅草～池袋：252円
②池袋～仏子：521円
③仏子～練馬：483円
④練馬～麻布十番：272円</t>
        </r>
      </text>
    </comment>
    <comment ref="P41" authorId="0" shapeId="0" xr:uid="{00000000-0006-0000-0A00-0000AA000000}">
      <text>
        <r>
          <rPr>
            <sz val="10"/>
            <color rgb="FF000000"/>
            <rFont val="Arial"/>
            <scheme val="minor"/>
          </rPr>
          <t>グロー：450円
プルーム：530円
※ PayPayで1個ずつ</t>
        </r>
      </text>
    </comment>
    <comment ref="F42" authorId="0" shapeId="0" xr:uid="{00000000-0006-0000-0A00-0000B9000000}">
      <text>
        <r>
          <rPr>
            <sz val="10"/>
            <color rgb="FF000000"/>
            <rFont val="Arial"/>
            <scheme val="minor"/>
          </rPr>
          <t>夜飯田町の家系：1,050円
※現金</t>
        </r>
      </text>
    </comment>
    <comment ref="M42" authorId="0" shapeId="0" xr:uid="{00000000-0006-0000-0A00-0000BD000000}">
      <text>
        <r>
          <rPr>
            <sz val="10"/>
            <color rgb="FF000000"/>
            <rFont val="Arial"/>
            <scheme val="minor"/>
          </rPr>
          <t>品川〜横浜：341円
横浜〜田町：440円</t>
        </r>
      </text>
    </comment>
    <comment ref="N42" authorId="0" shapeId="0" xr:uid="{00000000-0006-0000-0A00-0000C0000000}">
      <text>
        <r>
          <rPr>
            <sz val="10"/>
            <color rgb="FF000000"/>
            <rFont val="Arial"/>
            <scheme val="minor"/>
          </rPr>
          <t>ネトフリ1ヶ月契約：890円
※ PayPayカード</t>
        </r>
      </text>
    </comment>
    <comment ref="P42" authorId="0" shapeId="0" xr:uid="{00000000-0006-0000-0A00-0000C1000000}">
      <text>
        <r>
          <rPr>
            <sz val="10"/>
            <color rgb="FF000000"/>
            <rFont val="Arial"/>
            <scheme val="minor"/>
          </rPr>
          <t>電子：530円
※PASMO支払い</t>
        </r>
      </text>
    </comment>
    <comment ref="E43" authorId="0" shapeId="0" xr:uid="{00000000-0006-0000-0A00-0000CF000000}">
      <text>
        <r>
          <rPr>
            <sz val="10"/>
            <color rgb="FF000000"/>
            <rFont val="Arial"/>
            <scheme val="minor"/>
          </rPr>
          <t>お水：100円
※PASMO</t>
        </r>
      </text>
    </comment>
    <comment ref="J44" authorId="0" shapeId="0" xr:uid="{00000000-0006-0000-0A00-0000E2000000}">
      <text>
        <r>
          <rPr>
            <sz val="10"/>
            <color rgb="FF000000"/>
            <rFont val="Arial"/>
            <scheme val="minor"/>
          </rPr>
          <t>スーパーでゼリーなど：2,790円
※PASMO</t>
        </r>
      </text>
    </comment>
    <comment ref="K44" authorId="0" shapeId="0" xr:uid="{00000000-0006-0000-0A00-0000E4000000}">
      <text>
        <r>
          <rPr>
            <sz val="10"/>
            <color rgb="FF000000"/>
            <rFont val="Arial"/>
            <scheme val="minor"/>
          </rPr>
          <t>親知らず抜歯：3,460円
※PASMO
親知らず処方箋：580円
※PASMO
散髪@ディオアンドルーチェ麻布十番：6,600円
※ PayPayカード</t>
        </r>
      </text>
    </comment>
    <comment ref="N44" authorId="0" shapeId="0" xr:uid="{00000000-0006-0000-0A00-0000E7000000}">
      <text>
        <r>
          <rPr>
            <sz val="10"/>
            <color rgb="FF000000"/>
            <rFont val="Arial"/>
            <scheme val="minor"/>
          </rPr>
          <t xml:space="preserve">薬局で汗拭きシート2つ：654円
※ミナトクPayポイント決済
</t>
        </r>
      </text>
    </comment>
    <comment ref="J45" authorId="0" shapeId="0" xr:uid="{00000000-0006-0000-0A00-0000FD000000}">
      <text>
        <r>
          <rPr>
            <sz val="10"/>
            <color rgb="FF000000"/>
            <rFont val="Arial"/>
            <scheme val="minor"/>
          </rPr>
          <t>ダイエーで昼飯そばと明日以降のためのゼリー：2,175円
※PASMO</t>
        </r>
      </text>
    </comment>
    <comment ref="E46" authorId="0" shapeId="0" xr:uid="{00000000-0006-0000-0A00-00000C010000}">
      <text>
        <r>
          <rPr>
            <sz val="10"/>
            <color rgb="FF000000"/>
            <rFont val="Arial"/>
            <scheme val="minor"/>
          </rPr>
          <t>昼飯ファミマうどん：543円
※PASMO</t>
        </r>
      </text>
    </comment>
    <comment ref="J46" authorId="0" shapeId="0" xr:uid="{00000000-0006-0000-0A00-00000F010000}">
      <text>
        <r>
          <rPr>
            <sz val="10"/>
            <color rgb="FF000000"/>
            <rFont val="Arial"/>
            <scheme val="minor"/>
          </rPr>
          <t>ダイエー蕎麦2日分：647円
※PASMO</t>
        </r>
      </text>
    </comment>
    <comment ref="J47" authorId="0" shapeId="0" xr:uid="{00000000-0006-0000-0A00-000022010000}">
      <text>
        <r>
          <rPr>
            <sz val="10"/>
            <color rgb="FF000000"/>
            <rFont val="Arial"/>
            <scheme val="minor"/>
          </rPr>
          <t>ダイエー：2,264円
※現金
(ゼリー2日分、夜飯と昼飯分そば、5日分カップ麺)</t>
        </r>
      </text>
    </comment>
    <comment ref="D48" authorId="0" shapeId="0" xr:uid="{00000000-0006-0000-0A00-000031010000}">
      <text>
        <r>
          <rPr>
            <sz val="10"/>
            <color rgb="FF000000"/>
            <rFont val="Arial"/>
            <scheme val="minor"/>
          </rPr>
          <t>水：100円
※PASMO</t>
        </r>
      </text>
    </comment>
    <comment ref="H48" authorId="0" shapeId="0" xr:uid="{00000000-0006-0000-0A00-000036010000}">
      <text>
        <r>
          <rPr>
            <sz val="10"/>
            <color rgb="FF000000"/>
            <rFont val="Arial"/>
            <scheme val="minor"/>
          </rPr>
          <t>玉城さんと食堂チャーハン：200円
※PASMO</t>
        </r>
      </text>
    </comment>
    <comment ref="E49" authorId="0" shapeId="0" xr:uid="{00000000-0006-0000-0A00-000043010000}">
      <text>
        <r>
          <rPr>
            <sz val="10"/>
            <color rgb="FF000000"/>
            <rFont val="Arial"/>
            <scheme val="minor"/>
          </rPr>
          <t>昼飯ローソン：843円
※PASMO</t>
        </r>
      </text>
    </comment>
    <comment ref="F49" authorId="0" shapeId="0" xr:uid="{00000000-0006-0000-0A00-000045010000}">
      <text>
        <r>
          <rPr>
            <sz val="10"/>
            <color rgb="FF000000"/>
            <rFont val="Arial"/>
            <scheme val="minor"/>
          </rPr>
          <t>夜飯ファミマ：740円
※PASMO
夜飯ローソン：702円
※タバコと一緒にPASMO</t>
        </r>
      </text>
    </comment>
    <comment ref="P49" authorId="0" shapeId="0" xr:uid="{00000000-0006-0000-0A00-00004C010000}">
      <text>
        <r>
          <rPr>
            <sz val="10"/>
            <color rgb="FF000000"/>
            <rFont val="Arial"/>
            <scheme val="minor"/>
          </rPr>
          <t>グロー：450円
プルーム：530円
※ 夜飯と一緒にPASMO</t>
        </r>
      </text>
    </comment>
    <comment ref="F50" authorId="0" shapeId="0" xr:uid="{00000000-0006-0000-0A00-00005E010000}">
      <text>
        <r>
          <rPr>
            <sz val="10"/>
            <color rgb="FF000000"/>
            <rFont val="Arial"/>
            <scheme val="minor"/>
          </rPr>
          <t>お茶とヤクルト：278円
※PASMO支払い</t>
        </r>
      </text>
    </comment>
    <comment ref="M50" authorId="0" shapeId="0" xr:uid="{00000000-0006-0000-0A00-000064010000}">
      <text>
        <r>
          <rPr>
            <sz val="10"/>
            <color rgb="FF000000"/>
            <rFont val="Arial"/>
            <scheme val="minor"/>
          </rPr>
          <t>①麻布十番～新宿：220円
②新宿～神田：209円
③神田～浅草：178円</t>
        </r>
      </text>
    </comment>
    <comment ref="P50" authorId="0" shapeId="0" xr:uid="{00000000-0006-0000-0A00-000067010000}">
      <text>
        <r>
          <rPr>
            <sz val="10"/>
            <color rgb="FF000000"/>
            <rFont val="Arial"/>
            <scheme val="minor"/>
          </rPr>
          <t>プルーム：530円
※PASMO</t>
        </r>
      </text>
    </comment>
    <comment ref="E51" authorId="0" shapeId="0" xr:uid="{00000000-0006-0000-0A00-00000B000000}">
      <text>
        <r>
          <rPr>
            <sz val="10"/>
            <color rgb="FF000000"/>
            <rFont val="Arial"/>
            <scheme val="minor"/>
          </rPr>
          <t>お水2つ：216円
※PASMO支払い</t>
        </r>
      </text>
    </comment>
    <comment ref="F51" authorId="0" shapeId="0" xr:uid="{00000000-0006-0000-0A00-00000D000000}">
      <text>
        <r>
          <rPr>
            <sz val="10"/>
            <color rgb="FF000000"/>
            <rFont val="Arial"/>
            <scheme val="minor"/>
          </rPr>
          <t>夜食家系：880円</t>
        </r>
      </text>
    </comment>
    <comment ref="H51" authorId="0" shapeId="0" xr:uid="{00000000-0006-0000-0A00-00000F000000}">
      <text>
        <r>
          <rPr>
            <sz val="10"/>
            <color rgb="FF000000"/>
            <rFont val="Arial"/>
            <scheme val="minor"/>
          </rPr>
          <t>ドーミーイン宿泊代：19,800円
※PayPayカードでまとめて払いPayPayで送ってもらった
松島の橋：300円
ソフトクリーム：500円
※現金
仙台昼飯：2,740円
※PASMOで5,240円支払い2,500円 PayPay貰った
仙台飲み1軒目：5,020円
※PayPayカードでまとめて
仙台飲み2軒目：3,400円
仙台飲み3軒目：3,000円
※現金</t>
        </r>
      </text>
    </comment>
    <comment ref="I51" authorId="0" shapeId="0" xr:uid="{00000000-0006-0000-0A00-000011000000}">
      <text>
        <r>
          <rPr>
            <sz val="10"/>
            <color rgb="FF000000"/>
            <rFont val="Arial"/>
            <scheme val="minor"/>
          </rPr>
          <t>大貴に東京のお土産：615円
※PASMO支払いで1,215円で
あやなんが600円負担してくれてPayPayもらった</t>
        </r>
      </text>
    </comment>
    <comment ref="M51" authorId="0" shapeId="0" xr:uid="{00000000-0006-0000-0A00-000014000000}">
      <text>
        <r>
          <rPr>
            <sz val="10"/>
            <color rgb="FF000000"/>
            <rFont val="Arial"/>
            <scheme val="minor"/>
          </rPr>
          <t>①浅草～上野：178円
②上野～仙台：11,220円
③あおば通～松島海岸：440円
④松島海岸～あおば通：440円
帰りタクシー：700円
※PASMO支払い</t>
        </r>
      </text>
    </comment>
    <comment ref="E52" authorId="0" shapeId="0" xr:uid="{00000000-0006-0000-0A00-000021000000}">
      <text>
        <r>
          <rPr>
            <sz val="10"/>
            <color rgb="FF000000"/>
            <rFont val="Arial"/>
            <scheme val="minor"/>
          </rPr>
          <t>昼飯ローソン：646円
※PASMO支払い</t>
        </r>
      </text>
    </comment>
    <comment ref="F52" authorId="0" shapeId="0" xr:uid="{00000000-0006-0000-0A00-000024000000}">
      <text>
        <r>
          <rPr>
            <sz val="10"/>
            <color rgb="FF000000"/>
            <rFont val="Arial"/>
            <scheme val="minor"/>
          </rPr>
          <t>①夜飯三田製麵所：1,200円
※PASMO支払い
②田町のマック：160円
※PayPay残高</t>
        </r>
      </text>
    </comment>
    <comment ref="H52" authorId="0" shapeId="0" xr:uid="{00000000-0006-0000-0A00-000025000000}">
      <text>
        <r>
          <rPr>
            <sz val="10"/>
            <color rgb="FF000000"/>
            <rFont val="Arial"/>
            <scheme val="minor"/>
          </rPr>
          <t>あやなんとお水とダカラ：281円
※PASMO支払い</t>
        </r>
      </text>
    </comment>
    <comment ref="I52" authorId="0" shapeId="0" xr:uid="{00000000-0006-0000-0A00-000027000000}">
      <text>
        <r>
          <rPr>
            <sz val="10"/>
            <color rgb="FF000000"/>
            <rFont val="Arial"/>
            <scheme val="minor"/>
          </rPr>
          <t>哲さん章仁さん用のみやげ：1,056円
※PASMO支払い</t>
        </r>
      </text>
    </comment>
    <comment ref="M52" authorId="0" shapeId="0" xr:uid="{00000000-0006-0000-0A00-000028000000}">
      <text>
        <r>
          <rPr>
            <sz val="10"/>
            <color rgb="FF000000"/>
            <rFont val="Arial"/>
            <scheme val="minor"/>
          </rPr>
          <t>①上野～麻布十番：209円
②仙台～上野新幹線：11,220円</t>
        </r>
      </text>
    </comment>
    <comment ref="J53" authorId="0" shapeId="0" xr:uid="{00000000-0006-0000-0A00-000037000000}">
      <text>
        <r>
          <rPr>
            <sz val="10"/>
            <color rgb="FF000000"/>
            <rFont val="Arial"/>
            <scheme val="minor"/>
          </rPr>
          <t>スーパー：2,066円
※PASMO</t>
        </r>
      </text>
    </comment>
    <comment ref="H54" authorId="0" shapeId="0" xr:uid="{00000000-0006-0000-0A00-00004F000000}">
      <text>
        <r>
          <rPr>
            <sz val="10"/>
            <color rgb="FF000000"/>
            <rFont val="Arial"/>
            <scheme val="minor"/>
          </rPr>
          <t>玉城さん昼飯：470円
※PASMO</t>
        </r>
      </text>
    </comment>
    <comment ref="P54" authorId="0" shapeId="0" xr:uid="{00000000-0006-0000-0A00-000053000000}">
      <text>
        <r>
          <rPr>
            <sz val="10"/>
            <color rgb="FF000000"/>
            <rFont val="Arial"/>
            <scheme val="minor"/>
          </rPr>
          <t>プルーム：530円
※PASMO</t>
        </r>
      </text>
    </comment>
    <comment ref="E55" authorId="0" shapeId="0" xr:uid="{00000000-0006-0000-0A00-000060000000}">
      <text>
        <r>
          <rPr>
            <sz val="10"/>
            <color rgb="FF000000"/>
            <rFont val="Arial"/>
            <scheme val="minor"/>
          </rPr>
          <t>オフィスグリコ：200円
※PayPay残高</t>
        </r>
      </text>
    </comment>
    <comment ref="H55" authorId="0" shapeId="0" xr:uid="{00000000-0006-0000-0A00-000064000000}">
      <text>
        <r>
          <rPr>
            <sz val="10"/>
            <color rgb="FF000000"/>
            <rFont val="Arial"/>
            <scheme val="minor"/>
          </rPr>
          <t>哲さん章仁さん坐離宮：15,000円
※現金
(本当は1人16,500くらいだった)</t>
        </r>
      </text>
    </comment>
    <comment ref="M55" authorId="0" shapeId="0" xr:uid="{00000000-0006-0000-0A00-000069000000}">
      <text>
        <r>
          <rPr>
            <sz val="10"/>
            <color rgb="FF000000"/>
            <rFont val="Arial"/>
            <scheme val="minor"/>
          </rPr>
          <t>品川〜六本木：333円</t>
        </r>
      </text>
    </comment>
    <comment ref="E56" authorId="0" shapeId="0" xr:uid="{00000000-0006-0000-0A00-00007C000000}">
      <text>
        <r>
          <rPr>
            <sz val="10"/>
            <color rgb="FF000000"/>
            <rFont val="Arial"/>
            <scheme val="minor"/>
          </rPr>
          <t>オフィスグリコ①：200円
オフィスグリコ②：210円
※PayPay残高</t>
        </r>
      </text>
    </comment>
    <comment ref="F56" authorId="0" shapeId="0" xr:uid="{00000000-0006-0000-0A00-00007F000000}">
      <text>
        <r>
          <rPr>
            <sz val="10"/>
            <color rgb="FF000000"/>
            <rFont val="Arial"/>
            <scheme val="minor"/>
          </rPr>
          <t>夜飯家系＠田町：950円
※現金</t>
        </r>
      </text>
    </comment>
    <comment ref="H56" authorId="0" shapeId="0" xr:uid="{00000000-0006-0000-0A00-000081000000}">
      <text>
        <r>
          <rPr>
            <sz val="10"/>
            <color rgb="FF000000"/>
            <rFont val="Arial"/>
            <scheme val="minor"/>
          </rPr>
          <t>玉城さん・小櫻さんと飲み＠品川：出していただいた。。</t>
        </r>
      </text>
    </comment>
    <comment ref="M56" authorId="0" shapeId="0" xr:uid="{00000000-0006-0000-0A00-000085000000}">
      <text>
        <r>
          <rPr>
            <sz val="10"/>
            <color rgb="FF000000"/>
            <rFont val="Arial"/>
            <scheme val="minor"/>
          </rPr>
          <t>品川～田町：155円</t>
        </r>
      </text>
    </comment>
    <comment ref="O56" authorId="0" shapeId="0" xr:uid="{00000000-0006-0000-0A00-000087000000}">
      <text>
        <r>
          <rPr>
            <sz val="10"/>
            <color rgb="FF000000"/>
            <rFont val="Arial"/>
            <scheme val="minor"/>
          </rPr>
          <t>現金引き出し手数料：330円</t>
        </r>
      </text>
    </comment>
    <comment ref="P56" authorId="0" shapeId="0" xr:uid="{00000000-0006-0000-0A00-000089000000}">
      <text>
        <r>
          <rPr>
            <sz val="10"/>
            <color rgb="FF000000"/>
            <rFont val="Arial"/>
            <scheme val="minor"/>
          </rPr>
          <t>グロー：450円
※PayPay残高支払い</t>
        </r>
      </text>
    </comment>
    <comment ref="E57" authorId="0" shapeId="0" xr:uid="{00000000-0006-0000-0A00-000095000000}">
      <text>
        <r>
          <rPr>
            <sz val="10"/>
            <color rgb="FF000000"/>
            <rFont val="Arial"/>
            <scheme val="minor"/>
          </rPr>
          <t>昼飯六本木の麵屋武蔵：1,200円
※PayPay残高</t>
        </r>
      </text>
    </comment>
    <comment ref="H57" authorId="0" shapeId="0" xr:uid="{00000000-0006-0000-0A00-000099000000}">
      <text>
        <r>
          <rPr>
            <sz val="10"/>
            <color rgb="FF000000"/>
            <rFont val="Arial"/>
            <scheme val="minor"/>
          </rPr>
          <t>哲さん・ニキと飲み：0円
※哲さんにご馳走いただいた。。</t>
        </r>
      </text>
    </comment>
    <comment ref="K57" authorId="0" shapeId="0" xr:uid="{00000000-0006-0000-0A00-00009B000000}">
      <text>
        <r>
          <rPr>
            <sz val="10"/>
            <color rgb="FF000000"/>
            <rFont val="Arial"/>
            <scheme val="minor"/>
          </rPr>
          <t>矯正のお話&amp;検査：55,000円
※ PayPayカード</t>
        </r>
      </text>
    </comment>
    <comment ref="M57" authorId="0" shapeId="0" xr:uid="{00000000-0006-0000-0A00-00009C000000}">
      <text>
        <r>
          <rPr>
            <sz val="10"/>
            <color rgb="FF000000"/>
            <rFont val="Arial"/>
            <scheme val="minor"/>
          </rPr>
          <t>タクシー代：1,700円
※PayPay残高</t>
        </r>
      </text>
    </comment>
    <comment ref="P57" authorId="0" shapeId="0" xr:uid="{00000000-0006-0000-0A00-00009D000000}">
      <text>
        <r>
          <rPr>
            <sz val="10"/>
            <color rgb="FF000000"/>
            <rFont val="Arial"/>
            <scheme val="minor"/>
          </rPr>
          <t>プルーム：530円
※PASMO支払い</t>
        </r>
      </text>
    </comment>
    <comment ref="E58" authorId="0" shapeId="0" xr:uid="{00000000-0006-0000-0A00-0000AE000000}">
      <text>
        <r>
          <rPr>
            <sz val="10"/>
            <color rgb="FF000000"/>
            <rFont val="Arial"/>
            <scheme val="minor"/>
          </rPr>
          <t>スペースジムのプロテイン：440円
※PayPayカード</t>
        </r>
      </text>
    </comment>
    <comment ref="H58" authorId="0" shapeId="0" xr:uid="{00000000-0006-0000-0A00-0000B0000000}">
      <text>
        <r>
          <rPr>
            <sz val="10"/>
            <color rgb="FF000000"/>
            <rFont val="Arial"/>
            <scheme val="minor"/>
          </rPr>
          <t>①たかのライブ＠六本木：2,500円
※現金（他2人分払い5,000円PayPayで回収済み）
②2次会の酒：220円
※PASMO支払い
③3次会の酒：5,400円
※PayPay送金（これマジで無駄だった。。。）</t>
        </r>
      </text>
    </comment>
    <comment ref="K58" authorId="0" shapeId="0" xr:uid="{00000000-0006-0000-0A00-0000B3000000}">
      <text>
        <r>
          <rPr>
            <sz val="10"/>
            <color rgb="FF000000"/>
            <rFont val="Arial"/>
            <scheme val="minor"/>
          </rPr>
          <t>眉毛サロン：7,700円
※PayPayカード</t>
        </r>
      </text>
    </comment>
    <comment ref="F59" authorId="0" shapeId="0" xr:uid="{00000000-0006-0000-0A00-0000C5000000}">
      <text>
        <r>
          <rPr>
            <sz val="10"/>
            <color rgb="FF000000"/>
            <rFont val="Arial"/>
            <scheme val="minor"/>
          </rPr>
          <t>品川ラーメン：880円
※dポイント支払い</t>
        </r>
      </text>
    </comment>
    <comment ref="J59" authorId="0" shapeId="0" xr:uid="{00000000-0006-0000-0A00-0000C8000000}">
      <text>
        <r>
          <rPr>
            <sz val="10"/>
            <color rgb="FF000000"/>
            <rFont val="Arial"/>
            <scheme val="minor"/>
          </rPr>
          <t>ダイエー：2,507円
※PASMO支払い</t>
        </r>
      </text>
    </comment>
    <comment ref="K59" authorId="0" shapeId="0" xr:uid="{00000000-0006-0000-0A00-0000C9000000}">
      <text>
        <r>
          <rPr>
            <sz val="10"/>
            <color rgb="FF000000"/>
            <rFont val="Arial"/>
            <scheme val="minor"/>
          </rPr>
          <t>朝サウナ：1,250円
※PASMO支払い</t>
        </r>
      </text>
    </comment>
    <comment ref="O59" authorId="0" shapeId="0" xr:uid="{00000000-0006-0000-0A00-0000CB000000}">
      <text>
        <r>
          <rPr>
            <sz val="10"/>
            <color rgb="FF000000"/>
            <rFont val="Arial"/>
            <scheme val="minor"/>
          </rPr>
          <t>楽天⇒三井住友振込手数料：145円</t>
        </r>
      </text>
    </comment>
    <comment ref="P59" authorId="0" shapeId="0" xr:uid="{00000000-0006-0000-0A00-0000CD000000}">
      <text>
        <r>
          <rPr>
            <sz val="10"/>
            <color rgb="FF000000"/>
            <rFont val="Arial"/>
            <scheme val="minor"/>
          </rPr>
          <t>プルーム：530円
※PASMO</t>
        </r>
      </text>
    </comment>
    <comment ref="H60" authorId="0" shapeId="0" xr:uid="{00000000-0006-0000-0A00-0000D9000000}">
      <text>
        <r>
          <rPr>
            <sz val="10"/>
            <color rgb="FF000000"/>
            <rFont val="Arial"/>
            <scheme val="minor"/>
          </rPr>
          <t>玉城さん昼飯：1,200円
※現金1,000円と200円PayPay送金
あやなん4ヶ月記念浅草ディナー：5,100円（10,100円で会計して5,000円PayPay送ってくれた）</t>
        </r>
      </text>
    </comment>
    <comment ref="M60" authorId="0" shapeId="0" xr:uid="{00000000-0006-0000-0A00-0000DB000000}">
      <text>
        <r>
          <rPr>
            <sz val="10"/>
            <color rgb="FF000000"/>
            <rFont val="Arial"/>
            <scheme val="minor"/>
          </rPr>
          <t>品川～浅草：422円</t>
        </r>
      </text>
    </comment>
    <comment ref="F61" authorId="0" shapeId="0" xr:uid="{00000000-0006-0000-0A00-0000ED000000}">
      <text>
        <r>
          <rPr>
            <sz val="10"/>
            <color rgb="FF000000"/>
            <rFont val="Arial"/>
            <scheme val="minor"/>
          </rPr>
          <t>オフィスグリコ：160円
※dポイント払い</t>
        </r>
      </text>
    </comment>
    <comment ref="M61" authorId="0" shapeId="0" xr:uid="{00000000-0006-0000-0A00-0000F2000000}">
      <text>
        <r>
          <rPr>
            <sz val="10"/>
            <color rgb="FF000000"/>
            <rFont val="Arial"/>
            <scheme val="minor"/>
          </rPr>
          <t>浅草～品川：422円</t>
        </r>
      </text>
    </comment>
    <comment ref="P61" authorId="0" shapeId="0" xr:uid="{00000000-0006-0000-0A00-0000F5000000}">
      <text>
        <r>
          <rPr>
            <sz val="10"/>
            <color rgb="FF000000"/>
            <rFont val="Arial"/>
            <scheme val="minor"/>
          </rPr>
          <t>プルーム：530円
※PASMO支払い</t>
        </r>
      </text>
    </comment>
    <comment ref="E62" authorId="0" shapeId="0" xr:uid="{00000000-0006-0000-0A00-000002010000}">
      <text>
        <r>
          <rPr>
            <sz val="10"/>
            <color rgb="FF000000"/>
            <rFont val="Arial"/>
            <scheme val="minor"/>
          </rPr>
          <t>コーラ：130円
※PASMO</t>
        </r>
      </text>
    </comment>
    <comment ref="F62" authorId="0" shapeId="0" xr:uid="{00000000-0006-0000-0A00-000003010000}">
      <text>
        <r>
          <rPr>
            <sz val="10"/>
            <color rgb="FF000000"/>
            <rFont val="Arial"/>
            <scheme val="minor"/>
          </rPr>
          <t>夜飯オフィスグリコ：184円
※ PayPay残高</t>
        </r>
      </text>
    </comment>
    <comment ref="H62" authorId="0" shapeId="0" xr:uid="{00000000-0006-0000-0A00-000005010000}">
      <text>
        <r>
          <rPr>
            <sz val="10"/>
            <color rgb="FF000000"/>
            <rFont val="Arial"/>
            <scheme val="minor"/>
          </rPr>
          <t>玉城さん食堂：230円
※PASMO</t>
        </r>
      </text>
    </comment>
    <comment ref="E63" authorId="0" shapeId="0" xr:uid="{00000000-0006-0000-0A00-000012010000}">
      <text>
        <r>
          <rPr>
            <sz val="10"/>
            <color rgb="FF000000"/>
            <rFont val="Arial"/>
            <scheme val="minor"/>
          </rPr>
          <t>昼飯オフィスグリコ：200円
※ PayPay残高</t>
        </r>
      </text>
    </comment>
    <comment ref="P63" authorId="0" shapeId="0" xr:uid="{00000000-0006-0000-0A00-00001D010000}">
      <text>
        <r>
          <rPr>
            <sz val="10"/>
            <color rgb="FF000000"/>
            <rFont val="Arial"/>
            <scheme val="minor"/>
          </rPr>
          <t>プルーム：530円
※PASMO</t>
        </r>
      </text>
    </comment>
    <comment ref="E64" authorId="0" shapeId="0" xr:uid="{00000000-0006-0000-0A00-000028010000}">
      <text>
        <r>
          <rPr>
            <sz val="10"/>
            <color rgb="FF000000"/>
            <rFont val="Arial"/>
            <scheme val="minor"/>
          </rPr>
          <t>オフィスグリコ：150円
※ PayPay残高</t>
        </r>
      </text>
    </comment>
    <comment ref="M64" authorId="0" shapeId="0" xr:uid="{00000000-0006-0000-0A00-00002D010000}">
      <text>
        <r>
          <rPr>
            <sz val="10"/>
            <color rgb="FF000000"/>
            <rFont val="Arial"/>
            <scheme val="minor"/>
          </rPr>
          <t>①品川～恵比寿：155円
②恵比寿～虎ノ門ヒルズ：：178円</t>
        </r>
      </text>
    </comment>
    <comment ref="P64" authorId="0" shapeId="0" xr:uid="{00000000-0006-0000-0A00-00002F010000}">
      <text>
        <r>
          <rPr>
            <sz val="10"/>
            <color rgb="FF000000"/>
            <rFont val="Arial"/>
            <scheme val="minor"/>
          </rPr>
          <t>プルーム：530円
※PASMO</t>
        </r>
      </text>
    </comment>
    <comment ref="E65" authorId="0" shapeId="0" xr:uid="{00000000-0006-0000-0A00-00003C010000}">
      <text>
        <r>
          <rPr>
            <sz val="10"/>
            <color rgb="FF000000"/>
            <rFont val="Arial"/>
            <scheme val="minor"/>
          </rPr>
          <t>昼飯ファミマ：260円
※Vポイント支払い</t>
        </r>
      </text>
    </comment>
    <comment ref="J65" authorId="0" shapeId="0" xr:uid="{00000000-0006-0000-0A00-000040010000}">
      <text>
        <r>
          <rPr>
            <sz val="10"/>
            <color rgb="FF000000"/>
            <rFont val="Arial"/>
            <scheme val="minor"/>
          </rPr>
          <t>スーパーでご飯大量：3,407円
※PASMO</t>
        </r>
      </text>
    </comment>
    <comment ref="H66" authorId="0" shapeId="0" xr:uid="{00000000-0006-0000-0A00-000051010000}">
      <text>
        <r>
          <rPr>
            <sz val="10"/>
            <color rgb="FF000000"/>
            <rFont val="Arial"/>
            <scheme val="minor"/>
          </rPr>
          <t>屋上飲み：440円
※Pontaポイント
屋上飲み：163円
※Pontaポイント
屋上のみご飯代：634円
※PayPay残高で送金
あやなんお泊り差し入れ：534円</t>
        </r>
      </text>
    </comment>
    <comment ref="M66" authorId="0" shapeId="0" xr:uid="{00000000-0006-0000-0A00-000055010000}">
      <text>
        <r>
          <rPr>
            <sz val="10"/>
            <color rgb="FF000000"/>
            <rFont val="Arial"/>
            <scheme val="minor"/>
          </rPr>
          <t>麻布十番〜浅草：209円
浅草〜浅草(銀座線から浅草線)：180円</t>
        </r>
      </text>
    </comment>
    <comment ref="N66" authorId="0" shapeId="0" xr:uid="{00000000-0006-0000-0A00-000058010000}">
      <text>
        <r>
          <rPr>
            <sz val="10"/>
            <color rgb="FF000000"/>
            <rFont val="Arial"/>
            <scheme val="minor"/>
          </rPr>
          <t>ダイソー：330円
※ PayPay残高</t>
        </r>
      </text>
    </comment>
    <comment ref="P66" authorId="0" shapeId="0" xr:uid="{00000000-0006-0000-0A00-000059010000}">
      <text>
        <r>
          <rPr>
            <sz val="10"/>
            <color rgb="FF000000"/>
            <rFont val="Arial"/>
            <scheme val="minor"/>
          </rPr>
          <t>グロー：450円
※PASMO</t>
        </r>
      </text>
    </comment>
    <comment ref="E68" authorId="0" shapeId="0" xr:uid="{00000000-0006-0000-0A00-000019000000}">
      <text>
        <r>
          <rPr>
            <sz val="10"/>
            <color rgb="FF000000"/>
            <rFont val="Arial"/>
            <scheme val="minor"/>
          </rPr>
          <t>オフィスグリコ：200円
※PayPay残高</t>
        </r>
      </text>
    </comment>
    <comment ref="F68" authorId="0" shapeId="0" xr:uid="{00000000-0006-0000-0A00-00001A000000}">
      <text>
        <r>
          <rPr>
            <sz val="10"/>
            <color rgb="FF000000"/>
            <rFont val="Arial"/>
            <scheme val="minor"/>
          </rPr>
          <t>オフィスグリコ：150円
※PayPay残高</t>
        </r>
      </text>
    </comment>
    <comment ref="H68" authorId="0" shapeId="0" xr:uid="{00000000-0006-0000-0A00-00001C000000}">
      <text>
        <r>
          <rPr>
            <sz val="10"/>
            <color rgb="FF000000"/>
            <rFont val="Arial"/>
            <scheme val="minor"/>
          </rPr>
          <t>玉城さん昼飯：850円
※PayPay残高</t>
        </r>
      </text>
    </comment>
    <comment ref="M68" authorId="0" shapeId="0" xr:uid="{00000000-0006-0000-0A00-00001D000000}">
      <text>
        <r>
          <rPr>
            <sz val="10"/>
            <color rgb="FF000000"/>
            <rFont val="Arial"/>
            <scheme val="minor"/>
          </rPr>
          <t>浅草～品川：422円</t>
        </r>
      </text>
    </comment>
    <comment ref="P68" authorId="0" shapeId="0" xr:uid="{00000000-0006-0000-0A00-00001F000000}">
      <text>
        <r>
          <rPr>
            <sz val="10"/>
            <color rgb="FF000000"/>
            <rFont val="Arial"/>
            <scheme val="minor"/>
          </rPr>
          <t>グロー：480円
※PASMO</t>
        </r>
      </text>
    </comment>
    <comment ref="E69" authorId="0" shapeId="0" xr:uid="{00000000-0006-0000-0A00-00002B000000}">
      <text>
        <r>
          <rPr>
            <sz val="10"/>
            <color rgb="FF000000"/>
            <rFont val="Arial"/>
            <scheme val="minor"/>
          </rPr>
          <t>①オフィスグリコ：100円
②オフィスグリコ：150円
※PayPay残高</t>
        </r>
      </text>
    </comment>
    <comment ref="F69" authorId="0" shapeId="0" xr:uid="{00000000-0006-0000-0A00-00002C000000}">
      <text>
        <r>
          <rPr>
            <sz val="10"/>
            <color rgb="FF000000"/>
            <rFont val="Arial"/>
            <scheme val="minor"/>
          </rPr>
          <t>オフィスグリコ：150円
※PayPay残高</t>
        </r>
      </text>
    </comment>
    <comment ref="J70" authorId="0" shapeId="0" xr:uid="{00000000-0006-0000-0A00-000040000000}">
      <text>
        <r>
          <rPr>
            <sz val="10"/>
            <color rgb="FF000000"/>
            <rFont val="Arial"/>
            <scheme val="minor"/>
          </rPr>
          <t>ダイエー：3,141円
※PASMO</t>
        </r>
      </text>
    </comment>
    <comment ref="K70" authorId="0" shapeId="0" xr:uid="{00000000-0006-0000-0A00-000043000000}">
      <text>
        <r>
          <rPr>
            <sz val="10"/>
            <color rgb="FF000000"/>
            <rFont val="Arial"/>
            <scheme val="minor"/>
          </rPr>
          <t>矯正1回目支払い：40,700円
※ PayPayカード</t>
        </r>
      </text>
    </comment>
    <comment ref="M70" authorId="0" shapeId="0" xr:uid="{00000000-0006-0000-0A00-000046000000}">
      <text>
        <r>
          <rPr>
            <sz val="10"/>
            <color rgb="FF000000"/>
            <rFont val="Arial"/>
            <scheme val="minor"/>
          </rPr>
          <t>青物横丁〜泉岳寺：180円</t>
        </r>
      </text>
    </comment>
    <comment ref="O70" authorId="0" shapeId="0" xr:uid="{00000000-0006-0000-0A00-000049000000}">
      <text>
        <r>
          <rPr>
            <sz val="10"/>
            <color rgb="FF000000"/>
            <rFont val="Arial"/>
            <scheme val="minor"/>
          </rPr>
          <t>マイナ免許証切替手続き：1,500円
※PASMO</t>
        </r>
      </text>
    </comment>
    <comment ref="P70" authorId="0" shapeId="0" xr:uid="{00000000-0006-0000-0A00-00004B000000}">
      <text>
        <r>
          <rPr>
            <sz val="10"/>
            <color rgb="FF000000"/>
            <rFont val="Arial"/>
            <scheme val="minor"/>
          </rPr>
          <t>グロー：480円
※PASMO</t>
        </r>
      </text>
    </comment>
    <comment ref="E71" authorId="0" shapeId="0" xr:uid="{00000000-0006-0000-0A00-000055000000}">
      <text>
        <r>
          <rPr>
            <sz val="10"/>
            <color rgb="FF000000"/>
            <rFont val="Arial"/>
            <scheme val="minor"/>
          </rPr>
          <t>オフィスグリコ：250円
※PayPay残高</t>
        </r>
      </text>
    </comment>
    <comment ref="F71" authorId="0" shapeId="0" xr:uid="{00000000-0006-0000-0A00-000057000000}">
      <text>
        <r>
          <rPr>
            <sz val="10"/>
            <color rgb="FF000000"/>
            <rFont val="Arial"/>
            <scheme val="minor"/>
          </rPr>
          <t>オフィスグリコ：200円
※PayPay残高</t>
        </r>
      </text>
    </comment>
    <comment ref="E72" authorId="0" shapeId="0" xr:uid="{00000000-0006-0000-0A00-00006F000000}">
      <text>
        <r>
          <rPr>
            <sz val="10"/>
            <color rgb="FF000000"/>
            <rFont val="Arial"/>
            <scheme val="minor"/>
          </rPr>
          <t>包丁やランチ：850円
※PayPay残高</t>
        </r>
      </text>
    </comment>
    <comment ref="F72" authorId="0" shapeId="0" xr:uid="{00000000-0006-0000-0A00-000072000000}">
      <text>
        <r>
          <rPr>
            <sz val="10"/>
            <color rgb="FF000000"/>
            <rFont val="Arial"/>
            <scheme val="minor"/>
          </rPr>
          <t>オフィスグリコ：150円
※PayPay残高</t>
        </r>
      </text>
    </comment>
    <comment ref="H72" authorId="0" shapeId="0" xr:uid="{00000000-0006-0000-0A00-000075000000}">
      <text>
        <r>
          <rPr>
            <sz val="10"/>
            <color rgb="FF000000"/>
            <rFont val="Arial"/>
            <scheme val="minor"/>
          </rPr>
          <t>玉城さん飲み：5,679円
11,679円PayPayカードで払い、6,000円PayPay残高で精算</t>
        </r>
      </text>
    </comment>
    <comment ref="M72" authorId="0" shapeId="0" xr:uid="{00000000-0006-0000-0A00-000077000000}">
      <text>
        <r>
          <rPr>
            <sz val="10"/>
            <color rgb="FF000000"/>
            <rFont val="Arial"/>
            <scheme val="minor"/>
          </rPr>
          <t>帰路で赤チャリ：165円
※EPOS決済</t>
        </r>
      </text>
    </comment>
    <comment ref="P72" authorId="0" shapeId="0" xr:uid="{00000000-0006-0000-0A00-000078000000}">
      <text>
        <r>
          <rPr>
            <sz val="10"/>
            <color rgb="FF000000"/>
            <rFont val="Arial"/>
            <scheme val="minor"/>
          </rPr>
          <t>グロー：480円
※PayPay残高</t>
        </r>
      </text>
    </comment>
    <comment ref="H73" authorId="0" shapeId="0" xr:uid="{00000000-0006-0000-0A00-00008D000000}">
      <text>
        <r>
          <rPr>
            <sz val="10"/>
            <color rgb="FF000000"/>
            <rFont val="Arial"/>
            <scheme val="minor"/>
          </rPr>
          <t>ニキの創業祝いパーティー＠アメリカン俱楽部：15,000円
※4月末頃にニキに振込済み</t>
        </r>
      </text>
    </comment>
    <comment ref="M73" authorId="0" shapeId="0" xr:uid="{00000000-0006-0000-0A00-000091000000}">
      <text>
        <r>
          <rPr>
            <sz val="10"/>
            <color rgb="FF000000"/>
            <rFont val="Arial"/>
            <scheme val="minor"/>
          </rPr>
          <t>タクシー帰り：1,600円
※PASMO支払い</t>
        </r>
      </text>
    </comment>
    <comment ref="P73" authorId="0" shapeId="0" xr:uid="{00000000-0006-0000-0A00-000093000000}">
      <text>
        <r>
          <rPr>
            <sz val="10"/>
            <color rgb="FF000000"/>
            <rFont val="Arial"/>
            <scheme val="minor"/>
          </rPr>
          <t>グロー：480円
※PASMO</t>
        </r>
      </text>
    </comment>
    <comment ref="H74" authorId="0" shapeId="0" xr:uid="{00000000-0006-0000-0A00-0000A0000000}">
      <text>
        <r>
          <rPr>
            <sz val="10"/>
            <color rgb="FF000000"/>
            <rFont val="Arial"/>
            <scheme val="minor"/>
          </rPr>
          <t>横山と昼飯：1,800円
※PASMO支払い
あやなんとラーメン：1,520円
※PayPay残高
あやなんヤクルト：442円
※PayPay残高</t>
        </r>
      </text>
    </comment>
    <comment ref="M74" authorId="0" shapeId="0" xr:uid="{00000000-0006-0000-0A00-0000A6000000}">
      <text>
        <r>
          <rPr>
            <sz val="10"/>
            <color rgb="FF000000"/>
            <rFont val="Arial"/>
            <scheme val="minor"/>
          </rPr>
          <t>①麻布十番～外苑前：178円
②外苑前～麻布十番：178円
③麻布十番～浅草：209円</t>
        </r>
      </text>
    </comment>
    <comment ref="D75" authorId="0" shapeId="0" xr:uid="{00000000-0006-0000-0A00-0000B6000000}">
      <text>
        <r>
          <rPr>
            <sz val="10"/>
            <color rgb="FF000000"/>
            <rFont val="Arial"/>
            <scheme val="minor"/>
          </rPr>
          <t>お水：100円
※PASMO</t>
        </r>
      </text>
    </comment>
    <comment ref="E75" authorId="0" shapeId="0" xr:uid="{00000000-0006-0000-0A00-0000B7000000}">
      <text>
        <r>
          <rPr>
            <sz val="10"/>
            <color rgb="FF000000"/>
            <rFont val="Arial"/>
            <scheme val="minor"/>
          </rPr>
          <t>オフィスグリコ：200円
※PayPay残高</t>
        </r>
      </text>
    </comment>
    <comment ref="M75" authorId="0" shapeId="0" xr:uid="{00000000-0006-0000-0A00-0000BC000000}">
      <text>
        <r>
          <rPr>
            <sz val="10"/>
            <color rgb="FF000000"/>
            <rFont val="Arial"/>
            <scheme val="minor"/>
          </rPr>
          <t>浅草～品川：422円</t>
        </r>
      </text>
    </comment>
    <comment ref="N75" authorId="0" shapeId="0" xr:uid="{00000000-0006-0000-0A00-0000BE000000}">
      <text>
        <r>
          <rPr>
            <sz val="10"/>
            <color rgb="FF000000"/>
            <rFont val="Arial"/>
            <scheme val="minor"/>
          </rPr>
          <t>Netflix課金：890円
※1か月分</t>
        </r>
      </text>
    </comment>
    <comment ref="E76" authorId="0" shapeId="0" xr:uid="{00000000-0006-0000-0A00-0000CE000000}">
      <text>
        <r>
          <rPr>
            <sz val="10"/>
            <color rgb="FF000000"/>
            <rFont val="Arial"/>
            <scheme val="minor"/>
          </rPr>
          <t>オフィスグリコ：230円
※ PayPay残高</t>
        </r>
      </text>
    </comment>
    <comment ref="J76" authorId="0" shapeId="0" xr:uid="{00000000-0006-0000-0A00-0000D3000000}">
      <text>
        <r>
          <rPr>
            <sz val="10"/>
            <color rgb="FF000000"/>
            <rFont val="Arial"/>
            <scheme val="minor"/>
          </rPr>
          <t>お茶48本：2,951円
※Amazonで PayPayカード(1,000円分はギフトカード)</t>
        </r>
      </text>
    </comment>
    <comment ref="P76" authorId="0" shapeId="0" xr:uid="{00000000-0006-0000-0A00-0000D4000000}">
      <text>
        <r>
          <rPr>
            <sz val="10"/>
            <color rgb="FF000000"/>
            <rFont val="Arial"/>
            <scheme val="minor"/>
          </rPr>
          <t>グロー：480円
※PASMO</t>
        </r>
      </text>
    </comment>
    <comment ref="E77" authorId="0" shapeId="0" xr:uid="{00000000-0006-0000-0A00-0000DE000000}">
      <text>
        <r>
          <rPr>
            <sz val="10"/>
            <color rgb="FF000000"/>
            <rFont val="Arial"/>
            <scheme val="minor"/>
          </rPr>
          <t>オフィスグリコ：322円
※ PayPay残高</t>
        </r>
      </text>
    </comment>
    <comment ref="H77" authorId="0" shapeId="0" xr:uid="{00000000-0006-0000-0A00-0000E1000000}">
      <text>
        <r>
          <rPr>
            <sz val="10"/>
            <color rgb="FF000000"/>
            <rFont val="Arial"/>
            <scheme val="minor"/>
          </rPr>
          <t>格之進：6,600円（哲さんが多めに払ってくれた。。）
※哲さんに振込
外銀飲み2次会：7,000円
※現金
イェちゃんコンビニ：676円
※PASMO支払い</t>
        </r>
      </text>
    </comment>
    <comment ref="M77" authorId="0" shapeId="0" xr:uid="{00000000-0006-0000-0A00-0000E6000000}">
      <text>
        <r>
          <rPr>
            <sz val="10"/>
            <color rgb="FF000000"/>
            <rFont val="Arial"/>
            <scheme val="minor"/>
          </rPr>
          <t>①品川～恵比寿：155円
②恵比寿～六本木：178円</t>
        </r>
      </text>
    </comment>
    <comment ref="P77" authorId="0" shapeId="0" xr:uid="{00000000-0006-0000-0A00-0000E9000000}">
      <text>
        <r>
          <rPr>
            <sz val="10"/>
            <color rgb="FF000000"/>
            <rFont val="Arial"/>
            <scheme val="minor"/>
          </rPr>
          <t>グロー：480円
※ PayPay残高</t>
        </r>
      </text>
    </comment>
    <comment ref="D78" authorId="0" shapeId="0" xr:uid="{00000000-0006-0000-0A00-0000F6000000}">
      <text>
        <r>
          <rPr>
            <sz val="10"/>
            <color rgb="FF000000"/>
            <rFont val="Arial"/>
            <scheme val="minor"/>
          </rPr>
          <t>水：120円
※PASMO支払い</t>
        </r>
      </text>
    </comment>
    <comment ref="E78" authorId="0" shapeId="0" xr:uid="{00000000-0006-0000-0A00-0000F7000000}">
      <text>
        <r>
          <rPr>
            <sz val="10"/>
            <color rgb="FF000000"/>
            <rFont val="Arial"/>
            <scheme val="minor"/>
          </rPr>
          <t>昼飯ファミマ：346円
※ PayPay残高(グロー：480円も一緒で826円の会計)</t>
        </r>
      </text>
    </comment>
    <comment ref="F78" authorId="0" shapeId="0" xr:uid="{00000000-0006-0000-0A00-0000F9000000}">
      <text>
        <r>
          <rPr>
            <sz val="10"/>
            <color rgb="FF000000"/>
            <rFont val="Arial"/>
            <scheme val="minor"/>
          </rPr>
          <t>夜飯品川ラーメン：980円
※PayPay残高</t>
        </r>
      </text>
    </comment>
    <comment ref="J78" authorId="0" shapeId="0" xr:uid="{00000000-0006-0000-0A00-0000FC000000}">
      <text>
        <r>
          <rPr>
            <sz val="10"/>
            <color rgb="FF000000"/>
            <rFont val="Arial"/>
            <scheme val="minor"/>
          </rPr>
          <t>ダイエー：3,963円
※PASMO</t>
        </r>
      </text>
    </comment>
    <comment ref="N78" authorId="0" shapeId="0" xr:uid="{00000000-0006-0000-0A00-0000FE000000}">
      <text>
        <r>
          <rPr>
            <sz val="10"/>
            <color rgb="FF000000"/>
            <rFont val="Arial"/>
            <scheme val="minor"/>
          </rPr>
          <t>ダイエーで折りたたみ傘：968円
※PASMOでまとめて</t>
        </r>
      </text>
    </comment>
    <comment ref="P78" authorId="0" shapeId="0" xr:uid="{00000000-0006-0000-0A00-000000010000}">
      <text>
        <r>
          <rPr>
            <sz val="10"/>
            <color rgb="FF000000"/>
            <rFont val="Arial"/>
            <scheme val="minor"/>
          </rPr>
          <t>グロー：480円
※ PayPay残高(昼飯ファミマ：346円も一緒で826円の会計)</t>
        </r>
      </text>
    </comment>
    <comment ref="D79" authorId="0" shapeId="0" xr:uid="{00000000-0006-0000-0A00-000009010000}">
      <text>
        <r>
          <rPr>
            <sz val="10"/>
            <color rgb="FF000000"/>
            <rFont val="Arial"/>
            <scheme val="minor"/>
          </rPr>
          <t>ファミマお茶：160円
※PASMO</t>
        </r>
      </text>
    </comment>
    <comment ref="E79" authorId="0" shapeId="0" xr:uid="{00000000-0006-0000-0A00-00000A010000}">
      <text>
        <r>
          <rPr>
            <sz val="10"/>
            <color rgb="FF000000"/>
            <rFont val="Arial"/>
            <scheme val="minor"/>
          </rPr>
          <t>オフィスグリコ：322円
※ PayPay残高</t>
        </r>
      </text>
    </comment>
    <comment ref="M79" authorId="0" shapeId="0" xr:uid="{00000000-0006-0000-0A00-000010010000}">
      <text>
        <r>
          <rPr>
            <sz val="10"/>
            <color rgb="FF000000"/>
            <rFont val="Arial"/>
            <scheme val="minor"/>
          </rPr>
          <t>①品川～大井町：155円
②大井町～田町：155円</t>
        </r>
      </text>
    </comment>
    <comment ref="E80" authorId="0" shapeId="0" xr:uid="{00000000-0006-0000-0A00-00001E010000}">
      <text>
        <r>
          <rPr>
            <sz val="10"/>
            <color rgb="FF000000"/>
            <rFont val="Arial"/>
            <scheme val="minor"/>
          </rPr>
          <t>フットサル時のドリンク：180円
※PASMO支払い</t>
        </r>
      </text>
    </comment>
    <comment ref="H80" authorId="0" shapeId="0" xr:uid="{00000000-0006-0000-0A00-000021010000}">
      <text>
        <r>
          <rPr>
            <sz val="10"/>
            <color rgb="FF000000"/>
            <rFont val="Arial"/>
            <scheme val="minor"/>
          </rPr>
          <t>もっちーフットサル＆石川先生愛食祝い：12,150円
※PayPay送金</t>
        </r>
      </text>
    </comment>
    <comment ref="K80" authorId="0" shapeId="0" xr:uid="{00000000-0006-0000-0A00-000023010000}">
      <text>
        <r>
          <rPr>
            <sz val="10"/>
            <color rgb="FF000000"/>
            <rFont val="Arial"/>
            <scheme val="minor"/>
          </rPr>
          <t>眉毛サロン：7,700円
※PayPayカード</t>
        </r>
      </text>
    </comment>
    <comment ref="M80" authorId="0" shapeId="0" xr:uid="{00000000-0006-0000-0A00-000024010000}">
      <text>
        <r>
          <rPr>
            <sz val="10"/>
            <color rgb="FF000000"/>
            <rFont val="Arial"/>
            <scheme val="minor"/>
          </rPr>
          <t>目黒～横浜：309円
横浜～品川：341円</t>
        </r>
      </text>
    </comment>
    <comment ref="N80" authorId="0" shapeId="0" xr:uid="{00000000-0006-0000-0A00-000025010000}">
      <text>
        <r>
          <rPr>
            <sz val="10"/>
            <color rgb="FF000000"/>
            <rFont val="Arial"/>
            <scheme val="minor"/>
          </rPr>
          <t>ユニクロで買い足し：3,570円
※PayPayカード</t>
        </r>
      </text>
    </comment>
    <comment ref="P80" authorId="0" shapeId="0" xr:uid="{00000000-0006-0000-0A00-000027010000}">
      <text>
        <r>
          <rPr>
            <sz val="10"/>
            <color rgb="FF000000"/>
            <rFont val="Arial"/>
            <scheme val="minor"/>
          </rPr>
          <t>グロー：480円
※PASMO</t>
        </r>
      </text>
    </comment>
    <comment ref="H81" authorId="0" shapeId="0" xr:uid="{00000000-0006-0000-0A00-000035010000}">
      <text>
        <r>
          <rPr>
            <sz val="10"/>
            <color rgb="FF000000"/>
            <rFont val="Arial"/>
            <scheme val="minor"/>
          </rPr>
          <t>①たかたちとフットサル：3,600円
※たかにPayPay送金
②よしきと昼飯＠ミッドタウン：2,020円（4,020円をPayPayカードで支払い2,000円現金で貰った）
③あやなんセブン：544円
※PayPay残高（クーポン利用）</t>
        </r>
      </text>
    </comment>
    <comment ref="K81" authorId="0" shapeId="0" xr:uid="{00000000-0006-0000-0A00-000038010000}">
      <text>
        <r>
          <rPr>
            <sz val="10"/>
            <color rgb="FF000000"/>
            <rFont val="Arial"/>
            <scheme val="minor"/>
          </rPr>
          <t>あおばクリニック(ヒゲ脱毛)：9,800円
※EPOSカード</t>
        </r>
      </text>
    </comment>
    <comment ref="M81" authorId="0" shapeId="0" xr:uid="{00000000-0006-0000-0A00-000039010000}">
      <text>
        <r>
          <rPr>
            <sz val="10"/>
            <color rgb="FF000000"/>
            <rFont val="Arial"/>
            <scheme val="minor"/>
          </rPr>
          <t>①麻布十番～京橋：178円
②東京～麻布十番：178円
③麻布十番～四ツ谷：178円
④四ツ谷～吉祥寺：341円
⑤吉祥寺～浅草：461円</t>
        </r>
      </text>
    </comment>
    <comment ref="F82" authorId="0" shapeId="0" xr:uid="{00000000-0006-0000-0A00-000044010000}">
      <text>
        <r>
          <rPr>
            <sz val="10"/>
            <color rgb="FF000000"/>
            <rFont val="Arial"/>
            <scheme val="minor"/>
          </rPr>
          <t>夜飯オフィスグリコ：150円
※PayPay残高</t>
        </r>
      </text>
    </comment>
    <comment ref="H82" authorId="0" shapeId="0" xr:uid="{00000000-0006-0000-0A00-000046010000}">
      <text>
        <r>
          <rPr>
            <sz val="10"/>
            <color rgb="FF000000"/>
            <rFont val="Arial"/>
            <scheme val="minor"/>
          </rPr>
          <t>しょうちとマンモスコーヒー：250円
※PASMO支払い
蕎麦はおごってもらった</t>
        </r>
      </text>
    </comment>
    <comment ref="M82" authorId="0" shapeId="0" xr:uid="{00000000-0006-0000-0A00-00004A010000}">
      <text>
        <r>
          <rPr>
            <sz val="10"/>
            <color rgb="FF000000"/>
            <rFont val="Arial"/>
            <scheme val="minor"/>
          </rPr>
          <t>①浅草～虎ノ門：209円
②虎ノ門ヒルズ～恵比寿：178円
③恵比寿～目黒：155円</t>
        </r>
      </text>
    </comment>
    <comment ref="E83" authorId="0" shapeId="0" xr:uid="{00000000-0006-0000-0A00-00005B010000}">
      <text>
        <r>
          <rPr>
            <sz val="10"/>
            <color rgb="FF000000"/>
            <rFont val="Arial"/>
            <scheme val="minor"/>
          </rPr>
          <t>昼飯オフィスグリコ：200円
※PayPay残高</t>
        </r>
      </text>
    </comment>
    <comment ref="H83" authorId="0" shapeId="0" xr:uid="{00000000-0006-0000-0A00-000060010000}">
      <text>
        <r>
          <rPr>
            <sz val="10"/>
            <color rgb="FF000000"/>
            <rFont val="Arial"/>
            <scheme val="minor"/>
          </rPr>
          <t>玉城さん昼飯食堂：500円
※PASMO支払い</t>
        </r>
      </text>
    </comment>
    <comment ref="M83" authorId="0" shapeId="0" xr:uid="{00000000-0006-0000-0A00-000063010000}">
      <text>
        <r>
          <rPr>
            <sz val="10"/>
            <color rgb="FF000000"/>
            <rFont val="Arial"/>
            <scheme val="minor"/>
          </rPr>
          <t>品川～新宿：209円
帰りタクシー：3,400円</t>
        </r>
      </text>
    </comment>
    <comment ref="P83" authorId="0" shapeId="0" xr:uid="{00000000-0006-0000-0A00-000066010000}">
      <text>
        <r>
          <rPr>
            <sz val="10"/>
            <color rgb="FF000000"/>
            <rFont val="Arial"/>
            <scheme val="minor"/>
          </rPr>
          <t>グロー：480円
※PASMO</t>
        </r>
      </text>
    </comment>
    <comment ref="E84" authorId="0" shapeId="0" xr:uid="{00000000-0006-0000-0A00-000009000000}">
      <text>
        <r>
          <rPr>
            <sz val="10"/>
            <color rgb="FF000000"/>
            <rFont val="Arial"/>
            <scheme val="minor"/>
          </rPr>
          <t>昼飯オフィスグリコ：300円</t>
        </r>
      </text>
    </comment>
    <comment ref="F84" authorId="0" shapeId="0" xr:uid="{00000000-0006-0000-0A00-00000C000000}">
      <text>
        <r>
          <rPr>
            <sz val="10"/>
            <color rgb="FF000000"/>
            <rFont val="Arial"/>
            <scheme val="minor"/>
          </rPr>
          <t>夜飯ファミマ：343円
※ PayPay残高(グロー：480円も一緒で823円の会計)</t>
        </r>
      </text>
    </comment>
    <comment ref="P84" authorId="0" shapeId="0" xr:uid="{00000000-0006-0000-0A00-000016000000}">
      <text>
        <r>
          <rPr>
            <sz val="10"/>
            <color rgb="FF000000"/>
            <rFont val="Arial"/>
            <scheme val="minor"/>
          </rPr>
          <t>グロー：480円
※PASMO払い(夜飯ファミマ：343円も一緒で823円の会計)</t>
        </r>
      </text>
    </comment>
    <comment ref="E85" authorId="0" shapeId="0" xr:uid="{00000000-0006-0000-0A00-000020000000}">
      <text>
        <r>
          <rPr>
            <sz val="10"/>
            <color rgb="FF000000"/>
            <rFont val="Arial"/>
            <scheme val="minor"/>
          </rPr>
          <t>昼飯オフィスグリコ：200円
※PayPay残高</t>
        </r>
      </text>
    </comment>
    <comment ref="F85" authorId="0" shapeId="0" xr:uid="{00000000-0006-0000-0A00-000022000000}">
      <text>
        <r>
          <rPr>
            <sz val="10"/>
            <color rgb="FF000000"/>
            <rFont val="Arial"/>
            <scheme val="minor"/>
          </rPr>
          <t>夜飯オフィスグリコ：300円
※PayPay残高</t>
        </r>
      </text>
    </comment>
    <comment ref="N85" authorId="0" shapeId="0" xr:uid="{00000000-0006-0000-0A00-000029000000}">
      <text>
        <r>
          <rPr>
            <sz val="10"/>
            <color rgb="FF000000"/>
            <rFont val="Arial"/>
            <scheme val="minor"/>
          </rPr>
          <t>新品髭剃り：2,200円
※ PayPay残高</t>
        </r>
      </text>
    </comment>
    <comment ref="E86" authorId="0" shapeId="0" xr:uid="{00000000-0006-0000-0A00-000032000000}">
      <text>
        <r>
          <rPr>
            <sz val="10"/>
            <color rgb="FF000000"/>
            <rFont val="Arial"/>
            <scheme val="minor"/>
          </rPr>
          <t>オフィスグリコ：150円
オフィスグリコ：200円
※PayPay残高</t>
        </r>
      </text>
    </comment>
    <comment ref="F86" authorId="0" shapeId="0" xr:uid="{00000000-0006-0000-0A00-000034000000}">
      <text>
        <r>
          <rPr>
            <sz val="10"/>
            <color rgb="FF000000"/>
            <rFont val="Arial"/>
            <scheme val="minor"/>
          </rPr>
          <t>夜飯家系：1,000円
※現金</t>
        </r>
      </text>
    </comment>
    <comment ref="M86" authorId="0" shapeId="0" xr:uid="{00000000-0006-0000-0A00-00003A000000}">
      <text>
        <r>
          <rPr>
            <sz val="10"/>
            <color rgb="FF000000"/>
            <rFont val="Arial"/>
            <scheme val="minor"/>
          </rPr>
          <t>品川～田町：155円
タクシー帰り：1,000円
※PayPay残高</t>
        </r>
      </text>
    </comment>
    <comment ref="P86" authorId="0" shapeId="0" xr:uid="{00000000-0006-0000-0A00-00003C000000}">
      <text>
        <r>
          <rPr>
            <sz val="10"/>
            <color rgb="FF000000"/>
            <rFont val="Arial"/>
            <scheme val="minor"/>
          </rPr>
          <t>グロー：480円
※PASMO払い</t>
        </r>
      </text>
    </comment>
    <comment ref="H87" authorId="0" shapeId="0" xr:uid="{00000000-0006-0000-0A00-00004E000000}">
      <text>
        <r>
          <rPr>
            <sz val="10"/>
            <color rgb="FF000000"/>
            <rFont val="Arial"/>
            <scheme val="minor"/>
          </rPr>
          <t>カイトと昼飯＠品川：1,900円
（2人合計で3,900円で2,000円分はご馳走した）
※PayPayカード支払い</t>
        </r>
      </text>
    </comment>
    <comment ref="I87" authorId="0" shapeId="0" xr:uid="{00000000-0006-0000-0A00-000050000000}">
      <text>
        <r>
          <rPr>
            <sz val="10"/>
            <color rgb="FF000000"/>
            <rFont val="Arial"/>
            <scheme val="minor"/>
          </rPr>
          <t>カイトと昼飯＠品川：1,900円
（2人合計で3,900円で2,000円分はご馳走した）
※PayPayカード支払い</t>
        </r>
      </text>
    </comment>
    <comment ref="P87" authorId="0" shapeId="0" xr:uid="{00000000-0006-0000-0A00-000052000000}">
      <text>
        <r>
          <rPr>
            <sz val="10"/>
            <color rgb="FF000000"/>
            <rFont val="Arial"/>
            <scheme val="minor"/>
          </rPr>
          <t>グロー：480円
※PASMO払い</t>
        </r>
      </text>
    </comment>
    <comment ref="H88" authorId="0" shapeId="0" xr:uid="{00000000-0006-0000-0A00-000063000000}">
      <text>
        <r>
          <rPr>
            <sz val="10"/>
            <color rgb="FF000000"/>
            <rFont val="Arial"/>
            <scheme val="minor"/>
          </rPr>
          <t>温泉：7,405円
※PASMO支払い（マックの2,000円払ってくれたのでまとめて）</t>
        </r>
      </text>
    </comment>
    <comment ref="I88" authorId="0" shapeId="0" xr:uid="{00000000-0006-0000-0A00-000065000000}">
      <text>
        <r>
          <rPr>
            <sz val="10"/>
            <color rgb="FF000000"/>
            <rFont val="Arial"/>
            <scheme val="minor"/>
          </rPr>
          <t>明太子と牛乳：570円
※PASMO支払い</t>
        </r>
      </text>
    </comment>
    <comment ref="M88" authorId="0" shapeId="0" xr:uid="{00000000-0006-0000-0A00-000068000000}">
      <text>
        <r>
          <rPr>
            <sz val="10"/>
            <color rgb="FF000000"/>
            <rFont val="Arial"/>
            <scheme val="minor"/>
          </rPr>
          <t>麻布十番～浅草：209円</t>
        </r>
      </text>
    </comment>
    <comment ref="O88" authorId="0" shapeId="0" xr:uid="{00000000-0006-0000-0A00-00006B000000}">
      <text>
        <r>
          <rPr>
            <sz val="10"/>
            <color rgb="FF000000"/>
            <rFont val="Arial"/>
            <scheme val="minor"/>
          </rPr>
          <t>クリーニング：2,530円
※PayPayカード</t>
        </r>
      </text>
    </comment>
    <comment ref="E89" authorId="0" shapeId="0" xr:uid="{00000000-0006-0000-0A00-00007A000000}">
      <text>
        <r>
          <rPr>
            <sz val="10"/>
            <color rgb="FF000000"/>
            <rFont val="Arial"/>
            <scheme val="minor"/>
          </rPr>
          <t>コーラ：130円
※PASMO</t>
        </r>
      </text>
    </comment>
    <comment ref="F89" authorId="0" shapeId="0" xr:uid="{00000000-0006-0000-0A00-00007D000000}">
      <text>
        <r>
          <rPr>
            <sz val="10"/>
            <color rgb="FF000000"/>
            <rFont val="Arial"/>
            <scheme val="minor"/>
          </rPr>
          <t>夜飯ローソン：446円
※PASMO</t>
        </r>
      </text>
    </comment>
    <comment ref="H89" authorId="0" shapeId="0" xr:uid="{00000000-0006-0000-0A00-000080000000}">
      <text>
        <r>
          <rPr>
            <sz val="10"/>
            <color rgb="FF000000"/>
            <rFont val="Arial"/>
            <scheme val="minor"/>
          </rPr>
          <t>玉城さん昼飯：950円
※現金</t>
        </r>
      </text>
    </comment>
    <comment ref="J89" authorId="0" shapeId="0" xr:uid="{00000000-0006-0000-0A00-000083000000}">
      <text>
        <r>
          <rPr>
            <sz val="10"/>
            <color rgb="FF000000"/>
            <rFont val="Arial"/>
            <scheme val="minor"/>
          </rPr>
          <t>Amazonゼリー30個：3,294円
※PayPayカード</t>
        </r>
      </text>
    </comment>
    <comment ref="P89" authorId="0" shapeId="0" xr:uid="{00000000-0006-0000-0A00-000088000000}">
      <text>
        <r>
          <rPr>
            <sz val="10"/>
            <color rgb="FF000000"/>
            <rFont val="Arial"/>
            <scheme val="minor"/>
          </rPr>
          <t>グロー：480円
※PASMO払い</t>
        </r>
      </text>
    </comment>
    <comment ref="H90" authorId="0" shapeId="0" xr:uid="{00000000-0006-0000-0A00-000098000000}">
      <text>
        <r>
          <rPr>
            <sz val="10"/>
            <color rgb="FF000000"/>
            <rFont val="Arial"/>
            <scheme val="minor"/>
          </rPr>
          <t>玉城さん昼飯：500円
※PASMO</t>
        </r>
      </text>
    </comment>
    <comment ref="J90" authorId="0" shapeId="0" xr:uid="{00000000-0006-0000-0A00-00009A000000}">
      <text>
        <r>
          <rPr>
            <sz val="10"/>
            <color rgb="FF000000"/>
            <rFont val="Arial"/>
            <scheme val="minor"/>
          </rPr>
          <t>ダイエー：2,796円
※PASMO</t>
        </r>
      </text>
    </comment>
    <comment ref="E91" authorId="0" shapeId="0" xr:uid="{00000000-0006-0000-0A00-0000AC000000}">
      <text>
        <r>
          <rPr>
            <sz val="10"/>
            <color rgb="FF000000"/>
            <rFont val="Arial"/>
            <scheme val="minor"/>
          </rPr>
          <t>モンスター：210円
※PASMO支払い
オフィスグリコ：200円
※PayPay残高</t>
        </r>
      </text>
    </comment>
    <comment ref="P91" authorId="0" shapeId="0" xr:uid="{00000000-0006-0000-0A00-0000B4000000}">
      <text>
        <r>
          <rPr>
            <sz val="10"/>
            <color rgb="FF000000"/>
            <rFont val="Arial"/>
            <scheme val="minor"/>
          </rPr>
          <t>グロー：480円
※PASMO払い</t>
        </r>
      </text>
    </comment>
    <comment ref="E92" authorId="0" shapeId="0" xr:uid="{00000000-0006-0000-0A00-0000C2000000}">
      <text>
        <r>
          <rPr>
            <sz val="10"/>
            <color rgb="FF000000"/>
            <rFont val="Arial"/>
            <scheme val="minor"/>
          </rPr>
          <t>昼飯品川定食：900円
※ PayPayカード</t>
        </r>
      </text>
    </comment>
    <comment ref="H92" authorId="0" shapeId="0" xr:uid="{00000000-0006-0000-0A00-0000C6000000}">
      <text>
        <r>
          <rPr>
            <sz val="10"/>
            <color rgb="FF000000"/>
            <rFont val="Arial"/>
            <scheme val="minor"/>
          </rPr>
          <t>あやなんと記念日ディナー：6,000円（12,000円PayPayカードで支払い6,000円PayPay送ってもらった）</t>
        </r>
      </text>
    </comment>
    <comment ref="P92" authorId="0" shapeId="0" xr:uid="{00000000-0006-0000-0A00-0000CC000000}">
      <text>
        <r>
          <rPr>
            <sz val="10"/>
            <color rgb="FF000000"/>
            <rFont val="Arial"/>
            <scheme val="minor"/>
          </rPr>
          <t>グロー：480円
※PASMO払い</t>
        </r>
      </text>
    </comment>
    <comment ref="H93" authorId="0" shapeId="0" xr:uid="{00000000-0006-0000-0A00-0000D8000000}">
      <text>
        <r>
          <rPr>
            <sz val="10"/>
            <color rgb="FF000000"/>
            <rFont val="Arial"/>
            <scheme val="minor"/>
          </rPr>
          <t>①玉城さん・小櫻さん・栗原さん飲み：4,500円
※玉城さんにPayPay送金
②小櫻さんと柳町さんと2次会：3,000円
※小櫻さんへd払い送金</t>
        </r>
      </text>
    </comment>
    <comment ref="P93" authorId="0" shapeId="0" xr:uid="{00000000-0006-0000-0A00-0000DC000000}">
      <text>
        <r>
          <rPr>
            <sz val="10"/>
            <color rgb="FF000000"/>
            <rFont val="Arial"/>
            <scheme val="minor"/>
          </rPr>
          <t>グロー：480円
※PASMO払い</t>
        </r>
      </text>
    </comment>
    <comment ref="E94" authorId="0" shapeId="0" xr:uid="{00000000-0006-0000-0A00-0000EA000000}">
      <text>
        <r>
          <rPr>
            <sz val="10"/>
            <color rgb="FF000000"/>
            <rFont val="Arial"/>
            <scheme val="minor"/>
          </rPr>
          <t>神田でラーメン谷瀬谷：950円
※現金</t>
        </r>
      </text>
    </comment>
    <comment ref="F94" authorId="0" shapeId="0" xr:uid="{00000000-0006-0000-0A00-0000EB000000}">
      <text>
        <r>
          <rPr>
            <sz val="10"/>
            <color rgb="FF000000"/>
            <rFont val="Arial"/>
            <scheme val="minor"/>
          </rPr>
          <t>夜飯セブン：734円
※PASMO支払い
抜歯前に買って食べといた</t>
        </r>
      </text>
    </comment>
    <comment ref="K94" authorId="0" shapeId="0" xr:uid="{00000000-0006-0000-0A00-0000F0000000}">
      <text>
        <r>
          <rPr>
            <sz val="10"/>
            <color rgb="FF000000"/>
            <rFont val="Arial"/>
            <scheme val="minor"/>
          </rPr>
          <t>上の歯の抜歯：22,000円
※PayPayカード
オールドルーキーサウナ：2,580円
※PASMO支払い</t>
        </r>
      </text>
    </comment>
    <comment ref="M94" authorId="0" shapeId="0" xr:uid="{00000000-0006-0000-0A00-0000F1000000}">
      <text>
        <r>
          <rPr>
            <sz val="10"/>
            <color rgb="FF000000"/>
            <rFont val="Arial"/>
            <scheme val="minor"/>
          </rPr>
          <t>①麻布十番～神田：209円
②神田～新橋：178円
③新橋～麻布十番：178円</t>
        </r>
      </text>
    </comment>
    <comment ref="O94" authorId="0" shapeId="0" xr:uid="{00000000-0006-0000-0A00-0000F3000000}">
      <text>
        <r>
          <rPr>
            <sz val="10"/>
            <color rgb="FF000000"/>
            <rFont val="Arial"/>
            <scheme val="minor"/>
          </rPr>
          <t>クリーニング：1,980円
※PayPayカード</t>
        </r>
      </text>
    </comment>
    <comment ref="E95" authorId="0" shapeId="0" xr:uid="{00000000-0006-0000-0A00-000001010000}">
      <text>
        <r>
          <rPr>
            <sz val="10"/>
            <color rgb="FF000000"/>
            <rFont val="Arial"/>
            <scheme val="minor"/>
          </rPr>
          <t>セブン飯：517円
※PASMO</t>
        </r>
      </text>
    </comment>
    <comment ref="D96" authorId="0" shapeId="0" xr:uid="{00000000-0006-0000-0A00-000011010000}">
      <text>
        <r>
          <rPr>
            <sz val="10"/>
            <color rgb="FF000000"/>
            <rFont val="Arial"/>
            <scheme val="minor"/>
          </rPr>
          <t>朝飯ファミマそば：324円
※PASMO</t>
        </r>
      </text>
    </comment>
    <comment ref="H96" authorId="0" shapeId="0" xr:uid="{00000000-0006-0000-0A00-000015010000}">
      <text>
        <r>
          <rPr>
            <sz val="10"/>
            <color rgb="FF000000"/>
            <rFont val="Arial"/>
            <scheme val="minor"/>
          </rPr>
          <t>玉城さん昼飯とコーヒー：1,050円
※ PayPay送金</t>
        </r>
      </text>
    </comment>
    <comment ref="J96" authorId="0" shapeId="0" xr:uid="{00000000-0006-0000-0A00-000017010000}">
      <text>
        <r>
          <rPr>
            <sz val="10"/>
            <color rgb="FF000000"/>
            <rFont val="Arial"/>
            <scheme val="minor"/>
          </rPr>
          <t>ダイエー：1,853円
※PASMO</t>
        </r>
      </text>
    </comment>
    <comment ref="N96" authorId="0" shapeId="0" xr:uid="{00000000-0006-0000-0A00-00001A010000}">
      <text>
        <r>
          <rPr>
            <sz val="10"/>
            <color rgb="FF000000"/>
            <rFont val="Arial"/>
            <scheme val="minor"/>
          </rPr>
          <t>ネトフリ：800円
※あやなんに PayPay送金</t>
        </r>
      </text>
    </comment>
    <comment ref="P96" authorId="0" shapeId="0" xr:uid="{00000000-0006-0000-0A00-00001C010000}">
      <text>
        <r>
          <rPr>
            <sz val="10"/>
            <color rgb="FF000000"/>
            <rFont val="Arial"/>
            <scheme val="minor"/>
          </rPr>
          <t>グロー：480円
※PASMO</t>
        </r>
      </text>
    </comment>
    <comment ref="H97" authorId="0" shapeId="0" xr:uid="{00000000-0006-0000-0A00-000029010000}">
      <text>
        <r>
          <rPr>
            <sz val="10"/>
            <color rgb="FF000000"/>
            <rFont val="Arial"/>
            <scheme val="minor"/>
          </rPr>
          <t>偶然の二乗会オールドルーキーサウナ渋谷：2,580円
※ PayPayカード</t>
        </r>
      </text>
    </comment>
    <comment ref="M97" authorId="0" shapeId="0" xr:uid="{00000000-0006-0000-0A00-00002C010000}">
      <text>
        <r>
          <rPr>
            <sz val="10"/>
            <color rgb="FF000000"/>
            <rFont val="Arial"/>
            <scheme val="minor"/>
          </rPr>
          <t>①品川〜渋谷：199円
②渋谷〜青山一丁目：178円
③青山一丁目〜麻布十番：108円</t>
        </r>
      </text>
    </comment>
    <comment ref="P97" authorId="0" shapeId="0" xr:uid="{00000000-0006-0000-0A00-00002E010000}">
      <text>
        <r>
          <rPr>
            <sz val="10"/>
            <color rgb="FF000000"/>
            <rFont val="Arial"/>
            <scheme val="minor"/>
          </rPr>
          <t>グロー：480円
※ PayPayカード</t>
        </r>
      </text>
    </comment>
    <comment ref="E99" authorId="0" shapeId="0" xr:uid="{00000000-0006-0000-0A00-00004E010000}">
      <text>
        <r>
          <rPr>
            <sz val="10"/>
            <color rgb="FF000000"/>
            <rFont val="Arial"/>
            <scheme val="minor"/>
          </rPr>
          <t>昼飯オフィスグリコ：200円
※ PayPayカード</t>
        </r>
      </text>
    </comment>
    <comment ref="K99" authorId="0" shapeId="0" xr:uid="{00000000-0006-0000-0A00-000054010000}">
      <text>
        <r>
          <rPr>
            <sz val="10"/>
            <color rgb="FF000000"/>
            <rFont val="Arial"/>
            <scheme val="minor"/>
          </rPr>
          <t>矯正2回目支払い：40,700円
※ PayPayカード
歯ブラシと一緒に購入（歯ブラシは810円だった）</t>
        </r>
      </text>
    </comment>
    <comment ref="N99" authorId="0" shapeId="0" xr:uid="{00000000-0006-0000-0A00-000056010000}">
      <text>
        <r>
          <rPr>
            <sz val="10"/>
            <color rgb="FF000000"/>
            <rFont val="Arial"/>
            <scheme val="minor"/>
          </rPr>
          <t>矯正用歯ブラシ：810円
※矯正の2回目支払いと一緒にPayPayカード支払い</t>
        </r>
      </text>
    </comment>
    <comment ref="E100" authorId="0" shapeId="0" xr:uid="{00000000-0006-0000-0A00-000001000000}">
      <text>
        <r>
          <rPr>
            <sz val="10"/>
            <color rgb="FF000000"/>
            <rFont val="Arial"/>
            <scheme val="minor"/>
          </rPr>
          <t>昼飯オフィスグリコ：200円
※ PayPayカード</t>
        </r>
      </text>
    </comment>
    <comment ref="F100" authorId="0" shapeId="0" xr:uid="{00000000-0006-0000-0A00-000002000000}">
      <text>
        <r>
          <rPr>
            <sz val="10"/>
            <color rgb="FF000000"/>
            <rFont val="Arial"/>
            <scheme val="minor"/>
          </rPr>
          <t>夜飯ファミマ：170円
※PASMO支払い</t>
        </r>
      </text>
    </comment>
    <comment ref="J100" authorId="0" shapeId="0" xr:uid="{00000000-0006-0000-0A00-000006000000}">
      <text>
        <r>
          <rPr>
            <sz val="10"/>
            <color rgb="FF000000"/>
            <rFont val="Arial"/>
            <scheme val="minor"/>
          </rPr>
          <t>Amazon
①グレフル：2,973円
②マスカット：3,294円
③お茶：1,375円"</t>
        </r>
      </text>
    </comment>
    <comment ref="P100" authorId="0" shapeId="0" xr:uid="{00000000-0006-0000-0A00-000008000000}">
      <text>
        <r>
          <rPr>
            <sz val="10"/>
            <color rgb="FF000000"/>
            <rFont val="Arial"/>
            <scheme val="minor"/>
          </rPr>
          <t>グロー：480円
※ PayPayカード</t>
        </r>
      </text>
    </comment>
    <comment ref="E101" authorId="0" shapeId="0" xr:uid="{00000000-0006-0000-0A00-000018000000}">
      <text>
        <r>
          <rPr>
            <sz val="10"/>
            <color rgb="FF000000"/>
            <rFont val="Arial"/>
            <scheme val="minor"/>
          </rPr>
          <t>昼飯食堂:490円
※PASMO</t>
        </r>
      </text>
    </comment>
    <comment ref="H101" authorId="0" shapeId="0" xr:uid="{00000000-0006-0000-0A00-00001B000000}">
      <text>
        <r>
          <rPr>
            <sz val="10"/>
            <color rgb="FF000000"/>
            <rFont val="Arial"/>
            <scheme val="minor"/>
          </rPr>
          <t>①NTT飲み1軒目：4,750円（57,000円建て替えで精算）
②NTT飲み2軒目：2,565円（15,565円建て替えで精算）</t>
        </r>
      </text>
    </comment>
    <comment ref="P101" authorId="0" shapeId="0" xr:uid="{00000000-0006-0000-0A00-00001E000000}">
      <text>
        <r>
          <rPr>
            <sz val="10"/>
            <color rgb="FF000000"/>
            <rFont val="Arial"/>
            <scheme val="minor"/>
          </rPr>
          <t>グロー：480円
※PASMO</t>
        </r>
      </text>
    </comment>
    <comment ref="K102" authorId="0" shapeId="0" xr:uid="{00000000-0006-0000-0A00-00002D000000}">
      <text>
        <r>
          <rPr>
            <sz val="10"/>
            <color rgb="FF000000"/>
            <rFont val="Arial"/>
            <scheme val="minor"/>
          </rPr>
          <t>スゴイサウナ麻布十番：3,000円
※PayPayカード</t>
        </r>
      </text>
    </comment>
    <comment ref="L102" authorId="0" shapeId="0" xr:uid="{00000000-0006-0000-0A00-00002E000000}">
      <text>
        <r>
          <rPr>
            <sz val="10"/>
            <color rgb="FF000000"/>
            <rFont val="Arial"/>
            <scheme val="minor"/>
          </rPr>
          <t>しお結婚式二次会：15,000円
※5/20に振込済み</t>
        </r>
      </text>
    </comment>
    <comment ref="L110" authorId="0" shapeId="0" xr:uid="{00000000-0006-0000-0A00-0000E3000000}">
      <text>
        <r>
          <rPr>
            <sz val="10"/>
            <color rgb="FF000000"/>
            <rFont val="Arial"/>
            <scheme val="minor"/>
          </rPr>
          <t>てつし結婚式：30,000円</t>
        </r>
      </text>
    </comment>
    <comment ref="K116" authorId="0" shapeId="0" xr:uid="{00000000-0006-0000-0A00-000062010000}">
      <text>
        <r>
          <rPr>
            <sz val="10"/>
            <color rgb="FF000000"/>
            <rFont val="Arial"/>
            <scheme val="minor"/>
          </rPr>
          <t>眉毛サロン：8,800円
※PayPayカード
あおばクリニック(ヒゲ脱毛)：9,800円
※PayPayカード</t>
        </r>
      </text>
    </comment>
    <comment ref="K131" authorId="0" shapeId="0" xr:uid="{00000000-0006-0000-0A00-00003F010000}">
      <text>
        <r>
          <rPr>
            <sz val="10"/>
            <color rgb="FF000000"/>
            <rFont val="Arial"/>
            <scheme val="minor"/>
          </rPr>
          <t>矯正2回目支払い：40,700円
※ PayPayカード</t>
        </r>
      </text>
    </comment>
    <comment ref="H133" authorId="0" shapeId="0" xr:uid="{00000000-0006-0000-0A00-000003000000}">
      <text>
        <r>
          <rPr>
            <sz val="10"/>
            <color rgb="FF000000"/>
            <rFont val="Arial"/>
            <scheme val="minor"/>
          </rPr>
          <t>あやなんグアム旅行
①飛行機・ホテル代：176,460円
※2/1にあやなんに送金で支払い済</t>
        </r>
      </text>
    </comment>
    <comment ref="L138" authorId="0" shapeId="0" xr:uid="{00000000-0006-0000-0A00-000076000000}">
      <text>
        <r>
          <rPr>
            <sz val="10"/>
            <color rgb="FF000000"/>
            <rFont val="Arial"/>
            <scheme val="minor"/>
          </rPr>
          <t>しせいさん結婚式：20,000円
※6/2にEPOSで支払い済み</t>
        </r>
      </text>
    </comment>
    <comment ref="K163" authorId="0" shapeId="0" xr:uid="{00000000-0006-0000-0A00-00002A010000}">
      <text>
        <r>
          <rPr>
            <sz val="10"/>
            <color rgb="FF000000"/>
            <rFont val="Arial"/>
            <scheme val="minor"/>
          </rPr>
          <t>矯正2回目支払い：40,700円
※ PayPayカード</t>
        </r>
      </text>
    </comment>
    <comment ref="K194" authorId="0" shapeId="0" xr:uid="{00000000-0006-0000-0A00-000004010000}">
      <text>
        <r>
          <rPr>
            <sz val="10"/>
            <color rgb="FF000000"/>
            <rFont val="Arial"/>
            <scheme val="minor"/>
          </rPr>
          <t>矯正2回目支払い：40,700円
※ PayPayカード</t>
        </r>
      </text>
    </comment>
    <comment ref="H204" authorId="0" shapeId="0" xr:uid="{00000000-0006-0000-0A00-00006E000000}">
      <text>
        <r>
          <rPr>
            <sz val="10"/>
            <color rgb="FF000000"/>
            <rFont val="Arial"/>
            <scheme val="minor"/>
          </rPr>
          <t>①100kmマラソン申し込み（会社のイベント）：23,320円
※PayPayカードで3/15に決済ずみ
②</t>
        </r>
      </text>
    </comment>
    <comment ref="K226" authorId="0" shapeId="0" xr:uid="{00000000-0006-0000-0A00-0000EE000000}">
      <text>
        <r>
          <rPr>
            <sz val="10"/>
            <color rgb="FF000000"/>
            <rFont val="Arial"/>
            <scheme val="minor"/>
          </rPr>
          <t>矯正2回目支払い：40,700円
※ PayPayカード</t>
        </r>
      </text>
    </comment>
    <comment ref="K257" authorId="0" shapeId="0" xr:uid="{00000000-0006-0000-0A00-0000C3000000}">
      <text>
        <r>
          <rPr>
            <sz val="10"/>
            <color rgb="FF000000"/>
            <rFont val="Arial"/>
            <scheme val="minor"/>
          </rPr>
          <t>矯正2回目支払い：40,700円
※ PayPayカード</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B00-000002000000}">
      <text>
        <r>
          <rPr>
            <sz val="10"/>
            <color rgb="FF000000"/>
            <rFont val="Arial"/>
            <scheme val="minor"/>
          </rPr>
          <t>酒以外：177円(牛乳)
8/26(月)酒以外：740円(まつのや)
8/27(火)酒以外：1,200円（ゆか交際費）
8/27酒以外可：お茶298円
8/28牛乳・納豆・プロテイン：551円
8/28お水代：1,207円
8/28酒以外：710円(まつのや)
8/28酒以外：お茶など1,085円
8/29酒以外：1,000円（家系）
8/30レッドブル：220円
8/31たけい：1,430円
9/1酒以外：950円（家系）</t>
        </r>
      </text>
    </comment>
    <comment ref="F5" authorId="0" shapeId="0" xr:uid="{00000000-0006-0000-0B00-000001000000}">
      <text>
        <r>
          <rPr>
            <sz val="10"/>
            <color rgb="FF000000"/>
            <rFont val="Arial"/>
            <scheme val="minor"/>
          </rPr>
          <t xml:space="preserve">9/2朝飯ローソン：442円
9/4昼飯マック：680円
9/4スーパー：911円
9/5昼飯ファミマ493円
9/5夜飯淀屋橋のパン516円
9/8高槻セブンで昼飯：990円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C00-00001D000000}">
      <text>
        <r>
          <rPr>
            <sz val="10"/>
            <color rgb="FF000000"/>
            <rFont val="Arial"/>
            <scheme val="minor"/>
          </rPr>
          <t>原則返ってこない生活しているうえでの支出。
※仕事で使う経費の支出は入れない。→エポスのタブで管理。</t>
        </r>
      </text>
    </comment>
    <comment ref="C3" authorId="0" shapeId="0" xr:uid="{00000000-0006-0000-0C00-00002A000000}">
      <text>
        <r>
          <rPr>
            <sz val="10"/>
            <color rgb="FF000000"/>
            <rFont val="Arial"/>
            <scheme val="minor"/>
          </rPr>
          <t>D39を一旦抜いているので必要であれば数式入れ直し</t>
        </r>
      </text>
    </comment>
    <comment ref="F4" authorId="0" shapeId="0" xr:uid="{00000000-0006-0000-0C00-000047000000}">
      <text>
        <r>
          <rPr>
            <sz val="10"/>
            <color rgb="FF000000"/>
            <rFont val="Arial"/>
            <scheme val="minor"/>
          </rPr>
          <t>借入だが一応手取りという名目とする。</t>
        </r>
      </text>
    </comment>
    <comment ref="D7" authorId="0" shapeId="0" xr:uid="{00000000-0006-0000-0C00-000027000000}">
      <text>
        <r>
          <rPr>
            <sz val="10"/>
            <color rgb="FF000000"/>
            <rFont val="Arial"/>
            <scheme val="minor"/>
          </rPr>
          <t>★ターミナルズ高槻★
(5月分)家賃：62,216円
※電気代還付で返金あり
59,149円の引落しだったので3,067円分得した</t>
        </r>
      </text>
    </comment>
    <comment ref="F7" authorId="0" shapeId="0" xr:uid="{00000000-0006-0000-0C00-000028000000}">
      <text>
        <r>
          <rPr>
            <sz val="10"/>
            <color rgb="FF000000"/>
            <rFont val="Arial"/>
            <scheme val="minor"/>
          </rPr>
          <t>8月分家賃：89,587円
①家賃：67,000円
②共益費：8,000円
③電気・ガス・水道：13,200円
④家財保険料：500円
⑤家賃の1％(月額保証料)：887円</t>
        </r>
      </text>
    </comment>
    <comment ref="G7" authorId="0" shapeId="0" xr:uid="{00000000-0006-0000-0C00-000029000000}">
      <text>
        <r>
          <rPr>
            <sz val="10"/>
            <color rgb="FF000000"/>
            <rFont val="Arial"/>
            <scheme val="minor"/>
          </rPr>
          <t>8月分家賃：89,587円
①家賃：67,000円
②共益費：8,000円
③電気・ガス・水道：13,200円
④家財保険料：500円
⑤家賃の1％(月額保証料)：887円</t>
        </r>
      </text>
    </comment>
    <comment ref="H7" authorId="0" shapeId="0" xr:uid="{00000000-0006-0000-0C00-00002B000000}">
      <text>
        <r>
          <rPr>
            <sz val="10"/>
            <color rgb="FF000000"/>
            <rFont val="Arial"/>
            <scheme val="minor"/>
          </rPr>
          <t>9月分家賃：89,587円
①家賃：67,000円
②共益費：8,000円
③電気・ガス・水道：13,200円
④家財保険料：500円
⑤家賃の1％(月額保証料)：887円</t>
        </r>
      </text>
    </comment>
    <comment ref="I7" authorId="0" shapeId="0" xr:uid="{00000000-0006-0000-0C00-00002C000000}">
      <text>
        <r>
          <rPr>
            <sz val="10"/>
            <color rgb="FF000000"/>
            <rFont val="Arial"/>
            <scheme val="minor"/>
          </rPr>
          <t>10月分家賃：89,587円
①家賃：67,000円
②共益費：8,000円
③電気・ガス・水道：13,200円
④家財保険料：500円
⑤家賃の1％(月額保証料)：887円</t>
        </r>
      </text>
    </comment>
    <comment ref="J7" authorId="0" shapeId="0" xr:uid="{00000000-0006-0000-0C00-00002D000000}">
      <text>
        <r>
          <rPr>
            <sz val="10"/>
            <color rgb="FF000000"/>
            <rFont val="Arial"/>
            <scheme val="minor"/>
          </rPr>
          <t>※一旦下記は引かれて後ほど返金予定
11月分家賃：89,587円
①家賃：67,000円
②共益費：8,000円
③電気・ガス・水道：13,200円
④家財保険料：500円
⑤家賃の1％(月額保証料)：887円</t>
        </r>
      </text>
    </comment>
    <comment ref="K7" authorId="0" shapeId="0" xr:uid="{00000000-0006-0000-0C00-00002F000000}">
      <text>
        <r>
          <rPr>
            <sz val="10"/>
            <color rgb="FF000000"/>
            <rFont val="Arial"/>
            <scheme val="minor"/>
          </rPr>
          <t>（初回保証料は初期費用のところ＊その他諸経費の項目に計上）
12月分家賃：129,987円
①賃料：108,000円
②共益費：7,000円
③電気・ガス・水道：13,200円
④家財保険料：500円
⑤家賃の1％(月額保証料)：1.287円</t>
        </r>
      </text>
    </comment>
    <comment ref="L7" authorId="0" shapeId="0" xr:uid="{00000000-0006-0000-0C00-000031000000}">
      <text>
        <r>
          <rPr>
            <sz val="10"/>
            <color rgb="FF000000"/>
            <rFont val="Arial"/>
            <scheme val="minor"/>
          </rPr>
          <t>1月分家賃：129,987円
①賃料：108,000円
②共益費：7,000円
③電気・ガス・水道：13,200円
④家財保険料：500円
⑤家賃の1％(月額保証料)：1.287円</t>
        </r>
      </text>
    </comment>
    <comment ref="M7" authorId="0" shapeId="0" xr:uid="{00000000-0006-0000-0C00-000033000000}">
      <text>
        <r>
          <rPr>
            <sz val="10"/>
            <color rgb="FF000000"/>
            <rFont val="Arial"/>
            <scheme val="minor"/>
          </rPr>
          <t>2月分家賃：129,987円
①賃料：108,000円
②共益費：7,000円
③電気・ガス・水道：13,200円
④家財保険料：500円
⑤家賃の1％(月額保証料)：1.287円</t>
        </r>
      </text>
    </comment>
    <comment ref="N7" authorId="0" shapeId="0" xr:uid="{00000000-0006-0000-0C00-000034000000}">
      <text>
        <r>
          <rPr>
            <sz val="10"/>
            <color rgb="FF000000"/>
            <rFont val="Arial"/>
            <scheme val="minor"/>
          </rPr>
          <t>3月分家賃：129,987円
①賃料：108,000円
②共益費：7,000円
③電気・ガス・水道：13,200円
④家財保険料：500円
⑤家賃の1％(月額保証料)：1.287円</t>
        </r>
      </text>
    </comment>
    <comment ref="O7" authorId="0" shapeId="0" xr:uid="{00000000-0006-0000-0C00-000036000000}">
      <text>
        <r>
          <rPr>
            <sz val="10"/>
            <color rgb="FF000000"/>
            <rFont val="Arial"/>
            <scheme val="minor"/>
          </rPr>
          <t>4月分家賃：129,987円
①賃料：108,000円
②共益費：7,000円
③電気・ガス・水道：13,200円
④家財保険料：500円
⑤家賃の1％(月額保証料)：1.287円</t>
        </r>
      </text>
    </comment>
    <comment ref="C8" authorId="0" shapeId="0" xr:uid="{00000000-0006-0000-0C00-00003F000000}">
      <text>
        <r>
          <rPr>
            <sz val="10"/>
            <color rgb="FF000000"/>
            <rFont val="Arial"/>
            <scheme val="minor"/>
          </rPr>
          <t>①レアレア武蔵中原
5/23に入会～11月末で退会
②JOYFIT麻布十番
11/9に入会～
＊2026年5月末まで税込8,000円</t>
        </r>
      </text>
    </comment>
    <comment ref="E8" authorId="0" shapeId="0" xr:uid="{00000000-0006-0000-0C00-000040000000}">
      <text>
        <r>
          <rPr>
            <sz val="10"/>
            <color rgb="FF000000"/>
            <rFont val="Arial"/>
            <scheme val="minor"/>
          </rPr>
          <t>①5月の日割り会費と6月会費
→9.932円
②6月のフルレンタル費
→3,300円</t>
        </r>
      </text>
    </comment>
    <comment ref="F8" authorId="0" shapeId="0" xr:uid="{00000000-0006-0000-0C00-000041000000}">
      <text>
        <r>
          <rPr>
            <sz val="10"/>
            <color rgb="FF000000"/>
            <rFont val="Arial"/>
            <scheme val="minor"/>
          </rPr>
          <t>U29会費：7,700円
レンタル費：3,300円</t>
        </r>
      </text>
    </comment>
    <comment ref="G8" authorId="0" shapeId="0" xr:uid="{00000000-0006-0000-0C00-000042000000}">
      <text>
        <r>
          <rPr>
            <sz val="10"/>
            <color rgb="FF000000"/>
            <rFont val="Arial"/>
            <scheme val="minor"/>
          </rPr>
          <t>U29会費：7,700円
レンタル費：3,300円</t>
        </r>
      </text>
    </comment>
    <comment ref="H8" authorId="0" shapeId="0" xr:uid="{00000000-0006-0000-0C00-000043000000}">
      <text>
        <r>
          <rPr>
            <sz val="10"/>
            <color rgb="FF000000"/>
            <rFont val="Arial"/>
            <scheme val="minor"/>
          </rPr>
          <t>U29会費：7,700円
レンタル費：3,300円</t>
        </r>
      </text>
    </comment>
    <comment ref="I8" authorId="0" shapeId="0" xr:uid="{00000000-0006-0000-0C00-000044000000}">
      <text>
        <r>
          <rPr>
            <sz val="10"/>
            <color rgb="FF000000"/>
            <rFont val="Arial"/>
            <scheme val="minor"/>
          </rPr>
          <t>U29会費：7,700円
レンタル費：3,300円</t>
        </r>
      </text>
    </comment>
    <comment ref="J8" authorId="0" shapeId="0" xr:uid="{00000000-0006-0000-0C00-000046000000}">
      <text>
        <r>
          <rPr>
            <sz val="10"/>
            <color rgb="FF000000"/>
            <rFont val="Arial"/>
            <scheme val="minor"/>
          </rPr>
          <t>U29会費：7,700円
レンタル費：3,300円</t>
        </r>
      </text>
    </comment>
    <comment ref="C9" authorId="0" shapeId="0" xr:uid="{00000000-0006-0000-0C00-000059000000}">
      <text>
        <r>
          <rPr>
            <sz val="10"/>
            <color rgb="FF000000"/>
            <rFont val="Arial"/>
            <scheme val="minor"/>
          </rPr>
          <t>毎月払ってる額の4,5千円くらいは積立の方に回っているらしい。⇒元気だったら老後に300万まで貰える！
★後は親知らず抜歯の際に入院したら20万まで出るらしいので青木さんにお願いする！！！</t>
        </r>
      </text>
    </comment>
    <comment ref="B10" authorId="0" shapeId="0" xr:uid="{00000000-0006-0000-0C00-000011000000}">
      <text>
        <r>
          <rPr>
            <sz val="10"/>
            <color rgb="FF000000"/>
            <rFont val="Arial"/>
            <scheme val="minor"/>
          </rPr>
          <t>2025年7月5日に新プラン契約！
①端末代2,925円→1,097円
②apple care解除1,164円→0円
③時計apple care解除362円→0円
Σ=3,354円分の小計値下げ見込み
※2027年7月以降は端末代が4,963円に上がる見込みなので要チェック(このタイミングで機種編したい)</t>
        </r>
      </text>
    </comment>
    <comment ref="C10" authorId="0" shapeId="0" xr:uid="{00000000-0006-0000-0C00-000012000000}">
      <text>
        <r>
          <rPr>
            <sz val="10"/>
            <color rgb="FF000000"/>
            <rFont val="Arial"/>
            <scheme val="minor"/>
          </rPr>
          <t>月末に締めてクレカで毎月5日くらい目安で引落し
※4月分を4月末に締めて5月の場所に計上</t>
        </r>
      </text>
    </comment>
    <comment ref="F10" authorId="0" shapeId="0" xr:uid="{00000000-0006-0000-0C00-000016000000}">
      <text>
        <r>
          <rPr>
            <sz val="10"/>
            <color rgb="FF000000"/>
            <rFont val="Arial"/>
            <scheme val="minor"/>
          </rPr>
          <t>①基本料：980円
②データ通信料：4,000円
③通話料・SMS料：359円
④YouTube premium：870円
⑤ユニバーサルサービス料：3円
⑥機種代金残債：2,925円
⑦apple care：1,164円
⑧SE機種残債：310円
Σ=10,611円
⑨apple wotch機種代：1,160円
⑩apple care：362円
Σ=1,522円
端末代Σ=310+1,160+2,925=4,395円は課税対象外
小計Σ=10,611+1,522=12,133円
ここから端末代を引くと7,738円
ここに消費税で773.8円がかかる
12,133円+773円=12,906円が支払い額</t>
        </r>
      </text>
    </comment>
    <comment ref="G10" authorId="0" shapeId="0" xr:uid="{00000000-0006-0000-0C00-000018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H10" authorId="0" shapeId="0" xr:uid="{00000000-0006-0000-0C00-000019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I10" authorId="0" shapeId="0" xr:uid="{00000000-0006-0000-0C00-00001A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J10" authorId="0" shapeId="0" xr:uid="{00000000-0006-0000-0C00-00001B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K10" authorId="0" shapeId="0" xr:uid="{00000000-0006-0000-0C00-00001E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L10" authorId="0" shapeId="0" xr:uid="{00000000-0006-0000-0C00-000020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M10" authorId="0" shapeId="0" xr:uid="{00000000-0006-0000-0C00-000021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N10" authorId="0" shapeId="0" xr:uid="{00000000-0006-0000-0C00-000022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O10" authorId="0" shapeId="0" xr:uid="{00000000-0006-0000-0C00-000023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F11" authorId="0" shapeId="0" xr:uid="{00000000-0006-0000-0C00-000025000000}">
      <text>
        <r>
          <rPr>
            <sz val="10"/>
            <color rgb="FF000000"/>
            <rFont val="Arial"/>
            <scheme val="minor"/>
          </rPr>
          <t>1か月分まるまる実費で払い給与支給→収入の方に計上済み</t>
        </r>
      </text>
    </comment>
    <comment ref="G11" authorId="0" shapeId="0" xr:uid="{00000000-0006-0000-0C00-000026000000}">
      <text>
        <r>
          <rPr>
            <sz val="10"/>
            <color rgb="FF000000"/>
            <rFont val="Arial"/>
            <scheme val="minor"/>
          </rPr>
          <t>武蔵中原～溜池山王：20,340円</t>
        </r>
      </text>
    </comment>
    <comment ref="C12" authorId="0" shapeId="0" xr:uid="{00000000-0006-0000-0C00-00003E000000}">
      <text>
        <r>
          <rPr>
            <sz val="10"/>
            <color rgb="FF000000"/>
            <rFont val="Arial"/>
            <scheme val="minor"/>
          </rPr>
          <t>2026年1月末までの予定</t>
        </r>
      </text>
    </comment>
    <comment ref="N13" authorId="0" shapeId="0" xr:uid="{00000000-0006-0000-0C00-000002000000}">
      <text>
        <r>
          <rPr>
            <sz val="10"/>
            <color rgb="FF000000"/>
            <rFont val="Arial"/>
            <scheme val="minor"/>
          </rPr>
          <t>2月から150円でいけた！</t>
        </r>
      </text>
    </comment>
    <comment ref="C14" authorId="0" shapeId="0" xr:uid="{00000000-0006-0000-0C00-000010000000}">
      <text>
        <r>
          <rPr>
            <sz val="10"/>
            <color rgb="FF000000"/>
            <rFont val="Arial"/>
            <scheme val="minor"/>
          </rPr>
          <t>①BASE
毎月量を決めて注文（クレカで引き落とし）
※配送料500円？
②ナッシュ
購入していない</t>
        </r>
      </text>
    </comment>
    <comment ref="G14" authorId="0" shapeId="0" xr:uid="{00000000-0006-0000-0C00-000013000000}">
      <text>
        <r>
          <rPr>
            <sz val="10"/>
            <color rgb="FF000000"/>
            <rFont val="Arial"/>
            <scheme val="minor"/>
          </rPr>
          <t xml:space="preserve">①ベースフード：7,324円
※パン20個、焼きそば8個
</t>
        </r>
      </text>
    </comment>
    <comment ref="H14" authorId="0" shapeId="0" xr:uid="{00000000-0006-0000-0C00-000014000000}">
      <text>
        <r>
          <rPr>
            <sz val="10"/>
            <color rgb="FF000000"/>
            <rFont val="Arial"/>
            <scheme val="minor"/>
          </rPr>
          <t>①ベースフード：3,714円
※パン20個くらい
※今回は焼きそばはやめた</t>
        </r>
      </text>
    </comment>
    <comment ref="I14" authorId="0" shapeId="0" xr:uid="{00000000-0006-0000-0C00-000015000000}">
      <text>
        <r>
          <rPr>
            <sz val="10"/>
            <color rgb="FF000000"/>
            <rFont val="Arial"/>
            <scheme val="minor"/>
          </rPr>
          <t>①ベースフード：5,182円
※パン16個、焼きそば8個
※クーポン気づけて378円引き</t>
        </r>
      </text>
    </comment>
    <comment ref="J14" authorId="0" shapeId="0" xr:uid="{00000000-0006-0000-0C00-000017000000}">
      <text>
        <r>
          <rPr>
            <sz val="10"/>
            <color rgb="FF000000"/>
            <rFont val="Arial"/>
            <scheme val="minor"/>
          </rPr>
          <t>BASEラーメン試しに注文してみた</t>
        </r>
      </text>
    </comment>
    <comment ref="C15" authorId="0" shapeId="0" xr:uid="{00000000-0006-0000-0C00-000024000000}">
      <text>
        <r>
          <rPr>
            <sz val="10"/>
            <color rgb="FF000000"/>
            <rFont val="Arial"/>
            <scheme val="minor"/>
          </rPr>
          <t>6月3日以降は一旦解約申請済み</t>
        </r>
      </text>
    </comment>
    <comment ref="C16" authorId="0" shapeId="0" xr:uid="{00000000-0006-0000-0C00-00003D000000}">
      <text>
        <r>
          <rPr>
            <sz val="10"/>
            <color rgb="FF000000"/>
            <rFont val="Arial"/>
            <scheme val="minor"/>
          </rPr>
          <t>6月28日以降は解約申請済み(5/28のクレカ引落しで終わり)
※5月27日までだと思ってたが解約できてなかった。。</t>
        </r>
      </text>
    </comment>
    <comment ref="C17" authorId="0" shapeId="0" xr:uid="{00000000-0006-0000-0C00-000058000000}">
      <text>
        <r>
          <rPr>
            <sz val="10"/>
            <color rgb="FF000000"/>
            <rFont val="Arial"/>
            <scheme val="minor"/>
          </rPr>
          <t>2025年3月25日にプラン停止申し込みしたので2025年4月がラストの計上予定
➡4月分は払わず辞めれた。
3,300円最初にひかれて、2,970円の返金あったので330円のみ</t>
        </r>
      </text>
    </comment>
    <comment ref="C18" authorId="0" shapeId="0" xr:uid="{00000000-0006-0000-0C00-00000F000000}">
      <text>
        <r>
          <rPr>
            <sz val="10"/>
            <color rgb="FF000000"/>
            <rFont val="Arial"/>
            <scheme val="minor"/>
          </rPr>
          <t>2024年8月末で解約申請済</t>
        </r>
      </text>
    </comment>
    <comment ref="D24" authorId="0" shapeId="0" xr:uid="{00000000-0006-0000-0C00-00003B000000}">
      <text>
        <r>
          <rPr>
            <sz val="10"/>
            <color rgb="FF000000"/>
            <rFont val="Arial"/>
            <scheme val="minor"/>
          </rPr>
          <t>ゆかに誕プレなど：4,397円</t>
        </r>
      </text>
    </comment>
    <comment ref="F24" authorId="0" shapeId="0" xr:uid="{00000000-0006-0000-0C00-00003C000000}">
      <text>
        <r>
          <rPr>
            <sz val="10"/>
            <color rgb="FF000000"/>
            <rFont val="Arial"/>
            <scheme val="minor"/>
          </rPr>
          <t>真柄の家いくときお菓子：1,704円
※武蔵中原で購入</t>
        </r>
      </text>
    </comment>
    <comment ref="C28" authorId="0" shapeId="0" xr:uid="{00000000-0006-0000-0C00-000035000000}">
      <text>
        <r>
          <rPr>
            <sz val="10"/>
            <color rgb="FF000000"/>
            <rFont val="Arial"/>
            <scheme val="minor"/>
          </rPr>
          <t>※(基本1人の体験ベースのものだけ)
⇒友達となら交際費へ
①散髪！！
②映画鑑賞
③ライブ鑑賞
④試合観戦(サッカー,野球,ボクシング)
⑤アマプラ等で映画,ドラマの購入
⑥グリーン車
⑦作業用ホテル
⑧テレキューブなど作業スペース
⑨脱毛サロン
⑩眉毛サロン</t>
        </r>
      </text>
    </comment>
    <comment ref="D28" authorId="0" shapeId="0" xr:uid="{00000000-0006-0000-0C00-000037000000}">
      <text>
        <r>
          <rPr>
            <sz val="10"/>
            <color rgb="FF000000"/>
            <rFont val="Arial"/>
            <scheme val="minor"/>
          </rPr>
          <t>①4/3に梅田で散髪：3,800円
②1人で錦温泉：600円</t>
        </r>
      </text>
    </comment>
    <comment ref="E28" authorId="0" shapeId="0" xr:uid="{00000000-0006-0000-0C00-000039000000}">
      <text>
        <r>
          <rPr>
            <sz val="10"/>
            <color rgb="FF000000"/>
            <rFont val="Arial"/>
            <scheme val="minor"/>
          </rPr>
          <t>万博：6,000円
代々木公園サッカー：300円
自販でお茶：140円
自販でDAKARA：160円
1人で温泉：770円</t>
        </r>
      </text>
    </comment>
    <comment ref="D29" authorId="0" shapeId="0" xr:uid="{00000000-0006-0000-0C00-000051000000}">
      <text>
        <r>
          <rPr>
            <sz val="10"/>
            <color rgb="FF000000"/>
            <rFont val="Arial"/>
            <scheme val="minor"/>
          </rPr>
          <t>【4/18小川健人さん結婚式】
①2次会代送金：7,110円
②ご祝儀：30,000円
③3次会代：6,450円</t>
        </r>
      </text>
    </comment>
    <comment ref="I29" authorId="0" shapeId="0" xr:uid="{00000000-0006-0000-0C00-000054000000}">
      <text>
        <r>
          <rPr>
            <sz val="10"/>
            <color rgb="FF000000"/>
            <rFont val="Arial"/>
            <scheme val="minor"/>
          </rPr>
          <t>9/14　NOBUくん結婚式
①のぶくん結婚式：30,000円
②結婚式の2次会：3,243円
9/27　みずき結婚式
①2次会：8,000円
②3次会：10,762円</t>
        </r>
      </text>
    </comment>
    <comment ref="J29" authorId="0" shapeId="0" xr:uid="{00000000-0006-0000-0C00-000056000000}">
      <text>
        <r>
          <rPr>
            <sz val="10"/>
            <color rgb="FF000000"/>
            <rFont val="Arial"/>
            <scheme val="minor"/>
          </rPr>
          <t>菊池の結婚式2次会：8,000円</t>
        </r>
      </text>
    </comment>
    <comment ref="L29" authorId="0" shapeId="0" xr:uid="{00000000-0006-0000-0C00-000057000000}">
      <text>
        <r>
          <rPr>
            <sz val="10"/>
            <color rgb="FF000000"/>
            <rFont val="Arial"/>
            <scheme val="minor"/>
          </rPr>
          <t>12/6 よしき結婚式</t>
        </r>
      </text>
    </comment>
    <comment ref="C32" authorId="0" shapeId="0" xr:uid="{00000000-0006-0000-0C00-00002E000000}">
      <text>
        <r>
          <rPr>
            <sz val="10"/>
            <color rgb="FF000000"/>
            <rFont val="Arial"/>
            <scheme val="minor"/>
          </rPr>
          <t>交通系ICと新幹線代
※経費以外
★ICOCAアプリで履歴見る
or
★ウォレットで日次で見れる</t>
        </r>
      </text>
    </comment>
    <comment ref="D32" authorId="0" shapeId="0" xr:uid="{00000000-0006-0000-0C00-000030000000}">
      <text>
        <r>
          <rPr>
            <sz val="10"/>
            <color rgb="FF000000"/>
            <rFont val="Arial"/>
            <scheme val="minor"/>
          </rPr>
          <t xml:space="preserve">①4/1京セラ試合観戦：400円(大阪～大正往復400円)
②4/15京セラ試合観戦：400円(大阪～大正往復400円)
③4/19健人さん結婚式：1,523円(高槻～京都往復820円、新横浜～恵比寿536円、恵比寿～品川167円)
※新幹線代：往復25,970円
④4/26平賀ちゃん神社：580円(高槻市駅～京都河原町駅)
⑤4/29天満BBQ：300円(大阪駅～天満駅)
</t>
        </r>
      </text>
    </comment>
    <comment ref="E32" authorId="0" shapeId="0" xr:uid="{00000000-0006-0000-0C00-000032000000}">
      <text>
        <r>
          <rPr>
            <sz val="10"/>
            <color rgb="FF000000"/>
            <rFont val="Arial"/>
            <scheme val="minor"/>
          </rPr>
          <t>①5/3甲子園(往復で560円)
②5/4切替と京都(410円、230円、220円、290円)⇒1,150円
③5/10広子ちゃんち(660円、390円)⇒1,050円
④5/11りょうと天満(往復820円)
⑤5/20実和ちゃん梅田飲み(往復580円)
⑥5/21PC返却移動：290円×3＝870円
⑦5/22東京移動日：(180円、297円、227円、252円)⇒956円
⑧5/22新幹線片道：13,540円
⑨</t>
        </r>
      </text>
    </comment>
    <comment ref="H32" authorId="0" shapeId="0" xr:uid="{00000000-0006-0000-0C00-000038000000}">
      <text>
        <r>
          <rPr>
            <sz val="10"/>
            <color rgb="FF000000"/>
            <rFont val="Arial"/>
            <scheme val="minor"/>
          </rPr>
          <t>大阪行ったから
※夜行バスでおさえたが1万ちょいした</t>
        </r>
      </text>
    </comment>
    <comment ref="I32" authorId="0" shapeId="0" xr:uid="{00000000-0006-0000-0C00-00003A000000}">
      <text>
        <r>
          <rPr>
            <sz val="10"/>
            <color rgb="FF000000"/>
            <rFont val="Arial"/>
            <scheme val="minor"/>
          </rPr>
          <t>①9/27タクシー：3,500円
②9/28タクシー：1,500円</t>
        </r>
      </text>
    </comment>
    <comment ref="C33" authorId="0" shapeId="0" xr:uid="{00000000-0006-0000-0C00-000048000000}">
      <text>
        <r>
          <rPr>
            <sz val="10"/>
            <color rgb="FF000000"/>
            <rFont val="Arial"/>
            <scheme val="minor"/>
          </rPr>
          <t>※生活用品全般
①衣類
②家具
③髭剃り
④ワックス・スプレー
⑤PCや電子機器
⑥洗濯のジェルボール
⑦バインダーなど仕事用品
⑧ティッシュ
⑨携帯灰皿
⑩折りたたみ傘
⑪フェイスシート
⑫結婚式のご祝儀袋
⑬勉強用の本など！！
⑭香水</t>
        </r>
      </text>
    </comment>
    <comment ref="D33" authorId="0" shapeId="0" xr:uid="{00000000-0006-0000-0C00-00004A000000}">
      <text>
        <r>
          <rPr>
            <sz val="10"/>
            <color rgb="FF000000"/>
            <rFont val="Arial"/>
            <scheme val="minor"/>
          </rPr>
          <t>①PC(surface)：42,889円
②PCケース：1,948円
③ロフトでバインダー購入：2,420円
その他ご祝儀袋など</t>
        </r>
      </text>
    </comment>
    <comment ref="F33" authorId="0" shapeId="0" xr:uid="{00000000-0006-0000-0C00-00004D000000}">
      <text>
        <r>
          <rPr>
            <sz val="10"/>
            <color rgb="FF000000"/>
            <rFont val="Arial"/>
            <scheme val="minor"/>
          </rPr>
          <t>①6/2 i faceとジェルボール:5,308円
Amazonで下記の購入（お茶はスーパーの方に計上）
①お茶：1,105円
②扇風機：4,716円
ビックカメラでリング購入
➡35,980円</t>
        </r>
      </text>
    </comment>
    <comment ref="G33" authorId="0" shapeId="0" xr:uid="{00000000-0006-0000-0C00-00004F000000}">
      <text>
        <r>
          <rPr>
            <sz val="10"/>
            <color rgb="FF000000"/>
            <rFont val="Arial"/>
            <scheme val="minor"/>
          </rPr>
          <t>7/7汗拭きシートとフィルム：330円
7/8①i face：4,400円
※iPhone16用
②卓上カレンダー：553円
7/12Amazonスーパーセール：5,296円
7/26ユニクロでシャツとセットアップなど購入：25,940円
アマプラ年会費：5,900円</t>
        </r>
      </text>
    </comment>
    <comment ref="H33" authorId="0" shapeId="0" xr:uid="{00000000-0006-0000-0C00-000052000000}">
      <text>
        <r>
          <rPr>
            <sz val="10"/>
            <color rgb="FF000000"/>
            <rFont val="Arial"/>
            <scheme val="minor"/>
          </rPr>
          <t>①ユニクロでベルトなど
②スニーカー
③ルームフレグランス
④テレ東BIZ年間プラン</t>
        </r>
      </text>
    </comment>
    <comment ref="M33" authorId="0" shapeId="0" xr:uid="{00000000-0006-0000-0C00-000055000000}">
      <text>
        <r>
          <rPr>
            <sz val="10"/>
            <color rgb="FF000000"/>
            <rFont val="Arial"/>
            <scheme val="minor"/>
          </rPr>
          <t>TUMIのバッグ：77,000円
パーソナル：264,000円
本：約2,000円</t>
        </r>
      </text>
    </comment>
    <comment ref="C34" authorId="0" shapeId="0" xr:uid="{00000000-0006-0000-0C00-000003000000}">
      <text>
        <r>
          <rPr>
            <sz val="10"/>
            <color rgb="FF000000"/>
            <rFont val="Arial"/>
            <scheme val="minor"/>
          </rPr>
          <t>※業者依頼や手数料・役所関連
①引越し業者費用
②引越しの際の初期費用
③粗大ゴミなど処分費
④病院費用
⑤郵便局でゆうぱっく郵送費
⑥振込手数料</t>
        </r>
      </text>
    </comment>
    <comment ref="E34" authorId="0" shapeId="0" xr:uid="{00000000-0006-0000-0C00-000006000000}">
      <text>
        <r>
          <rPr>
            <sz val="10"/>
            <color rgb="FF000000"/>
            <rFont val="Arial"/>
            <scheme val="minor"/>
          </rPr>
          <t>①引越し費用(アート)：61,875円
②敷金と日割り賃料等の初期費用：83,652円
※家賃6月分は固定費に計上
③ゆうぱっく郵送費：750円
④ゆうぱっく郵送費：1,500円</t>
        </r>
      </text>
    </comment>
    <comment ref="F34" authorId="0" shapeId="0" xr:uid="{00000000-0006-0000-0C00-000007000000}">
      <text>
        <r>
          <rPr>
            <sz val="10"/>
            <color rgb="FF000000"/>
            <rFont val="Arial"/>
            <scheme val="minor"/>
          </rPr>
          <t>初回保証料：22,175円</t>
        </r>
      </text>
    </comment>
    <comment ref="I34" authorId="0" shapeId="0" xr:uid="{00000000-0006-0000-0C00-00000B000000}">
      <text>
        <r>
          <rPr>
            <sz val="10"/>
            <color rgb="FF000000"/>
            <rFont val="Arial"/>
            <scheme val="minor"/>
          </rPr>
          <t>①レタパ：600円
②メルカリ：65円
③振込手数料：110円</t>
        </r>
      </text>
    </comment>
    <comment ref="J34" authorId="0" shapeId="0" xr:uid="{00000000-0006-0000-0C00-00000C000000}">
      <text>
        <r>
          <rPr>
            <sz val="10"/>
            <color rgb="FF000000"/>
            <rFont val="Arial"/>
            <scheme val="minor"/>
          </rPr>
          <t>引っ越しの初期費用：131,711円
（初回保証料込み）
その他、振込手数料やメルカリ用のレターパックなど</t>
        </r>
      </text>
    </comment>
    <comment ref="K34" authorId="0" shapeId="0" xr:uid="{00000000-0006-0000-0C00-00000D000000}">
      <text>
        <r>
          <rPr>
            <sz val="10"/>
            <color rgb="FF000000"/>
            <rFont val="Arial"/>
            <scheme val="minor"/>
          </rPr>
          <t>①アート引っ越し代：33,000円(税込)
※クレカで当日11/1に決済予定（10/7時点未決済）
②違約金：135,340円「134,000円（違約金）+1,340円（月額保証料）」</t>
        </r>
      </text>
    </comment>
    <comment ref="M34" authorId="0" shapeId="0" xr:uid="{00000000-0006-0000-0C00-00000E000000}">
      <text>
        <r>
          <rPr>
            <sz val="10"/>
            <color rgb="FF000000"/>
            <rFont val="Arial"/>
            <scheme val="minor"/>
          </rPr>
          <t>念の為</t>
        </r>
      </text>
    </comment>
    <comment ref="C35" authorId="0" shapeId="0" xr:uid="{00000000-0006-0000-0C00-00001C000000}">
      <text>
        <r>
          <rPr>
            <sz val="10"/>
            <color rgb="FF000000"/>
            <rFont val="Arial"/>
            <scheme val="minor"/>
          </rPr>
          <t>現状タバコだけ</t>
        </r>
      </text>
    </comment>
    <comment ref="D35" authorId="0" shapeId="0" xr:uid="{00000000-0006-0000-0C00-00001F000000}">
      <text>
        <r>
          <rPr>
            <sz val="10"/>
            <color rgb="FF000000"/>
            <rFont val="Arial"/>
            <scheme val="minor"/>
          </rPr>
          <t>タバコで9,760円</t>
        </r>
      </text>
    </comment>
    <comment ref="F37" authorId="0" shapeId="0" xr:uid="{00000000-0006-0000-0C00-000045000000}">
      <text>
        <r>
          <rPr>
            <sz val="10"/>
            <color rgb="FF000000"/>
            <rFont val="Arial"/>
            <scheme val="minor"/>
          </rPr>
          <t>①6/21：UFJでAC：8,437円
※元金0円、利子8,437円
②6/27：クレカでエポス17,000円
※元金10,762円、利子6,238円</t>
        </r>
      </text>
    </comment>
    <comment ref="G37" authorId="0" shapeId="0" xr:uid="{00000000-0006-0000-0C00-000049000000}">
      <text>
        <r>
          <rPr>
            <sz val="10"/>
            <color rgb="FF000000"/>
            <rFont val="Arial"/>
            <scheme val="minor"/>
          </rPr>
          <t>①7/1：みずほよりエポスに23,289円
※元金20,000円、利子3,289円
②7/5：UFJよりエポスに12,414円
※元金12,000円、利子414円
③7/16：みずほよりACに97,273円
※元本：90,000円、利子：7,273円
④7/17：みずほよりAC返済：15,246円
※元本：15,000円、利子：246円
⑤7/27：みずほよりAC返済：32,391円
※元本：30,000円、利子：2,391円
⑥7/27：クレカでエポスキャッシング引落し：15,000円
※元本：12,852円、利子：2,148円</t>
        </r>
      </text>
    </comment>
    <comment ref="H37" authorId="0" shapeId="0" xr:uid="{00000000-0006-0000-0C00-00004B000000}">
      <text>
        <r>
          <rPr>
            <sz val="10"/>
            <color rgb="FF000000"/>
            <rFont val="Arial"/>
            <scheme val="minor"/>
          </rPr>
          <t>①みずほよりACに159,487円
※元金155,000円、利子4,487円
②8/27：クレカでエポスキャッシング引落し：15,000円
※元本：12,170円、利子：2,830円</t>
        </r>
      </text>
    </comment>
    <comment ref="I37" authorId="0" shapeId="0" xr:uid="{00000000-0006-0000-0C00-00004C000000}">
      <text>
        <r>
          <rPr>
            <sz val="10"/>
            <color rgb="FF000000"/>
            <rFont val="Arial"/>
            <scheme val="minor"/>
          </rPr>
          <t>①みずほよりACに14,290円
※元金10,000円、利子4,290円
②みすほよりEPOSに104,342円
※元金102,978円、利子1,364円
③みすほよりEPOSに50,069円
※元金50,000円、利子69円
④三井住友よりEPOSに10,000円
※元金10,000円、利子0円
⑤三井住友よりEPOSに10,004円
※元金10,000円、利子4円</t>
        </r>
      </text>
    </comment>
    <comment ref="J37" authorId="0" shapeId="0" xr:uid="{00000000-0006-0000-0C00-00004E000000}">
      <text>
        <r>
          <rPr>
            <sz val="10"/>
            <color rgb="FF000000"/>
            <rFont val="Arial"/>
            <scheme val="minor"/>
          </rPr>
          <t>①みずほよりACに14,433円
※元金10,000円、利子4,433円</t>
        </r>
      </text>
    </comment>
    <comment ref="K37" authorId="0" shapeId="0" xr:uid="{00000000-0006-0000-0C00-000050000000}">
      <text>
        <r>
          <rPr>
            <sz val="10"/>
            <color rgb="FF000000"/>
            <rFont val="Arial"/>
            <scheme val="minor"/>
          </rPr>
          <t>①みずほよりACに4,142円
※元金0円、利子4,142円</t>
        </r>
      </text>
    </comment>
    <comment ref="L37" authorId="0" shapeId="0" xr:uid="{00000000-0006-0000-0C00-000053000000}">
      <text>
        <r>
          <rPr>
            <sz val="10"/>
            <color rgb="FF000000"/>
            <rFont val="Arial"/>
            <scheme val="minor"/>
          </rPr>
          <t>①みずほよりACに224,280円
※元金220,000円、利子4,280円
②みずほよりACに60,355円
※元金60,000円、利子355円</t>
        </r>
      </text>
    </comment>
    <comment ref="F38" authorId="0" shapeId="0" xr:uid="{00000000-0006-0000-0C00-000001000000}">
      <text>
        <r>
          <rPr>
            <sz val="10"/>
            <color rgb="FF000000"/>
            <rFont val="Arial"/>
            <scheme val="minor"/>
          </rPr>
          <t>①6/21：UFJでAC：8,437円
※元金0円、利子8,437円
②6/27：クレカでエポス17,000円
※元金10,762円、利子6,238円</t>
        </r>
      </text>
    </comment>
    <comment ref="G38" authorId="0" shapeId="0" xr:uid="{00000000-0006-0000-0C00-000004000000}">
      <text>
        <r>
          <rPr>
            <sz val="10"/>
            <color rgb="FF000000"/>
            <rFont val="Arial"/>
            <scheme val="minor"/>
          </rPr>
          <t>①7/1：みずほよりエポスに23,289円
※元金20,000円、利子3,289円
②7/5：UFJよりエポスに12,414円
※元金12,000円、利子414円
③7/16：みずほよりACに97,273円
※元本：90,000円、利子：7,273円
④7/17：みずほよりAC返済：15,246円
※元本：15,000円、利子：246円
⑤7/27：みずほよりAC返済：32,391円
※元本：30,000円、利子：2,391円
⑥7/27：クレカでエポスキャッシング引落し：15,000円
※元本：12,852円、利子：2,148円</t>
        </r>
      </text>
    </comment>
    <comment ref="H38" authorId="0" shapeId="0" xr:uid="{00000000-0006-0000-0C00-000005000000}">
      <text>
        <r>
          <rPr>
            <sz val="10"/>
            <color rgb="FF000000"/>
            <rFont val="Arial"/>
            <scheme val="minor"/>
          </rPr>
          <t>①みずほよりACに159,487円
※元金155,000円、利子4,487円
②8/27：クレカでエポスキャッシング引落し：15,000円
※元本：12,170円、利子：2,830円</t>
        </r>
      </text>
    </comment>
    <comment ref="J38" authorId="0" shapeId="0" xr:uid="{00000000-0006-0000-0C00-000008000000}">
      <text>
        <r>
          <rPr>
            <sz val="10"/>
            <color rgb="FF000000"/>
            <rFont val="Arial"/>
            <scheme val="minor"/>
          </rPr>
          <t>①みずほよりACに14,433円
※元金10,000円、利子4,433円</t>
        </r>
      </text>
    </comment>
    <comment ref="K38" authorId="0" shapeId="0" xr:uid="{00000000-0006-0000-0C00-000009000000}">
      <text>
        <r>
          <rPr>
            <sz val="10"/>
            <color rgb="FF000000"/>
            <rFont val="Arial"/>
            <scheme val="minor"/>
          </rPr>
          <t>①みずほよりACに4,142円
※元金0円、利子4,142円</t>
        </r>
      </text>
    </comment>
    <comment ref="L38" authorId="0" shapeId="0" xr:uid="{00000000-0006-0000-0C00-00000A000000}">
      <text>
        <r>
          <rPr>
            <sz val="10"/>
            <color rgb="FF000000"/>
            <rFont val="Arial"/>
            <scheme val="minor"/>
          </rPr>
          <t>①みずほよりACに224,280円
※元金220,000円、利子4,280円
②みずほよりACに60,355円
※元金60,000円、利子355円</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D00-00000E000000}">
      <text>
        <r>
          <rPr>
            <sz val="10"/>
            <color rgb="FF000000"/>
            <rFont val="Arial"/>
            <scheme val="minor"/>
          </rPr>
          <t>原則返ってこない生活しているうえでの支出。
※仕事で使う経費の支出は入れない。→エポスのタブで管理。</t>
        </r>
      </text>
    </comment>
    <comment ref="C3" authorId="0" shapeId="0" xr:uid="{00000000-0006-0000-0D00-00001D000000}">
      <text>
        <r>
          <rPr>
            <sz val="10"/>
            <color rgb="FF000000"/>
            <rFont val="Arial"/>
            <scheme val="minor"/>
          </rPr>
          <t>D39を一旦抜いているので必要であれば数式入れ直し</t>
        </r>
      </text>
    </comment>
    <comment ref="F4" authorId="0" shapeId="0" xr:uid="{00000000-0006-0000-0D00-00002A000000}">
      <text>
        <r>
          <rPr>
            <sz val="10"/>
            <color rgb="FF000000"/>
            <rFont val="Arial"/>
            <scheme val="minor"/>
          </rPr>
          <t>借入だが一応手取りという名目とする。</t>
        </r>
      </text>
    </comment>
    <comment ref="D7" authorId="0" shapeId="0" xr:uid="{00000000-0006-0000-0D00-00001A000000}">
      <text>
        <r>
          <rPr>
            <sz val="10"/>
            <color rgb="FF000000"/>
            <rFont val="Arial"/>
            <scheme val="minor"/>
          </rPr>
          <t>5月分家賃：129,987円
①賃料：108,000円
②共益費：7,000円
③電気・ガス・水道：13,200円
④家財保険料：500円
⑤家賃の1％(月額保証料)：1.287円</t>
        </r>
      </text>
    </comment>
    <comment ref="E7" authorId="0" shapeId="0" xr:uid="{00000000-0006-0000-0D00-00001B000000}">
      <text>
        <r>
          <rPr>
            <sz val="10"/>
            <color rgb="FF000000"/>
            <rFont val="Arial"/>
            <scheme val="minor"/>
          </rPr>
          <t>6月分家賃：129,987円
①賃料：108,000円
②共益費：7,000円
③電気・ガス・水道：13,200円
④家財保険料：500円
⑤家賃の1％(月額保証料)：1.287円</t>
        </r>
      </text>
    </comment>
    <comment ref="F7" authorId="0" shapeId="0" xr:uid="{00000000-0006-0000-0D00-00001C000000}">
      <text>
        <r>
          <rPr>
            <sz val="10"/>
            <color rgb="FF000000"/>
            <rFont val="Arial"/>
            <scheme val="minor"/>
          </rPr>
          <t>7月分家賃：129,987円
①賃料：108,000円
②共益費：7,000円
③電気・ガス・水道：13,200円
④家財保険料：500円
⑤家賃の1％(月額保証料)：1.287円</t>
        </r>
      </text>
    </comment>
    <comment ref="G7" authorId="0" shapeId="0" xr:uid="{00000000-0006-0000-0D00-00001E000000}">
      <text>
        <r>
          <rPr>
            <sz val="10"/>
            <color rgb="FF000000"/>
            <rFont val="Arial"/>
            <scheme val="minor"/>
          </rPr>
          <t>8月分家賃：129,987円
①賃料：108,000円
②共益費：7,000円
③電気・ガス・水道：13,200円
④家財保険料：500円
⑤家賃の1％(月額保証料)：1.287円</t>
        </r>
      </text>
    </comment>
    <comment ref="H7" authorId="0" shapeId="0" xr:uid="{00000000-0006-0000-0D00-00001F000000}">
      <text>
        <r>
          <rPr>
            <sz val="10"/>
            <color rgb="FF000000"/>
            <rFont val="Arial"/>
            <scheme val="minor"/>
          </rPr>
          <t>9月分家賃：129,987円
①賃料：108,000円
②共益費：7,000円
③電気・ガス・水道：13,200円
④家財保険料：500円
⑤家賃の1％(月額保証料)：1.287円</t>
        </r>
      </text>
    </comment>
    <comment ref="I7" authorId="0" shapeId="0" xr:uid="{00000000-0006-0000-0D00-000020000000}">
      <text>
        <r>
          <rPr>
            <sz val="10"/>
            <color rgb="FF000000"/>
            <rFont val="Arial"/>
            <scheme val="minor"/>
          </rPr>
          <t>10月分家賃：129,987円
①賃料：108,000円
②共益費：7,000円
③電気・ガス・水道：13,200円
④家財保険料：500円
⑤家賃の1％(月額保証料)：1.287円</t>
        </r>
      </text>
    </comment>
    <comment ref="J7" authorId="0" shapeId="0" xr:uid="{00000000-0006-0000-0D00-000021000000}">
      <text>
        <r>
          <rPr>
            <sz val="10"/>
            <color rgb="FF000000"/>
            <rFont val="Arial"/>
            <scheme val="minor"/>
          </rPr>
          <t>11月分家賃：129,987円
①賃料：108,000円
②共益費：7,000円
③電気・ガス・水道：13,200円
④家財保険料：500円
⑤家賃の1％(月額保証料)：1.287円</t>
        </r>
      </text>
    </comment>
    <comment ref="K7" authorId="0" shapeId="0" xr:uid="{00000000-0006-0000-0D00-000023000000}">
      <text>
        <r>
          <rPr>
            <sz val="10"/>
            <color rgb="FF000000"/>
            <rFont val="Arial"/>
            <scheme val="minor"/>
          </rPr>
          <t>12月分家賃：129,987円
①賃料：108,000円
②共益費：7,000円
③電気・ガス・水道：13,200円
④家財保険料：500円
⑤家賃の1％(月額保証料)：1.287円</t>
        </r>
      </text>
    </comment>
    <comment ref="L7" authorId="0" shapeId="0" xr:uid="{00000000-0006-0000-0D00-000024000000}">
      <text>
        <r>
          <rPr>
            <sz val="10"/>
            <color rgb="FF000000"/>
            <rFont val="Arial"/>
            <scheme val="minor"/>
          </rPr>
          <t>1月分家賃：129,987円
①賃料：108,000円
②共益費：7,000円
③電気・ガス・水道：13,200円
④家財保険料：500円
⑤家賃の1％(月額保証料)：1.287円</t>
        </r>
      </text>
    </comment>
    <comment ref="M7" authorId="0" shapeId="0" xr:uid="{00000000-0006-0000-0D00-000025000000}">
      <text>
        <r>
          <rPr>
            <sz val="10"/>
            <color rgb="FF000000"/>
            <rFont val="Arial"/>
            <scheme val="minor"/>
          </rPr>
          <t>2月分家賃：129,987円
①賃料：108,000円
②共益費：7,000円
③電気・ガス・水道：13,200円
④家財保険料：500円
⑤家賃の1％(月額保証料)：1.287円</t>
        </r>
      </text>
    </comment>
    <comment ref="N7" authorId="0" shapeId="0" xr:uid="{00000000-0006-0000-0D00-000026000000}">
      <text>
        <r>
          <rPr>
            <sz val="10"/>
            <color rgb="FF000000"/>
            <rFont val="Arial"/>
            <scheme val="minor"/>
          </rPr>
          <t>3月分家賃：129,987円
①賃料：108,000円
②共益費：7,000円
③電気・ガス・水道：13,200円
④家財保険料：500円
⑤家賃の1％(月額保証料)：1.287円</t>
        </r>
      </text>
    </comment>
    <comment ref="O7" authorId="0" shapeId="0" xr:uid="{00000000-0006-0000-0D00-000027000000}">
      <text>
        <r>
          <rPr>
            <sz val="10"/>
            <color rgb="FF000000"/>
            <rFont val="Arial"/>
            <scheme val="minor"/>
          </rPr>
          <t>4月分家賃：129,987円
①賃料：108,000円
②共益費：7,000円
③電気・ガス・水道：13,200円
④家財保険料：500円
⑤家賃の1％(月額保証料)：1.287円</t>
        </r>
      </text>
    </comment>
    <comment ref="C8" authorId="0" shapeId="0" xr:uid="{00000000-0006-0000-0D00-000029000000}">
      <text>
        <r>
          <rPr>
            <sz val="10"/>
            <color rgb="FF000000"/>
            <rFont val="Arial"/>
            <scheme val="minor"/>
          </rPr>
          <t>①レアレア武蔵中原
5/23に入会～11月末で退会
②JOYFIT麻布十番
11/9に入会～
＊2026年5月末まで税込8,000円
⇒ちょうど5/29のタイミングで解約申請済み</t>
        </r>
      </text>
    </comment>
    <comment ref="C9" authorId="0" shapeId="0" xr:uid="{00000000-0006-0000-0D00-000030000000}">
      <text>
        <r>
          <rPr>
            <sz val="10"/>
            <color rgb="FF000000"/>
            <rFont val="Arial"/>
            <scheme val="minor"/>
          </rPr>
          <t>毎月払ってる額の4,5千円くらいは積立の方に回っているらしい。⇒元気だったら老後に300万まで貰える！
★後は親知らず抜歯の際に入院したら20万まで出るらしいので青木さんにお願いする！！！
→300万なんて渋いので5/3に解約の話をして手続きお願い完了。
余ったお金は流動的に勉強できるように使えるお金として活用する</t>
        </r>
      </text>
    </comment>
    <comment ref="B10" authorId="0" shapeId="0" xr:uid="{00000000-0006-0000-0D00-000005000000}">
      <text>
        <r>
          <rPr>
            <sz val="10"/>
            <color rgb="FF000000"/>
            <rFont val="Arial"/>
            <scheme val="minor"/>
          </rPr>
          <t>2025年7月5日に新プラン契約！
①端末代2,925円→1,097円
②apple care解除1,164円→0円
③時計apple care解除362円→0円
Σ=3,354円分の小計値下げ見込み
※2027年7月以降は端末代が4,963円に上がる見込みなので要チェック(このタイミングで機種編したい)</t>
        </r>
      </text>
    </comment>
    <comment ref="C10" authorId="0" shapeId="0" xr:uid="{00000000-0006-0000-0D00-000006000000}">
      <text>
        <r>
          <rPr>
            <sz val="10"/>
            <color rgb="FF000000"/>
            <rFont val="Arial"/>
            <scheme val="minor"/>
          </rPr>
          <t>月末に締めてクレカで毎月5日くらい目安で引落し
※4月分を4月末に締めて5月の場所に計上</t>
        </r>
      </text>
    </comment>
    <comment ref="D10" authorId="0" shapeId="0" xr:uid="{00000000-0006-0000-0D00-000007000000}">
      <text>
        <r>
          <rPr>
            <sz val="10"/>
            <color rgb="FF000000"/>
            <rFont val="Arial"/>
            <scheme val="minor"/>
          </rPr>
          <t>★海外パケット代取られた、、：2,980円
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E10" authorId="0" shapeId="0" xr:uid="{00000000-0006-0000-0D00-000008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F10" authorId="0" shapeId="0" xr:uid="{00000000-0006-0000-0D00-000009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G10" authorId="0" shapeId="0" xr:uid="{00000000-0006-0000-0D00-00000A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H10" authorId="0" shapeId="0" xr:uid="{00000000-0006-0000-0D00-00000B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I10" authorId="0" shapeId="0" xr:uid="{00000000-0006-0000-0D00-00000C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J10" authorId="0" shapeId="0" xr:uid="{00000000-0006-0000-0D00-00000D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K10" authorId="0" shapeId="0" xr:uid="{00000000-0006-0000-0D00-00000F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L10" authorId="0" shapeId="0" xr:uid="{00000000-0006-0000-0D00-000010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M10" authorId="0" shapeId="0" xr:uid="{00000000-0006-0000-0D00-000011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N10" authorId="0" shapeId="0" xr:uid="{00000000-0006-0000-0D00-000012000000}">
      <text>
        <r>
          <rPr>
            <sz val="10"/>
            <color rgb="FF000000"/>
            <rFont val="Arial"/>
            <scheme val="minor"/>
          </rPr>
          <t>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O10" authorId="0" shapeId="0" xr:uid="{00000000-0006-0000-0D00-000014000000}">
      <text>
        <r>
          <rPr>
            <sz val="10"/>
            <color rgb="FF000000"/>
            <rFont val="Arial"/>
            <scheme val="minor"/>
          </rPr>
          <t>★★アップルウォッチの請求はここが最後！！！（2027年3月の請求）
①基本料：980円
②データ通信料：4,000円
③通話料・SMS料：300円(変動)
④YouTube premium：870円
⑤ユニバーサルサービス料：3円
★⑥機種代金残債：1,097円
★⑦apple care：0円
⑧SE機種残債：310円
Σ=7,560円
⑨apple wotch機種代：1,160円
★⑩apple care：0円
Σ=1,160円
端末代Σ=310+1,160+1,097=2,567円は課税対象外
小計Σ=7,560+1,160=8,720円
ここから端末代を引くと6,153円
ここに消費税で615.3円がかかる
8,720円+615円=9,335円が支払い額</t>
        </r>
      </text>
    </comment>
    <comment ref="C13" authorId="0" shapeId="0" xr:uid="{00000000-0006-0000-0D00-00002F000000}">
      <text>
        <r>
          <rPr>
            <sz val="10"/>
            <color rgb="FF000000"/>
            <rFont val="Arial"/>
            <scheme val="minor"/>
          </rPr>
          <t>①BASE
毎月量を決めて注文（クレカで引き落とし）
※配送料500円？
②ナッシュ
購入していない</t>
        </r>
      </text>
    </comment>
    <comment ref="C14" authorId="0" shapeId="0" xr:uid="{00000000-0006-0000-0D00-000004000000}">
      <text>
        <r>
          <rPr>
            <sz val="10"/>
            <color rgb="FF000000"/>
            <rFont val="Arial"/>
            <scheme val="minor"/>
          </rPr>
          <t>4月からクレカ引き落とし</t>
        </r>
      </text>
    </comment>
    <comment ref="C15" authorId="0" shapeId="0" xr:uid="{00000000-0006-0000-0D00-000019000000}">
      <text>
        <r>
          <rPr>
            <sz val="10"/>
            <color rgb="FF000000"/>
            <rFont val="Arial"/>
            <scheme val="minor"/>
          </rPr>
          <t>6月28日以降は解約申請済み(5/28のクレカ引落しで終わり)
※5月27日までだと思ってたが解約できてなかった。。</t>
        </r>
      </text>
    </comment>
    <comment ref="C16" authorId="0" shapeId="0" xr:uid="{00000000-0006-0000-0D00-000028000000}">
      <text>
        <r>
          <rPr>
            <sz val="10"/>
            <color rgb="FF000000"/>
            <rFont val="Arial"/>
            <scheme val="minor"/>
          </rPr>
          <t>2024年8月末で解約申請済</t>
        </r>
      </text>
    </comment>
    <comment ref="G21" authorId="0" shapeId="0" xr:uid="{00000000-0006-0000-0D00-00002C000000}">
      <text>
        <r>
          <rPr>
            <sz val="10"/>
            <color rgb="FF000000"/>
            <rFont val="Arial"/>
            <scheme val="minor"/>
          </rPr>
          <t>7月富士登山</t>
        </r>
      </text>
    </comment>
    <comment ref="H21" authorId="0" shapeId="0" xr:uid="{00000000-0006-0000-0D00-00002D000000}">
      <text>
        <r>
          <rPr>
            <sz val="10"/>
            <color rgb="FF000000"/>
            <rFont val="Arial"/>
            <scheme val="minor"/>
          </rPr>
          <t>あやなんとグアム旅行</t>
        </r>
      </text>
    </comment>
    <comment ref="I21" authorId="0" shapeId="0" xr:uid="{00000000-0006-0000-0D00-00002E000000}">
      <text>
        <r>
          <rPr>
            <sz val="10"/>
            <color rgb="FF000000"/>
            <rFont val="Arial"/>
            <scheme val="minor"/>
          </rPr>
          <t>しせいさんベトナム</t>
        </r>
      </text>
    </comment>
    <comment ref="C26" authorId="0" shapeId="0" xr:uid="{00000000-0006-0000-0D00-000003000000}">
      <text>
        <r>
          <rPr>
            <sz val="10"/>
            <color rgb="FF000000"/>
            <rFont val="Arial"/>
            <scheme val="minor"/>
          </rPr>
          <t>※(基本1人の体験ベースのものだけ)
⇒友達となら交際費へ
①散髪！！
②映画鑑賞
③ライブ鑑賞
④試合観戦(サッカー,野球,ボクシング)
⑤アマプラ等で映画,ドラマの購入
⑥グリーン車
⑦作業用ホテル
⑧テレキューブなど作業スペース
⑨脱毛サロン
⑩眉毛サロン</t>
        </r>
      </text>
    </comment>
    <comment ref="G27" authorId="0" shapeId="0" xr:uid="{00000000-0006-0000-0D00-000015000000}">
      <text>
        <r>
          <rPr>
            <sz val="10"/>
            <color rgb="FF000000"/>
            <rFont val="Arial"/>
            <scheme val="minor"/>
          </rPr>
          <t>7/12てつし結婚式：30,000円</t>
        </r>
      </text>
    </comment>
    <comment ref="H27" authorId="0" shapeId="0" xr:uid="{00000000-0006-0000-0D00-000016000000}">
      <text>
        <r>
          <rPr>
            <sz val="10"/>
            <color rgb="FF000000"/>
            <rFont val="Arial"/>
            <scheme val="minor"/>
          </rPr>
          <t>8/8しせいさん結婚式：30,000円</t>
        </r>
      </text>
    </comment>
    <comment ref="J27" authorId="0" shapeId="0" xr:uid="{00000000-0006-0000-0D00-000017000000}">
      <text>
        <r>
          <rPr>
            <sz val="10"/>
            <color rgb="FF000000"/>
            <rFont val="Arial"/>
            <scheme val="minor"/>
          </rPr>
          <t>10/2竜矢結婚式：30,000円</t>
        </r>
      </text>
    </comment>
    <comment ref="K27" authorId="0" shapeId="0" xr:uid="{00000000-0006-0000-0D00-000018000000}">
      <text>
        <r>
          <rPr>
            <sz val="10"/>
            <color rgb="FF000000"/>
            <rFont val="Arial"/>
            <scheme val="minor"/>
          </rPr>
          <t>11/21哲さん結婚式：30,000円</t>
        </r>
      </text>
    </comment>
    <comment ref="C30" authorId="0" shapeId="0" xr:uid="{00000000-0006-0000-0D00-000001000000}">
      <text>
        <r>
          <rPr>
            <sz val="10"/>
            <color rgb="FF000000"/>
            <rFont val="Arial"/>
            <scheme val="minor"/>
          </rPr>
          <t>交通系ICと新幹線代
※経費以外
★ICOCAアプリで履歴見る
or
★ウォレットで日次で見れる</t>
        </r>
      </text>
    </comment>
    <comment ref="D30" authorId="0" shapeId="0" xr:uid="{00000000-0006-0000-0D00-000002000000}">
      <text>
        <r>
          <rPr>
            <sz val="10"/>
            <color rgb="FF000000"/>
            <rFont val="Arial"/>
            <scheme val="minor"/>
          </rPr>
          <t xml:space="preserve">①山梨出張：
②大阪出張：
</t>
        </r>
      </text>
    </comment>
    <comment ref="C31" authorId="0" shapeId="0" xr:uid="{00000000-0006-0000-0D00-000013000000}">
      <text>
        <r>
          <rPr>
            <sz val="10"/>
            <color rgb="FF000000"/>
            <rFont val="Arial"/>
            <scheme val="minor"/>
          </rPr>
          <t>※生活用品全般
①衣類
②家具
③髭剃り
④ワックス・スプレー
⑤PCや電子機器
⑥洗濯のジェルボール
⑦バインダーなど仕事用品
⑧ティッシュ
⑨携帯灰皿
⑩折りたたみ傘
⑪フェイスシート
⑫結婚式のご祝儀袋
⑬勉強用の本など！！
⑭香水</t>
        </r>
      </text>
    </comment>
    <comment ref="C32" authorId="0" shapeId="0" xr:uid="{00000000-0006-0000-0D00-000022000000}">
      <text>
        <r>
          <rPr>
            <sz val="10"/>
            <color rgb="FF000000"/>
            <rFont val="Arial"/>
            <scheme val="minor"/>
          </rPr>
          <t>※業者依頼や手数料・役所関連
①引越し業者費用
②引越しの際の初期費用
③粗大ゴミなど処分費
④病院費用
⑤郵便局でゆうぱっく郵送費
⑥振込手数料</t>
        </r>
      </text>
    </comment>
    <comment ref="C33" authorId="0" shapeId="0" xr:uid="{00000000-0006-0000-0D00-00002B000000}">
      <text>
        <r>
          <rPr>
            <sz val="10"/>
            <color rgb="FF000000"/>
            <rFont val="Arial"/>
            <scheme val="minor"/>
          </rPr>
          <t>現状タバコだけ</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E00-000028000000}">
      <text>
        <r>
          <rPr>
            <sz val="10"/>
            <color rgb="FF000000"/>
            <rFont val="Arial"/>
            <scheme val="minor"/>
          </rPr>
          <t>【経費項目分ける？】
出費として計上するなら収入としても計上する。（出費計上しないなら収入の方にも計上しない。事実PPの時は経費は収入予実の方には計上していなかった）
①1,102円×20.5日=22,591円
②納会日の帰り：318円
合計：22,909円は交通費として精算振込いただく予定</t>
        </r>
      </text>
    </comment>
    <comment ref="H4" authorId="0" shapeId="0" xr:uid="{00000000-0006-0000-0E00-00002A000000}">
      <text>
        <r>
          <rPr>
            <sz val="10"/>
            <color rgb="FF000000"/>
            <rFont val="Arial"/>
            <scheme val="minor"/>
          </rPr>
          <t>※20,340円は定期代で支給いただく予定（武蔵中原～溜池山王）</t>
        </r>
      </text>
    </comment>
    <comment ref="I4" authorId="0" shapeId="0" xr:uid="{00000000-0006-0000-0E00-00002C000000}">
      <text>
        <r>
          <rPr>
            <sz val="10"/>
            <color rgb="FF000000"/>
            <rFont val="Arial"/>
            <scheme val="minor"/>
          </rPr>
          <t>※20,510円は定期代で支給いただく予定</t>
        </r>
      </text>
    </comment>
    <comment ref="J4" authorId="0" shapeId="0" xr:uid="{00000000-0006-0000-0E00-00002E000000}">
      <text>
        <r>
          <rPr>
            <sz val="10"/>
            <color rgb="FF000000"/>
            <rFont val="Arial"/>
            <scheme val="minor"/>
          </rPr>
          <t>※20,510円は定期代で支給いただく予定</t>
        </r>
      </text>
    </comment>
    <comment ref="F5" authorId="0" shapeId="0" xr:uid="{00000000-0006-0000-0E00-000001000000}">
      <text>
        <r>
          <rPr>
            <sz val="10"/>
            <color rgb="FF000000"/>
            <rFont val="Arial"/>
            <scheme val="minor"/>
          </rPr>
          <t>退去精算：28,513円</t>
        </r>
      </text>
    </comment>
    <comment ref="G5" authorId="0" shapeId="0" xr:uid="{00000000-0006-0000-0E00-000002000000}">
      <text>
        <r>
          <rPr>
            <sz val="10"/>
            <color rgb="FF000000"/>
            <rFont val="Arial"/>
            <scheme val="minor"/>
          </rPr>
          <t>経費精算：318円</t>
        </r>
      </text>
    </comment>
    <comment ref="J5" authorId="0" shapeId="0" xr:uid="{00000000-0006-0000-0E00-000003000000}">
      <text>
        <r>
          <rPr>
            <sz val="10"/>
            <color rgb="FF000000"/>
            <rFont val="Arial"/>
            <scheme val="minor"/>
          </rPr>
          <t>①Cursor：0円(翌月)
②Claude Code：0円(翌月)
③電車交通費：2,392円
④テツさん経費：一旦翌月にまとめての予定</t>
        </r>
      </text>
    </comment>
    <comment ref="K5" authorId="0" shapeId="0" xr:uid="{00000000-0006-0000-0E00-000004000000}">
      <text>
        <r>
          <rPr>
            <sz val="10"/>
            <color rgb="FF000000"/>
            <rFont val="Arial"/>
            <scheme val="minor"/>
          </rPr>
          <t>①Cursor：3,171円
②Claude Code：3,079円
③電車交通費：1,514円</t>
        </r>
      </text>
    </comment>
    <comment ref="L5" authorId="0" shapeId="0" xr:uid="{00000000-0006-0000-0E00-000005000000}">
      <text>
        <r>
          <rPr>
            <sz val="10"/>
            <color rgb="FF000000"/>
            <rFont val="Arial"/>
            <scheme val="minor"/>
          </rPr>
          <t>★Cursorとクロードコードを10月～会社で有料プラン契約したので要確認
①交通費：387円
②Cursor：3,215円
③Claude：3,208円
④退去費用と精算：121,380円</t>
        </r>
      </text>
    </comment>
    <comment ref="M5" authorId="0" shapeId="0" xr:uid="{00000000-0006-0000-0E00-000006000000}">
      <text>
        <r>
          <rPr>
            <sz val="10"/>
            <color rgb="FF000000"/>
            <rFont val="Arial"/>
            <scheme val="minor"/>
          </rPr>
          <t>①交通費：1,516円
②Cursor：3,243円
③Claude：3,244円
④PLAUD：16,800円</t>
        </r>
      </text>
    </comment>
    <comment ref="N5" authorId="0" shapeId="0" xr:uid="{00000000-0006-0000-0E00-000007000000}">
      <text>
        <r>
          <rPr>
            <sz val="10"/>
            <color rgb="FF000000"/>
            <rFont val="Arial"/>
            <scheme val="minor"/>
          </rPr>
          <t>①交通費：1,666円
②Cursor：3,313円</t>
        </r>
      </text>
    </comment>
    <comment ref="O5" authorId="0" shapeId="0" xr:uid="{00000000-0006-0000-0E00-000008000000}">
      <text>
        <r>
          <rPr>
            <sz val="10"/>
            <color rgb="FF000000"/>
            <rFont val="Arial"/>
            <scheme val="minor"/>
          </rPr>
          <t>①交通費：1,182円
②Cursor：3,192円</t>
        </r>
      </text>
    </comment>
    <comment ref="E6" authorId="0" shapeId="0" xr:uid="{00000000-0006-0000-0E00-00000D000000}">
      <text>
        <r>
          <rPr>
            <sz val="10"/>
            <color rgb="FF000000"/>
            <rFont val="Arial"/>
            <scheme val="minor"/>
          </rPr>
          <t>①広子ちゃん転職祝い
→10,000円
②ばあちゃん転職祝い
→10,000円</t>
        </r>
      </text>
    </comment>
    <comment ref="F6" authorId="0" shapeId="0" xr:uid="{00000000-0006-0000-0E00-00000E000000}">
      <text>
        <r>
          <rPr>
            <sz val="10"/>
            <color rgb="FF000000"/>
            <rFont val="Arial"/>
            <scheme val="minor"/>
          </rPr>
          <t>①ばあちゃんと溝の口で食事(6/14)
→10,000円</t>
        </r>
      </text>
    </comment>
    <comment ref="H6" authorId="0" shapeId="0" xr:uid="{00000000-0006-0000-0E00-00000F000000}">
      <text>
        <r>
          <rPr>
            <sz val="10"/>
            <color rgb="FF000000"/>
            <rFont val="Arial"/>
            <scheme val="minor"/>
          </rPr>
          <t>ばあちゃんから展覧会の手伝い代：18,000円</t>
        </r>
      </text>
    </comment>
    <comment ref="I6" authorId="0" shapeId="0" xr:uid="{00000000-0006-0000-0E00-000010000000}">
      <text>
        <r>
          <rPr>
            <sz val="10"/>
            <color rgb="FF000000"/>
            <rFont val="Arial"/>
            <scheme val="minor"/>
          </rPr>
          <t>ばあちゃんから展覧会の手伝い代：10,000円
※(土)(日)いった分を追加で頂いた、、！</t>
        </r>
      </text>
    </comment>
    <comment ref="L6" authorId="0" shapeId="0" xr:uid="{00000000-0006-0000-0E00-000011000000}">
      <text>
        <r>
          <rPr>
            <sz val="10"/>
            <color rgb="FF000000"/>
            <rFont val="Arial"/>
            <scheme val="minor"/>
          </rPr>
          <t>【お年玉】
①じじ,ばあちゃん：10,000円
②ばあちゃん手伝い賃：10,000円
③ばあちゃん誕生日賃：5,000円
④ばあちゃん買い物賃：2,500円
⑤ジジお手伝い賃：2,000円
⑥マコ：10,000円</t>
        </r>
      </text>
    </comment>
    <comment ref="D7" authorId="0" shapeId="0" xr:uid="{00000000-0006-0000-0E00-000014000000}">
      <text>
        <r>
          <rPr>
            <sz val="10"/>
            <color rgb="FF000000"/>
            <rFont val="Arial"/>
            <scheme val="minor"/>
          </rPr>
          <t>①GAよりAmazonギフト券
⇒1,000円分
②けんとさんよりお車代
⇒10,000円分</t>
        </r>
      </text>
    </comment>
    <comment ref="E7" authorId="0" shapeId="0" xr:uid="{00000000-0006-0000-0E00-000015000000}">
      <text>
        <r>
          <rPr>
            <sz val="10"/>
            <color rgb="FF000000"/>
            <rFont val="Arial"/>
            <scheme val="minor"/>
          </rPr>
          <t>①相良からウイイレ勝利代：1,000円
②井上さんよりAmazonギフト券：4,000円</t>
        </r>
      </text>
    </comment>
    <comment ref="G7" authorId="0" shapeId="0" xr:uid="{00000000-0006-0000-0E00-000016000000}">
      <text>
        <r>
          <rPr>
            <sz val="10"/>
            <color rgb="FF000000"/>
            <rFont val="Arial"/>
            <scheme val="minor"/>
          </rPr>
          <t>①7/4：PASMO返却：500円
※中目黒にて返却済
②7/26：駅伝取材の協力代：40,000円
③ビットフライヤー：1,500円分のビットコイン(紹介特典)</t>
        </r>
      </text>
    </comment>
    <comment ref="H7" authorId="0" shapeId="0" xr:uid="{00000000-0006-0000-0E00-000017000000}">
      <text>
        <r>
          <rPr>
            <sz val="10"/>
            <color rgb="FF000000"/>
            <rFont val="Arial"/>
            <scheme val="minor"/>
          </rPr>
          <t>①メルカリで本売れた：873円
※家に残ってたレタパで送ってみた
意外と簡単！ほかにも収益を上げる経験してみたい。
②みずほ銀行で利息ついてた：53円
③三菱UFJにも利息ついてた：55円</t>
        </r>
      </text>
    </comment>
    <comment ref="I7" authorId="0" shapeId="0" xr:uid="{00000000-0006-0000-0E00-000018000000}">
      <text>
        <r>
          <rPr>
            <sz val="10"/>
            <color rgb="FF000000"/>
            <rFont val="Arial"/>
            <scheme val="minor"/>
          </rPr>
          <t>①メルカリでリング売却：14,382円
※メルペイにチャージされてた
②Vpoint Payに特典でチャージされた：7,000円</t>
        </r>
      </text>
    </comment>
    <comment ref="J7" authorId="0" shapeId="0" xr:uid="{00000000-0006-0000-0E00-000019000000}">
      <text>
        <r>
          <rPr>
            <sz val="10"/>
            <color rgb="FF000000"/>
            <rFont val="Arial"/>
            <scheme val="minor"/>
          </rPr>
          <t>①メルカリで修身教授録売却：1,323円（シンプル利益、868円、事務局からの返金455円で1,323円。レターパックプラスで600円かかってるので実際は723円しか儲かっていない。）
※メルカリ便のキャッチアップが出来ずにトラブル起きて苦戦したが何とか対応完了できてよかった。。</t>
        </r>
      </text>
    </comment>
    <comment ref="K7" authorId="0" shapeId="0" xr:uid="{00000000-0006-0000-0E00-00001A000000}">
      <text>
        <r>
          <rPr>
            <sz val="10"/>
            <color rgb="FF000000"/>
            <rFont val="Arial"/>
            <scheme val="minor"/>
          </rPr>
          <t>①哲さん業務委託：42,292円
②ケアスタッフィング：
③〇〇</t>
        </r>
      </text>
    </comment>
    <comment ref="L7" authorId="0" shapeId="0" xr:uid="{00000000-0006-0000-0E00-00001B000000}">
      <text>
        <r>
          <rPr>
            <sz val="10"/>
            <color rgb="FF000000"/>
            <rFont val="Arial"/>
            <scheme val="minor"/>
          </rPr>
          <t>①哲さん業務委託：0
②ケアスタッフィング：0
③よしき結婚式のお車代：10,000円
④りょうへいコーチング：1,000円
⑤三井住友から特典：500円</t>
        </r>
      </text>
    </comment>
    <comment ref="M7" authorId="0" shapeId="0" xr:uid="{00000000-0006-0000-0E00-00001C000000}">
      <text>
        <r>
          <rPr>
            <sz val="10"/>
            <color rgb="FF000000"/>
            <rFont val="Arial"/>
            <scheme val="minor"/>
          </rPr>
          <t>①哲さん業務委託：28,490円
②ケアスタッフィング：150,000円
③ビザスク12月実施分(1月末振込の認識)：11,550円</t>
        </r>
      </text>
    </comment>
    <comment ref="N7" authorId="0" shapeId="0" xr:uid="{00000000-0006-0000-0E00-00001D000000}">
      <text>
        <r>
          <rPr>
            <sz val="10"/>
            <color rgb="FF000000"/>
            <rFont val="Arial"/>
            <scheme val="minor"/>
          </rPr>
          <t>①ケアスタッフィング：50,000円
②三井住友の利息：95円
③セブンで30円拾得：30円(コピー代と募金に回した)
④みずほの利息：92円</t>
        </r>
      </text>
    </comment>
    <comment ref="O7" authorId="0" shapeId="0" xr:uid="{00000000-0006-0000-0E00-00001E000000}">
      <text>
        <r>
          <rPr>
            <sz val="10"/>
            <color rgb="FF000000"/>
            <rFont val="Arial"/>
            <scheme val="minor"/>
          </rPr>
          <t>①哲さん業務委託(2月分)：29,063円
②哲さんボーナス(2月決済分)：300,000円
③楽天銀行利息：12円</t>
        </r>
      </text>
    </comment>
    <comment ref="D8" authorId="0" shapeId="0" xr:uid="{00000000-0006-0000-0E00-000021000000}">
      <text>
        <r>
          <rPr>
            <sz val="10"/>
            <color rgb="FF000000"/>
            <rFont val="Arial"/>
            <scheme val="minor"/>
          </rPr>
          <t>4月30日：2,700円分paypay交換
paypayたまった：285円
ソフトバンクpaypayポイント：1,000円</t>
        </r>
      </text>
    </comment>
    <comment ref="E8" authorId="0" shapeId="0" xr:uid="{00000000-0006-0000-0E00-000022000000}">
      <text>
        <r>
          <rPr>
            <sz val="10"/>
            <color rgb="FF000000"/>
            <rFont val="Arial"/>
            <scheme val="minor"/>
          </rPr>
          <t>paypayポイント交換：3,000円
paypayたまったポイント：280円</t>
        </r>
      </text>
    </comment>
    <comment ref="F8" authorId="0" shapeId="0" xr:uid="{00000000-0006-0000-0E00-000023000000}">
      <text>
        <r>
          <rPr>
            <sz val="10"/>
            <color rgb="FF000000"/>
            <rFont val="Arial"/>
            <scheme val="minor"/>
          </rPr>
          <t>エポスカード：30,000円分付与
➡6月分のカード利用料で清算予定
paypayポイント：383円分たまってた</t>
        </r>
      </text>
    </comment>
    <comment ref="G8" authorId="0" shapeId="0" xr:uid="{00000000-0006-0000-0E00-000024000000}">
      <text>
        <r>
          <rPr>
            <sz val="10"/>
            <color rgb="FF000000"/>
            <rFont val="Arial"/>
            <scheme val="minor"/>
          </rPr>
          <t>7/5paypayポイント交換：3,000円
①ANA payマイル：25miles(5,000円チャージの分)
②paypayポイント反映：133円分</t>
        </r>
      </text>
    </comment>
    <comment ref="H8" authorId="0" shapeId="0" xr:uid="{00000000-0006-0000-0E00-000025000000}">
      <text>
        <r>
          <rPr>
            <sz val="10"/>
            <color rgb="FF000000"/>
            <rFont val="Arial"/>
            <scheme val="minor"/>
          </rPr>
          <t>①Amazonポイント利用：900円
※1,400円のお茶購入の際
②Amazonポイント利用：22円
※8/6ゼリー購入時
③Pontaポイント利用：697円
④paypay：471円</t>
        </r>
      </text>
    </comment>
    <comment ref="I8" authorId="0" shapeId="0" xr:uid="{00000000-0006-0000-0E00-000026000000}">
      <text>
        <r>
          <rPr>
            <sz val="10"/>
            <color rgb="FF000000"/>
            <rFont val="Arial"/>
            <scheme val="minor"/>
          </rPr>
          <t>①エポス使った：4,250円(9月の支払いを軽くした)
②PayPayポイント獲得：3,000円</t>
        </r>
      </text>
    </comment>
    <comment ref="J8" authorId="0" shapeId="0" xr:uid="{00000000-0006-0000-0E00-000027000000}">
      <text>
        <r>
          <rPr>
            <sz val="10"/>
            <color rgb="FF000000"/>
            <rFont val="Arial"/>
            <scheme val="minor"/>
          </rPr>
          <t>①Vポイントチャージ:1,623円分
(VポイントPAYにチャージする仕組み)
②Amazonポイント利用：4,129円
③Vポイントギフト:1,000円分
(タッチ決済のキャンペーンで貰えた)</t>
        </r>
      </text>
    </comment>
    <comment ref="K8" authorId="0" shapeId="0" xr:uid="{00000000-0006-0000-0E00-000029000000}">
      <text>
        <r>
          <rPr>
            <sz val="10"/>
            <color rgb="FF000000"/>
            <rFont val="Arial"/>
            <scheme val="minor"/>
          </rPr>
          <t>①ティッシュをPontaポイントで購入：388円
②みずほポイントをPayPayポイントに交換：250円
③Moneyworkを PayPayポイントに交換：380円
④ Vポイントチャージ:834円分
(VポイントPAYにチャージする仕組み)
⑤アップ酒をPontaポイントで購入：245円
⑥JOYFITの特典で PayPayポイントget：500円
⑤ Vポイントチャージ:1,352円分
(VポイントPAYにチャージする仕組み)</t>
        </r>
      </text>
    </comment>
    <comment ref="L8" authorId="0" shapeId="0" xr:uid="{00000000-0006-0000-0E00-00002B000000}">
      <text>
        <r>
          <rPr>
            <sz val="10"/>
            <color rgb="FF000000"/>
            <rFont val="Arial"/>
            <scheme val="minor"/>
          </rPr>
          <t>PayPayポイント獲得：5,458円
※12/16に獲得し全額ポイント投資に
VポイントPayにチャージ：1,300円
ドットマネーPayPay：539円</t>
        </r>
      </text>
    </comment>
    <comment ref="M8" authorId="0" shapeId="0" xr:uid="{00000000-0006-0000-0E00-00002D000000}">
      <text>
        <r>
          <rPr>
            <sz val="10"/>
            <color rgb="FF000000"/>
            <rFont val="Arial"/>
            <scheme val="minor"/>
          </rPr>
          <t>1/7Pontaポイント利用：480円
1/18Amazonポイント：770円
1/30 Pontaポイント利用：479円</t>
        </r>
      </text>
    </comment>
    <comment ref="N8" authorId="0" shapeId="0" xr:uid="{00000000-0006-0000-0E00-00002F000000}">
      <text>
        <r>
          <rPr>
            <sz val="10"/>
            <color rgb="FF000000"/>
            <rFont val="Arial"/>
            <scheme val="minor"/>
          </rPr>
          <t>①EPOSポイント利用：4,401円
②東京都ポイント→PayPayポイント交換：11,000円
③EPOSポイント利用：400円
④Pontaポイント利用：268円
⑤Pontaポイント利用：214円
⑥JOYFITポイント利用( PayPayポイントに交換)：1,000円</t>
        </r>
      </text>
    </comment>
    <comment ref="O8" authorId="0" shapeId="0" xr:uid="{00000000-0006-0000-0E00-000030000000}">
      <text>
        <r>
          <rPr>
            <sz val="10"/>
            <color rgb="FF000000"/>
            <rFont val="Arial"/>
            <scheme val="minor"/>
          </rPr>
          <t>①VポイントをVポイント Payにチャージ：1,244円
②3/12ダイエーでミナトク Pay利用：1,497円
③3/15ダイエーでミナトク Pay利用：2,247円
④3/24ダイエーでミナトク Pay利用：2,292円
④3/28 薬局でミナトク Pay利用：1,080円
⑤3/29 ダイエーでミナトク Pay利用：2,069円</t>
        </r>
      </text>
    </comment>
    <comment ref="E9" authorId="0" shapeId="0" xr:uid="{00000000-0006-0000-0E00-000033000000}">
      <text>
        <r>
          <rPr>
            <sz val="10"/>
            <color rgb="FF000000"/>
            <rFont val="Arial"/>
            <scheme val="minor"/>
          </rPr>
          <t>5/11：ACより借入</t>
        </r>
      </text>
    </comment>
    <comment ref="F9" authorId="0" shapeId="0" xr:uid="{00000000-0006-0000-0E00-000034000000}">
      <text>
        <r>
          <rPr>
            <sz val="10"/>
            <color rgb="FF000000"/>
            <rFont val="Arial"/>
            <scheme val="minor"/>
          </rPr>
          <t>6/1：キャッシングより借入</t>
        </r>
      </text>
    </comment>
    <comment ref="D10" authorId="0" shapeId="0" xr:uid="{00000000-0006-0000-0E00-00000B000000}">
      <text>
        <r>
          <rPr>
            <sz val="10"/>
            <color rgb="FF000000"/>
            <rFont val="Arial"/>
            <scheme val="minor"/>
          </rPr>
          <t>通勤手当：38,020円予定</t>
        </r>
      </text>
    </comment>
    <comment ref="E10" authorId="0" shapeId="0" xr:uid="{00000000-0006-0000-0E00-00000C000000}">
      <text>
        <r>
          <rPr>
            <sz val="10"/>
            <color rgb="FF000000"/>
            <rFont val="Arial"/>
            <scheme val="minor"/>
          </rPr>
          <t>インセン：22,000
定期の払い戻し：-25,344</t>
        </r>
      </text>
    </comment>
    <comment ref="C13" authorId="0" shapeId="0" xr:uid="{00000000-0006-0000-0E00-000032000000}">
      <text>
        <r>
          <rPr>
            <sz val="10"/>
            <color rgb="FF000000"/>
            <rFont val="Arial"/>
            <scheme val="minor"/>
          </rPr>
          <t>2025年6月20日に会社で貰った。
※2026年までの納付額確定
7月分：21,100円
8月分～5月分：20,200円</t>
        </r>
      </text>
    </comment>
    <comment ref="C14" authorId="0" shapeId="0" xr:uid="{00000000-0006-0000-0E00-00000A000000}">
      <text>
        <r>
          <rPr>
            <sz val="10"/>
            <color rgb="FF000000"/>
            <rFont val="Arial"/>
            <scheme val="minor"/>
          </rPr>
          <t>社保料の控除後の給与金額に対して料率が決められている
★前年1月～12月の所得に対して金額が決定
その年の6月～5月で支払う（12で割って割り切れない分は先に払うので6月は住民税高くなりやすい）</t>
        </r>
      </text>
    </comment>
    <comment ref="C15" authorId="0" shapeId="0" xr:uid="{00000000-0006-0000-0E00-000012000000}">
      <text>
        <r>
          <rPr>
            <sz val="10"/>
            <color rgb="FF000000"/>
            <rFont val="Arial"/>
            <scheme val="minor"/>
          </rPr>
          <t>【社会保険料メモ】
・社会保険料は「標準報酬月額」に基づいて決まる
・標準報酬月額は毎年4〜6月の給与の平均で決定される(定時決定)
・ボーナス(賞与)は標準報酬月額の計算には含まれない(別で賞与保険料が計算される)
・給与の「総支給額」が対象であり、手取り額ではない
・新しい標準報酬月額に基づく保険料は「9月支給分の給与」から適用される(勤務月ではなく支給日基準)</t>
        </r>
      </text>
    </comment>
    <comment ref="E15" authorId="0" shapeId="0" xr:uid="{00000000-0006-0000-0E00-000013000000}">
      <text>
        <r>
          <rPr>
            <sz val="10"/>
            <color rgb="FF000000"/>
            <rFont val="Arial"/>
            <scheme val="minor"/>
          </rPr>
          <t>社保2か月分
※退職月のため</t>
        </r>
      </text>
    </comment>
    <comment ref="C16" authorId="0" shapeId="0" xr:uid="{00000000-0006-0000-0E00-000020000000}">
      <text>
        <r>
          <rPr>
            <sz val="10"/>
            <color rgb="FF000000"/>
            <rFont val="Arial"/>
            <scheme val="minor"/>
          </rPr>
          <t>★計算方法★
総支給額 × 雇用保険料率
【令和6年度(2024年)】
労働者：0.6%
事業主：0.95%
合計：1.55%
【令和7年度（2025年）】
労働者：0.55%
事業主：0.90%
合計：1.45%
501,000円 × 0.55% = 約2,756円</t>
        </r>
      </text>
    </comment>
    <comment ref="E17" authorId="0" shapeId="0" xr:uid="{00000000-0006-0000-0E00-000031000000}">
      <text>
        <r>
          <rPr>
            <sz val="10"/>
            <color rgb="FF000000"/>
            <rFont val="Arial"/>
            <scheme val="minor"/>
          </rPr>
          <t>社保2か月分
※退職月のため</t>
        </r>
      </text>
    </comment>
    <comment ref="E24" authorId="0" shapeId="0" xr:uid="{00000000-0006-0000-0E00-00001F000000}">
      <text>
        <r>
          <rPr>
            <sz val="10"/>
            <color rgb="FF000000"/>
            <rFont val="Arial"/>
            <scheme val="minor"/>
          </rPr>
          <t>社保2か月分
※退職月のため</t>
        </r>
      </text>
    </comment>
    <comment ref="E26" authorId="0" shapeId="0" xr:uid="{00000000-0006-0000-0E00-000009000000}">
      <text>
        <r>
          <rPr>
            <sz val="10"/>
            <color rgb="FF000000"/>
            <rFont val="Arial"/>
            <scheme val="minor"/>
          </rPr>
          <t>社保2か月分
※退職月のため</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F00-000014000000}">
      <text>
        <r>
          <rPr>
            <sz val="10"/>
            <color rgb="FF000000"/>
            <rFont val="Arial"/>
            <scheme val="minor"/>
          </rPr>
          <t>5/6ばあちゃん手伝い：10,000円
※現金で頂いた</t>
        </r>
      </text>
    </comment>
    <comment ref="L6" authorId="0" shapeId="0" xr:uid="{00000000-0006-0000-0F00-000007000000}">
      <text>
        <r>
          <rPr>
            <sz val="10"/>
            <color rgb="FF000000"/>
            <rFont val="Arial"/>
            <scheme val="minor"/>
          </rPr>
          <t>【お年玉】
①じじ,ばあちゃん：10,000円
②ばあちゃん手伝い賃：10,000円
③ばあちゃん誕生日賃：5,000円
④ばあちゃん買い物賃：2,500円
⑤ジジお手伝い賃：2,000円
⑥マコ：10,000円</t>
        </r>
      </text>
    </comment>
    <comment ref="D7" authorId="0" shapeId="0" xr:uid="{00000000-0006-0000-0F00-000010000000}">
      <text>
        <r>
          <rPr>
            <sz val="10"/>
            <color rgb="FF000000"/>
            <rFont val="Arial"/>
            <scheme val="minor"/>
          </rPr>
          <t>①哲さん業務委託(3月分)：30,000円</t>
        </r>
      </text>
    </comment>
    <comment ref="E7" authorId="0" shapeId="0" xr:uid="{00000000-0006-0000-0F00-000012000000}">
      <text>
        <r>
          <rPr>
            <sz val="10"/>
            <color rgb="FF000000"/>
            <rFont val="Arial"/>
            <scheme val="minor"/>
          </rPr>
          <t>①哲さん業務委託(4月分)：68,524円
※オーバー分も出していただいた。。！</t>
        </r>
      </text>
    </comment>
    <comment ref="F7" authorId="0" shapeId="0" xr:uid="{00000000-0006-0000-0F00-000015000000}">
      <text>
        <r>
          <rPr>
            <sz val="10"/>
            <color rgb="FF000000"/>
            <rFont val="Arial"/>
            <scheme val="minor"/>
          </rPr>
          <t xml:space="preserve">①哲さん業務委託(5月分)：22,440円
②ニキ業務委託(スポンサー)：50,000円
</t>
        </r>
      </text>
    </comment>
    <comment ref="G7" authorId="0" shapeId="0" xr:uid="{00000000-0006-0000-0F00-000001000000}">
      <text>
        <r>
          <rPr>
            <sz val="10"/>
            <color rgb="FF000000"/>
            <rFont val="Arial"/>
            <scheme val="minor"/>
          </rPr>
          <t>①哲さん業務委託(6月分)：28,000くらい</t>
        </r>
      </text>
    </comment>
    <comment ref="H7" authorId="0" shapeId="0" xr:uid="{00000000-0006-0000-0F00-000002000000}">
      <text>
        <r>
          <rPr>
            <sz val="10"/>
            <color rgb="FF000000"/>
            <rFont val="Arial"/>
            <scheme val="minor"/>
          </rPr>
          <t>①哲さん業務委託(7月分)：28,000くらい</t>
        </r>
      </text>
    </comment>
    <comment ref="I7" authorId="0" shapeId="0" xr:uid="{00000000-0006-0000-0F00-000003000000}">
      <text>
        <r>
          <rPr>
            <sz val="10"/>
            <color rgb="FF000000"/>
            <rFont val="Arial"/>
            <scheme val="minor"/>
          </rPr>
          <t>①哲さん業務委託(8月分)：28,000くらい</t>
        </r>
      </text>
    </comment>
    <comment ref="J7" authorId="0" shapeId="0" xr:uid="{00000000-0006-0000-0F00-000004000000}">
      <text>
        <r>
          <rPr>
            <sz val="10"/>
            <color rgb="FF000000"/>
            <rFont val="Arial"/>
            <scheme val="minor"/>
          </rPr>
          <t>①哲さん業務委託(9月分)：28,000くらい</t>
        </r>
      </text>
    </comment>
    <comment ref="K7" authorId="0" shapeId="0" xr:uid="{00000000-0006-0000-0F00-000005000000}">
      <text>
        <r>
          <rPr>
            <sz val="10"/>
            <color rgb="FF000000"/>
            <rFont val="Arial"/>
            <scheme val="minor"/>
          </rPr>
          <t>①哲さん業務委託(10月分)：28,000くらい</t>
        </r>
      </text>
    </comment>
    <comment ref="L7" authorId="0" shapeId="0" xr:uid="{00000000-0006-0000-0F00-000006000000}">
      <text>
        <r>
          <rPr>
            <sz val="10"/>
            <color rgb="FF000000"/>
            <rFont val="Arial"/>
            <scheme val="minor"/>
          </rPr>
          <t>①哲さん業務委託(11月分)：28,000くらい</t>
        </r>
      </text>
    </comment>
    <comment ref="M7" authorId="0" shapeId="0" xr:uid="{00000000-0006-0000-0F00-000008000000}">
      <text>
        <r>
          <rPr>
            <sz val="10"/>
            <color rgb="FF000000"/>
            <rFont val="Arial"/>
            <scheme val="minor"/>
          </rPr>
          <t>①哲さん業務委託(12月分)：28,000くらい</t>
        </r>
      </text>
    </comment>
    <comment ref="N7" authorId="0" shapeId="0" xr:uid="{00000000-0006-0000-0F00-000009000000}">
      <text>
        <r>
          <rPr>
            <sz val="10"/>
            <color rgb="FF000000"/>
            <rFont val="Arial"/>
            <scheme val="minor"/>
          </rPr>
          <t>①哲さん業務委託(1月分)：28,000くらい</t>
        </r>
      </text>
    </comment>
    <comment ref="O7" authorId="0" shapeId="0" xr:uid="{00000000-0006-0000-0F00-00000A000000}">
      <text>
        <r>
          <rPr>
            <sz val="10"/>
            <color rgb="FF000000"/>
            <rFont val="Arial"/>
            <scheme val="minor"/>
          </rPr>
          <t>①哲さん業務委託(2月分)：28,000くらい</t>
        </r>
      </text>
    </comment>
    <comment ref="E8" authorId="0" shapeId="0" xr:uid="{00000000-0006-0000-0F00-000011000000}">
      <text>
        <r>
          <rPr>
            <sz val="10"/>
            <color rgb="FF000000"/>
            <rFont val="Arial"/>
            <scheme val="minor"/>
          </rPr>
          <t>①5/9薬局汗拭きシート2つ：654円
※ミナトクPayポイント決済
②5/14 EPOSポイント2,000円分を5/27の支払いに充当
③品川ラーメン：880円
※dポイント支払い
④オフィスグリコ：160円
※dポイント支払い
⑤5/30昼飯ファミマ：260円
※Vポイント
⑥5/31屋上飲み：440円
※Pontaポイント
⑦5/31屋上飲み：163円
※Pontaポイント</t>
        </r>
      </text>
    </comment>
    <comment ref="F8" authorId="0" shapeId="0" xr:uid="{00000000-0006-0000-0F00-000013000000}">
      <text>
        <r>
          <rPr>
            <sz val="10"/>
            <color rgb="FF000000"/>
            <rFont val="Arial"/>
            <scheme val="minor"/>
          </rPr>
          <t>6/9 アマギフ利用：1,000円
6/20 EPOSポイント利用：735円
6/20 PayPayポイント利用：45,000円</t>
        </r>
      </text>
    </comment>
    <comment ref="C13" authorId="0" shapeId="0" xr:uid="{00000000-0006-0000-0F00-00000F000000}">
      <text>
        <r>
          <rPr>
            <sz val="10"/>
            <color rgb="FF000000"/>
            <rFont val="Arial"/>
            <scheme val="minor"/>
          </rPr>
          <t>2025年6月20日に会社で貰った。
※2026年までの納付額確定
7月分：21,100円
8月分～5月分：20,200円</t>
        </r>
      </text>
    </comment>
    <comment ref="C14" authorId="0" shapeId="0" xr:uid="{00000000-0006-0000-0F00-00000E000000}">
      <text>
        <r>
          <rPr>
            <sz val="10"/>
            <color rgb="FF000000"/>
            <rFont val="Arial"/>
            <scheme val="minor"/>
          </rPr>
          <t>社保料の控除後の給与金額に対して料率が決められている
★前年1月～12月の所得に対して金額が決定
その年の6月～5月で支払う（12で割って割り切れない分は先に払うので6月は住民税高くなりやすい）</t>
        </r>
      </text>
    </comment>
    <comment ref="C15" authorId="0" shapeId="0" xr:uid="{00000000-0006-0000-0F00-00000D000000}">
      <text>
        <r>
          <rPr>
            <sz val="10"/>
            <color rgb="FF000000"/>
            <rFont val="Arial"/>
            <scheme val="minor"/>
          </rPr>
          <t>【社会保険料メモ】
・社会保険料は「標準報酬月額」に基づいて決まる
・標準報酬月額は毎年4〜6月の給与の平均で決定される(定時決定)
・ボーナス(賞与)は標準報酬月額の計算には含まれない(別で賞与保険料が計算される)
・給与の「総支給額」が対象であり、手取り額ではない
・新しい標準報酬月額に基づく保険料は「9月支給分の給与」から適用される(勤務月ではなく支給日基準)</t>
        </r>
      </text>
    </comment>
    <comment ref="C16" authorId="0" shapeId="0" xr:uid="{00000000-0006-0000-0F00-00000C000000}">
      <text>
        <r>
          <rPr>
            <sz val="10"/>
            <color rgb="FF000000"/>
            <rFont val="Arial"/>
            <scheme val="minor"/>
          </rPr>
          <t>★計算方法★
総支給額 × 雇用保険料率
【令和6年度(2024年)】
労働者：0.6%
事業主：0.95%
合計：1.55%
【令和7年度（2025年）】
労働者：0.55%
事業主：0.90%
合計：1.45%
501,000円 × 0.55% = 約2,756円</t>
        </r>
      </text>
    </comment>
    <comment ref="D18" authorId="0" shapeId="0" xr:uid="{00000000-0006-0000-0F00-00000B000000}">
      <text>
        <r>
          <rPr>
            <sz val="10"/>
            <color rgb="FF000000"/>
            <rFont val="Arial"/>
            <scheme val="minor"/>
          </rPr>
          <t>3/7に実施した確定申告の還付予定額：6,363円
※4/6に入金アリ</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8" authorId="0" shapeId="0" xr:uid="{00000000-0006-0000-1000-00008F000000}">
      <text>
        <r>
          <rPr>
            <sz val="10"/>
            <color rgb="FF000000"/>
            <rFont val="Arial"/>
            <scheme val="minor"/>
          </rPr>
          <t>プラム支払い</t>
        </r>
      </text>
    </comment>
    <comment ref="F13" authorId="0" shapeId="0" xr:uid="{00000000-0006-0000-1000-000049000000}">
      <text>
        <r>
          <rPr>
            <sz val="10"/>
            <color rgb="FF000000"/>
            <rFont val="Arial"/>
            <scheme val="minor"/>
          </rPr>
          <t>3月分の経費精算代</t>
        </r>
      </text>
    </comment>
    <comment ref="D15" authorId="0" shapeId="0" xr:uid="{00000000-0006-0000-1000-000073000000}">
      <text>
        <r>
          <rPr>
            <sz val="10"/>
            <color rgb="FF000000"/>
            <rFont val="Arial"/>
            <scheme val="minor"/>
          </rPr>
          <t>ケントさんに2次会代送金：7,000円
※手数料110円</t>
        </r>
      </text>
    </comment>
    <comment ref="C18" authorId="0" shapeId="0" xr:uid="{00000000-0006-0000-1000-000009000000}">
      <text>
        <r>
          <rPr>
            <sz val="10"/>
            <color rgb="FF000000"/>
            <rFont val="Arial"/>
            <scheme val="minor"/>
          </rPr>
          <t>paypayチャージ：3,874円</t>
        </r>
      </text>
    </comment>
    <comment ref="C22" authorId="0" shapeId="0" xr:uid="{00000000-0006-0000-1000-000056000000}">
      <text>
        <r>
          <rPr>
            <sz val="10"/>
            <color rgb="FF000000"/>
            <rFont val="Arial"/>
            <scheme val="minor"/>
          </rPr>
          <t>paypayチャージ：5,000円</t>
        </r>
      </text>
    </comment>
    <comment ref="E22" authorId="0" shapeId="0" xr:uid="{00000000-0006-0000-1000-000059000000}">
      <text>
        <r>
          <rPr>
            <sz val="10"/>
            <color rgb="FF000000"/>
            <rFont val="Arial"/>
            <scheme val="minor"/>
          </rPr>
          <t>結婚式の包み代で引き出し</t>
        </r>
      </text>
    </comment>
    <comment ref="F23" authorId="0" shapeId="0" xr:uid="{00000000-0006-0000-1000-00006E000000}">
      <text>
        <r>
          <rPr>
            <sz val="10"/>
            <color rgb="FF000000"/>
            <rFont val="Arial"/>
            <scheme val="minor"/>
          </rPr>
          <t>①17,000円
②8,000円
※お車代で1万頂いた</t>
        </r>
      </text>
    </comment>
    <comment ref="D24" authorId="0" shapeId="0" xr:uid="{00000000-0006-0000-1000-000085000000}">
      <text>
        <r>
          <rPr>
            <sz val="10"/>
            <color rgb="FF000000"/>
            <rFont val="Arial"/>
            <scheme val="minor"/>
          </rPr>
          <t>あきひとさんに結婚式の3次会代：6,560円</t>
        </r>
      </text>
    </comment>
    <comment ref="C26" authorId="0" shapeId="0" xr:uid="{00000000-0006-0000-1000-000004000000}">
      <text>
        <r>
          <rPr>
            <sz val="10"/>
            <color rgb="FF000000"/>
            <rFont val="Arial"/>
            <scheme val="minor"/>
          </rPr>
          <t>paypayチャージ：5,000円</t>
        </r>
      </text>
    </comment>
    <comment ref="C28" authorId="0" shapeId="0" xr:uid="{00000000-0006-0000-1000-000027000000}">
      <text>
        <r>
          <rPr>
            <sz val="10"/>
            <color rgb="FF000000"/>
            <rFont val="Arial"/>
            <scheme val="minor"/>
          </rPr>
          <t>UFJに送金
振込額：〇円
※手数料〇円込みで計上</t>
        </r>
      </text>
    </comment>
    <comment ref="C29" authorId="0" shapeId="0" xr:uid="{00000000-0006-0000-1000-00003F000000}">
      <text>
        <r>
          <rPr>
            <sz val="10"/>
            <color rgb="FF000000"/>
            <rFont val="Arial"/>
            <scheme val="minor"/>
          </rPr>
          <t>paypayチャージ：5,000円</t>
        </r>
      </text>
    </comment>
    <comment ref="C30" authorId="0" shapeId="0" xr:uid="{00000000-0006-0000-1000-000054000000}">
      <text>
        <r>
          <rPr>
            <sz val="10"/>
            <color rgb="FF000000"/>
            <rFont val="Arial"/>
            <scheme val="minor"/>
          </rPr>
          <t>paypayチャージ：1,000円</t>
        </r>
      </text>
    </comment>
    <comment ref="D31" authorId="0" shapeId="0" xr:uid="{00000000-0006-0000-1000-00006A000000}">
      <text>
        <r>
          <rPr>
            <sz val="10"/>
            <color rgb="FF000000"/>
            <rFont val="Arial"/>
            <scheme val="minor"/>
          </rPr>
          <t>家賃：62,216円
※電気代還付で返金あり
59,149円の引落しだったので3,067円分得した</t>
        </r>
      </text>
    </comment>
    <comment ref="C32" authorId="0" shapeId="0" xr:uid="{00000000-0006-0000-1000-00007C000000}">
      <text>
        <r>
          <rPr>
            <sz val="10"/>
            <color rgb="FF000000"/>
            <rFont val="Arial"/>
            <scheme val="minor"/>
          </rPr>
          <t>paypayチャージ：11,332円</t>
        </r>
      </text>
    </comment>
    <comment ref="C37" authorId="0" shapeId="0" xr:uid="{00000000-0006-0000-1000-000036000000}">
      <text>
        <r>
          <rPr>
            <sz val="10"/>
            <color rgb="FF000000"/>
            <rFont val="Arial"/>
            <scheme val="minor"/>
          </rPr>
          <t>paypayチャージ：3,000円</t>
        </r>
      </text>
    </comment>
    <comment ref="C38" authorId="0" shapeId="0" xr:uid="{00000000-0006-0000-1000-00004E000000}">
      <text>
        <r>
          <rPr>
            <sz val="10"/>
            <color rgb="FF000000"/>
            <rFont val="Arial"/>
            <scheme val="minor"/>
          </rPr>
          <t>paypayチャージ：2,000円</t>
        </r>
      </text>
    </comment>
    <comment ref="C39" authorId="0" shapeId="0" xr:uid="{00000000-0006-0000-1000-000061000000}">
      <text>
        <r>
          <rPr>
            <sz val="10"/>
            <color rgb="FF000000"/>
            <rFont val="Arial"/>
            <scheme val="minor"/>
          </rPr>
          <t>paypayチャージ：5,000円</t>
        </r>
      </text>
    </comment>
    <comment ref="D40" authorId="0" shapeId="0" xr:uid="{00000000-0006-0000-1000-000079000000}">
      <text>
        <r>
          <rPr>
            <sz val="10"/>
            <color rgb="FF000000"/>
            <rFont val="Arial"/>
            <scheme val="minor"/>
          </rPr>
          <t>プラム支払い</t>
        </r>
      </text>
    </comment>
    <comment ref="F42" authorId="0" shapeId="0" xr:uid="{00000000-0006-0000-1000-0000A0000000}">
      <text>
        <r>
          <rPr>
            <sz val="10"/>
            <color rgb="FF000000"/>
            <rFont val="Arial"/>
            <scheme val="minor"/>
          </rPr>
          <t>チケ代の返金いただけた</t>
        </r>
      </text>
    </comment>
    <comment ref="F48" authorId="0" shapeId="0" xr:uid="{00000000-0006-0000-1000-000075000000}">
      <text>
        <r>
          <rPr>
            <sz val="10"/>
            <color rgb="FF000000"/>
            <rFont val="Arial"/>
            <scheme val="minor"/>
          </rPr>
          <t>4月の経費</t>
        </r>
      </text>
    </comment>
    <comment ref="F51" authorId="0" shapeId="0" xr:uid="{00000000-0006-0000-1000-00000C000000}">
      <text>
        <r>
          <rPr>
            <sz val="10"/>
            <color rgb="FF000000"/>
            <rFont val="Arial"/>
            <scheme val="minor"/>
          </rPr>
          <t>引越し費用で頂いたお金入金：
12,000円</t>
        </r>
      </text>
    </comment>
    <comment ref="C56" authorId="0" shapeId="0" xr:uid="{00000000-0006-0000-1000-00006D000000}">
      <text>
        <r>
          <rPr>
            <sz val="10"/>
            <color rgb="FF000000"/>
            <rFont val="Arial"/>
            <scheme val="minor"/>
          </rPr>
          <t>UFJに送金
振込額：300,000円
※手数料110円込みで計上</t>
        </r>
      </text>
    </comment>
    <comment ref="C57" authorId="0" shapeId="0" xr:uid="{00000000-0006-0000-1000-000083000000}">
      <text>
        <r>
          <rPr>
            <sz val="10"/>
            <color rgb="FF000000"/>
            <rFont val="Arial"/>
            <scheme val="minor"/>
          </rPr>
          <t>paypayチャージ：2,099円</t>
        </r>
      </text>
    </comment>
    <comment ref="C58" authorId="0" shapeId="0" xr:uid="{00000000-0006-0000-1000-000096000000}">
      <text>
        <r>
          <rPr>
            <sz val="10"/>
            <color rgb="FF000000"/>
            <rFont val="Arial"/>
            <scheme val="minor"/>
          </rPr>
          <t>paypayチャージ：10,000円</t>
        </r>
      </text>
    </comment>
    <comment ref="F61" authorId="0" shapeId="0" xr:uid="{00000000-0006-0000-1000-000029000000}">
      <text>
        <r>
          <rPr>
            <sz val="10"/>
            <color rgb="FF000000"/>
            <rFont val="Arial"/>
            <scheme val="minor"/>
          </rPr>
          <t>4月の経費</t>
        </r>
      </text>
    </comment>
    <comment ref="C63" authorId="0" shapeId="0" xr:uid="{00000000-0006-0000-1000-000052000000}">
      <text>
        <r>
          <rPr>
            <sz val="10"/>
            <color rgb="FF000000"/>
            <rFont val="Arial"/>
            <scheme val="minor"/>
          </rPr>
          <t>paypayチャージ：10,000円</t>
        </r>
      </text>
    </comment>
    <comment ref="F65" authorId="0" shapeId="0" xr:uid="{00000000-0006-0000-1000-00007F000000}">
      <text>
        <r>
          <rPr>
            <sz val="10"/>
            <color rgb="FF000000"/>
            <rFont val="Arial"/>
            <scheme val="minor"/>
          </rPr>
          <t>キャッシングより借入</t>
        </r>
      </text>
    </comment>
    <comment ref="C67" authorId="0" shapeId="0" xr:uid="{00000000-0006-0000-1000-000001000000}">
      <text>
        <r>
          <rPr>
            <sz val="10"/>
            <color rgb="FF000000"/>
            <rFont val="Arial"/>
            <scheme val="minor"/>
          </rPr>
          <t>UFJに移し替え予定</t>
        </r>
      </text>
    </comment>
    <comment ref="D69" authorId="0" shapeId="0" xr:uid="{00000000-0006-0000-1000-00001F000000}">
      <text>
        <r>
          <rPr>
            <sz val="10"/>
            <color rgb="FF000000"/>
            <rFont val="Arial"/>
            <scheme val="minor"/>
          </rPr>
          <t>プラム支払い</t>
        </r>
      </text>
    </comment>
    <comment ref="C84" authorId="0" shapeId="0" xr:uid="{00000000-0006-0000-1000-000008000000}">
      <text>
        <r>
          <rPr>
            <sz val="10"/>
            <color rgb="FF000000"/>
            <rFont val="Arial"/>
            <scheme val="minor"/>
          </rPr>
          <t>paypayチャージ：10,000円</t>
        </r>
      </text>
    </comment>
    <comment ref="D91" authorId="0" shapeId="0" xr:uid="{00000000-0006-0000-1000-000095000000}">
      <text>
        <r>
          <rPr>
            <sz val="10"/>
            <color rgb="FF000000"/>
            <rFont val="Arial"/>
            <scheme val="minor"/>
          </rPr>
          <t>7月分家賃
①家賃：88,700円
②初回保証料：22,175円
③家賃の1％：887円</t>
        </r>
      </text>
    </comment>
    <comment ref="F94" authorId="0" shapeId="0" xr:uid="{00000000-0006-0000-1000-000028000000}">
      <text>
        <r>
          <rPr>
            <sz val="10"/>
            <color rgb="FF000000"/>
            <rFont val="Arial"/>
            <scheme val="minor"/>
          </rPr>
          <t>退去費用清算の振込：28,513円
【保証金：61,100円】
日割り家賃：3日分で5,913円
清掃費：33,000円
カギ代：5,500円</t>
        </r>
      </text>
    </comment>
    <comment ref="D95" authorId="0" shapeId="0" xr:uid="{00000000-0006-0000-1000-00003E000000}">
      <text>
        <r>
          <rPr>
            <sz val="10"/>
            <color rgb="FF000000"/>
            <rFont val="Arial"/>
            <scheme val="minor"/>
          </rPr>
          <t>リボ返済：20,000円</t>
        </r>
      </text>
    </comment>
    <comment ref="D99" authorId="0" shapeId="0" xr:uid="{00000000-0006-0000-1000-000091000000}">
      <text>
        <r>
          <rPr>
            <sz val="10"/>
            <color rgb="FF000000"/>
            <rFont val="Arial"/>
            <scheme val="minor"/>
          </rPr>
          <t>プラム支払い</t>
        </r>
      </text>
    </comment>
    <comment ref="G109" authorId="0" shapeId="0" xr:uid="{00000000-0006-0000-1000-00000F000000}">
      <text>
        <r>
          <rPr>
            <sz val="10"/>
            <color rgb="FF000000"/>
            <rFont val="Arial"/>
            <scheme val="minor"/>
          </rPr>
          <t>転職後の初任給</t>
        </r>
      </text>
    </comment>
    <comment ref="C110" authorId="0" shapeId="0" xr:uid="{00000000-0006-0000-1000-000017000000}">
      <text>
        <r>
          <rPr>
            <sz val="10"/>
            <color rgb="FF000000"/>
            <rFont val="Arial"/>
            <scheme val="minor"/>
          </rPr>
          <t>UFJに送金
振込額：〇円
※手数料〇円込みで計上</t>
        </r>
      </text>
    </comment>
    <comment ref="D110" authorId="0" shapeId="0" xr:uid="{00000000-0006-0000-1000-000018000000}">
      <text>
        <r>
          <rPr>
            <sz val="10"/>
            <color rgb="FF000000"/>
            <rFont val="Arial"/>
            <scheme val="minor"/>
          </rPr>
          <t>ACの返済：97,273円
①元本：90,000円
②利息：7,273円</t>
        </r>
      </text>
    </comment>
    <comment ref="D111" authorId="0" shapeId="0" xr:uid="{00000000-0006-0000-1000-000030000000}">
      <text>
        <r>
          <rPr>
            <sz val="10"/>
            <color rgb="FF000000"/>
            <rFont val="Arial"/>
            <scheme val="minor"/>
          </rPr>
          <t>ACの返済：15,246円
①元本：15,000円
②利息：246円</t>
        </r>
      </text>
    </comment>
    <comment ref="E114" authorId="0" shapeId="0" xr:uid="{00000000-0006-0000-1000-000071000000}">
      <text>
        <r>
          <rPr>
            <sz val="10"/>
            <color rgb="FF000000"/>
            <rFont val="Arial"/>
            <scheme val="minor"/>
          </rPr>
          <t>現金引き出し：220円は手数料</t>
        </r>
      </text>
    </comment>
    <comment ref="C120" authorId="0" shapeId="0" xr:uid="{00000000-0006-0000-1000-000042000000}">
      <text>
        <r>
          <rPr>
            <sz val="10"/>
            <color rgb="FF000000"/>
            <rFont val="Arial"/>
            <scheme val="minor"/>
          </rPr>
          <t>paypayチャージ：10,000円</t>
        </r>
      </text>
    </comment>
    <comment ref="G120" authorId="0" shapeId="0" xr:uid="{00000000-0006-0000-1000-000043000000}">
      <text>
        <r>
          <rPr>
            <sz val="10"/>
            <color rgb="FF000000"/>
            <rFont val="Arial"/>
            <scheme val="minor"/>
          </rPr>
          <t>取材のお金を現金入金：40,000円</t>
        </r>
      </text>
    </comment>
    <comment ref="D121" authorId="0" shapeId="0" xr:uid="{00000000-0006-0000-1000-000055000000}">
      <text>
        <r>
          <rPr>
            <sz val="10"/>
            <color rgb="FF000000"/>
            <rFont val="Arial"/>
            <scheme val="minor"/>
          </rPr>
          <t>ACの返済：32,391円
①元本：30,000円
②利息：2,391円</t>
        </r>
      </text>
    </comment>
    <comment ref="D122" authorId="0" shapeId="0" xr:uid="{00000000-0006-0000-1000-00006C000000}">
      <text>
        <r>
          <rPr>
            <sz val="10"/>
            <color rgb="FF000000"/>
            <rFont val="Arial"/>
            <scheme val="minor"/>
          </rPr>
          <t>家賃と光熱費と保証料：89,587円
※8月分(ネイバーズ武蔵中原)</t>
        </r>
      </text>
    </comment>
    <comment ref="C127" authorId="0" shapeId="0" xr:uid="{00000000-0006-0000-1000-000025000000}">
      <text>
        <r>
          <rPr>
            <sz val="10"/>
            <color rgb="FF000000"/>
            <rFont val="Arial"/>
            <scheme val="minor"/>
          </rPr>
          <t>paypayチャージ：1,000円</t>
        </r>
      </text>
    </comment>
    <comment ref="D130" authorId="0" shapeId="0" xr:uid="{00000000-0006-0000-1000-000067000000}">
      <text>
        <r>
          <rPr>
            <sz val="10"/>
            <color rgb="FF000000"/>
            <rFont val="Arial"/>
            <scheme val="minor"/>
          </rPr>
          <t>プラム支払い</t>
        </r>
      </text>
    </comment>
    <comment ref="G140" authorId="0" shapeId="0" xr:uid="{00000000-0006-0000-1000-00008E000000}">
      <text>
        <r>
          <rPr>
            <sz val="10"/>
            <color rgb="FF000000"/>
            <rFont val="Arial"/>
            <scheme val="minor"/>
          </rPr>
          <t>転職後の2回目の給料</t>
        </r>
      </text>
    </comment>
    <comment ref="D141" authorId="0" shapeId="0" xr:uid="{00000000-0006-0000-1000-00009D000000}">
      <text>
        <r>
          <rPr>
            <sz val="10"/>
            <color rgb="FF000000"/>
            <rFont val="Arial"/>
            <scheme val="minor"/>
          </rPr>
          <t>ACの返済：159,487円
①元本：155,000円
②利息：4,487円</t>
        </r>
      </text>
    </comment>
    <comment ref="C142" authorId="0" shapeId="0" xr:uid="{00000000-0006-0000-1000-00000D000000}">
      <text>
        <r>
          <rPr>
            <sz val="10"/>
            <color rgb="FF000000"/>
            <rFont val="Arial"/>
            <scheme val="minor"/>
          </rPr>
          <t>三井住友の口座に移し替え
※8月27日の引落し分からクレカの引落し口座も三井住友の方に変更済み</t>
        </r>
      </text>
    </comment>
    <comment ref="G143" authorId="0" shapeId="0" xr:uid="{00000000-0006-0000-1000-000019000000}">
      <text>
        <r>
          <rPr>
            <sz val="10"/>
            <color rgb="FF000000"/>
            <rFont val="Arial"/>
            <scheme val="minor"/>
          </rPr>
          <t>利息収入：53円</t>
        </r>
      </text>
    </comment>
    <comment ref="D152" authorId="0" shapeId="0" xr:uid="{00000000-0006-0000-1000-00002B000000}">
      <text>
        <r>
          <rPr>
            <sz val="10"/>
            <color rgb="FF000000"/>
            <rFont val="Arial"/>
            <scheme val="minor"/>
          </rPr>
          <t>家賃と光熱費と保証料：89,587円
※9月分(ネイバーズ武蔵中原)</t>
        </r>
      </text>
    </comment>
    <comment ref="G157" authorId="0" shapeId="0" xr:uid="{00000000-0006-0000-1000-000097000000}">
      <text>
        <r>
          <rPr>
            <sz val="10"/>
            <color rgb="FF000000"/>
            <rFont val="Arial"/>
            <scheme val="minor"/>
          </rPr>
          <t>ばあちゃんから頂いたお手伝い代金18,000円のうち10,000円入金</t>
        </r>
      </text>
    </comment>
    <comment ref="D161" authorId="0" shapeId="0" xr:uid="{00000000-0006-0000-1000-00003D000000}">
      <text>
        <r>
          <rPr>
            <sz val="10"/>
            <color rgb="FF000000"/>
            <rFont val="Arial"/>
            <scheme val="minor"/>
          </rPr>
          <t>プラム支払い</t>
        </r>
      </text>
    </comment>
    <comment ref="G164" authorId="0" shapeId="0" xr:uid="{00000000-0006-0000-1000-00007B000000}">
      <text>
        <r>
          <rPr>
            <sz val="10"/>
            <color rgb="FF000000"/>
            <rFont val="Arial"/>
            <scheme val="minor"/>
          </rPr>
          <t>ばあちゃんから頂いたお手伝い代金追加10,000円⇒すぐに入金</t>
        </r>
      </text>
    </comment>
    <comment ref="D168" authorId="0" shapeId="0" xr:uid="{00000000-0006-0000-1000-00001C000000}">
      <text>
        <r>
          <rPr>
            <sz val="10"/>
            <color rgb="FF000000"/>
            <rFont val="Arial"/>
            <scheme val="minor"/>
          </rPr>
          <t>エポスの返済：104,342円
①元本：102,978円
②利息：1,364円</t>
        </r>
      </text>
    </comment>
    <comment ref="G168" authorId="0" shapeId="0" xr:uid="{00000000-0006-0000-1000-000020000000}">
      <text>
        <r>
          <rPr>
            <sz val="10"/>
            <color rgb="FF000000"/>
            <rFont val="Arial"/>
            <scheme val="minor"/>
          </rPr>
          <t>転職後の3回目の給料</t>
        </r>
      </text>
    </comment>
    <comment ref="E169" authorId="0" shapeId="0" xr:uid="{00000000-0006-0000-1000-000035000000}">
      <text>
        <r>
          <rPr>
            <sz val="10"/>
            <color rgb="FF000000"/>
            <rFont val="Arial"/>
            <scheme val="minor"/>
          </rPr>
          <t>ご祝儀の引き出し：30,000円</t>
        </r>
      </text>
    </comment>
    <comment ref="C170" authorId="0" shapeId="0" xr:uid="{00000000-0006-0000-1000-00004A000000}">
      <text>
        <r>
          <rPr>
            <sz val="10"/>
            <color rgb="FF000000"/>
            <rFont val="Arial"/>
            <scheme val="minor"/>
          </rPr>
          <t>三井住友の口座に移し替え
※9月分のクレカの引落し口座も三井住友の方に変更済み</t>
        </r>
      </text>
    </comment>
    <comment ref="C181" authorId="0" shapeId="0" xr:uid="{00000000-0006-0000-1000-000087000000}">
      <text>
        <r>
          <rPr>
            <sz val="10"/>
            <color rgb="FF000000"/>
            <rFont val="Arial"/>
            <scheme val="minor"/>
          </rPr>
          <t>PayPayチャージ：5,000円
※アキラさんに送金するため</t>
        </r>
      </text>
    </comment>
    <comment ref="D183" authorId="0" shapeId="0" xr:uid="{00000000-0006-0000-1000-000007000000}">
      <text>
        <r>
          <rPr>
            <sz val="10"/>
            <color rgb="FF000000"/>
            <rFont val="Arial"/>
            <scheme val="minor"/>
          </rPr>
          <t>家賃と光熱費と保証料：89,587円
※10月分(ネイバーズ武蔵中原)</t>
        </r>
      </text>
    </comment>
    <comment ref="C186" authorId="0" shapeId="0" xr:uid="{00000000-0006-0000-1000-000041000000}">
      <text>
        <r>
          <rPr>
            <sz val="10"/>
            <color rgb="FF000000"/>
            <rFont val="Arial"/>
            <scheme val="minor"/>
          </rPr>
          <t>PayPayチャージ：1,019円
※ハローサイクリングのため</t>
        </r>
      </text>
    </comment>
    <comment ref="D191" authorId="0" shapeId="0" xr:uid="{00000000-0006-0000-1000-000002000000}">
      <text>
        <r>
          <rPr>
            <sz val="10"/>
            <color rgb="FF000000"/>
            <rFont val="Arial"/>
            <scheme val="minor"/>
          </rPr>
          <t>プラム支払い</t>
        </r>
      </text>
    </comment>
    <comment ref="E199" authorId="0" shapeId="0" xr:uid="{00000000-0006-0000-1000-0000A2000000}">
      <text>
        <r>
          <rPr>
            <sz val="10"/>
            <color rgb="FF000000"/>
            <rFont val="Arial"/>
            <scheme val="minor"/>
          </rPr>
          <t>甲府の温泉のために現金下ろし</t>
        </r>
      </text>
    </comment>
    <comment ref="D201" authorId="0" shapeId="0" xr:uid="{00000000-0006-0000-1000-00001B000000}">
      <text>
        <r>
          <rPr>
            <sz val="10"/>
            <color rgb="FF000000"/>
            <rFont val="Arial"/>
            <scheme val="minor"/>
          </rPr>
          <t>章仁さんみずき結婚式振込：10,762円
※別途手数料110円</t>
        </r>
      </text>
    </comment>
    <comment ref="G201" authorId="0" shapeId="0" xr:uid="{00000000-0006-0000-1000-00001E000000}">
      <text>
        <r>
          <rPr>
            <sz val="10"/>
            <color rgb="FF000000"/>
            <rFont val="Arial"/>
            <scheme val="minor"/>
          </rPr>
          <t>転職後の4回目の給料</t>
        </r>
      </text>
    </comment>
    <comment ref="D203" authorId="0" shapeId="0" xr:uid="{00000000-0006-0000-1000-00004B000000}">
      <text>
        <r>
          <rPr>
            <sz val="10"/>
            <color rgb="FF000000"/>
            <rFont val="Arial"/>
            <scheme val="minor"/>
          </rPr>
          <t>振込手数料：110円</t>
        </r>
      </text>
    </comment>
    <comment ref="E203" authorId="0" shapeId="0" xr:uid="{00000000-0006-0000-1000-00004C000000}">
      <text>
        <r>
          <rPr>
            <sz val="10"/>
            <color rgb="FF000000"/>
            <rFont val="Arial"/>
            <scheme val="minor"/>
          </rPr>
          <t>引っ越しの初期費用：131,711円
★敷金と11月分の家賃と初回保証料
※初回保証料はもしかしたら初回の家賃引き落としでひかれるかも？
➡認識の通り、32,175円は初期費用ではひかれず、初回の引き落としで引かれそう。今回は131,711円-32,175=99,536円の支払いだった。</t>
        </r>
      </text>
    </comment>
    <comment ref="E204" authorId="0" shapeId="0" xr:uid="{00000000-0006-0000-1000-00005E000000}">
      <text>
        <r>
          <rPr>
            <sz val="10"/>
            <color rgb="FF000000"/>
            <rFont val="Arial"/>
            <scheme val="minor"/>
          </rPr>
          <t>現金おろし：9,000円
※みずほのATMで下ろしたので手数料かからずgood
★用途：菊池の結婚式2次会</t>
        </r>
      </text>
    </comment>
    <comment ref="E205" authorId="0" shapeId="0" xr:uid="{00000000-0006-0000-1000-000077000000}">
      <text>
        <r>
          <rPr>
            <sz val="10"/>
            <color rgb="FF000000"/>
            <rFont val="Arial"/>
            <scheme val="minor"/>
          </rPr>
          <t>現金おろし：29,000円
※みずほのATMで下ろしたので手数料かからずgood
★用途：豚星を現金で払うためと
★用途2：12月の結婚式用（これで11月に一気に3万おろさなくて良い）</t>
        </r>
      </text>
    </comment>
    <comment ref="D213" authorId="0" shapeId="0" xr:uid="{00000000-0006-0000-1000-00006F000000}">
      <text>
        <r>
          <rPr>
            <sz val="10"/>
            <color rgb="FF000000"/>
            <rFont val="Arial"/>
            <scheme val="minor"/>
          </rPr>
          <t>家賃と光熱費と保証料：89,587円
※11月分(ネイバーズ武蔵中原)
※11月1日～3日までの3日分しか契約無いので残りの27日分は12月に返金予定（12/10らへんでとりあえず入れといた）</t>
        </r>
      </text>
    </comment>
    <comment ref="D222" authorId="0" shapeId="0" xr:uid="{00000000-0006-0000-1000-000080000000}">
      <text>
        <r>
          <rPr>
            <sz val="10"/>
            <color rgb="FF000000"/>
            <rFont val="Arial"/>
            <scheme val="minor"/>
          </rPr>
          <t>プラム支払い</t>
        </r>
      </text>
    </comment>
    <comment ref="E226" authorId="0" shapeId="0" xr:uid="{00000000-0006-0000-1000-000024000000}">
      <text>
        <r>
          <rPr>
            <sz val="10"/>
            <color rgb="FF000000"/>
            <rFont val="Arial"/>
            <scheme val="minor"/>
          </rPr>
          <t>5,000円おろし
220円手数料
※ロイイベントで酒購入の為</t>
        </r>
      </text>
    </comment>
    <comment ref="G231" authorId="0" shapeId="0" xr:uid="{00000000-0006-0000-1000-000090000000}">
      <text>
        <r>
          <rPr>
            <sz val="10"/>
            <color rgb="FF000000"/>
            <rFont val="Arial"/>
            <scheme val="minor"/>
          </rPr>
          <t>転職後の5回目の給料</t>
        </r>
      </text>
    </comment>
    <comment ref="C232" authorId="0" shapeId="0" xr:uid="{00000000-0006-0000-1000-00009F000000}">
      <text>
        <r>
          <rPr>
            <sz val="10"/>
            <color rgb="FF000000"/>
            <rFont val="Arial"/>
            <scheme val="minor"/>
          </rPr>
          <t>三井住友へ移し替え：210,000円
※110円手数料</t>
        </r>
      </text>
    </comment>
    <comment ref="C233" authorId="0" shapeId="0" xr:uid="{00000000-0006-0000-1000-000010000000}">
      <text>
        <r>
          <rPr>
            <sz val="10"/>
            <color rgb="FF000000"/>
            <rFont val="Arial"/>
            <scheme val="minor"/>
          </rPr>
          <t>PayPayチャージ</t>
        </r>
      </text>
    </comment>
    <comment ref="C238" authorId="0" shapeId="0" xr:uid="{00000000-0006-0000-1000-000074000000}">
      <text>
        <r>
          <rPr>
            <sz val="10"/>
            <color rgb="FF000000"/>
            <rFont val="Arial"/>
            <scheme val="minor"/>
          </rPr>
          <t>PayPayチャージ</t>
        </r>
      </text>
    </comment>
    <comment ref="D243" authorId="0" shapeId="0" xr:uid="{00000000-0006-0000-1000-00002E000000}">
      <text>
        <r>
          <rPr>
            <sz val="10"/>
            <color rgb="FF000000"/>
            <rFont val="Arial"/>
            <scheme val="minor"/>
          </rPr>
          <t>家賃と光熱費と月額保証料：129,987円
※12月分(SA麻布十番)
★初回保証料は初期費用で請求されなかったのでここで32,175円がかかる認識。129,987+32,175=162,162</t>
        </r>
      </text>
    </comment>
    <comment ref="D244" authorId="0" shapeId="0" xr:uid="{00000000-0006-0000-1000-000046000000}">
      <text>
        <r>
          <rPr>
            <sz val="10"/>
            <color rgb="FF000000"/>
            <rFont val="Arial"/>
            <scheme val="minor"/>
          </rPr>
          <t>違約金：135,340円「134,000円（違約金）+1,340円（月額保証料）」</t>
        </r>
      </text>
    </comment>
    <comment ref="D252" authorId="0" shapeId="0" xr:uid="{00000000-0006-0000-1000-000040000000}">
      <text>
        <r>
          <rPr>
            <sz val="10"/>
            <color rgb="FF000000"/>
            <rFont val="Arial"/>
            <scheme val="minor"/>
          </rPr>
          <t>プラム支払い</t>
        </r>
      </text>
    </comment>
    <comment ref="C255" authorId="0" shapeId="0" xr:uid="{00000000-0006-0000-1000-00007E000000}">
      <text>
        <r>
          <rPr>
            <sz val="10"/>
            <color rgb="FF000000"/>
            <rFont val="Arial"/>
            <scheme val="minor"/>
          </rPr>
          <t xml:space="preserve"> PayPayチャージ：6,000円</t>
        </r>
      </text>
    </comment>
    <comment ref="F255" authorId="0" shapeId="0" xr:uid="{00000000-0006-0000-1000-000081000000}">
      <text>
        <r>
          <rPr>
            <sz val="10"/>
            <color rgb="FF000000"/>
            <rFont val="Arial"/>
            <scheme val="minor"/>
          </rPr>
          <t>よしき結婚式のお車代預け入れ：10,000円</t>
        </r>
      </text>
    </comment>
    <comment ref="F260" authorId="0" shapeId="0" xr:uid="{00000000-0006-0000-1000-00003B000000}">
      <text>
        <r>
          <rPr>
            <sz val="10"/>
            <color rgb="FF000000"/>
            <rFont val="Arial"/>
            <scheme val="minor"/>
          </rPr>
          <t>ゼミ忘年会の精算(まこと)</t>
        </r>
      </text>
    </comment>
    <comment ref="F261" authorId="0" shapeId="0" xr:uid="{00000000-0006-0000-1000-000051000000}">
      <text>
        <r>
          <rPr>
            <sz val="10"/>
            <color rgb="FF000000"/>
            <rFont val="Arial"/>
            <scheme val="minor"/>
          </rPr>
          <t>ゼミ忘年会の精算(あきらさん)</t>
        </r>
      </text>
    </comment>
    <comment ref="C262" authorId="0" shapeId="0" xr:uid="{00000000-0006-0000-1000-000063000000}">
      <text>
        <r>
          <rPr>
            <sz val="10"/>
            <color rgb="FF000000"/>
            <rFont val="Arial"/>
            <scheme val="minor"/>
          </rPr>
          <t>三井住友へ移し替え：240,000円
※110円手数料</t>
        </r>
      </text>
    </comment>
    <comment ref="F262" authorId="0" shapeId="0" xr:uid="{00000000-0006-0000-1000-000065000000}">
      <text>
        <r>
          <rPr>
            <sz val="10"/>
            <color rgb="FF000000"/>
            <rFont val="Arial"/>
            <scheme val="minor"/>
          </rPr>
          <t>ゼミ忘年会精算(けんとさん、のいさん)</t>
        </r>
      </text>
    </comment>
    <comment ref="G262" authorId="0" shapeId="0" xr:uid="{00000000-0006-0000-1000-000066000000}">
      <text>
        <r>
          <rPr>
            <sz val="10"/>
            <color rgb="FF000000"/>
            <rFont val="Arial"/>
            <scheme val="minor"/>
          </rPr>
          <t>11月分給与</t>
        </r>
      </text>
    </comment>
    <comment ref="H262" authorId="0" shapeId="0" xr:uid="{00000000-0006-0000-1000-000068000000}">
      <text>
        <r>
          <rPr>
            <sz val="10"/>
            <color rgb="FF000000"/>
            <rFont val="Arial"/>
            <scheme val="minor"/>
          </rPr>
          <t>教授から預かった10,000円入金(現金は手元で7,500円ほど)</t>
        </r>
      </text>
    </comment>
    <comment ref="C269" authorId="0" shapeId="0" xr:uid="{00000000-0006-0000-1000-000048000000}">
      <text>
        <r>
          <rPr>
            <sz val="10"/>
            <color rgb="FF000000"/>
            <rFont val="Arial"/>
            <scheme val="minor"/>
          </rPr>
          <t xml:space="preserve"> PayPayチャージ：5,000円</t>
        </r>
      </text>
    </comment>
    <comment ref="C270" authorId="0" shapeId="0" xr:uid="{00000000-0006-0000-1000-00005D000000}">
      <text>
        <r>
          <rPr>
            <sz val="10"/>
            <color rgb="FF000000"/>
            <rFont val="Arial"/>
            <scheme val="minor"/>
          </rPr>
          <t xml:space="preserve"> PayPayチャージ：1,000円</t>
        </r>
      </text>
    </comment>
    <comment ref="F273" authorId="0" shapeId="0" xr:uid="{00000000-0006-0000-1000-00009B000000}">
      <text>
        <r>
          <rPr>
            <sz val="10"/>
            <color rgb="FF000000"/>
            <rFont val="Arial"/>
            <scheme val="minor"/>
          </rPr>
          <t>「■ネイバーズ武蔵中原の11月4日～の日割り家賃の返金について」
11月3日までの日割りを差し引いた残金
88,700（総賃料、保証金を含めない） /　30(日)　☓　27（日）=　79,830円（概算）①
「敷金・保証金からクリーニング費用を差し引いた金額」
88,200（保証金）　-　33,000（クリーニング費用）　=　55,200円（原状回復費用を含まない金額）②
①　+　②　＝　135,030円 
※11/2に電話ありエアコンだけ清掃代を欲しいと。。(13,200円)</t>
        </r>
      </text>
    </comment>
    <comment ref="C274" authorId="0" shapeId="0" xr:uid="{00000000-0006-0000-1000-00000A000000}">
      <text>
        <r>
          <rPr>
            <sz val="10"/>
            <color rgb="FF000000"/>
            <rFont val="Arial"/>
            <scheme val="minor"/>
          </rPr>
          <t xml:space="preserve"> PayPayチャージ：2,000円</t>
        </r>
      </text>
    </comment>
    <comment ref="D274" authorId="0" shapeId="0" xr:uid="{00000000-0006-0000-1000-00000B000000}">
      <text>
        <r>
          <rPr>
            <sz val="10"/>
            <color rgb="FF000000"/>
            <rFont val="Arial"/>
            <scheme val="minor"/>
          </rPr>
          <t>AC返済完了</t>
        </r>
      </text>
    </comment>
    <comment ref="D276" authorId="0" shapeId="0" xr:uid="{00000000-0006-0000-1000-00002D000000}">
      <text>
        <r>
          <rPr>
            <sz val="10"/>
            <color rgb="FF000000"/>
            <rFont val="Arial"/>
            <scheme val="minor"/>
          </rPr>
          <t>家賃と光熱費と保証料：129,987円
※1月分(SA麻布十番)</t>
        </r>
      </text>
    </comment>
    <comment ref="C278" authorId="0" shapeId="0" xr:uid="{00000000-0006-0000-1000-000057000000}">
      <text>
        <r>
          <rPr>
            <sz val="10"/>
            <color rgb="FF000000"/>
            <rFont val="Arial"/>
            <scheme val="minor"/>
          </rPr>
          <t xml:space="preserve"> PayPayチャージ：3,000円</t>
        </r>
      </text>
    </comment>
    <comment ref="C280" authorId="0" shapeId="0" xr:uid="{00000000-0006-0000-1000-000084000000}">
      <text>
        <r>
          <rPr>
            <sz val="10"/>
            <color rgb="FF000000"/>
            <rFont val="Arial"/>
            <scheme val="minor"/>
          </rPr>
          <t>みずほに入金手数料：220円</t>
        </r>
      </text>
    </comment>
    <comment ref="H280" authorId="0" shapeId="0" xr:uid="{00000000-0006-0000-1000-000088000000}">
      <text>
        <r>
          <rPr>
            <sz val="10"/>
            <color rgb="FF000000"/>
            <rFont val="Arial"/>
            <scheme val="minor"/>
          </rPr>
          <t>現金追加：17,000円</t>
        </r>
      </text>
    </comment>
    <comment ref="C282" authorId="0" shapeId="0" xr:uid="{00000000-0006-0000-1000-000005000000}">
      <text>
        <r>
          <rPr>
            <sz val="10"/>
            <color rgb="FF000000"/>
            <rFont val="Arial"/>
            <scheme val="minor"/>
          </rPr>
          <t xml:space="preserve"> PayPayチャージ：3,000円</t>
        </r>
      </text>
    </comment>
    <comment ref="D283" authorId="0" shapeId="0" xr:uid="{00000000-0006-0000-1000-000014000000}">
      <text>
        <r>
          <rPr>
            <sz val="10"/>
            <color rgb="FF000000"/>
            <rFont val="Arial"/>
            <scheme val="minor"/>
          </rPr>
          <t>プラム支払い</t>
        </r>
      </text>
    </comment>
    <comment ref="E292" authorId="0" shapeId="0" xr:uid="{00000000-0006-0000-1000-000022000000}">
      <text>
        <r>
          <rPr>
            <sz val="10"/>
            <color rgb="FF000000"/>
            <rFont val="Arial"/>
            <scheme val="minor"/>
          </rPr>
          <t>現金おろし</t>
        </r>
      </text>
    </comment>
    <comment ref="C293" authorId="0" shapeId="0" xr:uid="{00000000-0006-0000-1000-000037000000}">
      <text>
        <r>
          <rPr>
            <sz val="10"/>
            <color rgb="FF000000"/>
            <rFont val="Arial"/>
            <scheme val="minor"/>
          </rPr>
          <t>三井住友へ移し替え：400,000円
※110円手数料</t>
        </r>
      </text>
    </comment>
    <comment ref="G293" authorId="0" shapeId="0" xr:uid="{00000000-0006-0000-1000-00003C000000}">
      <text>
        <r>
          <rPr>
            <sz val="10"/>
            <color rgb="FF000000"/>
            <rFont val="Arial"/>
            <scheme val="minor"/>
          </rPr>
          <t>12月分給与</t>
        </r>
      </text>
    </comment>
    <comment ref="C294" authorId="0" shapeId="0" xr:uid="{00000000-0006-0000-1000-00004F000000}">
      <text>
        <r>
          <rPr>
            <sz val="10"/>
            <color rgb="FF000000"/>
            <rFont val="Arial"/>
            <scheme val="minor"/>
          </rPr>
          <t>PayPayチャージ：10,000円</t>
        </r>
      </text>
    </comment>
    <comment ref="C295" authorId="0" shapeId="0" xr:uid="{00000000-0006-0000-1000-000062000000}">
      <text>
        <r>
          <rPr>
            <sz val="10"/>
            <color rgb="FF000000"/>
            <rFont val="Arial"/>
            <scheme val="minor"/>
          </rPr>
          <t xml:space="preserve"> PayPayチャージ：5,000円</t>
        </r>
      </text>
    </comment>
    <comment ref="C297" authorId="0" shapeId="0" xr:uid="{00000000-0006-0000-1000-00008D000000}">
      <text>
        <r>
          <rPr>
            <sz val="10"/>
            <color rgb="FF000000"/>
            <rFont val="Arial"/>
            <scheme val="minor"/>
          </rPr>
          <t xml:space="preserve"> PayPayチャージ：5,000円</t>
        </r>
      </text>
    </comment>
    <comment ref="C301" authorId="0" shapeId="0" xr:uid="{00000000-0006-0000-1000-000031000000}">
      <text>
        <r>
          <rPr>
            <sz val="10"/>
            <color rgb="FF000000"/>
            <rFont val="Arial"/>
            <scheme val="minor"/>
          </rPr>
          <t xml:space="preserve"> PayPayチャージ：5,000円</t>
        </r>
      </text>
    </comment>
    <comment ref="C304" authorId="0" shapeId="0" xr:uid="{00000000-0006-0000-1000-000072000000}">
      <text>
        <r>
          <rPr>
            <sz val="10"/>
            <color rgb="FF000000"/>
            <rFont val="Arial"/>
            <scheme val="minor"/>
          </rPr>
          <t xml:space="preserve"> PayPayチャージ：10,000円</t>
        </r>
      </text>
    </comment>
    <comment ref="D305" authorId="0" shapeId="0" xr:uid="{00000000-0006-0000-1000-00008A000000}">
      <text>
        <r>
          <rPr>
            <sz val="10"/>
            <color rgb="FF000000"/>
            <rFont val="Arial"/>
            <scheme val="minor"/>
          </rPr>
          <t>家賃と光熱費と保証料：129,987円
※1月分(SA麻布十番)</t>
        </r>
      </text>
    </comment>
    <comment ref="C306" authorId="0" shapeId="0" xr:uid="{00000000-0006-0000-1000-000099000000}">
      <text>
        <r>
          <rPr>
            <sz val="10"/>
            <color rgb="FF000000"/>
            <rFont val="Arial"/>
            <scheme val="minor"/>
          </rPr>
          <t xml:space="preserve"> PayPayチャージ：3,000円</t>
        </r>
      </text>
    </comment>
    <comment ref="E310" authorId="0" shapeId="0" xr:uid="{00000000-0006-0000-1000-000044000000}">
      <text>
        <r>
          <rPr>
            <sz val="10"/>
            <color rgb="FF000000"/>
            <rFont val="Arial"/>
            <scheme val="minor"/>
          </rPr>
          <t>現金引き出し：19,000円
※パスポート発行で15,900円かかったので。。
※手数料も220円。。。</t>
        </r>
      </text>
    </comment>
    <comment ref="G322" authorId="0" shapeId="0" xr:uid="{00000000-0006-0000-1000-000093000000}">
      <text>
        <r>
          <rPr>
            <sz val="10"/>
            <color rgb="FF000000"/>
            <rFont val="Arial"/>
            <scheme val="minor"/>
          </rPr>
          <t>1月分給与</t>
        </r>
      </text>
    </comment>
    <comment ref="C324" authorId="0" shapeId="0" xr:uid="{00000000-0006-0000-1000-000011000000}">
      <text>
        <r>
          <rPr>
            <sz val="10"/>
            <color rgb="FF000000"/>
            <rFont val="Arial"/>
            <scheme val="minor"/>
          </rPr>
          <t>三井住友へ移し替え：399,800円
※110円手数料</t>
        </r>
      </text>
    </comment>
    <comment ref="F325" authorId="0" shapeId="0" xr:uid="{00000000-0006-0000-1000-000023000000}">
      <text>
        <r>
          <rPr>
            <sz val="10"/>
            <color rgb="FF000000"/>
            <rFont val="Arial"/>
            <scheme val="minor"/>
          </rPr>
          <t>ゼミ忘年会精算(バロさん)</t>
        </r>
      </text>
    </comment>
    <comment ref="F326" authorId="0" shapeId="0" xr:uid="{00000000-0006-0000-1000-000038000000}">
      <text>
        <r>
          <rPr>
            <sz val="10"/>
            <color rgb="FF000000"/>
            <rFont val="Arial"/>
            <scheme val="minor"/>
          </rPr>
          <t>ゼミ忘年会精算(けんとさん)</t>
        </r>
      </text>
    </comment>
    <comment ref="G333" authorId="0" shapeId="0" xr:uid="{00000000-0006-0000-1000-00001A000000}">
      <text>
        <r>
          <rPr>
            <sz val="10"/>
            <color rgb="FF000000"/>
            <rFont val="Arial"/>
            <scheme val="minor"/>
          </rPr>
          <t>銀行利息：92円</t>
        </r>
      </text>
    </comment>
    <comment ref="D336" authorId="0" shapeId="0" xr:uid="{00000000-0006-0000-1000-00005C000000}">
      <text>
        <r>
          <rPr>
            <sz val="10"/>
            <color rgb="FF000000"/>
            <rFont val="Arial"/>
            <scheme val="minor"/>
          </rPr>
          <t>家賃と光熱費と保証料：129,987円
※1月分(SA麻布十番)</t>
        </r>
      </text>
    </comment>
    <comment ref="G350" authorId="0" shapeId="0" xr:uid="{00000000-0006-0000-1000-00002A000000}">
      <text>
        <r>
          <rPr>
            <sz val="10"/>
            <color rgb="FF000000"/>
            <rFont val="Arial"/>
            <scheme val="minor"/>
          </rPr>
          <t>2月分給与</t>
        </r>
      </text>
    </comment>
    <comment ref="C361" authorId="0" shapeId="0" xr:uid="{00000000-0006-0000-1000-00005F000000}">
      <text>
        <r>
          <rPr>
            <sz val="10"/>
            <color rgb="FF000000"/>
            <rFont val="Arial"/>
            <scheme val="minor"/>
          </rPr>
          <t>三井住友へ移し替え：250,000円
※手数料かからなかった！</t>
        </r>
      </text>
    </comment>
    <comment ref="D363" authorId="0" shapeId="0" xr:uid="{00000000-0006-0000-1000-00008C000000}">
      <text>
        <r>
          <rPr>
            <sz val="10"/>
            <color rgb="FF000000"/>
            <rFont val="Arial"/>
            <scheme val="minor"/>
          </rPr>
          <t>iDeCo引き落とし：46,000円
(1月分から2ヶ月分)</t>
        </r>
      </text>
    </comment>
    <comment ref="D364" authorId="0" shapeId="0" xr:uid="{00000000-0006-0000-1000-00009E000000}">
      <text>
        <r>
          <rPr>
            <sz val="10"/>
            <color rgb="FF000000"/>
            <rFont val="Arial"/>
            <scheme val="minor"/>
          </rPr>
          <t>家賃と光熱費と保証料：129,987円
※1月分(SA麻布十番)</t>
        </r>
      </text>
    </comment>
    <comment ref="C392" authorId="0" shapeId="0" xr:uid="{00000000-0006-0000-1000-000033000000}">
      <text>
        <r>
          <rPr>
            <sz val="10"/>
            <color rgb="FF000000"/>
            <rFont val="Arial"/>
            <scheme val="minor"/>
          </rPr>
          <t>三井住友移し替え：5,000円</t>
        </r>
      </text>
    </comment>
    <comment ref="H392" authorId="0" shapeId="0" xr:uid="{00000000-0006-0000-1000-000039000000}">
      <text>
        <r>
          <rPr>
            <sz val="10"/>
            <color rgb="FF000000"/>
            <rFont val="Arial"/>
            <scheme val="minor"/>
          </rPr>
          <t>三井住友から移し替え</t>
        </r>
      </text>
    </comment>
    <comment ref="C393" authorId="0" shapeId="0" xr:uid="{00000000-0006-0000-1000-00004D000000}">
      <text>
        <r>
          <rPr>
            <sz val="10"/>
            <color rgb="FF000000"/>
            <rFont val="Arial"/>
            <scheme val="minor"/>
          </rPr>
          <t>楽天銀行へ送金：6,000円</t>
        </r>
      </text>
    </comment>
    <comment ref="D394" authorId="0" shapeId="0" xr:uid="{00000000-0006-0000-1000-000060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〇月～スタート</t>
        </r>
      </text>
    </comment>
    <comment ref="D395" authorId="0" shapeId="0" xr:uid="{00000000-0006-0000-1000-000078000000}">
      <text>
        <r>
          <rPr>
            <sz val="10"/>
            <color rgb="FF000000"/>
            <rFont val="Arial"/>
            <scheme val="minor"/>
          </rPr>
          <t>家賃と光熱費と保証料：129,987円
※1月分(SA麻布十番)</t>
        </r>
      </text>
    </comment>
    <comment ref="D424" authorId="0" shapeId="0" xr:uid="{00000000-0006-0000-1000-00001D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425" authorId="0" shapeId="0" xr:uid="{00000000-0006-0000-1000-000034000000}">
      <text>
        <r>
          <rPr>
            <sz val="10"/>
            <color rgb="FF000000"/>
            <rFont val="Arial"/>
            <scheme val="minor"/>
          </rPr>
          <t>家賃と光熱費と保証料：129,987円
※1月分(SA麻布十番)</t>
        </r>
      </text>
    </comment>
    <comment ref="C435" authorId="0" shapeId="0" xr:uid="{00000000-0006-0000-1000-00005A000000}">
      <text>
        <r>
          <rPr>
            <sz val="10"/>
            <color rgb="FF000000"/>
            <rFont val="Arial"/>
            <scheme val="minor"/>
          </rPr>
          <t>三井住友へ移し替え：9,000円</t>
        </r>
      </text>
    </comment>
    <comment ref="D455" authorId="0" shapeId="0" xr:uid="{00000000-0006-0000-1000-0000A1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
→認識通り6/26から1万になった</t>
        </r>
      </text>
    </comment>
    <comment ref="D458" authorId="0" shapeId="0" xr:uid="{00000000-0006-0000-1000-000032000000}">
      <text>
        <r>
          <rPr>
            <sz val="10"/>
            <color rgb="FF000000"/>
            <rFont val="Arial"/>
            <scheme val="minor"/>
          </rPr>
          <t>家賃と光熱費と保証料：129,987円
※1月分(SA麻布十番)</t>
        </r>
      </text>
    </comment>
    <comment ref="D485" authorId="0" shapeId="0" xr:uid="{00000000-0006-0000-1000-000064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486" authorId="0" shapeId="0" xr:uid="{00000000-0006-0000-1000-00007A000000}">
      <text>
        <r>
          <rPr>
            <sz val="10"/>
            <color rgb="FF000000"/>
            <rFont val="Arial"/>
            <scheme val="minor"/>
          </rPr>
          <t>家賃と光熱費と保証料：129,987円
※1月分(SA麻布十番)</t>
        </r>
      </text>
    </comment>
    <comment ref="D516" authorId="0" shapeId="0" xr:uid="{00000000-0006-0000-1000-00003A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517" authorId="0" shapeId="0" xr:uid="{00000000-0006-0000-1000-000050000000}">
      <text>
        <r>
          <rPr>
            <sz val="10"/>
            <color rgb="FF000000"/>
            <rFont val="Arial"/>
            <scheme val="minor"/>
          </rPr>
          <t>家賃と光熱費と保証料：129,987円
※1月分(SA麻布十番)</t>
        </r>
      </text>
    </comment>
    <comment ref="D547" authorId="0" shapeId="0" xr:uid="{00000000-0006-0000-1000-000012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548" authorId="0" shapeId="0" xr:uid="{00000000-0006-0000-1000-000021000000}">
      <text>
        <r>
          <rPr>
            <sz val="10"/>
            <color rgb="FF000000"/>
            <rFont val="Arial"/>
            <scheme val="minor"/>
          </rPr>
          <t>家賃と光熱費と保証料：129,987円
※1月分(SA麻布十番)</t>
        </r>
      </text>
    </comment>
    <comment ref="D577" authorId="0" shapeId="0" xr:uid="{00000000-0006-0000-1000-00007D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578" authorId="0" shapeId="0" xr:uid="{00000000-0006-0000-1000-000092000000}">
      <text>
        <r>
          <rPr>
            <sz val="10"/>
            <color rgb="FF000000"/>
            <rFont val="Arial"/>
            <scheme val="minor"/>
          </rPr>
          <t>家賃と光熱費と保証料：129,987円
※1月分(SA麻布十番)</t>
        </r>
      </text>
    </comment>
    <comment ref="D608" authorId="0" shapeId="0" xr:uid="{00000000-0006-0000-1000-000053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609" authorId="0" shapeId="0" xr:uid="{00000000-0006-0000-1000-000069000000}">
      <text>
        <r>
          <rPr>
            <sz val="10"/>
            <color rgb="FF000000"/>
            <rFont val="Arial"/>
            <scheme val="minor"/>
          </rPr>
          <t>家賃と光熱費と保証料：129,987円
※1月分(SA麻布十番)</t>
        </r>
      </text>
    </comment>
    <comment ref="D638" authorId="0" shapeId="0" xr:uid="{00000000-0006-0000-1000-000013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639" authorId="0" shapeId="0" xr:uid="{00000000-0006-0000-1000-000026000000}">
      <text>
        <r>
          <rPr>
            <sz val="10"/>
            <color rgb="FF000000"/>
            <rFont val="Arial"/>
            <scheme val="minor"/>
          </rPr>
          <t>家賃と光熱費と保証料：129,987円
※1月分(SA麻布十番)</t>
        </r>
      </text>
    </comment>
    <comment ref="D669" authorId="0" shapeId="0" xr:uid="{00000000-0006-0000-1000-000094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670" authorId="0" shapeId="0" xr:uid="{00000000-0006-0000-1000-000003000000}">
      <text>
        <r>
          <rPr>
            <sz val="10"/>
            <color rgb="FF000000"/>
            <rFont val="Arial"/>
            <scheme val="minor"/>
          </rPr>
          <t>家賃と光熱費と保証料：129,987円
※1月分(SA麻布十番)</t>
        </r>
      </text>
    </comment>
    <comment ref="D700" authorId="0" shapeId="0" xr:uid="{00000000-0006-0000-1000-00006B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701" authorId="0" shapeId="0" xr:uid="{00000000-0006-0000-1000-000082000000}">
      <text>
        <r>
          <rPr>
            <sz val="10"/>
            <color rgb="FF000000"/>
            <rFont val="Arial"/>
            <scheme val="minor"/>
          </rPr>
          <t>家賃と光熱費と保証料：129,987円
※1月分(SA麻布十番)</t>
        </r>
      </text>
    </comment>
    <comment ref="D728" authorId="0" shapeId="0" xr:uid="{00000000-0006-0000-1000-000006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729" authorId="0" shapeId="0" xr:uid="{00000000-0006-0000-1000-000015000000}">
      <text>
        <r>
          <rPr>
            <sz val="10"/>
            <color rgb="FF000000"/>
            <rFont val="Arial"/>
            <scheme val="minor"/>
          </rPr>
          <t>家賃と光熱費と保証料：129,987円
※1月分(SA麻布十番)</t>
        </r>
      </text>
    </comment>
    <comment ref="D759" authorId="0" shapeId="0" xr:uid="{00000000-0006-0000-1000-000086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760" authorId="0" shapeId="0" xr:uid="{00000000-0006-0000-1000-000098000000}">
      <text>
        <r>
          <rPr>
            <sz val="10"/>
            <color rgb="FF000000"/>
            <rFont val="Arial"/>
            <scheme val="minor"/>
          </rPr>
          <t>家賃と光熱費と保証料：129,987円
※1月分(SA麻布十番)</t>
        </r>
      </text>
    </comment>
    <comment ref="D789" authorId="0" shapeId="0" xr:uid="{00000000-0006-0000-1000-000045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790" authorId="0" shapeId="0" xr:uid="{00000000-0006-0000-1000-000058000000}">
      <text>
        <r>
          <rPr>
            <sz val="10"/>
            <color rgb="FF000000"/>
            <rFont val="Arial"/>
            <scheme val="minor"/>
          </rPr>
          <t>家賃と光熱費と保証料：129,987円
※1月分(SA麻布十番)</t>
        </r>
      </text>
    </comment>
    <comment ref="D820" authorId="0" shapeId="0" xr:uid="{00000000-0006-0000-1000-000016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821" authorId="0" shapeId="0" xr:uid="{00000000-0006-0000-1000-00002C000000}">
      <text>
        <r>
          <rPr>
            <sz val="10"/>
            <color rgb="FF000000"/>
            <rFont val="Arial"/>
            <scheme val="minor"/>
          </rPr>
          <t>家賃と光熱費と保証料：129,987円
※1月分(SA麻布十番)</t>
        </r>
      </text>
    </comment>
    <comment ref="D850" authorId="0" shapeId="0" xr:uid="{00000000-0006-0000-1000-000089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851" authorId="0" shapeId="0" xr:uid="{00000000-0006-0000-1000-00009A000000}">
      <text>
        <r>
          <rPr>
            <sz val="10"/>
            <color rgb="FF000000"/>
            <rFont val="Arial"/>
            <scheme val="minor"/>
          </rPr>
          <t>家賃と光熱費と保証料：129,987円
※1月分(SA麻布十番)</t>
        </r>
      </text>
    </comment>
    <comment ref="D881" authorId="0" shapeId="0" xr:uid="{00000000-0006-0000-1000-00005B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882" authorId="0" shapeId="0" xr:uid="{00000000-0006-0000-1000-000070000000}">
      <text>
        <r>
          <rPr>
            <sz val="10"/>
            <color rgb="FF000000"/>
            <rFont val="Arial"/>
            <scheme val="minor"/>
          </rPr>
          <t>家賃と光熱費と保証料：129,987円
※1月分(SA麻布十番)</t>
        </r>
      </text>
    </comment>
    <comment ref="D912" authorId="0" shapeId="0" xr:uid="{00000000-0006-0000-1000-00002F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913" authorId="0" shapeId="0" xr:uid="{00000000-0006-0000-1000-000047000000}">
      <text>
        <r>
          <rPr>
            <sz val="10"/>
            <color rgb="FF000000"/>
            <rFont val="Arial"/>
            <scheme val="minor"/>
          </rPr>
          <t>家賃と光熱費と保証料：129,987円
※1月分(SA麻布十番)</t>
        </r>
      </text>
    </comment>
    <comment ref="D942" authorId="0" shapeId="0" xr:uid="{00000000-0006-0000-1000-00009C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943" authorId="0" shapeId="0" xr:uid="{00000000-0006-0000-1000-00000E000000}">
      <text>
        <r>
          <rPr>
            <sz val="10"/>
            <color rgb="FF000000"/>
            <rFont val="Arial"/>
            <scheme val="minor"/>
          </rPr>
          <t>家賃と光熱費と保証料：129,987円
※1月分(SA麻布十番)</t>
        </r>
      </text>
    </comment>
    <comment ref="D973" authorId="0" shapeId="0" xr:uid="{00000000-0006-0000-1000-000076000000}">
      <text>
        <r>
          <rPr>
            <sz val="10"/>
            <color rgb="FF000000"/>
            <rFont val="Arial"/>
            <scheme val="minor"/>
          </rPr>
          <t>iDeCo引き落とし：23,000円
※定額引き落とし（楽天の審査で10営業日、国民年金基金連合会の審査で1～2か月と記載あり2月時点だとまだ引かれないかも？）
1/29に楽天から申し込み
3月～引き落としスタート
→5/1に掛け金変更手続き実施（毎月20日までの変更で翌月の引き落とし分から反映と書いてあったので23,000円→10,000円に変更。6月の引き落としから10,000円に変わる認識）</t>
        </r>
      </text>
    </comment>
    <comment ref="D974" authorId="0" shapeId="0" xr:uid="{00000000-0006-0000-1000-00008B000000}">
      <text>
        <r>
          <rPr>
            <sz val="10"/>
            <color rgb="FF000000"/>
            <rFont val="Arial"/>
            <scheme val="minor"/>
          </rPr>
          <t>家賃と光熱費と保証料：129,987円
※1月分(SA麻布十番)</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E13" authorId="0" shapeId="0" xr:uid="{00000000-0006-0000-1100-000011000000}">
      <text>
        <r>
          <rPr>
            <sz val="10"/>
            <color rgb="FF000000"/>
            <rFont val="Arial"/>
            <scheme val="minor"/>
          </rPr>
          <t>キャリアからの返金</t>
        </r>
      </text>
    </comment>
    <comment ref="D23" authorId="0" shapeId="0" xr:uid="{00000000-0006-0000-1100-00000A000000}">
      <text>
        <r>
          <rPr>
            <sz val="10"/>
            <color rgb="FF000000"/>
            <rFont val="Arial"/>
            <scheme val="minor"/>
          </rPr>
          <t>AC返済
※利子分のみ</t>
        </r>
      </text>
    </comment>
    <comment ref="D31" authorId="0" shapeId="0" xr:uid="{00000000-0006-0000-1100-000004000000}">
      <text>
        <r>
          <rPr>
            <sz val="10"/>
            <color rgb="FF000000"/>
            <rFont val="Arial"/>
            <scheme val="minor"/>
          </rPr>
          <t>エポス引き落とし</t>
        </r>
      </text>
    </comment>
    <comment ref="C36" authorId="0" shapeId="0" xr:uid="{00000000-0006-0000-1100-000016000000}">
      <text>
        <r>
          <rPr>
            <sz val="10"/>
            <color rgb="FF000000"/>
            <rFont val="Arial"/>
            <scheme val="minor"/>
          </rPr>
          <t>paypayチャージ：8,018円</t>
        </r>
      </text>
    </comment>
    <comment ref="D44" authorId="0" shapeId="0" xr:uid="{00000000-0006-0000-1100-000010000000}">
      <text>
        <r>
          <rPr>
            <sz val="10"/>
            <color rgb="FF000000"/>
            <rFont val="Arial"/>
            <scheme val="minor"/>
          </rPr>
          <t>初期費用振込：172,352円
※保証料など諸々と、6月分の家賃！</t>
        </r>
      </text>
    </comment>
    <comment ref="E44" authorId="0" shapeId="0" xr:uid="{00000000-0006-0000-1100-000012000000}">
      <text>
        <r>
          <rPr>
            <sz val="10"/>
            <color rgb="FF000000"/>
            <rFont val="Arial"/>
            <scheme val="minor"/>
          </rPr>
          <t>ACより借入：230,000円</t>
        </r>
      </text>
    </comment>
    <comment ref="D45" authorId="0" shapeId="0" xr:uid="{00000000-0006-0000-1100-00000E000000}">
      <text>
        <r>
          <rPr>
            <sz val="10"/>
            <color rgb="FF000000"/>
            <rFont val="Arial"/>
            <scheme val="minor"/>
          </rPr>
          <t>母の日プレゼント！！！
※手数料154円</t>
        </r>
      </text>
    </comment>
    <comment ref="D56" authorId="0" shapeId="0" xr:uid="{00000000-0006-0000-1100-000009000000}">
      <text>
        <r>
          <rPr>
            <sz val="10"/>
            <color rgb="FF000000"/>
            <rFont val="Arial"/>
            <scheme val="minor"/>
          </rPr>
          <t>AC支払い！！</t>
        </r>
      </text>
    </comment>
    <comment ref="D60" authorId="0" shapeId="0" xr:uid="{00000000-0006-0000-1100-000006000000}">
      <text>
        <r>
          <rPr>
            <sz val="10"/>
            <color rgb="FF000000"/>
            <rFont val="Arial"/>
            <scheme val="minor"/>
          </rPr>
          <t>エポス引き落とし
※293,000円を6,000円分はポイントで割引</t>
        </r>
      </text>
    </comment>
    <comment ref="G67" authorId="0" shapeId="0" xr:uid="{00000000-0006-0000-1100-000003000000}">
      <text>
        <r>
          <rPr>
            <sz val="10"/>
            <color rgb="FF000000"/>
            <rFont val="Arial"/>
            <scheme val="minor"/>
          </rPr>
          <t>みずほ銀行より移行</t>
        </r>
      </text>
    </comment>
    <comment ref="C81" authorId="0" shapeId="0" xr:uid="{00000000-0006-0000-1100-00000D000000}">
      <text>
        <r>
          <rPr>
            <sz val="10"/>
            <color rgb="FF000000"/>
            <rFont val="Arial"/>
            <scheme val="minor"/>
          </rPr>
          <t>paypayチャージ：2,000円</t>
        </r>
      </text>
    </comment>
    <comment ref="D85" authorId="0" shapeId="0" xr:uid="{00000000-0006-0000-1100-00000B000000}">
      <text>
        <r>
          <rPr>
            <sz val="10"/>
            <color rgb="FF000000"/>
            <rFont val="Arial"/>
            <scheme val="minor"/>
          </rPr>
          <t>AC支払い：8,437円</t>
        </r>
      </text>
    </comment>
    <comment ref="D91" authorId="0" shapeId="0" xr:uid="{00000000-0006-0000-1100-000007000000}">
      <text>
        <r>
          <rPr>
            <sz val="10"/>
            <color rgb="FF000000"/>
            <rFont val="Arial"/>
            <scheme val="minor"/>
          </rPr>
          <t>エポス引き落とし
-19232	エポスのポイント割引</t>
        </r>
      </text>
    </comment>
    <comment ref="D99" authorId="0" shapeId="0" xr:uid="{00000000-0006-0000-1100-000002000000}">
      <text>
        <r>
          <rPr>
            <sz val="10"/>
            <color rgb="FF000000"/>
            <rFont val="Arial"/>
            <scheme val="minor"/>
          </rPr>
          <t>AC返済：16,000円
※利子を抜いて1万減るように</t>
        </r>
      </text>
    </comment>
    <comment ref="D105" authorId="0" shapeId="0" xr:uid="{00000000-0006-0000-1100-000014000000}">
      <text>
        <r>
          <rPr>
            <sz val="10"/>
            <color rgb="FF000000"/>
            <rFont val="Arial"/>
            <scheme val="minor"/>
          </rPr>
          <t>bitFlyerに入金➡仮想通貨の購入</t>
        </r>
      </text>
    </comment>
    <comment ref="G110" authorId="0" shapeId="0" xr:uid="{00000000-0006-0000-1100-000013000000}">
      <text>
        <r>
          <rPr>
            <sz val="10"/>
            <color rgb="FF000000"/>
            <rFont val="Arial"/>
            <scheme val="minor"/>
          </rPr>
          <t>みずほ銀行より移行</t>
        </r>
      </text>
    </comment>
    <comment ref="D115" authorId="0" shapeId="0" xr:uid="{00000000-0006-0000-1100-00000C000000}">
      <text>
        <r>
          <rPr>
            <sz val="10"/>
            <color rgb="FF000000"/>
            <rFont val="Arial"/>
            <scheme val="minor"/>
          </rPr>
          <t>bitFlyerに入金➡仮想通貨の購入</t>
        </r>
      </text>
    </comment>
    <comment ref="D121" authorId="0" shapeId="0" xr:uid="{00000000-0006-0000-1100-000008000000}">
      <text>
        <r>
          <rPr>
            <sz val="10"/>
            <color rgb="FF000000"/>
            <rFont val="Arial"/>
            <scheme val="minor"/>
          </rPr>
          <t>エポス引き落とし
※ポイントで20万にする？
→仮想通貨投資するために6,000円にするために19万5千にした。</t>
        </r>
      </text>
    </comment>
    <comment ref="D127" authorId="0" shapeId="0" xr:uid="{00000000-0006-0000-1100-000005000000}">
      <text>
        <r>
          <rPr>
            <sz val="10"/>
            <color rgb="FF000000"/>
            <rFont val="Arial"/>
            <scheme val="minor"/>
          </rPr>
          <t>仮想通貨の投資に回す予定：6,500円
※振込手数料で154円
→今度から三井住友に変えていく予定！でも三菱も何かしらで使う可能性あるから口座は持っておく。
色んな収益源を増やしていきたい。</t>
        </r>
      </text>
    </comment>
    <comment ref="F143" authorId="0" shapeId="0" xr:uid="{00000000-0006-0000-1100-00000F000000}">
      <text>
        <r>
          <rPr>
            <sz val="10"/>
            <color rgb="FF000000"/>
            <rFont val="Arial"/>
            <scheme val="minor"/>
          </rPr>
          <t>利息収入：55円</t>
        </r>
      </text>
    </comment>
    <comment ref="E325" authorId="0" shapeId="0" xr:uid="{00000000-0006-0000-1100-000001000000}">
      <text>
        <r>
          <rPr>
            <sz val="10"/>
            <color rgb="FF000000"/>
            <rFont val="Arial"/>
            <scheme val="minor"/>
          </rPr>
          <t>飲み代精算（しせいさん）：18,330円</t>
        </r>
      </text>
    </comment>
    <comment ref="C327" authorId="0" shapeId="0" xr:uid="{00000000-0006-0000-1100-000015000000}">
      <text>
        <r>
          <rPr>
            <sz val="10"/>
            <color rgb="FF000000"/>
            <rFont val="Arial"/>
            <scheme val="minor"/>
          </rPr>
          <t>①三井住友の方へ移動</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I95" authorId="0" shapeId="0" xr:uid="{00000000-0006-0000-1200-000049000000}">
      <text>
        <r>
          <rPr>
            <sz val="10"/>
            <color rgb="FF000000"/>
            <rFont val="Arial"/>
            <scheme val="minor"/>
          </rPr>
          <t>★口座開設！！！</t>
        </r>
      </text>
    </comment>
    <comment ref="G140" authorId="0" shapeId="0" xr:uid="{00000000-0006-0000-1200-00003F000000}">
      <text>
        <r>
          <rPr>
            <sz val="10"/>
            <color rgb="FF000000"/>
            <rFont val="Arial"/>
            <scheme val="minor"/>
          </rPr>
          <t>三井住友で試してみる？</t>
        </r>
      </text>
    </comment>
    <comment ref="D143" authorId="0" shapeId="0" xr:uid="{00000000-0006-0000-1200-000023000000}">
      <text>
        <r>
          <rPr>
            <sz val="10"/>
            <color rgb="FF000000"/>
            <rFont val="Arial"/>
            <scheme val="minor"/>
          </rPr>
          <t>みずきの飲み会代の送金：8,000円</t>
        </r>
      </text>
    </comment>
    <comment ref="D152" authorId="0" shapeId="0" xr:uid="{00000000-0006-0000-1200-000032000000}">
      <text>
        <r>
          <rPr>
            <sz val="10"/>
            <color rgb="FF000000"/>
            <rFont val="Arial"/>
            <scheme val="minor"/>
          </rPr>
          <t>エポス引き落とし</t>
        </r>
      </text>
    </comment>
    <comment ref="D157" authorId="0" shapeId="0" xr:uid="{00000000-0006-0000-1200-000046000000}">
      <text>
        <r>
          <rPr>
            <sz val="10"/>
            <color rgb="FF000000"/>
            <rFont val="Arial"/>
            <scheme val="minor"/>
          </rPr>
          <t>仮想通貨の投資に回す予定：6,000円</t>
        </r>
      </text>
    </comment>
    <comment ref="D170" authorId="0" shapeId="0" xr:uid="{00000000-0006-0000-1200-000059000000}">
      <text>
        <r>
          <rPr>
            <sz val="10"/>
            <color rgb="FF000000"/>
            <rFont val="Arial"/>
            <scheme val="minor"/>
          </rPr>
          <t>EPOSのリボ返金：10,000円</t>
        </r>
      </text>
    </comment>
    <comment ref="G170" authorId="0" shapeId="0" xr:uid="{00000000-0006-0000-1200-00005C000000}">
      <text>
        <r>
          <rPr>
            <sz val="10"/>
            <color rgb="FF000000"/>
            <rFont val="Arial"/>
            <scheme val="minor"/>
          </rPr>
          <t>三井住友に移してみた</t>
        </r>
      </text>
    </comment>
    <comment ref="D171" authorId="0" shapeId="0" xr:uid="{00000000-0006-0000-1200-000011000000}">
      <text>
        <r>
          <rPr>
            <sz val="10"/>
            <color rgb="FF000000"/>
            <rFont val="Arial"/>
            <scheme val="minor"/>
          </rPr>
          <t>EPOSのリボ返金：10,004円
祝　入社から3か月ですぐ完済！！！</t>
        </r>
      </text>
    </comment>
    <comment ref="D182" authorId="0" shapeId="0" xr:uid="{00000000-0006-0000-1200-00004E000000}">
      <text>
        <r>
          <rPr>
            <sz val="10"/>
            <color rgb="FF000000"/>
            <rFont val="Arial"/>
            <scheme val="minor"/>
          </rPr>
          <t>oliveカード引落し：9,756円</t>
        </r>
      </text>
    </comment>
    <comment ref="D183" authorId="0" shapeId="0" xr:uid="{00000000-0006-0000-1200-000007000000}">
      <text>
        <r>
          <rPr>
            <sz val="10"/>
            <color rgb="FF000000"/>
            <rFont val="Arial"/>
            <scheme val="minor"/>
          </rPr>
          <t>エポスカード引落し：9,756円</t>
        </r>
      </text>
    </comment>
    <comment ref="D184" authorId="0" shapeId="0" xr:uid="{00000000-0006-0000-1200-00001B000000}">
      <text>
        <r>
          <rPr>
            <sz val="10"/>
            <color rgb="FF000000"/>
            <rFont val="Arial"/>
            <scheme val="minor"/>
          </rPr>
          <t>paypayカード引落し：9,756円</t>
        </r>
      </text>
    </comment>
    <comment ref="D197" authorId="0" shapeId="0" xr:uid="{00000000-0006-0000-1200-000028000000}">
      <text>
        <r>
          <rPr>
            <sz val="10"/>
            <color rgb="FF000000"/>
            <rFont val="Arial"/>
            <scheme val="minor"/>
          </rPr>
          <t>仮想通貨の投資に回す予定：6,000円
※10/11に手続き済み</t>
        </r>
      </text>
    </comment>
    <comment ref="G204" authorId="0" shapeId="0" xr:uid="{00000000-0006-0000-1200-000012000000}">
      <text>
        <r>
          <rPr>
            <sz val="10"/>
            <color rgb="FF000000"/>
            <rFont val="Arial"/>
            <scheme val="minor"/>
          </rPr>
          <t>みずほから移し替え</t>
        </r>
      </text>
    </comment>
    <comment ref="D211" authorId="0" shapeId="0" xr:uid="{00000000-0006-0000-1200-000053000000}">
      <text>
        <r>
          <rPr>
            <sz val="10"/>
            <color rgb="FF000000"/>
            <rFont val="Arial"/>
            <scheme val="minor"/>
          </rPr>
          <t>タクシー代：10,350円
※三井住友銀行のidでデビット払い</t>
        </r>
      </text>
    </comment>
    <comment ref="D212" authorId="0" shapeId="0" xr:uid="{00000000-0006-0000-1200-000009000000}">
      <text>
        <r>
          <rPr>
            <sz val="10"/>
            <color rgb="FF000000"/>
            <rFont val="Arial"/>
            <scheme val="minor"/>
          </rPr>
          <t>oliveカード支払い：40,176円</t>
        </r>
      </text>
    </comment>
    <comment ref="D213" authorId="0" shapeId="0" xr:uid="{00000000-0006-0000-1200-00001D000000}">
      <text>
        <r>
          <rPr>
            <sz val="10"/>
            <color rgb="FF000000"/>
            <rFont val="Arial"/>
            <scheme val="minor"/>
          </rPr>
          <t>EPOSカード支払い：51,311円</t>
        </r>
      </text>
    </comment>
    <comment ref="D214" authorId="0" shapeId="0" xr:uid="{00000000-0006-0000-1200-000034000000}">
      <text>
        <r>
          <rPr>
            <sz val="10"/>
            <color rgb="FF000000"/>
            <rFont val="Arial"/>
            <scheme val="minor"/>
          </rPr>
          <t>PayPayカード支払い：119,526円</t>
        </r>
      </text>
    </comment>
    <comment ref="D219" authorId="0" shapeId="0" xr:uid="{00000000-0006-0000-1200-000048000000}">
      <text>
        <r>
          <rPr>
            <sz val="10"/>
            <color rgb="FF000000"/>
            <rFont val="Arial"/>
            <scheme val="minor"/>
          </rPr>
          <t>仮想通貨の投資に回す予定：6,000円
→11/2に手続き済み</t>
        </r>
      </text>
    </comment>
    <comment ref="F230" authorId="0" shapeId="0" xr:uid="{00000000-0006-0000-1200-000029000000}">
      <text>
        <r>
          <rPr>
            <sz val="10"/>
            <color rgb="FF000000"/>
            <rFont val="Arial"/>
            <scheme val="minor"/>
          </rPr>
          <t>哲さん業務委託（9，10月分）</t>
        </r>
      </text>
    </comment>
    <comment ref="G232" authorId="0" shapeId="0" xr:uid="{00000000-0006-0000-1200-00005E000000}">
      <text>
        <r>
          <rPr>
            <sz val="10"/>
            <color rgb="FF000000"/>
            <rFont val="Arial"/>
            <scheme val="minor"/>
          </rPr>
          <t>みずほから移し替え</t>
        </r>
      </text>
    </comment>
    <comment ref="D244" authorId="0" shapeId="0" xr:uid="{00000000-0006-0000-1200-000051000000}">
      <text>
        <r>
          <rPr>
            <sz val="10"/>
            <color rgb="FF000000"/>
            <rFont val="Arial"/>
            <scheme val="minor"/>
          </rPr>
          <t>クレカ引き落とし</t>
        </r>
      </text>
    </comment>
    <comment ref="D248" authorId="0" shapeId="0" xr:uid="{00000000-0006-0000-1200-00004A000000}">
      <text>
        <r>
          <rPr>
            <sz val="10"/>
            <color rgb="FF000000"/>
            <rFont val="Arial"/>
            <scheme val="minor"/>
          </rPr>
          <t>仮想通貨の投資に回す予定：6,000円</t>
        </r>
      </text>
    </comment>
    <comment ref="E261" authorId="0" shapeId="0" xr:uid="{00000000-0006-0000-1200-000001000000}">
      <text>
        <r>
          <rPr>
            <sz val="10"/>
            <color rgb="FF000000"/>
            <rFont val="Arial"/>
            <scheme val="minor"/>
          </rPr>
          <t>ゼミ忘年会精算（ゆうこうさん分）</t>
        </r>
      </text>
    </comment>
    <comment ref="E262" authorId="0" shapeId="0" xr:uid="{00000000-0006-0000-1200-000015000000}">
      <text>
        <r>
          <rPr>
            <sz val="10"/>
            <color rgb="FF000000"/>
            <rFont val="Arial"/>
            <scheme val="minor"/>
          </rPr>
          <t>ゼミ忘年会精算（章仁さん分）</t>
        </r>
      </text>
    </comment>
    <comment ref="G262" authorId="0" shapeId="0" xr:uid="{00000000-0006-0000-1200-000017000000}">
      <text>
        <r>
          <rPr>
            <sz val="10"/>
            <color rgb="FF000000"/>
            <rFont val="Arial"/>
            <scheme val="minor"/>
          </rPr>
          <t>みずほから移し替え</t>
        </r>
      </text>
    </comment>
    <comment ref="F273" authorId="0" shapeId="0" xr:uid="{00000000-0006-0000-1200-000057000000}">
      <text>
        <r>
          <rPr>
            <sz val="10"/>
            <color rgb="FF000000"/>
            <rFont val="Arial"/>
            <scheme val="minor"/>
          </rPr>
          <t>三井住友から特典：500円</t>
        </r>
      </text>
    </comment>
    <comment ref="D274" authorId="0" shapeId="0" xr:uid="{00000000-0006-0000-1200-00000B000000}">
      <text>
        <r>
          <rPr>
            <sz val="10"/>
            <color rgb="FF000000"/>
            <rFont val="Arial"/>
            <scheme val="minor"/>
          </rPr>
          <t>クレカ引落し合計</t>
        </r>
      </text>
    </comment>
    <comment ref="E277" authorId="0" shapeId="0" xr:uid="{00000000-0006-0000-1200-000052000000}">
      <text>
        <r>
          <rPr>
            <sz val="10"/>
            <color rgb="FF000000"/>
            <rFont val="Arial"/>
            <scheme val="minor"/>
          </rPr>
          <t>竜矢から精算：5,841円</t>
        </r>
      </text>
    </comment>
    <comment ref="F284" authorId="0" shapeId="0" xr:uid="{00000000-0006-0000-1200-000030000000}">
      <text>
        <r>
          <rPr>
            <sz val="10"/>
            <color rgb="FF000000"/>
            <rFont val="Arial"/>
            <scheme val="minor"/>
          </rPr>
          <t>業務委託（哲さんとの大阪アポ繋ぎ）：28,490円
①品川～新大阪：14,520円
②京都～品川：13,970円</t>
        </r>
      </text>
    </comment>
    <comment ref="G293" authorId="0" shapeId="0" xr:uid="{00000000-0006-0000-1200-000043000000}">
      <text>
        <r>
          <rPr>
            <sz val="10"/>
            <color rgb="FF000000"/>
            <rFont val="Arial"/>
            <scheme val="minor"/>
          </rPr>
          <t>みずほから移し替え</t>
        </r>
      </text>
    </comment>
    <comment ref="E300" authorId="0" shapeId="0" xr:uid="{00000000-0006-0000-1200-000024000000}">
      <text>
        <r>
          <rPr>
            <sz val="10"/>
            <color rgb="FF000000"/>
            <rFont val="Arial"/>
            <scheme val="minor"/>
          </rPr>
          <t>章仁さん精算：18,992円</t>
        </r>
      </text>
    </comment>
    <comment ref="E301" authorId="0" shapeId="0" xr:uid="{00000000-0006-0000-1200-00003C000000}">
      <text>
        <r>
          <rPr>
            <sz val="10"/>
            <color rgb="FF000000"/>
            <rFont val="Arial"/>
            <scheme val="minor"/>
          </rPr>
          <t>哲さん精算：25,992円</t>
        </r>
      </text>
    </comment>
    <comment ref="C305" authorId="0" shapeId="0" xr:uid="{00000000-0006-0000-1200-000038000000}">
      <text>
        <r>
          <rPr>
            <sz val="10"/>
            <color rgb="FF000000"/>
            <rFont val="Arial"/>
            <scheme val="minor"/>
          </rPr>
          <t>楽天銀行へ移し替え：10,000円
※サンリオの株買うため</t>
        </r>
      </text>
    </comment>
    <comment ref="D305" authorId="0" shapeId="0" xr:uid="{00000000-0006-0000-1200-000039000000}">
      <text>
        <r>
          <rPr>
            <sz val="10"/>
            <color rgb="FF000000"/>
            <rFont val="Arial"/>
            <scheme val="minor"/>
          </rPr>
          <t>クレカ引落し合計</t>
        </r>
      </text>
    </comment>
    <comment ref="C306" authorId="0" shapeId="0" xr:uid="{00000000-0006-0000-1200-000054000000}">
      <text>
        <r>
          <rPr>
            <sz val="10"/>
            <color rgb="FF000000"/>
            <rFont val="Arial"/>
            <scheme val="minor"/>
          </rPr>
          <t>楽天銀行へ移し替え：30,000円
※サンリオの株買うため</t>
        </r>
      </text>
    </comment>
    <comment ref="C307" authorId="0" shapeId="0" xr:uid="{00000000-0006-0000-1200-00000A000000}">
      <text>
        <r>
          <rPr>
            <sz val="10"/>
            <color rgb="FF000000"/>
            <rFont val="Arial"/>
            <scheme val="minor"/>
          </rPr>
          <t>楽天銀行へ移し替え：30,000円
※サンリオの株買うため</t>
        </r>
      </text>
    </comment>
    <comment ref="C308" authorId="0" shapeId="0" xr:uid="{00000000-0006-0000-1200-00001E000000}">
      <text>
        <r>
          <rPr>
            <sz val="10"/>
            <color rgb="FF000000"/>
            <rFont val="Arial"/>
            <scheme val="minor"/>
          </rPr>
          <t>楽天銀行へ移し替え：30,000円
※サンリオの株買うため</t>
        </r>
      </text>
    </comment>
    <comment ref="F308" authorId="0" shapeId="0" xr:uid="{00000000-0006-0000-1200-000021000000}">
      <text>
        <r>
          <rPr>
            <sz val="10"/>
            <color rgb="FF000000"/>
            <rFont val="Arial"/>
            <scheme val="minor"/>
          </rPr>
          <t>ビザスク面談：11,550円</t>
        </r>
      </text>
    </comment>
    <comment ref="F309" authorId="0" shapeId="0" xr:uid="{00000000-0006-0000-1200-000037000000}">
      <text>
        <r>
          <rPr>
            <sz val="10"/>
            <color rgb="FF000000"/>
            <rFont val="Arial"/>
            <scheme val="minor"/>
          </rPr>
          <t>業務委託（ケアスタッフィング11月、12月分）：150,000円</t>
        </r>
      </text>
    </comment>
    <comment ref="C310" authorId="0" shapeId="0" xr:uid="{00000000-0006-0000-1200-00004C000000}">
      <text>
        <r>
          <rPr>
            <sz val="10"/>
            <color rgb="FF000000"/>
            <rFont val="Arial"/>
            <scheme val="minor"/>
          </rPr>
          <t>楽天銀行に移し替え
※あやなんグアム旅行代</t>
        </r>
      </text>
    </comment>
    <comment ref="G324" authorId="0" shapeId="0" xr:uid="{00000000-0006-0000-1200-000018000000}">
      <text>
        <r>
          <rPr>
            <sz val="10"/>
            <color rgb="FF000000"/>
            <rFont val="Arial"/>
            <scheme val="minor"/>
          </rPr>
          <t>みずほから移し替え</t>
        </r>
      </text>
    </comment>
    <comment ref="F325" authorId="0" shapeId="0" xr:uid="{00000000-0006-0000-1200-00002B000000}">
      <text>
        <r>
          <rPr>
            <sz val="10"/>
            <color rgb="FF000000"/>
            <rFont val="Arial"/>
            <scheme val="minor"/>
          </rPr>
          <t>三井住友の利息：95円</t>
        </r>
      </text>
    </comment>
    <comment ref="E326" authorId="0" shapeId="0" xr:uid="{00000000-0006-0000-1200-000041000000}">
      <text>
        <r>
          <rPr>
            <sz val="10"/>
            <color rgb="FF000000"/>
            <rFont val="Arial"/>
            <scheme val="minor"/>
          </rPr>
          <t>ゼミ飲み会精算：18,500円
（章仁さん）</t>
        </r>
      </text>
    </comment>
    <comment ref="G327" authorId="0" shapeId="0" xr:uid="{00000000-0006-0000-1200-000002000000}">
      <text>
        <r>
          <rPr>
            <sz val="10"/>
            <color rgb="FF000000"/>
            <rFont val="Arial"/>
            <scheme val="minor"/>
          </rPr>
          <t>UFJから移動</t>
        </r>
      </text>
    </comment>
    <comment ref="G334" authorId="0" shapeId="0" xr:uid="{00000000-0006-0000-1200-00003D000000}">
      <text>
        <r>
          <rPr>
            <sz val="10"/>
            <color rgb="FF000000"/>
            <rFont val="Arial"/>
            <scheme val="minor"/>
          </rPr>
          <t>楽天銀行から移動</t>
        </r>
      </text>
    </comment>
    <comment ref="D336" authorId="0" shapeId="0" xr:uid="{00000000-0006-0000-1200-00000D000000}">
      <text>
        <r>
          <rPr>
            <sz val="10"/>
            <color rgb="FF000000"/>
            <rFont val="Arial"/>
            <scheme val="minor"/>
          </rPr>
          <t>クレカ引落し合計</t>
        </r>
      </text>
    </comment>
    <comment ref="G336" authorId="0" shapeId="0" xr:uid="{00000000-0006-0000-1200-000010000000}">
      <text>
        <r>
          <rPr>
            <sz val="10"/>
            <color rgb="FF000000"/>
            <rFont val="Arial"/>
            <scheme val="minor"/>
          </rPr>
          <t>現金入金：30,000円</t>
        </r>
      </text>
    </comment>
    <comment ref="F340" authorId="0" shapeId="0" xr:uid="{00000000-0006-0000-1200-00000C000000}">
      <text>
        <r>
          <rPr>
            <sz val="10"/>
            <color rgb="FF000000"/>
            <rFont val="Arial"/>
            <scheme val="minor"/>
          </rPr>
          <t>業務委託（ケア1月分）：50,000円</t>
        </r>
      </text>
    </comment>
    <comment ref="F343" authorId="0" shapeId="0" xr:uid="{00000000-0006-0000-1200-00004F000000}">
      <text>
        <r>
          <rPr>
            <sz val="10"/>
            <color rgb="FF000000"/>
            <rFont val="Arial"/>
            <scheme val="minor"/>
          </rPr>
          <t>哲さん業務委託2月分
①成功報酬：300,000円
②経費：29,063円</t>
        </r>
      </text>
    </comment>
    <comment ref="C350" authorId="0" shapeId="0" xr:uid="{00000000-0006-0000-1200-00002D000000}">
      <text>
        <r>
          <rPr>
            <sz val="10"/>
            <color rgb="FF000000"/>
            <rFont val="Arial"/>
            <scheme val="minor"/>
          </rPr>
          <t>楽天銀行へ移し替え：435,000円
※ベイカレの株買うため</t>
        </r>
      </text>
    </comment>
    <comment ref="D360" authorId="0" shapeId="0" xr:uid="{00000000-0006-0000-1200-00005B000000}">
      <text>
        <r>
          <rPr>
            <sz val="10"/>
            <color rgb="FF000000"/>
            <rFont val="Arial"/>
            <scheme val="minor"/>
          </rPr>
          <t>かいにタイの建て替え精算：16,252円</t>
        </r>
      </text>
    </comment>
    <comment ref="G361" authorId="0" shapeId="0" xr:uid="{00000000-0006-0000-1200-000014000000}">
      <text>
        <r>
          <rPr>
            <sz val="10"/>
            <color rgb="FF000000"/>
            <rFont val="Arial"/>
            <scheme val="minor"/>
          </rPr>
          <t>みずほから移し：250,000円</t>
        </r>
      </text>
    </comment>
    <comment ref="G362" authorId="0" shapeId="0" xr:uid="{00000000-0006-0000-1200-000026000000}">
      <text>
        <r>
          <rPr>
            <sz val="10"/>
            <color rgb="FF000000"/>
            <rFont val="Arial"/>
            <scheme val="minor"/>
          </rPr>
          <t>ベイカレで税引き前3万くらい設けて元入れた額もどし：435,000円</t>
        </r>
      </text>
    </comment>
    <comment ref="D364" authorId="0" shapeId="0" xr:uid="{00000000-0006-0000-1200-000058000000}">
      <text>
        <r>
          <rPr>
            <sz val="10"/>
            <color rgb="FF000000"/>
            <rFont val="Arial"/>
            <scheme val="minor"/>
          </rPr>
          <t>クレカ引落し合計</t>
        </r>
      </text>
    </comment>
    <comment ref="E374" authorId="0" shapeId="0" xr:uid="{00000000-0006-0000-1200-00001F000000}">
      <text>
        <r>
          <rPr>
            <sz val="10"/>
            <color rgb="FF000000"/>
            <rFont val="Arial"/>
            <scheme val="minor"/>
          </rPr>
          <t>確定申告の還付金：6,363円
※麻布税務署より振込</t>
        </r>
      </text>
    </comment>
    <comment ref="C375" authorId="0" shapeId="0" xr:uid="{00000000-0006-0000-1200-000033000000}">
      <text>
        <r>
          <rPr>
            <sz val="10"/>
            <color rgb="FF000000"/>
            <rFont val="Arial"/>
            <scheme val="minor"/>
          </rPr>
          <t>楽天銀行へ移し替え：100,000円
※PPIHの株買うため</t>
        </r>
      </text>
    </comment>
    <comment ref="F375" authorId="0" shapeId="0" xr:uid="{00000000-0006-0000-1200-000035000000}">
      <text>
        <r>
          <rPr>
            <sz val="10"/>
            <color rgb="FF000000"/>
            <rFont val="Arial"/>
            <scheme val="minor"/>
          </rPr>
          <t>哲さん業務委託3月分
経費：30,000円</t>
        </r>
      </text>
    </comment>
    <comment ref="C383" authorId="0" shapeId="0" xr:uid="{00000000-0006-0000-1200-00002C000000}">
      <text>
        <r>
          <rPr>
            <sz val="10"/>
            <color rgb="FF000000"/>
            <rFont val="Arial"/>
            <scheme val="minor"/>
          </rPr>
          <t>楽天銀行へ移し替え：600,000円
※伊藤忠の株買うため</t>
        </r>
      </text>
    </comment>
    <comment ref="G392" authorId="0" shapeId="0" xr:uid="{00000000-0006-0000-1200-000042000000}">
      <text>
        <r>
          <rPr>
            <sz val="10"/>
            <color rgb="FF000000"/>
            <rFont val="Arial"/>
            <scheme val="minor"/>
          </rPr>
          <t>楽天銀行から移し替え：20,000円</t>
        </r>
      </text>
    </comment>
    <comment ref="G393" authorId="0" shapeId="0" xr:uid="{00000000-0006-0000-1200-00005D000000}">
      <text>
        <r>
          <rPr>
            <sz val="10"/>
            <color rgb="FF000000"/>
            <rFont val="Arial"/>
            <scheme val="minor"/>
          </rPr>
          <t>みずほから移し替え：5,000円</t>
        </r>
      </text>
    </comment>
    <comment ref="D395" authorId="0" shapeId="0" xr:uid="{00000000-0006-0000-1200-000025000000}">
      <text>
        <r>
          <rPr>
            <sz val="10"/>
            <color rgb="FF000000"/>
            <rFont val="Arial"/>
            <scheme val="minor"/>
          </rPr>
          <t>クレカ引落し合計</t>
        </r>
      </text>
    </comment>
    <comment ref="C396" authorId="0" shapeId="0" xr:uid="{00000000-0006-0000-1200-00003B000000}">
      <text>
        <r>
          <rPr>
            <sz val="10"/>
            <color rgb="FF000000"/>
            <rFont val="Arial"/>
            <scheme val="minor"/>
          </rPr>
          <t>楽天銀行に移し替え：11,000円</t>
        </r>
      </text>
    </comment>
    <comment ref="F409" authorId="0" shapeId="0" xr:uid="{00000000-0006-0000-1200-00004D000000}">
      <text>
        <r>
          <rPr>
            <sz val="10"/>
            <color rgb="FF000000"/>
            <rFont val="Arial"/>
            <scheme val="minor"/>
          </rPr>
          <t xml:space="preserve">プルデンシャルの解約返戻金：79,990円
※ＧＷに解約したのでそれ以降の固定費も削減できる。
</t>
        </r>
      </text>
    </comment>
    <comment ref="F412" authorId="0" shapeId="0" xr:uid="{00000000-0006-0000-1200-000031000000}">
      <text>
        <r>
          <rPr>
            <sz val="10"/>
            <color rgb="FF000000"/>
            <rFont val="Arial"/>
            <scheme val="minor"/>
          </rPr>
          <t>哲さん業務委託4月分
経費：68,524円
※オーバーした分も出していただいた。。！</t>
        </r>
      </text>
    </comment>
    <comment ref="C417" authorId="0" shapeId="0" xr:uid="{00000000-0006-0000-1200-000044000000}">
      <text>
        <r>
          <rPr>
            <sz val="10"/>
            <color rgb="FF000000"/>
            <rFont val="Arial"/>
            <scheme val="minor"/>
          </rPr>
          <t>楽天銀行へ移し替え：130,000円
※キオクシアの株買うため</t>
        </r>
      </text>
    </comment>
    <comment ref="D418" authorId="0" shapeId="0" xr:uid="{00000000-0006-0000-1200-000004000000}">
      <text>
        <r>
          <rPr>
            <sz val="10"/>
            <color rgb="FF000000"/>
            <rFont val="Arial"/>
            <scheme val="minor"/>
          </rPr>
          <t>7/4しお結婚式代：15,000円
※5/20銀行振込</t>
        </r>
      </text>
    </comment>
    <comment ref="C419" authorId="0" shapeId="0" xr:uid="{00000000-0006-0000-1200-000016000000}">
      <text>
        <r>
          <rPr>
            <sz val="10"/>
            <color rgb="FF000000"/>
            <rFont val="Arial"/>
            <scheme val="minor"/>
          </rPr>
          <t>現金引き出し：9,000円
※ATM手数料330円</t>
        </r>
      </text>
    </comment>
    <comment ref="G422" authorId="0" shapeId="0" xr:uid="{00000000-0006-0000-1200-000003000000}">
      <text>
        <r>
          <rPr>
            <sz val="10"/>
            <color rgb="FF000000"/>
            <rFont val="Arial"/>
            <scheme val="minor"/>
          </rPr>
          <t>楽天銀行から振込：50,000円</t>
        </r>
      </text>
    </comment>
    <comment ref="D425" authorId="0" shapeId="0" xr:uid="{00000000-0006-0000-1200-000040000000}">
      <text>
        <r>
          <rPr>
            <sz val="10"/>
            <color rgb="FF000000"/>
            <rFont val="Arial"/>
            <scheme val="minor"/>
          </rPr>
          <t>クレカ引落し合計</t>
        </r>
      </text>
    </comment>
    <comment ref="G435" authorId="0" shapeId="0" xr:uid="{00000000-0006-0000-1200-00000E000000}">
      <text>
        <r>
          <rPr>
            <sz val="10"/>
            <color rgb="FF000000"/>
            <rFont val="Arial"/>
            <scheme val="minor"/>
          </rPr>
          <t>みずほから移し替え：30,000円</t>
        </r>
      </text>
    </comment>
    <comment ref="C436" authorId="0" shapeId="0" xr:uid="{00000000-0006-0000-1200-000020000000}">
      <text>
        <r>
          <rPr>
            <sz val="10"/>
            <color rgb="FF000000"/>
            <rFont val="Arial"/>
            <scheme val="minor"/>
          </rPr>
          <t>現金引き出し：9,000円</t>
        </r>
      </text>
    </comment>
    <comment ref="C439" authorId="0" shapeId="0" xr:uid="{00000000-0006-0000-1200-000006000000}">
      <text>
        <r>
          <rPr>
            <sz val="10"/>
            <color rgb="FF000000"/>
            <rFont val="Arial"/>
            <scheme val="minor"/>
          </rPr>
          <t>現金引き出し：10,000円</t>
        </r>
      </text>
    </comment>
    <comment ref="D440" authorId="0" shapeId="0" xr:uid="{00000000-0006-0000-1200-00001C000000}">
      <text>
        <r>
          <rPr>
            <sz val="10"/>
            <color rgb="FF000000"/>
            <rFont val="Arial"/>
            <scheme val="minor"/>
          </rPr>
          <t>格之進：6,600円
※哲さんに振込</t>
        </r>
      </text>
    </comment>
    <comment ref="F446" authorId="0" shapeId="0" xr:uid="{00000000-0006-0000-1200-000047000000}">
      <text>
        <r>
          <rPr>
            <sz val="10"/>
            <color rgb="FF000000"/>
            <rFont val="Arial"/>
            <scheme val="minor"/>
          </rPr>
          <t>哲さん業務委託5月分：22,440円</t>
        </r>
      </text>
    </comment>
    <comment ref="D456" authorId="0" shapeId="0" xr:uid="{00000000-0006-0000-1200-000013000000}">
      <text>
        <r>
          <rPr>
            <sz val="10"/>
            <color rgb="FF000000"/>
            <rFont val="Arial"/>
            <scheme val="minor"/>
          </rPr>
          <t>d払いチャージ：3,500円
→そっから小櫻さんに3,000円送金</t>
        </r>
      </text>
    </comment>
    <comment ref="D458" authorId="0" shapeId="0" xr:uid="{00000000-0006-0000-1200-00003E000000}">
      <text>
        <r>
          <rPr>
            <sz val="10"/>
            <color rgb="FF000000"/>
            <rFont val="Arial"/>
            <scheme val="minor"/>
          </rPr>
          <t>クレカ引落し合計</t>
        </r>
      </text>
    </comment>
    <comment ref="F459" authorId="0" shapeId="0" xr:uid="{00000000-0006-0000-1200-00005A000000}">
      <text>
        <r>
          <rPr>
            <sz val="10"/>
            <color rgb="FF000000"/>
            <rFont val="Arial"/>
            <scheme val="minor"/>
          </rPr>
          <t>ニキのスポンサー繋ぎ料：50,000円</t>
        </r>
      </text>
    </comment>
    <comment ref="F471" authorId="0" shapeId="0" xr:uid="{00000000-0006-0000-1200-000050000000}">
      <text>
        <r>
          <rPr>
            <sz val="10"/>
            <color rgb="FF000000"/>
            <rFont val="Arial"/>
            <scheme val="minor"/>
          </rPr>
          <t>哲さん業務委託6月分：円</t>
        </r>
      </text>
    </comment>
    <comment ref="D486" authorId="0" shapeId="0" xr:uid="{00000000-0006-0000-1200-000027000000}">
      <text>
        <r>
          <rPr>
            <sz val="10"/>
            <color rgb="FF000000"/>
            <rFont val="Arial"/>
            <scheme val="minor"/>
          </rPr>
          <t>クレカ引落し合計</t>
        </r>
      </text>
    </comment>
    <comment ref="D517" authorId="0" shapeId="0" xr:uid="{00000000-0006-0000-1200-00005F000000}">
      <text>
        <r>
          <rPr>
            <sz val="10"/>
            <color rgb="FF000000"/>
            <rFont val="Arial"/>
            <scheme val="minor"/>
          </rPr>
          <t>クレカ引落し合計</t>
        </r>
      </text>
    </comment>
    <comment ref="D548" authorId="0" shapeId="0" xr:uid="{00000000-0006-0000-1200-00002A000000}">
      <text>
        <r>
          <rPr>
            <sz val="10"/>
            <color rgb="FF000000"/>
            <rFont val="Arial"/>
            <scheme val="minor"/>
          </rPr>
          <t>クレカ引落し合計</t>
        </r>
      </text>
    </comment>
    <comment ref="D578" authorId="0" shapeId="0" xr:uid="{00000000-0006-0000-1200-000045000000}">
      <text>
        <r>
          <rPr>
            <sz val="10"/>
            <color rgb="FF000000"/>
            <rFont val="Arial"/>
            <scheme val="minor"/>
          </rPr>
          <t>クレカ引落し合計</t>
        </r>
      </text>
    </comment>
    <comment ref="D609" authorId="0" shapeId="0" xr:uid="{00000000-0006-0000-1200-000019000000}">
      <text>
        <r>
          <rPr>
            <sz val="10"/>
            <color rgb="FF000000"/>
            <rFont val="Arial"/>
            <scheme val="minor"/>
          </rPr>
          <t>クレカ引落し合計</t>
        </r>
      </text>
    </comment>
    <comment ref="D639" authorId="0" shapeId="0" xr:uid="{00000000-0006-0000-1200-00002E000000}">
      <text>
        <r>
          <rPr>
            <sz val="10"/>
            <color rgb="FF000000"/>
            <rFont val="Arial"/>
            <scheme val="minor"/>
          </rPr>
          <t>クレカ引落し合計</t>
        </r>
      </text>
    </comment>
    <comment ref="D670" authorId="0" shapeId="0" xr:uid="{00000000-0006-0000-1200-000005000000}">
      <text>
        <r>
          <rPr>
            <sz val="10"/>
            <color rgb="FF000000"/>
            <rFont val="Arial"/>
            <scheme val="minor"/>
          </rPr>
          <t>クレカ引落し合計</t>
        </r>
      </text>
    </comment>
    <comment ref="D701" authorId="0" shapeId="0" xr:uid="{00000000-0006-0000-1200-00002F000000}">
      <text>
        <r>
          <rPr>
            <sz val="10"/>
            <color rgb="FF000000"/>
            <rFont val="Arial"/>
            <scheme val="minor"/>
          </rPr>
          <t>クレカ引落し合計</t>
        </r>
      </text>
    </comment>
    <comment ref="D729" authorId="0" shapeId="0" xr:uid="{00000000-0006-0000-1200-00001A000000}">
      <text>
        <r>
          <rPr>
            <sz val="10"/>
            <color rgb="FF000000"/>
            <rFont val="Arial"/>
            <scheme val="minor"/>
          </rPr>
          <t>クレカ引落し合計</t>
        </r>
      </text>
    </comment>
    <comment ref="D760" authorId="0" shapeId="0" xr:uid="{00000000-0006-0000-1200-00004B000000}">
      <text>
        <r>
          <rPr>
            <sz val="10"/>
            <color rgb="FF000000"/>
            <rFont val="Arial"/>
            <scheme val="minor"/>
          </rPr>
          <t>クレカ引落し合計</t>
        </r>
      </text>
    </comment>
    <comment ref="D790" authorId="0" shapeId="0" xr:uid="{00000000-0006-0000-1200-000008000000}">
      <text>
        <r>
          <rPr>
            <sz val="10"/>
            <color rgb="FF000000"/>
            <rFont val="Arial"/>
            <scheme val="minor"/>
          </rPr>
          <t>クレカ引落し合計</t>
        </r>
      </text>
    </comment>
    <comment ref="D821" authorId="0" shapeId="0" xr:uid="{00000000-0006-0000-1200-000036000000}">
      <text>
        <r>
          <rPr>
            <sz val="10"/>
            <color rgb="FF000000"/>
            <rFont val="Arial"/>
            <scheme val="minor"/>
          </rPr>
          <t>クレカ引落し合計</t>
        </r>
      </text>
    </comment>
    <comment ref="D851" authorId="0" shapeId="0" xr:uid="{00000000-0006-0000-1200-000055000000}">
      <text>
        <r>
          <rPr>
            <sz val="10"/>
            <color rgb="FF000000"/>
            <rFont val="Arial"/>
            <scheme val="minor"/>
          </rPr>
          <t>クレカ引落し合計</t>
        </r>
      </text>
    </comment>
    <comment ref="D882" authorId="0" shapeId="0" xr:uid="{00000000-0006-0000-1200-000022000000}">
      <text>
        <r>
          <rPr>
            <sz val="10"/>
            <color rgb="FF000000"/>
            <rFont val="Arial"/>
            <scheme val="minor"/>
          </rPr>
          <t>クレカ引落し合計</t>
        </r>
      </text>
    </comment>
    <comment ref="D913" authorId="0" shapeId="0" xr:uid="{00000000-0006-0000-1200-000056000000}">
      <text>
        <r>
          <rPr>
            <sz val="10"/>
            <color rgb="FF000000"/>
            <rFont val="Arial"/>
            <scheme val="minor"/>
          </rPr>
          <t>クレカ引落し合計</t>
        </r>
      </text>
    </comment>
    <comment ref="D943" authorId="0" shapeId="0" xr:uid="{00000000-0006-0000-1200-00000F000000}">
      <text>
        <r>
          <rPr>
            <sz val="10"/>
            <color rgb="FF000000"/>
            <rFont val="Arial"/>
            <scheme val="minor"/>
          </rPr>
          <t>クレカ引落し合計</t>
        </r>
      </text>
    </comment>
    <comment ref="D974" authorId="0" shapeId="0" xr:uid="{00000000-0006-0000-1200-00003A000000}">
      <text>
        <r>
          <rPr>
            <sz val="10"/>
            <color rgb="FF000000"/>
            <rFont val="Arial"/>
            <scheme val="minor"/>
          </rPr>
          <t>クレカ引落し合計</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D8" authorId="0" shapeId="0" xr:uid="{00000000-0006-0000-1300-00005C000000}">
      <text>
        <r>
          <rPr>
            <sz val="10"/>
            <color rgb="FF000000"/>
            <rFont val="Arial"/>
            <scheme val="minor"/>
          </rPr>
          <t>プラム支払い</t>
        </r>
      </text>
    </comment>
    <comment ref="F13" authorId="0" shapeId="0" xr:uid="{00000000-0006-0000-1300-000035000000}">
      <text>
        <r>
          <rPr>
            <sz val="10"/>
            <color rgb="FF000000"/>
            <rFont val="Arial"/>
            <scheme val="minor"/>
          </rPr>
          <t>3月分の経費精算代</t>
        </r>
      </text>
    </comment>
    <comment ref="D15" authorId="0" shapeId="0" xr:uid="{00000000-0006-0000-1300-00004A000000}">
      <text>
        <r>
          <rPr>
            <sz val="10"/>
            <color rgb="FF000000"/>
            <rFont val="Arial"/>
            <scheme val="minor"/>
          </rPr>
          <t>ケントさんに2次会代送金：7,000円
※手数料110円</t>
        </r>
      </text>
    </comment>
    <comment ref="C18" authorId="0" shapeId="0" xr:uid="{00000000-0006-0000-1300-000007000000}">
      <text>
        <r>
          <rPr>
            <sz val="10"/>
            <color rgb="FF000000"/>
            <rFont val="Arial"/>
            <scheme val="minor"/>
          </rPr>
          <t>paypayチャージ：3,874円</t>
        </r>
      </text>
    </comment>
    <comment ref="C22" authorId="0" shapeId="0" xr:uid="{00000000-0006-0000-1300-00003D000000}">
      <text>
        <r>
          <rPr>
            <sz val="10"/>
            <color rgb="FF000000"/>
            <rFont val="Arial"/>
            <scheme val="minor"/>
          </rPr>
          <t>paypayチャージ：5,000円</t>
        </r>
      </text>
    </comment>
    <comment ref="E22" authorId="0" shapeId="0" xr:uid="{00000000-0006-0000-1300-00003E000000}">
      <text>
        <r>
          <rPr>
            <sz val="10"/>
            <color rgb="FF000000"/>
            <rFont val="Arial"/>
            <scheme val="minor"/>
          </rPr>
          <t>結婚式の包み代で引き出し</t>
        </r>
      </text>
    </comment>
    <comment ref="F23" authorId="0" shapeId="0" xr:uid="{00000000-0006-0000-1300-000047000000}">
      <text>
        <r>
          <rPr>
            <sz val="10"/>
            <color rgb="FF000000"/>
            <rFont val="Arial"/>
            <scheme val="minor"/>
          </rPr>
          <t>①17,000円
②8,000円
※お車代で1万頂いた</t>
        </r>
      </text>
    </comment>
    <comment ref="D24" authorId="0" shapeId="0" xr:uid="{00000000-0006-0000-1300-000056000000}">
      <text>
        <r>
          <rPr>
            <sz val="10"/>
            <color rgb="FF000000"/>
            <rFont val="Arial"/>
            <scheme val="minor"/>
          </rPr>
          <t>あきひとさんに結婚式の3次会代：6,560円</t>
        </r>
      </text>
    </comment>
    <comment ref="C26" authorId="0" shapeId="0" xr:uid="{00000000-0006-0000-1300-000003000000}">
      <text>
        <r>
          <rPr>
            <sz val="10"/>
            <color rgb="FF000000"/>
            <rFont val="Arial"/>
            <scheme val="minor"/>
          </rPr>
          <t>paypayチャージ：5,000円</t>
        </r>
      </text>
    </comment>
    <comment ref="C28" authorId="0" shapeId="0" xr:uid="{00000000-0006-0000-1300-00001B000000}">
      <text>
        <r>
          <rPr>
            <sz val="10"/>
            <color rgb="FF000000"/>
            <rFont val="Arial"/>
            <scheme val="minor"/>
          </rPr>
          <t>UFJに送金
振込額：〇円
※手数料〇円込みで計上</t>
        </r>
      </text>
    </comment>
    <comment ref="C29" authorId="0" shapeId="0" xr:uid="{00000000-0006-0000-1300-00002C000000}">
      <text>
        <r>
          <rPr>
            <sz val="10"/>
            <color rgb="FF000000"/>
            <rFont val="Arial"/>
            <scheme val="minor"/>
          </rPr>
          <t>paypayチャージ：5,000円</t>
        </r>
      </text>
    </comment>
    <comment ref="C30" authorId="0" shapeId="0" xr:uid="{00000000-0006-0000-1300-00003B000000}">
      <text>
        <r>
          <rPr>
            <sz val="10"/>
            <color rgb="FF000000"/>
            <rFont val="Arial"/>
            <scheme val="minor"/>
          </rPr>
          <t>paypayチャージ：1,000円</t>
        </r>
      </text>
    </comment>
    <comment ref="D31" authorId="0" shapeId="0" xr:uid="{00000000-0006-0000-1300-000044000000}">
      <text>
        <r>
          <rPr>
            <sz val="10"/>
            <color rgb="FF000000"/>
            <rFont val="Arial"/>
            <scheme val="minor"/>
          </rPr>
          <t>家賃：62,216円
※電気代還付で返金あり
59,149円の引落しだったので3,067円分得した</t>
        </r>
      </text>
    </comment>
    <comment ref="C32" authorId="0" shapeId="0" xr:uid="{00000000-0006-0000-1300-000052000000}">
      <text>
        <r>
          <rPr>
            <sz val="10"/>
            <color rgb="FF000000"/>
            <rFont val="Arial"/>
            <scheme val="minor"/>
          </rPr>
          <t>paypayチャージ：11,332円</t>
        </r>
      </text>
    </comment>
    <comment ref="C37" authorId="0" shapeId="0" xr:uid="{00000000-0006-0000-1300-000026000000}">
      <text>
        <r>
          <rPr>
            <sz val="10"/>
            <color rgb="FF000000"/>
            <rFont val="Arial"/>
            <scheme val="minor"/>
          </rPr>
          <t>paypayチャージ：3,000円</t>
        </r>
      </text>
    </comment>
    <comment ref="C38" authorId="0" shapeId="0" xr:uid="{00000000-0006-0000-1300-000039000000}">
      <text>
        <r>
          <rPr>
            <sz val="10"/>
            <color rgb="FF000000"/>
            <rFont val="Arial"/>
            <scheme val="minor"/>
          </rPr>
          <t>paypayチャージ：2,000円</t>
        </r>
      </text>
    </comment>
    <comment ref="C39" authorId="0" shapeId="0" xr:uid="{00000000-0006-0000-1300-000040000000}">
      <text>
        <r>
          <rPr>
            <sz val="10"/>
            <color rgb="FF000000"/>
            <rFont val="Arial"/>
            <scheme val="minor"/>
          </rPr>
          <t>paypayチャージ：5,000円</t>
        </r>
      </text>
    </comment>
    <comment ref="D40" authorId="0" shapeId="0" xr:uid="{00000000-0006-0000-1300-00004F000000}">
      <text>
        <r>
          <rPr>
            <sz val="10"/>
            <color rgb="FF000000"/>
            <rFont val="Arial"/>
            <scheme val="minor"/>
          </rPr>
          <t>プラム支払い</t>
        </r>
      </text>
    </comment>
    <comment ref="F42" authorId="0" shapeId="0" xr:uid="{00000000-0006-0000-1300-000069000000}">
      <text>
        <r>
          <rPr>
            <sz val="10"/>
            <color rgb="FF000000"/>
            <rFont val="Arial"/>
            <scheme val="minor"/>
          </rPr>
          <t>チケ代の返金いただけた</t>
        </r>
      </text>
    </comment>
    <comment ref="F48" authorId="0" shapeId="0" xr:uid="{00000000-0006-0000-1300-00004C000000}">
      <text>
        <r>
          <rPr>
            <sz val="10"/>
            <color rgb="FF000000"/>
            <rFont val="Arial"/>
            <scheme val="minor"/>
          </rPr>
          <t>4月の経費</t>
        </r>
      </text>
    </comment>
    <comment ref="F51" authorId="0" shapeId="0" xr:uid="{00000000-0006-0000-1300-000008000000}">
      <text>
        <r>
          <rPr>
            <sz val="10"/>
            <color rgb="FF000000"/>
            <rFont val="Arial"/>
            <scheme val="minor"/>
          </rPr>
          <t>引越し費用で頂いたお金入金：
12,000円</t>
        </r>
      </text>
    </comment>
    <comment ref="C56" authorId="0" shapeId="0" xr:uid="{00000000-0006-0000-1300-000046000000}">
      <text>
        <r>
          <rPr>
            <sz val="10"/>
            <color rgb="FF000000"/>
            <rFont val="Arial"/>
            <scheme val="minor"/>
          </rPr>
          <t>UFJに送金
振込額：300,000円
※手数料110円込みで計上</t>
        </r>
      </text>
    </comment>
    <comment ref="C57" authorId="0" shapeId="0" xr:uid="{00000000-0006-0000-1300-000055000000}">
      <text>
        <r>
          <rPr>
            <sz val="10"/>
            <color rgb="FF000000"/>
            <rFont val="Arial"/>
            <scheme val="minor"/>
          </rPr>
          <t>paypayチャージ：2,099円</t>
        </r>
      </text>
    </comment>
    <comment ref="C58" authorId="0" shapeId="0" xr:uid="{00000000-0006-0000-1300-000061000000}">
      <text>
        <r>
          <rPr>
            <sz val="10"/>
            <color rgb="FF000000"/>
            <rFont val="Arial"/>
            <scheme val="minor"/>
          </rPr>
          <t>paypayチャージ：10,000円</t>
        </r>
      </text>
    </comment>
    <comment ref="F61" authorId="0" shapeId="0" xr:uid="{00000000-0006-0000-1300-00001F000000}">
      <text>
        <r>
          <rPr>
            <sz val="10"/>
            <color rgb="FF000000"/>
            <rFont val="Arial"/>
            <scheme val="minor"/>
          </rPr>
          <t>4月の経費</t>
        </r>
      </text>
    </comment>
    <comment ref="C63" authorId="0" shapeId="0" xr:uid="{00000000-0006-0000-1300-00003A000000}">
      <text>
        <r>
          <rPr>
            <sz val="10"/>
            <color rgb="FF000000"/>
            <rFont val="Arial"/>
            <scheme val="minor"/>
          </rPr>
          <t>paypayチャージ：10,000円</t>
        </r>
      </text>
    </comment>
    <comment ref="F65" authorId="0" shapeId="0" xr:uid="{00000000-0006-0000-1300-000053000000}">
      <text>
        <r>
          <rPr>
            <sz val="10"/>
            <color rgb="FF000000"/>
            <rFont val="Arial"/>
            <scheme val="minor"/>
          </rPr>
          <t>キャッシングより借入</t>
        </r>
      </text>
    </comment>
    <comment ref="C67" authorId="0" shapeId="0" xr:uid="{00000000-0006-0000-1300-000001000000}">
      <text>
        <r>
          <rPr>
            <sz val="10"/>
            <color rgb="FF000000"/>
            <rFont val="Arial"/>
            <scheme val="minor"/>
          </rPr>
          <t>UFJに移し替え予定</t>
        </r>
      </text>
    </comment>
    <comment ref="D69" authorId="0" shapeId="0" xr:uid="{00000000-0006-0000-1300-000017000000}">
      <text>
        <r>
          <rPr>
            <sz val="10"/>
            <color rgb="FF000000"/>
            <rFont val="Arial"/>
            <scheme val="minor"/>
          </rPr>
          <t>プラム支払い</t>
        </r>
      </text>
    </comment>
    <comment ref="C84" authorId="0" shapeId="0" xr:uid="{00000000-0006-0000-1300-000005000000}">
      <text>
        <r>
          <rPr>
            <sz val="10"/>
            <color rgb="FF000000"/>
            <rFont val="Arial"/>
            <scheme val="minor"/>
          </rPr>
          <t>paypayチャージ：10,000円</t>
        </r>
      </text>
    </comment>
    <comment ref="D91" authorId="0" shapeId="0" xr:uid="{00000000-0006-0000-1300-000060000000}">
      <text>
        <r>
          <rPr>
            <sz val="10"/>
            <color rgb="FF000000"/>
            <rFont val="Arial"/>
            <scheme val="minor"/>
          </rPr>
          <t>7月分家賃
①家賃：88,700円
②初回保証料：22,175円
③家賃の1％：887円</t>
        </r>
      </text>
    </comment>
    <comment ref="F94" authorId="0" shapeId="0" xr:uid="{00000000-0006-0000-1300-00001D000000}">
      <text>
        <r>
          <rPr>
            <sz val="10"/>
            <color rgb="FF000000"/>
            <rFont val="Arial"/>
            <scheme val="minor"/>
          </rPr>
          <t>退去費用清算の振込：28,513円
【保証金：61,100円】
日割り家賃：3日分で5,913円
清掃費：33,000円
カギ代：5,500円</t>
        </r>
      </text>
    </comment>
    <comment ref="D95" authorId="0" shapeId="0" xr:uid="{00000000-0006-0000-1300-00002A000000}">
      <text>
        <r>
          <rPr>
            <sz val="10"/>
            <color rgb="FF000000"/>
            <rFont val="Arial"/>
            <scheme val="minor"/>
          </rPr>
          <t>リボ返済：20,000円</t>
        </r>
      </text>
    </comment>
    <comment ref="D99" authorId="0" shapeId="0" xr:uid="{00000000-0006-0000-1300-00005F000000}">
      <text>
        <r>
          <rPr>
            <sz val="10"/>
            <color rgb="FF000000"/>
            <rFont val="Arial"/>
            <scheme val="minor"/>
          </rPr>
          <t>プラム支払い</t>
        </r>
      </text>
    </comment>
    <comment ref="G109" authorId="0" shapeId="0" xr:uid="{00000000-0006-0000-1300-00000C000000}">
      <text>
        <r>
          <rPr>
            <sz val="10"/>
            <color rgb="FF000000"/>
            <rFont val="Arial"/>
            <scheme val="minor"/>
          </rPr>
          <t>転職後の初任給</t>
        </r>
      </text>
    </comment>
    <comment ref="C110" authorId="0" shapeId="0" xr:uid="{00000000-0006-0000-1300-000010000000}">
      <text>
        <r>
          <rPr>
            <sz val="10"/>
            <color rgb="FF000000"/>
            <rFont val="Arial"/>
            <scheme val="minor"/>
          </rPr>
          <t>UFJに送金
振込額：〇円
※手数料〇円込みで計上</t>
        </r>
      </text>
    </comment>
    <comment ref="D110" authorId="0" shapeId="0" xr:uid="{00000000-0006-0000-1300-000011000000}">
      <text>
        <r>
          <rPr>
            <sz val="10"/>
            <color rgb="FF000000"/>
            <rFont val="Arial"/>
            <scheme val="minor"/>
          </rPr>
          <t>ACの返済：97,273円
①元本：90,000円
②利息：7,273円</t>
        </r>
      </text>
    </comment>
    <comment ref="D111" authorId="0" shapeId="0" xr:uid="{00000000-0006-0000-1300-000023000000}">
      <text>
        <r>
          <rPr>
            <sz val="10"/>
            <color rgb="FF000000"/>
            <rFont val="Arial"/>
            <scheme val="minor"/>
          </rPr>
          <t>ACの返済：15,246円
①元本：15,000円
②利息：246円</t>
        </r>
      </text>
    </comment>
    <comment ref="E114" authorId="0" shapeId="0" xr:uid="{00000000-0006-0000-1300-000049000000}">
      <text>
        <r>
          <rPr>
            <sz val="10"/>
            <color rgb="FF000000"/>
            <rFont val="Arial"/>
            <scheme val="minor"/>
          </rPr>
          <t>現金引き出し：220円は手数料</t>
        </r>
      </text>
    </comment>
    <comment ref="C120" authorId="0" shapeId="0" xr:uid="{00000000-0006-0000-1300-00002F000000}">
      <text>
        <r>
          <rPr>
            <sz val="10"/>
            <color rgb="FF000000"/>
            <rFont val="Arial"/>
            <scheme val="minor"/>
          </rPr>
          <t>paypayチャージ：10,000円</t>
        </r>
      </text>
    </comment>
    <comment ref="G120" authorId="0" shapeId="0" xr:uid="{00000000-0006-0000-1300-000031000000}">
      <text>
        <r>
          <rPr>
            <sz val="10"/>
            <color rgb="FF000000"/>
            <rFont val="Arial"/>
            <scheme val="minor"/>
          </rPr>
          <t>取材のお金を現金入金：40,000円</t>
        </r>
      </text>
    </comment>
    <comment ref="D121" authorId="0" shapeId="0" xr:uid="{00000000-0006-0000-1300-00003C000000}">
      <text>
        <r>
          <rPr>
            <sz val="10"/>
            <color rgb="FF000000"/>
            <rFont val="Arial"/>
            <scheme val="minor"/>
          </rPr>
          <t>ACの返済：32,391円
①元本：30,000円
②利息：2,391円</t>
        </r>
      </text>
    </comment>
    <comment ref="D122" authorId="0" shapeId="0" xr:uid="{00000000-0006-0000-1300-000045000000}">
      <text>
        <r>
          <rPr>
            <sz val="10"/>
            <color rgb="FF000000"/>
            <rFont val="Arial"/>
            <scheme val="minor"/>
          </rPr>
          <t>家賃と光熱費と保証料：89,587円
※8月分(ネイバーズ武蔵中原)</t>
        </r>
      </text>
    </comment>
    <comment ref="C127" authorId="0" shapeId="0" xr:uid="{00000000-0006-0000-1300-00001A000000}">
      <text>
        <r>
          <rPr>
            <sz val="10"/>
            <color rgb="FF000000"/>
            <rFont val="Arial"/>
            <scheme val="minor"/>
          </rPr>
          <t>paypayチャージ：1,000円</t>
        </r>
      </text>
    </comment>
    <comment ref="D130" authorId="0" shapeId="0" xr:uid="{00000000-0006-0000-1300-000043000000}">
      <text>
        <r>
          <rPr>
            <sz val="10"/>
            <color rgb="FF000000"/>
            <rFont val="Arial"/>
            <scheme val="minor"/>
          </rPr>
          <t>プラム支払い</t>
        </r>
      </text>
    </comment>
    <comment ref="G140" authorId="0" shapeId="0" xr:uid="{00000000-0006-0000-1300-00005B000000}">
      <text>
        <r>
          <rPr>
            <sz val="10"/>
            <color rgb="FF000000"/>
            <rFont val="Arial"/>
            <scheme val="minor"/>
          </rPr>
          <t>転職後の2回目の給料</t>
        </r>
      </text>
    </comment>
    <comment ref="D141" authorId="0" shapeId="0" xr:uid="{00000000-0006-0000-1300-000066000000}">
      <text>
        <r>
          <rPr>
            <sz val="10"/>
            <color rgb="FF000000"/>
            <rFont val="Arial"/>
            <scheme val="minor"/>
          </rPr>
          <t>ACの返済：159,487円
①元本：155,000円
②利息：4,487円</t>
        </r>
      </text>
    </comment>
    <comment ref="C142" authorId="0" shapeId="0" xr:uid="{00000000-0006-0000-1300-000009000000}">
      <text>
        <r>
          <rPr>
            <sz val="10"/>
            <color rgb="FF000000"/>
            <rFont val="Arial"/>
            <scheme val="minor"/>
          </rPr>
          <t>三井住友の口座に移し替え
※8月27日の引落し分からクレカの引落し口座も三井住友の方に変更済み</t>
        </r>
      </text>
    </comment>
    <comment ref="G143" authorId="0" shapeId="0" xr:uid="{00000000-0006-0000-1300-000012000000}">
      <text>
        <r>
          <rPr>
            <sz val="10"/>
            <color rgb="FF000000"/>
            <rFont val="Arial"/>
            <scheme val="minor"/>
          </rPr>
          <t>利息収入：53円</t>
        </r>
      </text>
    </comment>
    <comment ref="D152" authorId="0" shapeId="0" xr:uid="{00000000-0006-0000-1300-000020000000}">
      <text>
        <r>
          <rPr>
            <sz val="10"/>
            <color rgb="FF000000"/>
            <rFont val="Arial"/>
            <scheme val="minor"/>
          </rPr>
          <t>家賃と光熱費と保証料：89,587円
※9月分(ネイバーズ武蔵中原)</t>
        </r>
      </text>
    </comment>
    <comment ref="G157" authorId="0" shapeId="0" xr:uid="{00000000-0006-0000-1300-000062000000}">
      <text>
        <r>
          <rPr>
            <sz val="10"/>
            <color rgb="FF000000"/>
            <rFont val="Arial"/>
            <scheme val="minor"/>
          </rPr>
          <t>ばあちゃんから頂いたお手伝い代金18,000円のうち10,000円入金</t>
        </r>
      </text>
    </comment>
    <comment ref="D161" authorId="0" shapeId="0" xr:uid="{00000000-0006-0000-1300-000028000000}">
      <text>
        <r>
          <rPr>
            <sz val="10"/>
            <color rgb="FF000000"/>
            <rFont val="Arial"/>
            <scheme val="minor"/>
          </rPr>
          <t>プラム支払い</t>
        </r>
      </text>
    </comment>
    <comment ref="G164" authorId="0" shapeId="0" xr:uid="{00000000-0006-0000-1300-000051000000}">
      <text>
        <r>
          <rPr>
            <sz val="10"/>
            <color rgb="FF000000"/>
            <rFont val="Arial"/>
            <scheme val="minor"/>
          </rPr>
          <t>ばあちゃんから頂いたお手伝い代金追加10,000円⇒すぐに入金</t>
        </r>
      </text>
    </comment>
    <comment ref="D168" authorId="0" shapeId="0" xr:uid="{00000000-0006-0000-1300-000015000000}">
      <text>
        <r>
          <rPr>
            <sz val="10"/>
            <color rgb="FF000000"/>
            <rFont val="Arial"/>
            <scheme val="minor"/>
          </rPr>
          <t>エポスの返済：104,342円
①元本：102,978円
②利息：1,364円</t>
        </r>
      </text>
    </comment>
    <comment ref="G168" authorId="0" shapeId="0" xr:uid="{00000000-0006-0000-1300-000018000000}">
      <text>
        <r>
          <rPr>
            <sz val="10"/>
            <color rgb="FF000000"/>
            <rFont val="Arial"/>
            <scheme val="minor"/>
          </rPr>
          <t>転職後の3回目の給料</t>
        </r>
      </text>
    </comment>
    <comment ref="E169" authorId="0" shapeId="0" xr:uid="{00000000-0006-0000-1300-000025000000}">
      <text>
        <r>
          <rPr>
            <sz val="10"/>
            <color rgb="FF000000"/>
            <rFont val="Arial"/>
            <scheme val="minor"/>
          </rPr>
          <t>ご祝儀の引き出し：30,000円</t>
        </r>
      </text>
    </comment>
    <comment ref="C170" authorId="0" shapeId="0" xr:uid="{00000000-0006-0000-1300-000036000000}">
      <text>
        <r>
          <rPr>
            <sz val="10"/>
            <color rgb="FF000000"/>
            <rFont val="Arial"/>
            <scheme val="minor"/>
          </rPr>
          <t>三井住友の口座に移し替え
※9月分のクレカの引落し口座も三井住友の方に変更済み</t>
        </r>
      </text>
    </comment>
    <comment ref="C181" authorId="0" shapeId="0" xr:uid="{00000000-0006-0000-1300-000057000000}">
      <text>
        <r>
          <rPr>
            <sz val="10"/>
            <color rgb="FF000000"/>
            <rFont val="Arial"/>
            <scheme val="minor"/>
          </rPr>
          <t>PayPayチャージ：5,000円
※アキラさんに送金するため</t>
        </r>
      </text>
    </comment>
    <comment ref="D183" authorId="0" shapeId="0" xr:uid="{00000000-0006-0000-1300-000004000000}">
      <text>
        <r>
          <rPr>
            <sz val="10"/>
            <color rgb="FF000000"/>
            <rFont val="Arial"/>
            <scheme val="minor"/>
          </rPr>
          <t>家賃と光熱費と保証料：89,587円
※10月分(ネイバーズ武蔵中原)</t>
        </r>
      </text>
    </comment>
    <comment ref="C186" authorId="0" shapeId="0" xr:uid="{00000000-0006-0000-1300-00002E000000}">
      <text>
        <r>
          <rPr>
            <sz val="10"/>
            <color rgb="FF000000"/>
            <rFont val="Arial"/>
            <scheme val="minor"/>
          </rPr>
          <t>PayPayチャージ：1,019円
※ハローサイクリングのため</t>
        </r>
      </text>
    </comment>
    <comment ref="D191" authorId="0" shapeId="0" xr:uid="{00000000-0006-0000-1300-000002000000}">
      <text>
        <r>
          <rPr>
            <sz val="10"/>
            <color rgb="FF000000"/>
            <rFont val="Arial"/>
            <scheme val="minor"/>
          </rPr>
          <t>プラム支払い</t>
        </r>
      </text>
    </comment>
    <comment ref="E199" authorId="0" shapeId="0" xr:uid="{00000000-0006-0000-1300-00006B000000}">
      <text>
        <r>
          <rPr>
            <sz val="10"/>
            <color rgb="FF000000"/>
            <rFont val="Arial"/>
            <scheme val="minor"/>
          </rPr>
          <t>甲府の温泉のために現金下ろし</t>
        </r>
      </text>
    </comment>
    <comment ref="D201" authorId="0" shapeId="0" xr:uid="{00000000-0006-0000-1300-000014000000}">
      <text>
        <r>
          <rPr>
            <sz val="10"/>
            <color rgb="FF000000"/>
            <rFont val="Arial"/>
            <scheme val="minor"/>
          </rPr>
          <t>章仁さんみずき結婚式振込：10,762円
※別途手数料110円</t>
        </r>
      </text>
    </comment>
    <comment ref="G201" authorId="0" shapeId="0" xr:uid="{00000000-0006-0000-1300-000016000000}">
      <text>
        <r>
          <rPr>
            <sz val="10"/>
            <color rgb="FF000000"/>
            <rFont val="Arial"/>
            <scheme val="minor"/>
          </rPr>
          <t>転職後の4回目の給料</t>
        </r>
      </text>
    </comment>
    <comment ref="D203" authorId="0" shapeId="0" xr:uid="{00000000-0006-0000-1300-000037000000}">
      <text>
        <r>
          <rPr>
            <sz val="10"/>
            <color rgb="FF000000"/>
            <rFont val="Arial"/>
            <scheme val="minor"/>
          </rPr>
          <t>振込手数料：110円</t>
        </r>
      </text>
    </comment>
    <comment ref="E203" authorId="0" shapeId="0" xr:uid="{00000000-0006-0000-1300-000038000000}">
      <text>
        <r>
          <rPr>
            <sz val="10"/>
            <color rgb="FF000000"/>
            <rFont val="Arial"/>
            <scheme val="minor"/>
          </rPr>
          <t>引っ越しの初期費用：131,711円
★敷金と11月分の家賃と初回保証料
※初回保証料はもしかしたら初回の家賃引き落としでひかれるかも？
➡認識の通り、32,175円は初期費用ではひかれず、初回の引き落としで引かれそう。今回は131,711円-32,175=99,536円の支払いだった。</t>
        </r>
      </text>
    </comment>
    <comment ref="E204" authorId="0" shapeId="0" xr:uid="{00000000-0006-0000-1300-00003F000000}">
      <text>
        <r>
          <rPr>
            <sz val="10"/>
            <color rgb="FF000000"/>
            <rFont val="Arial"/>
            <scheme val="minor"/>
          </rPr>
          <t>現金おろし：9,000円
※みずほのATMで下ろしたので手数料かからずgood
★用途：菊池の結婚式2次会</t>
        </r>
      </text>
    </comment>
    <comment ref="E205" authorId="0" shapeId="0" xr:uid="{00000000-0006-0000-1300-00004D000000}">
      <text>
        <r>
          <rPr>
            <sz val="10"/>
            <color rgb="FF000000"/>
            <rFont val="Arial"/>
            <scheme val="minor"/>
          </rPr>
          <t>現金おろし：29,000円
※みずほのATMで下ろしたので手数料かからずgood
★用途：豚星を現金で払うためと
★用途2：12月の結婚式用（これで11月に一気に3万おろさなくて良い）</t>
        </r>
      </text>
    </comment>
    <comment ref="D213" authorId="0" shapeId="0" xr:uid="{00000000-0006-0000-1300-000048000000}">
      <text>
        <r>
          <rPr>
            <sz val="10"/>
            <color rgb="FF000000"/>
            <rFont val="Arial"/>
            <scheme val="minor"/>
          </rPr>
          <t>家賃と光熱費と保証料：89,587円
※11月分(ネイバーズ武蔵中原)
※11月1日～3日までの3日分しか契約無いので残りの27日分は12月に返金予定（12/10らへんでとりあえず入れといた）</t>
        </r>
      </text>
    </comment>
    <comment ref="D222" authorId="0" shapeId="0" xr:uid="{00000000-0006-0000-1300-000054000000}">
      <text>
        <r>
          <rPr>
            <sz val="10"/>
            <color rgb="FF000000"/>
            <rFont val="Arial"/>
            <scheme val="minor"/>
          </rPr>
          <t>プラム支払い</t>
        </r>
      </text>
    </comment>
    <comment ref="E226" authorId="0" shapeId="0" xr:uid="{00000000-0006-0000-1300-000019000000}">
      <text>
        <r>
          <rPr>
            <sz val="10"/>
            <color rgb="FF000000"/>
            <rFont val="Arial"/>
            <scheme val="minor"/>
          </rPr>
          <t>5,000円おろし
220円手数料
※ロイイベントで酒購入の為</t>
        </r>
      </text>
    </comment>
    <comment ref="G231" authorId="0" shapeId="0" xr:uid="{00000000-0006-0000-1300-00005E000000}">
      <text>
        <r>
          <rPr>
            <sz val="10"/>
            <color rgb="FF000000"/>
            <rFont val="Arial"/>
            <scheme val="minor"/>
          </rPr>
          <t>転職後の5回目の給料</t>
        </r>
      </text>
    </comment>
    <comment ref="C232" authorId="0" shapeId="0" xr:uid="{00000000-0006-0000-1300-000068000000}">
      <text>
        <r>
          <rPr>
            <sz val="10"/>
            <color rgb="FF000000"/>
            <rFont val="Arial"/>
            <scheme val="minor"/>
          </rPr>
          <t>三井住友へ移し替え：210,000円
※110円手数料</t>
        </r>
      </text>
    </comment>
    <comment ref="C233" authorId="0" shapeId="0" xr:uid="{00000000-0006-0000-1300-00000D000000}">
      <text>
        <r>
          <rPr>
            <sz val="10"/>
            <color rgb="FF000000"/>
            <rFont val="Arial"/>
            <scheme val="minor"/>
          </rPr>
          <t>PayPayチャージ</t>
        </r>
      </text>
    </comment>
    <comment ref="C238" authorId="0" shapeId="0" xr:uid="{00000000-0006-0000-1300-00004B000000}">
      <text>
        <r>
          <rPr>
            <sz val="10"/>
            <color rgb="FF000000"/>
            <rFont val="Arial"/>
            <scheme val="minor"/>
          </rPr>
          <t>PayPayチャージ</t>
        </r>
      </text>
    </comment>
    <comment ref="D243" authorId="0" shapeId="0" xr:uid="{00000000-0006-0000-1300-000022000000}">
      <text>
        <r>
          <rPr>
            <sz val="10"/>
            <color rgb="FF000000"/>
            <rFont val="Arial"/>
            <scheme val="minor"/>
          </rPr>
          <t>家賃と光熱費と月額保証料：129,987円
※12月分(SA麻布十番)
★初回保証料は初期費用で請求されなかったのでここで32,175円がかかる認識。129,987+32,175=162,162</t>
        </r>
      </text>
    </comment>
    <comment ref="D244" authorId="0" shapeId="0" xr:uid="{00000000-0006-0000-1300-000032000000}">
      <text>
        <r>
          <rPr>
            <sz val="10"/>
            <color rgb="FF000000"/>
            <rFont val="Arial"/>
            <scheme val="minor"/>
          </rPr>
          <t>違約金：135,340円「134,000円（違約金）+1,340円（月額保証料）」</t>
        </r>
      </text>
    </comment>
    <comment ref="H305" authorId="0" shapeId="0" xr:uid="{00000000-0006-0000-1300-000058000000}">
      <text>
        <r>
          <rPr>
            <sz val="10"/>
            <color rgb="FF000000"/>
            <rFont val="Arial"/>
            <scheme val="minor"/>
          </rPr>
          <t>楽天証券から自動スイープ分：5,187円</t>
        </r>
      </text>
    </comment>
    <comment ref="C306" authorId="0" shapeId="0" xr:uid="{00000000-0006-0000-1300-000063000000}">
      <text>
        <r>
          <rPr>
            <sz val="10"/>
            <color rgb="FF000000"/>
            <rFont val="Arial"/>
            <scheme val="minor"/>
          </rPr>
          <t>楽天証券でサンリオの株購入</t>
        </r>
      </text>
    </comment>
    <comment ref="H306" authorId="0" shapeId="0" xr:uid="{00000000-0006-0000-1300-000064000000}">
      <text>
        <r>
          <rPr>
            <sz val="10"/>
            <color rgb="FF000000"/>
            <rFont val="Arial"/>
            <scheme val="minor"/>
          </rPr>
          <t>楽天証券から自動スイープ分：4,778円</t>
        </r>
      </text>
    </comment>
    <comment ref="C307" authorId="0" shapeId="0" xr:uid="{00000000-0006-0000-1300-000006000000}">
      <text>
        <r>
          <rPr>
            <sz val="10"/>
            <color rgb="FF000000"/>
            <rFont val="Arial"/>
            <scheme val="minor"/>
          </rPr>
          <t>楽天証券でサンリオの株購入</t>
        </r>
      </text>
    </comment>
    <comment ref="H307" authorId="0" shapeId="0" xr:uid="{00000000-0006-0000-1300-00000A000000}">
      <text>
        <r>
          <rPr>
            <sz val="10"/>
            <color rgb="FF000000"/>
            <rFont val="Arial"/>
            <scheme val="minor"/>
          </rPr>
          <t>楽天証券から自動スイープ分：1,440円</t>
        </r>
      </text>
    </comment>
    <comment ref="D310" authorId="0" shapeId="0" xr:uid="{00000000-0006-0000-1300-000030000000}">
      <text>
        <r>
          <rPr>
            <sz val="10"/>
            <color rgb="FF000000"/>
            <rFont val="Arial"/>
            <scheme val="minor"/>
          </rPr>
          <t>あやなんにグアム旅行の飛行機とホテル代：176,460円</t>
        </r>
      </text>
    </comment>
    <comment ref="H310" authorId="0" shapeId="0" xr:uid="{00000000-0006-0000-1300-000033000000}">
      <text>
        <r>
          <rPr>
            <sz val="10"/>
            <color rgb="FF000000"/>
            <rFont val="Arial"/>
            <scheme val="minor"/>
          </rPr>
          <t>三井住友から楽天銀行に移し替え
※あやなんグアム旅行代</t>
        </r>
      </text>
    </comment>
    <comment ref="F328" authorId="0" shapeId="0" xr:uid="{00000000-0006-0000-1300-000042000000}">
      <text>
        <r>
          <rPr>
            <sz val="10"/>
            <color rgb="FF000000"/>
            <rFont val="Arial"/>
            <scheme val="minor"/>
          </rPr>
          <t>①サンリオ株うって返ってきた分：106,928円
※19株分</t>
        </r>
      </text>
    </comment>
    <comment ref="F333" authorId="0" shapeId="0" xr:uid="{00000000-0006-0000-1300-000013000000}">
      <text>
        <r>
          <rPr>
            <sz val="10"/>
            <color rgb="FF000000"/>
            <rFont val="Arial"/>
            <scheme val="minor"/>
          </rPr>
          <t>①サンリオ株うって返ってきた分：5,215円
※1株分</t>
        </r>
      </text>
    </comment>
    <comment ref="H334" authorId="0" shapeId="0" xr:uid="{00000000-0006-0000-1300-000024000000}">
      <text>
        <r>
          <rPr>
            <sz val="10"/>
            <color rgb="FF000000"/>
            <rFont val="Arial"/>
            <scheme val="minor"/>
          </rPr>
          <t>三井住友に送金
※145円は手数料</t>
        </r>
      </text>
    </comment>
    <comment ref="F350" authorId="0" shapeId="0" xr:uid="{00000000-0006-0000-1300-00001E000000}">
      <text>
        <r>
          <rPr>
            <sz val="10"/>
            <color rgb="FF000000"/>
            <rFont val="Arial"/>
            <scheme val="minor"/>
          </rPr>
          <t>証券口座から返金：1,660円
※ベイカレの株買うときに余った額</t>
        </r>
      </text>
    </comment>
    <comment ref="F361" authorId="0" shapeId="0" xr:uid="{00000000-0006-0000-1300-000041000000}">
      <text>
        <r>
          <rPr>
            <sz val="10"/>
            <color rgb="FF000000"/>
            <rFont val="Arial"/>
            <scheme val="minor"/>
          </rPr>
          <t>証券口座から返金：458,023円
※ベイカレ投入と増えた分</t>
        </r>
      </text>
    </comment>
    <comment ref="C362" authorId="0" shapeId="0" xr:uid="{00000000-0006-0000-1300-00004E000000}">
      <text>
        <r>
          <rPr>
            <sz val="10"/>
            <color rgb="FF000000"/>
            <rFont val="Arial"/>
            <scheme val="minor"/>
          </rPr>
          <t>三井住友に移し：435,000円
※手数料145円</t>
        </r>
      </text>
    </comment>
    <comment ref="G368" authorId="0" shapeId="0" xr:uid="{00000000-0006-0000-1300-000034000000}">
      <text>
        <r>
          <rPr>
            <sz val="10"/>
            <color rgb="FF000000"/>
            <rFont val="Arial"/>
            <scheme val="minor"/>
          </rPr>
          <t>利息：12円</t>
        </r>
      </text>
    </comment>
    <comment ref="C374" authorId="0" shapeId="0" xr:uid="{00000000-0006-0000-1300-00000F000000}">
      <text>
        <r>
          <rPr>
            <sz val="10"/>
            <color rgb="FF000000"/>
            <rFont val="Arial"/>
            <scheme val="minor"/>
          </rPr>
          <t>楽天証券でPPIHの株購入</t>
        </r>
      </text>
    </comment>
    <comment ref="F375" authorId="0" shapeId="0" xr:uid="{00000000-0006-0000-1300-000021000000}">
      <text>
        <r>
          <rPr>
            <sz val="10"/>
            <color rgb="FF000000"/>
            <rFont val="Arial"/>
            <scheme val="minor"/>
          </rPr>
          <t>証券口座から返金：14,750円
※PPIHの株買うときに余った額</t>
        </r>
      </text>
    </comment>
    <comment ref="F383" authorId="0" shapeId="0" xr:uid="{00000000-0006-0000-1300-00001C000000}">
      <text>
        <r>
          <rPr>
            <sz val="10"/>
            <color rgb="FF000000"/>
            <rFont val="Arial"/>
            <scheme val="minor"/>
          </rPr>
          <t>証券口座から返金：2,680円
※伊藤忠の株買うときに余った額</t>
        </r>
      </text>
    </comment>
    <comment ref="H392" authorId="0" shapeId="0" xr:uid="{00000000-0006-0000-1300-000027000000}">
      <text>
        <r>
          <rPr>
            <sz val="10"/>
            <color rgb="FF000000"/>
            <rFont val="Arial"/>
            <scheme val="minor"/>
          </rPr>
          <t>三井住友に移し替え：20,000円
※手数料145円</t>
        </r>
      </text>
    </comment>
    <comment ref="H395" authorId="0" shapeId="0" xr:uid="{00000000-0006-0000-1300-000050000000}">
      <text>
        <r>
          <rPr>
            <sz val="10"/>
            <color rgb="FF000000"/>
            <rFont val="Arial"/>
            <scheme val="minor"/>
          </rPr>
          <t>みずほから送金：6,000円</t>
        </r>
      </text>
    </comment>
    <comment ref="D396" authorId="0" shapeId="0" xr:uid="{00000000-0006-0000-1300-000059000000}">
      <text>
        <r>
          <rPr>
            <sz val="10"/>
            <color rgb="FF000000"/>
            <rFont val="Arial"/>
            <scheme val="minor"/>
          </rPr>
          <t>AC一括支払い</t>
        </r>
      </text>
    </comment>
    <comment ref="F396" authorId="0" shapeId="0" xr:uid="{00000000-0006-0000-1300-00005A000000}">
      <text>
        <r>
          <rPr>
            <sz val="10"/>
            <color rgb="FF000000"/>
            <rFont val="Arial"/>
            <scheme val="minor"/>
          </rPr>
          <t>証券口座から返金：581,750円
※伊藤忠投入と減った分。。。</t>
        </r>
      </text>
    </comment>
    <comment ref="H396" authorId="0" shapeId="0" xr:uid="{00000000-0006-0000-1300-00005D000000}">
      <text>
        <r>
          <rPr>
            <sz val="10"/>
            <color rgb="FF000000"/>
            <rFont val="Arial"/>
            <scheme val="minor"/>
          </rPr>
          <t>三井住友から移し替え：11,000円</t>
        </r>
      </text>
    </comment>
    <comment ref="D397" authorId="0" shapeId="0" xr:uid="{00000000-0006-0000-1300-000067000000}">
      <text>
        <r>
          <rPr>
            <sz val="10"/>
            <color rgb="FF000000"/>
            <rFont val="Arial"/>
            <scheme val="minor"/>
          </rPr>
          <t>ニキの6/6のパーティー代送金：15,000円
※手数料145円</t>
        </r>
      </text>
    </comment>
    <comment ref="D417" authorId="0" shapeId="0" xr:uid="{00000000-0006-0000-1300-000029000000}">
      <text>
        <r>
          <rPr>
            <sz val="10"/>
            <color rgb="FF000000"/>
            <rFont val="Arial"/>
            <scheme val="minor"/>
          </rPr>
          <t>キオクシア株とサンリオ株購入：101,444円</t>
        </r>
      </text>
    </comment>
    <comment ref="F417" authorId="0" shapeId="0" xr:uid="{00000000-0006-0000-1300-00002B000000}">
      <text>
        <r>
          <rPr>
            <sz val="10"/>
            <color rgb="FF000000"/>
            <rFont val="Arial"/>
            <scheme val="minor"/>
          </rPr>
          <t>13万入れて使わなかった分</t>
        </r>
      </text>
    </comment>
    <comment ref="H417" authorId="0" shapeId="0" xr:uid="{00000000-0006-0000-1300-00002D000000}">
      <text>
        <r>
          <rPr>
            <sz val="10"/>
            <color rgb="FF000000"/>
            <rFont val="Arial"/>
            <scheme val="minor"/>
          </rPr>
          <t>三井住友から移し替え：130,000円
※キオクシアの株買うため</t>
        </r>
      </text>
    </comment>
    <comment ref="C422" authorId="0" shapeId="0" xr:uid="{00000000-0006-0000-1300-00006A000000}">
      <text>
        <r>
          <rPr>
            <sz val="10"/>
            <color rgb="FF000000"/>
            <rFont val="Arial"/>
            <scheme val="minor"/>
          </rPr>
          <t>三井住友に移し：50,145円
※振込手数料145円</t>
        </r>
      </text>
    </comment>
    <comment ref="D423" authorId="0" shapeId="0" xr:uid="{00000000-0006-0000-1300-00000E000000}">
      <text>
        <r>
          <rPr>
            <sz val="10"/>
            <color rgb="FF000000"/>
            <rFont val="Arial"/>
            <scheme val="minor"/>
          </rPr>
          <t>フジクラの株購入：77,882円</t>
        </r>
      </text>
    </comment>
    <comment ref="D430" authorId="0" shapeId="0" xr:uid="{00000000-0006-0000-1300-000065000000}">
      <text>
        <r>
          <rPr>
            <sz val="10"/>
            <color rgb="FF000000"/>
            <rFont val="Arial"/>
            <scheme val="minor"/>
          </rPr>
          <t>伊藤忠の株買い増し：11,705円</t>
        </r>
      </text>
    </comment>
    <comment ref="D431" authorId="0" shapeId="0" xr:uid="{00000000-0006-0000-1300-00000B000000}">
      <text>
        <r>
          <rPr>
            <sz val="10"/>
            <color rgb="FF000000"/>
            <rFont val="Arial"/>
            <scheme val="minor"/>
          </rPr>
          <t>伊藤忠の株買い増し</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1400-00002D000000}">
      <text>
        <r>
          <rPr>
            <sz val="10"/>
            <color rgb="FF000000"/>
            <rFont val="Arial"/>
            <scheme val="minor"/>
          </rPr>
          <t>①たこやき：960円
②京セラ飲み：650円</t>
        </r>
      </text>
    </comment>
    <comment ref="C5" authorId="0" shapeId="0" xr:uid="{00000000-0006-0000-1400-000039000000}">
      <text>
        <r>
          <rPr>
            <sz val="10"/>
            <color rgb="FF000000"/>
            <rFont val="Arial"/>
            <scheme val="minor"/>
          </rPr>
          <t>まつのや：850円</t>
        </r>
      </text>
    </comment>
    <comment ref="C6" authorId="0" shapeId="0" xr:uid="{00000000-0006-0000-1400-000047000000}">
      <text>
        <r>
          <rPr>
            <sz val="10"/>
            <color rgb="FF000000"/>
            <rFont val="Arial"/>
            <scheme val="minor"/>
          </rPr>
          <t>散髪：3,800円</t>
        </r>
      </text>
    </comment>
    <comment ref="C7" authorId="0" shapeId="0" xr:uid="{00000000-0006-0000-1400-000057000000}">
      <text>
        <r>
          <rPr>
            <sz val="10"/>
            <color rgb="FF000000"/>
            <rFont val="Arial"/>
            <scheme val="minor"/>
          </rPr>
          <t>朝飯セブンでタバコとメシ：1,055円
切替飲み①：358円
切替飲み②：440円
切替飲み③：220円
切替飲み④：382円
切替飲み⑤：170円</t>
        </r>
      </text>
    </comment>
    <comment ref="C8" authorId="0" shapeId="0" xr:uid="{00000000-0006-0000-1400-000064000000}">
      <text>
        <r>
          <rPr>
            <sz val="10"/>
            <color rgb="FF000000"/>
            <rFont val="Arial"/>
            <scheme val="minor"/>
          </rPr>
          <t>セブン夜：1,132円
セブン昼：946円</t>
        </r>
      </text>
    </comment>
    <comment ref="C9" authorId="0" shapeId="0" xr:uid="{00000000-0006-0000-1400-000075000000}">
      <text>
        <r>
          <rPr>
            <sz val="10"/>
            <color rgb="FF000000"/>
            <rFont val="Arial"/>
            <scheme val="minor"/>
          </rPr>
          <t>まつのや：910円
高槻の次郎：1,200円</t>
        </r>
      </text>
    </comment>
    <comment ref="E9" authorId="0" shapeId="0" xr:uid="{00000000-0006-0000-1400-000076000000}">
      <text>
        <r>
          <rPr>
            <sz val="10"/>
            <color rgb="FF000000"/>
            <rFont val="Arial"/>
            <scheme val="minor"/>
          </rPr>
          <t>調整金</t>
        </r>
      </text>
    </comment>
    <comment ref="C11" authorId="0" shapeId="0" xr:uid="{00000000-0006-0000-1400-000091000000}">
      <text>
        <r>
          <rPr>
            <sz val="10"/>
            <color rgb="FF000000"/>
            <rFont val="Arial"/>
            <scheme val="minor"/>
          </rPr>
          <t>セブンで納豆とレッドブル：417円
※50円引きクーポンも活用★</t>
        </r>
      </text>
    </comment>
    <comment ref="E11" authorId="0" shapeId="0" xr:uid="{00000000-0006-0000-1400-000094000000}">
      <text>
        <r>
          <rPr>
            <sz val="10"/>
            <color rgb="FF000000"/>
            <rFont val="Arial"/>
            <scheme val="minor"/>
          </rPr>
          <t>調整金</t>
        </r>
      </text>
    </comment>
    <comment ref="C13" authorId="0" shapeId="0" xr:uid="{00000000-0006-0000-1400-0000A9000000}">
      <text>
        <r>
          <rPr>
            <sz val="10"/>
            <color rgb="FF000000"/>
            <rFont val="Arial"/>
            <scheme val="minor"/>
          </rPr>
          <t>①夜飯セブン：923円
②予実前のローソン：789円
※タバコと野菜ラーメン
③昼飯セブン：562円
※モンスター込み
④紙タバコ：500円</t>
        </r>
      </text>
    </comment>
    <comment ref="C15" authorId="0" shapeId="0" xr:uid="{00000000-0006-0000-1400-0000CB000000}">
      <text>
        <r>
          <rPr>
            <sz val="10"/>
            <color rgb="FF000000"/>
            <rFont val="Arial"/>
            <scheme val="minor"/>
          </rPr>
          <t>①桜飲みの帰りファミマ：1,145円
※お酒1つずつおごり
②桜飲みの行きセブン：494円
③研修後のセブン飯：938円
④研修の居酒屋ランチ：990円</t>
        </r>
      </text>
    </comment>
    <comment ref="E15" authorId="0" shapeId="0" xr:uid="{00000000-0006-0000-1400-0000CF000000}">
      <text>
        <r>
          <rPr>
            <sz val="10"/>
            <color rgb="FF000000"/>
            <rFont val="Arial"/>
            <scheme val="minor"/>
          </rPr>
          <t>SBより誕生日ポイント：1,000円分</t>
        </r>
      </text>
    </comment>
    <comment ref="C16" authorId="0" shapeId="0" xr:uid="{00000000-0006-0000-1400-0000E0000000}">
      <text>
        <r>
          <rPr>
            <sz val="10"/>
            <color rgb="FF000000"/>
            <rFont val="Arial"/>
            <scheme val="minor"/>
          </rPr>
          <t>①タバコ代：930円
②ゆかに送金：1,515円
※オムライス代
③ゆかに誕プレロクシタン：2,090円
④昼飯セブン：1,134円
⑤のんちゃん飲み：1,055円
※もつ鍋のやつなど
⑥のんちゃん飲み：1,037円
※氷などセットで深夜に、、、</t>
        </r>
      </text>
    </comment>
    <comment ref="E16" authorId="0" shapeId="0" xr:uid="{00000000-0006-0000-1400-0000E2000000}">
      <text>
        <r>
          <rPr>
            <sz val="10"/>
            <color rgb="FF000000"/>
            <rFont val="Arial"/>
            <scheme val="minor"/>
          </rPr>
          <t>調整金</t>
        </r>
      </text>
    </comment>
    <comment ref="C17" authorId="0" shapeId="0" xr:uid="{00000000-0006-0000-1400-0000ED000000}">
      <text>
        <r>
          <rPr>
            <sz val="10"/>
            <color rgb="FF000000"/>
            <rFont val="Arial"/>
            <scheme val="minor"/>
          </rPr>
          <t>夜飯まつのや：760円</t>
        </r>
      </text>
    </comment>
    <comment ref="E17" authorId="0" shapeId="0" xr:uid="{00000000-0006-0000-1400-0000EE000000}">
      <text>
        <r>
          <rPr>
            <sz val="10"/>
            <color rgb="FF000000"/>
            <rFont val="Arial"/>
            <scheme val="minor"/>
          </rPr>
          <t>調整金</t>
        </r>
      </text>
    </comment>
    <comment ref="C18" authorId="0" shapeId="0" xr:uid="{00000000-0006-0000-1400-0000FD000000}">
      <text>
        <r>
          <rPr>
            <sz val="10"/>
            <color rgb="FF000000"/>
            <rFont val="Arial"/>
            <scheme val="minor"/>
          </rPr>
          <t>ゆかに送金：600円
※唐揚げとたこ焼き</t>
        </r>
      </text>
    </comment>
    <comment ref="C19" authorId="0" shapeId="0" xr:uid="{00000000-0006-0000-1400-000011010000}">
      <text>
        <r>
          <rPr>
            <sz val="10"/>
            <color rgb="FF000000"/>
            <rFont val="Arial"/>
            <scheme val="minor"/>
          </rPr>
          <t>セブンで夜飯：1,112円
ファミマ昼飯：758円</t>
        </r>
      </text>
    </comment>
    <comment ref="E19" authorId="0" shapeId="0" xr:uid="{00000000-0006-0000-1400-000013010000}">
      <text>
        <r>
          <rPr>
            <sz val="10"/>
            <color rgb="FF000000"/>
            <rFont val="Arial"/>
            <scheme val="minor"/>
          </rPr>
          <t>調整金</t>
        </r>
      </text>
    </comment>
    <comment ref="C21" authorId="0" shapeId="0" xr:uid="{00000000-0006-0000-1400-00002D010000}">
      <text>
        <r>
          <rPr>
            <sz val="10"/>
            <color rgb="FF000000"/>
            <rFont val="Arial"/>
            <scheme val="minor"/>
          </rPr>
          <t>①ローソンでおにぎり：279円
②夜飯ファミマ：933円</t>
        </r>
      </text>
    </comment>
    <comment ref="C22" authorId="0" shapeId="0" xr:uid="{00000000-0006-0000-1400-000038010000}">
      <text>
        <r>
          <rPr>
            <sz val="10"/>
            <color rgb="FF000000"/>
            <rFont val="Arial"/>
            <scheme val="minor"/>
          </rPr>
          <t>①セブンで酒代：660円
②平賀ちゃん飲み代：3,855円
③お包み袋セブン：327円
④駅弁というか駅コンビニ：914円</t>
        </r>
      </text>
    </comment>
    <comment ref="C26" authorId="0" shapeId="0" xr:uid="{00000000-0006-0000-1400-000067010000}">
      <text>
        <r>
          <rPr>
            <sz val="10"/>
            <color rgb="FF000000"/>
            <rFont val="Arial"/>
            <scheme val="minor"/>
          </rPr>
          <t>昼飯まつのや：1,590円
昼セブンレッドブル：224円</t>
        </r>
      </text>
    </comment>
    <comment ref="C27" authorId="0" shapeId="0" xr:uid="{00000000-0006-0000-1400-000072010000}">
      <text>
        <r>
          <rPr>
            <sz val="10"/>
            <color rgb="FF000000"/>
            <rFont val="Arial"/>
            <scheme val="minor"/>
          </rPr>
          <t>夜飯セブン：1,145円
ローソン：281円</t>
        </r>
      </text>
    </comment>
    <comment ref="E27" authorId="0" shapeId="0" xr:uid="{00000000-0006-0000-1400-000075010000}">
      <text>
        <r>
          <rPr>
            <sz val="10"/>
            <color rgb="FF000000"/>
            <rFont val="Arial"/>
            <scheme val="minor"/>
          </rPr>
          <t>ポイント付与：ちょうど残高0円に</t>
        </r>
      </text>
    </comment>
    <comment ref="C29" authorId="0" shapeId="0" xr:uid="{00000000-0006-0000-1400-000085010000}">
      <text>
        <r>
          <rPr>
            <sz val="10"/>
            <color rgb="FF000000"/>
            <rFont val="Arial"/>
            <scheme val="minor"/>
          </rPr>
          <t>①朝飯セブン：956円
②鴨川ファミマ：822円
③セブンでタバコ：430円</t>
        </r>
      </text>
    </comment>
    <comment ref="C30" authorId="0" shapeId="0" xr:uid="{00000000-0006-0000-1400-000096010000}">
      <text>
        <r>
          <rPr>
            <sz val="10"/>
            <color rgb="FF000000"/>
            <rFont val="Arial"/>
            <scheme val="minor"/>
          </rPr>
          <t>①夜中にセブン：1,200円
②セブンでタバコと飯：1,610円</t>
        </r>
      </text>
    </comment>
    <comment ref="E30" authorId="0" shapeId="0" xr:uid="{00000000-0006-0000-1400-000098010000}">
      <text>
        <r>
          <rPr>
            <sz val="10"/>
            <color rgb="FF000000"/>
            <rFont val="Arial"/>
            <scheme val="minor"/>
          </rPr>
          <t>調整金</t>
        </r>
      </text>
    </comment>
    <comment ref="C31" authorId="0" shapeId="0" xr:uid="{00000000-0006-0000-1400-0000A5010000}">
      <text>
        <r>
          <rPr>
            <sz val="10"/>
            <color rgb="FF000000"/>
            <rFont val="Arial"/>
            <scheme val="minor"/>
          </rPr>
          <t>朝飯セブン：557円</t>
        </r>
      </text>
    </comment>
    <comment ref="E31" authorId="0" shapeId="0" xr:uid="{00000000-0006-0000-1400-0000A6010000}">
      <text>
        <r>
          <rPr>
            <sz val="10"/>
            <color rgb="FF000000"/>
            <rFont val="Arial"/>
            <scheme val="minor"/>
          </rPr>
          <t>調整金</t>
        </r>
      </text>
    </comment>
    <comment ref="C32" authorId="0" shapeId="0" xr:uid="{00000000-0006-0000-1400-0000AF010000}">
      <text>
        <r>
          <rPr>
            <sz val="10"/>
            <color rgb="FF000000"/>
            <rFont val="Arial"/>
            <scheme val="minor"/>
          </rPr>
          <t>①つねにタバコ代：450円
②ドーナツおごり：950円</t>
        </r>
      </text>
    </comment>
    <comment ref="C33" authorId="0" shapeId="0" xr:uid="{00000000-0006-0000-1400-0000BB010000}">
      <text>
        <r>
          <rPr>
            <sz val="10"/>
            <color rgb="FF000000"/>
            <rFont val="Arial"/>
            <scheme val="minor"/>
          </rPr>
          <t>ローソン晩飯：465円
あやこちゃん送金：800円(飲み代)
夜セブン：595円(備品とお茶)</t>
        </r>
      </text>
    </comment>
    <comment ref="E33" authorId="0" shapeId="0" xr:uid="{00000000-0006-0000-1400-0000BD010000}">
      <text>
        <r>
          <rPr>
            <sz val="10"/>
            <color rgb="FF000000"/>
            <rFont val="Arial"/>
            <scheme val="minor"/>
          </rPr>
          <t>調整金
ティックトック交換：2,700円</t>
        </r>
      </text>
    </comment>
    <comment ref="C34" authorId="0" shapeId="0" xr:uid="{00000000-0006-0000-1400-000002000000}">
      <text>
        <r>
          <rPr>
            <sz val="10"/>
            <color rgb="FF000000"/>
            <rFont val="Arial"/>
            <scheme val="minor"/>
          </rPr>
          <t>あやこちゃん送金：12,459円(スポッチャの日)</t>
        </r>
      </text>
    </comment>
    <comment ref="C35" authorId="0" shapeId="0" xr:uid="{00000000-0006-0000-1400-00000D000000}">
      <text>
        <r>
          <rPr>
            <sz val="10"/>
            <color rgb="FF000000"/>
            <rFont val="Arial"/>
            <scheme val="minor"/>
          </rPr>
          <t>①ファミマ：2,769円
※傘も買った
②藤井さんに送金：470円
③京都のファミマ：885円
※間食・・
④大阪駅のセブン：1,512円
※大林さんとトキと缶飲み
⑤追加酒：303円
⑥最寄りの高槻セブン：985円
※夜食・・</t>
        </r>
      </text>
    </comment>
    <comment ref="E35" authorId="0" shapeId="0" xr:uid="{00000000-0006-0000-1400-000010000000}">
      <text>
        <r>
          <rPr>
            <sz val="10"/>
            <color rgb="FF000000"/>
            <rFont val="Arial"/>
            <scheme val="minor"/>
          </rPr>
          <t>調整金</t>
        </r>
      </text>
    </comment>
    <comment ref="C36" authorId="0" shapeId="0" xr:uid="{00000000-0006-0000-1400-00001B000000}">
      <text>
        <r>
          <rPr>
            <sz val="10"/>
            <color rgb="FF000000"/>
            <rFont val="Arial"/>
            <scheme val="minor"/>
          </rPr>
          <t>①大阪王将：12,610円
※4人で割った
②甲子園ローソン：2,304円
③球場でビールと飯①：3,200円
④球場でビールと飯②：1,100円
⑤桑田さんに立替代：980円
⑥高槻セブンで夜食：805円</t>
        </r>
      </text>
    </comment>
    <comment ref="D36" authorId="0" shapeId="0" xr:uid="{00000000-0006-0000-1400-00001C000000}">
      <text>
        <r>
          <rPr>
            <sz val="10"/>
            <color rgb="FF000000"/>
            <rFont val="Arial"/>
            <scheme val="minor"/>
          </rPr>
          <t>①桑田さんから送金：300円
②桑田さんから送金：800円</t>
        </r>
      </text>
    </comment>
    <comment ref="F36" authorId="0" shapeId="0" xr:uid="{00000000-0006-0000-1400-00001D000000}">
      <text>
        <r>
          <rPr>
            <sz val="10"/>
            <color rgb="FF000000"/>
            <rFont val="Arial"/>
            <scheme val="minor"/>
          </rPr>
          <t>①UFJからチャージ：8,018円
※UFJ残高0円に。。</t>
        </r>
      </text>
    </comment>
    <comment ref="C37" authorId="0" shapeId="0" xr:uid="{00000000-0006-0000-1400-00002B000000}">
      <text>
        <r>
          <rPr>
            <sz val="10"/>
            <color rgb="FF000000"/>
            <rFont val="Arial"/>
            <scheme val="minor"/>
          </rPr>
          <t>高槻スギ薬局：258円
高槻夜食：829円
やまむセブン：354円</t>
        </r>
      </text>
    </comment>
    <comment ref="C38" authorId="0" shapeId="0" xr:uid="{00000000-0006-0000-1400-000038000000}">
      <text>
        <r>
          <rPr>
            <sz val="10"/>
            <color rgb="FF000000"/>
            <rFont val="Arial"/>
            <scheme val="minor"/>
          </rPr>
          <t>串揚げランチとコナン代：2,780円
※のんちゃんと高槻で</t>
        </r>
      </text>
    </comment>
    <comment ref="C39" authorId="0" shapeId="0" xr:uid="{00000000-0006-0000-1400-000045000000}">
      <text>
        <r>
          <rPr>
            <sz val="10"/>
            <color rgb="FF000000"/>
            <rFont val="Arial"/>
            <scheme val="minor"/>
          </rPr>
          <t>①きんじろう：1,580円
②セブンでアイスとお茶：1,006円</t>
        </r>
      </text>
    </comment>
    <comment ref="E39" authorId="0" shapeId="0" xr:uid="{00000000-0006-0000-1400-000049000000}">
      <text>
        <r>
          <rPr>
            <sz val="10"/>
            <color rgb="FF000000"/>
            <rFont val="Arial"/>
            <scheme val="minor"/>
          </rPr>
          <t>調整金</t>
        </r>
      </text>
    </comment>
    <comment ref="C41" authorId="0" shapeId="0" xr:uid="{00000000-0006-0000-1400-000063000000}">
      <text>
        <r>
          <rPr>
            <sz val="10"/>
            <color rgb="FF000000"/>
            <rFont val="Arial"/>
            <scheme val="minor"/>
          </rPr>
          <t>藤井さんに送金:450円</t>
        </r>
      </text>
    </comment>
    <comment ref="C42" authorId="0" shapeId="0" xr:uid="{00000000-0006-0000-1400-000074000000}">
      <text>
        <r>
          <rPr>
            <sz val="10"/>
            <color rgb="FF000000"/>
            <rFont val="Arial"/>
            <scheme val="minor"/>
          </rPr>
          <t>電子×2：860円</t>
        </r>
      </text>
    </comment>
    <comment ref="C43" authorId="0" shapeId="0" xr:uid="{00000000-0006-0000-1400-000084000000}">
      <text>
        <r>
          <rPr>
            <sz val="10"/>
            <color rgb="FF000000"/>
            <rFont val="Arial"/>
            <scheme val="minor"/>
          </rPr>
          <t>セブン夜食。。：1,561円</t>
        </r>
      </text>
    </comment>
    <comment ref="C44" authorId="0" shapeId="0" xr:uid="{00000000-0006-0000-1400-00008F000000}">
      <text>
        <r>
          <rPr>
            <sz val="10"/>
            <color rgb="FF000000"/>
            <rFont val="Arial"/>
            <scheme val="minor"/>
          </rPr>
          <t>りょうに飲み代：1,500円</t>
        </r>
      </text>
    </comment>
    <comment ref="E44" authorId="0" shapeId="0" xr:uid="{00000000-0006-0000-1400-000093000000}">
      <text>
        <r>
          <rPr>
            <sz val="10"/>
            <color rgb="FF000000"/>
            <rFont val="Arial"/>
            <scheme val="minor"/>
          </rPr>
          <t>調整金</t>
        </r>
      </text>
    </comment>
    <comment ref="E45" authorId="0" shapeId="0" xr:uid="{00000000-0006-0000-1400-00009E000000}">
      <text>
        <r>
          <rPr>
            <sz val="10"/>
            <color rgb="FF000000"/>
            <rFont val="Arial"/>
            <scheme val="minor"/>
          </rPr>
          <t>ティックトックポイント：3,000円</t>
        </r>
      </text>
    </comment>
    <comment ref="C46" authorId="0" shapeId="0" xr:uid="{00000000-0006-0000-1400-0000A8000000}">
      <text>
        <r>
          <rPr>
            <sz val="10"/>
            <color rgb="FF000000"/>
            <rFont val="Arial"/>
            <scheme val="minor"/>
          </rPr>
          <t>①鎌倉パスタ(経費)：5,500円
②阪急ディナー：1,290円
③夜飯セブン：427円</t>
        </r>
      </text>
    </comment>
    <comment ref="C47" authorId="0" shapeId="0" xr:uid="{00000000-0006-0000-1400-0000BA000000}">
      <text>
        <r>
          <rPr>
            <sz val="10"/>
            <color rgb="FF000000"/>
            <rFont val="Arial"/>
            <scheme val="minor"/>
          </rPr>
          <t>昼飯まつのや：700円</t>
        </r>
      </text>
    </comment>
    <comment ref="E47" authorId="0" shapeId="0" xr:uid="{00000000-0006-0000-1400-0000BC000000}">
      <text>
        <r>
          <rPr>
            <sz val="10"/>
            <color rgb="FF000000"/>
            <rFont val="Arial"/>
            <scheme val="minor"/>
          </rPr>
          <t>調整金</t>
        </r>
      </text>
    </comment>
    <comment ref="C48" authorId="0" shapeId="0" xr:uid="{00000000-0006-0000-1400-0000C9000000}">
      <text>
        <r>
          <rPr>
            <sz val="10"/>
            <color rgb="FF000000"/>
            <rFont val="Arial"/>
            <scheme val="minor"/>
          </rPr>
          <t>夜飯セブン：723円
ダイソーで手紙とお菓子：877円</t>
        </r>
      </text>
    </comment>
    <comment ref="C49" authorId="0" shapeId="0" xr:uid="{00000000-0006-0000-1400-0000DE000000}">
      <text>
        <r>
          <rPr>
            <sz val="10"/>
            <color rgb="FF000000"/>
            <rFont val="Arial"/>
            <scheme val="minor"/>
          </rPr>
          <t>セブンでタコハイ,もんじゃ：377円
ローソンで1缶：180円
ローソンで本死後：245円
(経費)横谷さんガスト：2,980円</t>
        </r>
      </text>
    </comment>
    <comment ref="C50" authorId="0" shapeId="0" xr:uid="{00000000-0006-0000-1400-0000EC000000}">
      <text>
        <r>
          <rPr>
            <sz val="10"/>
            <color rgb="FF000000"/>
            <rFont val="Arial"/>
            <scheme val="minor"/>
          </rPr>
          <t>飲み代(切替に送金)：2,000円
追加の関西スーパー：988円
夜食セブン：851円
ラストタコハイ：177円</t>
        </r>
      </text>
    </comment>
    <comment ref="C51" authorId="0" shapeId="0" xr:uid="{00000000-0006-0000-1400-0000FB000000}">
      <text>
        <r>
          <rPr>
            <sz val="10"/>
            <color rgb="FF000000"/>
            <rFont val="Arial"/>
            <scheme val="minor"/>
          </rPr>
          <t>ファミマでミルクティー等：665円
セブンで1缶：220円</t>
        </r>
      </text>
    </comment>
    <comment ref="C52" authorId="0" shapeId="0" xr:uid="{00000000-0006-0000-1400-00000F010000}">
      <text>
        <r>
          <rPr>
            <sz val="10"/>
            <color rgb="FF000000"/>
            <rFont val="Arial"/>
            <scheme val="minor"/>
          </rPr>
          <t>るると昼飯焼き鳥丼：1,560円(半分おごり)</t>
        </r>
      </text>
    </comment>
    <comment ref="E52" authorId="0" shapeId="0" xr:uid="{00000000-0006-0000-1400-000012010000}">
      <text>
        <r>
          <rPr>
            <sz val="10"/>
            <color rgb="FF000000"/>
            <rFont val="Arial"/>
            <scheme val="minor"/>
          </rPr>
          <t>調整金</t>
        </r>
      </text>
    </comment>
    <comment ref="C53" authorId="0" shapeId="0" xr:uid="{00000000-0006-0000-1400-00001E010000}">
      <text>
        <r>
          <rPr>
            <sz val="10"/>
            <color rgb="FF000000"/>
            <rFont val="Arial"/>
            <scheme val="minor"/>
          </rPr>
          <t>①昼飯アルプラ：650円
②夜飯セブン：898円</t>
        </r>
      </text>
    </comment>
    <comment ref="C55" authorId="0" shapeId="0" xr:uid="{00000000-0006-0000-1400-000037010000}">
      <text>
        <r>
          <rPr>
            <sz val="10"/>
            <color rgb="FF000000"/>
            <rFont val="Arial"/>
            <scheme val="minor"/>
          </rPr>
          <t>大東洋前のセブン：664円</t>
        </r>
      </text>
    </comment>
    <comment ref="C57" authorId="0" shapeId="0" xr:uid="{00000000-0006-0000-1400-000051010000}">
      <text>
        <r>
          <rPr>
            <sz val="10"/>
            <color rgb="FF000000"/>
            <rFont val="Arial"/>
            <scheme val="minor"/>
          </rPr>
          <t>相野にサッカー代：300円
セブンでアイス：650円</t>
        </r>
      </text>
    </comment>
    <comment ref="C58" authorId="0" shapeId="0" xr:uid="{00000000-0006-0000-1400-00005C010000}">
      <text>
        <r>
          <rPr>
            <sz val="10"/>
            <color rgb="FF000000"/>
            <rFont val="Arial"/>
            <scheme val="minor"/>
          </rPr>
          <t>①3人で昼飯タンメン：890円
※返田にpaypay送金
②ピザ代と飲み代：2,400円
※返田にpaypay送金
③ローソンでポカリとそば：476円</t>
        </r>
      </text>
    </comment>
    <comment ref="E58" authorId="0" shapeId="0" xr:uid="{00000000-0006-0000-1400-00005E010000}">
      <text>
        <r>
          <rPr>
            <sz val="10"/>
            <color rgb="FF000000"/>
            <rFont val="Arial"/>
            <scheme val="minor"/>
          </rPr>
          <t>調整金</t>
        </r>
      </text>
    </comment>
    <comment ref="C59" authorId="0" shapeId="0" xr:uid="{00000000-0006-0000-1400-000066010000}">
      <text>
        <r>
          <rPr>
            <sz val="10"/>
            <color rgb="FF000000"/>
            <rFont val="Arial"/>
            <scheme val="minor"/>
          </rPr>
          <t>①まつのや：690円
②NOTE購入費：200円</t>
        </r>
      </text>
    </comment>
    <comment ref="E59" authorId="0" shapeId="0" xr:uid="{00000000-0006-0000-1400-000068010000}">
      <text>
        <r>
          <rPr>
            <sz val="10"/>
            <color rgb="FF000000"/>
            <rFont val="Arial"/>
            <scheme val="minor"/>
          </rPr>
          <t>調整金</t>
        </r>
      </text>
    </comment>
    <comment ref="C60" authorId="0" shapeId="0" xr:uid="{00000000-0006-0000-1400-000071010000}">
      <text>
        <r>
          <rPr>
            <sz val="10"/>
            <color rgb="FF000000"/>
            <rFont val="Arial"/>
            <scheme val="minor"/>
          </rPr>
          <t>①夜行バス代：2,300円
②薬局でウイダーなど：467円
③夜飯まつのや：690円</t>
        </r>
      </text>
    </comment>
    <comment ref="E60" authorId="0" shapeId="0" xr:uid="{00000000-0006-0000-1400-000074010000}">
      <text>
        <r>
          <rPr>
            <sz val="10"/>
            <color rgb="FF000000"/>
            <rFont val="Arial"/>
            <scheme val="minor"/>
          </rPr>
          <t>調整金</t>
        </r>
      </text>
    </comment>
    <comment ref="C61" authorId="0" shapeId="0" xr:uid="{00000000-0006-0000-1400-000079010000}">
      <text>
        <r>
          <rPr>
            <sz val="10"/>
            <color rgb="FF000000"/>
            <rFont val="Arial"/>
            <scheme val="minor"/>
          </rPr>
          <t>夜行バス代(帰り)：2,295円</t>
        </r>
      </text>
    </comment>
    <comment ref="E61" authorId="0" shapeId="0" xr:uid="{00000000-0006-0000-1400-00007B010000}">
      <text>
        <r>
          <rPr>
            <sz val="10"/>
            <color rgb="FF000000"/>
            <rFont val="Arial"/>
            <scheme val="minor"/>
          </rPr>
          <t>調整金</t>
        </r>
      </text>
    </comment>
    <comment ref="C63" authorId="0" shapeId="0" xr:uid="{00000000-0006-0000-1400-000093010000}">
      <text>
        <r>
          <rPr>
            <sz val="10"/>
            <color rgb="FF000000"/>
            <rFont val="Arial"/>
            <scheme val="minor"/>
          </rPr>
          <t>TUKTUKで昼飯：451円
※ウイダーとプロテインバー</t>
        </r>
      </text>
    </comment>
    <comment ref="E63" authorId="0" shapeId="0" xr:uid="{00000000-0006-0000-1400-000097010000}">
      <text>
        <r>
          <rPr>
            <sz val="10"/>
            <color rgb="FF000000"/>
            <rFont val="Arial"/>
            <scheme val="minor"/>
          </rPr>
          <t>調整金</t>
        </r>
      </text>
    </comment>
    <comment ref="C64" authorId="0" shapeId="0" xr:uid="{00000000-0006-0000-1400-0000A4010000}">
      <text>
        <r>
          <rPr>
            <sz val="10"/>
            <color rgb="FF000000"/>
            <rFont val="Arial"/>
            <scheme val="minor"/>
          </rPr>
          <t>ゼミ飲み：8,151円建て替え
➡結局この後の1次会、2次会で全部足して8,000円くらいだった</t>
        </r>
      </text>
    </comment>
    <comment ref="C68" authorId="0" shapeId="0" xr:uid="{00000000-0006-0000-1400-00000A000000}">
      <text>
        <r>
          <rPr>
            <sz val="10"/>
            <color rgb="FF000000"/>
            <rFont val="Arial"/>
            <scheme val="minor"/>
          </rPr>
          <t>夜飯まつのや：550円</t>
        </r>
      </text>
    </comment>
    <comment ref="E68" authorId="0" shapeId="0" xr:uid="{00000000-0006-0000-1400-00000F000000}">
      <text>
        <r>
          <rPr>
            <sz val="10"/>
            <color rgb="FF000000"/>
            <rFont val="Arial"/>
            <scheme val="minor"/>
          </rPr>
          <t>調整金</t>
        </r>
      </text>
    </comment>
    <comment ref="C69" authorId="0" shapeId="0" xr:uid="{00000000-0006-0000-1400-000019000000}">
      <text>
        <r>
          <rPr>
            <sz val="10"/>
            <color rgb="FF000000"/>
            <rFont val="Arial"/>
            <scheme val="minor"/>
          </rPr>
          <t>夜飯まつのや：830円</t>
        </r>
      </text>
    </comment>
    <comment ref="C71" authorId="0" shapeId="0" xr:uid="{00000000-0006-0000-1400-000036000000}">
      <text>
        <r>
          <rPr>
            <sz val="10"/>
            <color rgb="FF000000"/>
            <rFont val="Arial"/>
            <scheme val="minor"/>
          </rPr>
          <t>ハローサイクリング利用料：480円</t>
        </r>
      </text>
    </comment>
    <comment ref="E71" authorId="0" shapeId="0" xr:uid="{00000000-0006-0000-1400-00003A000000}">
      <text>
        <r>
          <rPr>
            <sz val="10"/>
            <color rgb="FF000000"/>
            <rFont val="Arial"/>
            <scheme val="minor"/>
          </rPr>
          <t>調整金</t>
        </r>
      </text>
    </comment>
    <comment ref="C72" authorId="0" shapeId="0" xr:uid="{00000000-0006-0000-1400-000044000000}">
      <text>
        <r>
          <rPr>
            <sz val="10"/>
            <color rgb="FF000000"/>
            <rFont val="Arial"/>
            <scheme val="minor"/>
          </rPr>
          <t>①あすけんの体重計：8,030円
②夜飯松のや：790円</t>
        </r>
      </text>
    </comment>
    <comment ref="E72" authorId="0" shapeId="0" xr:uid="{00000000-0006-0000-1400-000048000000}">
      <text>
        <r>
          <rPr>
            <sz val="10"/>
            <color rgb="FF000000"/>
            <rFont val="Arial"/>
            <scheme val="minor"/>
          </rPr>
          <t>調整金</t>
        </r>
      </text>
    </comment>
    <comment ref="C73" authorId="0" shapeId="0" xr:uid="{00000000-0006-0000-1400-000055000000}">
      <text>
        <r>
          <rPr>
            <sz val="10"/>
            <color rgb="FF000000"/>
            <rFont val="Arial"/>
            <scheme val="minor"/>
          </rPr>
          <t>①レンタルチャリ片道(行き)：160円
②昼飯セブン：457円
③レンタルチャリ片道(帰り)：160円</t>
        </r>
      </text>
    </comment>
    <comment ref="C74" authorId="0" shapeId="0" xr:uid="{00000000-0006-0000-1400-000062000000}">
      <text>
        <r>
          <rPr>
            <sz val="10"/>
            <color rgb="FF000000"/>
            <rFont val="Arial"/>
            <scheme val="minor"/>
          </rPr>
          <t>①レンタルチャリ片道(行き)：160円
②昼飯セブン：945円
③レンタルチャリ片道(帰り)：160円</t>
        </r>
      </text>
    </comment>
    <comment ref="E74" authorId="0" shapeId="0" xr:uid="{00000000-0006-0000-1400-000065000000}">
      <text>
        <r>
          <rPr>
            <sz val="10"/>
            <color rgb="FF000000"/>
            <rFont val="Arial"/>
            <scheme val="minor"/>
          </rPr>
          <t>調整金</t>
        </r>
      </text>
    </comment>
    <comment ref="C75" authorId="0" shapeId="0" xr:uid="{00000000-0006-0000-1400-000072000000}">
      <text>
        <r>
          <rPr>
            <sz val="10"/>
            <color rgb="FF000000"/>
            <rFont val="Arial"/>
            <scheme val="minor"/>
          </rPr>
          <t>①レンタルチャリ片道(行き)：160円
②レンタルチャリ片道(帰り)：200円
③夜飯まつのや：870円</t>
        </r>
      </text>
    </comment>
    <comment ref="C76" authorId="0" shapeId="0" xr:uid="{00000000-0006-0000-1400-000081000000}">
      <text>
        <r>
          <rPr>
            <sz val="10"/>
            <color rgb="FF000000"/>
            <rFont val="Arial"/>
            <scheme val="minor"/>
          </rPr>
          <t>①レンタルチャリ片道(行き)：160円
②夜飯セブン：719円
③レンタルチャリ片道(帰り)：160円</t>
        </r>
      </text>
    </comment>
    <comment ref="E76" authorId="0" shapeId="0" xr:uid="{00000000-0006-0000-1400-000085000000}">
      <text>
        <r>
          <rPr>
            <sz val="10"/>
            <color rgb="FF000000"/>
            <rFont val="Arial"/>
            <scheme val="minor"/>
          </rPr>
          <t>調整金</t>
        </r>
      </text>
    </comment>
    <comment ref="C77" authorId="0" shapeId="0" xr:uid="{00000000-0006-0000-1400-00008D000000}">
      <text>
        <r>
          <rPr>
            <sz val="10"/>
            <color rgb="FF000000"/>
            <rFont val="Arial"/>
            <scheme val="minor"/>
          </rPr>
          <t>①レンタルチャリ片道(行き)：160円</t>
        </r>
      </text>
    </comment>
    <comment ref="E77" authorId="0" shapeId="0" xr:uid="{00000000-0006-0000-1400-000092000000}">
      <text>
        <r>
          <rPr>
            <sz val="10"/>
            <color rgb="FF000000"/>
            <rFont val="Arial"/>
            <scheme val="minor"/>
          </rPr>
          <t>調整金</t>
        </r>
      </text>
    </comment>
    <comment ref="C79" authorId="0" shapeId="0" xr:uid="{00000000-0006-0000-1400-0000A7000000}">
      <text>
        <r>
          <rPr>
            <sz val="10"/>
            <color rgb="FF000000"/>
            <rFont val="Arial"/>
            <scheme val="minor"/>
          </rPr>
          <t>①往復160円×2=320円
②夜飯代を山本さんに送金：2,150円</t>
        </r>
      </text>
    </comment>
    <comment ref="E79" authorId="0" shapeId="0" xr:uid="{00000000-0006-0000-1400-0000AA000000}">
      <text>
        <r>
          <rPr>
            <sz val="10"/>
            <color rgb="FF000000"/>
            <rFont val="Arial"/>
            <scheme val="minor"/>
          </rPr>
          <t>調整金</t>
        </r>
      </text>
    </comment>
    <comment ref="C80" authorId="0" shapeId="0" xr:uid="{00000000-0006-0000-1400-0000B8000000}">
      <text>
        <r>
          <rPr>
            <sz val="10"/>
            <color rgb="FF000000"/>
            <rFont val="Arial"/>
            <scheme val="minor"/>
          </rPr>
          <t>①レンタルチャリ片道(行き)：160円
②夜飯まつのや：890円</t>
        </r>
      </text>
    </comment>
    <comment ref="E80" authorId="0" shapeId="0" xr:uid="{00000000-0006-0000-1400-0000BB000000}">
      <text>
        <r>
          <rPr>
            <sz val="10"/>
            <color rgb="FF000000"/>
            <rFont val="Arial"/>
            <scheme val="minor"/>
          </rPr>
          <t>調整金</t>
        </r>
      </text>
    </comment>
    <comment ref="C81" authorId="0" shapeId="0" xr:uid="{00000000-0006-0000-1400-0000C8000000}">
      <text>
        <r>
          <rPr>
            <sz val="10"/>
            <color rgb="FF000000"/>
            <rFont val="Arial"/>
            <scheme val="minor"/>
          </rPr>
          <t>①レンタルチャリ片道(行き)：160円
②フットサル代送金：1,411円
③レンタルチャリ片道(帰り)：160円
④フットサル移動の往復：320円</t>
        </r>
      </text>
    </comment>
    <comment ref="E81" authorId="0" shapeId="0" xr:uid="{00000000-0006-0000-1400-0000CC000000}">
      <text>
        <r>
          <rPr>
            <sz val="10"/>
            <color rgb="FF000000"/>
            <rFont val="Arial"/>
            <scheme val="minor"/>
          </rPr>
          <t>調整金</t>
        </r>
      </text>
    </comment>
    <comment ref="F81" authorId="0" shapeId="0" xr:uid="{00000000-0006-0000-1400-0000CE000000}">
      <text>
        <r>
          <rPr>
            <sz val="10"/>
            <color rgb="FF000000"/>
            <rFont val="Arial"/>
            <scheme val="minor"/>
          </rPr>
          <t>UFJチャージ：2,000円</t>
        </r>
      </text>
    </comment>
    <comment ref="C82" authorId="0" shapeId="0" xr:uid="{00000000-0006-0000-1400-0000DB000000}">
      <text>
        <r>
          <rPr>
            <sz val="10"/>
            <color rgb="FF000000"/>
            <rFont val="Arial"/>
            <scheme val="minor"/>
          </rPr>
          <t>①レンタルチャリ片道(行き)：160円
②レンタルチャリ片道(帰り)：160円</t>
        </r>
      </text>
    </comment>
    <comment ref="E82" authorId="0" shapeId="0" xr:uid="{00000000-0006-0000-1400-0000E1000000}">
      <text>
        <r>
          <rPr>
            <sz val="10"/>
            <color rgb="FF000000"/>
            <rFont val="Arial"/>
            <scheme val="minor"/>
          </rPr>
          <t>調整金</t>
        </r>
      </text>
    </comment>
    <comment ref="C83" authorId="0" shapeId="0" xr:uid="{00000000-0006-0000-1400-0000EA000000}">
      <text>
        <r>
          <rPr>
            <sz val="10"/>
            <color rgb="FF000000"/>
            <rFont val="Arial"/>
            <scheme val="minor"/>
          </rPr>
          <t>①レンタルチャリ片道(行き)：160円</t>
        </r>
      </text>
    </comment>
    <comment ref="C84" authorId="0" shapeId="0" xr:uid="{00000000-0006-0000-1400-0000F8000000}">
      <text>
        <r>
          <rPr>
            <sz val="10"/>
            <color rgb="FF000000"/>
            <rFont val="Arial"/>
            <scheme val="minor"/>
          </rPr>
          <t>①レンタルチャリ片道(行き)：160円
②マンモスコーヒー：700円</t>
        </r>
      </text>
    </comment>
    <comment ref="F84" authorId="0" shapeId="0" xr:uid="{00000000-0006-0000-1400-0000FF000000}">
      <text>
        <r>
          <rPr>
            <sz val="10"/>
            <color rgb="FF000000"/>
            <rFont val="Arial"/>
            <scheme val="minor"/>
          </rPr>
          <t>みずほ銀行よりチャージ：10,000円</t>
        </r>
      </text>
    </comment>
    <comment ref="C85" authorId="0" shapeId="0" xr:uid="{00000000-0006-0000-1400-00000D010000}">
      <text>
        <r>
          <rPr>
            <sz val="10"/>
            <color rgb="FF000000"/>
            <rFont val="Arial"/>
            <scheme val="minor"/>
          </rPr>
          <t>トゥクトゥクでバナナプロテイン：141円</t>
        </r>
      </text>
    </comment>
    <comment ref="D85" authorId="0" shapeId="0" xr:uid="{00000000-0006-0000-1400-000010010000}">
      <text>
        <r>
          <rPr>
            <sz val="10"/>
            <color rgb="FF000000"/>
            <rFont val="Arial"/>
            <scheme val="minor"/>
          </rPr>
          <t>ザッキーから現金代わりに入金：350円</t>
        </r>
      </text>
    </comment>
    <comment ref="C86" authorId="0" shapeId="0" xr:uid="{00000000-0006-0000-1400-00001C010000}">
      <text>
        <r>
          <rPr>
            <sz val="10"/>
            <color rgb="FF000000"/>
            <rFont val="Arial"/>
            <scheme val="minor"/>
          </rPr>
          <t>昼飯まつのや：650円</t>
        </r>
      </text>
    </comment>
    <comment ref="C87" authorId="0" shapeId="0" xr:uid="{00000000-0006-0000-1400-000029010000}">
      <text>
        <r>
          <rPr>
            <sz val="10"/>
            <color rgb="FF000000"/>
            <rFont val="Arial"/>
            <scheme val="minor"/>
          </rPr>
          <t>①レンタルチャリ片道(行き)：160円</t>
        </r>
      </text>
    </comment>
    <comment ref="E87" authorId="0" shapeId="0" xr:uid="{00000000-0006-0000-1400-00002E010000}">
      <text>
        <r>
          <rPr>
            <sz val="10"/>
            <color rgb="FF000000"/>
            <rFont val="Arial"/>
            <scheme val="minor"/>
          </rPr>
          <t>調整金</t>
        </r>
      </text>
    </comment>
    <comment ref="C88" authorId="0" shapeId="0" xr:uid="{00000000-0006-0000-1400-000036010000}">
      <text>
        <r>
          <rPr>
            <sz val="10"/>
            <color rgb="FF000000"/>
            <rFont val="Arial"/>
            <scheme val="minor"/>
          </rPr>
          <t>①レンタルチャリ片道(行き)：160円
②レンタルチャリ片道(帰り)：160円</t>
        </r>
      </text>
    </comment>
    <comment ref="E88" authorId="0" shapeId="0" xr:uid="{00000000-0006-0000-1400-000039010000}">
      <text>
        <r>
          <rPr>
            <sz val="10"/>
            <color rgb="FF000000"/>
            <rFont val="Arial"/>
            <scheme val="minor"/>
          </rPr>
          <t>調整金</t>
        </r>
      </text>
    </comment>
    <comment ref="C89" authorId="0" shapeId="0" xr:uid="{00000000-0006-0000-1400-000043010000}">
      <text>
        <r>
          <rPr>
            <sz val="10"/>
            <color rgb="FF000000"/>
            <rFont val="Arial"/>
            <scheme val="minor"/>
          </rPr>
          <t>①レンタルチャリ片道(行き)：160円
②昼飯セブン：915円
③夜飯まつのや：730円</t>
        </r>
      </text>
    </comment>
    <comment ref="E89" authorId="0" shapeId="0" xr:uid="{00000000-0006-0000-1400-000045010000}">
      <text>
        <r>
          <rPr>
            <sz val="10"/>
            <color rgb="FF000000"/>
            <rFont val="Arial"/>
            <scheme val="minor"/>
          </rPr>
          <t>調整金</t>
        </r>
      </text>
    </comment>
    <comment ref="C90" authorId="0" shapeId="0" xr:uid="{00000000-0006-0000-1400-000050010000}">
      <text>
        <r>
          <rPr>
            <sz val="10"/>
            <color rgb="FF000000"/>
            <rFont val="Arial"/>
            <scheme val="minor"/>
          </rPr>
          <t>①レンタルチャリ片道(行き)：160円
②古畑さん飲み送金：2,000円</t>
        </r>
      </text>
    </comment>
    <comment ref="C91" authorId="0" shapeId="0" xr:uid="{00000000-0006-0000-1400-00005B010000}">
      <text>
        <r>
          <rPr>
            <sz val="10"/>
            <color rgb="FF000000"/>
            <rFont val="Arial"/>
            <scheme val="minor"/>
          </rPr>
          <t>①レンタルチャリ片道(行き)：160円</t>
        </r>
      </text>
    </comment>
    <comment ref="E91" authorId="0" shapeId="0" xr:uid="{00000000-0006-0000-1400-00005D010000}">
      <text>
        <r>
          <rPr>
            <sz val="10"/>
            <color rgb="FF000000"/>
            <rFont val="Arial"/>
            <scheme val="minor"/>
          </rPr>
          <t>調整金</t>
        </r>
      </text>
    </comment>
    <comment ref="C94" authorId="0" shapeId="0" xr:uid="{00000000-0006-0000-1400-000078010000}">
      <text>
        <r>
          <rPr>
            <sz val="10"/>
            <color rgb="FF000000"/>
            <rFont val="Arial"/>
            <scheme val="minor"/>
          </rPr>
          <t>①レンタルチャリ片道(行き)：160円</t>
        </r>
      </text>
    </comment>
    <comment ref="C95" authorId="0" shapeId="0" xr:uid="{00000000-0006-0000-1400-000084010000}">
      <text>
        <r>
          <rPr>
            <sz val="10"/>
            <color rgb="FF000000"/>
            <rFont val="Arial"/>
            <scheme val="minor"/>
          </rPr>
          <t>①片道チャリ：160円
②原田さんとお昼：1,015円
※コーヒーだけおごらせていただいた（ディーンアンドデルーカ）</t>
        </r>
      </text>
    </comment>
    <comment ref="E95" authorId="0" shapeId="0" xr:uid="{00000000-0006-0000-1400-000086010000}">
      <text>
        <r>
          <rPr>
            <sz val="10"/>
            <color rgb="FF000000"/>
            <rFont val="Arial"/>
            <scheme val="minor"/>
          </rPr>
          <t>調整金</t>
        </r>
      </text>
    </comment>
    <comment ref="C96" authorId="0" shapeId="0" xr:uid="{00000000-0006-0000-1400-000092010000}">
      <text>
        <r>
          <rPr>
            <sz val="10"/>
            <color rgb="FF000000"/>
            <rFont val="Arial"/>
            <scheme val="minor"/>
          </rPr>
          <t xml:space="preserve">①レンタルチャリ片道(行き)：160円
②こういちろうに送金：3,000円
</t>
        </r>
      </text>
    </comment>
    <comment ref="C97" authorId="0" shapeId="0" xr:uid="{00000000-0006-0000-1400-0000A3010000}">
      <text>
        <r>
          <rPr>
            <sz val="10"/>
            <color rgb="FF000000"/>
            <rFont val="Arial"/>
            <scheme val="minor"/>
          </rPr>
          <t>①レンタルチャリ片道(行き)：160円</t>
        </r>
      </text>
    </comment>
    <comment ref="C98" authorId="0" shapeId="0" xr:uid="{00000000-0006-0000-1400-0000AE010000}">
      <text>
        <r>
          <rPr>
            <sz val="10"/>
            <color rgb="FF000000"/>
            <rFont val="Arial"/>
            <scheme val="minor"/>
          </rPr>
          <t>①レンタルチャリ片道(行き)：160円</t>
        </r>
      </text>
    </comment>
    <comment ref="E98" authorId="0" shapeId="0" xr:uid="{00000000-0006-0000-1400-0000B0010000}">
      <text>
        <r>
          <rPr>
            <sz val="10"/>
            <color rgb="FF000000"/>
            <rFont val="Arial"/>
            <scheme val="minor"/>
          </rPr>
          <t>調整金</t>
        </r>
      </text>
    </comment>
    <comment ref="C99" authorId="0" shapeId="0" xr:uid="{00000000-0006-0000-1400-0000B9010000}">
      <text>
        <r>
          <rPr>
            <sz val="10"/>
            <color rgb="FF000000"/>
            <rFont val="Arial"/>
            <scheme val="minor"/>
          </rPr>
          <t>①レンタルチャリ片道(行き)：160円</t>
        </r>
      </text>
    </comment>
    <comment ref="E99" authorId="0" shapeId="0" xr:uid="{00000000-0006-0000-1400-0000BC010000}">
      <text>
        <r>
          <rPr>
            <sz val="10"/>
            <color rgb="FF000000"/>
            <rFont val="Arial"/>
            <scheme val="minor"/>
          </rPr>
          <t>ティックトックポイント：3,000円</t>
        </r>
      </text>
    </comment>
    <comment ref="C100" authorId="0" shapeId="0" xr:uid="{00000000-0006-0000-1400-0000C7010000}">
      <text>
        <r>
          <rPr>
            <sz val="10"/>
            <color rgb="FF000000"/>
            <rFont val="Arial"/>
            <scheme val="minor"/>
          </rPr>
          <t>①レンタルチャリ片道(行き)：160円
②相野にサッカー代：800円
※ザッキー分も一緒に</t>
        </r>
      </text>
    </comment>
    <comment ref="C101" authorId="0" shapeId="0" xr:uid="{00000000-0006-0000-1400-000009000000}">
      <text>
        <r>
          <rPr>
            <sz val="10"/>
            <color rgb="FF000000"/>
            <rFont val="Arial"/>
            <scheme val="minor"/>
          </rPr>
          <t>①レンタルチャリ片道(行き)：160円
②昼飯セブン：804円
③夜飯セブン：816円</t>
        </r>
      </text>
    </comment>
    <comment ref="D101" authorId="0" shapeId="0" xr:uid="{00000000-0006-0000-1400-00000B000000}">
      <text>
        <r>
          <rPr>
            <sz val="10"/>
            <color rgb="FF000000"/>
            <rFont val="Arial"/>
            <scheme val="minor"/>
          </rPr>
          <t>ザッキーから立替分入金：400円</t>
        </r>
      </text>
    </comment>
    <comment ref="E101" authorId="0" shapeId="0" xr:uid="{00000000-0006-0000-1400-00000E000000}">
      <text>
        <r>
          <rPr>
            <sz val="10"/>
            <color rgb="FF000000"/>
            <rFont val="Arial"/>
            <scheme val="minor"/>
          </rPr>
          <t>調整金</t>
        </r>
      </text>
    </comment>
    <comment ref="C102" authorId="0" shapeId="0" xr:uid="{00000000-0006-0000-1400-000017000000}">
      <text>
        <r>
          <rPr>
            <sz val="10"/>
            <color rgb="FF000000"/>
            <rFont val="Arial"/>
            <scheme val="minor"/>
          </rPr>
          <t>①レンタルチャリ片道(行き)：160円
②レンタルチャリ片道(帰りとフットサル会場付近まで)：160円
③フットサルから帰り：160円</t>
        </r>
      </text>
    </comment>
    <comment ref="C103" authorId="0" shapeId="0" xr:uid="{00000000-0006-0000-1400-000028000000}">
      <text>
        <r>
          <rPr>
            <sz val="10"/>
            <color rgb="FF000000"/>
            <rFont val="Arial"/>
            <scheme val="minor"/>
          </rPr>
          <t>①大森君にフットサル代：1,750円
②タバコ：500円
※この日はクーポンでチャリ代かからず</t>
        </r>
      </text>
    </comment>
    <comment ref="E103" authorId="0" shapeId="0" xr:uid="{00000000-0006-0000-1400-00002C000000}">
      <text>
        <r>
          <rPr>
            <sz val="10"/>
            <color rgb="FF000000"/>
            <rFont val="Arial"/>
            <scheme val="minor"/>
          </rPr>
          <t>調整金</t>
        </r>
      </text>
    </comment>
    <comment ref="C104" authorId="0" shapeId="0" xr:uid="{00000000-0006-0000-1400-000035000000}">
      <text>
        <r>
          <rPr>
            <sz val="10"/>
            <color rgb="FF000000"/>
            <rFont val="Arial"/>
            <scheme val="minor"/>
          </rPr>
          <t>①レンタルチャリ片道(行き)：160円
②池山くんにランチ代送金：850円</t>
        </r>
      </text>
    </comment>
    <comment ref="F104" authorId="0" shapeId="0" xr:uid="{00000000-0006-0000-1400-00003B000000}">
      <text>
        <r>
          <rPr>
            <sz val="10"/>
            <color rgb="FF000000"/>
            <rFont val="Arial"/>
            <scheme val="minor"/>
          </rPr>
          <t>エポスよりチャージ：28,021円</t>
        </r>
      </text>
    </comment>
    <comment ref="C105" authorId="0" shapeId="0" xr:uid="{00000000-0006-0000-1400-000043000000}">
      <text>
        <r>
          <rPr>
            <sz val="10"/>
            <color rgb="FF000000"/>
            <rFont val="Arial"/>
            <scheme val="minor"/>
          </rPr>
          <t>①レンタルチャリ片道(行き)：160円
②古畑さんとランチ：1,100円
※虎ノ門ヒルズB2の定食屋
③セブンで野菜麺：311円</t>
        </r>
      </text>
    </comment>
    <comment ref="E105" authorId="0" shapeId="0" xr:uid="{00000000-0006-0000-1400-000046000000}">
      <text>
        <r>
          <rPr>
            <sz val="10"/>
            <color rgb="FF000000"/>
            <rFont val="Arial"/>
            <scheme val="minor"/>
          </rPr>
          <t>調整金</t>
        </r>
      </text>
    </comment>
    <comment ref="C106" authorId="0" shapeId="0" xr:uid="{00000000-0006-0000-1400-000054000000}">
      <text>
        <r>
          <rPr>
            <sz val="10"/>
            <color rgb="FF000000"/>
            <rFont val="Arial"/>
            <scheme val="minor"/>
          </rPr>
          <t>セブンでたばこ：500円</t>
        </r>
      </text>
    </comment>
    <comment ref="C107" authorId="0" shapeId="0" xr:uid="{00000000-0006-0000-1400-000061000000}">
      <text>
        <r>
          <rPr>
            <sz val="10"/>
            <color rgb="FF000000"/>
            <rFont val="Arial"/>
            <scheme val="minor"/>
          </rPr>
          <t>paypayで真柄に送金：6,700円
※8月1日の野球観戦代</t>
        </r>
      </text>
    </comment>
    <comment ref="C108" authorId="0" shapeId="0" xr:uid="{00000000-0006-0000-1400-000070000000}">
      <text>
        <r>
          <rPr>
            <sz val="10"/>
            <color rgb="FF000000"/>
            <rFont val="Arial"/>
            <scheme val="minor"/>
          </rPr>
          <t>昼飯セブン：162円
※なぜかクーポン付与によりハローサイクリング：160円はかからず！
夜飯まつのや：990円</t>
        </r>
      </text>
    </comment>
    <comment ref="C109" authorId="0" shapeId="0" xr:uid="{00000000-0006-0000-1400-000080000000}">
      <text>
        <r>
          <rPr>
            <sz val="10"/>
            <color rgb="FF000000"/>
            <rFont val="Arial"/>
            <scheme val="minor"/>
          </rPr>
          <t>①レンタルチャリ片道(行き)：160円
②セブン：388円
③夜飯100円ローソン：930円
※たばこ代500円含む</t>
        </r>
      </text>
    </comment>
    <comment ref="C110" authorId="0" shapeId="0" xr:uid="{00000000-0006-0000-1400-00008C000000}">
      <text>
        <r>
          <rPr>
            <sz val="10"/>
            <color rgb="FF000000"/>
            <rFont val="Arial"/>
            <scheme val="minor"/>
          </rPr>
          <t>①レンタルチャリ片道(行き)：160円
②昼飯セブン：365円
③夜飯100円ローソン：292円</t>
        </r>
      </text>
    </comment>
    <comment ref="E110" authorId="0" shapeId="0" xr:uid="{00000000-0006-0000-1400-000090000000}">
      <text>
        <r>
          <rPr>
            <sz val="10"/>
            <color rgb="FF000000"/>
            <rFont val="Arial"/>
            <scheme val="minor"/>
          </rPr>
          <t>調整金</t>
        </r>
      </text>
    </comment>
    <comment ref="C111" authorId="0" shapeId="0" xr:uid="{00000000-0006-0000-1400-00009C000000}">
      <text>
        <r>
          <rPr>
            <sz val="10"/>
            <color rgb="FF000000"/>
            <rFont val="Arial"/>
            <scheme val="minor"/>
          </rPr>
          <t>①レンタルチャリ片道(行き)：160円
②昼飯セブン：365円
③夜飯100円ローソン：322円</t>
        </r>
      </text>
    </comment>
    <comment ref="C112" authorId="0" shapeId="0" xr:uid="{00000000-0006-0000-1400-0000A6000000}">
      <text>
        <r>
          <rPr>
            <sz val="10"/>
            <color rgb="FF000000"/>
            <rFont val="Arial"/>
            <scheme val="minor"/>
          </rPr>
          <t>①昼飯ピザ：1,210円
※原田さんに送金
②ミニストップでタバコ：500円</t>
        </r>
      </text>
    </comment>
    <comment ref="C113" authorId="0" shapeId="0" xr:uid="{00000000-0006-0000-1400-0000B7000000}">
      <text>
        <r>
          <rPr>
            <sz val="10"/>
            <color rgb="FF000000"/>
            <rFont val="Arial"/>
            <scheme val="minor"/>
          </rPr>
          <t>①相良の酒代セブン：638円
②帰りにつけ麺と酒：938円
③昼飯つけ麺：699円
④土間土間：3,000円
⑤ファミマでタバコ：500円</t>
        </r>
      </text>
    </comment>
    <comment ref="C114" authorId="0" shapeId="0" xr:uid="{00000000-0006-0000-1400-0000C7000000}">
      <text>
        <r>
          <rPr>
            <sz val="10"/>
            <color rgb="FF000000"/>
            <rFont val="Arial"/>
            <scheme val="minor"/>
          </rPr>
          <t>①2軒目：1,987円
②3軒目：4,180円
③タクシー代：2,500円
④夜食のラーメン：432円
⑤夜飯セブン次郎：935円</t>
        </r>
      </text>
    </comment>
    <comment ref="E114" authorId="0" shapeId="0" xr:uid="{00000000-0006-0000-1400-0000CA000000}">
      <text>
        <r>
          <rPr>
            <sz val="10"/>
            <color rgb="FF000000"/>
            <rFont val="Arial"/>
            <scheme val="minor"/>
          </rPr>
          <t>調整金</t>
        </r>
      </text>
    </comment>
    <comment ref="F114" authorId="0" shapeId="0" xr:uid="{00000000-0006-0000-1400-0000CD000000}">
      <text>
        <r>
          <rPr>
            <sz val="10"/>
            <color rgb="FF000000"/>
            <rFont val="Arial"/>
            <scheme val="minor"/>
          </rPr>
          <t>クレカでチャージ：12,628円</t>
        </r>
      </text>
    </comment>
    <comment ref="C115" authorId="0" shapeId="0" xr:uid="{00000000-0006-0000-1400-0000DA000000}">
      <text>
        <r>
          <rPr>
            <sz val="10"/>
            <color rgb="FF000000"/>
            <rFont val="Arial"/>
            <scheme val="minor"/>
          </rPr>
          <t>①レンタルチャリ片道(行き)：160円
②セブンでたばことコーヒー：627円</t>
        </r>
      </text>
    </comment>
    <comment ref="E115" authorId="0" shapeId="0" xr:uid="{00000000-0006-0000-1400-0000DF000000}">
      <text>
        <r>
          <rPr>
            <sz val="10"/>
            <color rgb="FF000000"/>
            <rFont val="Arial"/>
            <scheme val="minor"/>
          </rPr>
          <t>調整金</t>
        </r>
      </text>
    </comment>
    <comment ref="C116" authorId="0" shapeId="0" xr:uid="{00000000-0006-0000-1400-0000E9000000}">
      <text>
        <r>
          <rPr>
            <sz val="10"/>
            <color rgb="FF000000"/>
            <rFont val="Arial"/>
            <scheme val="minor"/>
          </rPr>
          <t>焼き肉の清算：3,000円</t>
        </r>
      </text>
    </comment>
    <comment ref="D117" authorId="0" shapeId="0" xr:uid="{00000000-0006-0000-1400-0000F9000000}">
      <text>
        <r>
          <rPr>
            <sz val="10"/>
            <color rgb="FF000000"/>
            <rFont val="Arial"/>
            <scheme val="minor"/>
          </rPr>
          <t>①97年会立て替え：32,220円
paypayで3,580円×7=25,060円を回収
神谷からは現金で3,600円回収した</t>
        </r>
      </text>
    </comment>
    <comment ref="F117" authorId="0" shapeId="0" xr:uid="{00000000-0006-0000-1400-0000FE000000}">
      <text>
        <r>
          <rPr>
            <sz val="10"/>
            <color rgb="FF000000"/>
            <rFont val="Arial"/>
            <scheme val="minor"/>
          </rPr>
          <t>みずほでチャージ：5,000円</t>
        </r>
      </text>
    </comment>
    <comment ref="C118" authorId="0" shapeId="0" xr:uid="{00000000-0006-0000-1400-00000C010000}">
      <text>
        <r>
          <rPr>
            <sz val="10"/>
            <color rgb="FF000000"/>
            <rFont val="Arial"/>
            <scheme val="minor"/>
          </rPr>
          <t>①竹井くんとのランチ：2,120円
②朝のコーヒーミンティア：355円
③夜飯100円ローソン：456円
④たばこ：500円</t>
        </r>
      </text>
    </comment>
    <comment ref="C119" authorId="0" shapeId="0" xr:uid="{00000000-0006-0000-1400-00001B010000}">
      <text>
        <r>
          <rPr>
            <sz val="10"/>
            <color rgb="FF000000"/>
            <rFont val="Arial"/>
            <scheme val="minor"/>
          </rPr>
          <t>①昼飯セブン：330円
②夜飯セブン：352円
③酒ローソン：1,581円</t>
        </r>
      </text>
    </comment>
    <comment ref="C120" authorId="0" shapeId="0" xr:uid="{00000000-0006-0000-1400-000028010000}">
      <text>
        <r>
          <rPr>
            <sz val="10"/>
            <color rgb="FF000000"/>
            <rFont val="Arial"/>
            <scheme val="minor"/>
          </rPr>
          <t>①セブンでチェーサー：279円
②ハローサイクリング：480円
③ユニクロ：25,940円</t>
        </r>
      </text>
    </comment>
    <comment ref="E120" authorId="0" shapeId="0" xr:uid="{00000000-0006-0000-1400-00002C010000}">
      <text>
        <r>
          <rPr>
            <sz val="10"/>
            <color rgb="FF000000"/>
            <rFont val="Arial"/>
            <scheme val="minor"/>
          </rPr>
          <t>調整金</t>
        </r>
      </text>
    </comment>
    <comment ref="C121" authorId="0" shapeId="0" xr:uid="{00000000-0006-0000-1400-000035010000}">
      <text>
        <r>
          <rPr>
            <sz val="10"/>
            <color rgb="FF000000"/>
            <rFont val="Arial"/>
            <scheme val="minor"/>
          </rPr>
          <t>①朝飯コーヒー：600円
②100円ショップ：330円
③夜飯日高屋：610円</t>
        </r>
      </text>
    </comment>
    <comment ref="C122" authorId="0" shapeId="0" xr:uid="{00000000-0006-0000-1400-000042010000}">
      <text>
        <r>
          <rPr>
            <sz val="10"/>
            <color rgb="FF000000"/>
            <rFont val="Arial"/>
            <scheme val="minor"/>
          </rPr>
          <t>①朝コーヒー：127円
②昼弁当：1,069円
③夜飯セブン：327円</t>
        </r>
      </text>
    </comment>
    <comment ref="C123" authorId="0" shapeId="0" xr:uid="{00000000-0006-0000-1400-00004F010000}">
      <text>
        <r>
          <rPr>
            <sz val="10"/>
            <color rgb="FF000000"/>
            <rFont val="Arial"/>
            <scheme val="minor"/>
          </rPr>
          <t>昼飯セブン：457円
※コーヒー代込み</t>
        </r>
      </text>
    </comment>
    <comment ref="C126" authorId="0" shapeId="0" xr:uid="{00000000-0006-0000-1400-000070010000}">
      <text>
        <r>
          <rPr>
            <sz val="10"/>
            <color rgb="FF000000"/>
            <rFont val="Arial"/>
            <scheme val="minor"/>
          </rPr>
          <t>こじろうに酒代：750円</t>
        </r>
      </text>
    </comment>
    <comment ref="F126" authorId="0" shapeId="0" xr:uid="{00000000-0006-0000-1400-000073010000}">
      <text>
        <r>
          <rPr>
            <sz val="10"/>
            <color rgb="FF000000"/>
            <rFont val="Arial"/>
            <scheme val="minor"/>
          </rPr>
          <t>みずほでチャージ：1,000円</t>
        </r>
      </text>
    </comment>
    <comment ref="F127" authorId="0" shapeId="0" xr:uid="{00000000-0006-0000-1400-00007A010000}">
      <text>
        <r>
          <rPr>
            <sz val="10"/>
            <color rgb="FF000000"/>
            <rFont val="Arial"/>
            <scheme val="minor"/>
          </rPr>
          <t>チャージ※クレカより</t>
        </r>
      </text>
    </comment>
    <comment ref="C129" authorId="0" shapeId="0" xr:uid="{00000000-0006-0000-1400-000091010000}">
      <text>
        <r>
          <rPr>
            <sz val="10"/>
            <color rgb="FF000000"/>
            <rFont val="Arial"/>
            <scheme val="minor"/>
          </rPr>
          <t>夜飯セブン：739円
ダイソーで靴2つとイヤホンと扇風機購入：1,980円</t>
        </r>
      </text>
    </comment>
    <comment ref="E129" authorId="0" shapeId="0" xr:uid="{00000000-0006-0000-1400-000094010000}">
      <text>
        <r>
          <rPr>
            <sz val="10"/>
            <color rgb="FF000000"/>
            <rFont val="Arial"/>
            <scheme val="minor"/>
          </rPr>
          <t>調整金</t>
        </r>
      </text>
    </comment>
    <comment ref="C130" authorId="0" shapeId="0" xr:uid="{00000000-0006-0000-1400-0000A2010000}">
      <text>
        <r>
          <rPr>
            <sz val="10"/>
            <color rgb="FF000000"/>
            <rFont val="Arial"/>
            <scheme val="minor"/>
          </rPr>
          <t>昼飯セブン：532円
りょうに新橋の飲み代清算：2,000円
夜飯セブン：514円</t>
        </r>
      </text>
    </comment>
    <comment ref="C131" authorId="0" shapeId="0" xr:uid="{00000000-0006-0000-1400-0000AD010000}">
      <text>
        <r>
          <rPr>
            <sz val="10"/>
            <color rgb="FF000000"/>
            <rFont val="Arial"/>
            <scheme val="minor"/>
          </rPr>
          <t>夜飯セブン：494円</t>
        </r>
      </text>
    </comment>
    <comment ref="C132" authorId="0" shapeId="0" xr:uid="{00000000-0006-0000-1400-0000B8010000}">
      <text>
        <r>
          <rPr>
            <sz val="10"/>
            <color rgb="FF000000"/>
            <rFont val="Arial"/>
            <scheme val="minor"/>
          </rPr>
          <t>昼飯セブン：344円
夜飯セブン：381円</t>
        </r>
      </text>
    </comment>
    <comment ref="E132" authorId="0" shapeId="0" xr:uid="{00000000-0006-0000-1400-0000BA010000}">
      <text>
        <r>
          <rPr>
            <sz val="10"/>
            <color rgb="FF000000"/>
            <rFont val="Arial"/>
            <scheme val="minor"/>
          </rPr>
          <t>調整金</t>
        </r>
      </text>
    </comment>
    <comment ref="C133" authorId="0" shapeId="0" xr:uid="{00000000-0006-0000-1400-0000C5010000}">
      <text>
        <r>
          <rPr>
            <sz val="10"/>
            <color rgb="FF000000"/>
            <rFont val="Arial"/>
            <scheme val="minor"/>
          </rPr>
          <t>①朝コーヒー：127円
②セブンで夜おにぎり：167円
③ミニストップでアップ酒：220円</t>
        </r>
      </text>
    </comment>
    <comment ref="E133" authorId="0" shapeId="0" xr:uid="{00000000-0006-0000-1400-000001000000}">
      <text>
        <r>
          <rPr>
            <sz val="10"/>
            <color rgb="FF000000"/>
            <rFont val="Arial"/>
            <scheme val="minor"/>
          </rPr>
          <t>調整金</t>
        </r>
      </text>
    </comment>
    <comment ref="E134" authorId="0" shapeId="0" xr:uid="{00000000-0006-0000-1400-00000C000000}">
      <text>
        <r>
          <rPr>
            <sz val="10"/>
            <color rgb="FF000000"/>
            <rFont val="Arial"/>
            <scheme val="minor"/>
          </rPr>
          <t>調整金
※paypayカード作成</t>
        </r>
      </text>
    </comment>
    <comment ref="C135" authorId="0" shapeId="0" xr:uid="{00000000-0006-0000-1400-000015000000}">
      <text>
        <r>
          <rPr>
            <sz val="10"/>
            <color rgb="FF000000"/>
            <rFont val="Arial"/>
            <scheme val="minor"/>
          </rPr>
          <t>①ランチ代一緒に支払い：6,410円</t>
        </r>
      </text>
    </comment>
    <comment ref="D135" authorId="0" shapeId="0" xr:uid="{00000000-0006-0000-1400-000018000000}">
      <text>
        <r>
          <rPr>
            <sz val="10"/>
            <color rgb="FF000000"/>
            <rFont val="Arial"/>
            <scheme val="minor"/>
          </rPr>
          <t>①原田さん回収：2,380円
②島田さん回収：2,380円</t>
        </r>
      </text>
    </comment>
    <comment ref="E135" authorId="0" shapeId="0" xr:uid="{00000000-0006-0000-1400-00001A000000}">
      <text>
        <r>
          <rPr>
            <sz val="10"/>
            <color rgb="FF000000"/>
            <rFont val="Arial"/>
            <scheme val="minor"/>
          </rPr>
          <t>調整金</t>
        </r>
      </text>
    </comment>
    <comment ref="C136" authorId="0" shapeId="0" xr:uid="{00000000-0006-0000-1400-000027000000}">
      <text>
        <r>
          <rPr>
            <sz val="10"/>
            <color rgb="FF000000"/>
            <rFont val="Arial"/>
            <scheme val="minor"/>
          </rPr>
          <t>ハローサイクリング：160円
切替との飲み代：8,160円
※4,100円の現金回収済</t>
        </r>
      </text>
    </comment>
    <comment ref="E136" authorId="0" shapeId="0" xr:uid="{00000000-0006-0000-1400-000029000000}">
      <text>
        <r>
          <rPr>
            <sz val="10"/>
            <color rgb="FF000000"/>
            <rFont val="Arial"/>
            <scheme val="minor"/>
          </rPr>
          <t>調整金</t>
        </r>
      </text>
    </comment>
    <comment ref="C140" authorId="0" shapeId="0" xr:uid="{00000000-0006-0000-1400-000060000000}">
      <text>
        <r>
          <rPr>
            <sz val="10"/>
            <color rgb="FF000000"/>
            <rFont val="Arial"/>
            <scheme val="minor"/>
          </rPr>
          <t>古畑さんランチ：1,100円</t>
        </r>
      </text>
    </comment>
    <comment ref="C141" authorId="0" shapeId="0" xr:uid="{00000000-0006-0000-1400-00006F000000}">
      <text>
        <r>
          <rPr>
            <sz val="10"/>
            <color rgb="FF000000"/>
            <rFont val="Arial"/>
            <scheme val="minor"/>
          </rPr>
          <t>朝飯まつのや：890円
紙タバコ：500円
夜飯セブン：699円
のなとムサコ居酒屋飲み：8,470円(現金で4,000円回収)</t>
        </r>
      </text>
    </comment>
    <comment ref="D141" authorId="0" shapeId="0" xr:uid="{00000000-0006-0000-1400-000071000000}">
      <text>
        <r>
          <rPr>
            <sz val="10"/>
            <color rgb="FF000000"/>
            <rFont val="Arial"/>
            <scheme val="minor"/>
          </rPr>
          <t>のなから鬼滅の刃：2,600円
のなからマーラータン：1,200円</t>
        </r>
      </text>
    </comment>
    <comment ref="E141" authorId="0" shapeId="0" xr:uid="{00000000-0006-0000-1400-000073000000}">
      <text>
        <r>
          <rPr>
            <sz val="10"/>
            <color rgb="FF000000"/>
            <rFont val="Arial"/>
            <scheme val="minor"/>
          </rPr>
          <t>調整金</t>
        </r>
      </text>
    </comment>
    <comment ref="E142" authorId="0" shapeId="0" xr:uid="{00000000-0006-0000-1400-000082000000}">
      <text>
        <r>
          <rPr>
            <sz val="10"/>
            <color rgb="FF000000"/>
            <rFont val="Arial"/>
            <scheme val="minor"/>
          </rPr>
          <t>調整金</t>
        </r>
      </text>
    </comment>
    <comment ref="E143" authorId="0" shapeId="0" xr:uid="{00000000-0006-0000-1400-00008E000000}">
      <text>
        <r>
          <rPr>
            <sz val="10"/>
            <color rgb="FF000000"/>
            <rFont val="Arial"/>
            <scheme val="minor"/>
          </rPr>
          <t>調整金</t>
        </r>
      </text>
    </comment>
    <comment ref="C144" authorId="0" shapeId="0" xr:uid="{00000000-0006-0000-1400-00009B000000}">
      <text>
        <r>
          <rPr>
            <sz val="10"/>
            <color rgb="FF000000"/>
            <rFont val="Arial"/>
            <scheme val="minor"/>
          </rPr>
          <t>①夜行バス：6,810円
②夜行バス：4,095円</t>
        </r>
      </text>
    </comment>
    <comment ref="E144" authorId="0" shapeId="0" xr:uid="{00000000-0006-0000-1400-00009D000000}">
      <text>
        <r>
          <rPr>
            <sz val="10"/>
            <color rgb="FF000000"/>
            <rFont val="Arial"/>
            <scheme val="minor"/>
          </rPr>
          <t>調整金</t>
        </r>
      </text>
    </comment>
    <comment ref="E146" authorId="0" shapeId="0" xr:uid="{00000000-0006-0000-1400-0000B9000000}">
      <text>
        <r>
          <rPr>
            <sz val="10"/>
            <color rgb="FF000000"/>
            <rFont val="Arial"/>
            <scheme val="minor"/>
          </rPr>
          <t>調整金</t>
        </r>
      </text>
    </comment>
    <comment ref="C147" authorId="0" shapeId="0" xr:uid="{00000000-0006-0000-1400-0000C6000000}">
      <text>
        <r>
          <rPr>
            <sz val="10"/>
            <color rgb="FF000000"/>
            <rFont val="Arial"/>
            <scheme val="minor"/>
          </rPr>
          <t>①夜中セブン飲み：440円
②夜セブン飲み：691円
③夜セブン：949円
④ローソン：163円
⑤セブン：262円
⑥カンスーでアイス：2,987円
※あやこちゃんプレゼント
⑦電子タバコ：430円</t>
        </r>
      </text>
    </comment>
    <comment ref="C148" authorId="0" shapeId="0" xr:uid="{00000000-0006-0000-1400-0000D8000000}">
      <text>
        <r>
          <rPr>
            <sz val="10"/>
            <color rgb="FF000000"/>
            <rFont val="Arial"/>
            <scheme val="minor"/>
          </rPr>
          <t>①有希さんコンビニ：343円
②有希さんコンビニ：626円
③有希さん居酒屋：7,170円
④昼飯セブン：663円
⑤甲子園ローソン：903円
⑥夜中のセブン：149円
⑦夜中のセブン：374円
⑧夜中のセブンタバコ：500円
⑨夜中のセブン：149円</t>
        </r>
      </text>
    </comment>
    <comment ref="E148" authorId="0" shapeId="0" xr:uid="{00000000-0006-0000-1400-0000DC000000}">
      <text>
        <r>
          <rPr>
            <sz val="10"/>
            <color rgb="FF000000"/>
            <rFont val="Arial"/>
            <scheme val="minor"/>
          </rPr>
          <t>調整金</t>
        </r>
      </text>
    </comment>
    <comment ref="C149" authorId="0" shapeId="0" xr:uid="{00000000-0006-0000-1400-0000E8000000}">
      <text>
        <r>
          <rPr>
            <sz val="10"/>
            <color rgb="FF000000"/>
            <rFont val="Arial"/>
            <scheme val="minor"/>
          </rPr>
          <t>①朝飯セブン：1,332円
②成城石井：139円</t>
        </r>
      </text>
    </comment>
    <comment ref="E149" authorId="0" shapeId="0" xr:uid="{00000000-0006-0000-1400-0000EB000000}">
      <text>
        <r>
          <rPr>
            <sz val="10"/>
            <color rgb="FF000000"/>
            <rFont val="Arial"/>
            <scheme val="minor"/>
          </rPr>
          <t>調整金</t>
        </r>
      </text>
    </comment>
    <comment ref="C150" authorId="0" shapeId="0" xr:uid="{00000000-0006-0000-1400-0000F7000000}">
      <text>
        <r>
          <rPr>
            <sz val="10"/>
            <color rgb="FF000000"/>
            <rFont val="Arial"/>
            <scheme val="minor"/>
          </rPr>
          <t>①フットサル代：1,428円
②移動の自転車代：1,440円</t>
        </r>
      </text>
    </comment>
    <comment ref="E150" authorId="0" shapeId="0" xr:uid="{00000000-0006-0000-1400-0000FA000000}">
      <text>
        <r>
          <rPr>
            <sz val="10"/>
            <color rgb="FF000000"/>
            <rFont val="Arial"/>
            <scheme val="minor"/>
          </rPr>
          <t>調整金</t>
        </r>
      </text>
    </comment>
    <comment ref="F150" authorId="0" shapeId="0" xr:uid="{00000000-0006-0000-1400-0000FC000000}">
      <text>
        <r>
          <rPr>
            <sz val="10"/>
            <color rgb="FF000000"/>
            <rFont val="Arial"/>
            <scheme val="minor"/>
          </rPr>
          <t>paypayカードよりチャージ：4,971円</t>
        </r>
      </text>
    </comment>
    <comment ref="C151" authorId="0" shapeId="0" xr:uid="{00000000-0006-0000-1400-00000B010000}">
      <text>
        <r>
          <rPr>
            <sz val="10"/>
            <color rgb="FF000000"/>
            <rFont val="Arial"/>
            <scheme val="minor"/>
          </rPr>
          <t>夜飯セブン：681円</t>
        </r>
      </text>
    </comment>
    <comment ref="E151" authorId="0" shapeId="0" xr:uid="{00000000-0006-0000-1400-00000E010000}">
      <text>
        <r>
          <rPr>
            <sz val="10"/>
            <color rgb="FF000000"/>
            <rFont val="Arial"/>
            <scheme val="minor"/>
          </rPr>
          <t>調整金</t>
        </r>
      </text>
    </comment>
    <comment ref="E152" authorId="0" shapeId="0" xr:uid="{00000000-0006-0000-1400-00001D010000}">
      <text>
        <r>
          <rPr>
            <sz val="10"/>
            <color rgb="FF000000"/>
            <rFont val="Arial"/>
            <scheme val="minor"/>
          </rPr>
          <t>調整金</t>
        </r>
      </text>
    </comment>
    <comment ref="C153" authorId="0" shapeId="0" xr:uid="{00000000-0006-0000-1400-000027010000}">
      <text>
        <r>
          <rPr>
            <sz val="10"/>
            <color rgb="FF000000"/>
            <rFont val="Arial"/>
            <scheme val="minor"/>
          </rPr>
          <t>昼飯そば：1,100円</t>
        </r>
      </text>
    </comment>
    <comment ref="E153" authorId="0" shapeId="0" xr:uid="{00000000-0006-0000-1400-00002A010000}">
      <text>
        <r>
          <rPr>
            <sz val="10"/>
            <color rgb="FF000000"/>
            <rFont val="Arial"/>
            <scheme val="minor"/>
          </rPr>
          <t>調整金</t>
        </r>
      </text>
    </comment>
    <comment ref="C154" authorId="0" shapeId="0" xr:uid="{00000000-0006-0000-1400-000034010000}">
      <text>
        <r>
          <rPr>
            <sz val="10"/>
            <color rgb="FF000000"/>
            <rFont val="Arial"/>
            <scheme val="minor"/>
          </rPr>
          <t>斎藤さんとファミマ酒：538円</t>
        </r>
      </text>
    </comment>
    <comment ref="C156" authorId="0" shapeId="0" xr:uid="{00000000-0006-0000-1400-00004D010000}">
      <text>
        <r>
          <rPr>
            <sz val="10"/>
            <color rgb="FF000000"/>
            <rFont val="Arial"/>
            <scheme val="minor"/>
          </rPr>
          <t>①ばやしに送金：994円
※業務スーパー代paypay精算
②真柄に送金：1,730円
※フルーツと肉代
③きたこに両替：1,000円
※現金1,000円と交換</t>
        </r>
      </text>
    </comment>
    <comment ref="F156" authorId="0" shapeId="0" xr:uid="{00000000-0006-0000-1400-000052010000}">
      <text>
        <r>
          <rPr>
            <sz val="10"/>
            <color rgb="FF000000"/>
            <rFont val="Arial"/>
            <scheme val="minor"/>
          </rPr>
          <t>paypayカードよりチャージ：5,000円</t>
        </r>
      </text>
    </comment>
    <comment ref="C158" authorId="0" shapeId="0" xr:uid="{00000000-0006-0000-1400-000065010000}">
      <text>
        <r>
          <rPr>
            <sz val="10"/>
            <color rgb="FF000000"/>
            <rFont val="Arial"/>
            <scheme val="minor"/>
          </rPr>
          <t>昼飯野菜炒め定食
※paypay残高払い</t>
        </r>
      </text>
    </comment>
    <comment ref="C162" authorId="0" shapeId="0" xr:uid="{00000000-0006-0000-1400-000090010000}">
      <text>
        <r>
          <rPr>
            <sz val="10"/>
            <color rgb="FF000000"/>
            <rFont val="Arial"/>
            <scheme val="minor"/>
          </rPr>
          <t>①ハローサイクリング行き:160円
②ハローサイクリング帰り:160円
③途中のダイソー:110円
④ゆうせいくんにフットサル代:1,000円</t>
        </r>
      </text>
    </comment>
    <comment ref="F162" authorId="0" shapeId="0" xr:uid="{00000000-0006-0000-1400-000095010000}">
      <text>
        <r>
          <rPr>
            <sz val="10"/>
            <color rgb="FF000000"/>
            <rFont val="Arial"/>
            <scheme val="minor"/>
          </rPr>
          <t>PayPayカードよりチャージ：10,000円</t>
        </r>
      </text>
    </comment>
    <comment ref="C163" authorId="0" shapeId="0" xr:uid="{00000000-0006-0000-1400-0000A1010000}">
      <text>
        <r>
          <rPr>
            <sz val="10"/>
            <color rgb="FF000000"/>
            <rFont val="Arial"/>
            <scheme val="minor"/>
          </rPr>
          <t>マコに広子ちゃんグッズ立替代：2,530円</t>
        </r>
      </text>
    </comment>
    <comment ref="C166" authorId="0" shapeId="0" xr:uid="{00000000-0006-0000-1400-0000C4010000}">
      <text>
        <r>
          <rPr>
            <sz val="10"/>
            <color rgb="FF000000"/>
            <rFont val="Arial"/>
            <scheme val="minor"/>
          </rPr>
          <t>①ハローサイクリング(行)：160円
②青崎さんとランチ：2,326円</t>
        </r>
      </text>
    </comment>
    <comment ref="C168" authorId="0" shapeId="0" xr:uid="{00000000-0006-0000-1400-000014000000}">
      <text>
        <r>
          <rPr>
            <sz val="10"/>
            <color rgb="FF000000"/>
            <rFont val="Arial"/>
            <scheme val="minor"/>
          </rPr>
          <t>①ハローサイクリング(行)：160円
②セブンでアップ酒：239円</t>
        </r>
      </text>
    </comment>
    <comment ref="C169" authorId="0" shapeId="0" xr:uid="{00000000-0006-0000-1400-000025000000}">
      <text>
        <r>
          <rPr>
            <sz val="10"/>
            <color rgb="FF000000"/>
            <rFont val="Arial"/>
            <scheme val="minor"/>
          </rPr>
          <t>たかに飲み会代送金：3,500円</t>
        </r>
      </text>
    </comment>
    <comment ref="F169" authorId="0" shapeId="0" xr:uid="{00000000-0006-0000-1400-00002A000000}">
      <text>
        <r>
          <rPr>
            <sz val="10"/>
            <color rgb="FF000000"/>
            <rFont val="Arial"/>
            <scheme val="minor"/>
          </rPr>
          <t>PayPayカードよりチャージ：10,000円</t>
        </r>
      </text>
    </comment>
    <comment ref="C170" authorId="0" shapeId="0" xr:uid="{00000000-0006-0000-1400-000033000000}">
      <text>
        <r>
          <rPr>
            <sz val="10"/>
            <color rgb="FF000000"/>
            <rFont val="Arial"/>
            <scheme val="minor"/>
          </rPr>
          <t>①100円ローソン：322円
②切替と大山たちの飲み：5,100円
③結婚式の2次会：3,243円
④ファミマでお茶：160円
⑤けんやに飲み代：5,000円</t>
        </r>
      </text>
    </comment>
    <comment ref="F170" authorId="0" shapeId="0" xr:uid="{00000000-0006-0000-1400-000037000000}">
      <text>
        <r>
          <rPr>
            <sz val="10"/>
            <color rgb="FF000000"/>
            <rFont val="Arial"/>
            <scheme val="minor"/>
          </rPr>
          <t>PayPayカードよりチャージ：10,000円</t>
        </r>
      </text>
    </comment>
    <comment ref="C171" authorId="0" shapeId="0" xr:uid="{00000000-0006-0000-1400-000041000000}">
      <text>
        <r>
          <rPr>
            <sz val="10"/>
            <color rgb="FF000000"/>
            <rFont val="Arial"/>
            <scheme val="minor"/>
          </rPr>
          <t>①ハローサイクリング(行)：160円</t>
        </r>
      </text>
    </comment>
    <comment ref="C172" authorId="0" shapeId="0" xr:uid="{00000000-0006-0000-1400-000052000000}">
      <text>
        <r>
          <rPr>
            <sz val="10"/>
            <color rgb="FF000000"/>
            <rFont val="Arial"/>
            <scheme val="minor"/>
          </rPr>
          <t>①ハローサイクリング(行)：160円
②パルコの串カツあらたで昼飯：1,080円
③ケントさんに麻布十番祭りの日の飲み代送金：12,971円</t>
        </r>
      </text>
    </comment>
    <comment ref="F172" authorId="0" shapeId="0" xr:uid="{00000000-0006-0000-1400-000056000000}">
      <text>
        <r>
          <rPr>
            <sz val="10"/>
            <color rgb="FF000000"/>
            <rFont val="Arial"/>
            <scheme val="minor"/>
          </rPr>
          <t>PayPayカードよりチャージ：10,000円</t>
        </r>
      </text>
    </comment>
    <comment ref="C173" authorId="0" shapeId="0" xr:uid="{00000000-0006-0000-1400-00005F000000}">
      <text>
        <r>
          <rPr>
            <sz val="10"/>
            <color rgb="FF000000"/>
            <rFont val="Arial"/>
            <scheme val="minor"/>
          </rPr>
          <t>①さっちゃんに新時代の送金：2,100円
②渋谷ファミマでアップ酒：239円</t>
        </r>
      </text>
    </comment>
    <comment ref="C174" authorId="0" shapeId="0" xr:uid="{00000000-0006-0000-1400-00006E000000}">
      <text>
        <r>
          <rPr>
            <sz val="10"/>
            <color rgb="FF000000"/>
            <rFont val="Arial"/>
            <scheme val="minor"/>
          </rPr>
          <t>①パルコのおにやんまで夜飯：650円</t>
        </r>
      </text>
    </comment>
    <comment ref="C175" authorId="0" shapeId="0" xr:uid="{00000000-0006-0000-1400-00007E000000}">
      <text>
        <r>
          <rPr>
            <sz val="10"/>
            <color rgb="FF000000"/>
            <rFont val="Arial"/>
            <scheme val="minor"/>
          </rPr>
          <t>①昼飯ファミマ：514円
②</t>
        </r>
      </text>
    </comment>
    <comment ref="F175" authorId="0" shapeId="0" xr:uid="{00000000-0006-0000-1400-000083000000}">
      <text>
        <r>
          <rPr>
            <sz val="10"/>
            <color rgb="FF000000"/>
            <rFont val="Arial"/>
            <scheme val="minor"/>
          </rPr>
          <t>PayPayカードよりチャージ：10,000円</t>
        </r>
      </text>
    </comment>
    <comment ref="C176" authorId="0" shapeId="0" xr:uid="{00000000-0006-0000-1400-00008B000000}">
      <text>
        <r>
          <rPr>
            <sz val="10"/>
            <color rgb="FF000000"/>
            <rFont val="Arial"/>
            <scheme val="minor"/>
          </rPr>
          <t>①あゆみたんと渋谷の飲み代：5,920円
②ローソンで横山と0次会：220円</t>
        </r>
      </text>
    </comment>
    <comment ref="C177" authorId="0" shapeId="0" xr:uid="{00000000-0006-0000-1400-00009A000000}">
      <text>
        <r>
          <rPr>
            <sz val="10"/>
            <color rgb="FF000000"/>
            <rFont val="Arial"/>
            <scheme val="minor"/>
          </rPr>
          <t>①セブンで夜食カップ麺：267円
②慶應サッカー代：300円
③ハローサイクリング：320円</t>
        </r>
      </text>
    </comment>
    <comment ref="C178" authorId="0" shapeId="0" xr:uid="{00000000-0006-0000-1400-0000A5000000}">
      <text>
        <r>
          <rPr>
            <sz val="10"/>
            <color rgb="FF000000"/>
            <rFont val="Arial"/>
            <scheme val="minor"/>
          </rPr>
          <t>①ハローサイクリング：160円
②ローソンでメシ：181円</t>
        </r>
      </text>
    </comment>
    <comment ref="C179" authorId="0" shapeId="0" xr:uid="{00000000-0006-0000-1400-0000B3000000}">
      <text>
        <r>
          <rPr>
            <sz val="10"/>
            <color rgb="FF000000"/>
            <rFont val="Arial"/>
            <scheme val="minor"/>
          </rPr>
          <t>①タクシー：1,700円
②夜飯まつのや：990円</t>
        </r>
      </text>
    </comment>
    <comment ref="D179" authorId="0" shapeId="0" xr:uid="{00000000-0006-0000-1400-0000B6000000}">
      <text>
        <r>
          <rPr>
            <sz val="10"/>
            <color rgb="FF000000"/>
            <rFont val="Arial"/>
            <scheme val="minor"/>
          </rPr>
          <t>①たいがからタク代：1,700円
②たいがから飲み代：1,500円</t>
        </r>
      </text>
    </comment>
    <comment ref="C181" authorId="0" shapeId="0" xr:uid="{00000000-0006-0000-1400-0000D7000000}">
      <text>
        <r>
          <rPr>
            <sz val="10"/>
            <color rgb="FF000000"/>
            <rFont val="Arial"/>
            <scheme val="minor"/>
          </rPr>
          <t>昼飯渋谷パルコジンギスカン：1,100円
アキラさんにPayPay送金：4,000円</t>
        </r>
      </text>
    </comment>
    <comment ref="D181" authorId="0" shapeId="0" xr:uid="{00000000-0006-0000-1400-0000D9000000}">
      <text>
        <r>
          <rPr>
            <sz val="10"/>
            <color rgb="FF000000"/>
            <rFont val="Arial"/>
            <scheme val="minor"/>
          </rPr>
          <t>切替から400円送金</t>
        </r>
      </text>
    </comment>
    <comment ref="F181" authorId="0" shapeId="0" xr:uid="{00000000-0006-0000-1400-0000DD000000}">
      <text>
        <r>
          <rPr>
            <sz val="10"/>
            <color rgb="FF000000"/>
            <rFont val="Arial"/>
            <scheme val="minor"/>
          </rPr>
          <t>みずほよりチャージ：5,000円
※アキラさん送金のため</t>
        </r>
      </text>
    </comment>
    <comment ref="C185" authorId="0" shapeId="0" xr:uid="{00000000-0006-0000-1400-00001A010000}">
      <text>
        <r>
          <rPr>
            <sz val="10"/>
            <color rgb="FF000000"/>
            <rFont val="Arial"/>
            <scheme val="minor"/>
          </rPr>
          <t>①ハローサイクリング(行き):160円
②竹内さんと昼飯:999円</t>
        </r>
      </text>
    </comment>
    <comment ref="C186" authorId="0" shapeId="0" xr:uid="{00000000-0006-0000-1400-000026010000}">
      <text>
        <r>
          <rPr>
            <sz val="10"/>
            <color rgb="FF000000"/>
            <rFont val="Arial"/>
            <scheme val="minor"/>
          </rPr>
          <t>①ハローサイクリング(行き):160円</t>
        </r>
      </text>
    </comment>
    <comment ref="F186" authorId="0" shapeId="0" xr:uid="{00000000-0006-0000-1400-00002B010000}">
      <text>
        <r>
          <rPr>
            <sz val="10"/>
            <color rgb="FF000000"/>
            <rFont val="Arial"/>
            <scheme val="minor"/>
          </rPr>
          <t>みずほよりチャージ：1,019円
※ハローサイクリング利用のため</t>
        </r>
      </text>
    </comment>
    <comment ref="C187" authorId="0" shapeId="0" xr:uid="{00000000-0006-0000-1400-000033010000}">
      <text>
        <r>
          <rPr>
            <sz val="10"/>
            <color rgb="FF000000"/>
            <rFont val="Arial"/>
            <scheme val="minor"/>
          </rPr>
          <t>①ハローサイクリング(行き):160円
②返田に会いに武蔵小杉へ：160円</t>
        </r>
      </text>
    </comment>
    <comment ref="C188" authorId="0" shapeId="0" xr:uid="{00000000-0006-0000-1400-000041010000}">
      <text>
        <r>
          <rPr>
            <sz val="10"/>
            <color rgb="FF000000"/>
            <rFont val="Arial"/>
            <scheme val="minor"/>
          </rPr>
          <t>①ハローサイクリング(行き):160円</t>
        </r>
      </text>
    </comment>
    <comment ref="F188" authorId="0" shapeId="0" xr:uid="{00000000-0006-0000-1400-000044010000}">
      <text>
        <r>
          <rPr>
            <sz val="10"/>
            <color rgb="FF000000"/>
            <rFont val="Arial"/>
            <scheme val="minor"/>
          </rPr>
          <t>PayPayカードよりチャージ：10,000円</t>
        </r>
      </text>
    </comment>
    <comment ref="C189" authorId="0" shapeId="0" xr:uid="{00000000-0006-0000-1400-00004C010000}">
      <text>
        <r>
          <rPr>
            <sz val="10"/>
            <color rgb="FF000000"/>
            <rFont val="Arial"/>
            <scheme val="minor"/>
          </rPr>
          <t>①ハローサイクリング(行き):160円
②古畑さんとランチ：2,800円（1,500円は送金で回収）</t>
        </r>
      </text>
    </comment>
    <comment ref="D189" authorId="0" shapeId="0" xr:uid="{00000000-0006-0000-1400-00004E010000}">
      <text>
        <r>
          <rPr>
            <sz val="10"/>
            <color rgb="FF000000"/>
            <rFont val="Arial"/>
            <scheme val="minor"/>
          </rPr>
          <t>古畑さんから1,500円送金</t>
        </r>
      </text>
    </comment>
    <comment ref="C190" authorId="0" shapeId="0" xr:uid="{00000000-0006-0000-1400-000059010000}">
      <text>
        <r>
          <rPr>
            <sz val="10"/>
            <color rgb="FF000000"/>
            <rFont val="Arial"/>
            <scheme val="minor"/>
          </rPr>
          <t>ハローサイクリング：160円</t>
        </r>
      </text>
    </comment>
    <comment ref="D190" authorId="0" shapeId="0" xr:uid="{00000000-0006-0000-1400-00005A010000}">
      <text>
        <r>
          <rPr>
            <sz val="10"/>
            <color rgb="FF000000"/>
            <rFont val="Arial"/>
            <scheme val="minor"/>
          </rPr>
          <t>のなから3,000円送金</t>
        </r>
      </text>
    </comment>
    <comment ref="C191" authorId="0" shapeId="0" xr:uid="{00000000-0006-0000-1400-000064010000}">
      <text>
        <r>
          <rPr>
            <sz val="10"/>
            <color rgb="FF000000"/>
            <rFont val="Arial"/>
            <scheme val="minor"/>
          </rPr>
          <t>品川駅で大道芸の投げ銭：2,000円</t>
        </r>
      </text>
    </comment>
    <comment ref="C192" authorId="0" shapeId="0" xr:uid="{00000000-0006-0000-1400-00006E010000}">
      <text>
        <r>
          <rPr>
            <sz val="10"/>
            <color rgb="FF000000"/>
            <rFont val="Arial"/>
            <scheme val="minor"/>
          </rPr>
          <t>①ハローサイクリング:160円
②ゆうせい君にフットサル代：1,300円
③フットサルの移動ハローサイクリング：1,120円</t>
        </r>
      </text>
    </comment>
    <comment ref="C197" authorId="0" shapeId="0" xr:uid="{00000000-0006-0000-1400-0000AC010000}">
      <text>
        <r>
          <rPr>
            <sz val="10"/>
            <color rgb="FF000000"/>
            <rFont val="Arial"/>
            <scheme val="minor"/>
          </rPr>
          <t>①西船橋のマクド：280円
②</t>
        </r>
      </text>
    </comment>
    <comment ref="C198" authorId="0" shapeId="0" xr:uid="{00000000-0006-0000-1400-0000B6010000}">
      <text>
        <r>
          <rPr>
            <sz val="10"/>
            <color rgb="FF000000"/>
            <rFont val="Arial"/>
            <scheme val="minor"/>
          </rPr>
          <t>甲府のラーメン：950円</t>
        </r>
      </text>
    </comment>
    <comment ref="C201" authorId="0" shapeId="0" xr:uid="{00000000-0006-0000-1400-000013000000}">
      <text>
        <r>
          <rPr>
            <sz val="10"/>
            <color rgb="FF000000"/>
            <rFont val="Arial"/>
            <scheme val="minor"/>
          </rPr>
          <t>竹内さんとランチ：1,000円</t>
        </r>
      </text>
    </comment>
    <comment ref="C205" authorId="0" shapeId="0" xr:uid="{00000000-0006-0000-1400-00004F000000}">
      <text>
        <r>
          <rPr>
            <sz val="10"/>
            <color rgb="FF000000"/>
            <rFont val="Arial"/>
            <scheme val="minor"/>
          </rPr>
          <t>①家～日吉(チャリ)：160円
②日吉～家(チャリ)：480円</t>
        </r>
      </text>
    </comment>
    <comment ref="C206" authorId="0" shapeId="0" xr:uid="{00000000-0006-0000-1400-00005D000000}">
      <text>
        <r>
          <rPr>
            <sz val="10"/>
            <color rgb="FF000000"/>
            <rFont val="Arial"/>
            <scheme val="minor"/>
          </rPr>
          <t>ハローサイクリング：160円</t>
        </r>
      </text>
    </comment>
    <comment ref="C207" authorId="0" shapeId="0" xr:uid="{00000000-0006-0000-1400-00006B000000}">
      <text>
        <r>
          <rPr>
            <sz val="10"/>
            <color rgb="FF000000"/>
            <rFont val="Arial"/>
            <scheme val="minor"/>
          </rPr>
          <t>ハローサイクリング：160円
大林さん誕生日プレゼント：2,090円</t>
        </r>
      </text>
    </comment>
    <comment ref="C208" authorId="0" shapeId="0" xr:uid="{00000000-0006-0000-1400-00007D000000}">
      <text>
        <r>
          <rPr>
            <sz val="10"/>
            <color rgb="FF000000"/>
            <rFont val="Arial"/>
            <scheme val="minor"/>
          </rPr>
          <t>ハローサイクリング：160円</t>
        </r>
      </text>
    </comment>
    <comment ref="C210" authorId="0" shapeId="0" xr:uid="{00000000-0006-0000-1400-000099000000}">
      <text>
        <r>
          <rPr>
            <sz val="10"/>
            <color rgb="FF000000"/>
            <rFont val="Arial"/>
            <scheme val="minor"/>
          </rPr>
          <t>ハローサイクリング：160円</t>
        </r>
      </text>
    </comment>
    <comment ref="D212" authorId="0" shapeId="0" xr:uid="{00000000-0006-0000-1400-0000B4000000}">
      <text>
        <r>
          <rPr>
            <sz val="10"/>
            <color rgb="FF000000"/>
            <rFont val="Arial"/>
            <scheme val="minor"/>
          </rPr>
          <t>①けんや：6,000円
②ゆまちゃん：5,000円
③りおちゃん：5,000円</t>
        </r>
      </text>
    </comment>
    <comment ref="C213" authorId="0" shapeId="0" xr:uid="{00000000-0006-0000-1400-0000C3000000}">
      <text>
        <r>
          <rPr>
            <sz val="10"/>
            <color rgb="FF000000"/>
            <rFont val="Arial"/>
            <scheme val="minor"/>
          </rPr>
          <t>昼飯ヒルズそば：1,100円</t>
        </r>
      </text>
    </comment>
    <comment ref="C214" authorId="0" shapeId="0" xr:uid="{00000000-0006-0000-1400-0000D6000000}">
      <text>
        <r>
          <rPr>
            <sz val="10"/>
            <color rgb="FF000000"/>
            <rFont val="Arial"/>
            <scheme val="minor"/>
          </rPr>
          <t>竹内さんとランチ：880円</t>
        </r>
      </text>
    </comment>
    <comment ref="C216" authorId="0" shapeId="0" xr:uid="{00000000-0006-0000-1400-0000F5000000}">
      <text>
        <r>
          <rPr>
            <sz val="10"/>
            <color rgb="FF000000"/>
            <rFont val="Arial"/>
            <scheme val="minor"/>
          </rPr>
          <t>ハローサイクリング：160円
夜飯まつのや：990円
夜のドリンク：277円</t>
        </r>
      </text>
    </comment>
    <comment ref="C217" authorId="0" shapeId="0" xr:uid="{00000000-0006-0000-1400-000008010000}">
      <text>
        <r>
          <rPr>
            <sz val="10"/>
            <color rgb="FF000000"/>
            <rFont val="Arial"/>
            <scheme val="minor"/>
          </rPr>
          <t>古畑さんランチ：1,000円</t>
        </r>
      </text>
    </comment>
    <comment ref="C219" authorId="0" shapeId="0" xr:uid="{00000000-0006-0000-1400-000025010000}">
      <text>
        <r>
          <rPr>
            <sz val="10"/>
            <color rgb="FF000000"/>
            <rFont val="Arial"/>
            <scheme val="minor"/>
          </rPr>
          <t>しずかさん飲み代：5,000円</t>
        </r>
      </text>
    </comment>
    <comment ref="C221" authorId="0" shapeId="0" xr:uid="{00000000-0006-0000-1400-000040010000}">
      <text>
        <r>
          <rPr>
            <sz val="10"/>
            <color rgb="FF000000"/>
            <rFont val="Arial"/>
            <scheme val="minor"/>
          </rPr>
          <t>昼飯ラーメン：680円</t>
        </r>
      </text>
    </comment>
    <comment ref="C222" authorId="0" shapeId="0" xr:uid="{00000000-0006-0000-1400-00004A010000}">
      <text>
        <r>
          <rPr>
            <sz val="10"/>
            <color rgb="FF000000"/>
            <rFont val="Arial"/>
            <scheme val="minor"/>
          </rPr>
          <t>麻布十番のソバ屋：980円</t>
        </r>
      </text>
    </comment>
    <comment ref="D225" authorId="0" shapeId="0" xr:uid="{00000000-0006-0000-1400-00006F010000}">
      <text>
        <r>
          <rPr>
            <sz val="10"/>
            <color rgb="FF000000"/>
            <rFont val="Arial"/>
            <scheme val="minor"/>
          </rPr>
          <t>切替から1,500円精算</t>
        </r>
      </text>
    </comment>
    <comment ref="D226" authorId="0" shapeId="0" xr:uid="{00000000-0006-0000-1400-000077010000}">
      <text>
        <r>
          <rPr>
            <sz val="10"/>
            <color rgb="FF000000"/>
            <rFont val="Arial"/>
            <scheme val="minor"/>
          </rPr>
          <t>ほのから2,000円精算</t>
        </r>
      </text>
    </comment>
    <comment ref="C227" authorId="0" shapeId="0" xr:uid="{00000000-0006-0000-1400-000083010000}">
      <text>
        <r>
          <rPr>
            <sz val="10"/>
            <color rgb="FF000000"/>
            <rFont val="Arial"/>
            <scheme val="minor"/>
          </rPr>
          <t>夜飯神座：1,530円</t>
        </r>
      </text>
    </comment>
    <comment ref="C228" authorId="0" shapeId="0" xr:uid="{00000000-0006-0000-1400-00008D010000}">
      <text>
        <r>
          <rPr>
            <sz val="10"/>
            <color rgb="FF000000"/>
            <rFont val="Arial"/>
            <scheme val="minor"/>
          </rPr>
          <t>たいせいに前のパーティ代送金：972円</t>
        </r>
      </text>
    </comment>
    <comment ref="C229" authorId="0" shapeId="0" xr:uid="{00000000-0006-0000-1400-00009F010000}">
      <text>
        <r>
          <rPr>
            <sz val="10"/>
            <color rgb="FF000000"/>
            <rFont val="Arial"/>
            <scheme val="minor"/>
          </rPr>
          <t>昼飯油淋鶏：950円</t>
        </r>
      </text>
    </comment>
    <comment ref="C230" authorId="0" shapeId="0" xr:uid="{00000000-0006-0000-1400-0000AB010000}">
      <text>
        <r>
          <rPr>
            <sz val="10"/>
            <color rgb="FF000000"/>
            <rFont val="Arial"/>
            <scheme val="minor"/>
          </rPr>
          <t>昼飯ヒルズそば：1,100円
夜飯セブン：1,186円</t>
        </r>
      </text>
    </comment>
    <comment ref="C231" authorId="0" shapeId="0" xr:uid="{00000000-0006-0000-1400-0000B5010000}">
      <text>
        <r>
          <rPr>
            <sz val="10"/>
            <color rgb="FF000000"/>
            <rFont val="Arial"/>
            <scheme val="minor"/>
          </rPr>
          <t>①夜飯家系：1,050円
②ローソンで電子タバコ：3,480円</t>
        </r>
      </text>
    </comment>
    <comment ref="C232" authorId="0" shapeId="0" xr:uid="{00000000-0006-0000-1400-0000C3010000}">
      <text>
        <r>
          <rPr>
            <sz val="10"/>
            <color rgb="FF000000"/>
            <rFont val="Arial"/>
            <scheme val="minor"/>
          </rPr>
          <t>ヒロリカさんに送金：16,800円
※ユニクロ7,000円引きとかで買わせてもらった</t>
        </r>
      </text>
    </comment>
    <comment ref="F232" authorId="0" shapeId="0" xr:uid="{00000000-0006-0000-1400-0000C6010000}">
      <text>
        <r>
          <rPr>
            <sz val="10"/>
            <color rgb="FF000000"/>
            <rFont val="Arial"/>
            <scheme val="minor"/>
          </rPr>
          <t>みずほでチャージ：20,000円</t>
        </r>
      </text>
    </comment>
    <comment ref="C233" authorId="0" shapeId="0" xr:uid="{00000000-0006-0000-1400-000008000000}">
      <text>
        <r>
          <rPr>
            <sz val="10"/>
            <color rgb="FF000000"/>
            <rFont val="Arial"/>
            <scheme val="minor"/>
          </rPr>
          <t>ラム肉とカレーの会：1,056円</t>
        </r>
      </text>
    </comment>
    <comment ref="F234" authorId="0" shapeId="0" xr:uid="{00000000-0006-0000-1400-000016000000}">
      <text>
        <r>
          <rPr>
            <sz val="10"/>
            <color rgb="FF000000"/>
            <rFont val="Arial"/>
            <scheme val="minor"/>
          </rPr>
          <t>マネーウォークから変えたPayPayは残高に加算されてポイント投資に回されなかった：380円</t>
        </r>
      </text>
    </comment>
    <comment ref="C238" authorId="0" shapeId="0" xr:uid="{00000000-0006-0000-1400-00004E000000}">
      <text>
        <r>
          <rPr>
            <sz val="10"/>
            <color rgb="FF000000"/>
            <rFont val="Arial"/>
            <scheme val="minor"/>
          </rPr>
          <t>①神谷と飲み：5,558円（2,800円精算）
②福ヤのラーメン：1.980円</t>
        </r>
      </text>
    </comment>
    <comment ref="D238" authorId="0" shapeId="0" xr:uid="{00000000-0006-0000-1400-000050000000}">
      <text>
        <r>
          <rPr>
            <sz val="10"/>
            <color rgb="FF000000"/>
            <rFont val="Arial"/>
            <scheme val="minor"/>
          </rPr>
          <t>神谷から2,800円精算</t>
        </r>
      </text>
    </comment>
    <comment ref="F238" authorId="0" shapeId="0" xr:uid="{00000000-0006-0000-1400-000053000000}">
      <text>
        <r>
          <rPr>
            <sz val="10"/>
            <color rgb="FF000000"/>
            <rFont val="Arial"/>
            <scheme val="minor"/>
          </rPr>
          <t>みずほでチャージ：2,000円</t>
        </r>
      </text>
    </comment>
    <comment ref="C239" authorId="0" shapeId="0" xr:uid="{00000000-0006-0000-1400-00005C000000}">
      <text>
        <r>
          <rPr>
            <sz val="10"/>
            <color rgb="FF000000"/>
            <rFont val="Arial"/>
            <scheme val="minor"/>
          </rPr>
          <t>夜飯家系：1,480円
相野にサッカー代：500円</t>
        </r>
      </text>
    </comment>
    <comment ref="D239" authorId="0" shapeId="0" xr:uid="{00000000-0006-0000-1400-00005E000000}">
      <text>
        <r>
          <rPr>
            <sz val="10"/>
            <color rgb="FF000000"/>
            <rFont val="Arial"/>
            <scheme val="minor"/>
          </rPr>
          <t>けんやから6,000円精算</t>
        </r>
      </text>
    </comment>
    <comment ref="C240" authorId="0" shapeId="0" xr:uid="{00000000-0006-0000-1400-00006A000000}">
      <text>
        <r>
          <rPr>
            <sz val="10"/>
            <color rgb="FF000000"/>
            <rFont val="Arial"/>
            <scheme val="minor"/>
          </rPr>
          <t>①今井屋：12,000円
②二次会居酒屋：1,756円</t>
        </r>
      </text>
    </comment>
    <comment ref="D240" authorId="0" shapeId="0" xr:uid="{00000000-0006-0000-1400-00006C000000}">
      <text>
        <r>
          <rPr>
            <sz val="10"/>
            <color rgb="FF000000"/>
            <rFont val="Arial"/>
            <scheme val="minor"/>
          </rPr>
          <t>①じろちゃん精算：7,000円
②のりちゃん精算：6,600円</t>
        </r>
      </text>
    </comment>
    <comment ref="C241" authorId="0" shapeId="0" xr:uid="{00000000-0006-0000-1400-00007B000000}">
      <text>
        <r>
          <rPr>
            <sz val="10"/>
            <color rgb="FF000000"/>
            <rFont val="Arial"/>
            <scheme val="minor"/>
          </rPr>
          <t>夜ローソン：720円</t>
        </r>
      </text>
    </comment>
    <comment ref="C242" authorId="0" shapeId="0" xr:uid="{00000000-0006-0000-1400-000089000000}">
      <text>
        <r>
          <rPr>
            <sz val="10"/>
            <color rgb="FF000000"/>
            <rFont val="Arial"/>
            <scheme val="minor"/>
          </rPr>
          <t>昼飯セブン：546円</t>
        </r>
      </text>
    </comment>
    <comment ref="C243" authorId="0" shapeId="0" xr:uid="{00000000-0006-0000-1400-000097000000}">
      <text>
        <r>
          <rPr>
            <sz val="10"/>
            <color rgb="FF000000"/>
            <rFont val="Arial"/>
            <scheme val="minor"/>
          </rPr>
          <t>昼飯野菜炒め：950円</t>
        </r>
      </text>
    </comment>
    <comment ref="D244" authorId="0" shapeId="0" xr:uid="{00000000-0006-0000-1400-0000A4000000}">
      <text>
        <r>
          <rPr>
            <sz val="10"/>
            <color rgb="FF000000"/>
            <rFont val="Arial"/>
            <scheme val="minor"/>
          </rPr>
          <t>のなのほのぴたつやくん飲みの精算：35,700円を÷4で8,925円
※まとめてEPOS決済して精算してもらった</t>
        </r>
      </text>
    </comment>
    <comment ref="C245" authorId="0" shapeId="0" xr:uid="{00000000-0006-0000-1400-0000B1000000}">
      <text>
        <r>
          <rPr>
            <sz val="10"/>
            <color rgb="FF000000"/>
            <rFont val="Arial"/>
            <scheme val="minor"/>
          </rPr>
          <t>昼飯ヒルズそば：1,100円</t>
        </r>
      </text>
    </comment>
    <comment ref="D245" authorId="0" shapeId="0" xr:uid="{00000000-0006-0000-1400-0000B2000000}">
      <text>
        <r>
          <rPr>
            <sz val="10"/>
            <color rgb="FF000000"/>
            <rFont val="Arial"/>
            <scheme val="minor"/>
          </rPr>
          <t>のなのほのぴたつやくん飲みの精算：35,700円を÷4で8,925円
※まとめてEPOS決済して精算してもらった</t>
        </r>
      </text>
    </comment>
    <comment ref="C246" authorId="0" shapeId="0" xr:uid="{00000000-0006-0000-1400-0000C2000000}">
      <text>
        <r>
          <rPr>
            <sz val="10"/>
            <color rgb="FF000000"/>
            <rFont val="Arial"/>
            <scheme val="minor"/>
          </rPr>
          <t>くりちゃんにフットサル代：2,400円
慶應サッカー相野に送金：500円
相野たちと慶應焼肉会：3,500円</t>
        </r>
      </text>
    </comment>
    <comment ref="D246" authorId="0" shapeId="0" xr:uid="{00000000-0006-0000-1400-0000C4000000}">
      <text>
        <r>
          <rPr>
            <sz val="10"/>
            <color rgb="FF000000"/>
            <rFont val="Arial"/>
            <scheme val="minor"/>
          </rPr>
          <t>のなのほのぴたつやくん飲みの精算：35,700円を÷4で8,925円
※まとめてEPOS決済して精算してもらった</t>
        </r>
      </text>
    </comment>
    <comment ref="C247" authorId="0" shapeId="0" xr:uid="{00000000-0006-0000-1400-0000D5000000}">
      <text>
        <r>
          <rPr>
            <sz val="10"/>
            <color rgb="FF000000"/>
            <rFont val="Arial"/>
            <scheme val="minor"/>
          </rPr>
          <t>電子本体：2,980円
紙：580円（人と会うときは絶対に吸わない！！！）
電子：500円
※PayPay残高払い</t>
        </r>
      </text>
    </comment>
    <comment ref="D250" authorId="0" shapeId="0" xr:uid="{00000000-0006-0000-1400-000009010000}">
      <text>
        <r>
          <rPr>
            <sz val="10"/>
            <color rgb="FF000000"/>
            <rFont val="Arial"/>
            <scheme val="minor"/>
          </rPr>
          <t>のなから6,000円精算</t>
        </r>
      </text>
    </comment>
    <comment ref="C251" authorId="0" shapeId="0" xr:uid="{00000000-0006-0000-1400-000019010000}">
      <text>
        <r>
          <rPr>
            <sz val="10"/>
            <color rgb="FF000000"/>
            <rFont val="Arial"/>
            <scheme val="minor"/>
          </rPr>
          <t>広子ちゃんグッズ購入：2,715円
※倉谷さんにプレゼント用</t>
        </r>
      </text>
    </comment>
    <comment ref="C252" authorId="0" shapeId="0" xr:uid="{00000000-0006-0000-1400-000024010000}">
      <text>
        <r>
          <rPr>
            <sz val="10"/>
            <color rgb="FF000000"/>
            <rFont val="Arial"/>
            <scheme val="minor"/>
          </rPr>
          <t>①大東洋宿泊代：13,500円➡これはクレカの方に計上
②梅とラスト酒：190円(490円をPayPayで払い300円を現金でもらった)
③電子：500円
④原さんとガシウメ：8,200円
⑤差し入れローソン：2,049円</t>
        </r>
      </text>
    </comment>
    <comment ref="C253" authorId="0" shapeId="0" xr:uid="{00000000-0006-0000-1400-000032010000}">
      <text>
        <r>
          <rPr>
            <sz val="10"/>
            <color rgb="FF000000"/>
            <rFont val="Arial"/>
            <scheme val="minor"/>
          </rPr>
          <t>朝飯やよい軒：1,130円
阪急のグリーン車：500円
タバコと水：618円
夜飯味噌ラーメン：1,530円</t>
        </r>
      </text>
    </comment>
    <comment ref="C254" authorId="0" shapeId="0" xr:uid="{00000000-0006-0000-1400-00003F010000}">
      <text>
        <r>
          <rPr>
            <sz val="10"/>
            <color rgb="FF000000"/>
            <rFont val="Arial"/>
            <scheme val="minor"/>
          </rPr>
          <t>①マック：450円
②ゆかとピザ：2,500円
③ラーメン：1,310円</t>
        </r>
      </text>
    </comment>
    <comment ref="C255" authorId="0" shapeId="0" xr:uid="{00000000-0006-0000-1400-000049010000}">
      <text>
        <r>
          <rPr>
            <sz val="10"/>
            <color rgb="FF000000"/>
            <rFont val="Arial"/>
            <scheme val="minor"/>
          </rPr>
          <t>①あやなん飲み：4,000円
②あやなん飲み：3,234円</t>
        </r>
      </text>
    </comment>
    <comment ref="D255" authorId="0" shapeId="0" xr:uid="{00000000-0006-0000-1400-00004B010000}">
      <text>
        <r>
          <rPr>
            <sz val="10"/>
            <color rgb="FF000000"/>
            <rFont val="Arial"/>
            <scheme val="minor"/>
          </rPr>
          <t>あやなん2次会の約半分送ってくれた：1,500円</t>
        </r>
      </text>
    </comment>
    <comment ref="C257" authorId="0" shapeId="0" xr:uid="{00000000-0006-0000-1400-000062010000}">
      <text>
        <r>
          <rPr>
            <sz val="10"/>
            <color rgb="FF000000"/>
            <rFont val="Arial"/>
            <scheme val="minor"/>
          </rPr>
          <t>昼飯ヒルズ付近の食堂：1,000円</t>
        </r>
      </text>
    </comment>
    <comment ref="C258" authorId="0" shapeId="0" xr:uid="{00000000-0006-0000-1400-00006D010000}">
      <text>
        <r>
          <rPr>
            <sz val="10"/>
            <color rgb="FF000000"/>
            <rFont val="Arial"/>
            <scheme val="minor"/>
          </rPr>
          <t>昼飯野菜炒め定食：950円</t>
        </r>
      </text>
    </comment>
    <comment ref="C259" authorId="0" shapeId="0" xr:uid="{00000000-0006-0000-1400-000076010000}">
      <text>
        <r>
          <rPr>
            <sz val="10"/>
            <color rgb="FF000000"/>
            <rFont val="Arial"/>
            <scheme val="minor"/>
          </rPr>
          <t>化粧水など諸々のなに精算：5,000円
夜飯セブンとたばこ：1,423円</t>
        </r>
      </text>
    </comment>
    <comment ref="C260" authorId="0" shapeId="0" xr:uid="{00000000-0006-0000-1400-000082010000}">
      <text>
        <r>
          <rPr>
            <sz val="10"/>
            <color rgb="FF000000"/>
            <rFont val="Arial"/>
            <scheme val="minor"/>
          </rPr>
          <t>①かいに立替代：6,800円
②マクド田町：140円</t>
        </r>
      </text>
    </comment>
    <comment ref="C261" authorId="0" shapeId="0" xr:uid="{00000000-0006-0000-1400-00008C010000}">
      <text>
        <r>
          <rPr>
            <sz val="10"/>
            <color rgb="FF000000"/>
            <rFont val="Arial"/>
            <scheme val="minor"/>
          </rPr>
          <t>夜飯ローソン：602円</t>
        </r>
      </text>
    </comment>
    <comment ref="D261" authorId="0" shapeId="0" xr:uid="{00000000-0006-0000-1400-00008E010000}">
      <text>
        <r>
          <rPr>
            <sz val="10"/>
            <color rgb="FF000000"/>
            <rFont val="Arial"/>
            <scheme val="minor"/>
          </rPr>
          <t>ゼミ忘年会精算(しずかさん分)
※タクシー代の4,000円も乗せて送ってくれた</t>
        </r>
      </text>
    </comment>
    <comment ref="C262" authorId="0" shapeId="0" xr:uid="{00000000-0006-0000-1400-00009E010000}">
      <text>
        <r>
          <rPr>
            <sz val="10"/>
            <color rgb="FF000000"/>
            <rFont val="Arial"/>
            <scheme val="minor"/>
          </rPr>
          <t>昼飯品川の富士そば：750円</t>
        </r>
      </text>
    </comment>
    <comment ref="C263" authorId="0" shapeId="0" xr:uid="{00000000-0006-0000-1400-0000AA010000}">
      <text>
        <r>
          <rPr>
            <sz val="10"/>
            <color rgb="FF000000"/>
            <rFont val="Arial"/>
            <scheme val="minor"/>
          </rPr>
          <t>①昼飯セブン：513円
②夕方セブン：483円
③夜飯ローソン：688円</t>
        </r>
      </text>
    </comment>
    <comment ref="C264" authorId="0" shapeId="0" xr:uid="{00000000-0006-0000-1400-0000B4010000}">
      <text>
        <r>
          <rPr>
            <sz val="10"/>
            <color rgb="FF000000"/>
            <rFont val="Arial"/>
            <scheme val="minor"/>
          </rPr>
          <t xml:space="preserve">昼飯ヒルズそば：1,100円
</t>
        </r>
      </text>
    </comment>
    <comment ref="C265" authorId="0" shapeId="0" xr:uid="{00000000-0006-0000-1400-0000C2010000}">
      <text>
        <r>
          <rPr>
            <sz val="10"/>
            <color rgb="FF000000"/>
            <rFont val="Arial"/>
            <scheme val="minor"/>
          </rPr>
          <t xml:space="preserve">昼飯ヒルズそば：1,100円
電子：500円
夜飯日高屋：720円
夜の1缶：180円
タバコ：500円
</t>
        </r>
      </text>
    </comment>
    <comment ref="C266" authorId="0" shapeId="0" xr:uid="{00000000-0006-0000-1400-000007000000}">
      <text>
        <r>
          <rPr>
            <sz val="10"/>
            <color rgb="FF000000"/>
            <rFont val="Arial"/>
            <scheme val="minor"/>
          </rPr>
          <t>昼飯虎ノ門定食：950円</t>
        </r>
      </text>
    </comment>
    <comment ref="C267" authorId="0" shapeId="0" xr:uid="{00000000-0006-0000-1400-000012000000}">
      <text>
        <r>
          <rPr>
            <sz val="10"/>
            <color rgb="FF000000"/>
            <rFont val="Arial"/>
            <scheme val="minor"/>
          </rPr>
          <t>貼るカイロ：445円</t>
        </r>
      </text>
    </comment>
    <comment ref="C268" authorId="0" shapeId="0" xr:uid="{00000000-0006-0000-1400-000023000000}">
      <text>
        <r>
          <rPr>
            <sz val="10"/>
            <color rgb="FF000000"/>
            <rFont val="Arial"/>
            <scheme val="minor"/>
          </rPr>
          <t>薬局で汗拭きシートと歯磨き粉：688円
銀座ニトリでカーテン：8,600円
のなと記念日ランチ：8,000円</t>
        </r>
      </text>
    </comment>
    <comment ref="F268" authorId="0" shapeId="0" xr:uid="{00000000-0006-0000-1400-000026000000}">
      <text>
        <r>
          <rPr>
            <sz val="10"/>
            <color rgb="FF000000"/>
            <rFont val="Arial"/>
            <scheme val="minor"/>
          </rPr>
          <t>みずほからチャージ</t>
        </r>
      </text>
    </comment>
    <comment ref="C269" authorId="0" shapeId="0" xr:uid="{00000000-0006-0000-1400-000031000000}">
      <text>
        <r>
          <rPr>
            <sz val="10"/>
            <color rgb="FF000000"/>
            <rFont val="Arial"/>
            <scheme val="minor"/>
          </rPr>
          <t xml:space="preserve">昼飯お魚定食：1,000円
夜飯セブン：589円
</t>
        </r>
      </text>
    </comment>
    <comment ref="F269" authorId="0" shapeId="0" xr:uid="{00000000-0006-0000-1400-000034000000}">
      <text>
        <r>
          <rPr>
            <sz val="10"/>
            <color rgb="FF000000"/>
            <rFont val="Arial"/>
            <scheme val="minor"/>
          </rPr>
          <t>①PayPayカードからチャージ：1,500円</t>
        </r>
      </text>
    </comment>
    <comment ref="C270" authorId="0" shapeId="0" xr:uid="{00000000-0006-0000-1400-000040000000}">
      <text>
        <r>
          <rPr>
            <sz val="10"/>
            <color rgb="FF000000"/>
            <rFont val="Arial"/>
            <scheme val="minor"/>
          </rPr>
          <t>のな、あかりちゃんとの飲み代：5,075円
※ガンバに PayPay送金</t>
        </r>
      </text>
    </comment>
    <comment ref="F270" authorId="0" shapeId="0" xr:uid="{00000000-0006-0000-1400-000042000000}">
      <text>
        <r>
          <rPr>
            <sz val="10"/>
            <color rgb="FF000000"/>
            <rFont val="Arial"/>
            <scheme val="minor"/>
          </rPr>
          <t>みずほからチャージ</t>
        </r>
      </text>
    </comment>
    <comment ref="C274" authorId="0" shapeId="0" xr:uid="{00000000-0006-0000-1400-00007A000000}">
      <text>
        <r>
          <rPr>
            <sz val="10"/>
            <color rgb="FF000000"/>
            <rFont val="Arial"/>
            <scheme val="minor"/>
          </rPr>
          <t>①夜飯セブン：794円
②古畑さん送金：700円
③相野に送金：1,000円</t>
        </r>
      </text>
    </comment>
    <comment ref="D274" authorId="0" shapeId="0" xr:uid="{00000000-0006-0000-1400-00007C000000}">
      <text>
        <r>
          <rPr>
            <sz val="10"/>
            <color rgb="FF000000"/>
            <rFont val="Arial"/>
            <scheme val="minor"/>
          </rPr>
          <t>けんや精算：500円
りょうへいコーチング：1,000円</t>
        </r>
      </text>
    </comment>
    <comment ref="F274" authorId="0" shapeId="0" xr:uid="{00000000-0006-0000-1400-00007F000000}">
      <text>
        <r>
          <rPr>
            <sz val="10"/>
            <color rgb="FF000000"/>
            <rFont val="Arial"/>
            <scheme val="minor"/>
          </rPr>
          <t>みずほからチャージ</t>
        </r>
      </text>
    </comment>
    <comment ref="E275" authorId="0" shapeId="0" xr:uid="{00000000-0006-0000-1400-00008A000000}">
      <text>
        <r>
          <rPr>
            <sz val="10"/>
            <color rgb="FF000000"/>
            <rFont val="Arial"/>
            <scheme val="minor"/>
          </rPr>
          <t>ドットマネーから換金：539円</t>
        </r>
      </text>
    </comment>
    <comment ref="D276" authorId="0" shapeId="0" xr:uid="{00000000-0006-0000-1400-000098000000}">
      <text>
        <r>
          <rPr>
            <sz val="10"/>
            <color rgb="FF000000"/>
            <rFont val="Arial"/>
            <scheme val="minor"/>
          </rPr>
          <t>返田と日下2人から2,400円ずつで4,800円</t>
        </r>
      </text>
    </comment>
    <comment ref="C277" authorId="0" shapeId="0" xr:uid="{00000000-0006-0000-1400-0000A1000000}">
      <text>
        <r>
          <rPr>
            <sz val="10"/>
            <color rgb="FF000000"/>
            <rFont val="Arial"/>
            <scheme val="minor"/>
          </rPr>
          <t>マックで作業：200円</t>
        </r>
      </text>
    </comment>
    <comment ref="D277" authorId="0" shapeId="0" xr:uid="{00000000-0006-0000-1400-0000A3000000}">
      <text>
        <r>
          <rPr>
            <sz val="10"/>
            <color rgb="FF000000"/>
            <rFont val="Arial"/>
            <scheme val="minor"/>
          </rPr>
          <t>【精算】
①清野：2,497円
②日下：3,344円
③てつし：5,841円</t>
        </r>
      </text>
    </comment>
    <comment ref="C278" authorId="0" shapeId="0" xr:uid="{00000000-0006-0000-1400-0000B0000000}">
      <text>
        <r>
          <rPr>
            <sz val="10"/>
            <color rgb="FF000000"/>
            <rFont val="Arial"/>
            <scheme val="minor"/>
          </rPr>
          <t>クラブ代：3,500円
ホテル代：7,500円
1軒目：3,870円
タクシー：1,310円
ファミマ：472円
トモタケグッズ：3,377円</t>
        </r>
      </text>
    </comment>
    <comment ref="F278" authorId="0" shapeId="0" xr:uid="{00000000-0006-0000-1400-0000B5000000}">
      <text>
        <r>
          <rPr>
            <sz val="10"/>
            <color rgb="FF000000"/>
            <rFont val="Arial"/>
            <scheme val="minor"/>
          </rPr>
          <t>みずほからチャージ：3,000円</t>
        </r>
      </text>
    </comment>
    <comment ref="C279" authorId="0" shapeId="0" xr:uid="{00000000-0006-0000-1400-0000C1000000}">
      <text>
        <r>
          <rPr>
            <sz val="10"/>
            <color rgb="FF000000"/>
            <rFont val="Arial"/>
            <scheme val="minor"/>
          </rPr>
          <t>切替に送金：5,000円
タンメン：1,450円</t>
        </r>
      </text>
    </comment>
    <comment ref="F279" authorId="0" shapeId="0" xr:uid="{00000000-0006-0000-1400-0000C5000000}">
      <text>
        <r>
          <rPr>
            <sz val="10"/>
            <color rgb="FF000000"/>
            <rFont val="Arial"/>
            <scheme val="minor"/>
          </rPr>
          <t>PayPayカードでチャージ：10,000円</t>
        </r>
      </text>
    </comment>
    <comment ref="C280" authorId="0" shapeId="0" xr:uid="{00000000-0006-0000-1400-0000D4000000}">
      <text>
        <r>
          <rPr>
            <sz val="10"/>
            <color rgb="FF000000"/>
            <rFont val="Arial"/>
            <scheme val="minor"/>
          </rPr>
          <t>入間のセブン：1,075円</t>
        </r>
      </text>
    </comment>
    <comment ref="C282" authorId="0" shapeId="0" xr:uid="{00000000-0006-0000-1400-0000F4000000}">
      <text>
        <r>
          <rPr>
            <sz val="10"/>
            <color rgb="FF000000"/>
            <rFont val="Arial"/>
            <scheme val="minor"/>
          </rPr>
          <t>特急券（EMot）：1,150円
ローソンタバコ：1,000円
哲さんたちサウナ：2,350円
夜哲さん事務所飲み：1,949円</t>
        </r>
      </text>
    </comment>
    <comment ref="F282" authorId="0" shapeId="0" xr:uid="{00000000-0006-0000-1400-0000F6000000}">
      <text>
        <r>
          <rPr>
            <sz val="10"/>
            <color rgb="FF000000"/>
            <rFont val="Arial"/>
            <scheme val="minor"/>
          </rPr>
          <t>みずほからチャージ：3,000円</t>
        </r>
      </text>
    </comment>
    <comment ref="C293" authorId="0" shapeId="0" xr:uid="{00000000-0006-0000-1400-000080010000}">
      <text>
        <r>
          <rPr>
            <sz val="10"/>
            <color rgb="FF000000"/>
            <rFont val="Arial"/>
            <scheme val="minor"/>
          </rPr>
          <t>オフィスグリコでプリングルズ：200円
※PayPay残高</t>
        </r>
      </text>
    </comment>
    <comment ref="C294" authorId="0" shapeId="0" xr:uid="{00000000-0006-0000-1400-00008B010000}">
      <text>
        <r>
          <rPr>
            <sz val="10"/>
            <color rgb="FF000000"/>
            <rFont val="Arial"/>
            <scheme val="minor"/>
          </rPr>
          <t>①昼飯セブン：333円
②セブンミンティア：227円
③夜飯セブン：513円
④タバコ：1,000円</t>
        </r>
      </text>
    </comment>
    <comment ref="F294" authorId="0" shapeId="0" xr:uid="{00000000-0006-0000-1400-00008F010000}">
      <text>
        <r>
          <rPr>
            <sz val="10"/>
            <color rgb="FF000000"/>
            <rFont val="Arial"/>
            <scheme val="minor"/>
          </rPr>
          <t>みずほよりPayPayチャージ：10,000円
※あと15回200円以上の決済しないと。</t>
        </r>
      </text>
    </comment>
    <comment ref="C295" authorId="0" shapeId="0" xr:uid="{00000000-0006-0000-1400-00009D010000}">
      <text>
        <r>
          <rPr>
            <sz val="10"/>
            <color rgb="FF000000"/>
            <rFont val="Arial"/>
            <scheme val="minor"/>
          </rPr>
          <t>ワックス達：1,790円
入湯税：450円
御殿場アウトレット牛乳：393円
夜のみセブン：6,500円</t>
        </r>
      </text>
    </comment>
    <comment ref="F295" authorId="0" shapeId="0" xr:uid="{00000000-0006-0000-1400-0000A0010000}">
      <text>
        <r>
          <rPr>
            <sz val="10"/>
            <color rgb="FF000000"/>
            <rFont val="Arial"/>
            <scheme val="minor"/>
          </rPr>
          <t>みずほよりチャージ：5,000円</t>
        </r>
      </text>
    </comment>
    <comment ref="C296" authorId="0" shapeId="0" xr:uid="{00000000-0006-0000-1400-0000A9010000}">
      <text>
        <r>
          <rPr>
            <sz val="10"/>
            <color rgb="FF000000"/>
            <rFont val="Arial"/>
            <scheme val="minor"/>
          </rPr>
          <t>①セイバーズセブンタバコ：500円
②お土産メロンパン：1,900円
③昼飯家系：1,380円</t>
        </r>
      </text>
    </comment>
    <comment ref="C297" authorId="0" shapeId="0" xr:uid="{00000000-0006-0000-1400-0000B3010000}">
      <text>
        <r>
          <rPr>
            <sz val="10"/>
            <color rgb="FF000000"/>
            <rFont val="Arial"/>
            <scheme val="minor"/>
          </rPr>
          <t>みりちゃん精算：2,980円
レッドブル：200円</t>
        </r>
      </text>
    </comment>
    <comment ref="F297" authorId="0" shapeId="0" xr:uid="{00000000-0006-0000-1400-0000B7010000}">
      <text>
        <r>
          <rPr>
            <sz val="10"/>
            <color rgb="FF000000"/>
            <rFont val="Arial"/>
            <scheme val="minor"/>
          </rPr>
          <t>みずほよりチャージ：5,000円</t>
        </r>
      </text>
    </comment>
    <comment ref="C298" authorId="0" shapeId="0" xr:uid="{00000000-0006-0000-1400-0000C1010000}">
      <text>
        <r>
          <rPr>
            <sz val="10"/>
            <color rgb="FF000000"/>
            <rFont val="Arial"/>
            <scheme val="minor"/>
          </rPr>
          <t>昼飯品川ローソン：358円</t>
        </r>
      </text>
    </comment>
    <comment ref="C300" authorId="0" shapeId="0" xr:uid="{00000000-0006-0000-1400-000011000000}">
      <text>
        <r>
          <rPr>
            <sz val="10"/>
            <color rgb="FF000000"/>
            <rFont val="Arial"/>
            <scheme val="minor"/>
          </rPr>
          <t>昼飯品川定食：900円</t>
        </r>
      </text>
    </comment>
    <comment ref="C301" authorId="0" shapeId="0" xr:uid="{00000000-0006-0000-1400-000022000000}">
      <text>
        <r>
          <rPr>
            <sz val="10"/>
            <color rgb="FF000000"/>
            <rFont val="Arial"/>
            <scheme val="minor"/>
          </rPr>
          <t>昼飯品川定食：900円</t>
        </r>
      </text>
    </comment>
    <comment ref="F301" authorId="0" shapeId="0" xr:uid="{00000000-0006-0000-1400-000024000000}">
      <text>
        <r>
          <rPr>
            <sz val="10"/>
            <color rgb="FF000000"/>
            <rFont val="Arial"/>
            <scheme val="minor"/>
          </rPr>
          <t>みずほよりチャージ：5,000円</t>
        </r>
      </text>
    </comment>
    <comment ref="C302" authorId="0" shapeId="0" xr:uid="{00000000-0006-0000-1400-000030000000}">
      <text>
        <r>
          <rPr>
            <sz val="10"/>
            <color rgb="FF000000"/>
            <rFont val="Arial"/>
            <scheme val="minor"/>
          </rPr>
          <t xml:space="preserve">代官山のビールバー：1,490円
①HUB：1,430円
②HUB：1,430円
③HUB：1,430円
(自分は680円×3=2,040円)
</t>
        </r>
      </text>
    </comment>
    <comment ref="D302" authorId="0" shapeId="0" xr:uid="{00000000-0006-0000-1400-000032000000}">
      <text>
        <r>
          <rPr>
            <sz val="10"/>
            <color rgb="FF000000"/>
            <rFont val="Arial"/>
            <scheme val="minor"/>
          </rPr>
          <t>①あやなん精算：5,000円
②あやなん精算：750円
③あやなん精算：750円
④あやなん精算：750円</t>
        </r>
      </text>
    </comment>
    <comment ref="C303" authorId="0" shapeId="0" xr:uid="{00000000-0006-0000-1400-00003F000000}">
      <text>
        <r>
          <rPr>
            <sz val="10"/>
            <color rgb="FF000000"/>
            <rFont val="Arial"/>
            <scheme val="minor"/>
          </rPr>
          <t>アフリ：1,970円
タバコ：1,000円
楽スパ鶴見：3,280円</t>
        </r>
      </text>
    </comment>
    <comment ref="C304" authorId="0" shapeId="0" xr:uid="{00000000-0006-0000-1400-00004D000000}">
      <text>
        <r>
          <rPr>
            <sz val="10"/>
            <color rgb="FF000000"/>
            <rFont val="Arial"/>
            <scheme val="minor"/>
          </rPr>
          <t>オフィスグリコ：120円
品川食堂：950円
玉城さんに精算：4,000円</t>
        </r>
      </text>
    </comment>
    <comment ref="F304" authorId="0" shapeId="0" xr:uid="{00000000-0006-0000-1400-000051000000}">
      <text>
        <r>
          <rPr>
            <sz val="10"/>
            <color rgb="FF000000"/>
            <rFont val="Arial"/>
            <scheme val="minor"/>
          </rPr>
          <t>みずほよりPayPayチャージ：10,000円</t>
        </r>
      </text>
    </comment>
    <comment ref="C305" authorId="0" shapeId="0" xr:uid="{00000000-0006-0000-1400-00005B000000}">
      <text>
        <r>
          <rPr>
            <sz val="10"/>
            <color rgb="FF000000"/>
            <rFont val="Arial"/>
            <scheme val="minor"/>
          </rPr>
          <t>①品川の定食屋：800円
②夜飯ファミマ：495円</t>
        </r>
      </text>
    </comment>
    <comment ref="C306" authorId="0" shapeId="0" xr:uid="{00000000-0006-0000-1400-000068000000}">
      <text>
        <r>
          <rPr>
            <sz val="10"/>
            <color rgb="FF000000"/>
            <rFont val="Arial"/>
            <scheme val="minor"/>
          </rPr>
          <t>朝ファミマ：382円
昼飯品川定食：750円
夜飯ファミマとタバコ：1,406円</t>
        </r>
      </text>
    </comment>
    <comment ref="F306" authorId="0" shapeId="0" xr:uid="{00000000-0006-0000-1400-00006D000000}">
      <text>
        <r>
          <rPr>
            <sz val="10"/>
            <color rgb="FF000000"/>
            <rFont val="Arial"/>
            <scheme val="minor"/>
          </rPr>
          <t>みずほよりPayPayチャージ：3,000円</t>
        </r>
      </text>
    </comment>
    <comment ref="C307" authorId="0" shapeId="0" xr:uid="{00000000-0006-0000-1400-000078000000}">
      <text>
        <r>
          <rPr>
            <sz val="10"/>
            <color rgb="FF000000"/>
            <rFont val="Arial"/>
            <scheme val="minor"/>
          </rPr>
          <t xml:space="preserve">昼飯品川定食：900円
タバコ：500円
モンスター：210円
夜飯オフィスグリコ：240円
</t>
        </r>
      </text>
    </comment>
    <comment ref="C308" authorId="0" shapeId="0" xr:uid="{00000000-0006-0000-1400-000087000000}">
      <text>
        <r>
          <rPr>
            <sz val="10"/>
            <color rgb="FF000000"/>
            <rFont val="Arial"/>
            <scheme val="minor"/>
          </rPr>
          <t>朝飯ファミマとティッシュ：880円</t>
        </r>
      </text>
    </comment>
    <comment ref="D308" authorId="0" shapeId="0" xr:uid="{00000000-0006-0000-1400-000088000000}">
      <text>
        <r>
          <rPr>
            <sz val="10"/>
            <color rgb="FF000000"/>
            <rFont val="Arial"/>
            <scheme val="minor"/>
          </rPr>
          <t>①玉城から1軒目精算：1,800円</t>
        </r>
      </text>
    </comment>
    <comment ref="D310" authorId="0" shapeId="0" xr:uid="{00000000-0006-0000-1400-0000A2000000}">
      <text>
        <r>
          <rPr>
            <sz val="10"/>
            <color rgb="FF000000"/>
            <rFont val="Arial"/>
            <scheme val="minor"/>
          </rPr>
          <t>あやなんから昼ごはん精算：2,580円</t>
        </r>
      </text>
    </comment>
    <comment ref="C312" authorId="0" shapeId="0" xr:uid="{00000000-0006-0000-1400-0000BF000000}">
      <text>
        <r>
          <rPr>
            <sz val="10"/>
            <color rgb="FF000000"/>
            <rFont val="Arial"/>
            <scheme val="minor"/>
          </rPr>
          <t>①セブンでタバコと昼飯：1,207円
②ファミマでお茶とプロテインバー：354円</t>
        </r>
      </text>
    </comment>
    <comment ref="C313" authorId="0" shapeId="0" xr:uid="{00000000-0006-0000-1400-0000D3000000}">
      <text>
        <r>
          <rPr>
            <sz val="10"/>
            <color rgb="FF000000"/>
            <rFont val="Arial"/>
            <scheme val="minor"/>
          </rPr>
          <t>朝ファミマ：738円
昼飯そばとカツ丼：1,300円
ジムでプロテイン：440円</t>
        </r>
      </text>
    </comment>
    <comment ref="C314" authorId="0" shapeId="0" xr:uid="{00000000-0006-0000-1400-0000E5000000}">
      <text>
        <r>
          <rPr>
            <sz val="10"/>
            <color rgb="FF000000"/>
            <rFont val="Arial"/>
            <scheme val="minor"/>
          </rPr>
          <t>11個入りマスク：478円
昼飯品川定食：900円
レッドブル：200円
サウナ参加費：5,500円
タバコとサラダチキン：738円
あやなん差し入れアイス：944円</t>
        </r>
      </text>
    </comment>
    <comment ref="F314" authorId="0" shapeId="0" xr:uid="{00000000-0006-0000-1400-0000E7000000}">
      <text>
        <r>
          <rPr>
            <sz val="10"/>
            <color rgb="FF000000"/>
            <rFont val="Arial"/>
            <scheme val="minor"/>
          </rPr>
          <t xml:space="preserve"> PayPayカードでチャージ：10,000円</t>
        </r>
      </text>
    </comment>
    <comment ref="C315" authorId="0" shapeId="0" xr:uid="{00000000-0006-0000-1400-0000F3000000}">
      <text>
        <r>
          <rPr>
            <sz val="10"/>
            <color rgb="FF000000"/>
            <rFont val="Arial"/>
            <scheme val="minor"/>
          </rPr>
          <t>①レッドブル：200円
②昼飯品川定食：900円
③レッドブル：200円</t>
        </r>
      </text>
    </comment>
    <comment ref="C316" authorId="0" shapeId="0" xr:uid="{00000000-0006-0000-1400-000006010000}">
      <text>
        <r>
          <rPr>
            <sz val="10"/>
            <color rgb="FF000000"/>
            <rFont val="Arial"/>
            <scheme val="minor"/>
          </rPr>
          <t>①プロテイン：440円
②マック：140円
③セブンで夜飯とたばこ：2,305円</t>
        </r>
      </text>
    </comment>
    <comment ref="D316" authorId="0" shapeId="0" xr:uid="{00000000-0006-0000-1400-000007010000}">
      <text>
        <r>
          <rPr>
            <sz val="10"/>
            <color rgb="FF000000"/>
            <rFont val="Arial"/>
            <scheme val="minor"/>
          </rPr>
          <t>玉城から2軒目代精算：2,515円</t>
        </r>
      </text>
    </comment>
    <comment ref="F316" authorId="0" shapeId="0" xr:uid="{00000000-0006-0000-1400-00000A010000}">
      <text>
        <r>
          <rPr>
            <sz val="10"/>
            <color rgb="FF000000"/>
            <rFont val="Arial"/>
            <scheme val="minor"/>
          </rPr>
          <t xml:space="preserve"> PayPayカードでチャージ：10,000円</t>
        </r>
      </text>
    </comment>
    <comment ref="C317" authorId="0" shapeId="0" xr:uid="{00000000-0006-0000-1400-000018010000}">
      <text>
        <r>
          <rPr>
            <sz val="10"/>
            <color rgb="FF000000"/>
            <rFont val="Arial"/>
            <scheme val="minor"/>
          </rPr>
          <t>バロさんと見せスト缶：239円</t>
        </r>
      </text>
    </comment>
    <comment ref="C318" authorId="0" shapeId="0" xr:uid="{00000000-0006-0000-1400-000022010000}">
      <text>
        <r>
          <rPr>
            <sz val="10"/>
            <color rgb="FF000000"/>
            <rFont val="Arial"/>
            <scheme val="minor"/>
          </rPr>
          <t>①レッドブル1本目：200円
②レッドブル2本目：200円
③オフィスグリコ：100円</t>
        </r>
      </text>
    </comment>
    <comment ref="C319" authorId="0" shapeId="0" xr:uid="{00000000-0006-0000-1400-000031010000}">
      <text>
        <r>
          <rPr>
            <sz val="10"/>
            <color rgb="FF000000"/>
            <rFont val="Arial"/>
            <scheme val="minor"/>
          </rPr>
          <t>①電子：500円
②レッドブル：200円</t>
        </r>
      </text>
    </comment>
    <comment ref="C320" authorId="0" shapeId="0" xr:uid="{00000000-0006-0000-1400-00003D010000}">
      <text>
        <r>
          <rPr>
            <sz val="10"/>
            <color rgb="FF000000"/>
            <rFont val="Arial"/>
            <scheme val="minor"/>
          </rPr>
          <t>①慶應サッカー：500円
※相野に PayPay残高
②あやなんラーメン：1,670円（150円はあやなんから煮卵代回収）
③オフィスグリコ：250円</t>
        </r>
      </text>
    </comment>
    <comment ref="D320" authorId="0" shapeId="0" xr:uid="{00000000-0006-0000-1400-00003E010000}">
      <text>
        <r>
          <rPr>
            <sz val="10"/>
            <color rgb="FF000000"/>
            <rFont val="Arial"/>
            <scheme val="minor"/>
          </rPr>
          <t>あやなんから煮卵代：150円</t>
        </r>
      </text>
    </comment>
    <comment ref="C321" authorId="0" shapeId="0" xr:uid="{00000000-0006-0000-1400-000048010000}">
      <text>
        <r>
          <rPr>
            <sz val="10"/>
            <color rgb="FF000000"/>
            <rFont val="Arial"/>
            <scheme val="minor"/>
          </rPr>
          <t>①自販機モンスター：210円
②昼飯ファミマ：502円
③自販機：130円
④ハローサイクリング：1,280円
⑤コスタ川崎で靴レンタル：500円
⑥あにゃんにフットサル参加費：1,500円</t>
        </r>
      </text>
    </comment>
    <comment ref="C322" authorId="0" shapeId="0" xr:uid="{00000000-0006-0000-1400-000057010000}">
      <text>
        <r>
          <rPr>
            <sz val="10"/>
            <color rgb="FF000000"/>
            <rFont val="Arial"/>
            <scheme val="minor"/>
          </rPr>
          <t>①朝ファミマ：465円
②朝レッドブル：200円</t>
        </r>
      </text>
    </comment>
    <comment ref="C323" authorId="0" shapeId="0" xr:uid="{00000000-0006-0000-1400-000060010000}">
      <text>
        <r>
          <rPr>
            <sz val="10"/>
            <color rgb="FF000000"/>
            <rFont val="Arial"/>
            <scheme val="minor"/>
          </rPr>
          <t>①サウナ後の飯1：1,650円
②サウナ後の飯2：450円
③フットサルの靴レンタル：660円
④岩田さんにフットサル参加費：1,500円
⑤タバコ：500円
⑥ローソン夜食：702円</t>
        </r>
      </text>
    </comment>
    <comment ref="D323" authorId="0" shapeId="0" xr:uid="{00000000-0006-0000-1400-000061010000}">
      <text>
        <r>
          <rPr>
            <sz val="10"/>
            <color rgb="FF000000"/>
            <rFont val="Arial"/>
            <scheme val="minor"/>
          </rPr>
          <t>docomo西村さんから1ドリンク無くなった分返金：500円</t>
        </r>
      </text>
    </comment>
    <comment ref="F323" authorId="0" shapeId="0" xr:uid="{00000000-0006-0000-1400-000063010000}">
      <text>
        <r>
          <rPr>
            <sz val="10"/>
            <color rgb="FF000000"/>
            <rFont val="Arial"/>
            <scheme val="minor"/>
          </rPr>
          <t xml:space="preserve"> PayPayカードでチャージ：5,000円</t>
        </r>
      </text>
    </comment>
    <comment ref="C324" authorId="0" shapeId="0" xr:uid="{00000000-0006-0000-1400-00006C010000}">
      <text>
        <r>
          <rPr>
            <sz val="10"/>
            <color rgb="FF000000"/>
            <rFont val="Arial"/>
            <scheme val="minor"/>
          </rPr>
          <t>朝ファミマ：516円</t>
        </r>
      </text>
    </comment>
    <comment ref="C326" authorId="0" shapeId="0" xr:uid="{00000000-0006-0000-1400-00007F010000}">
      <text>
        <r>
          <rPr>
            <sz val="10"/>
            <color rgb="FF000000"/>
            <rFont val="Arial"/>
            <scheme val="minor"/>
          </rPr>
          <t>昼飯品川定食：900円</t>
        </r>
      </text>
    </comment>
    <comment ref="C327" authorId="0" shapeId="0" xr:uid="{00000000-0006-0000-1400-00008A010000}">
      <text>
        <r>
          <rPr>
            <sz val="10"/>
            <color rgb="FF000000"/>
            <rFont val="Arial"/>
            <scheme val="minor"/>
          </rPr>
          <t>①ジムで水：150円
②ジムでプロテイン：440円</t>
        </r>
      </text>
    </comment>
    <comment ref="C328" authorId="0" shapeId="0" xr:uid="{00000000-0006-0000-1400-00009C010000}">
      <text>
        <r>
          <rPr>
            <sz val="10"/>
            <color rgb="FF000000"/>
            <rFont val="Arial"/>
            <scheme val="minor"/>
          </rPr>
          <t>昼飯品川定食：900円</t>
        </r>
      </text>
    </comment>
    <comment ref="C332" authorId="0" shapeId="0" xr:uid="{00000000-0006-0000-1400-000005000000}">
      <text>
        <r>
          <rPr>
            <sz val="10"/>
            <color rgb="FF000000"/>
            <rFont val="Arial"/>
            <scheme val="minor"/>
          </rPr>
          <t>フットサルのキャンセル料：800円</t>
        </r>
      </text>
    </comment>
    <comment ref="D332" authorId="0" shapeId="0" xr:uid="{00000000-0006-0000-1400-000006000000}">
      <text>
        <r>
          <rPr>
            <sz val="10"/>
            <color rgb="FF000000"/>
            <rFont val="Arial"/>
            <scheme val="minor"/>
          </rPr>
          <t>【中原メンツ麻布十番飲み精算】
まさき：1,000円
まいまい：1,000円
みりちゃん：1,000円</t>
        </r>
      </text>
    </comment>
    <comment ref="C335" authorId="0" shapeId="0" xr:uid="{00000000-0006-0000-1400-00002F000000}">
      <text>
        <r>
          <rPr>
            <sz val="10"/>
            <color rgb="FF000000"/>
            <rFont val="Arial"/>
            <scheme val="minor"/>
          </rPr>
          <t>家系：1,150円</t>
        </r>
      </text>
    </comment>
    <comment ref="C336" authorId="0" shapeId="0" xr:uid="{00000000-0006-0000-1400-00003E000000}">
      <text>
        <r>
          <rPr>
            <sz val="10"/>
            <color rgb="FF000000"/>
            <rFont val="Arial"/>
            <scheme val="minor"/>
          </rPr>
          <t>夕飯富士そば：760円</t>
        </r>
      </text>
    </comment>
    <comment ref="D340" authorId="0" shapeId="0" xr:uid="{00000000-0006-0000-1400-000079000000}">
      <text>
        <r>
          <rPr>
            <sz val="10"/>
            <color rgb="FF000000"/>
            <rFont val="Arial"/>
            <scheme val="minor"/>
          </rPr>
          <t>3/2の飲み代精算：26,628円
①りょう：6,657円
②けんや：6,657円
③たか：6,657円
④かい：6,657円</t>
        </r>
      </text>
    </comment>
    <comment ref="C344" authorId="0" shapeId="0" xr:uid="{00000000-0006-0000-1400-0000AD000000}">
      <text>
        <r>
          <rPr>
            <sz val="10"/>
            <color rgb="FF000000"/>
            <rFont val="Arial"/>
            <scheme val="minor"/>
          </rPr>
          <t>ネットフリックス料金：498円</t>
        </r>
      </text>
    </comment>
    <comment ref="D344" authorId="0" shapeId="0" xr:uid="{00000000-0006-0000-1400-0000AF000000}">
      <text>
        <r>
          <rPr>
            <sz val="10"/>
            <color rgb="FF000000"/>
            <rFont val="Arial"/>
            <scheme val="minor"/>
          </rPr>
          <t>横山と夜飯（新進気鋭）：22,000円
※PayPayカードで4人分88,000円決済し、現金で60,000円、PayPayで6,000円分回収</t>
        </r>
      </text>
    </comment>
    <comment ref="C345" authorId="0" shapeId="0" xr:uid="{00000000-0006-0000-1400-0000BE000000}">
      <text>
        <r>
          <rPr>
            <sz val="10"/>
            <color rgb="FF000000"/>
            <rFont val="Arial"/>
            <scheme val="minor"/>
          </rPr>
          <t>SAフットサル大会：2,500円
※阿南に送金
3/7の帰りタクシー代：1,900円
※横山に送金</t>
        </r>
      </text>
    </comment>
    <comment ref="D345" authorId="0" shapeId="0" xr:uid="{00000000-0006-0000-1400-0000C0000000}">
      <text>
        <r>
          <rPr>
            <sz val="10"/>
            <color rgb="FF000000"/>
            <rFont val="Arial"/>
            <scheme val="minor"/>
          </rPr>
          <t>2次会の回収分
①横山：5,660円
②諸徳寺：5,600円</t>
        </r>
      </text>
    </comment>
    <comment ref="C346" authorId="0" shapeId="0" xr:uid="{00000000-0006-0000-1400-0000D1000000}">
      <text>
        <r>
          <rPr>
            <sz val="10"/>
            <color rgb="FF000000"/>
            <rFont val="Arial"/>
            <scheme val="minor"/>
          </rPr>
          <t>朝セブン：657円
斎藤さんと飯：2,460円</t>
        </r>
      </text>
    </comment>
    <comment ref="C348" authorId="0" shapeId="0" xr:uid="{00000000-0006-0000-1400-0000F2000000}">
      <text>
        <r>
          <rPr>
            <sz val="10"/>
            <color rgb="FF000000"/>
            <rFont val="Arial"/>
            <scheme val="minor"/>
          </rPr>
          <t>①昼飯品川定食：850円
②オフィスグリコ：150円</t>
        </r>
      </text>
    </comment>
    <comment ref="C349" authorId="0" shapeId="0" xr:uid="{00000000-0006-0000-1400-000004010000}">
      <text>
        <r>
          <rPr>
            <sz val="10"/>
            <color rgb="FF000000"/>
            <rFont val="Arial"/>
            <scheme val="minor"/>
          </rPr>
          <t>昼オフィスグリコ：238円
夕方オフィスグリコ：300円
夜ファミマ：358円</t>
        </r>
      </text>
    </comment>
    <comment ref="C350" authorId="0" shapeId="0" xr:uid="{00000000-0006-0000-1400-000017010000}">
      <text>
        <r>
          <rPr>
            <sz val="10"/>
            <color rgb="FF000000"/>
            <rFont val="Arial"/>
            <scheme val="minor"/>
          </rPr>
          <t>朝ファミマでタバコと朝飯：1,351円</t>
        </r>
      </text>
    </comment>
    <comment ref="C351" authorId="0" shapeId="0" xr:uid="{00000000-0006-0000-1400-000021010000}">
      <text>
        <r>
          <rPr>
            <sz val="10"/>
            <color rgb="FF000000"/>
            <rFont val="Arial"/>
            <scheme val="minor"/>
          </rPr>
          <t>①ユニクロ代リカさんに送金：19,908円
②タクシーとお茶代：2,480円
③銀座シックスのクッキー：1,598円
④プロテインスムージー：440円</t>
        </r>
      </text>
    </comment>
    <comment ref="D351" authorId="0" shapeId="0" xr:uid="{00000000-0006-0000-1400-000023010000}">
      <text>
        <r>
          <rPr>
            <sz val="10"/>
            <color rgb="FF000000"/>
            <rFont val="Arial"/>
            <scheme val="minor"/>
          </rPr>
          <t>あやなんと居酒屋：6,330円
※PayPayカードで11,330円支払いし、5,000円PayPay送ってもらった</t>
        </r>
      </text>
    </comment>
    <comment ref="C352" authorId="0" shapeId="0" xr:uid="{00000000-0006-0000-1400-000030010000}">
      <text>
        <r>
          <rPr>
            <sz val="10"/>
            <color rgb="FF000000"/>
            <rFont val="Arial"/>
            <scheme val="minor"/>
          </rPr>
          <t>浅草の饅頭代：1,200円</t>
        </r>
      </text>
    </comment>
    <comment ref="C353" authorId="0" shapeId="0" xr:uid="{00000000-0006-0000-1400-00003C010000}">
      <text>
        <r>
          <rPr>
            <sz val="10"/>
            <color rgb="FF000000"/>
            <rFont val="Arial"/>
            <scheme val="minor"/>
          </rPr>
          <t>昼飯品川定食：900円</t>
        </r>
      </text>
    </comment>
    <comment ref="C356" authorId="0" shapeId="0" xr:uid="{00000000-0006-0000-1400-00005F010000}">
      <text>
        <r>
          <rPr>
            <sz val="10"/>
            <color rgb="FF000000"/>
            <rFont val="Arial"/>
            <scheme val="minor"/>
          </rPr>
          <t>イーシム（KKサイト）：1,519円</t>
        </r>
      </text>
    </comment>
    <comment ref="C360" authorId="0" shapeId="0" xr:uid="{00000000-0006-0000-1400-000089010000}">
      <text>
        <r>
          <rPr>
            <sz val="10"/>
            <color rgb="FF000000"/>
            <rFont val="Arial"/>
            <scheme val="minor"/>
          </rPr>
          <t>チップ：1,000円</t>
        </r>
      </text>
    </comment>
    <comment ref="C361" authorId="0" shapeId="0" xr:uid="{00000000-0006-0000-1400-00009B010000}">
      <text>
        <r>
          <rPr>
            <sz val="10"/>
            <color rgb="FF000000"/>
            <rFont val="Arial"/>
            <scheme val="minor"/>
          </rPr>
          <t>オフィスグリコ：360円</t>
        </r>
      </text>
    </comment>
    <comment ref="D362" authorId="0" shapeId="0" xr:uid="{00000000-0006-0000-1400-0000A8010000}">
      <text>
        <r>
          <rPr>
            <sz val="10"/>
            <color rgb="FF000000"/>
            <rFont val="Arial"/>
            <scheme val="minor"/>
          </rPr>
          <t>あやなんと居酒屋：10,960円払い、
5,500円PayPay送ってもらった</t>
        </r>
      </text>
    </comment>
    <comment ref="C364" authorId="0" shapeId="0" xr:uid="{00000000-0006-0000-1400-0000C0010000}">
      <text>
        <r>
          <rPr>
            <sz val="10"/>
            <color rgb="FF000000"/>
            <rFont val="Arial"/>
            <scheme val="minor"/>
          </rPr>
          <t>切替に飲み代送金：10,000円</t>
        </r>
      </text>
    </comment>
    <comment ref="C367" authorId="0" shapeId="0" xr:uid="{00000000-0006-0000-1400-000020000000}">
      <text>
        <r>
          <rPr>
            <sz val="10"/>
            <color rgb="FF000000"/>
            <rFont val="Arial"/>
            <scheme val="minor"/>
          </rPr>
          <t>昼飯品川定食：900円
オフィスグリコ：150円</t>
        </r>
      </text>
    </comment>
    <comment ref="C370" authorId="0" shapeId="0" xr:uid="{00000000-0006-0000-1400-00004C000000}">
      <text>
        <r>
          <rPr>
            <sz val="10"/>
            <color rgb="FF000000"/>
            <rFont val="Arial"/>
            <scheme val="minor"/>
          </rPr>
          <t>マック：320円</t>
        </r>
      </text>
    </comment>
    <comment ref="C371" authorId="0" shapeId="0" xr:uid="{00000000-0006-0000-1400-00005A000000}">
      <text>
        <r>
          <rPr>
            <sz val="10"/>
            <color rgb="FF000000"/>
            <rFont val="Arial"/>
            <scheme val="minor"/>
          </rPr>
          <t>オフィスグリコ：200円</t>
        </r>
      </text>
    </comment>
    <comment ref="C372" authorId="0" shapeId="0" xr:uid="{00000000-0006-0000-1400-000067000000}">
      <text>
        <r>
          <rPr>
            <sz val="10"/>
            <color rgb="FF000000"/>
            <rFont val="Arial"/>
            <scheme val="minor"/>
          </rPr>
          <t>ジムのプロテイン：440円</t>
        </r>
      </text>
    </comment>
    <comment ref="F372" authorId="0" shapeId="0" xr:uid="{00000000-0006-0000-1400-000069000000}">
      <text>
        <r>
          <rPr>
            <sz val="10"/>
            <color rgb="FF000000"/>
            <rFont val="Arial"/>
            <scheme val="minor"/>
          </rPr>
          <t>PayPayカードからチャージ</t>
        </r>
      </text>
    </comment>
    <comment ref="C375" authorId="0" shapeId="0" xr:uid="{00000000-0006-0000-1400-000096000000}">
      <text>
        <r>
          <rPr>
            <sz val="10"/>
            <color rgb="FF000000"/>
            <rFont val="Arial"/>
            <scheme val="minor"/>
          </rPr>
          <t>ネトフリ契約：890円
オフィスグリコ：350円</t>
        </r>
      </text>
    </comment>
    <comment ref="C376" authorId="0" shapeId="0" xr:uid="{00000000-0006-0000-1400-0000A0000000}">
      <text>
        <r>
          <rPr>
            <sz val="10"/>
            <color rgb="FF000000"/>
            <rFont val="Arial"/>
            <scheme val="minor"/>
          </rPr>
          <t>昼飯品川定食：850円</t>
        </r>
      </text>
    </comment>
    <comment ref="C377" authorId="0" shapeId="0" xr:uid="{00000000-0006-0000-1400-0000AC000000}">
      <text>
        <r>
          <rPr>
            <sz val="10"/>
            <color rgb="FF000000"/>
            <rFont val="Arial"/>
            <scheme val="minor"/>
          </rPr>
          <t>昼飯品川定食：900円</t>
        </r>
      </text>
    </comment>
    <comment ref="C380" authorId="0" shapeId="0" xr:uid="{00000000-0006-0000-1400-0000E4000000}">
      <text>
        <r>
          <rPr>
            <sz val="10"/>
            <color rgb="FF000000"/>
            <rFont val="Arial"/>
            <scheme val="minor"/>
          </rPr>
          <t>真柄にPayPay送金：1,200円</t>
        </r>
      </text>
    </comment>
    <comment ref="F380" authorId="0" shapeId="0" xr:uid="{00000000-0006-0000-1400-0000E6000000}">
      <text>
        <r>
          <rPr>
            <sz val="10"/>
            <color rgb="FF000000"/>
            <rFont val="Arial"/>
            <scheme val="minor"/>
          </rPr>
          <t>PayPayカードからチャージ</t>
        </r>
      </text>
    </comment>
    <comment ref="C382" authorId="0" shapeId="0" xr:uid="{00000000-0006-0000-1400-000002010000}">
      <text>
        <r>
          <rPr>
            <sz val="10"/>
            <color rgb="FF000000"/>
            <rFont val="Arial"/>
            <scheme val="minor"/>
          </rPr>
          <t>昼飯品川定食：900円</t>
        </r>
      </text>
    </comment>
    <comment ref="D382" authorId="0" shapeId="0" xr:uid="{00000000-0006-0000-1400-000005010000}">
      <text>
        <r>
          <rPr>
            <sz val="10"/>
            <color rgb="FF000000"/>
            <rFont val="Arial"/>
            <scheme val="minor"/>
          </rPr>
          <t>精算回収分
切替：2,600円</t>
        </r>
      </text>
    </comment>
    <comment ref="C383" authorId="0" shapeId="0" xr:uid="{00000000-0006-0000-1400-000016010000}">
      <text>
        <r>
          <rPr>
            <sz val="10"/>
            <color rgb="FF000000"/>
            <rFont val="Arial"/>
            <scheme val="minor"/>
          </rPr>
          <t>玉城さん昼飯代送金：1,000円</t>
        </r>
      </text>
    </comment>
    <comment ref="C384" authorId="0" shapeId="0" xr:uid="{00000000-0006-0000-1400-000020010000}">
      <text>
        <r>
          <rPr>
            <sz val="10"/>
            <color rgb="FF000000"/>
            <rFont val="Arial"/>
            <scheme val="minor"/>
          </rPr>
          <t>オフィスグリコ：300円</t>
        </r>
      </text>
    </comment>
    <comment ref="C386" authorId="0" shapeId="0" xr:uid="{00000000-0006-0000-1400-00003B010000}">
      <text>
        <r>
          <rPr>
            <sz val="10"/>
            <color rgb="FF000000"/>
            <rFont val="Arial"/>
            <scheme val="minor"/>
          </rPr>
          <t>ゆか誕プレ：3,355円</t>
        </r>
      </text>
    </comment>
    <comment ref="C388" authorId="0" shapeId="0" xr:uid="{00000000-0006-0000-1400-000055010000}">
      <text>
        <r>
          <rPr>
            <sz val="10"/>
            <color rgb="FF000000"/>
            <rFont val="Arial"/>
            <scheme val="minor"/>
          </rPr>
          <t>オフィスグリコ：150円</t>
        </r>
      </text>
    </comment>
    <comment ref="C392" authorId="0" shapeId="0" xr:uid="{00000000-0006-0000-1400-00007E010000}">
      <text>
        <r>
          <rPr>
            <sz val="10"/>
            <color rgb="FF000000"/>
            <rFont val="Arial"/>
            <scheme val="minor"/>
          </rPr>
          <t>昼飯品川定食：900円</t>
        </r>
      </text>
    </comment>
    <comment ref="F392" authorId="0" shapeId="0" xr:uid="{00000000-0006-0000-1400-000081010000}">
      <text>
        <r>
          <rPr>
            <sz val="10"/>
            <color rgb="FF000000"/>
            <rFont val="Arial"/>
            <scheme val="minor"/>
          </rPr>
          <t>チャージ</t>
        </r>
      </text>
    </comment>
    <comment ref="C393" authorId="0" shapeId="0" xr:uid="{00000000-0006-0000-1400-000088010000}">
      <text>
        <r>
          <rPr>
            <sz val="10"/>
            <color rgb="FF000000"/>
            <rFont val="Arial"/>
            <scheme val="minor"/>
          </rPr>
          <t>あやなんととんかつ：2,420円</t>
        </r>
      </text>
    </comment>
    <comment ref="C394" authorId="0" shapeId="0" xr:uid="{00000000-0006-0000-1400-00009A010000}">
      <text>
        <r>
          <rPr>
            <sz val="10"/>
            <color rgb="FF000000"/>
            <rFont val="Arial"/>
            <scheme val="minor"/>
          </rPr>
          <t>あやなんと映画：2,000円
レッドブル：200円
ファミマ：477円</t>
        </r>
      </text>
    </comment>
    <comment ref="D395" authorId="0" shapeId="0" xr:uid="{00000000-0006-0000-1400-0000A7010000}">
      <text>
        <r>
          <rPr>
            <sz val="10"/>
            <color rgb="FF000000"/>
            <rFont val="Arial"/>
            <scheme val="minor"/>
          </rPr>
          <t>玉城さん精算分：90円(中華屋さん現金で払ったので)</t>
        </r>
      </text>
    </comment>
    <comment ref="C396" authorId="0" shapeId="0" xr:uid="{00000000-0006-0000-1400-0000B2010000}">
      <text>
        <r>
          <rPr>
            <sz val="10"/>
            <color rgb="FF000000"/>
            <rFont val="Arial"/>
            <scheme val="minor"/>
          </rPr>
          <t>昼飯オフィスグリコ：250円</t>
        </r>
      </text>
    </comment>
    <comment ref="C397" authorId="0" shapeId="0" xr:uid="{00000000-0006-0000-1400-0000BF010000}">
      <text>
        <r>
          <rPr>
            <sz val="10"/>
            <color rgb="FF000000"/>
            <rFont val="Arial"/>
            <scheme val="minor"/>
          </rPr>
          <t xml:space="preserve">ゴディバのチョコ：1,145円
オフィスグリコ：250円
※PayPay残高
</t>
        </r>
      </text>
    </comment>
    <comment ref="C398" authorId="0" shapeId="0" xr:uid="{00000000-0006-0000-1400-000004000000}">
      <text>
        <r>
          <rPr>
            <sz val="10"/>
            <color rgb="FF000000"/>
            <rFont val="Arial"/>
            <scheme val="minor"/>
          </rPr>
          <t>あやなんと夜飯：1,500円</t>
        </r>
      </text>
    </comment>
    <comment ref="C400" authorId="0" shapeId="0" xr:uid="{00000000-0006-0000-1400-00001F000000}">
      <text>
        <r>
          <rPr>
            <sz val="10"/>
            <color rgb="FF000000"/>
            <rFont val="Arial"/>
            <scheme val="minor"/>
          </rPr>
          <t>福やラーメン代やまむにPayPay送金：1,100円</t>
        </r>
      </text>
    </comment>
    <comment ref="D400" authorId="0" shapeId="0" xr:uid="{00000000-0006-0000-1400-000021000000}">
      <text>
        <r>
          <rPr>
            <sz val="10"/>
            <color rgb="FF000000"/>
            <rFont val="Arial"/>
            <scheme val="minor"/>
          </rPr>
          <t>①ニキとやまむと昼飯：2,400円（PayPayカードで4,800円支払い半額回収）
②後楽園酒の1回目：926円
③後楽園酒の2回目：475円</t>
        </r>
      </text>
    </comment>
    <comment ref="C402" authorId="0" shapeId="0" xr:uid="{00000000-0006-0000-1400-00003C000000}">
      <text>
        <r>
          <rPr>
            <sz val="10"/>
            <color rgb="FF000000"/>
            <rFont val="Arial"/>
            <scheme val="minor"/>
          </rPr>
          <t>昼セブン①：440円
昼セブン②：312円
※PayPay残高払い</t>
        </r>
      </text>
    </comment>
    <comment ref="C403" authorId="0" shapeId="0" xr:uid="{00000000-0006-0000-1400-00004B000000}">
      <text>
        <r>
          <rPr>
            <sz val="10"/>
            <color rgb="FF000000"/>
            <rFont val="Arial"/>
            <scheme val="minor"/>
          </rPr>
          <t>プルーム：530円
グロー：450円</t>
        </r>
      </text>
    </comment>
    <comment ref="C404" authorId="0" shapeId="0" xr:uid="{00000000-0006-0000-1400-000059000000}">
      <text>
        <r>
          <rPr>
            <sz val="10"/>
            <color rgb="FF000000"/>
            <rFont val="Arial"/>
            <scheme val="minor"/>
          </rPr>
          <t>あやなんと朝飯セブン：1,186円</t>
        </r>
      </text>
    </comment>
    <comment ref="C414" authorId="0" shapeId="0" xr:uid="{00000000-0006-0000-1400-0000F0000000}">
      <text>
        <r>
          <rPr>
            <sz val="10"/>
            <color rgb="FF000000"/>
            <rFont val="Arial"/>
            <scheme val="minor"/>
          </rPr>
          <t>仙台の居酒屋1軒目：20,020円</t>
        </r>
      </text>
    </comment>
    <comment ref="D414" authorId="0" shapeId="0" xr:uid="{00000000-0006-0000-1400-0000F1000000}">
      <text>
        <r>
          <rPr>
            <sz val="10"/>
            <color rgb="FF000000"/>
            <rFont val="Arial"/>
            <scheme val="minor"/>
          </rPr>
          <t>仙台昼飯：2,740円
※PASMOで5,240円支払い2,500円 PayPay貰った
プレゼント代半額：600円もらった</t>
        </r>
      </text>
    </comment>
    <comment ref="C415" authorId="0" shapeId="0" xr:uid="{00000000-0006-0000-1400-000001010000}">
      <text>
        <r>
          <rPr>
            <sz val="10"/>
            <color rgb="FF000000"/>
            <rFont val="Arial"/>
            <scheme val="minor"/>
          </rPr>
          <t>夜マック：160円</t>
        </r>
      </text>
    </comment>
    <comment ref="D415" authorId="0" shapeId="0" xr:uid="{00000000-0006-0000-1400-000003010000}">
      <text>
        <r>
          <rPr>
            <sz val="10"/>
            <color rgb="FF000000"/>
            <rFont val="Arial"/>
            <scheme val="minor"/>
          </rPr>
          <t>あやなんからドーミーイン代：19,800円
あやなんから1次会代：5,000円
あやなんから2次会代：3,400円</t>
        </r>
      </text>
    </comment>
    <comment ref="C416" authorId="0" shapeId="0" xr:uid="{00000000-0006-0000-1400-000015010000}">
      <text>
        <r>
          <rPr>
            <sz val="10"/>
            <color rgb="FF000000"/>
            <rFont val="Arial"/>
            <scheme val="minor"/>
          </rPr>
          <t>オフィスグリコ：200円</t>
        </r>
      </text>
    </comment>
    <comment ref="C417" authorId="0" shapeId="0" xr:uid="{00000000-0006-0000-1400-00001F010000}">
      <text>
        <r>
          <rPr>
            <sz val="10"/>
            <color rgb="FF000000"/>
            <rFont val="Arial"/>
            <scheme val="minor"/>
          </rPr>
          <t>オフィスグリコ①：200円
オフィスグリコ②：210円
※PayPay残高</t>
        </r>
      </text>
    </comment>
    <comment ref="C418" authorId="0" shapeId="0" xr:uid="{00000000-0006-0000-1400-00002F010000}">
      <text>
        <r>
          <rPr>
            <sz val="10"/>
            <color rgb="FF000000"/>
            <rFont val="Arial"/>
            <scheme val="minor"/>
          </rPr>
          <t>グロー：450円
※PayPay残高</t>
        </r>
      </text>
    </comment>
    <comment ref="C419" authorId="0" shapeId="0" xr:uid="{00000000-0006-0000-1400-00003A010000}">
      <text>
        <r>
          <rPr>
            <sz val="10"/>
            <color rgb="FF000000"/>
            <rFont val="Arial"/>
            <scheme val="minor"/>
          </rPr>
          <t>麵屋武蔵：1,200円
※PayPay残高</t>
        </r>
      </text>
    </comment>
    <comment ref="C420" authorId="0" shapeId="0" xr:uid="{00000000-0006-0000-1400-000047010000}">
      <text>
        <r>
          <rPr>
            <sz val="10"/>
            <color rgb="FF000000"/>
            <rFont val="Arial"/>
            <scheme val="minor"/>
          </rPr>
          <t>タクシー代：1,700円</t>
        </r>
      </text>
    </comment>
    <comment ref="C421" authorId="0" shapeId="0" xr:uid="{00000000-0006-0000-1400-000053010000}">
      <text>
        <r>
          <rPr>
            <sz val="10"/>
            <color rgb="FF000000"/>
            <rFont val="Arial"/>
            <scheme val="minor"/>
          </rPr>
          <t>てつてつに送金：5,400円</t>
        </r>
      </text>
    </comment>
    <comment ref="D421" authorId="0" shapeId="0" xr:uid="{00000000-0006-0000-1400-000056010000}">
      <text>
        <r>
          <rPr>
            <sz val="10"/>
            <color rgb="FF000000"/>
            <rFont val="Arial"/>
            <scheme val="minor"/>
          </rPr>
          <t>けんや立替代：2,500円
かい立替代：2,500円</t>
        </r>
      </text>
    </comment>
    <comment ref="F421" authorId="0" shapeId="0" xr:uid="{00000000-0006-0000-1400-000058010000}">
      <text>
        <r>
          <rPr>
            <sz val="10"/>
            <color rgb="FF000000"/>
            <rFont val="Arial"/>
            <scheme val="minor"/>
          </rPr>
          <t>チャージ</t>
        </r>
      </text>
    </comment>
    <comment ref="C423" authorId="0" shapeId="0" xr:uid="{00000000-0006-0000-1400-00006A010000}">
      <text>
        <r>
          <rPr>
            <sz val="10"/>
            <color rgb="FF000000"/>
            <rFont val="Arial"/>
            <scheme val="minor"/>
          </rPr>
          <t>玉城さん昼飯：1,200円
※現金1,000円と200円PayPay送金
あやなん4ヶ月記念浅草ディナー：5,100円（10,100円で会計して5,000円PayPay送ってくれた）</t>
        </r>
      </text>
    </comment>
    <comment ref="D423" authorId="0" shapeId="0" xr:uid="{00000000-0006-0000-1400-00006B010000}">
      <text>
        <r>
          <rPr>
            <sz val="10"/>
            <color rgb="FF000000"/>
            <rFont val="Arial"/>
            <scheme val="minor"/>
          </rPr>
          <t>玉城さん昼飯：1,200円
※現金1,000円と200円PayPay送金
あやなん4ヶ月記念浅草ディナー：5,100円（10,100円で会計して5,000円PayPay送ってくれた）</t>
        </r>
      </text>
    </comment>
    <comment ref="C425" authorId="0" shapeId="0" xr:uid="{00000000-0006-0000-1400-00007D010000}">
      <text>
        <r>
          <rPr>
            <sz val="10"/>
            <color rgb="FF000000"/>
            <rFont val="Arial"/>
            <scheme val="minor"/>
          </rPr>
          <t>夜オフィスグリコ：184円
※ PayPay残高</t>
        </r>
      </text>
    </comment>
    <comment ref="C426" authorId="0" shapeId="0" xr:uid="{00000000-0006-0000-1400-000087010000}">
      <text>
        <r>
          <rPr>
            <sz val="10"/>
            <color rgb="FF000000"/>
            <rFont val="Arial"/>
            <scheme val="minor"/>
          </rPr>
          <t>昼飯オフィスグリコ：200円</t>
        </r>
      </text>
    </comment>
    <comment ref="C427" authorId="0" shapeId="0" xr:uid="{00000000-0006-0000-1400-000099010000}">
      <text>
        <r>
          <rPr>
            <sz val="10"/>
            <color rgb="FF000000"/>
            <rFont val="Arial"/>
            <scheme val="minor"/>
          </rPr>
          <t>昼飯オフィスグリコ：150円</t>
        </r>
      </text>
    </comment>
    <comment ref="C429" authorId="0" shapeId="0" xr:uid="{00000000-0006-0000-1400-0000B1010000}">
      <text>
        <r>
          <rPr>
            <sz val="10"/>
            <color rgb="FF000000"/>
            <rFont val="Arial"/>
            <scheme val="minor"/>
          </rPr>
          <t>①お泊り差し入れ：543円
②ダイソー：330円</t>
        </r>
      </text>
    </comment>
    <comment ref="C430" authorId="0" shapeId="0" xr:uid="{00000000-0006-0000-1400-0000BE010000}">
      <text>
        <r>
          <rPr>
            <sz val="10"/>
            <color rgb="FF000000"/>
            <rFont val="Arial"/>
            <scheme val="minor"/>
          </rPr>
          <t>①オフィスグリコ：200円
②玉城さん昼飯：850円
③オフィスグリコ：150円
④ほのに屋上飲み代送金：634円</t>
        </r>
      </text>
    </comment>
    <comment ref="C431" authorId="0" shapeId="0" xr:uid="{00000000-0006-0000-1400-000003000000}">
      <text>
        <r>
          <rPr>
            <sz val="10"/>
            <color rgb="FF000000"/>
            <rFont val="Arial"/>
            <scheme val="minor"/>
          </rPr>
          <t>①オフィスグリコ：100円
②オフィスグリコ：150円
③オフィスグリコ：150円</t>
        </r>
      </text>
    </comment>
    <comment ref="C433" authorId="0" shapeId="0" xr:uid="{00000000-0006-0000-1400-00001E000000}">
      <text>
        <r>
          <rPr>
            <sz val="10"/>
            <color rgb="FF000000"/>
            <rFont val="Arial"/>
            <scheme val="minor"/>
          </rPr>
          <t>オフィスグリコ：250円
オフィスグリコ：200円
タバコ：480円</t>
        </r>
      </text>
    </comment>
    <comment ref="C434" authorId="0" shapeId="0" xr:uid="{00000000-0006-0000-1400-00002E000000}">
      <text>
        <r>
          <rPr>
            <sz val="10"/>
            <color rgb="FF000000"/>
            <rFont val="Arial"/>
            <scheme val="minor"/>
          </rPr>
          <t>①包丁や：850円
②オフィスグリコ：150円
③ローソンタバコ：480円</t>
        </r>
      </text>
    </comment>
    <comment ref="D435" authorId="0" shapeId="0" xr:uid="{00000000-0006-0000-1400-00003D000000}">
      <text>
        <r>
          <rPr>
            <sz val="10"/>
            <color rgb="FF000000"/>
            <rFont val="Arial"/>
            <scheme val="minor"/>
          </rPr>
          <t>玉城さん立替分精算してもらった：6,000円</t>
        </r>
      </text>
    </comment>
    <comment ref="C436" authorId="0" shapeId="0" xr:uid="{00000000-0006-0000-1400-00004A000000}">
      <text>
        <r>
          <rPr>
            <sz val="10"/>
            <color rgb="FF000000"/>
            <rFont val="Arial"/>
            <scheme val="minor"/>
          </rPr>
          <t>①あやなんラーメン：1,520円
②あやなんセブン：442円</t>
        </r>
      </text>
    </comment>
    <comment ref="C437" authorId="0" shapeId="0" xr:uid="{00000000-0006-0000-1400-000058000000}">
      <text>
        <r>
          <rPr>
            <sz val="10"/>
            <color rgb="FF000000"/>
            <rFont val="Arial"/>
            <scheme val="minor"/>
          </rPr>
          <t>①Netflix：890円
②オフィスグリコ：200円</t>
        </r>
      </text>
    </comment>
    <comment ref="C438" authorId="0" shapeId="0" xr:uid="{00000000-0006-0000-1400-000066000000}">
      <text>
        <r>
          <rPr>
            <sz val="10"/>
            <color rgb="FF000000"/>
            <rFont val="Arial"/>
            <scheme val="minor"/>
          </rPr>
          <t>オフィスグリコ：230円</t>
        </r>
      </text>
    </comment>
    <comment ref="C439" authorId="0" shapeId="0" xr:uid="{00000000-0006-0000-1400-000077000000}">
      <text>
        <r>
          <rPr>
            <sz val="10"/>
            <color rgb="FF000000"/>
            <rFont val="Arial"/>
            <scheme val="minor"/>
          </rPr>
          <t>オフィスグリコ：322円
グロー：480円</t>
        </r>
      </text>
    </comment>
    <comment ref="C440" authorId="0" shapeId="0" xr:uid="{00000000-0006-0000-1400-000086000000}">
      <text>
        <r>
          <rPr>
            <sz val="10"/>
            <color rgb="FF000000"/>
            <rFont val="Arial"/>
            <scheme val="minor"/>
          </rPr>
          <t>夜飯品川ラーメン：980円
グロー：480円
※ PayPay残高(昼飯ファミマ：346円も一緒で826円の会計)</t>
        </r>
      </text>
    </comment>
    <comment ref="C441" authorId="0" shapeId="0" xr:uid="{00000000-0006-0000-1400-000095000000}">
      <text>
        <r>
          <rPr>
            <sz val="10"/>
            <color rgb="FF000000"/>
            <rFont val="Arial"/>
            <scheme val="minor"/>
          </rPr>
          <t>オフィスグリコ：322円</t>
        </r>
      </text>
    </comment>
    <comment ref="C442" authorId="0" shapeId="0" xr:uid="{00000000-0006-0000-1400-00009F000000}">
      <text>
        <r>
          <rPr>
            <sz val="10"/>
            <color rgb="FF000000"/>
            <rFont val="Arial"/>
            <scheme val="minor"/>
          </rPr>
          <t>もっちーフットサル＆石川先生愛食祝い：12,150円</t>
        </r>
      </text>
    </comment>
    <comment ref="C443" authorId="0" shapeId="0" xr:uid="{00000000-0006-0000-1400-0000AB000000}">
      <text>
        <r>
          <rPr>
            <sz val="10"/>
            <color rgb="FF000000"/>
            <rFont val="Arial"/>
            <scheme val="minor"/>
          </rPr>
          <t>たかフットサル：3,600円
あやなんセブン：544円</t>
        </r>
      </text>
    </comment>
    <comment ref="F443" authorId="0" shapeId="0" xr:uid="{00000000-0006-0000-1400-0000AE000000}">
      <text>
        <r>
          <rPr>
            <sz val="10"/>
            <color rgb="FF000000"/>
            <rFont val="Arial"/>
            <scheme val="minor"/>
          </rPr>
          <t>チャージ</t>
        </r>
      </text>
    </comment>
    <comment ref="C444" authorId="0" shapeId="0" xr:uid="{00000000-0006-0000-1400-0000BD000000}">
      <text>
        <r>
          <rPr>
            <sz val="10"/>
            <color rgb="FF000000"/>
            <rFont val="Arial"/>
            <scheme val="minor"/>
          </rPr>
          <t xml:space="preserve">夜飯オフィスグリコ：150円
</t>
        </r>
      </text>
    </comment>
    <comment ref="C445" authorId="0" shapeId="0" xr:uid="{00000000-0006-0000-1400-0000D0000000}">
      <text>
        <r>
          <rPr>
            <sz val="10"/>
            <color rgb="FF000000"/>
            <rFont val="Arial"/>
            <scheme val="minor"/>
          </rPr>
          <t>昼飯オフィスグリコ：200円</t>
        </r>
      </text>
    </comment>
    <comment ref="F445" authorId="0" shapeId="0" xr:uid="{00000000-0006-0000-1400-0000D2000000}">
      <text>
        <r>
          <rPr>
            <sz val="10"/>
            <color rgb="FF000000"/>
            <rFont val="Arial"/>
            <scheme val="minor"/>
          </rPr>
          <t>チャージ</t>
        </r>
      </text>
    </comment>
    <comment ref="C446" authorId="0" shapeId="0" xr:uid="{00000000-0006-0000-1400-0000E3000000}">
      <text>
        <r>
          <rPr>
            <sz val="10"/>
            <color rgb="FF000000"/>
            <rFont val="Arial"/>
            <scheme val="minor"/>
          </rPr>
          <t>昼飯オフィスグリコ：300円</t>
        </r>
      </text>
    </comment>
    <comment ref="C447" authorId="0" shapeId="0" xr:uid="{00000000-0006-0000-1400-0000EF000000}">
      <text>
        <r>
          <rPr>
            <sz val="10"/>
            <color rgb="FF000000"/>
            <rFont val="Arial"/>
            <scheme val="minor"/>
          </rPr>
          <t>オフィスグリコ：200円
オフィスグリコ：300円
新品髭剃り：2,200円</t>
        </r>
      </text>
    </comment>
    <comment ref="C448" authorId="0" shapeId="0" xr:uid="{00000000-0006-0000-1400-000000010000}">
      <text>
        <r>
          <rPr>
            <sz val="10"/>
            <color rgb="FF000000"/>
            <rFont val="Arial"/>
            <scheme val="minor"/>
          </rPr>
          <t>オフィスグリコ：150円
オフィスグリコ：200円</t>
        </r>
      </text>
    </comment>
    <comment ref="C449" authorId="0" shapeId="0" xr:uid="{00000000-0006-0000-1400-000014010000}">
      <text>
        <r>
          <rPr>
            <sz val="10"/>
            <color rgb="FF000000"/>
            <rFont val="Arial"/>
            <scheme val="minor"/>
          </rPr>
          <t>タクシー帰り：1,000円</t>
        </r>
      </text>
    </comment>
    <comment ref="C453" authorId="0" shapeId="0" xr:uid="{00000000-0006-0000-1400-000046010000}">
      <text>
        <r>
          <rPr>
            <sz val="10"/>
            <color rgb="FF000000"/>
            <rFont val="Arial"/>
            <scheme val="minor"/>
          </rPr>
          <t>オフィスグリコ：200円</t>
        </r>
      </text>
    </comment>
    <comment ref="D454" authorId="0" shapeId="0" xr:uid="{00000000-0006-0000-1400-000054010000}">
      <text>
        <r>
          <rPr>
            <sz val="10"/>
            <color rgb="FF000000"/>
            <rFont val="Arial"/>
            <scheme val="minor"/>
          </rPr>
          <t>あやなん立替分精算してもらった：6,000円</t>
        </r>
      </text>
    </comment>
    <comment ref="C456" authorId="0" shapeId="0" xr:uid="{00000000-0006-0000-1400-000069010000}">
      <text>
        <r>
          <rPr>
            <sz val="10"/>
            <color rgb="FF000000"/>
            <rFont val="Arial"/>
            <scheme val="minor"/>
          </rPr>
          <t>玉城さんPayPay送金：4,500円</t>
        </r>
      </text>
    </comment>
    <comment ref="C458" authorId="0" shapeId="0" xr:uid="{00000000-0006-0000-1400-00007C010000}">
      <text>
        <r>
          <rPr>
            <sz val="10"/>
            <color rgb="FF000000"/>
            <rFont val="Arial"/>
            <scheme val="minor"/>
          </rPr>
          <t>玉城さん昼飯とコーヒー：1,050円
ネトフリ代あやなんに送金：800円</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J52" authorId="0" shapeId="0" xr:uid="{00000000-0006-0000-1500-000009000000}">
      <text>
        <r>
          <rPr>
            <sz val="10"/>
            <color rgb="FF000000"/>
            <rFont val="Arial"/>
            <scheme val="minor"/>
          </rPr>
          <t>①PC(surface)：42,889円
②PCケース：1,948円</t>
        </r>
      </text>
    </comment>
    <comment ref="H100" authorId="0" shapeId="0" xr:uid="{00000000-0006-0000-1500-000003000000}">
      <text>
        <r>
          <rPr>
            <sz val="10"/>
            <color rgb="FF000000"/>
            <rFont val="Arial"/>
            <scheme val="minor"/>
          </rPr>
          <t>本当は5,821円
①お茶：1,105円
②扇風機：4,716円
Amazonギフトでもらった4,000円分を差し引きでこの額。</t>
        </r>
      </text>
    </comment>
    <comment ref="H101" authorId="0" shapeId="0" xr:uid="{00000000-0006-0000-1500-000002000000}">
      <text>
        <r>
          <rPr>
            <sz val="10"/>
            <color rgb="FF000000"/>
            <rFont val="Arial"/>
            <scheme val="minor"/>
          </rPr>
          <t>缶詰を17個：1個当たり134円くらい</t>
        </r>
      </text>
    </comment>
    <comment ref="J101" authorId="0" shapeId="0" xr:uid="{00000000-0006-0000-1500-000005000000}">
      <text>
        <r>
          <rPr>
            <sz val="10"/>
            <color rgb="FF000000"/>
            <rFont val="Arial"/>
            <scheme val="minor"/>
          </rPr>
          <t>991円分のポイント利用</t>
        </r>
      </text>
    </comment>
    <comment ref="J104" authorId="0" shapeId="0" xr:uid="{00000000-0006-0000-1500-000001000000}">
      <text>
        <r>
          <rPr>
            <sz val="10"/>
            <color rgb="FF000000"/>
            <rFont val="Arial"/>
            <scheme val="minor"/>
          </rPr>
          <t>①シャンプー：632円
②PCケース：1,899円</t>
        </r>
      </text>
    </comment>
    <comment ref="H105" authorId="0" shapeId="0" xr:uid="{00000000-0006-0000-1500-000015000000}">
      <text>
        <r>
          <rPr>
            <sz val="10"/>
            <color rgb="FF000000"/>
            <rFont val="Arial"/>
            <scheme val="minor"/>
          </rPr>
          <t>1個当たり：83円</t>
        </r>
      </text>
    </comment>
    <comment ref="F110" authorId="0" shapeId="0" xr:uid="{00000000-0006-0000-1500-00000F000000}">
      <text>
        <r>
          <rPr>
            <sz val="10"/>
            <color rgb="FF000000"/>
            <rFont val="Arial"/>
            <scheme val="minor"/>
          </rPr>
          <t>翌月分の会費を引落し</t>
        </r>
      </text>
    </comment>
    <comment ref="F141" authorId="0" shapeId="0" xr:uid="{00000000-0006-0000-1500-000010000000}">
      <text>
        <r>
          <rPr>
            <sz val="10"/>
            <color rgb="FF000000"/>
            <rFont val="Arial"/>
            <scheme val="minor"/>
          </rPr>
          <t>翌月分の会費を引落し</t>
        </r>
      </text>
    </comment>
    <comment ref="C150" authorId="0" shapeId="0" xr:uid="{00000000-0006-0000-1500-000006000000}">
      <text>
        <r>
          <rPr>
            <sz val="10"/>
            <color rgb="FF000000"/>
            <rFont val="Arial"/>
            <scheme val="minor"/>
          </rPr>
          <t>12,628円をチャージし手数料315円取られた</t>
        </r>
      </text>
    </comment>
    <comment ref="H164" authorId="0" shapeId="0" xr:uid="{00000000-0006-0000-1500-000004000000}">
      <text>
        <r>
          <rPr>
            <sz val="10"/>
            <color rgb="FF000000"/>
            <rFont val="Arial"/>
            <scheme val="minor"/>
          </rPr>
          <t>業務スーパーで買い物：1,739円
※お茶と納豆とめんつゆ</t>
        </r>
      </text>
    </comment>
    <comment ref="H171" authorId="0" shapeId="0" xr:uid="{00000000-0006-0000-1500-000014000000}">
      <text>
        <r>
          <rPr>
            <sz val="10"/>
            <color rgb="FF000000"/>
            <rFont val="Arial"/>
            <scheme val="minor"/>
          </rPr>
          <t>業務スーパーで買い物：3,145円
※お茶と納豆とゴミ袋と味噌汁用のコップとパスタ・春雨</t>
        </r>
      </text>
    </comment>
    <comment ref="J171" authorId="0" shapeId="0" xr:uid="{00000000-0006-0000-1500-000016000000}">
      <text>
        <r>
          <rPr>
            <sz val="10"/>
            <color rgb="FF000000"/>
            <rFont val="Arial"/>
            <scheme val="minor"/>
          </rPr>
          <t>※初のセブンアプリとoliveカード決済してみた⇒夜飯とタバコと歯磨き粉も合算で1,130円</t>
        </r>
      </text>
    </comment>
    <comment ref="F177" authorId="0" shapeId="0" xr:uid="{00000000-0006-0000-1500-000007000000}">
      <text>
        <r>
          <rPr>
            <sz val="10"/>
            <color rgb="FF000000"/>
            <rFont val="Arial"/>
            <scheme val="minor"/>
          </rPr>
          <t>翌月分の会費を引落し</t>
        </r>
      </text>
    </comment>
    <comment ref="F209" authorId="0" shapeId="0" xr:uid="{00000000-0006-0000-1500-000008000000}">
      <text>
        <r>
          <rPr>
            <sz val="10"/>
            <color rgb="FF000000"/>
            <rFont val="Arial"/>
            <scheme val="minor"/>
          </rPr>
          <t>翌月分の会費を引落し</t>
        </r>
      </text>
    </comment>
    <comment ref="F240" authorId="0" shapeId="0" xr:uid="{00000000-0006-0000-1500-00000A000000}">
      <text>
        <r>
          <rPr>
            <sz val="10"/>
            <color rgb="FF000000"/>
            <rFont val="Arial"/>
            <scheme val="minor"/>
          </rPr>
          <t>翌月分の会費を引落し</t>
        </r>
      </text>
    </comment>
    <comment ref="F272" authorId="0" shapeId="0" xr:uid="{00000000-0006-0000-1500-00000B000000}">
      <text>
        <r>
          <rPr>
            <sz val="10"/>
            <color rgb="FF000000"/>
            <rFont val="Arial"/>
            <scheme val="minor"/>
          </rPr>
          <t>翌月分の会費を引落し</t>
        </r>
      </text>
    </comment>
    <comment ref="F303" authorId="0" shapeId="0" xr:uid="{00000000-0006-0000-1500-00000C000000}">
      <text>
        <r>
          <rPr>
            <sz val="10"/>
            <color rgb="FF000000"/>
            <rFont val="Arial"/>
            <scheme val="minor"/>
          </rPr>
          <t>翌月分の会費を引落し</t>
        </r>
      </text>
    </comment>
    <comment ref="F335" authorId="0" shapeId="0" xr:uid="{00000000-0006-0000-1500-00000D000000}">
      <text>
        <r>
          <rPr>
            <sz val="10"/>
            <color rgb="FF000000"/>
            <rFont val="Arial"/>
            <scheme val="minor"/>
          </rPr>
          <t>翌月分の会費を引落し</t>
        </r>
      </text>
    </comment>
    <comment ref="F367" authorId="0" shapeId="0" xr:uid="{00000000-0006-0000-1500-00000E000000}">
      <text>
        <r>
          <rPr>
            <sz val="10"/>
            <color rgb="FF000000"/>
            <rFont val="Arial"/>
            <scheme val="minor"/>
          </rPr>
          <t>翌月分の会費を引落し</t>
        </r>
      </text>
    </comment>
    <comment ref="F396" authorId="0" shapeId="0" xr:uid="{00000000-0006-0000-1500-000011000000}">
      <text>
        <r>
          <rPr>
            <sz val="10"/>
            <color rgb="FF000000"/>
            <rFont val="Arial"/>
            <scheme val="minor"/>
          </rPr>
          <t>翌月分の会費を引落し</t>
        </r>
      </text>
    </comment>
    <comment ref="F428" authorId="0" shapeId="0" xr:uid="{00000000-0006-0000-1500-000012000000}">
      <text>
        <r>
          <rPr>
            <sz val="10"/>
            <color rgb="FF000000"/>
            <rFont val="Arial"/>
            <scheme val="minor"/>
          </rPr>
          <t>翌月分の会費を引落し</t>
        </r>
      </text>
    </comment>
    <comment ref="F459" authorId="0" shapeId="0" xr:uid="{00000000-0006-0000-1500-000013000000}">
      <text>
        <r>
          <rPr>
            <sz val="10"/>
            <color rgb="FF000000"/>
            <rFont val="Arial"/>
            <scheme val="minor"/>
          </rPr>
          <t>翌月分の会費を引落し</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00000000-0006-0000-1600-000002000000}">
      <text>
        <r>
          <rPr>
            <sz val="10"/>
            <color rgb="FF000000"/>
            <rFont val="Arial"/>
            <scheme val="minor"/>
          </rPr>
          <t xml:space="preserve"> 想定条件（例）
借入金額：100万円
年利：18%
毎月返済額：2万円ずつ(元金＋利息)
計算は月利(＝年利 ÷ 12)で1.5%
元利均等で、毎月の利息を計算して、残りを元本に充てる
返済額¥20,000
利息¥15,000(元本残高×1.5%で100万×1.5%)
元本返済¥5,000
元本残高¥995,000</t>
        </r>
      </text>
    </comment>
    <comment ref="E6" authorId="0" shapeId="0" xr:uid="{00000000-0006-0000-1600-000003000000}">
      <text>
        <r>
          <rPr>
            <sz val="10"/>
            <color rgb="FF000000"/>
            <rFont val="Arial"/>
            <scheme val="minor"/>
          </rPr>
          <t>【日割りの利率】
①年利18%（年利率）
②年間365日で割って「1日あたりの利率」にする
③それに日数をかけると日数分の利率が計算される
④それを残高にかけて利子を算出
⑤小数点は切り捨てなのでINT関数を使う</t>
        </r>
      </text>
    </comment>
    <comment ref="F21" authorId="0" shapeId="0" xr:uid="{00000000-0006-0000-1600-000001000000}">
      <text>
        <r>
          <rPr>
            <sz val="10"/>
            <color rgb="FF000000"/>
            <rFont val="Arial"/>
            <scheme val="minor"/>
          </rPr>
          <t>計算若干あわないがちょっと安くなってた。残り30万！</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O54" authorId="0" shapeId="0" xr:uid="{00000000-0006-0000-1700-000016000000}">
      <text>
        <r>
          <rPr>
            <sz val="10"/>
            <color rgb="FF000000"/>
            <rFont val="Arial"/>
            <scheme val="minor"/>
          </rPr>
          <t>①PC(surface)：42,889円
②PCケース：1,948円</t>
        </r>
      </text>
    </comment>
    <comment ref="L102" authorId="0" shapeId="0" xr:uid="{00000000-0006-0000-1700-000002000000}">
      <text>
        <r>
          <rPr>
            <sz val="10"/>
            <color rgb="FF000000"/>
            <rFont val="Arial"/>
            <scheme val="minor"/>
          </rPr>
          <t>本当は5,821円
①お茶：1,105円
②扇風機：4,716円
Amazonギフトでもらった4,000円分を差し引きでこの額。</t>
        </r>
      </text>
    </comment>
    <comment ref="L103" authorId="0" shapeId="0" xr:uid="{00000000-0006-0000-1700-00000E000000}">
      <text>
        <r>
          <rPr>
            <sz val="10"/>
            <color rgb="FF000000"/>
            <rFont val="Arial"/>
            <scheme val="minor"/>
          </rPr>
          <t>缶詰を17個：1個当たり134円くらい</t>
        </r>
      </text>
    </comment>
    <comment ref="O103" authorId="0" shapeId="0" xr:uid="{00000000-0006-0000-1700-000010000000}">
      <text>
        <r>
          <rPr>
            <sz val="10"/>
            <color rgb="FF000000"/>
            <rFont val="Arial"/>
            <scheme val="minor"/>
          </rPr>
          <t>991円分のポイント利用</t>
        </r>
      </text>
    </comment>
    <comment ref="O106" authorId="0" shapeId="0" xr:uid="{00000000-0006-0000-1700-000001000000}">
      <text>
        <r>
          <rPr>
            <sz val="10"/>
            <color rgb="FF000000"/>
            <rFont val="Arial"/>
            <scheme val="minor"/>
          </rPr>
          <t>①シャンプー：632円
②PCケース：1,899円</t>
        </r>
      </text>
    </comment>
    <comment ref="L107" authorId="0" shapeId="0" xr:uid="{00000000-0006-0000-1700-00000C000000}">
      <text>
        <r>
          <rPr>
            <sz val="10"/>
            <color rgb="FF000000"/>
            <rFont val="Arial"/>
            <scheme val="minor"/>
          </rPr>
          <t>1個当たり：83円</t>
        </r>
      </text>
    </comment>
    <comment ref="I112" authorId="0" shapeId="0" xr:uid="{00000000-0006-0000-1700-000017000000}">
      <text>
        <r>
          <rPr>
            <sz val="10"/>
            <color rgb="FF000000"/>
            <rFont val="Arial"/>
            <scheme val="minor"/>
          </rPr>
          <t>翌月分の会費を引落し</t>
        </r>
      </text>
    </comment>
    <comment ref="I143" authorId="0" shapeId="0" xr:uid="{00000000-0006-0000-1700-000019000000}">
      <text>
        <r>
          <rPr>
            <sz val="10"/>
            <color rgb="FF000000"/>
            <rFont val="Arial"/>
            <scheme val="minor"/>
          </rPr>
          <t>翌月分の会費を引落し</t>
        </r>
      </text>
    </comment>
    <comment ref="D152" authorId="0" shapeId="0" xr:uid="{00000000-0006-0000-1700-000003000000}">
      <text>
        <r>
          <rPr>
            <sz val="10"/>
            <color rgb="FF000000"/>
            <rFont val="Arial"/>
            <scheme val="minor"/>
          </rPr>
          <t>12,628円をチャージし手数料315円取られた</t>
        </r>
      </text>
    </comment>
    <comment ref="D168" authorId="0" shapeId="0" xr:uid="{00000000-0006-0000-1700-00001B000000}">
      <text>
        <r>
          <rPr>
            <sz val="10"/>
            <color rgb="FF000000"/>
            <rFont val="Arial"/>
            <scheme val="minor"/>
          </rPr>
          <t>9/12に約10万強の返済したら15,000円→8,000円に変わった
9/14,9/15でそれぞれ返済対応したので0に！！！👍</t>
        </r>
      </text>
    </comment>
    <comment ref="F170" authorId="0" shapeId="0" xr:uid="{00000000-0006-0000-1700-00001C000000}">
      <text>
        <r>
          <rPr>
            <sz val="10"/>
            <color rgb="FF000000"/>
            <rFont val="Arial"/>
            <scheme val="minor"/>
          </rPr>
          <t>業務スーパーで買い物：1,739円
※お茶と納豆とめんつゆ</t>
        </r>
      </text>
    </comment>
    <comment ref="L173" authorId="0" shapeId="0" xr:uid="{00000000-0006-0000-1700-00000A000000}">
      <text>
        <r>
          <rPr>
            <sz val="10"/>
            <color rgb="FF000000"/>
            <rFont val="Arial"/>
            <scheme val="minor"/>
          </rPr>
          <t>※初のセブンアプリとoliveカード決済してみた⇒夜飯とタバコと歯磨き粉も合算で1,130円</t>
        </r>
      </text>
    </comment>
    <comment ref="F174" authorId="0" shapeId="0" xr:uid="{00000000-0006-0000-1700-000015000000}">
      <text>
        <r>
          <rPr>
            <sz val="10"/>
            <color rgb="FF000000"/>
            <rFont val="Arial"/>
            <scheme val="minor"/>
          </rPr>
          <t>業務スーパーで買い物：3,145円
※お茶と納豆とゴミ袋と味噌汁用のコップとパスタ・春雨</t>
        </r>
      </text>
    </comment>
    <comment ref="F179" authorId="0" shapeId="0" xr:uid="{00000000-0006-0000-1700-000008000000}">
      <text>
        <r>
          <rPr>
            <sz val="10"/>
            <color rgb="FF000000"/>
            <rFont val="Arial"/>
            <scheme val="minor"/>
          </rPr>
          <t>翌月分の会費を引落し</t>
        </r>
      </text>
    </comment>
    <comment ref="I194" authorId="0" shapeId="0" xr:uid="{00000000-0006-0000-1700-00000F000000}">
      <text>
        <r>
          <rPr>
            <sz val="10"/>
            <color rgb="FF000000"/>
            <rFont val="Arial"/>
            <scheme val="minor"/>
          </rPr>
          <t>①ルームフレグランス：1,370円
②フレグランス
③スニーカー
➡ズレて9月の方で入ってた</t>
        </r>
      </text>
    </comment>
    <comment ref="I198" authorId="0" shapeId="0" xr:uid="{00000000-0006-0000-1700-00000D000000}">
      <text>
        <r>
          <rPr>
            <sz val="10"/>
            <color rgb="FF000000"/>
            <rFont val="Arial"/>
            <scheme val="minor"/>
          </rPr>
          <t>①ホワイトムスク：4,680円
※月末ギリギリに購入したが確定までズレた</t>
        </r>
      </text>
    </comment>
    <comment ref="J207" authorId="0" shapeId="0" xr:uid="{00000000-0006-0000-1700-00001A000000}">
      <text>
        <r>
          <rPr>
            <sz val="10"/>
            <color rgb="FF000000"/>
            <rFont val="Arial"/>
            <scheme val="minor"/>
          </rPr>
          <t>ファミマ①：1,152円
ファミマ②：453円</t>
        </r>
      </text>
    </comment>
    <comment ref="F211" authorId="0" shapeId="0" xr:uid="{00000000-0006-0000-1700-000013000000}">
      <text>
        <r>
          <rPr>
            <sz val="10"/>
            <color rgb="FF000000"/>
            <rFont val="Arial"/>
            <scheme val="minor"/>
          </rPr>
          <t>トリリオンゲームの映画をU-NEXTのコインを買って購入：650円</t>
        </r>
      </text>
    </comment>
    <comment ref="F215" authorId="0" shapeId="0" xr:uid="{00000000-0006-0000-1700-000011000000}">
      <text>
        <r>
          <rPr>
            <sz val="10"/>
            <color rgb="FF000000"/>
            <rFont val="Arial"/>
            <scheme val="minor"/>
          </rPr>
          <t>翌月分の会費を引落し</t>
        </r>
      </text>
    </comment>
    <comment ref="F247" authorId="0" shapeId="0" xr:uid="{00000000-0006-0000-1700-000005000000}">
      <text>
        <r>
          <rPr>
            <sz val="10"/>
            <color rgb="FF000000"/>
            <rFont val="Arial"/>
            <scheme val="minor"/>
          </rPr>
          <t>翌月分の会費を引落し</t>
        </r>
      </text>
    </comment>
    <comment ref="F278" authorId="0" shapeId="0" xr:uid="{00000000-0006-0000-1700-000006000000}">
      <text>
        <r>
          <rPr>
            <sz val="10"/>
            <color rgb="FF000000"/>
            <rFont val="Arial"/>
            <scheme val="minor"/>
          </rPr>
          <t>JOYFITの入会金と入会月の日割り金</t>
        </r>
      </text>
    </comment>
    <comment ref="F306" authorId="0" shapeId="0" xr:uid="{00000000-0006-0000-1700-000014000000}">
      <text>
        <r>
          <rPr>
            <sz val="10"/>
            <color rgb="FF000000"/>
            <rFont val="Arial"/>
            <scheme val="minor"/>
          </rPr>
          <t>その他(割箸、シャンプー、ゴミ袋)：2,313円
※EPOS"</t>
        </r>
      </text>
    </comment>
    <comment ref="F310" authorId="0" shapeId="0" xr:uid="{00000000-0006-0000-1700-000012000000}">
      <text>
        <r>
          <rPr>
            <sz val="10"/>
            <color rgb="FF000000"/>
            <rFont val="Arial"/>
            <scheme val="minor"/>
          </rPr>
          <t>12月分は紹介特典で無料になる認識</t>
        </r>
      </text>
    </comment>
    <comment ref="F373" authorId="0" shapeId="0" xr:uid="{00000000-0006-0000-1700-000007000000}">
      <text>
        <r>
          <rPr>
            <sz val="10"/>
            <color rgb="FF000000"/>
            <rFont val="Arial"/>
            <scheme val="minor"/>
          </rPr>
          <t>翌月分の会費を引落し</t>
        </r>
      </text>
    </comment>
    <comment ref="I402" authorId="0" shapeId="0" xr:uid="{00000000-0006-0000-1700-000009000000}">
      <text>
        <r>
          <rPr>
            <sz val="10"/>
            <color rgb="FF000000"/>
            <rFont val="Arial"/>
            <scheme val="minor"/>
          </rPr>
          <t>翌月分の会費を引落し</t>
        </r>
      </text>
    </comment>
    <comment ref="I432" authorId="0" shapeId="0" xr:uid="{00000000-0006-0000-1700-000018000000}">
      <text>
        <r>
          <rPr>
            <sz val="10"/>
            <color rgb="FF000000"/>
            <rFont val="Arial"/>
            <scheme val="minor"/>
          </rPr>
          <t>翌月分の会費を引落し</t>
        </r>
      </text>
    </comment>
    <comment ref="I445" authorId="0" shapeId="0" xr:uid="{00000000-0006-0000-1700-000004000000}">
      <text>
        <r>
          <rPr>
            <sz val="10"/>
            <color rgb="FF000000"/>
            <rFont val="Arial"/>
            <scheme val="minor"/>
          </rPr>
          <t>海外パケット、、、</t>
        </r>
      </text>
    </comment>
    <comment ref="I458" authorId="0" shapeId="0" xr:uid="{00000000-0006-0000-1700-00000B000000}">
      <text>
        <r>
          <rPr>
            <sz val="10"/>
            <color rgb="FF000000"/>
            <rFont val="Arial"/>
            <scheme val="minor"/>
          </rPr>
          <t>翌月分の会費を引落し</t>
        </r>
      </text>
    </comment>
  </commentList>
</comments>
</file>

<file path=xl/sharedStrings.xml><?xml version="1.0" encoding="utf-8"?>
<sst xmlns="http://schemas.openxmlformats.org/spreadsheetml/2006/main" count="3591" uniqueCount="930">
  <si>
    <t>タイムスタンプ</t>
  </si>
  <si>
    <t>メールアドレス</t>
  </si>
  <si>
    <t>lycourgos.yoshioka@gmail.com</t>
  </si>
  <si>
    <t>無題の質問</t>
  </si>
  <si>
    <t>どの決済方法での支払いになりますか？</t>
  </si>
  <si>
    <t>どの支出項目に計上される支払いですか？</t>
  </si>
  <si>
    <t>金額はいくらですか？（短文記述）</t>
  </si>
  <si>
    <t>何を買いましたか？or何に使いましたか？（長文）</t>
  </si>
  <si>
    <t>いまどんな気持ちですか？(チェックボックス)</t>
  </si>
  <si>
    <t>いまどんな気持ちですか？(プルダウン)</t>
  </si>
  <si>
    <t>いまどんな気持ちですか？(均等目盛)</t>
  </si>
  <si>
    <t>いまの気分は？(評価)</t>
  </si>
  <si>
    <t>いまの気分は？(グリッド選択式) [第一象限]</t>
  </si>
  <si>
    <t>いまの気分は？(チェックボックスグリッド) [合理的（金銭的）]</t>
  </si>
  <si>
    <t>今日の日付は？</t>
  </si>
  <si>
    <t>今の時刻は？</t>
  </si>
  <si>
    <t>★入力済み</t>
  </si>
  <si>
    <t>oliveカード支払い</t>
  </si>
  <si>
    <t>昼飯</t>
  </si>
  <si>
    <t>夏季休暇</t>
  </si>
  <si>
    <t>夏季休暇めっちゃありがたい</t>
  </si>
  <si>
    <t>最高, 普通</t>
  </si>
  <si>
    <t>最高</t>
  </si>
  <si>
    <t>第二象限</t>
  </si>
  <si>
    <t>体調（良い）</t>
  </si>
  <si>
    <t>PayPayカード支払い</t>
  </si>
  <si>
    <t>物品購入費</t>
  </si>
  <si>
    <t>3,300円</t>
  </si>
  <si>
    <t>仕事頑張ろう</t>
  </si>
  <si>
    <t>メルペイ</t>
  </si>
  <si>
    <t>スーパー</t>
  </si>
  <si>
    <t>お茶4本</t>
  </si>
  <si>
    <t>PayPay残高支払い</t>
  </si>
  <si>
    <t>夜飯</t>
  </si>
  <si>
    <t>サラダチキンバー</t>
  </si>
  <si>
    <t>普通</t>
  </si>
  <si>
    <t>30歳までの目標</t>
  </si>
  <si>
    <t>2026年度にやりたいこと</t>
  </si>
  <si>
    <t>テーマ</t>
  </si>
  <si>
    <t>　映画やドラマのようなストーリー</t>
  </si>
  <si>
    <t>稼ぎ</t>
  </si>
  <si>
    <t>　年収1,000万を稼ぐ経験をする（2026年1月～2026年12月）</t>
  </si>
  <si>
    <t>夢</t>
  </si>
  <si>
    <t>　好きな人と生きていく（自分も主役となり友達と事業をして生きていきたい）</t>
  </si>
  <si>
    <t>美容</t>
  </si>
  <si>
    <t>　年間予算120万円を投下して外見磨きを行う（脱毛、眉毛サロン、歯科矯正、パーソナルジム）</t>
  </si>
  <si>
    <t>目標</t>
  </si>
  <si>
    <t>　30歳まで(2028年3月10日)に実際に事業継承か起業で勝てるビジネスを始める</t>
  </si>
  <si>
    <t>旅行</t>
  </si>
  <si>
    <t>　予算を決めて海外旅行に2回以上行く（バンコク&amp;グアム＆ベトナム？）</t>
  </si>
  <si>
    <t>やること</t>
  </si>
  <si>
    <t>　生活習慣とお金を管理し資産1,000万円~3,000万円を固く作りに行く</t>
  </si>
  <si>
    <t>読書・発信</t>
  </si>
  <si>
    <t>　年間50冊の読書&amp;noteの発信活動（毎日投稿）</t>
  </si>
  <si>
    <t>(FY-1収支)</t>
  </si>
  <si>
    <t>(FY-2収支)</t>
  </si>
  <si>
    <t>(FY-3収支)</t>
  </si>
  <si>
    <t>(FY-4収支)</t>
  </si>
  <si>
    <t>月</t>
  </si>
  <si>
    <t>支出</t>
  </si>
  <si>
    <t>収入</t>
  </si>
  <si>
    <t>収支</t>
  </si>
  <si>
    <t>2024年5月</t>
  </si>
  <si>
    <t>2025年4月</t>
  </si>
  <si>
    <t>2026年4月</t>
  </si>
  <si>
    <t>2027年4月</t>
  </si>
  <si>
    <t>2024年6月</t>
  </si>
  <si>
    <t>2025年5月</t>
  </si>
  <si>
    <t>2026年5月</t>
  </si>
  <si>
    <t>2027年5月</t>
  </si>
  <si>
    <t>2024年7月</t>
  </si>
  <si>
    <t>2025年6月</t>
  </si>
  <si>
    <t>2026年6月</t>
  </si>
  <si>
    <t>2027年6月</t>
  </si>
  <si>
    <t>2024年8月</t>
  </si>
  <si>
    <t>2025年7月</t>
  </si>
  <si>
    <t>2026年7月</t>
  </si>
  <si>
    <t>2027年7月</t>
  </si>
  <si>
    <t>2024年9月</t>
  </si>
  <si>
    <t>2025年8月</t>
  </si>
  <si>
    <t>2026年8月</t>
  </si>
  <si>
    <t>2027年8月</t>
  </si>
  <si>
    <t>2024年10月</t>
  </si>
  <si>
    <t>2025年9月</t>
  </si>
  <si>
    <t>2026年9月</t>
  </si>
  <si>
    <t>2027年9月</t>
  </si>
  <si>
    <t>2024年11月</t>
  </si>
  <si>
    <t>2025年10月</t>
  </si>
  <si>
    <t>2026年10月</t>
  </si>
  <si>
    <t>2027年10月</t>
  </si>
  <si>
    <t>2024年12月</t>
  </si>
  <si>
    <t>2025年11月</t>
  </si>
  <si>
    <t>2026年11月</t>
  </si>
  <si>
    <t>2027年11月</t>
  </si>
  <si>
    <t>2025年1月</t>
  </si>
  <si>
    <t>2025年12月</t>
  </si>
  <si>
    <t>2026年12月</t>
  </si>
  <si>
    <t>2027年12月</t>
  </si>
  <si>
    <t>2025年2月</t>
  </si>
  <si>
    <t>2026年1月</t>
  </si>
  <si>
    <t>2027年1月</t>
  </si>
  <si>
    <t>2028年1月</t>
  </si>
  <si>
    <t>2025年3月</t>
  </si>
  <si>
    <t>2026年2月</t>
  </si>
  <si>
    <t>2027年2月</t>
  </si>
  <si>
    <t>2028年2月</t>
  </si>
  <si>
    <t>2026年3月</t>
  </si>
  <si>
    <t>2027年3月</t>
  </si>
  <si>
    <t>2028年3月</t>
  </si>
  <si>
    <t>合計</t>
  </si>
  <si>
    <t>(FY-3)年間予算達成率</t>
  </si>
  <si>
    <t>【 予実対比 】</t>
  </si>
  <si>
    <t>達成率</t>
  </si>
  <si>
    <t>予算</t>
  </si>
  <si>
    <t>/</t>
  </si>
  <si>
    <t>実績</t>
  </si>
  <si>
    <t>差異
(実績-予算)</t>
  </si>
  <si>
    <t>(FY-2)年間予算達成率</t>
  </si>
  <si>
    <t>バージョン管理（1➡数字、Ⅰ➡ルーティン）</t>
  </si>
  <si>
    <t>ver</t>
  </si>
  <si>
    <t>日付</t>
  </si>
  <si>
    <t>機能</t>
  </si>
  <si>
    <t>1代目</t>
  </si>
  <si>
    <t>人生設計シート運用スタート（PPの2期目スタート時）</t>
  </si>
  <si>
    <t>Ⅰ代目</t>
  </si>
  <si>
    <t>別シートでルーティン記録シート運用スタート（X入社時）</t>
  </si>
  <si>
    <t>Ⅱ代目</t>
  </si>
  <si>
    <t>サマリ機能の追加</t>
  </si>
  <si>
    <t>三井住友銀行の追加・クレカの管理方法変更・paypayカード導入</t>
  </si>
  <si>
    <t>5か年PLのタブ追加</t>
  </si>
  <si>
    <t>Googleフォームの質問と回答タブを追加</t>
  </si>
  <si>
    <t>打った文字にリンクを挿入する技を身に付け月次収入タブの税金らへんに導入</t>
  </si>
  <si>
    <t>ここ</t>
  </si>
  <si>
    <t>数式が入ったセルを入力する際に警告表示機能を追加</t>
  </si>
  <si>
    <t>温泉（館内での食事代含む）タブを削除⇒1人なら体験へ。メシ代はメシ代へ計上に！</t>
  </si>
  <si>
    <t>保険料のシート更新（協会けんぽのままだったが東京都情報サービス産業健康保険組合追加</t>
  </si>
  <si>
    <t>ARRAYFORMULA関数を導入（日次シート）→1番上以外は一切触れない</t>
  </si>
  <si>
    <t>減価償却的に書いてた年間プラン削除→物品をまとめて1年分買ったという計上とする。</t>
  </si>
  <si>
    <t>月の目標（テーマ）とその月の振返りを1番上に記載できるように変更</t>
  </si>
  <si>
    <t>※月末時点の情報を入力</t>
  </si>
  <si>
    <t>※確定</t>
  </si>
  <si>
    <t>(FY-2)資産管理表</t>
  </si>
  <si>
    <t>平均</t>
  </si>
  <si>
    <t>※</t>
  </si>
  <si>
    <t>銀行預金</t>
  </si>
  <si>
    <t>①みずほ銀行／浜松町支店</t>
  </si>
  <si>
    <t>②三菱UFJ銀行／国立支店</t>
  </si>
  <si>
    <t>③三井住友銀行／オリーブECRU(871)支店</t>
  </si>
  <si>
    <t>④楽天銀行／ベース支店</t>
  </si>
  <si>
    <t>キャッシュレス残高</t>
  </si>
  <si>
    <t>①PASMO残高</t>
  </si>
  <si>
    <t>-</t>
  </si>
  <si>
    <t>②ANAPay残高</t>
  </si>
  <si>
    <t>③JALPay残高</t>
  </si>
  <si>
    <t>④PayPay残高</t>
  </si>
  <si>
    <t>⑤VポイントPay残高</t>
  </si>
  <si>
    <t>⑥メルペイ残高</t>
  </si>
  <si>
    <t>⑦Pontaポイント</t>
  </si>
  <si>
    <t>⑧dポイント</t>
  </si>
  <si>
    <t>⑨PayPayポイント（自動運用）</t>
  </si>
  <si>
    <t>ICOCA残高</t>
  </si>
  <si>
    <t>暗号通貨(bitFlyer)*月末時点の総資産</t>
  </si>
  <si>
    <t>買い注文した額</t>
  </si>
  <si>
    <t>USD→JPY 為替</t>
  </si>
  <si>
    <t>¥149.93 / $1</t>
  </si>
  <si>
    <t>¥145.34 / $1</t>
  </si>
  <si>
    <t>¥144.51 / $1</t>
  </si>
  <si>
    <t>¥143.41 / $1</t>
  </si>
  <si>
    <t>¥147.32 / $1</t>
  </si>
  <si>
    <t>¥147.10 / $1</t>
  </si>
  <si>
    <t>¥152.50 / $1</t>
  </si>
  <si>
    <t>¥154.00 / $1</t>
  </si>
  <si>
    <t>¥155.80 / $1</t>
  </si>
  <si>
    <t>①イーサリアム(Ethereum)/ETH</t>
  </si>
  <si>
    <t>ETH価格（JPY）</t>
  </si>
  <si>
    <t>ETH価格（USD）</t>
  </si>
  <si>
    <t xml:space="preserve">  $1,822.14 </t>
  </si>
  <si>
    <t>$1,838.83</t>
  </si>
  <si>
    <t xml:space="preserve">      $2,529.32</t>
  </si>
  <si>
    <t>$2,405.70</t>
  </si>
  <si>
    <t>$3,508.6</t>
  </si>
  <si>
    <t>$4,406.51</t>
  </si>
  <si>
    <t>$3,762.46</t>
  </si>
  <si>
    <t>$3,899.74</t>
  </si>
  <si>
    <t>$2,842.8</t>
  </si>
  <si>
    <t>②ビットコイン(Bitcoin)/BTC</t>
  </si>
  <si>
    <t>BTC価格（JPY）</t>
  </si>
  <si>
    <t>BTC価格（USD）</t>
  </si>
  <si>
    <t xml:space="preserve">             $85,190</t>
  </si>
  <si>
    <t>$104,638</t>
  </si>
  <si>
    <t xml:space="preserve">  $106,159</t>
  </si>
  <si>
    <t>$106,800</t>
  </si>
  <si>
    <t>$113,396</t>
  </si>
  <si>
    <t>$109,216</t>
  </si>
  <si>
    <t>$110,923</t>
  </si>
  <si>
    <t>$110,660</t>
  </si>
  <si>
    <t>$86,563.4</t>
  </si>
  <si>
    <t>③エックスアールピー(XRP)/XRP</t>
  </si>
  <si>
    <t>XRP価格（JPY）</t>
  </si>
  <si>
    <t>XRP価格（USD）</t>
  </si>
  <si>
    <t>$2.10</t>
  </si>
  <si>
    <t>$2.53</t>
  </si>
  <si>
    <t>$2.50</t>
  </si>
  <si>
    <t>$2.79</t>
  </si>
  <si>
    <t>$2.94</t>
  </si>
  <si>
    <t>$2.77</t>
  </si>
  <si>
    <t>$2.43</t>
  </si>
  <si>
    <t>$2.5</t>
  </si>
  <si>
    <t>$2.05</t>
  </si>
  <si>
    <t>証券口座</t>
  </si>
  <si>
    <t>①楽天証券</t>
  </si>
  <si>
    <t>②</t>
  </si>
  <si>
    <t>③</t>
  </si>
  <si>
    <t>株式資産／国内株式</t>
  </si>
  <si>
    <t>①サンリオ</t>
  </si>
  <si>
    <t>株式資産／米国株式</t>
  </si>
  <si>
    <t>①</t>
  </si>
  <si>
    <t>投資信託</t>
  </si>
  <si>
    <t>その他、投資</t>
  </si>
  <si>
    <t>①iDeCo積立</t>
  </si>
  <si>
    <t>配当金</t>
  </si>
  <si>
    <t>①〇〇</t>
  </si>
  <si>
    <t>②〇〇</t>
  </si>
  <si>
    <t>★</t>
  </si>
  <si>
    <t>総資産</t>
  </si>
  <si>
    <t>　　</t>
  </si>
  <si>
    <t>■配当収入推移</t>
  </si>
  <si>
    <t>1月</t>
  </si>
  <si>
    <t>2月</t>
  </si>
  <si>
    <t>3月</t>
  </si>
  <si>
    <t>4月</t>
  </si>
  <si>
    <t>5月</t>
  </si>
  <si>
    <t>6月</t>
  </si>
  <si>
    <t>7月</t>
  </si>
  <si>
    <t>8月</t>
  </si>
  <si>
    <t>9月</t>
  </si>
  <si>
    <t>10月</t>
  </si>
  <si>
    <t>11月</t>
  </si>
  <si>
    <t>12月</t>
  </si>
  <si>
    <t>2025年</t>
  </si>
  <si>
    <t>2026年</t>
  </si>
  <si>
    <t>未確定</t>
  </si>
  <si>
    <t>(FY-3)資産管理表</t>
  </si>
  <si>
    <t>　</t>
  </si>
  <si>
    <t>前月比</t>
  </si>
  <si>
    <t>E～O</t>
  </si>
  <si>
    <t>P～AA</t>
  </si>
  <si>
    <t>AB～AM</t>
  </si>
  <si>
    <t>AN～AY</t>
  </si>
  <si>
    <t>AZ～BK</t>
  </si>
  <si>
    <t>個人用PL</t>
  </si>
  <si>
    <t>FY-1（2024年5月～2025年3月）</t>
  </si>
  <si>
    <t>FY-2（2025年4月～2026年3月）</t>
  </si>
  <si>
    <t>FY-3（2026年4月～2027年3月）</t>
  </si>
  <si>
    <t>FY-4（2027年4月～2028年3月）</t>
  </si>
  <si>
    <t>FY-5（2028年4月～2029年3月）</t>
  </si>
  <si>
    <t>FY-1</t>
  </si>
  <si>
    <t>FY-2</t>
  </si>
  <si>
    <t>FY-3</t>
  </si>
  <si>
    <t>FY-4</t>
  </si>
  <si>
    <t>FY-5</t>
  </si>
  <si>
    <t>大項目</t>
  </si>
  <si>
    <t>小項目</t>
  </si>
  <si>
    <t>通期</t>
  </si>
  <si>
    <t>(昨対比)</t>
  </si>
  <si>
    <t>総支給額(給与)</t>
  </si>
  <si>
    <t>経費精算</t>
  </si>
  <si>
    <t>家族収入</t>
  </si>
  <si>
    <t>その他収入</t>
  </si>
  <si>
    <t>ポイント収入</t>
  </si>
  <si>
    <t>（合計額に対するポイントの割合）</t>
  </si>
  <si>
    <t>控除額内訳</t>
  </si>
  <si>
    <t>住民税</t>
  </si>
  <si>
    <t>所得税</t>
  </si>
  <si>
    <t>健康保険料</t>
  </si>
  <si>
    <t>雇用保険料</t>
  </si>
  <si>
    <t>厚生年金保険料</t>
  </si>
  <si>
    <t>定額減税・確定申告還付</t>
  </si>
  <si>
    <t>年末調整精算額</t>
  </si>
  <si>
    <t>子ども・子育て支援金</t>
  </si>
  <si>
    <t>ふるさと納税返金額</t>
  </si>
  <si>
    <t>（総支給額に対する控除額の割合）</t>
  </si>
  <si>
    <t>可処分所得</t>
  </si>
  <si>
    <t>収入合計－控除額合計</t>
  </si>
  <si>
    <t>（収入合計に対する可処分所得の割合）</t>
  </si>
  <si>
    <t>支出管理</t>
  </si>
  <si>
    <t>氏名</t>
  </si>
  <si>
    <t>雇用形態</t>
  </si>
  <si>
    <t>固定費・サブスク</t>
  </si>
  <si>
    <t>家賃※水道光熱費込み</t>
  </si>
  <si>
    <t>生命保険料</t>
  </si>
  <si>
    <t>ジム</t>
  </si>
  <si>
    <t>携帯料金(SB)</t>
  </si>
  <si>
    <t>定期券代</t>
  </si>
  <si>
    <t>Kindleサブスク</t>
  </si>
  <si>
    <t>脱毛支払い(プラム)</t>
  </si>
  <si>
    <t>iCloud拡張会費</t>
  </si>
  <si>
    <r>
      <rPr>
        <sz val="7"/>
        <color theme="1"/>
        <rFont val="游ゴシック"/>
        <family val="2"/>
        <charset val="128"/>
      </rPr>
      <t>★(2025年6月8日~1年)支払い済。減価償却の形で計上</t>
    </r>
    <r>
      <rPr>
        <sz val="7"/>
        <color rgb="FFFF0000"/>
        <rFont val="游ゴシック"/>
        <family val="2"/>
        <charset val="128"/>
      </rPr>
      <t>※2026年5月頃確認</t>
    </r>
  </si>
  <si>
    <t>あすけんプレミアム</t>
  </si>
  <si>
    <r>
      <rPr>
        <sz val="7"/>
        <color theme="1"/>
        <rFont val="游ゴシック"/>
        <family val="2"/>
        <charset val="128"/>
      </rPr>
      <t>★2025年7月30日～年間プランに変更
7月~減価償却で計上</t>
    </r>
    <r>
      <rPr>
        <sz val="7"/>
        <color rgb="FFFF0000"/>
        <rFont val="游ゴシック"/>
        <family val="2"/>
        <charset val="128"/>
      </rPr>
      <t>※2026年6月頃要確認</t>
    </r>
  </si>
  <si>
    <t>Amazon Prime</t>
  </si>
  <si>
    <r>
      <rPr>
        <sz val="7"/>
        <color theme="1"/>
        <rFont val="游ゴシック"/>
        <family val="2"/>
        <charset val="128"/>
      </rPr>
      <t>★2025年8月28日～年間プランに変更予定
9月~減価償却で計上</t>
    </r>
    <r>
      <rPr>
        <sz val="7"/>
        <color rgb="FFFF0000"/>
        <rFont val="游ゴシック"/>
        <family val="2"/>
        <charset val="128"/>
      </rPr>
      <t>※2026年7月頃要確認</t>
    </r>
  </si>
  <si>
    <t>テレ東BIZ</t>
  </si>
  <si>
    <t>BASE FOOD/ナッシュ</t>
  </si>
  <si>
    <t>chat gptプラス</t>
  </si>
  <si>
    <t>Netflix</t>
  </si>
  <si>
    <t>しがく会費</t>
  </si>
  <si>
    <t>YouTubeプレミアム</t>
  </si>
  <si>
    <t>Abemaプレミアム</t>
  </si>
  <si>
    <t>（可処分所得に対する固定費の割合）</t>
  </si>
  <si>
    <t>食費（会食以外）</t>
  </si>
  <si>
    <t>食費（1人）</t>
  </si>
  <si>
    <t>交際費</t>
  </si>
  <si>
    <t>プレゼント・奢り等</t>
  </si>
  <si>
    <t>スーパー(まとめ買い)</t>
  </si>
  <si>
    <t>（可処分所得に対する食費の割合）</t>
  </si>
  <si>
    <t>自己投資・1人体験</t>
  </si>
  <si>
    <t>1人体験(運動,散髪等)</t>
  </si>
  <si>
    <t>結婚式</t>
  </si>
  <si>
    <t>（可処分所得に対する自己投資・1人体験費の割合）</t>
  </si>
  <si>
    <t>諸経費・備品購入費</t>
  </si>
  <si>
    <t>旅費・交通費</t>
  </si>
  <si>
    <t>物品購入費(生活用品全般)</t>
  </si>
  <si>
    <t>その他諸経費</t>
  </si>
  <si>
    <t>嗜好品(TBC)</t>
  </si>
  <si>
    <t>（可処分所得に対する諸経費・備品購入費の割合）</t>
  </si>
  <si>
    <t>支払い利息</t>
  </si>
  <si>
    <t>①元金返済金額</t>
  </si>
  <si>
    <t>②返済利子</t>
  </si>
  <si>
    <t>（可処分所得に対する支払利息の割合）</t>
  </si>
  <si>
    <t>固定費：合計支出額</t>
  </si>
  <si>
    <t>変動費：合計支出額</t>
  </si>
  <si>
    <t>〔 固定費及び変動費 〕総合計支出額</t>
  </si>
  <si>
    <t>営業利益</t>
  </si>
  <si>
    <t>累積損失</t>
  </si>
  <si>
    <r>
      <rPr>
        <b/>
        <sz val="11"/>
        <color rgb="FFFFFFFF"/>
        <rFont val="游ゴシック, monospace"/>
        <family val="3"/>
        <charset val="128"/>
      </rPr>
      <t>【キャッシュフロー】</t>
    </r>
    <r>
      <rPr>
        <b/>
        <sz val="11"/>
        <color rgb="FFFFFFFF"/>
        <rFont val="游ゴシック, monospace"/>
        <family val="3"/>
        <charset val="128"/>
      </rPr>
      <t>*銀行上での数字のうごき？</t>
    </r>
  </si>
  <si>
    <t>メモ</t>
  </si>
  <si>
    <t>残高</t>
  </si>
  <si>
    <t>出金</t>
  </si>
  <si>
    <t>家賃（27日にみずほ銀行から引落し）</t>
  </si>
  <si>
    <t>iDeCo（27日にみずほ銀行から引落し）</t>
  </si>
  <si>
    <t>クレカ（27日に三井住友銀行から引落し）</t>
  </si>
  <si>
    <t>銀行借入れ</t>
  </si>
  <si>
    <t>当月</t>
  </si>
  <si>
    <t>借入元金</t>
  </si>
  <si>
    <t>返済金額</t>
  </si>
  <si>
    <t>5年借入</t>
  </si>
  <si>
    <t>返済利子</t>
  </si>
  <si>
    <t>1ｗeek※未整備</t>
  </si>
  <si>
    <t>2ｗeek※未整備</t>
  </si>
  <si>
    <t>3ｗeek※未整備</t>
  </si>
  <si>
    <t>月末※未整備</t>
  </si>
  <si>
    <t>予測</t>
  </si>
  <si>
    <t>ALL</t>
  </si>
  <si>
    <t>合算費用</t>
  </si>
  <si>
    <t>固定費</t>
  </si>
  <si>
    <t>【固定費】月次合計:</t>
  </si>
  <si>
    <t>収入(手取り)に対する比率</t>
  </si>
  <si>
    <t>☑</t>
  </si>
  <si>
    <t>生命保険料(プルデンシャル)</t>
  </si>
  <si>
    <t>ジム(東急スポーツオアシス)</t>
  </si>
  <si>
    <t>家賃(TERMINALS高槻)※水道光熱費込み</t>
  </si>
  <si>
    <t>携帯料金(SB)＋YouTubeプレミアム(￥870)</t>
  </si>
  <si>
    <t>食費（経費以外）</t>
  </si>
  <si>
    <t>月次合計:</t>
  </si>
  <si>
    <t>①交際費（誰かと飲み・ごはん）</t>
  </si>
  <si>
    <t>③温泉費用（館内での飲食含む）</t>
  </si>
  <si>
    <t>タバコ</t>
  </si>
  <si>
    <t>スーパー購入費</t>
  </si>
  <si>
    <t>①交際費+②旅行費</t>
  </si>
  <si>
    <t>娯楽費</t>
  </si>
  <si>
    <t>⑩映画・ドラマ（netflixの固定費以外）</t>
  </si>
  <si>
    <t>⑨ライブ・スポーツ観戦など（ex,甲子園）</t>
  </si>
  <si>
    <t>⑦香水・フレグランス</t>
  </si>
  <si>
    <t>②旅行費（名古屋・有馬・富士急など）</t>
  </si>
  <si>
    <t>プレゼント・おごりなど</t>
  </si>
  <si>
    <t>1人体験(運動,散髪,グリーン車,1人映画鑑賞)
③温泉費用+④体験+⑤散髪+⑨ライブ・スポーツ</t>
  </si>
  <si>
    <t>自己投資</t>
  </si>
  <si>
    <t>⑧本・セミナー・イベントなど</t>
  </si>
  <si>
    <t>④体験(グリーン車やホテル,個サルや運動など)</t>
  </si>
  <si>
    <t>⑤散髪</t>
  </si>
  <si>
    <t>諸経費・備品</t>
  </si>
  <si>
    <t>旅費・交通費(交通系ICと新幹線代)※経費以外</t>
  </si>
  <si>
    <t>⑥物品購入費(衣類・家具・髭剃りなど生活用品)</t>
  </si>
  <si>
    <t>その他諸経費(処分費用・病院費用・荷造運賃)</t>
  </si>
  <si>
    <t>物品購入費
⑥物品購入+⑦香水・フレグランス
⑧本・セミナー+⑩映画・ドラマ</t>
  </si>
  <si>
    <t>利子(ALLの計算式からは抜いている)</t>
  </si>
  <si>
    <t>実数値取れないので感覚☑</t>
  </si>
  <si>
    <t>※100万払って利息12万☑</t>
  </si>
  <si>
    <t>税金※月次収入タブ参照</t>
  </si>
  <si>
    <t>住民税(給与天引きに含む為計上なし)</t>
  </si>
  <si>
    <t>社会保険料(給与天引きに含む為計上なし)</t>
  </si>
  <si>
    <t>給与収入※控除後の手取り</t>
  </si>
  <si>
    <r>
      <rPr>
        <sz val="10"/>
        <color rgb="FF334960"/>
        <rFont val="arial,sans,sans-serif"/>
      </rPr>
      <t>経費精算➡</t>
    </r>
    <r>
      <rPr>
        <sz val="10"/>
        <color rgb="FFFF0000"/>
        <rFont val="arial,sans,sans-serif"/>
      </rPr>
      <t>支出にも入れていなかったので計上無し</t>
    </r>
  </si>
  <si>
    <t>TikTokポイント収入</t>
  </si>
  <si>
    <t>その他収益</t>
  </si>
  <si>
    <t>総支給額</t>
  </si>
  <si>
    <t>所得税給与所得の源泉徴収税額表（令和７年分）.xlsx</t>
  </si>
  <si>
    <t>健康保険料令和7年度保険料額表（令和7年3月分から）.xlsx</t>
  </si>
  <si>
    <t>厚生年金保険令和7年度保険料額表（令和7年3月分から）.xlsx</t>
  </si>
  <si>
    <t>定額減税</t>
  </si>
  <si>
    <t>※日付以外自動表示
触れない</t>
  </si>
  <si>
    <t>手入力</t>
  </si>
  <si>
    <t>※自動表示
触れない</t>
  </si>
  <si>
    <t>※切り出し特別管理用項目
→ほかにもあれば列追加</t>
  </si>
  <si>
    <t>更新日時</t>
  </si>
  <si>
    <t>【日付】</t>
  </si>
  <si>
    <t>朝飯</t>
  </si>
  <si>
    <t>晩飯</t>
  </si>
  <si>
    <t>食費合計</t>
  </si>
  <si>
    <t>プレゼント</t>
  </si>
  <si>
    <t>体験</t>
  </si>
  <si>
    <t>趣味・嗜好品(TBC等)</t>
  </si>
  <si>
    <t>合計式</t>
  </si>
  <si>
    <t>合計式*</t>
  </si>
  <si>
    <t>週次進捗管理表</t>
  </si>
  <si>
    <t>【合計】*</t>
  </si>
  <si>
    <t>(月)</t>
  </si>
  <si>
    <t>(日)</t>
  </si>
  <si>
    <t>食費</t>
  </si>
  <si>
    <t>嗜好品(TBC等)</t>
  </si>
  <si>
    <t>～</t>
  </si>
  <si>
    <t>(FY-2)支出</t>
  </si>
  <si>
    <t xml:space="preserve">〔 固定費及び変動費 〕合計支出額        </t>
  </si>
  <si>
    <t>備考</t>
  </si>
  <si>
    <t>口座振替（みずほ）</t>
  </si>
  <si>
    <t>家賃(NE武蔵中原・SA麻布十番)※水道光熱費込み</t>
  </si>
  <si>
    <t>クレカ引落し</t>
  </si>
  <si>
    <t>ジム(レアレア武蔵中原・JOYFIT麻布十番)</t>
  </si>
  <si>
    <t>生命保険(プルデンシャル)</t>
  </si>
  <si>
    <r>
      <rPr>
        <sz val="7"/>
        <color rgb="FF6B6C72"/>
        <rFont val="Arial"/>
        <family val="2"/>
      </rPr>
      <t xml:space="preserve">★クレカ引落し(2025年7月5日に機種編)
</t>
    </r>
    <r>
      <rPr>
        <sz val="7"/>
        <color rgb="FFFF0000"/>
        <rFont val="Arial"/>
        <family val="2"/>
      </rPr>
      <t>※2027年7月頃に要確認</t>
    </r>
  </si>
  <si>
    <t>クレカ→anapay→pasmo→給料日に精算</t>
  </si>
  <si>
    <t>口座振替</t>
  </si>
  <si>
    <t>BASE FOOD/ナッシュのサブスク</t>
  </si>
  <si>
    <t>ChatGPTプラス</t>
  </si>
  <si>
    <t xml:space="preserve">変動費：合計支出額	</t>
  </si>
  <si>
    <t>【変動費】月次合計:</t>
  </si>
  <si>
    <t>交際費（誰かと飲み・ごはん）※旅行中も</t>
  </si>
  <si>
    <t>スーパー(まとめ買い)費用※Amazonも含む</t>
  </si>
  <si>
    <t>1人体験(運動,散髪,グリーン車,1人映画鑑賞)</t>
  </si>
  <si>
    <t>旅費・交通費(交通系ICと新幹線代)</t>
  </si>
  <si>
    <t>物品購入費(生活用品・贅沢品など物品全般)</t>
  </si>
  <si>
    <t>その他諸経費(引越し費・処分費・手数料等)</t>
  </si>
  <si>
    <t>税金
※収入タブ参照</t>
  </si>
  <si>
    <t>住民税(給与天引き：収入予実に記載)</t>
  </si>
  <si>
    <t>社会保険料(給与天引き：収入予実に記載)</t>
  </si>
  <si>
    <t>(FY-3)支出</t>
  </si>
  <si>
    <t>家賃(SA麻布十番)※水道光熱費込み</t>
  </si>
  <si>
    <t>ジム(JOYFIT麻布十番)</t>
  </si>
  <si>
    <r>
      <rPr>
        <sz val="7"/>
        <color rgb="FF6B6C72"/>
        <rFont val="Arial"/>
        <family val="2"/>
      </rPr>
      <t xml:space="preserve">★クレカ引落し(2025年7月5日に機種編)
</t>
    </r>
    <r>
      <rPr>
        <sz val="7"/>
        <color rgb="FFFF0000"/>
        <rFont val="Arial"/>
        <family val="2"/>
      </rPr>
      <t>※2027年7月頃に要確認
※apple wotchの機種代2027円3月で終わり</t>
    </r>
  </si>
  <si>
    <t>クレカ（EPOS）引落し</t>
  </si>
  <si>
    <t>クレカ（PayPayカード）払い</t>
  </si>
  <si>
    <t>(FY-2)収入</t>
  </si>
  <si>
    <t>月次合計(可処分所得)</t>
  </si>
  <si>
    <t>給与収入※控除後手取り</t>
  </si>
  <si>
    <t>借入金</t>
  </si>
  <si>
    <t>月次合計</t>
  </si>
  <si>
    <t>総支給額に対する比率</t>
  </si>
  <si>
    <t>給与内訳</t>
  </si>
  <si>
    <t>月給</t>
  </si>
  <si>
    <t>固定時間外手当30h固定</t>
  </si>
  <si>
    <t>固定時間外手当30h超過分</t>
  </si>
  <si>
    <t>時間外労働手当(60h超過・追加割増分)</t>
  </si>
  <si>
    <t>深夜労働手当</t>
  </si>
  <si>
    <t>勤怠控除</t>
  </si>
  <si>
    <t>非課税通勤手当</t>
  </si>
  <si>
    <t>課税通勤手当</t>
  </si>
  <si>
    <t>総労働時間</t>
  </si>
  <si>
    <t>総労働時間の時給換算</t>
  </si>
  <si>
    <t>残業代合計</t>
  </si>
  <si>
    <t>時間外労働時間</t>
  </si>
  <si>
    <t>残業代の時給換算</t>
  </si>
  <si>
    <t>想定時給</t>
  </si>
  <si>
    <t>残業時間(h)</t>
  </si>
  <si>
    <t>残業支給</t>
  </si>
  <si>
    <t>(FY-3)収入</t>
  </si>
  <si>
    <t>支出①(チャージ・入替)</t>
  </si>
  <si>
    <t>支出②(支払い)</t>
  </si>
  <si>
    <t>支出③(現金出し)</t>
  </si>
  <si>
    <t>収入①(経費)</t>
  </si>
  <si>
    <t>収入②(給料)</t>
  </si>
  <si>
    <t>移し替え</t>
  </si>
  <si>
    <t>残高①(みずほ銀行)</t>
  </si>
  <si>
    <t>残高②(UFJ銀行)</t>
  </si>
  <si>
    <t>残高③(三井住友銀行)</t>
  </si>
  <si>
    <t>残高④(paypay)</t>
  </si>
  <si>
    <t>残高⑤(楽天銀行)</t>
  </si>
  <si>
    <t>口座残高合計</t>
  </si>
  <si>
    <t>残高①(UFJ銀行)</t>
  </si>
  <si>
    <t>残高②(みずほ銀行)</t>
  </si>
  <si>
    <t>入替</t>
  </si>
  <si>
    <t>残高①(三井住友銀行)</t>
  </si>
  <si>
    <t>残高③(UFJ銀行)</t>
  </si>
  <si>
    <t>残高①(楽天銀行)</t>
  </si>
  <si>
    <t>残高⑤(みずほ銀行)</t>
  </si>
  <si>
    <t>支出①(支払い)</t>
  </si>
  <si>
    <t>収入②(ポイント)</t>
  </si>
  <si>
    <t>収入③(チャージ)</t>
  </si>
  <si>
    <t>残高①(paypay)</t>
  </si>
  <si>
    <t>残高④(三井住友銀行)</t>
  </si>
  <si>
    <t>支払い金額①</t>
  </si>
  <si>
    <t>支払い内容①(チャージ)</t>
  </si>
  <si>
    <t>支払い金額②</t>
  </si>
  <si>
    <t>支払い内容②(月会費)</t>
  </si>
  <si>
    <t>支払い金額③</t>
  </si>
  <si>
    <t>支払い内容③(食費・交際費)</t>
  </si>
  <si>
    <t>支払い金額④</t>
  </si>
  <si>
    <t>支払い内容(自己投資)</t>
  </si>
  <si>
    <t>支払い金額⑤</t>
  </si>
  <si>
    <t>支払い内容(仕事経費)</t>
  </si>
  <si>
    <t>イコカチャージ</t>
  </si>
  <si>
    <t>お米（宇都宮さんと折半）</t>
  </si>
  <si>
    <t>お茶24リットル分</t>
  </si>
  <si>
    <t>netflix会費</t>
  </si>
  <si>
    <t>実和ちゃんと飲み</t>
  </si>
  <si>
    <t>テレホンブース＠高槻</t>
  </si>
  <si>
    <t>paypayチャージ</t>
  </si>
  <si>
    <t>アマプラ会費</t>
  </si>
  <si>
    <t>高速代</t>
  </si>
  <si>
    <t>スタッフの制服クリーニング</t>
  </si>
  <si>
    <t>ABCマートで黒革靴</t>
  </si>
  <si>
    <t>3月の書籍代(経費)</t>
  </si>
  <si>
    <t>かるまる池袋での飯代</t>
  </si>
  <si>
    <t>夜の宿代(飯田橋のアパ)</t>
  </si>
  <si>
    <t>かるまる池袋(出張の宿代)</t>
  </si>
  <si>
    <t>携帯とyoutubeプレミアム</t>
  </si>
  <si>
    <t>新幹線代(出張の移動費)</t>
  </si>
  <si>
    <t>甲子園のチケット代(4人分立替)</t>
  </si>
  <si>
    <t>ジェルボール※88個入り</t>
  </si>
  <si>
    <t>アルプラで会社用カップ麵</t>
  </si>
  <si>
    <t>やまむーと飲み</t>
  </si>
  <si>
    <t>アルプラで家用のカップ麵</t>
  </si>
  <si>
    <t>プルデンシャル生命保険</t>
  </si>
  <si>
    <t>有希さんと飲み</t>
  </si>
  <si>
    <t>甲子園代(自分と有希さん分)</t>
  </si>
  <si>
    <t>レターパック代</t>
  </si>
  <si>
    <t>関西スーパーで鍋(3,000円回収済)</t>
  </si>
  <si>
    <t>甲子園代(りおちゃん分)</t>
  </si>
  <si>
    <t>4月27日支払い額</t>
  </si>
  <si>
    <t>年会費</t>
  </si>
  <si>
    <t>景品セット(4/11の感謝祭用)</t>
  </si>
  <si>
    <t>paypayチャージ(手数料込)</t>
  </si>
  <si>
    <t>お茶代</t>
  </si>
  <si>
    <t>甲子園代(自分の)</t>
  </si>
  <si>
    <t>レターパック代(経費)</t>
  </si>
  <si>
    <t>セブンでコピー用紙(経費)</t>
  </si>
  <si>
    <t>chat gpt課金代</t>
  </si>
  <si>
    <t>4月の書籍代(経費)</t>
  </si>
  <si>
    <t>阪神チケ代(6,000円×3回収予定)</t>
  </si>
  <si>
    <t>コメダ面談料金(経費)</t>
  </si>
  <si>
    <t>感謝祭用の備品(経費)</t>
  </si>
  <si>
    <t>感謝祭後の移動タクシー代(経費)</t>
  </si>
  <si>
    <t>PC関連購入費</t>
  </si>
  <si>
    <t>新幹線往復(日帰り結婚式)</t>
  </si>
  <si>
    <t>エポスのポイント割引</t>
  </si>
  <si>
    <t>Nanana moeカフェ面談料金(経費)</t>
  </si>
  <si>
    <t>5月27日支払い額</t>
  </si>
  <si>
    <t>5月の書籍代(経費)</t>
  </si>
  <si>
    <t>井上留美子さんカフェ代(経費)</t>
  </si>
  <si>
    <t>実和ちゃんKITTE大阪</t>
  </si>
  <si>
    <t>新幹線での移動費</t>
  </si>
  <si>
    <t>万博のチケット購入費</t>
  </si>
  <si>
    <t>大東洋の宿泊費</t>
  </si>
  <si>
    <t>引越し費用(アート)</t>
  </si>
  <si>
    <t>ジムの5月日割りと6月会費</t>
  </si>
  <si>
    <t>6月の全レンタル費</t>
  </si>
  <si>
    <t>6月27日支払い額</t>
  </si>
  <si>
    <t>ネットフリックス</t>
  </si>
  <si>
    <t>アルプラで麻婆豆腐</t>
  </si>
  <si>
    <t>Amazonで扇風機とお茶</t>
  </si>
  <si>
    <t>スマートリング購入！</t>
  </si>
  <si>
    <t>業務スーパー購入費</t>
  </si>
  <si>
    <t>i faceとジェルボール</t>
  </si>
  <si>
    <t>RIV</t>
  </si>
  <si>
    <t>シャンプーとPCケース</t>
  </si>
  <si>
    <t>ゼリー飲料：24個</t>
  </si>
  <si>
    <t>あすけんプレミアム加入</t>
  </si>
  <si>
    <t>業務スーパー：缶詰と納豆</t>
  </si>
  <si>
    <t>ジム会費(レンタル費込み)</t>
  </si>
  <si>
    <t>アマゾンで色々と買い足し</t>
  </si>
  <si>
    <t>メルカリでNTT本2冊</t>
  </si>
  <si>
    <t>7月27日支払い額</t>
  </si>
  <si>
    <t>定期(武蔵中原~溜池山王)</t>
  </si>
  <si>
    <t>パスモチャージ</t>
  </si>
  <si>
    <t>業務スーパー：缶詰,野菜,納豆</t>
  </si>
  <si>
    <t>①ベースフード：7,324円
※パン20個、焼きそば8個
②ファイブミニ：2,691円
※30本入り</t>
  </si>
  <si>
    <t>ana pay経由pasmoチャージ</t>
  </si>
  <si>
    <t>①i face：4,400円
※iPhone16用
②卓上カレンダー：553円
※送料込み</t>
  </si>
  <si>
    <t>PayPayチャージ</t>
  </si>
  <si>
    <t>ITパスポート申し込み</t>
  </si>
  <si>
    <t>①部屋フレグランス：872円
※iPhone16用
②VO5：2,064円
※大3つ+小おまけつき
③イヤホンジャック：641円
④typeC充電器：1,998円</t>
  </si>
  <si>
    <t>業務スーパーで買い物</t>
  </si>
  <si>
    <t>97年会(3,580円×8回収済み)</t>
  </si>
  <si>
    <t>8月27日支払い額</t>
  </si>
  <si>
    <t>🔄TOTAL</t>
  </si>
  <si>
    <t>①EPOS</t>
  </si>
  <si>
    <t>②PayPay</t>
  </si>
  <si>
    <t>③Olive</t>
  </si>
  <si>
    <t>④〇〇</t>
  </si>
  <si>
    <t>アマプラ会費(年に変更)</t>
  </si>
  <si>
    <t>ana pay経由pasmo定期券</t>
  </si>
  <si>
    <t>業務スーパー</t>
  </si>
  <si>
    <t>お茶24本(1,400円をP割引)</t>
  </si>
  <si>
    <t>ベースフード*量減らした</t>
  </si>
  <si>
    <t>ゼリー60個(22円をP割引)</t>
  </si>
  <si>
    <t>PayPay→JAL→ANA→pasmo</t>
  </si>
  <si>
    <t>oliveセブンで諸々</t>
  </si>
  <si>
    <t>セブンコーヒー(olive)</t>
  </si>
  <si>
    <t>セブンコーヒー×2(olive)+α</t>
  </si>
  <si>
    <t>セブンでタバコとコーヒー</t>
  </si>
  <si>
    <t>ハローサイクリング(paypay)</t>
  </si>
  <si>
    <t>のなとの映画代(半額paypay回収)</t>
  </si>
  <si>
    <t>9月27日支払い額</t>
  </si>
  <si>
    <t>アマプラ会費⇒0になる？</t>
  </si>
  <si>
    <t>テレ東BIZ(年に変更)</t>
  </si>
  <si>
    <t>RIB</t>
  </si>
  <si>
    <t>10月27日支払い額</t>
  </si>
  <si>
    <t>テレ東BIZ⇒0になる？</t>
  </si>
  <si>
    <t>11月27日支払い額</t>
  </si>
  <si>
    <t>12月27日支払い額</t>
  </si>
  <si>
    <t>1月27日支払い額</t>
  </si>
  <si>
    <t>2月27日支払い額</t>
  </si>
  <si>
    <t>3月27日支払い額</t>
  </si>
  <si>
    <t>AC➡2025年12月27日に完了！！！</t>
  </si>
  <si>
    <t>キャッシングリボ➡2025年11月には完済狙い➡2025年9月15日に完了！！</t>
  </si>
  <si>
    <t>AC</t>
  </si>
  <si>
    <t>EPOS</t>
  </si>
  <si>
    <t>完済☑</t>
  </si>
  <si>
    <t>実行日時</t>
  </si>
  <si>
    <t>日数</t>
  </si>
  <si>
    <t>利率</t>
  </si>
  <si>
    <t>利子</t>
  </si>
  <si>
    <t>元金充当分</t>
  </si>
  <si>
    <t>返済額</t>
  </si>
  <si>
    <t>元金残高</t>
  </si>
  <si>
    <t>スタート時</t>
  </si>
  <si>
    <t>借入</t>
  </si>
  <si>
    <t>返済</t>
  </si>
  <si>
    <t>借入(23万)</t>
  </si>
  <si>
    <t>【年利の計算イメージ：100万借りて1年間ずっとステイなら年利18％で18万円分は利子になる】</t>
  </si>
  <si>
    <t>現実の借入（アコムやカードローンなど）では、月々少しずつ返す（元金＋利息）
借入残高が減る → それに応じて利息も減るという「残高スライド方式」になるので、最終的な利息総額は18万円より少なくなる</t>
  </si>
  <si>
    <t>借入額(*年利率/365)*日数</t>
  </si>
  <si>
    <t>※年利率/365で日割りの利率を出している。それに日数をかけてる</t>
  </si>
  <si>
    <t>★元利均等：毎月の返済額がずっと一定（例：月3万円ずっと払う）※利息が徐々に下がるが返済額は一定のまま</t>
  </si>
  <si>
    <t>★元金均等：元本部分の返済額が毎月同じ（例：元金2万円＋利息）※利息が下がる分、毎月の返済額も下がっていく</t>
  </si>
  <si>
    <t>★残高スライド方式：借入残高に応じて毎月の返済額が自動で変わる</t>
  </si>
  <si>
    <t>キャッシングリボ➡2024年12月7日に完了！</t>
  </si>
  <si>
    <t>キャッシングリボ➡2024年8月5日に完了！</t>
  </si>
  <si>
    <t>総返済額</t>
  </si>
  <si>
    <t>カード名称</t>
  </si>
  <si>
    <t>EPOSカード(VISA)</t>
  </si>
  <si>
    <t>PayPayカード(Mastercard)</t>
  </si>
  <si>
    <t>Oliveカード(VISA)</t>
  </si>
  <si>
    <t>〇〇カード()</t>
  </si>
  <si>
    <t>締め日・支払い日</t>
  </si>
  <si>
    <t>当月27日締め、翌27日払い</t>
  </si>
  <si>
    <t>当月末締め、翌27日払い</t>
  </si>
  <si>
    <t>当月末締め、翌26日払い</t>
  </si>
  <si>
    <t>金額</t>
  </si>
  <si>
    <t>種別</t>
  </si>
  <si>
    <t>内容</t>
  </si>
  <si>
    <t>チャージ</t>
  </si>
  <si>
    <t>プルデンシャル</t>
  </si>
  <si>
    <t>アマゾン買い足し</t>
  </si>
  <si>
    <t>エポスP割引</t>
  </si>
  <si>
    <t>業スー：缶詰,納豆</t>
  </si>
  <si>
    <t>①ベース：7,324円
※パン20、焼きそば8
②five mini：2,691円
※30本入り</t>
  </si>
  <si>
    <t>ana pay経由
pasmoチャージ</t>
  </si>
  <si>
    <t>①i face：4,400円
※iPhone16用
②卓上カレ：553円
※送料込み</t>
  </si>
  <si>
    <t>月会費</t>
  </si>
  <si>
    <t>アマプラ会費
(年に変更)</t>
  </si>
  <si>
    <t>通販</t>
  </si>
  <si>
    <t>PayPayカード→JALPay→ANAPay→pasmo</t>
  </si>
  <si>
    <t>食事代</t>
  </si>
  <si>
    <t>ハローサイクリング</t>
  </si>
  <si>
    <t>セブンでタバコと夜飯</t>
  </si>
  <si>
    <t>夜飯セブン</t>
  </si>
  <si>
    <t>ジムの会費</t>
  </si>
  <si>
    <t>セブンでタバコと昼飯</t>
  </si>
  <si>
    <t>プルデンシャル
生命保険</t>
  </si>
  <si>
    <t>甲子園チケ代</t>
  </si>
  <si>
    <t>セブンでPPの皆用アイス</t>
  </si>
  <si>
    <t>JAL→ANA→PASMO（定期と1万チャージ）</t>
  </si>
  <si>
    <t>ユニクロでベルトなど</t>
  </si>
  <si>
    <t>セブンでコーヒー等</t>
  </si>
  <si>
    <t>ファミマでタバコと夜食</t>
  </si>
  <si>
    <t>アガリコ2,390円支払いとPayPay5,000円チャージ</t>
  </si>
  <si>
    <t>BASE FOOD</t>
  </si>
  <si>
    <t>携帯とYouTube Premium</t>
  </si>
  <si>
    <t>ルームフレグランス</t>
  </si>
  <si>
    <t>フレグランス</t>
  </si>
  <si>
    <t>RIVは9/15に完済し0に</t>
  </si>
  <si>
    <t>スニーカー</t>
  </si>
  <si>
    <t>あやさんと飲み</t>
  </si>
  <si>
    <t>セブンでタバコと夜食と明日の朝飯</t>
  </si>
  <si>
    <t>アマプラ会費(年間計画のため0)</t>
  </si>
  <si>
    <t>ユニクロで靴下×10</t>
  </si>
  <si>
    <t>セブンで夜飯</t>
  </si>
  <si>
    <t>セブンで純正イヤホン</t>
  </si>
  <si>
    <t>ファミマ2回</t>
  </si>
  <si>
    <t>10/12のアパホテル宿泊予約</t>
  </si>
  <si>
    <t>JAL Pay→ANA Pay→PASMO</t>
  </si>
  <si>
    <t>U-NEXT課金</t>
  </si>
  <si>
    <t>業務スーパーで買い物
※蕎麦や納豆</t>
  </si>
  <si>
    <t>ファミマでタバコと昼飯</t>
  </si>
  <si>
    <t>渋谷ホテル代</t>
  </si>
  <si>
    <t>セブンでタバコ</t>
  </si>
  <si>
    <t>仕事経費</t>
  </si>
  <si>
    <t>もりとしの家にフルーツ手土産</t>
  </si>
  <si>
    <t>たいがとファミマ飲み代</t>
  </si>
  <si>
    <t>セブンで飲み代（半額はたいがからPayPay回収）</t>
  </si>
  <si>
    <t>ファミマでタバコ</t>
  </si>
  <si>
    <t>革靴Amazon</t>
  </si>
  <si>
    <t>レペゼン解散ライブチケット※切替から半額強回収済み</t>
  </si>
  <si>
    <t>茶色の充電器Amazon</t>
  </si>
  <si>
    <t>Cursor Proプラン（会社PC：経費精算予定）2週間トライアルで正式には10/15～</t>
  </si>
  <si>
    <t>セブンで佐々木さんの自宅訪問の差し入れ</t>
  </si>
  <si>
    <t>Clode Code Proプラン（会社PC：経費精算予定）10/2～</t>
  </si>
  <si>
    <t>セブンで深夜に買ったラーメンとアイス代</t>
  </si>
  <si>
    <t>川崎のサウナ</t>
  </si>
  <si>
    <t>セブンで夜飯（のなと解散後）</t>
  </si>
  <si>
    <t>のなの誕生日プレゼントで六本木ヒルズのMACKINTOSHで日傘</t>
  </si>
  <si>
    <t>セブンで純正のType-C充電ケーブル</t>
  </si>
  <si>
    <t>のなと磯丸水産（3,000円はPayPayで精算）</t>
  </si>
  <si>
    <t>アマプラ会費(年間契約のため0)</t>
  </si>
  <si>
    <t>テレ東BIZ(年間契約のため0)</t>
  </si>
  <si>
    <t>ゆうせいくんクラファン</t>
  </si>
  <si>
    <t>Amazonでロカボカップ麺12個入り</t>
  </si>
  <si>
    <t>Amazonで充電器とフェイスシェーバー</t>
  </si>
  <si>
    <t>武蔵中原⇒甲府の移動費（往路）</t>
  </si>
  <si>
    <t>Amazonでカップ麺PRO</t>
  </si>
  <si>
    <t>武蔵中原⇒甲府の移動費（復路）</t>
  </si>
  <si>
    <t>Amazonでモバイルバッテリー</t>
  </si>
  <si>
    <t>甲府駅～APA</t>
  </si>
  <si>
    <t>AmazonでCIO充電ケーブル</t>
  </si>
  <si>
    <t>APA～脱毛</t>
  </si>
  <si>
    <t>（飲み帰り）甲府駅～APA</t>
  </si>
  <si>
    <t>APA～甲府駅</t>
  </si>
  <si>
    <t>Amazonでミニ冷蔵庫(4,000円強ポイント利用)</t>
  </si>
  <si>
    <t>業務スーパーで買い足し</t>
  </si>
  <si>
    <t>夜食セブン</t>
  </si>
  <si>
    <t>けんや飲みの2次会でカラオケバー</t>
  </si>
  <si>
    <t>けんやたちと飲み（PayPayで16,000円は精算済）</t>
  </si>
  <si>
    <t>アート引越し代</t>
  </si>
  <si>
    <t>Claude Code Proプラン（会社PC：経費精算予定）11月分</t>
  </si>
  <si>
    <t>Cursor Proプラン（会社PC：経費精算予定）11月分</t>
  </si>
  <si>
    <t>のなとプラネタリウム</t>
  </si>
  <si>
    <t>ユニクロでベルトとセットアップ</t>
  </si>
  <si>
    <t>飲み代6,000円まとめて支払い（39,000円回収予定）</t>
  </si>
  <si>
    <t>ANApay→PASMOチャージ</t>
  </si>
  <si>
    <t>朝セブン(PayPayチャージ上手くいかなかったので試し*28日分)</t>
  </si>
  <si>
    <t>のなとほのぴとたつやくん</t>
  </si>
  <si>
    <t>品川～新大阪新幹線</t>
  </si>
  <si>
    <t>大東洋ホテル代</t>
  </si>
  <si>
    <t>京都～品川</t>
  </si>
  <si>
    <t>品川～博多</t>
  </si>
  <si>
    <t>PLAUD（1,200分年間プラン）</t>
  </si>
  <si>
    <t>のなと韓国料理</t>
  </si>
  <si>
    <t xml:space="preserve"> PayPayチャージ</t>
  </si>
  <si>
    <t>Claude Code Proプラン（会社PC：経費精算予定）12月分</t>
  </si>
  <si>
    <t>Cursor Proプラン（会社PC：経費精算予定）12月分</t>
  </si>
  <si>
    <t>Amazon革靴</t>
  </si>
  <si>
    <t>Amazonその他</t>
  </si>
  <si>
    <t>ビザスク用のテレキューブ利用（個人体験）</t>
  </si>
  <si>
    <t>あおばクリニック(ヒゲ脱毛)＊12/13用</t>
  </si>
  <si>
    <t>まねきねこ田町</t>
  </si>
  <si>
    <t>ローソン①</t>
  </si>
  <si>
    <t>ローソン②</t>
  </si>
  <si>
    <t>串カツ田中田町</t>
  </si>
  <si>
    <t>田中の前の焼き鳥屋</t>
  </si>
  <si>
    <t>タクシー代（飯田橋から江戸川橋まで）</t>
  </si>
  <si>
    <t>タクシー代（麻布から江戸川橋まで）</t>
  </si>
  <si>
    <t>眉毛サロン料金</t>
  </si>
  <si>
    <t>福岡飛行機（復路）</t>
  </si>
  <si>
    <t>ロマンスカー(往路)</t>
  </si>
  <si>
    <t>バキのシーズン1課金</t>
  </si>
  <si>
    <t>箱根宿泊（哲さん、章仁さんと3人で）
※後日精算予定</t>
  </si>
  <si>
    <t>マコ誕生日祝い寄付</t>
  </si>
  <si>
    <t>バンコク旅行飛行機</t>
  </si>
  <si>
    <t>のなととんかつランチ＠恵比寿</t>
  </si>
  <si>
    <t>あおばクリニック(ヒゲ脱毛)＊12/28用</t>
  </si>
  <si>
    <t>タクシー（美容サロン店舗まで）</t>
  </si>
  <si>
    <t>麻布⇒甲府の移動費（往路）</t>
  </si>
  <si>
    <t>タクシー（甲府駅まで）</t>
  </si>
  <si>
    <t>麻布⇒甲府の移動費（復路）</t>
  </si>
  <si>
    <t>あおばクリニック(ヒゲ脱毛)＊1/12用</t>
  </si>
  <si>
    <t>甲府ワシントンホテル</t>
  </si>
  <si>
    <t>Amazonでかけ布団とT-fal</t>
  </si>
  <si>
    <t>甲府で夜飯ラーメン</t>
  </si>
  <si>
    <t>Amazonでドンキ本とカップ麵多数</t>
  </si>
  <si>
    <t>のなと麻布十番の居酒屋</t>
  </si>
  <si>
    <t>JOYFIT麻布十番</t>
  </si>
  <si>
    <t>バイクシェア
①品川～麻布十番
②麻布十番～品川</t>
  </si>
  <si>
    <t>Kindle3か月分</t>
  </si>
  <si>
    <t>御殿場うなぎや(3人分)</t>
  </si>
  <si>
    <t>TUMIのバッグ購入</t>
  </si>
  <si>
    <t>カーネギーの本(Amazon)</t>
  </si>
  <si>
    <t>ユニクロで下着類</t>
  </si>
  <si>
    <t>Claude Code Proプラン（会社PC：経費精算予定）1月分</t>
  </si>
  <si>
    <t>眉毛サロン(2回目)</t>
  </si>
  <si>
    <t>あやなんと恵比寿ももたろう</t>
  </si>
  <si>
    <t>栗原さん・山口さんと夜飯ラーメン</t>
  </si>
  <si>
    <t>玉城と1軒目(1,800円精算もらった)</t>
  </si>
  <si>
    <t>EPOSポイント利用（2月の収入に計上）</t>
  </si>
  <si>
    <t>玉城と1軒目(2,500円精算もらった)</t>
  </si>
  <si>
    <t>モンスター</t>
  </si>
  <si>
    <t>あおばクリニック(ヒゲ脱毛)＊1/31用（4回目）</t>
  </si>
  <si>
    <t>あやなんとハンバーグ</t>
  </si>
  <si>
    <t>パーソナルジム契約(1/31に決済)</t>
  </si>
  <si>
    <t>iCloud拡張会費（150円になる？）</t>
  </si>
  <si>
    <t>ANA Pay→PASMO</t>
  </si>
  <si>
    <t>カード年会費</t>
  </si>
  <si>
    <t>OPEN AIのAPI利用の為、5ドル分のクレジット購入</t>
  </si>
  <si>
    <t>ファミマであったかいお茶差し入れ※ローソンとセブンしか8％の対象じゃないぽいので意味なかった。。</t>
  </si>
  <si>
    <t>Amazonでプロテインどん兵衛</t>
  </si>
  <si>
    <t>PayPay残高チャージ</t>
  </si>
  <si>
    <t>雄大さんと2軒目(哲さん経費で月末精算予定)</t>
  </si>
  <si>
    <t>あおばクリニック(ヒゲ脱毛)＊2/15用（5回目）</t>
  </si>
  <si>
    <t>ゼミのみ1次会（立替分回収済み）</t>
  </si>
  <si>
    <t>Claude Code Proプラン（会社PC：経費精算予定）2月分</t>
  </si>
  <si>
    <t>ゼミのみ2次会（立替分回収済み）</t>
  </si>
  <si>
    <t>眉毛サロン(3回目)</t>
  </si>
  <si>
    <t>パーソナルでプロテイン</t>
  </si>
  <si>
    <t>中原メンツでピザ注文</t>
  </si>
  <si>
    <t>ローソン③</t>
  </si>
  <si>
    <t>パーソナルスムージー</t>
  </si>
  <si>
    <t>りょうと甲府のレンタカー（半額は現金で精算）</t>
  </si>
  <si>
    <t>麻布⇒甲府の移動費（往路）
※2,310円は現金で払った（PayPayカード自体が有効化されておらず。。）</t>
  </si>
  <si>
    <t>PASMOにダイレクトチャージ。。</t>
  </si>
  <si>
    <t>りょうと甲府のホテル（半額は現金で精算）</t>
  </si>
  <si>
    <t>甲府⇒麻布の移動費（復路）</t>
  </si>
  <si>
    <t>りょうと甲府の居酒屋1軒目（半額は現金で精算）</t>
  </si>
  <si>
    <t>りょうと甲府の居酒屋2軒目（1軒目払ったので2軒目はりょうに出してもらい実質ここは0。）</t>
  </si>
  <si>
    <t>甲府のワインバー（ぶどうジュース1杯）</t>
  </si>
  <si>
    <t>あやなんと夜飯＠浅草</t>
  </si>
  <si>
    <t>Amazonでカップ麺24個</t>
  </si>
  <si>
    <t>①CIC情報開示(500円)
②JICC情報開示（700円）</t>
  </si>
  <si>
    <t>①3/3:夜飯セブン(616円) ②3/4:朝飯ファミマ(737円)③3/4:昼飯定食(900円)④3/4:夜飯セブンとタバコ(1,314円)⑤3/5:品川食堂(900円)⑥3/6:夜飯セブンとタバコ(1,195円)</t>
  </si>
  <si>
    <t>慶應オレンジ飲み会（まとめて支払い精算）</t>
  </si>
  <si>
    <t>①スニーカー：2,549円
②トレシュー：4,748円</t>
  </si>
  <si>
    <t>眉毛サロン(4回目)とジェル</t>
  </si>
  <si>
    <t>目黒の焼き肉建て替え（精算済み）</t>
  </si>
  <si>
    <t>横山たちダーツバー</t>
  </si>
  <si>
    <t>あやなんと居酒屋の建て替え（5,000円精算してもらう）</t>
  </si>
  <si>
    <t>クリーニング代</t>
  </si>
  <si>
    <t>Cursor Proプラン（会社PC：経費精算予定）3月分</t>
  </si>
  <si>
    <t>100kmマラソン申し込み（会社のイベント）</t>
  </si>
  <si>
    <t>井上尚弥vs中谷潤人の試合(やまむーの分奢り)</t>
  </si>
  <si>
    <t>特急券(成田ライナー)※往路</t>
  </si>
  <si>
    <t>特急券(成田ライナー)※復路</t>
  </si>
  <si>
    <t>帰りの空港飯（全員分）※精算済み</t>
  </si>
  <si>
    <t>タイのバー</t>
  </si>
  <si>
    <t>あやなんディナー(半額 PayPay送って貰った)</t>
  </si>
  <si>
    <t>Amazonで諸々</t>
  </si>
  <si>
    <t>イェちゃんランチ</t>
  </si>
  <si>
    <t>散髪@麻布十番</t>
  </si>
  <si>
    <t>眉毛サロン＠麻布十番</t>
  </si>
  <si>
    <t>新宿～甲府</t>
  </si>
  <si>
    <t>ANAPayチャージ（3万ボーナス得るため）</t>
  </si>
  <si>
    <t>甲府～吉祥寺</t>
  </si>
  <si>
    <t>あおばクリニック(ヒゲ脱毛)＊4/5用（6回目）</t>
  </si>
  <si>
    <t>PayPay残高チャージ（甲府での飲み代）</t>
  </si>
  <si>
    <t>甲府のホテル代</t>
  </si>
  <si>
    <t>夜メシふじや食堂</t>
  </si>
  <si>
    <t>Claude Code Proプラン（会社PC：経費精算予定）4月分</t>
  </si>
  <si>
    <t>Kindleのサブスク
※1/15に契約して3カ月で499円だったが、980円のサブスク開始したら月次支出の固定費に計上</t>
  </si>
  <si>
    <t>新幹線（行き）
※品川～新大阪</t>
  </si>
  <si>
    <t>やまむ飲み＠梅田</t>
  </si>
  <si>
    <t>新幹線（帰り）
※京都～品川</t>
  </si>
  <si>
    <t>梅と高槻の勝男飲み※4,000円現金回収</t>
  </si>
  <si>
    <t>京都のホテル代</t>
  </si>
  <si>
    <t>歯医者クリーニング</t>
  </si>
  <si>
    <t>アナペイチャージ</t>
  </si>
  <si>
    <t>ポイント割引</t>
  </si>
  <si>
    <t>高橋さん飲み1軒目※4/29の分</t>
  </si>
  <si>
    <t>高橋さん飲み2軒目※4/29の分</t>
  </si>
  <si>
    <t>あおばクリニック(ヒゲ脱毛)＊5/3用（7回目）</t>
  </si>
  <si>
    <t>マドレ母の日寄付</t>
  </si>
  <si>
    <t>Kindleのサブスク</t>
  </si>
  <si>
    <t>WEB系の本（玉城さんオススメ）</t>
  </si>
  <si>
    <t>ニキとやまむと昼飯（半額ニキから回収）</t>
  </si>
  <si>
    <t>どん兵衛×12</t>
  </si>
  <si>
    <t>500mお茶×48</t>
  </si>
  <si>
    <t>ネトフリ1ヶ月契約</t>
  </si>
  <si>
    <t>散髪@ディオアンドルーチェ</t>
  </si>
  <si>
    <t>Claude Code Proプラン（会社PC：経費精算予定）5月分</t>
  </si>
  <si>
    <t>仙台宿泊代（半額はPayPay残高で回収）</t>
  </si>
  <si>
    <t>仙台交通費(往復)</t>
  </si>
  <si>
    <t>矯正検査(麻布クリニック)</t>
  </si>
  <si>
    <t>スペースジムのプロテイン</t>
  </si>
  <si>
    <t>PayPayチャージ（この麻布十番飲みマジで無駄だった）</t>
  </si>
  <si>
    <t>あやなん4ヶ月記念浅草ディナー：10,100円で会計して5,000円PayPay送ってくれた）</t>
  </si>
  <si>
    <t>ポイント割引利用！</t>
  </si>
  <si>
    <t>PayPayポイント利用</t>
  </si>
  <si>
    <t>05/29チャージ分</t>
  </si>
  <si>
    <t>8/8のしせいさん結婚式代</t>
  </si>
  <si>
    <t>矯正1回目支払い</t>
  </si>
  <si>
    <t>6/5玉城さん飲み帰りチャリ</t>
  </si>
  <si>
    <t>玉城さん飲み(6,000円は精算)</t>
  </si>
  <si>
    <t>お茶24本</t>
  </si>
  <si>
    <t>お茶24本(Amazonで1,000円引きでこの値段)</t>
  </si>
  <si>
    <t>ユニクロで買い足し</t>
  </si>
  <si>
    <t>あおばクリニック(ヒゲ脱毛)＊6/14用（8回目）</t>
  </si>
  <si>
    <t>よしきと昼飯＠八重洲（経費にする）</t>
  </si>
  <si>
    <t>タクシー帰り。。（経費にする）</t>
  </si>
  <si>
    <t>6/30分のグロー</t>
  </si>
  <si>
    <t>カイトと昼飯＠品川（経費にする）</t>
  </si>
  <si>
    <t>クリーニング</t>
  </si>
  <si>
    <t>Amazonゼリー30個：3,294円</t>
  </si>
  <si>
    <t>品川商店で昼飯</t>
  </si>
  <si>
    <t>あやなんディナー</t>
  </si>
  <si>
    <t>抜歯</t>
  </si>
  <si>
    <t>哲さん章仁さんオールドルーキーサウナ</t>
  </si>
  <si>
    <t>ボーナスポイント使いたい</t>
  </si>
  <si>
    <t>矯正2回目支払い(歯ブラシもセットで購入)</t>
  </si>
  <si>
    <t>オフィスグリコ
①7/1：200円
②7/2：200円</t>
  </si>
  <si>
    <t>タバコ
①7/2：480円</t>
  </si>
  <si>
    <t>Amazon
①グレフル：2,973円
②マスカット：3,294円
③お茶：1,375円</t>
  </si>
  <si>
    <t>NTT飲み1軒目(建て替え回収＆経費)</t>
  </si>
  <si>
    <t>NTT飲み2軒目(建て替え回収＆経費)</t>
  </si>
  <si>
    <t>スゴイサウナ麻布十番（7/4利用）</t>
  </si>
  <si>
    <t>あおばクリニック(ヒゲ脱毛)＊7/18用（9回目）</t>
  </si>
  <si>
    <t>BASE FOOD(7月分スキップ)</t>
  </si>
  <si>
    <t>矯正3回目支払い</t>
  </si>
  <si>
    <t>矯正4回目支払い</t>
  </si>
  <si>
    <t>矯正5回目支払い</t>
  </si>
  <si>
    <t>矯正6回目支払い</t>
  </si>
  <si>
    <t>矯正7回目支払い</t>
  </si>
  <si>
    <t>矯正8回目支払い</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</si>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</sst>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76" formatCode="m/d/yyyy\ h:mm:ss"/>
    <numFmt numFmtId="177" formatCode="[$¥-411]#,##0"/>
    <numFmt numFmtId="178" formatCode="&quot;¥&quot;#,##0"/>
    <numFmt numFmtId="179" formatCode="yyyy/mm/dd"/>
    <numFmt numFmtId="180" formatCode="&quot;¥&quot;#,##0;[Red]&quot;¥&quot;#,##0"/>
    <numFmt numFmtId="181" formatCode="&quot;$&quot;#,##0"/>
    <numFmt numFmtId="182" formatCode="&quot;¥&quot;#,##0.0;[Red]&quot;¥&quot;#,##0.0"/>
    <numFmt numFmtId="183" formatCode="[$¥-411]#,##0.00"/>
    <numFmt numFmtId="184" formatCode="0.0%"/>
    <numFmt numFmtId="185" formatCode="[$¥]#,##0"/>
    <numFmt numFmtId="186" formatCode="m/d"/>
  </numFmts>
  <fonts count="114">
    <font>
      <sz val="10"/>
      <color rgb="FF000000"/>
      <name val="Arial"/>
      <scheme val="minor"/>
    </font>
    <font>
      <sz val="10"/>
      <color theme="1"/>
      <name val="Arial"/>
      <scheme val="minor"/>
    </font>
    <font>
      <sz val="10"/>
      <color rgb="FFFFFFFF"/>
      <name val="Arial"/>
      <scheme val="minor"/>
    </font>
    <font>
      <sz val="10"/>
      <color theme="1"/>
      <name val="Arial"/>
    </font>
    <font>
      <b/>
      <sz val="13"/>
      <color theme="1"/>
      <name val="Arial"/>
    </font>
    <font>
      <sz val="10"/>
      <name val="Arial"/>
    </font>
    <font>
      <b/>
      <sz val="12"/>
      <color theme="1"/>
      <name val="Arial"/>
    </font>
    <font>
      <b/>
      <sz val="10"/>
      <color theme="1"/>
      <name val="Arial"/>
    </font>
    <font>
      <sz val="10"/>
      <color rgb="FF000000"/>
      <name val="Arial"/>
    </font>
    <font>
      <b/>
      <sz val="10"/>
      <color rgb="FF000000"/>
      <name val="Arial"/>
    </font>
    <font>
      <b/>
      <sz val="10"/>
      <color rgb="FF000000"/>
      <name val="Arial"/>
    </font>
    <font>
      <b/>
      <sz val="20"/>
      <color theme="1"/>
      <name val="Arial"/>
    </font>
    <font>
      <sz val="11"/>
      <color theme="1"/>
      <name val="Arial"/>
    </font>
    <font>
      <b/>
      <sz val="10"/>
      <color theme="1"/>
      <name val="Arial"/>
    </font>
    <font>
      <sz val="10"/>
      <color theme="1"/>
      <name val="Arial"/>
    </font>
    <font>
      <b/>
      <sz val="14"/>
      <color theme="1"/>
      <name val="Arial"/>
    </font>
    <font>
      <u/>
      <sz val="10"/>
      <color rgb="FF0000FF"/>
      <name val="Arial"/>
    </font>
    <font>
      <b/>
      <sz val="22"/>
      <color theme="1"/>
      <name val="Arial"/>
    </font>
    <font>
      <sz val="9"/>
      <color rgb="FFFF0000"/>
      <name val="Arial"/>
    </font>
    <font>
      <b/>
      <sz val="12"/>
      <color rgb="FFFF0000"/>
      <name val="Arial"/>
    </font>
    <font>
      <sz val="11"/>
      <color rgb="FFFF0000"/>
      <name val="Arial"/>
    </font>
    <font>
      <b/>
      <sz val="11"/>
      <color rgb="FFFFFFFF"/>
      <name val="Arial"/>
    </font>
    <font>
      <b/>
      <i/>
      <sz val="11"/>
      <color rgb="FFFFFFFF"/>
      <name val="Arial"/>
    </font>
    <font>
      <b/>
      <sz val="11"/>
      <color theme="1"/>
      <name val="Arial"/>
    </font>
    <font>
      <sz val="11"/>
      <color rgb="FF000000"/>
      <name val="Arial"/>
    </font>
    <font>
      <sz val="10"/>
      <color theme="1"/>
      <name val="游ゴシック"/>
    </font>
    <font>
      <sz val="10"/>
      <color rgb="FFFF0000"/>
      <name val="游ゴシック"/>
    </font>
    <font>
      <sz val="11"/>
      <color theme="1"/>
      <name val="Aptos narrow"/>
    </font>
    <font>
      <b/>
      <sz val="9"/>
      <color rgb="FFFF0000"/>
      <name val="游ゴシック"/>
    </font>
    <font>
      <sz val="10"/>
      <color rgb="FF000000"/>
      <name val="游ゴシック"/>
    </font>
    <font>
      <b/>
      <sz val="14"/>
      <color theme="1"/>
      <name val="游ゴシック"/>
    </font>
    <font>
      <b/>
      <sz val="14"/>
      <color rgb="FFFFFFFF"/>
      <name val="Arial"/>
    </font>
    <font>
      <b/>
      <sz val="14"/>
      <color theme="0"/>
      <name val="游ゴシック"/>
    </font>
    <font>
      <b/>
      <sz val="14"/>
      <color rgb="FFFFFFFF"/>
      <name val="游ゴシック"/>
    </font>
    <font>
      <b/>
      <sz val="11"/>
      <color theme="1"/>
      <name val="游ゴシック"/>
    </font>
    <font>
      <b/>
      <sz val="10"/>
      <color rgb="FFFFFFFF"/>
      <name val="Arial"/>
    </font>
    <font>
      <b/>
      <sz val="11"/>
      <color theme="0"/>
      <name val="游ゴシック"/>
    </font>
    <font>
      <b/>
      <sz val="10"/>
      <color theme="0"/>
      <name val="游ゴシック"/>
    </font>
    <font>
      <b/>
      <sz val="11"/>
      <color rgb="FFFFFFFF"/>
      <name val="游ゴシック"/>
    </font>
    <font>
      <b/>
      <sz val="10"/>
      <color theme="1"/>
      <name val="游ゴシック"/>
    </font>
    <font>
      <sz val="11"/>
      <color theme="1"/>
      <name val="游ゴシック"/>
    </font>
    <font>
      <sz val="7"/>
      <color theme="1"/>
      <name val="游ゴシック"/>
    </font>
    <font>
      <sz val="11"/>
      <color rgb="FFFFFFFF"/>
      <name val="游ゴシック"/>
    </font>
    <font>
      <b/>
      <sz val="11"/>
      <color rgb="FF000000"/>
      <name val="游ゴシック"/>
    </font>
    <font>
      <sz val="11"/>
      <color rgb="FF000000"/>
      <name val="游ゴシック"/>
    </font>
    <font>
      <sz val="12"/>
      <color rgb="FFFF0000"/>
      <name val="Arial"/>
    </font>
    <font>
      <sz val="18"/>
      <color rgb="FFFF0000"/>
      <name val="Arial"/>
    </font>
    <font>
      <i/>
      <sz val="11"/>
      <color rgb="FFFF0000"/>
      <name val="Arial"/>
    </font>
    <font>
      <b/>
      <i/>
      <sz val="9"/>
      <color rgb="FFFF0000"/>
      <name val="Arial"/>
    </font>
    <font>
      <sz val="12"/>
      <color rgb="FFFFFFFF"/>
      <name val="Arial"/>
    </font>
    <font>
      <sz val="18"/>
      <color rgb="FFFFFFFF"/>
      <name val="Arial"/>
    </font>
    <font>
      <sz val="11"/>
      <color rgb="FFFFFFFF"/>
      <name val="Arial"/>
    </font>
    <font>
      <i/>
      <sz val="11"/>
      <color rgb="FFFFFFFF"/>
      <name val="Arial"/>
    </font>
    <font>
      <b/>
      <i/>
      <sz val="9"/>
      <color rgb="FFFFFFFF"/>
      <name val="Arial"/>
    </font>
    <font>
      <sz val="12"/>
      <color rgb="FF6B6C72"/>
      <name val="Arial"/>
    </font>
    <font>
      <b/>
      <i/>
      <sz val="10"/>
      <color rgb="FF6B6C72"/>
      <name val="Arial"/>
    </font>
    <font>
      <sz val="16"/>
      <color rgb="FF000000"/>
      <name val="Arial"/>
    </font>
    <font>
      <sz val="9"/>
      <color rgb="FF000000"/>
      <name val="Arial"/>
    </font>
    <font>
      <sz val="9"/>
      <color rgb="FF576475"/>
      <name val="Arial"/>
    </font>
    <font>
      <i/>
      <sz val="9"/>
      <color rgb="FF334960"/>
      <name val="Arial"/>
    </font>
    <font>
      <sz val="10"/>
      <color rgb="FF334960"/>
      <name val="Arial"/>
    </font>
    <font>
      <i/>
      <sz val="9"/>
      <color rgb="FF6C7687"/>
      <name val="Arial"/>
    </font>
    <font>
      <sz val="9"/>
      <color rgb="FFD9D9D9"/>
      <name val="Arial"/>
    </font>
    <font>
      <b/>
      <i/>
      <sz val="11"/>
      <color rgb="FF000000"/>
      <name val="Arial"/>
    </font>
    <font>
      <sz val="9"/>
      <color rgb="FF576475"/>
      <name val="Arial"/>
      <scheme val="minor"/>
    </font>
    <font>
      <sz val="10"/>
      <color rgb="FF334960"/>
      <name val="Arial"/>
    </font>
    <font>
      <b/>
      <i/>
      <sz val="9"/>
      <color rgb="FF6C7687"/>
      <name val="Arial"/>
    </font>
    <font>
      <b/>
      <i/>
      <sz val="11"/>
      <color rgb="FFFF0000"/>
      <name val="Arial"/>
    </font>
    <font>
      <b/>
      <i/>
      <sz val="11"/>
      <color rgb="FF6B6C72"/>
      <name val="Arial"/>
    </font>
    <font>
      <b/>
      <i/>
      <sz val="11"/>
      <color rgb="FF334960"/>
      <name val="Arial"/>
    </font>
    <font>
      <u/>
      <sz val="10"/>
      <color rgb="FF334960"/>
      <name val="Arial"/>
    </font>
    <font>
      <b/>
      <sz val="16"/>
      <color theme="1"/>
      <name val="Arial"/>
      <scheme val="minor"/>
    </font>
    <font>
      <sz val="8"/>
      <color rgb="FFFF0000"/>
      <name val="Arial"/>
      <scheme val="minor"/>
    </font>
    <font>
      <sz val="8"/>
      <color theme="1"/>
      <name val="Arial"/>
      <scheme val="minor"/>
    </font>
    <font>
      <b/>
      <sz val="11"/>
      <color theme="1"/>
      <name val="Arial"/>
      <scheme val="minor"/>
    </font>
    <font>
      <b/>
      <sz val="15"/>
      <color theme="1"/>
      <name val="Arial"/>
      <scheme val="minor"/>
    </font>
    <font>
      <b/>
      <sz val="10"/>
      <color theme="1"/>
      <name val="Arial"/>
      <scheme val="minor"/>
    </font>
    <font>
      <b/>
      <sz val="10"/>
      <color theme="1"/>
      <name val="Arial"/>
      <scheme val="minor"/>
    </font>
    <font>
      <sz val="10"/>
      <color rgb="FF000000"/>
      <name val="Arial"/>
      <scheme val="minor"/>
    </font>
    <font>
      <b/>
      <sz val="12"/>
      <color theme="1"/>
      <name val="Arial"/>
      <scheme val="minor"/>
    </font>
    <font>
      <b/>
      <sz val="15"/>
      <color theme="1"/>
      <name val="Arial"/>
    </font>
    <font>
      <b/>
      <sz val="18"/>
      <color rgb="FFFFFFFF"/>
      <name val="Arial"/>
    </font>
    <font>
      <b/>
      <sz val="14"/>
      <color rgb="FF6B6C72"/>
      <name val="Arial"/>
    </font>
    <font>
      <b/>
      <sz val="10"/>
      <color rgb="FF6B6C72"/>
      <name val="Arial"/>
    </font>
    <font>
      <b/>
      <sz val="11"/>
      <color rgb="FF000000"/>
      <name val="Arial"/>
    </font>
    <font>
      <b/>
      <sz val="12"/>
      <color rgb="FF6B6C72"/>
      <name val="Arial"/>
    </font>
    <font>
      <b/>
      <sz val="9"/>
      <color rgb="FF576475"/>
      <name val="Arial"/>
    </font>
    <font>
      <b/>
      <sz val="13"/>
      <color rgb="FF6B6C72"/>
      <name val="Arial"/>
    </font>
    <font>
      <b/>
      <sz val="13"/>
      <color rgb="FF000000"/>
      <name val="Arial"/>
    </font>
    <font>
      <sz val="7"/>
      <color rgb="FF6B6C72"/>
      <name val="Arial"/>
    </font>
    <font>
      <sz val="10"/>
      <color rgb="FF000000"/>
      <name val="Arial"/>
    </font>
    <font>
      <u/>
      <sz val="10"/>
      <color rgb="FF000000"/>
      <name val="Arial"/>
    </font>
    <font>
      <u/>
      <sz val="10"/>
      <color rgb="FF000000"/>
      <name val="Arial"/>
    </font>
    <font>
      <b/>
      <sz val="16"/>
      <color theme="1"/>
      <name val="Arial"/>
    </font>
    <font>
      <sz val="10"/>
      <color theme="1"/>
      <name val="Meiryo"/>
    </font>
    <font>
      <b/>
      <sz val="10"/>
      <color theme="1"/>
      <name val="Meiryo"/>
    </font>
    <font>
      <b/>
      <sz val="10"/>
      <color theme="1"/>
      <name val="Meiryo"/>
    </font>
    <font>
      <b/>
      <sz val="12"/>
      <color theme="1"/>
      <name val="Meiryo"/>
    </font>
    <font>
      <sz val="12"/>
      <color theme="1"/>
      <name val="Meiryo"/>
    </font>
    <font>
      <b/>
      <sz val="8"/>
      <color theme="1"/>
      <name val="Meiryo"/>
    </font>
    <font>
      <sz val="10"/>
      <color rgb="FFFF0000"/>
      <name val="Meiryo"/>
    </font>
    <font>
      <sz val="5"/>
      <color theme="1"/>
      <name val="Arial"/>
      <scheme val="minor"/>
    </font>
    <font>
      <b/>
      <sz val="5"/>
      <color theme="1"/>
      <name val="Arial"/>
      <scheme val="minor"/>
    </font>
    <font>
      <b/>
      <sz val="7"/>
      <color theme="1"/>
      <name val="Arial"/>
      <scheme val="minor"/>
    </font>
    <font>
      <b/>
      <sz val="13"/>
      <color theme="1"/>
      <name val="Arial"/>
      <scheme val="minor"/>
    </font>
    <font>
      <sz val="5"/>
      <color theme="1"/>
      <name val="Arial"/>
    </font>
    <font>
      <sz val="7"/>
      <color theme="1"/>
      <name val="游ゴシック"/>
      <family val="2"/>
      <charset val="128"/>
    </font>
    <font>
      <sz val="7"/>
      <color rgb="FFFF0000"/>
      <name val="游ゴシック"/>
      <family val="2"/>
      <charset val="128"/>
    </font>
    <font>
      <b/>
      <sz val="11"/>
      <color rgb="FFFFFFFF"/>
      <name val="游ゴシック, monospace"/>
      <family val="3"/>
      <charset val="128"/>
    </font>
    <font>
      <sz val="10"/>
      <color rgb="FF334960"/>
      <name val="arial,sans,sans-serif"/>
    </font>
    <font>
      <sz val="10"/>
      <color rgb="FFFF0000"/>
      <name val="arial,sans,sans-serif"/>
    </font>
    <font>
      <sz val="7"/>
      <color rgb="FF6B6C72"/>
      <name val="Arial"/>
      <family val="2"/>
    </font>
    <font>
      <sz val="7"/>
      <color rgb="FFFF0000"/>
      <name val="Arial"/>
      <family val="2"/>
    </font>
    <font>
      <sz val="6"/>
      <name val="Arial"/>
      <family val="3"/>
      <charset val="128"/>
      <scheme val="minor"/>
    </font>
  </fonts>
  <fills count="39">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FF2CC"/>
        <bgColor rgb="FFFFF2CC"/>
      </patternFill>
    </fill>
    <fill>
      <patternFill patternType="solid">
        <fgColor rgb="FFCAEDFB"/>
        <bgColor rgb="FFCAEDFB"/>
      </patternFill>
    </fill>
    <fill>
      <patternFill patternType="solid">
        <fgColor rgb="FFFF0000"/>
        <bgColor rgb="FFFF0000"/>
      </patternFill>
    </fill>
    <fill>
      <patternFill patternType="solid">
        <fgColor rgb="FF00FFFF"/>
        <bgColor rgb="FF00FFFF"/>
      </patternFill>
    </fill>
    <fill>
      <patternFill patternType="solid">
        <fgColor rgb="FFF4CCCC"/>
        <bgColor rgb="FFF4CCCC"/>
      </patternFill>
    </fill>
    <fill>
      <patternFill patternType="solid">
        <fgColor rgb="FFD9D9D9"/>
        <bgColor rgb="FFD9D9D9"/>
      </patternFill>
    </fill>
    <fill>
      <patternFill patternType="solid">
        <fgColor rgb="FFC9DAF8"/>
        <bgColor rgb="FFC9DAF8"/>
      </patternFill>
    </fill>
    <fill>
      <patternFill patternType="solid">
        <fgColor rgb="FF108000"/>
        <bgColor rgb="FF108000"/>
      </patternFill>
    </fill>
    <fill>
      <patternFill patternType="solid">
        <fgColor rgb="FF999999"/>
        <bgColor rgb="FF999999"/>
      </patternFill>
    </fill>
    <fill>
      <patternFill patternType="solid">
        <fgColor rgb="FFEAD1DC"/>
        <bgColor rgb="FFEAD1DC"/>
      </patternFill>
    </fill>
    <fill>
      <patternFill patternType="solid">
        <fgColor rgb="FFCFE2F3"/>
        <bgColor rgb="FFCFE2F3"/>
      </patternFill>
    </fill>
    <fill>
      <patternFill patternType="solid">
        <fgColor theme="9"/>
        <bgColor theme="9"/>
      </patternFill>
    </fill>
    <fill>
      <patternFill patternType="solid">
        <fgColor rgb="FFA4C2F4"/>
        <bgColor rgb="FFA4C2F4"/>
      </patternFill>
    </fill>
    <fill>
      <patternFill patternType="solid">
        <fgColor rgb="FFEFEFEF"/>
        <bgColor rgb="FFEFEFEF"/>
      </patternFill>
    </fill>
    <fill>
      <patternFill patternType="solid">
        <fgColor rgb="FF93C47D"/>
        <bgColor rgb="FF93C47D"/>
      </patternFill>
    </fill>
    <fill>
      <patternFill patternType="solid">
        <fgColor rgb="FF0000FF"/>
        <bgColor rgb="FF0000FF"/>
      </patternFill>
    </fill>
    <fill>
      <patternFill patternType="solid">
        <fgColor rgb="FF4A86E8"/>
        <bgColor rgb="FF4A86E8"/>
      </patternFill>
    </fill>
    <fill>
      <patternFill patternType="solid">
        <fgColor rgb="FFD9D2E9"/>
        <bgColor rgb="FFD9D2E9"/>
      </patternFill>
    </fill>
    <fill>
      <patternFill patternType="solid">
        <fgColor rgb="FFFCE5CD"/>
        <bgColor rgb="FFFCE5CD"/>
      </patternFill>
    </fill>
    <fill>
      <patternFill patternType="solid">
        <fgColor rgb="FFD0CECE"/>
        <bgColor rgb="FFD0CECE"/>
      </patternFill>
    </fill>
    <fill>
      <patternFill patternType="solid">
        <fgColor rgb="FFC9C9C9"/>
        <bgColor rgb="FFC9C9C9"/>
      </patternFill>
    </fill>
    <fill>
      <patternFill patternType="solid">
        <fgColor rgb="FFECEEF1"/>
        <bgColor rgb="FFECEEF1"/>
      </patternFill>
    </fill>
    <fill>
      <patternFill patternType="solid">
        <fgColor rgb="FFF9F9F9"/>
        <bgColor rgb="FFF9F9F9"/>
      </patternFill>
    </fill>
    <fill>
      <patternFill patternType="solid">
        <fgColor rgb="FFD0E0E3"/>
        <bgColor rgb="FFD0E0E3"/>
      </patternFill>
    </fill>
    <fill>
      <patternFill patternType="solid">
        <fgColor rgb="FFFF9900"/>
        <bgColor rgb="FFFF9900"/>
      </patternFill>
    </fill>
    <fill>
      <patternFill patternType="solid">
        <fgColor rgb="FFF3F3F3"/>
        <bgColor rgb="FFF3F3F3"/>
      </patternFill>
    </fill>
    <fill>
      <patternFill patternType="solid">
        <fgColor rgb="FFFFFF00"/>
        <bgColor rgb="FFFFFF00"/>
      </patternFill>
    </fill>
    <fill>
      <patternFill patternType="solid">
        <fgColor rgb="FFF9CB9C"/>
        <bgColor rgb="FFF9CB9C"/>
      </patternFill>
    </fill>
    <fill>
      <patternFill patternType="solid">
        <fgColor rgb="FFE06666"/>
        <bgColor rgb="FFE06666"/>
      </patternFill>
    </fill>
    <fill>
      <patternFill patternType="solid">
        <fgColor rgb="FFFFD966"/>
        <bgColor rgb="FFFFD966"/>
      </patternFill>
    </fill>
    <fill>
      <patternFill patternType="solid">
        <fgColor rgb="FFEA9999"/>
        <bgColor rgb="FFEA9999"/>
      </patternFill>
    </fill>
    <fill>
      <patternFill patternType="solid">
        <fgColor rgb="FFCC0000"/>
        <bgColor rgb="FFCC0000"/>
      </patternFill>
    </fill>
    <fill>
      <patternFill patternType="solid">
        <fgColor rgb="FFD9EAD3"/>
        <bgColor rgb="FFD9EAD3"/>
      </patternFill>
    </fill>
    <fill>
      <patternFill patternType="solid">
        <fgColor rgb="FFFF00FF"/>
        <bgColor rgb="FFFF00FF"/>
      </patternFill>
    </fill>
    <fill>
      <patternFill patternType="solid">
        <fgColor rgb="FF46BDC6"/>
        <bgColor rgb="FF46BDC6"/>
      </patternFill>
    </fill>
  </fills>
  <borders count="404">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style="thick">
        <color rgb="FF000000"/>
      </top>
      <bottom/>
      <diagonal/>
    </border>
    <border>
      <left style="thin">
        <color rgb="FF000000"/>
      </left>
      <right/>
      <top style="thick">
        <color rgb="FF000000"/>
      </top>
      <bottom/>
      <diagonal/>
    </border>
    <border>
      <left style="thick">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bottom style="thick">
        <color rgb="FF000000"/>
      </bottom>
      <diagonal/>
    </border>
    <border>
      <left/>
      <right style="thin">
        <color rgb="FF000000"/>
      </right>
      <top/>
      <bottom style="thick">
        <color rgb="FF000000"/>
      </bottom>
      <diagonal/>
    </border>
    <border>
      <left style="thin">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n">
        <color rgb="FF000000"/>
      </right>
      <top style="thick">
        <color rgb="FF000000"/>
      </top>
      <bottom style="medium">
        <color rgb="FF000000"/>
      </bottom>
      <diagonal/>
    </border>
    <border>
      <left/>
      <right style="thin">
        <color rgb="FF000000"/>
      </right>
      <top style="thick">
        <color rgb="FF000000"/>
      </top>
      <bottom style="medium">
        <color rgb="FF000000"/>
      </bottom>
      <diagonal/>
    </border>
    <border>
      <left style="double">
        <color rgb="FF000000"/>
      </left>
      <right style="thin">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n">
        <color rgb="FF000000"/>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double">
        <color rgb="FF000000"/>
      </left>
      <right style="thin">
        <color rgb="FF000000"/>
      </right>
      <top/>
      <bottom style="hair">
        <color rgb="FF000000"/>
      </bottom>
      <diagonal/>
    </border>
    <border>
      <left style="thin">
        <color rgb="FF000000"/>
      </left>
      <right style="thick">
        <color rgb="FF000000"/>
      </right>
      <top/>
      <bottom style="hair">
        <color rgb="FF000000"/>
      </bottom>
      <diagonal/>
    </border>
    <border>
      <left style="thin">
        <color rgb="FF000000"/>
      </left>
      <right/>
      <top/>
      <bottom style="hair">
        <color rgb="FF000000"/>
      </bottom>
      <diagonal/>
    </border>
    <border>
      <left style="thick">
        <color rgb="FF000000"/>
      </left>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double">
        <color rgb="FF000000"/>
      </left>
      <right style="thin">
        <color rgb="FF000000"/>
      </right>
      <top/>
      <bottom style="medium">
        <color rgb="FF000000"/>
      </bottom>
      <diagonal/>
    </border>
    <border>
      <left style="thin">
        <color rgb="FF000000"/>
      </left>
      <right style="thick">
        <color rgb="FF000000"/>
      </right>
      <top/>
      <bottom style="medium">
        <color rgb="FF000000"/>
      </bottom>
      <diagonal/>
    </border>
    <border>
      <left style="thin">
        <color rgb="FF000000"/>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diagonal/>
    </border>
    <border>
      <left style="thin">
        <color rgb="FF000000"/>
      </left>
      <right style="thick">
        <color rgb="FF000000"/>
      </right>
      <top/>
      <bottom/>
      <diagonal/>
    </border>
    <border>
      <left style="thin">
        <color rgb="FF000000"/>
      </left>
      <right style="medium">
        <color rgb="FF000000"/>
      </right>
      <top style="hair">
        <color rgb="FF000000"/>
      </top>
      <bottom style="hair">
        <color rgb="FF000000"/>
      </bottom>
      <diagonal/>
    </border>
    <border>
      <left style="double">
        <color rgb="FF000000"/>
      </left>
      <right style="thin">
        <color rgb="FF000000"/>
      </right>
      <top style="hair">
        <color rgb="FF000000"/>
      </top>
      <bottom style="hair">
        <color rgb="FF000000"/>
      </bottom>
      <diagonal/>
    </border>
    <border>
      <left style="thin">
        <color rgb="FF000000"/>
      </left>
      <right style="thick">
        <color rgb="FF000000"/>
      </right>
      <top style="hair">
        <color rgb="FF000000"/>
      </top>
      <bottom style="hair">
        <color rgb="FF000000"/>
      </bottom>
      <diagonal/>
    </border>
    <border>
      <left style="double">
        <color rgb="FF000000"/>
      </left>
      <right style="thin">
        <color rgb="FF000000"/>
      </right>
      <top style="hair">
        <color rgb="FF000000"/>
      </top>
      <bottom style="medium">
        <color rgb="FF000000"/>
      </bottom>
      <diagonal/>
    </border>
    <border>
      <left style="thin">
        <color rgb="FF000000"/>
      </left>
      <right style="thick">
        <color rgb="FF000000"/>
      </right>
      <top style="hair">
        <color rgb="FF000000"/>
      </top>
      <bottom style="medium">
        <color rgb="FF000000"/>
      </bottom>
      <diagonal/>
    </border>
    <border>
      <left/>
      <right style="thin">
        <color rgb="FF000000"/>
      </right>
      <top style="hair">
        <color rgb="FF000000"/>
      </top>
      <bottom style="hair">
        <color rgb="FF000000"/>
      </bottom>
      <diagonal/>
    </border>
    <border>
      <left style="thin">
        <color rgb="FF000000"/>
      </left>
      <right style="medium">
        <color rgb="FF000000"/>
      </right>
      <top/>
      <bottom style="thick">
        <color rgb="FF000000"/>
      </bottom>
      <diagonal/>
    </border>
    <border>
      <left/>
      <right style="thin">
        <color rgb="FF000000"/>
      </right>
      <top style="hair">
        <color rgb="FF000000"/>
      </top>
      <bottom style="thick">
        <color rgb="FF000000"/>
      </bottom>
      <diagonal/>
    </border>
    <border>
      <left style="double">
        <color rgb="FF000000"/>
      </left>
      <right style="thin">
        <color rgb="FF000000"/>
      </right>
      <top style="hair">
        <color rgb="FF000000"/>
      </top>
      <bottom style="thick">
        <color rgb="FF000000"/>
      </bottom>
      <diagonal/>
    </border>
    <border>
      <left style="thin">
        <color rgb="FF000000"/>
      </left>
      <right style="thick">
        <color rgb="FF000000"/>
      </right>
      <top style="hair">
        <color rgb="FF000000"/>
      </top>
      <bottom style="thick">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top/>
      <bottom style="medium">
        <color rgb="FF000000"/>
      </bottom>
      <diagonal/>
    </border>
    <border>
      <left/>
      <right style="thick">
        <color rgb="FF000000"/>
      </right>
      <top/>
      <bottom style="medium">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ck">
        <color rgb="FF000000"/>
      </left>
      <right style="thin">
        <color rgb="FF000000"/>
      </right>
      <top/>
      <bottom/>
      <diagonal/>
    </border>
    <border>
      <left style="thick">
        <color rgb="FF000000"/>
      </left>
      <right/>
      <top style="thin">
        <color rgb="FF999999"/>
      </top>
      <bottom style="thin">
        <color rgb="FF999999"/>
      </bottom>
      <diagonal/>
    </border>
    <border>
      <left style="thick">
        <color rgb="FF000000"/>
      </left>
      <right style="thin">
        <color rgb="FF000000"/>
      </right>
      <top style="thin">
        <color rgb="FF999999"/>
      </top>
      <bottom style="thin">
        <color rgb="FF999999"/>
      </bottom>
      <diagonal/>
    </border>
    <border>
      <left/>
      <right/>
      <top style="thin">
        <color rgb="FF999999"/>
      </top>
      <bottom style="thin">
        <color rgb="FF999999"/>
      </bottom>
      <diagonal/>
    </border>
    <border>
      <left style="thin">
        <color rgb="FF000000"/>
      </left>
      <right style="thin">
        <color rgb="FF000000"/>
      </right>
      <top style="thin">
        <color rgb="FF999999"/>
      </top>
      <bottom style="thin">
        <color rgb="FF999999"/>
      </bottom>
      <diagonal/>
    </border>
    <border>
      <left/>
      <right style="thick">
        <color rgb="FF000000"/>
      </right>
      <top style="thin">
        <color rgb="FF999999"/>
      </top>
      <bottom style="thin">
        <color rgb="FF999999"/>
      </bottom>
      <diagonal/>
    </border>
    <border>
      <left/>
      <right style="thin">
        <color rgb="FF000000"/>
      </right>
      <top style="thin">
        <color rgb="FF999999"/>
      </top>
      <bottom style="thin">
        <color rgb="FF999999"/>
      </bottom>
      <diagonal/>
    </border>
    <border>
      <left/>
      <right style="thin">
        <color rgb="FF000000"/>
      </right>
      <top/>
      <bottom style="thin">
        <color rgb="FF999999"/>
      </bottom>
      <diagonal/>
    </border>
    <border>
      <left/>
      <right style="thick">
        <color rgb="FF000000"/>
      </right>
      <top/>
      <bottom style="thin">
        <color rgb="FF999999"/>
      </bottom>
      <diagonal/>
    </border>
    <border>
      <left style="thick">
        <color rgb="FF000000"/>
      </left>
      <right/>
      <top style="thin">
        <color rgb="FF999999"/>
      </top>
      <bottom/>
      <diagonal/>
    </border>
    <border>
      <left style="thick">
        <color rgb="FF000000"/>
      </left>
      <right style="thin">
        <color rgb="FF000000"/>
      </right>
      <top style="thin">
        <color rgb="FF999999"/>
      </top>
      <bottom/>
      <diagonal/>
    </border>
    <border>
      <left/>
      <right/>
      <top style="thin">
        <color rgb="FF999999"/>
      </top>
      <bottom/>
      <diagonal/>
    </border>
    <border>
      <left style="thin">
        <color rgb="FF000000"/>
      </left>
      <right style="thin">
        <color rgb="FF000000"/>
      </right>
      <top style="thin">
        <color rgb="FF999999"/>
      </top>
      <bottom/>
      <diagonal/>
    </border>
    <border>
      <left/>
      <right style="thick">
        <color rgb="FF000000"/>
      </right>
      <top style="thin">
        <color rgb="FF999999"/>
      </top>
      <bottom/>
      <diagonal/>
    </border>
    <border>
      <left style="thick">
        <color rgb="FF000000"/>
      </left>
      <right style="thin">
        <color rgb="FF000000"/>
      </right>
      <top style="thick">
        <color rgb="FF000000"/>
      </top>
      <bottom style="medium">
        <color rgb="FF000000"/>
      </bottom>
      <diagonal/>
    </border>
    <border>
      <left/>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right style="thin">
        <color rgb="FF000000"/>
      </right>
      <top style="thin">
        <color rgb="FF999999"/>
      </top>
      <bottom/>
      <diagonal/>
    </border>
    <border>
      <left style="thin">
        <color rgb="FF000000"/>
      </left>
      <right style="thin">
        <color rgb="FF000000"/>
      </right>
      <top/>
      <bottom style="thin">
        <color rgb="FF999999"/>
      </bottom>
      <diagonal/>
    </border>
    <border>
      <left/>
      <right/>
      <top/>
      <bottom style="thin">
        <color rgb="FF999999"/>
      </bottom>
      <diagonal/>
    </border>
    <border>
      <left style="thick">
        <color rgb="FF000000"/>
      </left>
      <right/>
      <top style="medium">
        <color rgb="FF000000"/>
      </top>
      <bottom style="medium">
        <color rgb="FF000000"/>
      </bottom>
      <diagonal/>
    </border>
    <border>
      <left style="thick">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ck">
        <color rgb="FF000000"/>
      </left>
      <right/>
      <top/>
      <bottom style="thin">
        <color rgb="FFD0CECE"/>
      </bottom>
      <diagonal/>
    </border>
    <border>
      <left style="thin">
        <color rgb="FF000000"/>
      </left>
      <right style="thick">
        <color rgb="FF000000"/>
      </right>
      <top style="thin">
        <color rgb="FF999999"/>
      </top>
      <bottom style="thin">
        <color rgb="FF999999"/>
      </bottom>
      <diagonal/>
    </border>
    <border>
      <left style="thick">
        <color rgb="FF000000"/>
      </left>
      <right style="thin">
        <color rgb="FF000000"/>
      </right>
      <top/>
      <bottom style="thin">
        <color rgb="FFD0CECE"/>
      </bottom>
      <diagonal/>
    </border>
    <border>
      <left/>
      <right/>
      <top/>
      <bottom style="thin">
        <color rgb="FFD0CECE"/>
      </bottom>
      <diagonal/>
    </border>
    <border>
      <left style="thin">
        <color rgb="FF000000"/>
      </left>
      <right style="thin">
        <color rgb="FF000000"/>
      </right>
      <top/>
      <bottom style="thin">
        <color rgb="FFD0CECE"/>
      </bottom>
      <diagonal/>
    </border>
    <border>
      <left/>
      <right style="thick">
        <color rgb="FF000000"/>
      </right>
      <top/>
      <bottom style="thin">
        <color rgb="FFD0CECE"/>
      </bottom>
      <diagonal/>
    </border>
    <border>
      <left style="thin">
        <color rgb="FF000000"/>
      </left>
      <right/>
      <top style="medium">
        <color rgb="FF000000"/>
      </top>
      <bottom style="medium">
        <color rgb="FF000000"/>
      </bottom>
      <diagonal/>
    </border>
    <border>
      <left style="thick">
        <color rgb="FF000000"/>
      </left>
      <right/>
      <top/>
      <bottom style="thin">
        <color rgb="FF999999"/>
      </bottom>
      <diagonal/>
    </border>
    <border>
      <left style="thick">
        <color rgb="FF000000"/>
      </left>
      <right style="thin">
        <color rgb="FF000000"/>
      </right>
      <top/>
      <bottom style="thin">
        <color rgb="FF999999"/>
      </bottom>
      <diagonal/>
    </border>
    <border>
      <left style="thin">
        <color rgb="FF000000"/>
      </left>
      <right/>
      <top/>
      <bottom style="thin">
        <color rgb="FF999999"/>
      </bottom>
      <diagonal/>
    </border>
    <border>
      <left style="thin">
        <color rgb="FF000000"/>
      </left>
      <right style="thick">
        <color rgb="FF000000"/>
      </right>
      <top style="medium">
        <color rgb="FF000000"/>
      </top>
      <bottom style="medium">
        <color rgb="FF000000"/>
      </bottom>
      <diagonal/>
    </border>
    <border>
      <left style="thin">
        <color rgb="FF000000"/>
      </left>
      <right/>
      <top/>
      <bottom style="medium">
        <color rgb="FF000000"/>
      </bottom>
      <diagonal/>
    </border>
    <border>
      <left style="thick">
        <color rgb="FF000000"/>
      </left>
      <right style="thick">
        <color rgb="FF000000"/>
      </right>
      <top/>
      <bottom/>
      <diagonal/>
    </border>
    <border>
      <left style="thick">
        <color rgb="FF000000"/>
      </left>
      <right style="thick">
        <color rgb="FF000000"/>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style="thin">
        <color rgb="FFD0CECE"/>
      </right>
      <top/>
      <bottom style="thin">
        <color rgb="FFD0CECE"/>
      </bottom>
      <diagonal/>
    </border>
    <border>
      <left style="thin">
        <color rgb="FFD0CECE"/>
      </left>
      <right style="thin">
        <color rgb="FFD0CECE"/>
      </right>
      <top/>
      <bottom style="thin">
        <color rgb="FFD0CECE"/>
      </bottom>
      <diagonal/>
    </border>
    <border>
      <left style="thin">
        <color rgb="FFD0CECE"/>
      </left>
      <right style="thick">
        <color rgb="FF000000"/>
      </right>
      <top/>
      <bottom style="thin">
        <color rgb="FFD0CECE"/>
      </bottom>
      <diagonal/>
    </border>
    <border>
      <left style="thick">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D0CECE"/>
      </left>
      <right style="thick">
        <color rgb="FF000000"/>
      </right>
      <top style="thin">
        <color rgb="FFD0CECE"/>
      </top>
      <bottom style="thin">
        <color rgb="FFD0CECE"/>
      </bottom>
      <diagonal/>
    </border>
    <border>
      <left style="thin">
        <color rgb="FFD0CECE"/>
      </left>
      <right style="thin">
        <color rgb="FFD0CECE"/>
      </right>
      <top style="thin">
        <color rgb="FFD0CECE"/>
      </top>
      <bottom/>
      <diagonal/>
    </border>
    <border>
      <left/>
      <right style="thin">
        <color rgb="FFD0CECE"/>
      </right>
      <top style="thin">
        <color rgb="FFD0CECE"/>
      </top>
      <bottom style="thin">
        <color rgb="FFD0CECE"/>
      </bottom>
      <diagonal/>
    </border>
    <border>
      <left style="thick">
        <color rgb="FF000000"/>
      </left>
      <right style="thin">
        <color rgb="FFD0CECE"/>
      </right>
      <top style="thin">
        <color rgb="FFD0CECE"/>
      </top>
      <bottom style="thick">
        <color rgb="FF000000"/>
      </bottom>
      <diagonal/>
    </border>
    <border>
      <left style="thin">
        <color rgb="FFD0CECE"/>
      </left>
      <right style="thin">
        <color rgb="FFD0CECE"/>
      </right>
      <top style="thin">
        <color rgb="FFD0CECE"/>
      </top>
      <bottom style="thick">
        <color rgb="FF000000"/>
      </bottom>
      <diagonal/>
    </border>
    <border>
      <left style="thin">
        <color rgb="FFD0CECE"/>
      </left>
      <right style="thick">
        <color rgb="FF000000"/>
      </right>
      <top style="thin">
        <color rgb="FFD0CECE"/>
      </top>
      <bottom style="thick">
        <color rgb="FF000000"/>
      </bottom>
      <diagonal/>
    </border>
    <border>
      <left style="thick">
        <color rgb="FF000000"/>
      </left>
      <right/>
      <top style="thick">
        <color rgb="FF000000"/>
      </top>
      <bottom style="thin">
        <color rgb="FF000000"/>
      </bottom>
      <diagonal/>
    </border>
    <border>
      <left/>
      <right style="medium">
        <color rgb="FF000000"/>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style="hair">
        <color rgb="FF000000"/>
      </right>
      <top/>
      <bottom/>
      <diagonal/>
    </border>
    <border>
      <left style="hair">
        <color rgb="FF000000"/>
      </left>
      <right/>
      <top/>
      <bottom/>
      <diagonal/>
    </border>
    <border>
      <left style="thick">
        <color rgb="FF000000"/>
      </left>
      <right style="hair">
        <color rgb="FF000000"/>
      </right>
      <top/>
      <bottom/>
      <diagonal/>
    </border>
    <border>
      <left style="hair">
        <color rgb="FF000000"/>
      </left>
      <right style="hair">
        <color rgb="FF000000"/>
      </right>
      <top/>
      <bottom/>
      <diagonal/>
    </border>
    <border>
      <left style="hair">
        <color rgb="FF000000"/>
      </left>
      <right/>
      <top/>
      <bottom/>
      <diagonal/>
    </border>
    <border>
      <left style="thin">
        <color rgb="FF000000"/>
      </left>
      <right style="hair">
        <color rgb="FF000000"/>
      </right>
      <top/>
      <bottom/>
      <diagonal/>
    </border>
    <border>
      <left/>
      <right style="hair">
        <color rgb="FF000000"/>
      </right>
      <top/>
      <bottom/>
      <diagonal/>
    </border>
    <border>
      <left style="thick">
        <color rgb="FF000000"/>
      </left>
      <right/>
      <top/>
      <bottom/>
      <diagonal/>
    </border>
    <border>
      <left style="hair">
        <color rgb="FF000000"/>
      </left>
      <right/>
      <top/>
      <bottom style="thin">
        <color rgb="FFFFFFFF"/>
      </bottom>
      <diagonal/>
    </border>
    <border>
      <left style="hair">
        <color rgb="FF000000"/>
      </left>
      <right style="hair">
        <color rgb="FF000000"/>
      </right>
      <top/>
      <bottom style="thin">
        <color rgb="FFFFFFFF"/>
      </bottom>
      <diagonal/>
    </border>
    <border>
      <left/>
      <right/>
      <top/>
      <bottom style="thin">
        <color rgb="FFFFFFFF"/>
      </bottom>
      <diagonal/>
    </border>
    <border>
      <left style="thin">
        <color rgb="FF000000"/>
      </left>
      <right style="hair">
        <color rgb="FF000000"/>
      </right>
      <top/>
      <bottom style="thin">
        <color rgb="FFFFFFFF"/>
      </bottom>
      <diagonal/>
    </border>
    <border>
      <left style="thick">
        <color rgb="FF000000"/>
      </left>
      <right style="hair">
        <color rgb="FF000000"/>
      </right>
      <top/>
      <bottom style="thin">
        <color rgb="FFFFFFFF"/>
      </bottom>
      <diagonal/>
    </border>
    <border>
      <left/>
      <right style="hair">
        <color rgb="FF000000"/>
      </right>
      <top/>
      <bottom/>
      <diagonal/>
    </border>
    <border>
      <left style="hair">
        <color rgb="FF000000"/>
      </left>
      <right style="hair">
        <color rgb="FF000000"/>
      </right>
      <top/>
      <bottom/>
      <diagonal/>
    </border>
    <border>
      <left style="thin">
        <color rgb="FF000000"/>
      </left>
      <right style="hair">
        <color rgb="FF000000"/>
      </right>
      <top/>
      <bottom/>
      <diagonal/>
    </border>
    <border>
      <left style="hair">
        <color rgb="FF000000"/>
      </left>
      <right style="thick">
        <color rgb="FF000000"/>
      </right>
      <top/>
      <bottom/>
      <diagonal/>
    </border>
    <border>
      <left style="thick">
        <color rgb="FF000000"/>
      </left>
      <right/>
      <top style="medium">
        <color rgb="FF000000"/>
      </top>
      <bottom/>
      <diagonal/>
    </border>
    <border>
      <left/>
      <right/>
      <top style="medium">
        <color rgb="FF000000"/>
      </top>
      <bottom/>
      <diagonal/>
    </border>
    <border>
      <left style="thick">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top style="medium">
        <color rgb="FF000000"/>
      </top>
      <bottom/>
      <diagonal/>
    </border>
    <border>
      <left style="thin">
        <color rgb="FF000000"/>
      </left>
      <right style="hair">
        <color rgb="FF000000"/>
      </right>
      <top style="medium">
        <color rgb="FF000000"/>
      </top>
      <bottom/>
      <diagonal/>
    </border>
    <border>
      <left/>
      <right style="hair">
        <color rgb="FF000000"/>
      </right>
      <top style="medium">
        <color rgb="FF000000"/>
      </top>
      <bottom/>
      <diagonal/>
    </border>
    <border>
      <left style="hair">
        <color rgb="FF000000"/>
      </left>
      <right style="thick">
        <color rgb="FF000000"/>
      </right>
      <top style="medium">
        <color rgb="FF000000"/>
      </top>
      <bottom/>
      <diagonal/>
    </border>
    <border>
      <left/>
      <right style="thick">
        <color rgb="FF000000"/>
      </right>
      <top style="medium">
        <color rgb="FF000000"/>
      </top>
      <bottom/>
      <diagonal/>
    </border>
    <border>
      <left style="medium">
        <color rgb="FF000000"/>
      </left>
      <right/>
      <top style="medium">
        <color rgb="FF000000"/>
      </top>
      <bottom style="hair">
        <color rgb="FF000000"/>
      </bottom>
      <diagonal/>
    </border>
    <border>
      <left style="thick">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thin">
        <color rgb="FF000000"/>
      </left>
      <right style="hair">
        <color rgb="FF000000"/>
      </right>
      <top style="medium">
        <color rgb="FF000000"/>
      </top>
      <bottom style="hair">
        <color rgb="FF000000"/>
      </bottom>
      <diagonal/>
    </border>
    <border>
      <left/>
      <right style="hair">
        <color rgb="FF000000"/>
      </right>
      <top style="medium">
        <color rgb="FF000000"/>
      </top>
      <bottom style="hair">
        <color rgb="FF000000"/>
      </bottom>
      <diagonal/>
    </border>
    <border>
      <left style="thick">
        <color rgb="FF000000"/>
      </left>
      <right/>
      <top style="medium">
        <color rgb="FF000000"/>
      </top>
      <bottom style="hair">
        <color rgb="FF000000"/>
      </bottom>
      <diagonal/>
    </border>
    <border>
      <left style="hair">
        <color rgb="FF000000"/>
      </left>
      <right style="thin">
        <color rgb="FF000000"/>
      </right>
      <top style="medium">
        <color rgb="FF000000"/>
      </top>
      <bottom style="hair">
        <color rgb="FF000000"/>
      </bottom>
      <diagonal/>
    </border>
    <border>
      <left style="hair">
        <color rgb="FF000000"/>
      </left>
      <right style="thick">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thick">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style="medium">
        <color rgb="FF000000"/>
      </left>
      <right/>
      <top style="hair">
        <color rgb="FF000000"/>
      </top>
      <bottom/>
      <diagonal/>
    </border>
    <border>
      <left style="thick">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style="thick">
        <color rgb="FF000000"/>
      </left>
      <right/>
      <top style="hair">
        <color rgb="FF000000"/>
      </top>
      <bottom/>
      <diagonal/>
    </border>
    <border>
      <left/>
      <right style="thin">
        <color rgb="FF000000"/>
      </right>
      <top style="hair">
        <color rgb="FF000000"/>
      </top>
      <bottom/>
      <diagonal/>
    </border>
    <border>
      <left style="hair">
        <color rgb="FF000000"/>
      </left>
      <right style="thick">
        <color rgb="FF000000"/>
      </right>
      <top style="hair">
        <color rgb="FF000000"/>
      </top>
      <bottom/>
      <diagonal/>
    </border>
    <border>
      <left style="hair">
        <color rgb="FF000000"/>
      </left>
      <right style="thin">
        <color rgb="FF000000"/>
      </right>
      <top style="hair">
        <color rgb="FF000000"/>
      </top>
      <bottom/>
      <diagonal/>
    </border>
    <border>
      <left/>
      <right style="thick">
        <color rgb="FF000000"/>
      </right>
      <top style="hair">
        <color rgb="FF000000"/>
      </top>
      <bottom/>
      <diagonal/>
    </border>
    <border>
      <left style="medium">
        <color rgb="FF000000"/>
      </left>
      <right style="thick">
        <color rgb="FF000000"/>
      </right>
      <top style="medium">
        <color rgb="FF000000"/>
      </top>
      <bottom style="medium">
        <color rgb="FF000000"/>
      </bottom>
      <diagonal/>
    </border>
    <border>
      <left/>
      <right style="hair">
        <color rgb="FF000000"/>
      </right>
      <top style="medium">
        <color rgb="FF000000"/>
      </top>
      <bottom style="medium">
        <color rgb="FF000000"/>
      </bottom>
      <diagonal/>
    </border>
    <border>
      <left style="thin">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thick">
        <color rgb="FF000000"/>
      </left>
      <right style="hair">
        <color rgb="FF000000"/>
      </right>
      <top style="medium">
        <color rgb="FF000000"/>
      </top>
      <bottom style="medium">
        <color rgb="FF000000"/>
      </bottom>
      <diagonal/>
    </border>
    <border>
      <left style="hair">
        <color rgb="FF000000"/>
      </left>
      <right style="thick">
        <color rgb="FF000000"/>
      </right>
      <top style="medium">
        <color rgb="FF000000"/>
      </top>
      <bottom style="medium">
        <color rgb="FF000000"/>
      </bottom>
      <diagonal/>
    </border>
    <border>
      <left style="hair">
        <color rgb="FF000000"/>
      </left>
      <right/>
      <top style="medium">
        <color rgb="FF000000"/>
      </top>
      <bottom style="medium">
        <color rgb="FF000000"/>
      </bottom>
      <diagonal/>
    </border>
    <border>
      <left/>
      <right style="thin">
        <color rgb="FF000000"/>
      </right>
      <top style="medium">
        <color rgb="FF000000"/>
      </top>
      <bottom/>
      <diagonal/>
    </border>
    <border>
      <left style="thick">
        <color rgb="FF000000"/>
      </left>
      <right style="hair">
        <color rgb="FF000000"/>
      </right>
      <top/>
      <bottom/>
      <diagonal/>
    </border>
    <border>
      <left style="hair">
        <color rgb="FF000000"/>
      </left>
      <right style="thick">
        <color rgb="FF000000"/>
      </right>
      <top/>
      <bottom/>
      <diagonal/>
    </border>
    <border>
      <left style="hair">
        <color rgb="FF000000"/>
      </left>
      <right/>
      <top/>
      <bottom/>
      <diagonal/>
    </border>
    <border>
      <left style="medium">
        <color rgb="FF000000"/>
      </left>
      <right/>
      <top style="medium">
        <color rgb="FF000000"/>
      </top>
      <bottom/>
      <diagonal/>
    </border>
    <border>
      <left style="hair">
        <color rgb="FF000000"/>
      </left>
      <right style="thin">
        <color rgb="FF000000"/>
      </right>
      <top style="medium">
        <color rgb="FF000000"/>
      </top>
      <bottom/>
      <diagonal/>
    </border>
    <border>
      <left style="hair">
        <color rgb="FF000000"/>
      </left>
      <right/>
      <top style="thin">
        <color rgb="FF000000"/>
      </top>
      <bottom/>
      <diagonal/>
    </border>
    <border>
      <left style="thin">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rgb="FF000000"/>
      </left>
      <right style="hair">
        <color rgb="FF000000"/>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top/>
      <bottom style="hair">
        <color rgb="FF000000"/>
      </bottom>
      <diagonal/>
    </border>
    <border>
      <left style="thick">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top/>
      <bottom style="hair">
        <color rgb="FF000000"/>
      </bottom>
      <diagonal/>
    </border>
    <border>
      <left style="hair">
        <color rgb="FF000000"/>
      </left>
      <right style="thin">
        <color rgb="FF000000"/>
      </right>
      <top/>
      <bottom style="hair">
        <color rgb="FF000000"/>
      </bottom>
      <diagonal/>
    </border>
    <border>
      <left style="medium">
        <color rgb="FF000000"/>
      </left>
      <right/>
      <top/>
      <bottom/>
      <diagonal/>
    </border>
    <border>
      <left style="hair">
        <color rgb="FF000000"/>
      </left>
      <right style="hair">
        <color rgb="FF000000"/>
      </right>
      <top/>
      <bottom/>
      <diagonal/>
    </border>
    <border>
      <left style="thin">
        <color rgb="FF000000"/>
      </left>
      <right style="hair">
        <color rgb="FF000000"/>
      </right>
      <top/>
      <bottom/>
      <diagonal/>
    </border>
    <border>
      <left/>
      <right style="hair">
        <color rgb="FF000000"/>
      </right>
      <top/>
      <bottom/>
      <diagonal/>
    </border>
    <border>
      <left style="hair">
        <color rgb="FF000000"/>
      </left>
      <right style="thin">
        <color rgb="FF000000"/>
      </right>
      <top/>
      <bottom/>
      <diagonal/>
    </border>
    <border>
      <left style="hair">
        <color rgb="FF000000"/>
      </left>
      <right style="thick">
        <color rgb="FF000000"/>
      </right>
      <top style="hair">
        <color rgb="FF000000"/>
      </top>
      <bottom style="thin">
        <color rgb="FF000000"/>
      </bottom>
      <diagonal/>
    </border>
    <border>
      <left style="thick">
        <color rgb="FF000000"/>
      </left>
      <right style="hair">
        <color rgb="FF000000"/>
      </right>
      <top style="thin">
        <color rgb="FF000000"/>
      </top>
      <bottom/>
      <diagonal/>
    </border>
    <border>
      <left/>
      <right style="hair">
        <color rgb="FF000000"/>
      </right>
      <top style="thin">
        <color rgb="FF000000"/>
      </top>
      <bottom/>
      <diagonal/>
    </border>
    <border>
      <left style="hair">
        <color rgb="FF000000"/>
      </left>
      <right style="thin">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style="medium">
        <color rgb="FF000000"/>
      </top>
      <bottom style="thick">
        <color rgb="FF000000"/>
      </bottom>
      <diagonal/>
    </border>
    <border>
      <left style="thick">
        <color rgb="FF000000"/>
      </left>
      <right/>
      <top style="medium">
        <color rgb="FF000000"/>
      </top>
      <bottom style="thick">
        <color rgb="FF000000"/>
      </bottom>
      <diagonal/>
    </border>
    <border>
      <left style="hair">
        <color rgb="FF000000"/>
      </left>
      <right style="hair">
        <color rgb="FF000000"/>
      </right>
      <top style="medium">
        <color rgb="FF000000"/>
      </top>
      <bottom style="thick">
        <color rgb="FF000000"/>
      </bottom>
      <diagonal/>
    </border>
    <border>
      <left style="hair">
        <color rgb="FF000000"/>
      </left>
      <right/>
      <top style="medium">
        <color rgb="FF000000"/>
      </top>
      <bottom style="thick">
        <color rgb="FF000000"/>
      </bottom>
      <diagonal/>
    </border>
    <border>
      <left style="thin">
        <color rgb="FF000000"/>
      </left>
      <right style="hair">
        <color rgb="FF000000"/>
      </right>
      <top style="medium">
        <color rgb="FF000000"/>
      </top>
      <bottom style="thick">
        <color rgb="FF000000"/>
      </bottom>
      <diagonal/>
    </border>
    <border>
      <left/>
      <right style="hair">
        <color rgb="FF000000"/>
      </right>
      <top style="medium">
        <color rgb="FF000000"/>
      </top>
      <bottom style="thick">
        <color rgb="FF000000"/>
      </bottom>
      <diagonal/>
    </border>
    <border>
      <left style="hair">
        <color rgb="FF000000"/>
      </left>
      <right style="thick">
        <color rgb="FF000000"/>
      </right>
      <top style="medium">
        <color rgb="FF000000"/>
      </top>
      <bottom style="thick">
        <color rgb="FF000000"/>
      </bottom>
      <diagonal/>
    </border>
    <border>
      <left/>
      <right/>
      <top style="medium">
        <color rgb="FF000000"/>
      </top>
      <bottom style="thick">
        <color rgb="FF000000"/>
      </bottom>
      <diagonal/>
    </border>
    <border>
      <left style="thick">
        <color rgb="FF000000"/>
      </left>
      <right style="hair">
        <color rgb="FF000000"/>
      </right>
      <top style="medium">
        <color rgb="FF000000"/>
      </top>
      <bottom style="thick">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thick">
        <color rgb="FF000000"/>
      </right>
      <top/>
      <bottom/>
      <diagonal/>
    </border>
    <border>
      <left style="hair">
        <color rgb="FF000000"/>
      </left>
      <right style="thin">
        <color rgb="FF000000"/>
      </right>
      <top/>
      <bottom/>
      <diagonal/>
    </border>
    <border>
      <left style="hair">
        <color rgb="FF000000"/>
      </left>
      <right style="thin">
        <color rgb="FF000000"/>
      </right>
      <top/>
      <bottom/>
      <diagonal/>
    </border>
    <border>
      <left/>
      <right style="thin">
        <color rgb="FF000000"/>
      </right>
      <top style="medium">
        <color rgb="FF000000"/>
      </top>
      <bottom style="hair">
        <color rgb="FF000000"/>
      </bottom>
      <diagonal/>
    </border>
    <border>
      <left/>
      <right style="thick">
        <color rgb="FF000000"/>
      </right>
      <top style="medium">
        <color rgb="FF000000"/>
      </top>
      <bottom style="hair">
        <color rgb="FF000000"/>
      </bottom>
      <diagonal/>
    </border>
    <border>
      <left/>
      <right/>
      <top style="medium">
        <color rgb="FF000000"/>
      </top>
      <bottom style="hair">
        <color rgb="FF000000"/>
      </bottom>
      <diagonal/>
    </border>
    <border>
      <left/>
      <right style="thick">
        <color rgb="FF000000"/>
      </right>
      <top style="hair">
        <color rgb="FF000000"/>
      </top>
      <bottom style="hair">
        <color rgb="FF000000"/>
      </bottom>
      <diagonal/>
    </border>
    <border>
      <left/>
      <right/>
      <top style="hair">
        <color rgb="FF000000"/>
      </top>
      <bottom style="hair">
        <color rgb="FF000000"/>
      </bottom>
      <diagonal/>
    </border>
    <border>
      <left style="thin">
        <color rgb="FF999999"/>
      </left>
      <right style="hair">
        <color rgb="FF000000"/>
      </right>
      <top style="hair">
        <color rgb="FF000000"/>
      </top>
      <bottom/>
      <diagonal/>
    </border>
    <border>
      <left style="thin">
        <color rgb="FF999999"/>
      </left>
      <right/>
      <top style="hair">
        <color rgb="FF000000"/>
      </top>
      <bottom/>
      <diagonal/>
    </border>
    <border>
      <left style="thin">
        <color rgb="FF999999"/>
      </left>
      <right style="thick">
        <color rgb="FF000000"/>
      </right>
      <top style="hair">
        <color rgb="FF000000"/>
      </top>
      <bottom/>
      <diagonal/>
    </border>
    <border>
      <left/>
      <right/>
      <top style="hair">
        <color rgb="FF000000"/>
      </top>
      <bottom/>
      <diagonal/>
    </border>
    <border>
      <left style="thin">
        <color rgb="FF999999"/>
      </left>
      <right style="hair">
        <color rgb="FF000000"/>
      </right>
      <top style="hair">
        <color rgb="FF000000"/>
      </top>
      <bottom style="hair">
        <color rgb="FF000000"/>
      </bottom>
      <diagonal/>
    </border>
    <border>
      <left style="thin">
        <color rgb="FF999999"/>
      </left>
      <right/>
      <top style="hair">
        <color rgb="FF000000"/>
      </top>
      <bottom style="hair">
        <color rgb="FF000000"/>
      </bottom>
      <diagonal/>
    </border>
    <border>
      <left style="thin">
        <color rgb="FF999999"/>
      </left>
      <right style="thick">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style="medium">
        <color rgb="FF000000"/>
      </left>
      <right/>
      <top style="hair">
        <color rgb="FF000000"/>
      </top>
      <bottom style="medium">
        <color rgb="FF000000"/>
      </bottom>
      <diagonal/>
    </border>
    <border>
      <left style="thick">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thin">
        <color rgb="FF000000"/>
      </left>
      <right style="hair">
        <color rgb="FF000000"/>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thick">
        <color rgb="FF000000"/>
      </right>
      <top style="hair">
        <color rgb="FF000000"/>
      </top>
      <bottom style="medium">
        <color rgb="FF000000"/>
      </bottom>
      <diagonal/>
    </border>
    <border>
      <left/>
      <right style="thin">
        <color rgb="FF000000"/>
      </right>
      <top style="hair">
        <color rgb="FF000000"/>
      </top>
      <bottom style="medium">
        <color rgb="FF000000"/>
      </bottom>
      <diagonal/>
    </border>
    <border>
      <left style="hair">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thin">
        <color rgb="FF000000"/>
      </left>
      <right style="hair">
        <color rgb="FF000000"/>
      </right>
      <top/>
      <bottom style="medium">
        <color rgb="FF000000"/>
      </bottom>
      <diagonal/>
    </border>
    <border>
      <left/>
      <right style="hair">
        <color rgb="FF000000"/>
      </right>
      <top/>
      <bottom style="medium">
        <color rgb="FF000000"/>
      </bottom>
      <diagonal/>
    </border>
    <border>
      <left style="hair">
        <color rgb="FF000000"/>
      </left>
      <right style="thick">
        <color rgb="FF000000"/>
      </right>
      <top/>
      <bottom style="medium">
        <color rgb="FF000000"/>
      </bottom>
      <diagonal/>
    </border>
    <border>
      <left style="hair">
        <color rgb="FF000000"/>
      </left>
      <right style="thin">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style="hair">
        <color rgb="FF000000"/>
      </right>
      <top/>
      <bottom style="medium">
        <color rgb="FF000000"/>
      </bottom>
      <diagonal/>
    </border>
    <border>
      <left style="medium">
        <color rgb="FF000000"/>
      </left>
      <right/>
      <top/>
      <bottom style="thick">
        <color rgb="FF000000"/>
      </bottom>
      <diagonal/>
    </border>
    <border>
      <left/>
      <right style="medium">
        <color rgb="FF000000"/>
      </right>
      <top/>
      <bottom style="thick">
        <color rgb="FF000000"/>
      </bottom>
      <diagonal/>
    </border>
    <border>
      <left style="thick">
        <color rgb="FF000000"/>
      </left>
      <right style="hair">
        <color rgb="FF000000"/>
      </right>
      <top/>
      <bottom style="thick">
        <color rgb="FF000000"/>
      </bottom>
      <diagonal/>
    </border>
    <border>
      <left style="hair">
        <color rgb="FF000000"/>
      </left>
      <right style="hair">
        <color rgb="FF000000"/>
      </right>
      <top/>
      <bottom style="thick">
        <color rgb="FF000000"/>
      </bottom>
      <diagonal/>
    </border>
    <border>
      <left style="hair">
        <color rgb="FF000000"/>
      </left>
      <right/>
      <top/>
      <bottom style="thick">
        <color rgb="FF000000"/>
      </bottom>
      <diagonal/>
    </border>
    <border>
      <left style="thin">
        <color rgb="FF000000"/>
      </left>
      <right style="hair">
        <color rgb="FF000000"/>
      </right>
      <top/>
      <bottom style="thick">
        <color rgb="FF000000"/>
      </bottom>
      <diagonal/>
    </border>
    <border>
      <left/>
      <right style="hair">
        <color rgb="FF000000"/>
      </right>
      <top/>
      <bottom style="thick">
        <color rgb="FF000000"/>
      </bottom>
      <diagonal/>
    </border>
    <border>
      <left style="hair">
        <color rgb="FF000000"/>
      </left>
      <right style="thick">
        <color rgb="FF000000"/>
      </right>
      <top/>
      <bottom style="thick">
        <color rgb="FF000000"/>
      </bottom>
      <diagonal/>
    </border>
    <border>
      <left style="hair">
        <color rgb="FF000000"/>
      </left>
      <right style="thin">
        <color rgb="FF000000"/>
      </right>
      <top/>
      <bottom style="thick">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hair">
        <color rgb="FF000000"/>
      </right>
      <top/>
      <bottom style="thin">
        <color rgb="FFFFFFFF"/>
      </bottom>
      <diagonal/>
    </border>
    <border>
      <left/>
      <right style="thick">
        <color rgb="FF000000"/>
      </right>
      <top/>
      <bottom style="thin">
        <color rgb="FFFFFFFF"/>
      </bottom>
      <diagonal/>
    </border>
    <border>
      <left/>
      <right/>
      <top/>
      <bottom/>
      <diagonal/>
    </border>
    <border>
      <left style="medium">
        <color rgb="FF000000"/>
      </left>
      <right/>
      <top/>
      <bottom style="thin">
        <color rgb="FF000000"/>
      </bottom>
      <diagonal/>
    </border>
    <border>
      <left style="thin">
        <color rgb="FF000000"/>
      </left>
      <right style="hair">
        <color rgb="FF000000"/>
      </right>
      <top/>
      <bottom style="thin">
        <color rgb="FF000000"/>
      </bottom>
      <diagonal/>
    </border>
    <border>
      <left style="thick">
        <color rgb="FF000000"/>
      </left>
      <right style="hair">
        <color rgb="FF000000"/>
      </right>
      <top/>
      <bottom style="thin">
        <color rgb="FF000000"/>
      </bottom>
      <diagonal/>
    </border>
    <border>
      <left/>
      <right style="hair">
        <color rgb="FF000000"/>
      </right>
      <top/>
      <bottom style="thin">
        <color rgb="FF000000"/>
      </bottom>
      <diagonal/>
    </border>
    <border>
      <left style="thin">
        <color rgb="FF108000"/>
      </left>
      <right style="thin">
        <color rgb="FF108000"/>
      </right>
      <top style="thin">
        <color rgb="FF108000"/>
      </top>
      <bottom style="thin">
        <color rgb="FF108000"/>
      </bottom>
      <diagonal/>
    </border>
    <border>
      <left style="thin">
        <color rgb="FFF9F9F9"/>
      </left>
      <right style="thin">
        <color rgb="FFF9F9F9"/>
      </right>
      <top/>
      <bottom style="dotted">
        <color rgb="FFCCCCCC"/>
      </bottom>
      <diagonal/>
    </border>
    <border>
      <left style="thin">
        <color rgb="FFECEEF1"/>
      </left>
      <right style="thin">
        <color rgb="FFECEEF1"/>
      </right>
      <top/>
      <bottom style="thin">
        <color rgb="FFECEEF1"/>
      </bottom>
      <diagonal/>
    </border>
    <border>
      <left style="thin">
        <color rgb="FFF9F9F9"/>
      </left>
      <right style="thin">
        <color rgb="FFF9F9F9"/>
      </right>
      <top/>
      <bottom/>
      <diagonal/>
    </border>
    <border>
      <left style="thin">
        <color rgb="FFF9F9F9"/>
      </left>
      <right style="thin">
        <color rgb="FFFFFFFF"/>
      </right>
      <top/>
      <bottom style="dotted">
        <color rgb="FFCCCCCC"/>
      </bottom>
      <diagonal/>
    </border>
    <border>
      <left style="thin">
        <color rgb="FFECEEF1"/>
      </left>
      <right style="thin">
        <color rgb="FFECEEF1"/>
      </right>
      <top style="thin">
        <color rgb="FFECEEF1"/>
      </top>
      <bottom style="thin">
        <color rgb="FFECEEF1"/>
      </bottom>
      <diagonal/>
    </border>
    <border>
      <left/>
      <right style="thin">
        <color rgb="FFFFFFFF"/>
      </right>
      <top/>
      <bottom/>
      <diagonal/>
    </border>
    <border>
      <left style="thin">
        <color rgb="FFFFFFFF"/>
      </left>
      <right/>
      <top style="dotted">
        <color rgb="FFCCCCCC"/>
      </top>
      <bottom style="thin">
        <color rgb="FFD9D9D9"/>
      </bottom>
      <diagonal/>
    </border>
    <border>
      <left/>
      <right style="thin">
        <color rgb="FFFFFFFF"/>
      </right>
      <top style="dotted">
        <color rgb="FFCCCCCC"/>
      </top>
      <bottom style="thin">
        <color rgb="FFD9D9D9"/>
      </bottom>
      <diagonal/>
    </border>
    <border>
      <left style="thin">
        <color rgb="FFFFFFFF"/>
      </left>
      <right style="thin">
        <color rgb="FFFFFFFF"/>
      </right>
      <top style="dotted">
        <color rgb="FFCCCCCC"/>
      </top>
      <bottom style="thin">
        <color rgb="FFD9D9D9"/>
      </bottom>
      <diagonal/>
    </border>
    <border>
      <left/>
      <right style="thin">
        <color rgb="FFFFFFFF"/>
      </right>
      <top style="dotted">
        <color rgb="FFCCCCCC"/>
      </top>
      <bottom style="thin">
        <color rgb="FFFFFFFF"/>
      </bottom>
      <diagonal/>
    </border>
    <border>
      <left style="thin">
        <color rgb="FFFFFFFF"/>
      </left>
      <right/>
      <top style="thin">
        <color rgb="FFD9D9D9"/>
      </top>
      <bottom style="thin">
        <color rgb="FFD9D9D9"/>
      </bottom>
      <diagonal/>
    </border>
    <border>
      <left/>
      <right style="thin">
        <color rgb="FFFFFFFF"/>
      </right>
      <top style="thin">
        <color rgb="FFD9D9D9"/>
      </top>
      <bottom style="thin">
        <color rgb="FFD9D9D9"/>
      </bottom>
      <diagonal/>
    </border>
    <border>
      <left style="thin">
        <color rgb="FFFFFFFF"/>
      </left>
      <right style="thin">
        <color rgb="FFFFFFFF"/>
      </right>
      <top style="thin">
        <color rgb="FFD9D9D9"/>
      </top>
      <bottom style="thin">
        <color rgb="FFD9D9D9"/>
      </bottom>
      <diagonal/>
    </border>
    <border>
      <left/>
      <right style="thin">
        <color rgb="FFFFFFFF"/>
      </right>
      <top style="thin">
        <color rgb="FFFFFFFF"/>
      </top>
      <bottom style="thin">
        <color rgb="FFFFFFFF"/>
      </bottom>
      <diagonal/>
    </border>
    <border>
      <left style="thin">
        <color rgb="FFFFFFFF"/>
      </left>
      <right/>
      <top style="thin">
        <color rgb="FFD9D9D9"/>
      </top>
      <bottom/>
      <diagonal/>
    </border>
    <border>
      <left/>
      <right style="thin">
        <color rgb="FFFFFFFF"/>
      </right>
      <top style="thin">
        <color rgb="FFFFFFFF"/>
      </top>
      <bottom/>
      <diagonal/>
    </border>
    <border>
      <left/>
      <right style="thin">
        <color rgb="FFFFFFFF"/>
      </right>
      <top style="thin">
        <color rgb="FFFFFFFF"/>
      </top>
      <bottom style="dotted">
        <color rgb="FFFFFFFF"/>
      </bottom>
      <diagonal/>
    </border>
    <border>
      <left style="thin">
        <color rgb="FFF9F9F9"/>
      </left>
      <right style="thin">
        <color rgb="FFF9F9F9"/>
      </right>
      <top style="dotted">
        <color rgb="FFD9D9D9"/>
      </top>
      <bottom/>
      <diagonal/>
    </border>
    <border>
      <left style="thin">
        <color rgb="FFF9F9F9"/>
      </left>
      <right style="thin">
        <color rgb="FFFFFFFF"/>
      </right>
      <top style="dotted">
        <color rgb="FFD9D9D9"/>
      </top>
      <bottom style="dotted">
        <color rgb="FFCCCCCC"/>
      </bottom>
      <diagonal/>
    </border>
    <border>
      <left style="thin">
        <color rgb="FFFFFFFF"/>
      </left>
      <right style="thin">
        <color rgb="FFFFFFFF"/>
      </right>
      <top style="thin">
        <color rgb="FFD9D9D9"/>
      </top>
      <bottom style="dotted">
        <color rgb="FFCCCCCC"/>
      </bottom>
      <diagonal/>
    </border>
    <border>
      <left/>
      <right style="thin">
        <color rgb="FFFFFFFF"/>
      </right>
      <top style="thin">
        <color rgb="FFFFFFFF"/>
      </top>
      <bottom style="dotted">
        <color rgb="FFCCCCCC"/>
      </bottom>
      <diagonal/>
    </border>
    <border>
      <left style="thin">
        <color rgb="FFF9F9F9"/>
      </left>
      <right style="thin">
        <color rgb="FFF9F9F9"/>
      </right>
      <top style="dotted">
        <color rgb="FFCCCCCC"/>
      </top>
      <bottom style="dotted">
        <color rgb="FFCCCCCC"/>
      </bottom>
      <diagonal/>
    </border>
    <border>
      <left style="thin">
        <color rgb="FFF9F9F9"/>
      </left>
      <right style="dotted">
        <color rgb="FFFFFFFF"/>
      </right>
      <top style="dotted">
        <color rgb="FFCCCCCC"/>
      </top>
      <bottom style="dotted">
        <color rgb="FFCCCCCC"/>
      </bottom>
      <diagonal/>
    </border>
    <border>
      <left style="thin">
        <color rgb="FFFFFFFF"/>
      </left>
      <right style="thin">
        <color rgb="FFFFFFFF"/>
      </right>
      <top style="thin">
        <color rgb="FFD9D9D9"/>
      </top>
      <bottom/>
      <diagonal/>
    </border>
    <border>
      <left style="thin">
        <color rgb="FFFFFFFF"/>
      </left>
      <right style="thin">
        <color rgb="FFFFFFFF"/>
      </right>
      <top/>
      <bottom/>
      <diagonal/>
    </border>
    <border>
      <left style="thin">
        <color rgb="FFFFFFFF"/>
      </left>
      <right style="thin">
        <color rgb="FFFFFFFF"/>
      </right>
      <top style="thin">
        <color rgb="FFD9D9D9"/>
      </top>
      <bottom style="thin">
        <color rgb="FFFFFFFF"/>
      </bottom>
      <diagonal/>
    </border>
    <border>
      <left style="thin">
        <color rgb="FFECEEF1"/>
      </left>
      <right style="thin">
        <color rgb="FFD9D9D9"/>
      </right>
      <top/>
      <bottom style="thin">
        <color rgb="FFECEEF1"/>
      </bottom>
      <diagonal/>
    </border>
    <border>
      <left/>
      <right style="thin">
        <color rgb="FFF9F9F9"/>
      </right>
      <top/>
      <bottom style="dotted">
        <color rgb="FFCCCCCC"/>
      </bottom>
      <diagonal/>
    </border>
    <border>
      <left style="thin">
        <color rgb="FFECEEF1"/>
      </left>
      <right style="thin">
        <color rgb="FFD9D9D9"/>
      </right>
      <top style="thin">
        <color rgb="FFECEEF1"/>
      </top>
      <bottom style="thin">
        <color rgb="FFECEEF1"/>
      </bottom>
      <diagonal/>
    </border>
    <border>
      <left/>
      <right style="thin">
        <color rgb="FFFFFFFF"/>
      </right>
      <top style="dotted">
        <color rgb="FFCCCCCC"/>
      </top>
      <bottom style="hair">
        <color rgb="FFFFFFFF"/>
      </bottom>
      <diagonal/>
    </border>
    <border>
      <left/>
      <right style="dotted">
        <color rgb="FFFFFFFF"/>
      </right>
      <top style="dotted">
        <color rgb="FFCCCCCC"/>
      </top>
      <bottom style="thin">
        <color rgb="FFD9D9D9"/>
      </bottom>
      <diagonal/>
    </border>
    <border>
      <left style="dotted">
        <color rgb="FFFFFFFF"/>
      </left>
      <right style="dotted">
        <color rgb="FFFFFFFF"/>
      </right>
      <top style="dotted">
        <color rgb="FFCCCCCC"/>
      </top>
      <bottom style="thin">
        <color rgb="FFD9D9D9"/>
      </bottom>
      <diagonal/>
    </border>
    <border>
      <left style="dotted">
        <color rgb="FFFFFFFF"/>
      </left>
      <right style="thin">
        <color rgb="FFFFFFFF"/>
      </right>
      <top style="dotted">
        <color rgb="FFCCCCCC"/>
      </top>
      <bottom style="thin">
        <color rgb="FFFFFFFF"/>
      </bottom>
      <diagonal/>
    </border>
    <border>
      <left/>
      <right style="thin">
        <color rgb="FFFFFFFF"/>
      </right>
      <top/>
      <bottom style="hair">
        <color rgb="FFFFFFFF"/>
      </bottom>
      <diagonal/>
    </border>
    <border>
      <left/>
      <right style="dotted">
        <color rgb="FFFFFFFF"/>
      </right>
      <top/>
      <bottom style="thin">
        <color rgb="FFD9D9D9"/>
      </bottom>
      <diagonal/>
    </border>
    <border>
      <left style="dotted">
        <color rgb="FFFFFFFF"/>
      </left>
      <right style="dotted">
        <color rgb="FFFFFFFF"/>
      </right>
      <top/>
      <bottom style="thin">
        <color rgb="FFD9D9D9"/>
      </bottom>
      <diagonal/>
    </border>
    <border>
      <left style="dotted">
        <color rgb="FFFFFFFF"/>
      </left>
      <right style="thin">
        <color rgb="FFFFFFFF"/>
      </right>
      <top/>
      <bottom style="thin">
        <color rgb="FFFFFFFF"/>
      </bottom>
      <diagonal/>
    </border>
    <border>
      <left/>
      <right style="thin">
        <color rgb="FFFFFFFF"/>
      </right>
      <top style="hair">
        <color rgb="FFFFFFFF"/>
      </top>
      <bottom style="hair">
        <color rgb="FFFFFFFF"/>
      </bottom>
      <diagonal/>
    </border>
    <border>
      <left/>
      <right style="dotted">
        <color rgb="FFFFFFFF"/>
      </right>
      <top style="thin">
        <color rgb="FFD9D9D9"/>
      </top>
      <bottom style="thin">
        <color rgb="FFD9D9D9"/>
      </bottom>
      <diagonal/>
    </border>
    <border>
      <left style="dotted">
        <color rgb="FFFFFFFF"/>
      </left>
      <right style="dotted">
        <color rgb="FFFFFFFF"/>
      </right>
      <top style="thin">
        <color rgb="FFD9D9D9"/>
      </top>
      <bottom style="thin">
        <color rgb="FFD9D9D9"/>
      </bottom>
      <diagonal/>
    </border>
    <border>
      <left style="dotted">
        <color rgb="FFFFFFFF"/>
      </left>
      <right style="thin">
        <color rgb="FFFFFFFF"/>
      </right>
      <top style="thin">
        <color rgb="FFFFFFFF"/>
      </top>
      <bottom style="thin">
        <color rgb="FFFFFFFF"/>
      </bottom>
      <diagonal/>
    </border>
    <border>
      <left/>
      <right style="thin">
        <color rgb="FFFFFFFF"/>
      </right>
      <top style="hair">
        <color rgb="FFFFFFFF"/>
      </top>
      <bottom style="dotted">
        <color rgb="FFFFFFFF"/>
      </bottom>
      <diagonal/>
    </border>
    <border>
      <left/>
      <right style="dotted">
        <color rgb="FFFFFFFF"/>
      </right>
      <top/>
      <bottom/>
      <diagonal/>
    </border>
    <border>
      <left style="dotted">
        <color rgb="FFFFFFFF"/>
      </left>
      <right style="dotted">
        <color rgb="FFFFFFFF"/>
      </right>
      <top/>
      <bottom/>
      <diagonal/>
    </border>
    <border>
      <left style="dotted">
        <color rgb="FFFFFFFF"/>
      </left>
      <right style="thin">
        <color rgb="FFFFFFFF"/>
      </right>
      <top style="thin">
        <color rgb="FFFFFFFF"/>
      </top>
      <bottom style="dotted">
        <color rgb="FFFFFFFF"/>
      </bottom>
      <diagonal/>
    </border>
    <border>
      <left/>
      <right style="thin">
        <color rgb="FFF9F9F9"/>
      </right>
      <top style="dotted">
        <color rgb="FFD9D9D9"/>
      </top>
      <bottom style="dotted">
        <color rgb="FFCCCCCC"/>
      </bottom>
      <diagonal/>
    </border>
    <border>
      <left style="thin">
        <color rgb="FFF9F9F9"/>
      </left>
      <right style="thin">
        <color rgb="FFF9F9F9"/>
      </right>
      <top style="dotted">
        <color rgb="FFD9D9D9"/>
      </top>
      <bottom style="dotted">
        <color rgb="FFCCCCCC"/>
      </bottom>
      <diagonal/>
    </border>
    <border>
      <left style="thick">
        <color rgb="FF000000"/>
      </left>
      <right style="thick">
        <color rgb="FF000000"/>
      </right>
      <top style="thick">
        <color rgb="FF000000"/>
      </top>
      <bottom/>
      <diagonal/>
    </border>
    <border>
      <left style="thick">
        <color rgb="FF000000"/>
      </left>
      <right style="thick">
        <color rgb="FF000000"/>
      </right>
      <top/>
      <bottom style="thin">
        <color rgb="FF000000"/>
      </bottom>
      <diagonal/>
    </border>
    <border>
      <left style="thick">
        <color rgb="FF000000"/>
      </left>
      <right style="thick">
        <color rgb="FF000000"/>
      </right>
      <top/>
      <bottom style="thick">
        <color rgb="FF000000"/>
      </bottom>
      <diagonal/>
    </border>
    <border>
      <left/>
      <right/>
      <top/>
      <bottom style="thin">
        <color rgb="FFD9D9D9"/>
      </bottom>
      <diagonal/>
    </border>
    <border>
      <left style="thick">
        <color rgb="FF000000"/>
      </left>
      <right style="thick">
        <color rgb="FF000000"/>
      </right>
      <top style="thin">
        <color rgb="FF000000"/>
      </top>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bottom/>
      <diagonal/>
    </border>
    <border>
      <left/>
      <right style="medium">
        <color rgb="FF000000"/>
      </right>
      <top/>
      <bottom/>
      <diagonal/>
    </border>
    <border>
      <left/>
      <right style="medium">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right style="medium">
        <color rgb="FF000000"/>
      </right>
      <top/>
      <bottom style="medium">
        <color rgb="FF000000"/>
      </bottom>
      <diagonal/>
    </border>
    <border>
      <left/>
      <right style="medium">
        <color rgb="FF000000"/>
      </right>
      <top/>
      <bottom style="thin">
        <color rgb="FFECEEF1"/>
      </bottom>
      <diagonal/>
    </border>
    <border>
      <left style="thin">
        <color rgb="FF000000"/>
      </left>
      <right/>
      <top/>
      <bottom/>
      <diagonal/>
    </border>
    <border>
      <left style="thick">
        <color rgb="FF000000"/>
      </left>
      <right style="thin">
        <color rgb="FF000000"/>
      </right>
      <top/>
      <bottom style="thin">
        <color rgb="FF000000"/>
      </bottom>
      <diagonal/>
    </border>
    <border>
      <left/>
      <right style="medium">
        <color rgb="FF000000"/>
      </right>
      <top style="thin">
        <color rgb="FFECEEF1"/>
      </top>
      <bottom style="thin">
        <color rgb="FFECEEF1"/>
      </bottom>
      <diagonal/>
    </border>
    <border>
      <left style="thin">
        <color rgb="FF000000"/>
      </left>
      <right/>
      <top style="thin">
        <color rgb="FF999999"/>
      </top>
      <bottom/>
      <diagonal/>
    </border>
    <border>
      <left style="thin">
        <color rgb="FF000000"/>
      </left>
      <right/>
      <top style="thin">
        <color rgb="FF999999"/>
      </top>
      <bottom style="thin">
        <color rgb="FF999999"/>
      </bottom>
      <diagonal/>
    </border>
    <border>
      <left/>
      <right style="medium">
        <color rgb="FF000000"/>
      </right>
      <top style="thin">
        <color rgb="FFECEEF1"/>
      </top>
      <bottom/>
      <diagonal/>
    </border>
    <border>
      <left/>
      <right style="medium">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right/>
      <top/>
      <bottom style="thin">
        <color rgb="FFB7B7B7"/>
      </bottom>
      <diagonal/>
    </border>
    <border>
      <left/>
      <right/>
      <top style="thin">
        <color rgb="FFB7B7B7"/>
      </top>
      <bottom style="thin">
        <color rgb="FF999999"/>
      </bottom>
      <diagonal/>
    </border>
    <border>
      <left style="thin">
        <color rgb="FF000000"/>
      </left>
      <right/>
      <top style="dotted">
        <color rgb="FFCCCCCC"/>
      </top>
      <bottom style="thin">
        <color rgb="FF999999"/>
      </bottom>
      <diagonal/>
    </border>
    <border>
      <left style="thin">
        <color rgb="FF000000"/>
      </left>
      <right style="thin">
        <color rgb="FF000000"/>
      </right>
      <top style="dotted">
        <color rgb="FFCCCCCC"/>
      </top>
      <bottom style="thin">
        <color rgb="FF999999"/>
      </bottom>
      <diagonal/>
    </border>
    <border>
      <left/>
      <right style="thin">
        <color rgb="FF000000"/>
      </right>
      <top style="dotted">
        <color rgb="FFCCCCCC"/>
      </top>
      <bottom style="thin">
        <color rgb="FF999999"/>
      </bottom>
      <diagonal/>
    </border>
    <border>
      <left/>
      <right/>
      <top style="dotted">
        <color rgb="FFCCCCCC"/>
      </top>
      <bottom style="thin">
        <color rgb="FF999999"/>
      </bottom>
      <diagonal/>
    </border>
    <border>
      <left style="thick">
        <color rgb="FF000000"/>
      </left>
      <right style="thin">
        <color rgb="FF000000"/>
      </right>
      <top style="dotted">
        <color rgb="FFCCCCCC"/>
      </top>
      <bottom style="thin">
        <color rgb="FF999999"/>
      </bottom>
      <diagonal/>
    </border>
    <border>
      <left/>
      <right style="thick">
        <color rgb="FF000000"/>
      </right>
      <top style="dotted">
        <color rgb="FFCCCCCC"/>
      </top>
      <bottom style="thin">
        <color rgb="FF999999"/>
      </bottom>
      <diagonal/>
    </border>
    <border>
      <left/>
      <right style="thin">
        <color rgb="FF000000"/>
      </right>
      <top/>
      <bottom style="thin">
        <color rgb="FFCCCCCC"/>
      </bottom>
      <diagonal/>
    </border>
    <border>
      <left/>
      <right/>
      <top/>
      <bottom style="thin">
        <color rgb="FFCCCCCC"/>
      </bottom>
      <diagonal/>
    </border>
    <border>
      <left style="thin">
        <color rgb="FF000000"/>
      </left>
      <right/>
      <top/>
      <bottom style="thin">
        <color rgb="FFCCCCCC"/>
      </bottom>
      <diagonal/>
    </border>
    <border>
      <left style="thin">
        <color rgb="FF000000"/>
      </left>
      <right style="thin">
        <color rgb="FF000000"/>
      </right>
      <top/>
      <bottom style="thin">
        <color rgb="FFCCCCCC"/>
      </bottom>
      <diagonal/>
    </border>
    <border>
      <left style="thick">
        <color rgb="FF000000"/>
      </left>
      <right style="thin">
        <color rgb="FF000000"/>
      </right>
      <top/>
      <bottom style="thin">
        <color rgb="FFCCCCCC"/>
      </bottom>
      <diagonal/>
    </border>
    <border>
      <left/>
      <right style="thick">
        <color rgb="FF000000"/>
      </right>
      <top/>
      <bottom style="thin">
        <color rgb="FFCCCCCC"/>
      </bottom>
      <diagonal/>
    </border>
    <border>
      <left/>
      <right style="medium">
        <color rgb="FF000000"/>
      </right>
      <top style="thin">
        <color rgb="FFECEEF1"/>
      </top>
      <bottom style="thick">
        <color rgb="FF000000"/>
      </bottom>
      <diagonal/>
    </border>
    <border>
      <left style="thick">
        <color rgb="FF000000"/>
      </left>
      <right style="medium">
        <color rgb="FF000000"/>
      </right>
      <top style="thick">
        <color rgb="FF000000"/>
      </top>
      <bottom style="thick">
        <color rgb="FF000000"/>
      </bottom>
      <diagonal/>
    </border>
    <border>
      <left style="thick">
        <color rgb="FF000000"/>
      </left>
      <right style="medium">
        <color rgb="FF000000"/>
      </right>
      <top/>
      <bottom style="medium">
        <color rgb="FF000000"/>
      </bottom>
      <diagonal/>
    </border>
    <border>
      <left style="thick">
        <color rgb="FF000000"/>
      </left>
      <right style="medium">
        <color rgb="FF000000"/>
      </right>
      <top style="thin">
        <color rgb="FFECEEF1"/>
      </top>
      <bottom style="thin">
        <color rgb="FFECEEF1"/>
      </bottom>
      <diagonal/>
    </border>
    <border>
      <left/>
      <right style="medium">
        <color rgb="FF000000"/>
      </right>
      <top style="thin">
        <color rgb="FF999999"/>
      </top>
      <bottom/>
      <diagonal/>
    </border>
    <border>
      <left/>
      <right style="medium">
        <color rgb="FF000000"/>
      </right>
      <top style="thin">
        <color rgb="FF999999"/>
      </top>
      <bottom style="thin">
        <color rgb="FF999999"/>
      </bottom>
      <diagonal/>
    </border>
    <border>
      <left style="thick">
        <color rgb="FF000000"/>
      </left>
      <right style="medium">
        <color rgb="FF000000"/>
      </right>
      <top/>
      <bottom style="thin">
        <color rgb="FFECEEF1"/>
      </bottom>
      <diagonal/>
    </border>
    <border>
      <left style="thin">
        <color rgb="FF000000"/>
      </left>
      <right style="thin">
        <color rgb="FF000000"/>
      </right>
      <top/>
      <bottom style="thin">
        <color rgb="FFD9D9D9"/>
      </bottom>
      <diagonal/>
    </border>
    <border>
      <left/>
      <right style="thick">
        <color rgb="FF000000"/>
      </right>
      <top/>
      <bottom style="thin">
        <color rgb="FFD9D9D9"/>
      </bottom>
      <diagonal/>
    </border>
    <border>
      <left style="thick">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right style="medium">
        <color rgb="FF000000"/>
      </right>
      <top/>
      <bottom style="thin">
        <color rgb="FF999999"/>
      </bottom>
      <diagonal/>
    </border>
    <border>
      <left style="thick">
        <color rgb="FF000000"/>
      </left>
      <right style="medium">
        <color rgb="FF000000"/>
      </right>
      <top style="thin">
        <color rgb="FFECEEF1"/>
      </top>
      <bottom style="thick">
        <color rgb="FF000000"/>
      </bottom>
      <diagonal/>
    </border>
    <border>
      <left style="thick">
        <color rgb="FF000000"/>
      </left>
      <right style="medium">
        <color rgb="FF000000"/>
      </right>
      <top style="thin">
        <color rgb="FFECEEF1"/>
      </top>
      <bottom/>
      <diagonal/>
    </border>
    <border>
      <left style="thick">
        <color rgb="FF000000"/>
      </left>
      <right style="thick">
        <color rgb="FF000000"/>
      </right>
      <top/>
      <bottom style="medium">
        <color rgb="FF000000"/>
      </bottom>
      <diagonal/>
    </border>
    <border>
      <left style="thick">
        <color rgb="FF000000"/>
      </left>
      <right style="thick">
        <color rgb="FF000000"/>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ck">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011">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2" fillId="2" borderId="0" xfId="0" applyFont="1" applyFill="1" applyAlignment="1">
      <alignment horizont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xf numFmtId="0" fontId="3" fillId="0" borderId="0" xfId="0" applyFont="1"/>
    <xf numFmtId="0" fontId="3" fillId="3" borderId="0" xfId="0" applyFont="1" applyFill="1"/>
    <xf numFmtId="38" fontId="3" fillId="0" borderId="0" xfId="0" applyNumberFormat="1" applyFont="1"/>
    <xf numFmtId="0" fontId="7" fillId="3" borderId="8" xfId="0" applyFont="1" applyFill="1" applyBorder="1" applyAlignment="1">
      <alignment horizontal="center"/>
    </xf>
    <xf numFmtId="0" fontId="7" fillId="6" borderId="26" xfId="0" applyFont="1" applyFill="1" applyBorder="1" applyAlignment="1">
      <alignment horizontal="center"/>
    </xf>
    <xf numFmtId="0" fontId="7" fillId="7" borderId="9" xfId="0" applyFont="1" applyFill="1" applyBorder="1" applyAlignment="1">
      <alignment horizontal="center"/>
    </xf>
    <xf numFmtId="0" fontId="7" fillId="8" borderId="12" xfId="0" applyFont="1" applyFill="1" applyBorder="1" applyAlignment="1">
      <alignment horizontal="center"/>
    </xf>
    <xf numFmtId="49" fontId="3" fillId="0" borderId="27" xfId="0" applyNumberFormat="1" applyFont="1" applyBorder="1" applyAlignment="1">
      <alignment horizontal="center"/>
    </xf>
    <xf numFmtId="177" fontId="8" fillId="9" borderId="28" xfId="0" applyNumberFormat="1" applyFont="1" applyFill="1" applyBorder="1" applyAlignment="1">
      <alignment horizontal="right"/>
    </xf>
    <xf numFmtId="177" fontId="3" fillId="9" borderId="28" xfId="0" applyNumberFormat="1" applyFont="1" applyFill="1" applyBorder="1"/>
    <xf numFmtId="177" fontId="3" fillId="9" borderId="29" xfId="0" applyNumberFormat="1" applyFont="1" applyFill="1" applyBorder="1"/>
    <xf numFmtId="177" fontId="9" fillId="9" borderId="28" xfId="0" applyNumberFormat="1" applyFont="1" applyFill="1" applyBorder="1" applyAlignment="1">
      <alignment horizontal="right"/>
    </xf>
    <xf numFmtId="177" fontId="7" fillId="9" borderId="28" xfId="0" applyNumberFormat="1" applyFont="1" applyFill="1" applyBorder="1"/>
    <xf numFmtId="177" fontId="7" fillId="9" borderId="29" xfId="0" applyNumberFormat="1" applyFont="1" applyFill="1" applyBorder="1"/>
    <xf numFmtId="177" fontId="9" fillId="3" borderId="28" xfId="0" applyNumberFormat="1" applyFont="1" applyFill="1" applyBorder="1" applyAlignment="1">
      <alignment horizontal="right"/>
    </xf>
    <xf numFmtId="177" fontId="7" fillId="3" borderId="28" xfId="0" applyNumberFormat="1" applyFont="1" applyFill="1" applyBorder="1"/>
    <xf numFmtId="177" fontId="7" fillId="3" borderId="29" xfId="0" applyNumberFormat="1" applyFont="1" applyFill="1" applyBorder="1"/>
    <xf numFmtId="177" fontId="10" fillId="9" borderId="28" xfId="0" applyNumberFormat="1" applyFont="1" applyFill="1" applyBorder="1" applyAlignment="1">
      <alignment horizontal="right"/>
    </xf>
    <xf numFmtId="177" fontId="10" fillId="3" borderId="28" xfId="0" applyNumberFormat="1" applyFont="1" applyFill="1" applyBorder="1" applyAlignment="1">
      <alignment horizontal="right"/>
    </xf>
    <xf numFmtId="49" fontId="3" fillId="0" borderId="30" xfId="0" applyNumberFormat="1" applyFont="1" applyBorder="1" applyAlignment="1">
      <alignment horizontal="center"/>
    </xf>
    <xf numFmtId="177" fontId="8" fillId="9" borderId="31" xfId="0" applyNumberFormat="1" applyFont="1" applyFill="1" applyBorder="1" applyAlignment="1">
      <alignment horizontal="right"/>
    </xf>
    <xf numFmtId="177" fontId="3" fillId="9" borderId="31" xfId="0" applyNumberFormat="1" applyFont="1" applyFill="1" applyBorder="1"/>
    <xf numFmtId="177" fontId="3" fillId="9" borderId="32" xfId="0" applyNumberFormat="1" applyFont="1" applyFill="1" applyBorder="1"/>
    <xf numFmtId="49" fontId="3" fillId="0" borderId="33" xfId="0" applyNumberFormat="1" applyFont="1" applyBorder="1" applyAlignment="1">
      <alignment horizontal="center"/>
    </xf>
    <xf numFmtId="177" fontId="10" fillId="9" borderId="34" xfId="0" applyNumberFormat="1" applyFont="1" applyFill="1" applyBorder="1" applyAlignment="1">
      <alignment horizontal="right"/>
    </xf>
    <xf numFmtId="177" fontId="7" fillId="9" borderId="35" xfId="0" applyNumberFormat="1" applyFont="1" applyFill="1" applyBorder="1"/>
    <xf numFmtId="177" fontId="10" fillId="3" borderId="34" xfId="0" applyNumberFormat="1" applyFont="1" applyFill="1" applyBorder="1" applyAlignment="1">
      <alignment horizontal="right"/>
    </xf>
    <xf numFmtId="177" fontId="7" fillId="3" borderId="35" xfId="0" applyNumberFormat="1" applyFont="1" applyFill="1" applyBorder="1"/>
    <xf numFmtId="0" fontId="7" fillId="0" borderId="36" xfId="0" applyFont="1" applyBorder="1"/>
    <xf numFmtId="177" fontId="9" fillId="0" borderId="37" xfId="0" applyNumberFormat="1" applyFont="1" applyBorder="1" applyAlignment="1">
      <alignment horizontal="right"/>
    </xf>
    <xf numFmtId="177" fontId="9" fillId="0" borderId="38" xfId="0" applyNumberFormat="1" applyFont="1" applyBorder="1" applyAlignment="1">
      <alignment horizontal="right"/>
    </xf>
    <xf numFmtId="0" fontId="7" fillId="0" borderId="39" xfId="0" applyFont="1" applyBorder="1"/>
    <xf numFmtId="177" fontId="9" fillId="0" borderId="40" xfId="0" applyNumberFormat="1" applyFont="1" applyBorder="1" applyAlignment="1">
      <alignment horizontal="right"/>
    </xf>
    <xf numFmtId="177" fontId="9" fillId="0" borderId="41" xfId="0" applyNumberFormat="1" applyFont="1" applyBorder="1" applyAlignment="1">
      <alignment horizontal="right"/>
    </xf>
    <xf numFmtId="178" fontId="3" fillId="0" borderId="0" xfId="0" applyNumberFormat="1" applyFont="1"/>
    <xf numFmtId="49" fontId="12" fillId="9" borderId="44" xfId="0" applyNumberFormat="1" applyFont="1" applyFill="1" applyBorder="1" applyAlignment="1">
      <alignment horizontal="center"/>
    </xf>
    <xf numFmtId="49" fontId="12" fillId="9" borderId="45" xfId="0" applyNumberFormat="1" applyFont="1" applyFill="1" applyBorder="1" applyAlignment="1">
      <alignment horizontal="center"/>
    </xf>
    <xf numFmtId="49" fontId="12" fillId="3" borderId="45" xfId="0" applyNumberFormat="1" applyFont="1" applyFill="1" applyBorder="1" applyAlignment="1">
      <alignment horizontal="center"/>
    </xf>
    <xf numFmtId="0" fontId="12" fillId="3" borderId="46" xfId="0" applyFont="1" applyFill="1" applyBorder="1" applyAlignment="1">
      <alignment horizontal="center"/>
    </xf>
    <xf numFmtId="0" fontId="6" fillId="3" borderId="47" xfId="0" applyFont="1" applyFill="1" applyBorder="1" applyAlignment="1">
      <alignment horizontal="center"/>
    </xf>
    <xf numFmtId="0" fontId="12" fillId="3" borderId="48" xfId="0" applyFont="1" applyFill="1" applyBorder="1"/>
    <xf numFmtId="177" fontId="14" fillId="9" borderId="49" xfId="0" applyNumberFormat="1" applyFont="1" applyFill="1" applyBorder="1"/>
    <xf numFmtId="177" fontId="14" fillId="9" borderId="50" xfId="0" applyNumberFormat="1" applyFont="1" applyFill="1" applyBorder="1"/>
    <xf numFmtId="177" fontId="14" fillId="3" borderId="50" xfId="0" applyNumberFormat="1" applyFont="1" applyFill="1" applyBorder="1"/>
    <xf numFmtId="177" fontId="14" fillId="0" borderId="50" xfId="0" applyNumberFormat="1" applyFont="1" applyBorder="1"/>
    <xf numFmtId="177" fontId="14" fillId="0" borderId="51" xfId="0" applyNumberFormat="1" applyFont="1" applyBorder="1"/>
    <xf numFmtId="0" fontId="14" fillId="0" borderId="52" xfId="0" applyFont="1" applyBorder="1" applyAlignment="1">
      <alignment horizontal="center"/>
    </xf>
    <xf numFmtId="177" fontId="14" fillId="3" borderId="49" xfId="0" applyNumberFormat="1" applyFont="1" applyFill="1" applyBorder="1"/>
    <xf numFmtId="177" fontId="14" fillId="0" borderId="53" xfId="0" applyNumberFormat="1" applyFont="1" applyBorder="1"/>
    <xf numFmtId="0" fontId="12" fillId="3" borderId="55" xfId="0" applyFont="1" applyFill="1" applyBorder="1"/>
    <xf numFmtId="177" fontId="14" fillId="9" borderId="56" xfId="0" applyNumberFormat="1" applyFont="1" applyFill="1" applyBorder="1"/>
    <xf numFmtId="177" fontId="14" fillId="3" borderId="56" xfId="0" applyNumberFormat="1" applyFont="1" applyFill="1" applyBorder="1"/>
    <xf numFmtId="177" fontId="14" fillId="0" borderId="57" xfId="0" applyNumberFormat="1" applyFont="1" applyBorder="1"/>
    <xf numFmtId="0" fontId="14" fillId="0" borderId="58" xfId="0" applyFont="1" applyBorder="1" applyAlignment="1">
      <alignment horizontal="center"/>
    </xf>
    <xf numFmtId="0" fontId="14" fillId="3" borderId="59" xfId="0" applyFont="1" applyFill="1" applyBorder="1"/>
    <xf numFmtId="177" fontId="13" fillId="9" borderId="60" xfId="0" applyNumberFormat="1" applyFont="1" applyFill="1" applyBorder="1"/>
    <xf numFmtId="177" fontId="13" fillId="9" borderId="61" xfId="0" applyNumberFormat="1" applyFont="1" applyFill="1" applyBorder="1"/>
    <xf numFmtId="177" fontId="13" fillId="3" borderId="61" xfId="0" applyNumberFormat="1" applyFont="1" applyFill="1" applyBorder="1"/>
    <xf numFmtId="177" fontId="13" fillId="0" borderId="61" xfId="0" applyNumberFormat="1" applyFont="1" applyBorder="1"/>
    <xf numFmtId="177" fontId="13" fillId="0" borderId="62" xfId="0" applyNumberFormat="1" applyFont="1" applyBorder="1"/>
    <xf numFmtId="10" fontId="13" fillId="0" borderId="63" xfId="0" applyNumberFormat="1" applyFont="1" applyBorder="1"/>
    <xf numFmtId="0" fontId="14" fillId="3" borderId="64" xfId="0" applyFont="1" applyFill="1" applyBorder="1"/>
    <xf numFmtId="177" fontId="13" fillId="0" borderId="65" xfId="0" applyNumberFormat="1" applyFont="1" applyBorder="1"/>
    <xf numFmtId="10" fontId="13" fillId="0" borderId="66" xfId="0" applyNumberFormat="1" applyFont="1" applyBorder="1"/>
    <xf numFmtId="177" fontId="13" fillId="0" borderId="67" xfId="0" applyNumberFormat="1" applyFont="1" applyBorder="1"/>
    <xf numFmtId="10" fontId="13" fillId="0" borderId="68" xfId="0" applyNumberFormat="1" applyFont="1" applyBorder="1"/>
    <xf numFmtId="177" fontId="13" fillId="0" borderId="60" xfId="0" applyNumberFormat="1" applyFont="1" applyBorder="1"/>
    <xf numFmtId="0" fontId="13" fillId="0" borderId="63" xfId="0" applyFont="1" applyBorder="1" applyAlignment="1">
      <alignment horizontal="center"/>
    </xf>
    <xf numFmtId="177" fontId="13" fillId="9" borderId="69" xfId="0" applyNumberFormat="1" applyFont="1" applyFill="1" applyBorder="1"/>
    <xf numFmtId="177" fontId="13" fillId="0" borderId="69" xfId="0" applyNumberFormat="1" applyFont="1" applyBorder="1"/>
    <xf numFmtId="0" fontId="13" fillId="0" borderId="66" xfId="0" applyFont="1" applyBorder="1" applyAlignment="1">
      <alignment horizontal="center"/>
    </xf>
    <xf numFmtId="0" fontId="12" fillId="3" borderId="70" xfId="0" applyFont="1" applyFill="1" applyBorder="1"/>
    <xf numFmtId="177" fontId="13" fillId="9" borderId="71" xfId="0" applyNumberFormat="1" applyFont="1" applyFill="1" applyBorder="1"/>
    <xf numFmtId="177" fontId="13" fillId="0" borderId="71" xfId="0" applyNumberFormat="1" applyFont="1" applyBorder="1"/>
    <xf numFmtId="177" fontId="13" fillId="0" borderId="72" xfId="0" applyNumberFormat="1" applyFont="1" applyBorder="1"/>
    <xf numFmtId="0" fontId="13" fillId="0" borderId="73" xfId="0" applyFont="1" applyBorder="1" applyAlignment="1">
      <alignment horizontal="center"/>
    </xf>
    <xf numFmtId="49" fontId="12" fillId="3" borderId="44" xfId="0" applyNumberFormat="1" applyFont="1" applyFill="1" applyBorder="1" applyAlignment="1">
      <alignment horizontal="center"/>
    </xf>
    <xf numFmtId="177" fontId="14" fillId="9" borderId="51" xfId="0" applyNumberFormat="1" applyFont="1" applyFill="1" applyBorder="1"/>
    <xf numFmtId="177" fontId="14" fillId="9" borderId="53" xfId="0" applyNumberFormat="1" applyFont="1" applyFill="1" applyBorder="1"/>
    <xf numFmtId="177" fontId="14" fillId="9" borderId="57" xfId="0" applyNumberFormat="1" applyFont="1" applyFill="1" applyBorder="1"/>
    <xf numFmtId="177" fontId="13" fillId="9" borderId="62" xfId="0" applyNumberFormat="1" applyFont="1" applyFill="1" applyBorder="1"/>
    <xf numFmtId="177" fontId="13" fillId="9" borderId="74" xfId="0" applyNumberFormat="1" applyFont="1" applyFill="1" applyBorder="1"/>
    <xf numFmtId="177" fontId="13" fillId="9" borderId="75" xfId="0" applyNumberFormat="1" applyFont="1" applyFill="1" applyBorder="1"/>
    <xf numFmtId="177" fontId="13" fillId="9" borderId="65" xfId="0" applyNumberFormat="1" applyFont="1" applyFill="1" applyBorder="1"/>
    <xf numFmtId="177" fontId="13" fillId="9" borderId="67" xfId="0" applyNumberFormat="1" applyFont="1" applyFill="1" applyBorder="1"/>
    <xf numFmtId="0" fontId="3" fillId="0" borderId="54" xfId="0" applyFont="1" applyBorder="1"/>
    <xf numFmtId="0" fontId="3" fillId="0" borderId="76" xfId="0" applyFont="1" applyBorder="1"/>
    <xf numFmtId="0" fontId="3" fillId="0" borderId="77" xfId="0" applyFont="1" applyBorder="1"/>
    <xf numFmtId="0" fontId="3" fillId="0" borderId="4" xfId="0" applyFont="1" applyBorder="1"/>
    <xf numFmtId="179" fontId="3" fillId="0" borderId="0" xfId="0" applyNumberFormat="1" applyFont="1"/>
    <xf numFmtId="0" fontId="3" fillId="0" borderId="5" xfId="0" applyFont="1" applyBorder="1"/>
    <xf numFmtId="0" fontId="16" fillId="0" borderId="5" xfId="0" applyFont="1" applyBorder="1"/>
    <xf numFmtId="179" fontId="3" fillId="0" borderId="4" xfId="0" applyNumberFormat="1" applyFont="1" applyBorder="1"/>
    <xf numFmtId="179" fontId="3" fillId="0" borderId="18" xfId="0" applyNumberFormat="1" applyFont="1" applyBorder="1"/>
    <xf numFmtId="0" fontId="3" fillId="0" borderId="21" xfId="0" applyFont="1" applyBorder="1"/>
    <xf numFmtId="0" fontId="3" fillId="0" borderId="22" xfId="0" applyFont="1" applyBorder="1"/>
    <xf numFmtId="180" fontId="12" fillId="0" borderId="0" xfId="0" applyNumberFormat="1" applyFont="1" applyAlignment="1">
      <alignment vertical="center"/>
    </xf>
    <xf numFmtId="180" fontId="17" fillId="0" borderId="0" xfId="0" applyNumberFormat="1" applyFont="1" applyAlignment="1">
      <alignment vertical="center"/>
    </xf>
    <xf numFmtId="180" fontId="18" fillId="0" borderId="0" xfId="0" applyNumberFormat="1" applyFont="1" applyAlignment="1">
      <alignment vertical="center"/>
    </xf>
    <xf numFmtId="0" fontId="12" fillId="0" borderId="0" xfId="0" applyFont="1"/>
    <xf numFmtId="0" fontId="14" fillId="0" borderId="0" xfId="0" applyFont="1"/>
    <xf numFmtId="180" fontId="19" fillId="0" borderId="0" xfId="0" applyNumberFormat="1" applyFont="1" applyAlignment="1">
      <alignment vertical="center"/>
    </xf>
    <xf numFmtId="180" fontId="20" fillId="3" borderId="0" xfId="0" applyNumberFormat="1" applyFont="1" applyFill="1" applyAlignment="1">
      <alignment horizontal="center"/>
    </xf>
    <xf numFmtId="180" fontId="17" fillId="11" borderId="78" xfId="0" applyNumberFormat="1" applyFont="1" applyFill="1" applyBorder="1" applyAlignment="1">
      <alignment vertical="center"/>
    </xf>
    <xf numFmtId="49" fontId="21" fillId="11" borderId="39" xfId="0" applyNumberFormat="1" applyFont="1" applyFill="1" applyBorder="1" applyAlignment="1">
      <alignment horizontal="center" vertical="center"/>
    </xf>
    <xf numFmtId="49" fontId="21" fillId="11" borderId="24" xfId="0" applyNumberFormat="1" applyFont="1" applyFill="1" applyBorder="1" applyAlignment="1">
      <alignment horizontal="center" vertical="center"/>
    </xf>
    <xf numFmtId="49" fontId="21" fillId="11" borderId="40" xfId="0" applyNumberFormat="1" applyFont="1" applyFill="1" applyBorder="1" applyAlignment="1">
      <alignment horizontal="center" vertical="center"/>
    </xf>
    <xf numFmtId="49" fontId="21" fillId="11" borderId="25" xfId="0" applyNumberFormat="1" applyFont="1" applyFill="1" applyBorder="1" applyAlignment="1">
      <alignment horizontal="center" vertical="center"/>
    </xf>
    <xf numFmtId="181" fontId="22" fillId="11" borderId="40" xfId="0" applyNumberFormat="1" applyFont="1" applyFill="1" applyBorder="1" applyAlignment="1">
      <alignment horizontal="center" vertical="center"/>
    </xf>
    <xf numFmtId="180" fontId="22" fillId="11" borderId="25" xfId="0" applyNumberFormat="1" applyFont="1" applyFill="1" applyBorder="1" applyAlignment="1">
      <alignment horizontal="center" vertical="center"/>
    </xf>
    <xf numFmtId="180" fontId="20" fillId="0" borderId="0" xfId="0" applyNumberFormat="1" applyFont="1" applyAlignment="1">
      <alignment vertical="center"/>
    </xf>
    <xf numFmtId="180" fontId="23" fillId="7" borderId="54" xfId="0" applyNumberFormat="1" applyFont="1" applyFill="1" applyBorder="1"/>
    <xf numFmtId="180" fontId="23" fillId="7" borderId="79" xfId="0" applyNumberFormat="1" applyFont="1" applyFill="1" applyBorder="1" applyAlignment="1">
      <alignment horizontal="right"/>
    </xf>
    <xf numFmtId="180" fontId="23" fillId="7" borderId="76" xfId="0" applyNumberFormat="1" applyFont="1" applyFill="1" applyBorder="1" applyAlignment="1">
      <alignment horizontal="right"/>
    </xf>
    <xf numFmtId="180" fontId="23" fillId="7" borderId="80" xfId="0" applyNumberFormat="1" applyFont="1" applyFill="1" applyBorder="1" applyAlignment="1">
      <alignment horizontal="right"/>
    </xf>
    <xf numFmtId="180" fontId="23" fillId="7" borderId="77" xfId="0" applyNumberFormat="1" applyFont="1" applyFill="1" applyBorder="1" applyAlignment="1">
      <alignment horizontal="right"/>
    </xf>
    <xf numFmtId="180" fontId="12" fillId="0" borderId="56" xfId="0" applyNumberFormat="1" applyFont="1" applyBorder="1" applyAlignment="1">
      <alignment vertical="center"/>
    </xf>
    <xf numFmtId="180" fontId="12" fillId="0" borderId="77" xfId="0" applyNumberFormat="1" applyFont="1" applyBorder="1" applyAlignment="1">
      <alignment vertical="center"/>
    </xf>
    <xf numFmtId="180" fontId="23" fillId="5" borderId="4" xfId="0" applyNumberFormat="1" applyFont="1" applyFill="1" applyBorder="1"/>
    <xf numFmtId="180" fontId="12" fillId="9" borderId="81" xfId="0" applyNumberFormat="1" applyFont="1" applyFill="1" applyBorder="1" applyAlignment="1">
      <alignment horizontal="right"/>
    </xf>
    <xf numFmtId="180" fontId="12" fillId="9" borderId="0" xfId="0" applyNumberFormat="1" applyFont="1" applyFill="1" applyAlignment="1">
      <alignment vertical="center"/>
    </xf>
    <xf numFmtId="180" fontId="12" fillId="9" borderId="61" xfId="0" applyNumberFormat="1" applyFont="1" applyFill="1" applyBorder="1" applyAlignment="1">
      <alignment vertical="center"/>
    </xf>
    <xf numFmtId="180" fontId="12" fillId="9" borderId="0" xfId="0" applyNumberFormat="1" applyFont="1" applyFill="1" applyAlignment="1">
      <alignment horizontal="right"/>
    </xf>
    <xf numFmtId="180" fontId="12" fillId="9" borderId="61" xfId="0" applyNumberFormat="1" applyFont="1" applyFill="1" applyBorder="1" applyAlignment="1">
      <alignment horizontal="right"/>
    </xf>
    <xf numFmtId="177" fontId="12" fillId="9" borderId="0" xfId="0" applyNumberFormat="1" applyFont="1" applyFill="1" applyAlignment="1">
      <alignment vertical="center"/>
    </xf>
    <xf numFmtId="177" fontId="12" fillId="9" borderId="61" xfId="0" applyNumberFormat="1" applyFont="1" applyFill="1" applyBorder="1" applyAlignment="1">
      <alignment vertical="center"/>
    </xf>
    <xf numFmtId="180" fontId="12" fillId="9" borderId="5" xfId="0" applyNumberFormat="1" applyFont="1" applyFill="1" applyBorder="1" applyAlignment="1">
      <alignment vertical="center"/>
    </xf>
    <xf numFmtId="180" fontId="12" fillId="0" borderId="60" xfId="0" applyNumberFormat="1" applyFont="1" applyBorder="1" applyAlignment="1">
      <alignment vertical="center"/>
    </xf>
    <xf numFmtId="180" fontId="12" fillId="0" borderId="5" xfId="0" applyNumberFormat="1" applyFont="1" applyBorder="1" applyAlignment="1">
      <alignment vertical="center"/>
    </xf>
    <xf numFmtId="180" fontId="23" fillId="5" borderId="82" xfId="0" applyNumberFormat="1" applyFont="1" applyFill="1" applyBorder="1"/>
    <xf numFmtId="180" fontId="12" fillId="9" borderId="83" xfId="0" applyNumberFormat="1" applyFont="1" applyFill="1" applyBorder="1" applyAlignment="1">
      <alignment horizontal="right"/>
    </xf>
    <xf numFmtId="180" fontId="12" fillId="9" borderId="84" xfId="0" applyNumberFormat="1" applyFont="1" applyFill="1" applyBorder="1" applyAlignment="1">
      <alignment vertical="center"/>
    </xf>
    <xf numFmtId="180" fontId="12" fillId="9" borderId="85" xfId="0" applyNumberFormat="1" applyFont="1" applyFill="1" applyBorder="1" applyAlignment="1">
      <alignment vertical="center"/>
    </xf>
    <xf numFmtId="180" fontId="12" fillId="9" borderId="84" xfId="0" applyNumberFormat="1" applyFont="1" applyFill="1" applyBorder="1" applyAlignment="1">
      <alignment horizontal="right"/>
    </xf>
    <xf numFmtId="180" fontId="12" fillId="9" borderId="85" xfId="0" applyNumberFormat="1" applyFont="1" applyFill="1" applyBorder="1" applyAlignment="1">
      <alignment horizontal="right"/>
    </xf>
    <xf numFmtId="180" fontId="12" fillId="9" borderId="86" xfId="0" applyNumberFormat="1" applyFont="1" applyFill="1" applyBorder="1" applyAlignment="1">
      <alignment vertical="center"/>
    </xf>
    <xf numFmtId="180" fontId="12" fillId="0" borderId="87" xfId="0" applyNumberFormat="1" applyFont="1" applyBorder="1" applyAlignment="1">
      <alignment vertical="center"/>
    </xf>
    <xf numFmtId="180" fontId="12" fillId="0" borderId="86" xfId="0" applyNumberFormat="1" applyFont="1" applyBorder="1" applyAlignment="1">
      <alignment vertical="center"/>
    </xf>
    <xf numFmtId="180" fontId="12" fillId="9" borderId="81" xfId="0" applyNumberFormat="1" applyFont="1" applyFill="1" applyBorder="1" applyAlignment="1">
      <alignment horizontal="center" vertical="center"/>
    </xf>
    <xf numFmtId="180" fontId="12" fillId="9" borderId="0" xfId="0" applyNumberFormat="1" applyFont="1" applyFill="1" applyAlignment="1">
      <alignment horizontal="center" vertical="center"/>
    </xf>
    <xf numFmtId="180" fontId="12" fillId="9" borderId="85" xfId="0" applyNumberFormat="1" applyFont="1" applyFill="1" applyBorder="1" applyAlignment="1">
      <alignment horizontal="center" vertical="center"/>
    </xf>
    <xf numFmtId="180" fontId="12" fillId="0" borderId="88" xfId="0" applyNumberFormat="1" applyFont="1" applyBorder="1" applyAlignment="1">
      <alignment vertical="center"/>
    </xf>
    <xf numFmtId="180" fontId="12" fillId="0" borderId="89" xfId="0" applyNumberFormat="1" applyFont="1" applyBorder="1" applyAlignment="1">
      <alignment vertical="center"/>
    </xf>
    <xf numFmtId="180" fontId="23" fillId="5" borderId="90" xfId="0" applyNumberFormat="1" applyFont="1" applyFill="1" applyBorder="1"/>
    <xf numFmtId="180" fontId="12" fillId="9" borderId="91" xfId="0" applyNumberFormat="1" applyFont="1" applyFill="1" applyBorder="1" applyAlignment="1">
      <alignment horizontal="right"/>
    </xf>
    <xf numFmtId="180" fontId="12" fillId="9" borderId="92" xfId="0" applyNumberFormat="1" applyFont="1" applyFill="1" applyBorder="1" applyAlignment="1">
      <alignment vertical="center"/>
    </xf>
    <xf numFmtId="180" fontId="12" fillId="9" borderId="93" xfId="0" applyNumberFormat="1" applyFont="1" applyFill="1" applyBorder="1" applyAlignment="1">
      <alignment vertical="center"/>
    </xf>
    <xf numFmtId="180" fontId="12" fillId="9" borderId="92" xfId="0" applyNumberFormat="1" applyFont="1" applyFill="1" applyBorder="1" applyAlignment="1">
      <alignment horizontal="right"/>
    </xf>
    <xf numFmtId="180" fontId="12" fillId="9" borderId="93" xfId="0" applyNumberFormat="1" applyFont="1" applyFill="1" applyBorder="1" applyAlignment="1">
      <alignment horizontal="right"/>
    </xf>
    <xf numFmtId="180" fontId="12" fillId="9" borderId="94" xfId="0" applyNumberFormat="1" applyFont="1" applyFill="1" applyBorder="1" applyAlignment="1">
      <alignment vertical="center"/>
    </xf>
    <xf numFmtId="180" fontId="23" fillId="7" borderId="42" xfId="0" applyNumberFormat="1" applyFont="1" applyFill="1" applyBorder="1"/>
    <xf numFmtId="180" fontId="23" fillId="7" borderId="95" xfId="0" applyNumberFormat="1" applyFont="1" applyFill="1" applyBorder="1" applyAlignment="1">
      <alignment horizontal="right"/>
    </xf>
    <xf numFmtId="180" fontId="23" fillId="7" borderId="96" xfId="0" applyNumberFormat="1" applyFont="1" applyFill="1" applyBorder="1" applyAlignment="1">
      <alignment horizontal="right"/>
    </xf>
    <xf numFmtId="180" fontId="23" fillId="7" borderId="97" xfId="0" applyNumberFormat="1" applyFont="1" applyFill="1" applyBorder="1" applyAlignment="1">
      <alignment horizontal="right"/>
    </xf>
    <xf numFmtId="180" fontId="23" fillId="7" borderId="47" xfId="0" applyNumberFormat="1" applyFont="1" applyFill="1" applyBorder="1" applyAlignment="1">
      <alignment horizontal="right"/>
    </xf>
    <xf numFmtId="180" fontId="12" fillId="0" borderId="44" xfId="0" applyNumberFormat="1" applyFont="1" applyBorder="1" applyAlignment="1">
      <alignment vertical="center"/>
    </xf>
    <xf numFmtId="180" fontId="12" fillId="0" borderId="47" xfId="0" applyNumberFormat="1" applyFont="1" applyBorder="1" applyAlignment="1">
      <alignment vertical="center"/>
    </xf>
    <xf numFmtId="180" fontId="12" fillId="9" borderId="61" xfId="0" applyNumberFormat="1" applyFont="1" applyFill="1" applyBorder="1" applyAlignment="1">
      <alignment horizontal="center" vertical="center"/>
    </xf>
    <xf numFmtId="180" fontId="12" fillId="9" borderId="83" xfId="0" applyNumberFormat="1" applyFont="1" applyFill="1" applyBorder="1" applyAlignment="1">
      <alignment horizontal="center"/>
    </xf>
    <xf numFmtId="180" fontId="12" fillId="9" borderId="84" xfId="0" applyNumberFormat="1" applyFont="1" applyFill="1" applyBorder="1" applyAlignment="1">
      <alignment horizontal="center" vertical="center"/>
    </xf>
    <xf numFmtId="180" fontId="12" fillId="9" borderId="84" xfId="0" applyNumberFormat="1" applyFont="1" applyFill="1" applyBorder="1" applyAlignment="1">
      <alignment horizontal="center"/>
    </xf>
    <xf numFmtId="180" fontId="12" fillId="0" borderId="98" xfId="0" applyNumberFormat="1" applyFont="1" applyBorder="1" applyAlignment="1">
      <alignment vertical="center"/>
    </xf>
    <xf numFmtId="180" fontId="12" fillId="0" borderId="94" xfId="0" applyNumberFormat="1" applyFont="1" applyBorder="1" applyAlignment="1">
      <alignment vertical="center"/>
    </xf>
    <xf numFmtId="177" fontId="12" fillId="9" borderId="85" xfId="0" applyNumberFormat="1" applyFont="1" applyFill="1" applyBorder="1" applyAlignment="1">
      <alignment vertical="center"/>
    </xf>
    <xf numFmtId="180" fontId="12" fillId="9" borderId="99" xfId="0" applyNumberFormat="1" applyFont="1" applyFill="1" applyBorder="1" applyAlignment="1">
      <alignment vertical="center"/>
    </xf>
    <xf numFmtId="180" fontId="12" fillId="9" borderId="100" xfId="0" applyNumberFormat="1" applyFont="1" applyFill="1" applyBorder="1" applyAlignment="1">
      <alignment horizontal="right"/>
    </xf>
    <xf numFmtId="180" fontId="12" fillId="9" borderId="89" xfId="0" applyNumberFormat="1" applyFont="1" applyFill="1" applyBorder="1" applyAlignment="1">
      <alignment vertical="center"/>
    </xf>
    <xf numFmtId="180" fontId="12" fillId="9" borderId="99" xfId="0" applyNumberFormat="1" applyFont="1" applyFill="1" applyBorder="1" applyAlignment="1">
      <alignment horizontal="right"/>
    </xf>
    <xf numFmtId="180" fontId="23" fillId="12" borderId="82" xfId="0" applyNumberFormat="1" applyFont="1" applyFill="1" applyBorder="1"/>
    <xf numFmtId="180" fontId="12" fillId="12" borderId="81" xfId="0" applyNumberFormat="1" applyFont="1" applyFill="1" applyBorder="1" applyAlignment="1">
      <alignment horizontal="center"/>
    </xf>
    <xf numFmtId="180" fontId="12" fillId="12" borderId="0" xfId="0" applyNumberFormat="1" applyFont="1" applyFill="1" applyAlignment="1">
      <alignment horizontal="center" vertical="center"/>
    </xf>
    <xf numFmtId="180" fontId="12" fillId="12" borderId="61" xfId="0" applyNumberFormat="1" applyFont="1" applyFill="1" applyBorder="1" applyAlignment="1">
      <alignment horizontal="center" vertical="center"/>
    </xf>
    <xf numFmtId="180" fontId="12" fillId="12" borderId="0" xfId="0" applyNumberFormat="1" applyFont="1" applyFill="1" applyAlignment="1">
      <alignment horizontal="center"/>
    </xf>
    <xf numFmtId="180" fontId="12" fillId="12" borderId="85" xfId="0" applyNumberFormat="1" applyFont="1" applyFill="1" applyBorder="1" applyAlignment="1">
      <alignment horizontal="right"/>
    </xf>
    <xf numFmtId="180" fontId="12" fillId="12" borderId="0" xfId="0" applyNumberFormat="1" applyFont="1" applyFill="1" applyAlignment="1">
      <alignment vertical="center"/>
    </xf>
    <xf numFmtId="180" fontId="12" fillId="12" borderId="61" xfId="0" applyNumberFormat="1" applyFont="1" applyFill="1" applyBorder="1" applyAlignment="1">
      <alignment vertical="center"/>
    </xf>
    <xf numFmtId="180" fontId="12" fillId="12" borderId="0" xfId="0" applyNumberFormat="1" applyFont="1" applyFill="1" applyAlignment="1">
      <alignment horizontal="right"/>
    </xf>
    <xf numFmtId="180" fontId="12" fillId="12" borderId="5" xfId="0" applyNumberFormat="1" applyFont="1" applyFill="1" applyBorder="1" applyAlignment="1">
      <alignment vertical="center"/>
    </xf>
    <xf numFmtId="180" fontId="12" fillId="12" borderId="60" xfId="0" applyNumberFormat="1" applyFont="1" applyFill="1" applyBorder="1" applyAlignment="1">
      <alignment vertical="center"/>
    </xf>
    <xf numFmtId="180" fontId="23" fillId="7" borderId="101" xfId="0" applyNumberFormat="1" applyFont="1" applyFill="1" applyBorder="1"/>
    <xf numFmtId="180" fontId="23" fillId="7" borderId="102" xfId="0" applyNumberFormat="1" applyFont="1" applyFill="1" applyBorder="1" applyAlignment="1">
      <alignment horizontal="right"/>
    </xf>
    <xf numFmtId="180" fontId="23" fillId="7" borderId="103" xfId="0" applyNumberFormat="1" applyFont="1" applyFill="1" applyBorder="1" applyAlignment="1">
      <alignment horizontal="right"/>
    </xf>
    <xf numFmtId="180" fontId="23" fillId="7" borderId="104" xfId="0" applyNumberFormat="1" applyFont="1" applyFill="1" applyBorder="1" applyAlignment="1">
      <alignment horizontal="right"/>
    </xf>
    <xf numFmtId="180" fontId="23" fillId="7" borderId="105" xfId="0" applyNumberFormat="1" applyFont="1" applyFill="1" applyBorder="1" applyAlignment="1">
      <alignment horizontal="right"/>
    </xf>
    <xf numFmtId="180" fontId="12" fillId="0" borderId="106" xfId="0" applyNumberFormat="1" applyFont="1" applyBorder="1" applyAlignment="1">
      <alignment vertical="center"/>
    </xf>
    <xf numFmtId="180" fontId="12" fillId="0" borderId="105" xfId="0" applyNumberFormat="1" applyFont="1" applyBorder="1" applyAlignment="1">
      <alignment vertical="center"/>
    </xf>
    <xf numFmtId="180" fontId="23" fillId="13" borderId="4" xfId="0" applyNumberFormat="1" applyFont="1" applyFill="1" applyBorder="1"/>
    <xf numFmtId="180" fontId="23" fillId="12" borderId="81" xfId="0" applyNumberFormat="1" applyFont="1" applyFill="1" applyBorder="1" applyAlignment="1">
      <alignment horizontal="right"/>
    </xf>
    <xf numFmtId="180" fontId="23" fillId="12" borderId="0" xfId="0" applyNumberFormat="1" applyFont="1" applyFill="1" applyAlignment="1">
      <alignment horizontal="right"/>
    </xf>
    <xf numFmtId="180" fontId="23" fillId="12" borderId="61" xfId="0" applyNumberFormat="1" applyFont="1" applyFill="1" applyBorder="1" applyAlignment="1">
      <alignment horizontal="right"/>
    </xf>
    <xf numFmtId="180" fontId="23" fillId="12" borderId="63" xfId="0" applyNumberFormat="1" applyFont="1" applyFill="1" applyBorder="1" applyAlignment="1">
      <alignment horizontal="right"/>
    </xf>
    <xf numFmtId="180" fontId="23" fillId="13" borderId="82" xfId="0" applyNumberFormat="1" applyFont="1" applyFill="1" applyBorder="1"/>
    <xf numFmtId="180" fontId="12" fillId="9" borderId="87" xfId="0" applyNumberFormat="1" applyFont="1" applyFill="1" applyBorder="1" applyAlignment="1">
      <alignment horizontal="right"/>
    </xf>
    <xf numFmtId="180" fontId="12" fillId="9" borderId="86" xfId="0" applyNumberFormat="1" applyFont="1" applyFill="1" applyBorder="1" applyAlignment="1">
      <alignment horizontal="right"/>
    </xf>
    <xf numFmtId="180" fontId="12" fillId="9" borderId="60" xfId="0" applyNumberFormat="1" applyFont="1" applyFill="1" applyBorder="1" applyAlignment="1">
      <alignment horizontal="right"/>
    </xf>
    <xf numFmtId="180" fontId="12" fillId="9" borderId="5" xfId="0" applyNumberFormat="1" applyFont="1" applyFill="1" applyBorder="1" applyAlignment="1">
      <alignment horizontal="right"/>
    </xf>
    <xf numFmtId="180" fontId="23" fillId="14" borderId="82" xfId="0" applyNumberFormat="1" applyFont="1" applyFill="1" applyBorder="1"/>
    <xf numFmtId="180" fontId="23" fillId="14" borderId="4" xfId="0" applyNumberFormat="1" applyFont="1" applyFill="1" applyBorder="1"/>
    <xf numFmtId="182" fontId="12" fillId="9" borderId="83" xfId="0" applyNumberFormat="1" applyFont="1" applyFill="1" applyBorder="1" applyAlignment="1">
      <alignment horizontal="right"/>
    </xf>
    <xf numFmtId="182" fontId="12" fillId="9" borderId="84" xfId="0" applyNumberFormat="1" applyFont="1" applyFill="1" applyBorder="1" applyAlignment="1">
      <alignment horizontal="right"/>
    </xf>
    <xf numFmtId="182" fontId="12" fillId="9" borderId="85" xfId="0" applyNumberFormat="1" applyFont="1" applyFill="1" applyBorder="1" applyAlignment="1">
      <alignment horizontal="right"/>
    </xf>
    <xf numFmtId="180" fontId="23" fillId="14" borderId="107" xfId="0" applyNumberFormat="1" applyFont="1" applyFill="1" applyBorder="1"/>
    <xf numFmtId="180" fontId="12" fillId="9" borderId="80" xfId="0" applyNumberFormat="1" applyFont="1" applyFill="1" applyBorder="1" applyAlignment="1">
      <alignment horizontal="right"/>
    </xf>
    <xf numFmtId="180" fontId="12" fillId="9" borderId="76" xfId="0" applyNumberFormat="1" applyFont="1" applyFill="1" applyBorder="1" applyAlignment="1">
      <alignment horizontal="right"/>
    </xf>
    <xf numFmtId="180" fontId="12" fillId="9" borderId="56" xfId="0" applyNumberFormat="1" applyFont="1" applyFill="1" applyBorder="1" applyAlignment="1">
      <alignment horizontal="right"/>
    </xf>
    <xf numFmtId="180" fontId="12" fillId="9" borderId="77" xfId="0" applyNumberFormat="1" applyFont="1" applyFill="1" applyBorder="1" applyAlignment="1">
      <alignment horizontal="right"/>
    </xf>
    <xf numFmtId="180" fontId="14" fillId="0" borderId="0" xfId="0" applyNumberFormat="1" applyFont="1"/>
    <xf numFmtId="180" fontId="12" fillId="9" borderId="63" xfId="0" applyNumberFormat="1" applyFont="1" applyFill="1" applyBorder="1" applyAlignment="1">
      <alignment horizontal="right"/>
    </xf>
    <xf numFmtId="180" fontId="12" fillId="9" borderId="108" xfId="0" applyNumberFormat="1" applyFont="1" applyFill="1" applyBorder="1" applyAlignment="1">
      <alignment horizontal="right"/>
    </xf>
    <xf numFmtId="180" fontId="12" fillId="9" borderId="37" xfId="0" applyNumberFormat="1" applyFont="1" applyFill="1" applyBorder="1" applyAlignment="1">
      <alignment horizontal="right"/>
    </xf>
    <xf numFmtId="180" fontId="12" fillId="9" borderId="21" xfId="0" applyNumberFormat="1" applyFont="1" applyFill="1" applyBorder="1" applyAlignment="1">
      <alignment horizontal="right"/>
    </xf>
    <xf numFmtId="180" fontId="12" fillId="9" borderId="38" xfId="0" applyNumberFormat="1" applyFont="1" applyFill="1" applyBorder="1" applyAlignment="1">
      <alignment horizontal="right"/>
    </xf>
    <xf numFmtId="180" fontId="23" fillId="15" borderId="101" xfId="0" applyNumberFormat="1" applyFont="1" applyFill="1" applyBorder="1"/>
    <xf numFmtId="180" fontId="23" fillId="15" borderId="102" xfId="0" applyNumberFormat="1" applyFont="1" applyFill="1" applyBorder="1" applyAlignment="1">
      <alignment horizontal="right"/>
    </xf>
    <xf numFmtId="180" fontId="23" fillId="15" borderId="103" xfId="0" applyNumberFormat="1" applyFont="1" applyFill="1" applyBorder="1" applyAlignment="1">
      <alignment horizontal="right"/>
    </xf>
    <xf numFmtId="180" fontId="23" fillId="15" borderId="104" xfId="0" applyNumberFormat="1" applyFont="1" applyFill="1" applyBorder="1" applyAlignment="1">
      <alignment horizontal="right"/>
    </xf>
    <xf numFmtId="180" fontId="23" fillId="15" borderId="80" xfId="0" applyNumberFormat="1" applyFont="1" applyFill="1" applyBorder="1" applyAlignment="1">
      <alignment horizontal="right"/>
    </xf>
    <xf numFmtId="180" fontId="23" fillId="15" borderId="76" xfId="0" applyNumberFormat="1" applyFont="1" applyFill="1" applyBorder="1" applyAlignment="1">
      <alignment horizontal="right"/>
    </xf>
    <xf numFmtId="180" fontId="23" fillId="15" borderId="77" xfId="0" applyNumberFormat="1" applyFont="1" applyFill="1" applyBorder="1" applyAlignment="1">
      <alignment horizontal="right"/>
    </xf>
    <xf numFmtId="180" fontId="23" fillId="15" borderId="105" xfId="0" applyNumberFormat="1" applyFont="1" applyFill="1" applyBorder="1" applyAlignment="1">
      <alignment horizontal="right"/>
    </xf>
    <xf numFmtId="180" fontId="13" fillId="5" borderId="4" xfId="0" applyNumberFormat="1" applyFont="1" applyFill="1" applyBorder="1"/>
    <xf numFmtId="180" fontId="13" fillId="5" borderId="82" xfId="0" applyNumberFormat="1" applyFont="1" applyFill="1" applyBorder="1"/>
    <xf numFmtId="180" fontId="14" fillId="9" borderId="61" xfId="0" applyNumberFormat="1" applyFont="1" applyFill="1" applyBorder="1"/>
    <xf numFmtId="180" fontId="14" fillId="9" borderId="0" xfId="0" applyNumberFormat="1" applyFont="1" applyFill="1"/>
    <xf numFmtId="180" fontId="14" fillId="9" borderId="5" xfId="0" applyNumberFormat="1" applyFont="1" applyFill="1" applyBorder="1"/>
    <xf numFmtId="180" fontId="14" fillId="9" borderId="85" xfId="0" applyNumberFormat="1" applyFont="1" applyFill="1" applyBorder="1"/>
    <xf numFmtId="180" fontId="14" fillId="9" borderId="84" xfId="0" applyNumberFormat="1" applyFont="1" applyFill="1" applyBorder="1"/>
    <xf numFmtId="180" fontId="14" fillId="9" borderId="86" xfId="0" applyNumberFormat="1" applyFont="1" applyFill="1" applyBorder="1"/>
    <xf numFmtId="180" fontId="13" fillId="5" borderId="107" xfId="0" applyNumberFormat="1" applyFont="1" applyFill="1" applyBorder="1"/>
    <xf numFmtId="180" fontId="12" fillId="9" borderId="109" xfId="0" applyNumberFormat="1" applyFont="1" applyFill="1" applyBorder="1" applyAlignment="1">
      <alignment horizontal="right"/>
    </xf>
    <xf numFmtId="180" fontId="12" fillId="9" borderId="110" xfId="0" applyNumberFormat="1" applyFont="1" applyFill="1" applyBorder="1" applyAlignment="1">
      <alignment horizontal="right"/>
    </xf>
    <xf numFmtId="180" fontId="12" fillId="9" borderId="111" xfId="0" applyNumberFormat="1" applyFont="1" applyFill="1" applyBorder="1" applyAlignment="1">
      <alignment horizontal="right"/>
    </xf>
    <xf numFmtId="180" fontId="14" fillId="9" borderId="111" xfId="0" applyNumberFormat="1" applyFont="1" applyFill="1" applyBorder="1"/>
    <xf numFmtId="180" fontId="14" fillId="9" borderId="110" xfId="0" applyNumberFormat="1" applyFont="1" applyFill="1" applyBorder="1"/>
    <xf numFmtId="180" fontId="14" fillId="9" borderId="112" xfId="0" applyNumberFormat="1" applyFont="1" applyFill="1" applyBorder="1"/>
    <xf numFmtId="180" fontId="23" fillId="7" borderId="113" xfId="0" applyNumberFormat="1" applyFont="1" applyFill="1" applyBorder="1" applyAlignment="1">
      <alignment horizontal="right"/>
    </xf>
    <xf numFmtId="180" fontId="13" fillId="5" borderId="114" xfId="0" applyNumberFormat="1" applyFont="1" applyFill="1" applyBorder="1"/>
    <xf numFmtId="180" fontId="12" fillId="9" borderId="115" xfId="0" applyNumberFormat="1" applyFont="1" applyFill="1" applyBorder="1" applyAlignment="1">
      <alignment horizontal="right"/>
    </xf>
    <xf numFmtId="180" fontId="12" fillId="9" borderId="116" xfId="0" applyNumberFormat="1" applyFont="1" applyFill="1" applyBorder="1" applyAlignment="1">
      <alignment horizontal="right"/>
    </xf>
    <xf numFmtId="180" fontId="14" fillId="9" borderId="116" xfId="0" applyNumberFormat="1" applyFont="1" applyFill="1" applyBorder="1" applyAlignment="1">
      <alignment horizontal="right"/>
    </xf>
    <xf numFmtId="180" fontId="14" fillId="9" borderId="99" xfId="0" applyNumberFormat="1" applyFont="1" applyFill="1" applyBorder="1" applyAlignment="1">
      <alignment horizontal="right"/>
    </xf>
    <xf numFmtId="180" fontId="14" fillId="9" borderId="89" xfId="0" applyNumberFormat="1" applyFont="1" applyFill="1" applyBorder="1" applyAlignment="1">
      <alignment horizontal="right"/>
    </xf>
    <xf numFmtId="180" fontId="23" fillId="16" borderId="101" xfId="0" applyNumberFormat="1" applyFont="1" applyFill="1" applyBorder="1" applyAlignment="1">
      <alignment horizontal="left" vertical="center"/>
    </xf>
    <xf numFmtId="180" fontId="12" fillId="16" borderId="101" xfId="0" applyNumberFormat="1" applyFont="1" applyFill="1" applyBorder="1" applyAlignment="1">
      <alignment horizontal="right"/>
    </xf>
    <xf numFmtId="180" fontId="12" fillId="16" borderId="104" xfId="0" applyNumberFormat="1" applyFont="1" applyFill="1" applyBorder="1" applyAlignment="1">
      <alignment horizontal="right"/>
    </xf>
    <xf numFmtId="180" fontId="12" fillId="16" borderId="117" xfId="0" applyNumberFormat="1" applyFont="1" applyFill="1" applyBorder="1" applyAlignment="1">
      <alignment horizontal="right"/>
    </xf>
    <xf numFmtId="180" fontId="23" fillId="16" borderId="114" xfId="0" applyNumberFormat="1" applyFont="1" applyFill="1" applyBorder="1" applyAlignment="1">
      <alignment horizontal="left" vertical="center"/>
    </xf>
    <xf numFmtId="180" fontId="12" fillId="9" borderId="89" xfId="0" applyNumberFormat="1" applyFont="1" applyFill="1" applyBorder="1" applyAlignment="1">
      <alignment horizontal="right"/>
    </xf>
    <xf numFmtId="180" fontId="23" fillId="16" borderId="54" xfId="0" applyNumberFormat="1" applyFont="1" applyFill="1" applyBorder="1" applyAlignment="1">
      <alignment horizontal="left" vertical="center"/>
    </xf>
    <xf numFmtId="180" fontId="12" fillId="9" borderId="79" xfId="0" applyNumberFormat="1" applyFont="1" applyFill="1" applyBorder="1" applyAlignment="1">
      <alignment horizontal="right"/>
    </xf>
    <xf numFmtId="180" fontId="23" fillId="6" borderId="54" xfId="0" applyNumberFormat="1" applyFont="1" applyFill="1" applyBorder="1" applyAlignment="1">
      <alignment horizontal="center" vertical="center"/>
    </xf>
    <xf numFmtId="180" fontId="23" fillId="9" borderId="54" xfId="0" applyNumberFormat="1" applyFont="1" applyFill="1" applyBorder="1" applyAlignment="1">
      <alignment vertical="center"/>
    </xf>
    <xf numFmtId="180" fontId="23" fillId="9" borderId="80" xfId="0" applyNumberFormat="1" applyFont="1" applyFill="1" applyBorder="1" applyAlignment="1">
      <alignment vertical="center"/>
    </xf>
    <xf numFmtId="180" fontId="23" fillId="9" borderId="76" xfId="0" applyNumberFormat="1" applyFont="1" applyFill="1" applyBorder="1" applyAlignment="1">
      <alignment vertical="center"/>
    </xf>
    <xf numFmtId="180" fontId="23" fillId="9" borderId="118" xfId="0" applyNumberFormat="1" applyFont="1" applyFill="1" applyBorder="1" applyAlignment="1">
      <alignment vertical="center"/>
    </xf>
    <xf numFmtId="180" fontId="23" fillId="9" borderId="77" xfId="0" applyNumberFormat="1" applyFont="1" applyFill="1" applyBorder="1" applyAlignment="1">
      <alignment vertical="center"/>
    </xf>
    <xf numFmtId="180" fontId="23" fillId="8" borderId="119" xfId="0" applyNumberFormat="1" applyFont="1" applyFill="1" applyBorder="1" applyAlignment="1">
      <alignment horizontal="center" vertical="center"/>
    </xf>
    <xf numFmtId="180" fontId="12" fillId="9" borderId="60" xfId="0" applyNumberFormat="1" applyFont="1" applyFill="1" applyBorder="1" applyAlignment="1">
      <alignment vertical="center"/>
    </xf>
    <xf numFmtId="180" fontId="23" fillId="8" borderId="120" xfId="0" applyNumberFormat="1" applyFont="1" applyFill="1" applyBorder="1" applyAlignment="1">
      <alignment horizontal="center" vertical="center"/>
    </xf>
    <xf numFmtId="10" fontId="23" fillId="0" borderId="121" xfId="0" applyNumberFormat="1" applyFont="1" applyBorder="1" applyAlignment="1">
      <alignment vertical="center"/>
    </xf>
    <xf numFmtId="10" fontId="23" fillId="0" borderId="31" xfId="0" applyNumberFormat="1" applyFont="1" applyBorder="1" applyAlignment="1">
      <alignment vertical="center"/>
    </xf>
    <xf numFmtId="10" fontId="23" fillId="0" borderId="122" xfId="0" applyNumberFormat="1" applyFont="1" applyBorder="1" applyAlignment="1">
      <alignment vertical="center"/>
    </xf>
    <xf numFmtId="10" fontId="23" fillId="0" borderId="123" xfId="0" applyNumberFormat="1" applyFont="1" applyBorder="1" applyAlignment="1">
      <alignment vertical="center"/>
    </xf>
    <xf numFmtId="180" fontId="12" fillId="0" borderId="122" xfId="0" applyNumberFormat="1" applyFont="1" applyBorder="1" applyAlignment="1">
      <alignment vertical="center"/>
    </xf>
    <xf numFmtId="180" fontId="12" fillId="0" borderId="123" xfId="0" applyNumberFormat="1" applyFont="1" applyBorder="1" applyAlignment="1">
      <alignment vertical="center"/>
    </xf>
    <xf numFmtId="180" fontId="23" fillId="0" borderId="124" xfId="0" applyNumberFormat="1" applyFont="1" applyBorder="1" applyAlignment="1">
      <alignment horizontal="center" vertical="center"/>
    </xf>
    <xf numFmtId="180" fontId="12" fillId="0" borderId="125" xfId="0" applyNumberFormat="1" applyFont="1" applyBorder="1" applyAlignment="1">
      <alignment vertical="center"/>
    </xf>
    <xf numFmtId="180" fontId="12" fillId="0" borderId="126" xfId="0" applyNumberFormat="1" applyFont="1" applyBorder="1" applyAlignment="1">
      <alignment vertical="center"/>
    </xf>
    <xf numFmtId="180" fontId="23" fillId="0" borderId="127" xfId="0" applyNumberFormat="1" applyFont="1" applyBorder="1" applyAlignment="1">
      <alignment horizontal="center" vertical="center"/>
    </xf>
    <xf numFmtId="180" fontId="12" fillId="0" borderId="128" xfId="0" applyNumberFormat="1" applyFont="1" applyBorder="1" applyAlignment="1">
      <alignment vertical="center"/>
    </xf>
    <xf numFmtId="180" fontId="12" fillId="0" borderId="129" xfId="0" applyNumberFormat="1" applyFont="1" applyBorder="1" applyAlignment="1">
      <alignment vertical="center"/>
    </xf>
    <xf numFmtId="180" fontId="23" fillId="0" borderId="127" xfId="0" applyNumberFormat="1" applyFont="1" applyBorder="1" applyAlignment="1">
      <alignment vertical="center"/>
    </xf>
    <xf numFmtId="180" fontId="12" fillId="0" borderId="130" xfId="0" applyNumberFormat="1" applyFont="1" applyBorder="1" applyAlignment="1">
      <alignment vertical="center"/>
    </xf>
    <xf numFmtId="0" fontId="14" fillId="0" borderId="5" xfId="0" applyFont="1" applyBorder="1"/>
    <xf numFmtId="180" fontId="23" fillId="0" borderId="4" xfId="0" applyNumberFormat="1" applyFont="1" applyBorder="1" applyAlignment="1">
      <alignment vertical="center"/>
    </xf>
    <xf numFmtId="180" fontId="23" fillId="17" borderId="128" xfId="0" applyNumberFormat="1" applyFont="1" applyFill="1" applyBorder="1" applyAlignment="1">
      <alignment horizontal="center" vertical="center"/>
    </xf>
    <xf numFmtId="180" fontId="23" fillId="17" borderId="129" xfId="0" applyNumberFormat="1" applyFont="1" applyFill="1" applyBorder="1" applyAlignment="1">
      <alignment horizontal="center" vertical="center"/>
    </xf>
    <xf numFmtId="180" fontId="23" fillId="17" borderId="131" xfId="0" applyNumberFormat="1" applyFont="1" applyFill="1" applyBorder="1" applyAlignment="1">
      <alignment horizontal="center" vertical="center"/>
    </xf>
    <xf numFmtId="183" fontId="23" fillId="16" borderId="127" xfId="0" applyNumberFormat="1" applyFont="1" applyFill="1" applyBorder="1"/>
    <xf numFmtId="180" fontId="12" fillId="0" borderId="131" xfId="0" applyNumberFormat="1" applyFont="1" applyBorder="1" applyAlignment="1">
      <alignment vertical="center"/>
    </xf>
    <xf numFmtId="0" fontId="12" fillId="0" borderId="5" xfId="0" applyFont="1" applyBorder="1"/>
    <xf numFmtId="180" fontId="23" fillId="18" borderId="124" xfId="0" applyNumberFormat="1" applyFont="1" applyFill="1" applyBorder="1"/>
    <xf numFmtId="180" fontId="23" fillId="0" borderId="132" xfId="0" applyNumberFormat="1" applyFont="1" applyBorder="1" applyAlignment="1">
      <alignment vertical="center"/>
    </xf>
    <xf numFmtId="180" fontId="12" fillId="0" borderId="133" xfId="0" applyNumberFormat="1" applyFont="1" applyBorder="1" applyAlignment="1">
      <alignment vertical="center"/>
    </xf>
    <xf numFmtId="180" fontId="12" fillId="0" borderId="134" xfId="0" applyNumberFormat="1" applyFont="1" applyBorder="1" applyAlignment="1">
      <alignment vertical="center"/>
    </xf>
    <xf numFmtId="0" fontId="14" fillId="0" borderId="21" xfId="0" applyFont="1" applyBorder="1"/>
    <xf numFmtId="0" fontId="14" fillId="0" borderId="22" xfId="0" applyFont="1" applyBorder="1"/>
    <xf numFmtId="180" fontId="12" fillId="3" borderId="0" xfId="0" applyNumberFormat="1" applyFont="1" applyFill="1" applyAlignment="1">
      <alignment horizontal="center"/>
    </xf>
    <xf numFmtId="180" fontId="12" fillId="3" borderId="81" xfId="0" applyNumberFormat="1" applyFont="1" applyFill="1" applyBorder="1" applyAlignment="1">
      <alignment horizontal="right"/>
    </xf>
    <xf numFmtId="180" fontId="12" fillId="3" borderId="0" xfId="0" applyNumberFormat="1" applyFont="1" applyFill="1" applyAlignment="1">
      <alignment vertical="center"/>
    </xf>
    <xf numFmtId="180" fontId="12" fillId="3" borderId="61" xfId="0" applyNumberFormat="1" applyFont="1" applyFill="1" applyBorder="1" applyAlignment="1">
      <alignment vertical="center"/>
    </xf>
    <xf numFmtId="180" fontId="12" fillId="3" borderId="0" xfId="0" applyNumberFormat="1" applyFont="1" applyFill="1" applyAlignment="1">
      <alignment horizontal="right"/>
    </xf>
    <xf numFmtId="180" fontId="12" fillId="3" borderId="61" xfId="0" applyNumberFormat="1" applyFont="1" applyFill="1" applyBorder="1" applyAlignment="1">
      <alignment horizontal="right"/>
    </xf>
    <xf numFmtId="177" fontId="12" fillId="3" borderId="0" xfId="0" applyNumberFormat="1" applyFont="1" applyFill="1" applyAlignment="1">
      <alignment vertical="center"/>
    </xf>
    <xf numFmtId="177" fontId="12" fillId="3" borderId="61" xfId="0" applyNumberFormat="1" applyFont="1" applyFill="1" applyBorder="1" applyAlignment="1">
      <alignment vertical="center"/>
    </xf>
    <xf numFmtId="180" fontId="12" fillId="3" borderId="5" xfId="0" applyNumberFormat="1" applyFont="1" applyFill="1" applyBorder="1" applyAlignment="1">
      <alignment vertical="center"/>
    </xf>
    <xf numFmtId="180" fontId="12" fillId="3" borderId="83" xfId="0" applyNumberFormat="1" applyFont="1" applyFill="1" applyBorder="1" applyAlignment="1">
      <alignment horizontal="right"/>
    </xf>
    <xf numFmtId="180" fontId="12" fillId="3" borderId="84" xfId="0" applyNumberFormat="1" applyFont="1" applyFill="1" applyBorder="1" applyAlignment="1">
      <alignment vertical="center"/>
    </xf>
    <xf numFmtId="180" fontId="12" fillId="3" borderId="85" xfId="0" applyNumberFormat="1" applyFont="1" applyFill="1" applyBorder="1" applyAlignment="1">
      <alignment vertical="center"/>
    </xf>
    <xf numFmtId="180" fontId="12" fillId="3" borderId="84" xfId="0" applyNumberFormat="1" applyFont="1" applyFill="1" applyBorder="1" applyAlignment="1">
      <alignment horizontal="right"/>
    </xf>
    <xf numFmtId="180" fontId="12" fillId="3" borderId="85" xfId="0" applyNumberFormat="1" applyFont="1" applyFill="1" applyBorder="1" applyAlignment="1">
      <alignment horizontal="right"/>
    </xf>
    <xf numFmtId="180" fontId="12" fillId="3" borderId="86" xfId="0" applyNumberFormat="1" applyFont="1" applyFill="1" applyBorder="1" applyAlignment="1">
      <alignment vertical="center"/>
    </xf>
    <xf numFmtId="180" fontId="12" fillId="3" borderId="81" xfId="0" applyNumberFormat="1" applyFont="1" applyFill="1" applyBorder="1" applyAlignment="1">
      <alignment horizontal="right" vertical="center"/>
    </xf>
    <xf numFmtId="180" fontId="24" fillId="3" borderId="0" xfId="0" applyNumberFormat="1" applyFont="1" applyFill="1" applyAlignment="1">
      <alignment horizontal="right" vertical="center"/>
    </xf>
    <xf numFmtId="180" fontId="24" fillId="3" borderId="85" xfId="0" applyNumberFormat="1" applyFont="1" applyFill="1" applyBorder="1" applyAlignment="1">
      <alignment horizontal="right" vertical="center"/>
    </xf>
    <xf numFmtId="180" fontId="24" fillId="3" borderId="0" xfId="0" applyNumberFormat="1" applyFont="1" applyFill="1" applyAlignment="1">
      <alignment horizontal="right"/>
    </xf>
    <xf numFmtId="180" fontId="24" fillId="3" borderId="61" xfId="0" applyNumberFormat="1" applyFont="1" applyFill="1" applyBorder="1" applyAlignment="1">
      <alignment vertical="center"/>
    </xf>
    <xf numFmtId="180" fontId="24" fillId="3" borderId="0" xfId="0" applyNumberFormat="1" applyFont="1" applyFill="1" applyAlignment="1">
      <alignment vertical="center"/>
    </xf>
    <xf numFmtId="180" fontId="24" fillId="3" borderId="61" xfId="0" applyNumberFormat="1" applyFont="1" applyFill="1" applyBorder="1" applyAlignment="1">
      <alignment horizontal="right"/>
    </xf>
    <xf numFmtId="180" fontId="24" fillId="3" borderId="5" xfId="0" applyNumberFormat="1" applyFont="1" applyFill="1" applyBorder="1" applyAlignment="1">
      <alignment vertical="center"/>
    </xf>
    <xf numFmtId="180" fontId="24" fillId="0" borderId="89" xfId="0" applyNumberFormat="1" applyFont="1" applyBorder="1" applyAlignment="1">
      <alignment vertical="center"/>
    </xf>
    <xf numFmtId="180" fontId="12" fillId="3" borderId="91" xfId="0" applyNumberFormat="1" applyFont="1" applyFill="1" applyBorder="1" applyAlignment="1">
      <alignment horizontal="right"/>
    </xf>
    <xf numFmtId="180" fontId="12" fillId="3" borderId="92" xfId="0" applyNumberFormat="1" applyFont="1" applyFill="1" applyBorder="1" applyAlignment="1">
      <alignment vertical="center"/>
    </xf>
    <xf numFmtId="180" fontId="12" fillId="3" borderId="93" xfId="0" applyNumberFormat="1" applyFont="1" applyFill="1" applyBorder="1" applyAlignment="1">
      <alignment vertical="center"/>
    </xf>
    <xf numFmtId="180" fontId="12" fillId="3" borderId="92" xfId="0" applyNumberFormat="1" applyFont="1" applyFill="1" applyBorder="1" applyAlignment="1">
      <alignment horizontal="right"/>
    </xf>
    <xf numFmtId="180" fontId="12" fillId="3" borderId="93" xfId="0" applyNumberFormat="1" applyFont="1" applyFill="1" applyBorder="1" applyAlignment="1">
      <alignment horizontal="right"/>
    </xf>
    <xf numFmtId="180" fontId="12" fillId="3" borderId="94" xfId="0" applyNumberFormat="1" applyFont="1" applyFill="1" applyBorder="1" applyAlignment="1">
      <alignment vertical="center"/>
    </xf>
    <xf numFmtId="180" fontId="12" fillId="3" borderId="0" xfId="0" applyNumberFormat="1" applyFont="1" applyFill="1" applyAlignment="1">
      <alignment horizontal="right" vertical="center"/>
    </xf>
    <xf numFmtId="180" fontId="12" fillId="3" borderId="61" xfId="0" applyNumberFormat="1" applyFont="1" applyFill="1" applyBorder="1" applyAlignment="1">
      <alignment horizontal="right" vertical="center"/>
    </xf>
    <xf numFmtId="180" fontId="12" fillId="3" borderId="5" xfId="0" applyNumberFormat="1" applyFont="1" applyFill="1" applyBorder="1" applyAlignment="1">
      <alignment horizontal="right" vertical="center"/>
    </xf>
    <xf numFmtId="180" fontId="12" fillId="3" borderId="84" xfId="0" applyNumberFormat="1" applyFont="1" applyFill="1" applyBorder="1" applyAlignment="1">
      <alignment horizontal="right" vertical="center"/>
    </xf>
    <xf numFmtId="180" fontId="12" fillId="3" borderId="85" xfId="0" applyNumberFormat="1" applyFont="1" applyFill="1" applyBorder="1" applyAlignment="1">
      <alignment horizontal="right" vertical="center"/>
    </xf>
    <xf numFmtId="180" fontId="12" fillId="3" borderId="86" xfId="0" applyNumberFormat="1" applyFont="1" applyFill="1" applyBorder="1" applyAlignment="1">
      <alignment horizontal="right" vertical="center"/>
    </xf>
    <xf numFmtId="177" fontId="12" fillId="3" borderId="85" xfId="0" applyNumberFormat="1" applyFont="1" applyFill="1" applyBorder="1" applyAlignment="1">
      <alignment horizontal="right" vertical="center"/>
    </xf>
    <xf numFmtId="180" fontId="12" fillId="3" borderId="99" xfId="0" applyNumberFormat="1" applyFont="1" applyFill="1" applyBorder="1" applyAlignment="1">
      <alignment horizontal="right" vertical="center"/>
    </xf>
    <xf numFmtId="180" fontId="12" fillId="3" borderId="100" xfId="0" applyNumberFormat="1" applyFont="1" applyFill="1" applyBorder="1" applyAlignment="1">
      <alignment horizontal="right"/>
    </xf>
    <xf numFmtId="180" fontId="12" fillId="3" borderId="89" xfId="0" applyNumberFormat="1" applyFont="1" applyFill="1" applyBorder="1" applyAlignment="1">
      <alignment horizontal="right" vertical="center"/>
    </xf>
    <xf numFmtId="180" fontId="12" fillId="3" borderId="99" xfId="0" applyNumberFormat="1" applyFont="1" applyFill="1" applyBorder="1" applyAlignment="1">
      <alignment horizontal="right"/>
    </xf>
    <xf numFmtId="180" fontId="23" fillId="3" borderId="81" xfId="0" applyNumberFormat="1" applyFont="1" applyFill="1" applyBorder="1" applyAlignment="1">
      <alignment horizontal="right"/>
    </xf>
    <xf numFmtId="180" fontId="23" fillId="3" borderId="0" xfId="0" applyNumberFormat="1" applyFont="1" applyFill="1" applyAlignment="1">
      <alignment horizontal="right"/>
    </xf>
    <xf numFmtId="180" fontId="23" fillId="3" borderId="61" xfId="0" applyNumberFormat="1" applyFont="1" applyFill="1" applyBorder="1" applyAlignment="1">
      <alignment horizontal="right"/>
    </xf>
    <xf numFmtId="180" fontId="23" fillId="0" borderId="5" xfId="0" applyNumberFormat="1" applyFont="1" applyBorder="1" applyAlignment="1">
      <alignment horizontal="right"/>
    </xf>
    <xf numFmtId="180" fontId="12" fillId="3" borderId="87" xfId="0" applyNumberFormat="1" applyFont="1" applyFill="1" applyBorder="1" applyAlignment="1">
      <alignment horizontal="right"/>
    </xf>
    <xf numFmtId="180" fontId="12" fillId="3" borderId="86" xfId="0" applyNumberFormat="1" applyFont="1" applyFill="1" applyBorder="1" applyAlignment="1">
      <alignment horizontal="right"/>
    </xf>
    <xf numFmtId="180" fontId="12" fillId="3" borderId="60" xfId="0" applyNumberFormat="1" applyFont="1" applyFill="1" applyBorder="1" applyAlignment="1">
      <alignment horizontal="right"/>
    </xf>
    <xf numFmtId="180" fontId="12" fillId="3" borderId="5" xfId="0" applyNumberFormat="1" applyFont="1" applyFill="1" applyBorder="1" applyAlignment="1">
      <alignment horizontal="right"/>
    </xf>
    <xf numFmtId="182" fontId="12" fillId="3" borderId="83" xfId="0" applyNumberFormat="1" applyFont="1" applyFill="1" applyBorder="1" applyAlignment="1">
      <alignment horizontal="right"/>
    </xf>
    <xf numFmtId="182" fontId="12" fillId="3" borderId="84" xfId="0" applyNumberFormat="1" applyFont="1" applyFill="1" applyBorder="1" applyAlignment="1">
      <alignment horizontal="right"/>
    </xf>
    <xf numFmtId="182" fontId="12" fillId="3" borderId="85" xfId="0" applyNumberFormat="1" applyFont="1" applyFill="1" applyBorder="1" applyAlignment="1">
      <alignment horizontal="right"/>
    </xf>
    <xf numFmtId="180" fontId="12" fillId="3" borderId="80" xfId="0" applyNumberFormat="1" applyFont="1" applyFill="1" applyBorder="1" applyAlignment="1">
      <alignment horizontal="right"/>
    </xf>
    <xf numFmtId="180" fontId="12" fillId="3" borderId="76" xfId="0" applyNumberFormat="1" applyFont="1" applyFill="1" applyBorder="1" applyAlignment="1">
      <alignment horizontal="right"/>
    </xf>
    <xf numFmtId="180" fontId="12" fillId="3" borderId="56" xfId="0" applyNumberFormat="1" applyFont="1" applyFill="1" applyBorder="1" applyAlignment="1">
      <alignment horizontal="right"/>
    </xf>
    <xf numFmtId="180" fontId="12" fillId="3" borderId="77" xfId="0" applyNumberFormat="1" applyFont="1" applyFill="1" applyBorder="1" applyAlignment="1">
      <alignment horizontal="right"/>
    </xf>
    <xf numFmtId="180" fontId="14" fillId="0" borderId="5" xfId="0" applyNumberFormat="1" applyFont="1" applyBorder="1"/>
    <xf numFmtId="180" fontId="14" fillId="0" borderId="86" xfId="0" applyNumberFormat="1" applyFont="1" applyBorder="1"/>
    <xf numFmtId="180" fontId="12" fillId="3" borderId="37" xfId="0" applyNumberFormat="1" applyFont="1" applyFill="1" applyBorder="1" applyAlignment="1">
      <alignment horizontal="right"/>
    </xf>
    <xf numFmtId="180" fontId="12" fillId="3" borderId="21" xfId="0" applyNumberFormat="1" applyFont="1" applyFill="1" applyBorder="1" applyAlignment="1">
      <alignment horizontal="right"/>
    </xf>
    <xf numFmtId="180" fontId="14" fillId="0" borderId="22" xfId="0" applyNumberFormat="1" applyFont="1" applyBorder="1"/>
    <xf numFmtId="180" fontId="14" fillId="3" borderId="5" xfId="0" applyNumberFormat="1" applyFont="1" applyFill="1" applyBorder="1"/>
    <xf numFmtId="180" fontId="14" fillId="3" borderId="86" xfId="0" applyNumberFormat="1" applyFont="1" applyFill="1" applyBorder="1"/>
    <xf numFmtId="180" fontId="14" fillId="3" borderId="61" xfId="0" applyNumberFormat="1" applyFont="1" applyFill="1" applyBorder="1"/>
    <xf numFmtId="180" fontId="14" fillId="3" borderId="0" xfId="0" applyNumberFormat="1" applyFont="1" applyFill="1"/>
    <xf numFmtId="180" fontId="14" fillId="3" borderId="85" xfId="0" applyNumberFormat="1" applyFont="1" applyFill="1" applyBorder="1"/>
    <xf numFmtId="180" fontId="14" fillId="3" borderId="84" xfId="0" applyNumberFormat="1" applyFont="1" applyFill="1" applyBorder="1"/>
    <xf numFmtId="180" fontId="12" fillId="3" borderId="109" xfId="0" applyNumberFormat="1" applyFont="1" applyFill="1" applyBorder="1" applyAlignment="1">
      <alignment horizontal="right"/>
    </xf>
    <xf numFmtId="180" fontId="12" fillId="3" borderId="110" xfId="0" applyNumberFormat="1" applyFont="1" applyFill="1" applyBorder="1" applyAlignment="1">
      <alignment horizontal="right"/>
    </xf>
    <xf numFmtId="180" fontId="12" fillId="3" borderId="111" xfId="0" applyNumberFormat="1" applyFont="1" applyFill="1" applyBorder="1" applyAlignment="1">
      <alignment horizontal="right"/>
    </xf>
    <xf numFmtId="180" fontId="14" fillId="3" borderId="111" xfId="0" applyNumberFormat="1" applyFont="1" applyFill="1" applyBorder="1"/>
    <xf numFmtId="180" fontId="14" fillId="3" borderId="110" xfId="0" applyNumberFormat="1" applyFont="1" applyFill="1" applyBorder="1"/>
    <xf numFmtId="180" fontId="14" fillId="0" borderId="112" xfId="0" applyNumberFormat="1" applyFont="1" applyBorder="1"/>
    <xf numFmtId="180" fontId="12" fillId="3" borderId="115" xfId="0" applyNumberFormat="1" applyFont="1" applyFill="1" applyBorder="1" applyAlignment="1">
      <alignment horizontal="right"/>
    </xf>
    <xf numFmtId="180" fontId="12" fillId="3" borderId="116" xfId="0" applyNumberFormat="1" applyFont="1" applyFill="1" applyBorder="1" applyAlignment="1">
      <alignment horizontal="right"/>
    </xf>
    <xf numFmtId="180" fontId="12" fillId="0" borderId="89" xfId="0" applyNumberFormat="1" applyFont="1" applyBorder="1" applyAlignment="1">
      <alignment horizontal="right"/>
    </xf>
    <xf numFmtId="180" fontId="12" fillId="3" borderId="110" xfId="0" applyNumberFormat="1" applyFont="1" applyFill="1" applyBorder="1"/>
    <xf numFmtId="180" fontId="12" fillId="3" borderId="111" xfId="0" applyNumberFormat="1" applyFont="1" applyFill="1" applyBorder="1"/>
    <xf numFmtId="180" fontId="12" fillId="0" borderId="112" xfId="0" applyNumberFormat="1" applyFont="1" applyBorder="1"/>
    <xf numFmtId="180" fontId="12" fillId="3" borderId="89" xfId="0" applyNumberFormat="1" applyFont="1" applyFill="1" applyBorder="1" applyAlignment="1">
      <alignment horizontal="right"/>
    </xf>
    <xf numFmtId="180" fontId="12" fillId="3" borderId="79" xfId="0" applyNumberFormat="1" applyFont="1" applyFill="1" applyBorder="1" applyAlignment="1">
      <alignment horizontal="right"/>
    </xf>
    <xf numFmtId="180" fontId="23" fillId="0" borderId="77" xfId="0" applyNumberFormat="1" applyFont="1" applyBorder="1" applyAlignment="1">
      <alignment vertical="center"/>
    </xf>
    <xf numFmtId="38" fontId="25" fillId="0" borderId="0" xfId="0" applyNumberFormat="1" applyFont="1" applyAlignment="1">
      <alignment horizontal="center" vertical="center"/>
    </xf>
    <xf numFmtId="38" fontId="26" fillId="0" borderId="0" xfId="0" applyNumberFormat="1" applyFont="1" applyAlignment="1">
      <alignment horizontal="center" vertical="center"/>
    </xf>
    <xf numFmtId="38" fontId="20" fillId="0" borderId="0" xfId="0" applyNumberFormat="1" applyFont="1" applyAlignment="1">
      <alignment horizontal="center"/>
    </xf>
    <xf numFmtId="38" fontId="12" fillId="0" borderId="0" xfId="0" applyNumberFormat="1" applyFont="1" applyAlignment="1">
      <alignment horizontal="center"/>
    </xf>
    <xf numFmtId="38" fontId="27" fillId="0" borderId="0" xfId="0" applyNumberFormat="1" applyFont="1"/>
    <xf numFmtId="38" fontId="27" fillId="3" borderId="0" xfId="0" applyNumberFormat="1" applyFont="1" applyFill="1"/>
    <xf numFmtId="38" fontId="28" fillId="0" borderId="0" xfId="0" applyNumberFormat="1" applyFont="1" applyAlignment="1">
      <alignment horizontal="center" vertical="center"/>
    </xf>
    <xf numFmtId="38" fontId="29" fillId="0" borderId="0" xfId="0" applyNumberFormat="1" applyFont="1" applyAlignment="1">
      <alignment horizontal="center" vertical="center"/>
    </xf>
    <xf numFmtId="38" fontId="12" fillId="0" borderId="0" xfId="0" applyNumberFormat="1" applyFont="1"/>
    <xf numFmtId="38" fontId="30" fillId="0" borderId="0" xfId="0" applyNumberFormat="1" applyFont="1" applyAlignment="1">
      <alignment vertical="center"/>
    </xf>
    <xf numFmtId="38" fontId="33" fillId="3" borderId="0" xfId="0" applyNumberFormat="1" applyFont="1" applyFill="1" applyAlignment="1">
      <alignment horizontal="center" vertical="center"/>
    </xf>
    <xf numFmtId="38" fontId="34" fillId="0" borderId="0" xfId="0" applyNumberFormat="1" applyFont="1" applyAlignment="1">
      <alignment vertical="center"/>
    </xf>
    <xf numFmtId="38" fontId="21" fillId="19" borderId="140" xfId="0" applyNumberFormat="1" applyFont="1" applyFill="1" applyBorder="1" applyAlignment="1">
      <alignment horizontal="center"/>
    </xf>
    <xf numFmtId="38" fontId="35" fillId="19" borderId="141" xfId="0" applyNumberFormat="1" applyFont="1" applyFill="1" applyBorder="1" applyAlignment="1">
      <alignment horizontal="center"/>
    </xf>
    <xf numFmtId="38" fontId="21" fillId="20" borderId="142" xfId="0" applyNumberFormat="1" applyFont="1" applyFill="1" applyBorder="1" applyAlignment="1">
      <alignment horizontal="center"/>
    </xf>
    <xf numFmtId="38" fontId="21" fillId="20" borderId="143" xfId="0" applyNumberFormat="1" applyFont="1" applyFill="1" applyBorder="1" applyAlignment="1">
      <alignment horizontal="center"/>
    </xf>
    <xf numFmtId="38" fontId="21" fillId="20" borderId="144" xfId="0" applyNumberFormat="1" applyFont="1" applyFill="1" applyBorder="1" applyAlignment="1">
      <alignment horizontal="center"/>
    </xf>
    <xf numFmtId="38" fontId="21" fillId="20" borderId="145" xfId="0" applyNumberFormat="1" applyFont="1" applyFill="1" applyBorder="1" applyAlignment="1">
      <alignment horizontal="center"/>
    </xf>
    <xf numFmtId="38" fontId="21" fillId="20" borderId="146" xfId="0" applyNumberFormat="1" applyFont="1" applyFill="1" applyBorder="1" applyAlignment="1">
      <alignment horizontal="center"/>
    </xf>
    <xf numFmtId="38" fontId="21" fillId="19" borderId="142" xfId="0" applyNumberFormat="1" applyFont="1" applyFill="1" applyBorder="1" applyAlignment="1">
      <alignment horizontal="center"/>
    </xf>
    <xf numFmtId="38" fontId="21" fillId="19" borderId="146" xfId="0" applyNumberFormat="1" applyFont="1" applyFill="1" applyBorder="1" applyAlignment="1">
      <alignment horizontal="center"/>
    </xf>
    <xf numFmtId="38" fontId="21" fillId="19" borderId="143" xfId="0" applyNumberFormat="1" applyFont="1" applyFill="1" applyBorder="1" applyAlignment="1">
      <alignment horizontal="center"/>
    </xf>
    <xf numFmtId="38" fontId="21" fillId="19" borderId="144" xfId="0" applyNumberFormat="1" applyFont="1" applyFill="1" applyBorder="1" applyAlignment="1">
      <alignment horizontal="center"/>
    </xf>
    <xf numFmtId="38" fontId="21" fillId="19" borderId="145" xfId="0" applyNumberFormat="1" applyFont="1" applyFill="1" applyBorder="1" applyAlignment="1">
      <alignment horizontal="center"/>
    </xf>
    <xf numFmtId="38" fontId="21" fillId="20" borderId="147" xfId="0" applyNumberFormat="1" applyFont="1" applyFill="1" applyBorder="1" applyAlignment="1">
      <alignment horizontal="center"/>
    </xf>
    <xf numFmtId="38" fontId="21" fillId="20" borderId="148" xfId="0" applyNumberFormat="1" applyFont="1" applyFill="1" applyBorder="1" applyAlignment="1">
      <alignment horizontal="center"/>
    </xf>
    <xf numFmtId="38" fontId="21" fillId="20" borderId="149" xfId="0" applyNumberFormat="1" applyFont="1" applyFill="1" applyBorder="1" applyAlignment="1">
      <alignment horizontal="center"/>
    </xf>
    <xf numFmtId="38" fontId="21" fillId="20" borderId="150" xfId="0" applyNumberFormat="1" applyFont="1" applyFill="1" applyBorder="1" applyAlignment="1">
      <alignment horizontal="center"/>
    </xf>
    <xf numFmtId="38" fontId="21" fillId="20" borderId="151" xfId="0" applyNumberFormat="1" applyFont="1" applyFill="1" applyBorder="1" applyAlignment="1">
      <alignment horizontal="center"/>
    </xf>
    <xf numFmtId="38" fontId="21" fillId="19" borderId="152" xfId="0" applyNumberFormat="1" applyFont="1" applyFill="1" applyBorder="1" applyAlignment="1">
      <alignment horizontal="center"/>
    </xf>
    <xf numFmtId="38" fontId="21" fillId="20" borderId="153" xfId="0" applyNumberFormat="1" applyFont="1" applyFill="1" applyBorder="1" applyAlignment="1">
      <alignment horizontal="center"/>
    </xf>
    <xf numFmtId="38" fontId="21" fillId="20" borderId="154" xfId="0" applyNumberFormat="1" applyFont="1" applyFill="1" applyBorder="1" applyAlignment="1">
      <alignment horizontal="center"/>
    </xf>
    <xf numFmtId="38" fontId="21" fillId="20" borderId="141" xfId="0" applyNumberFormat="1" applyFont="1" applyFill="1" applyBorder="1" applyAlignment="1">
      <alignment horizontal="center"/>
    </xf>
    <xf numFmtId="38" fontId="21" fillId="20" borderId="155" xfId="0" applyNumberFormat="1" applyFont="1" applyFill="1" applyBorder="1" applyAlignment="1">
      <alignment horizontal="center"/>
    </xf>
    <xf numFmtId="38" fontId="36" fillId="20" borderId="140" xfId="0" applyNumberFormat="1" applyFont="1" applyFill="1" applyBorder="1" applyAlignment="1">
      <alignment horizontal="center" vertical="center"/>
    </xf>
    <xf numFmtId="38" fontId="37" fillId="20" borderId="156" xfId="0" applyNumberFormat="1" applyFont="1" applyFill="1" applyBorder="1" applyAlignment="1">
      <alignment horizontal="center" vertical="center"/>
    </xf>
    <xf numFmtId="38" fontId="36" fillId="19" borderId="140" xfId="0" applyNumberFormat="1" applyFont="1" applyFill="1" applyBorder="1" applyAlignment="1">
      <alignment horizontal="center" vertical="center"/>
    </xf>
    <xf numFmtId="38" fontId="37" fillId="19" borderId="156" xfId="0" applyNumberFormat="1" applyFont="1" applyFill="1" applyBorder="1" applyAlignment="1">
      <alignment horizontal="center" vertical="center"/>
    </xf>
    <xf numFmtId="38" fontId="38" fillId="20" borderId="153" xfId="0" applyNumberFormat="1" applyFont="1" applyFill="1" applyBorder="1" applyAlignment="1">
      <alignment horizontal="center" vertical="center"/>
    </xf>
    <xf numFmtId="38" fontId="37" fillId="20" borderId="141" xfId="0" applyNumberFormat="1" applyFont="1" applyFill="1" applyBorder="1" applyAlignment="1">
      <alignment horizontal="center" vertical="center"/>
    </xf>
    <xf numFmtId="38" fontId="36" fillId="20" borderId="153" xfId="0" applyNumberFormat="1" applyFont="1" applyFill="1" applyBorder="1" applyAlignment="1">
      <alignment horizontal="center" vertical="center"/>
    </xf>
    <xf numFmtId="38" fontId="37" fillId="3" borderId="0" xfId="0" applyNumberFormat="1" applyFont="1" applyFill="1" applyAlignment="1">
      <alignment horizontal="right" vertical="center"/>
    </xf>
    <xf numFmtId="38" fontId="34" fillId="0" borderId="157" xfId="0" applyNumberFormat="1" applyFont="1" applyBorder="1" applyAlignment="1">
      <alignment vertical="center"/>
    </xf>
    <xf numFmtId="38" fontId="39" fillId="0" borderId="158" xfId="0" applyNumberFormat="1" applyFont="1" applyBorder="1" applyAlignment="1">
      <alignment vertical="center"/>
    </xf>
    <xf numFmtId="38" fontId="34" fillId="9" borderId="159" xfId="0" applyNumberFormat="1" applyFont="1" applyFill="1" applyBorder="1" applyAlignment="1">
      <alignment vertical="center"/>
    </xf>
    <xf numFmtId="38" fontId="34" fillId="9" borderId="160" xfId="0" applyNumberFormat="1" applyFont="1" applyFill="1" applyBorder="1" applyAlignment="1">
      <alignment vertical="center"/>
    </xf>
    <xf numFmtId="38" fontId="34" fillId="9" borderId="161" xfId="0" applyNumberFormat="1" applyFont="1" applyFill="1" applyBorder="1" applyAlignment="1">
      <alignment vertical="center"/>
    </xf>
    <xf numFmtId="38" fontId="34" fillId="9" borderId="162" xfId="0" applyNumberFormat="1" applyFont="1" applyFill="1" applyBorder="1" applyAlignment="1">
      <alignment vertical="center"/>
    </xf>
    <xf numFmtId="38" fontId="34" fillId="9" borderId="163" xfId="0" applyNumberFormat="1" applyFont="1" applyFill="1" applyBorder="1" applyAlignment="1">
      <alignment vertical="center"/>
    </xf>
    <xf numFmtId="38" fontId="34" fillId="9" borderId="164" xfId="0" applyNumberFormat="1" applyFont="1" applyFill="1" applyBorder="1" applyAlignment="1">
      <alignment vertical="center"/>
    </xf>
    <xf numFmtId="38" fontId="34" fillId="9" borderId="158" xfId="0" applyNumberFormat="1" applyFont="1" applyFill="1" applyBorder="1" applyAlignment="1">
      <alignment vertical="center"/>
    </xf>
    <xf numFmtId="38" fontId="34" fillId="9" borderId="165" xfId="0" applyNumberFormat="1" applyFont="1" applyFill="1" applyBorder="1" applyAlignment="1">
      <alignment vertical="center"/>
    </xf>
    <xf numFmtId="38" fontId="34" fillId="0" borderId="163" xfId="0" applyNumberFormat="1" applyFont="1" applyBorder="1" applyAlignment="1">
      <alignment vertical="center"/>
    </xf>
    <xf numFmtId="38" fontId="34" fillId="0" borderId="158" xfId="0" applyNumberFormat="1" applyFont="1" applyBorder="1" applyAlignment="1">
      <alignment vertical="center"/>
    </xf>
    <xf numFmtId="38" fontId="34" fillId="0" borderId="162" xfId="0" applyNumberFormat="1" applyFont="1" applyBorder="1" applyAlignment="1">
      <alignment vertical="center"/>
    </xf>
    <xf numFmtId="38" fontId="34" fillId="0" borderId="165" xfId="0" applyNumberFormat="1" applyFont="1" applyBorder="1" applyAlignment="1">
      <alignment vertical="center"/>
    </xf>
    <xf numFmtId="38" fontId="23" fillId="0" borderId="159" xfId="0" applyNumberFormat="1" applyFont="1" applyBorder="1" applyAlignment="1">
      <alignment horizontal="right"/>
    </xf>
    <xf numFmtId="38" fontId="23" fillId="0" borderId="164" xfId="0" applyNumberFormat="1" applyFont="1" applyBorder="1"/>
    <xf numFmtId="184" fontId="13" fillId="0" borderId="164" xfId="0" applyNumberFormat="1" applyFont="1" applyBorder="1" applyAlignment="1">
      <alignment horizontal="right"/>
    </xf>
    <xf numFmtId="38" fontId="23" fillId="0" borderId="163" xfId="0" applyNumberFormat="1" applyFont="1" applyBorder="1" applyAlignment="1">
      <alignment horizontal="right"/>
    </xf>
    <xf numFmtId="184" fontId="13" fillId="0" borderId="161" xfId="0" applyNumberFormat="1" applyFont="1" applyBorder="1" applyAlignment="1">
      <alignment horizontal="right"/>
    </xf>
    <xf numFmtId="184" fontId="13" fillId="3" borderId="0" xfId="0" applyNumberFormat="1" applyFont="1" applyFill="1" applyAlignment="1">
      <alignment horizontal="right"/>
    </xf>
    <xf numFmtId="38" fontId="40" fillId="0" borderId="0" xfId="0" applyNumberFormat="1" applyFont="1" applyAlignment="1">
      <alignment vertical="center"/>
    </xf>
    <xf numFmtId="38" fontId="34" fillId="0" borderId="4" xfId="0" applyNumberFormat="1" applyFont="1" applyBorder="1" applyAlignment="1">
      <alignment vertical="center"/>
    </xf>
    <xf numFmtId="38" fontId="25" fillId="0" borderId="166" xfId="0" applyNumberFormat="1" applyFont="1" applyBorder="1" applyAlignment="1">
      <alignment vertical="center"/>
    </xf>
    <xf numFmtId="38" fontId="40" fillId="9" borderId="167" xfId="0" applyNumberFormat="1" applyFont="1" applyFill="1" applyBorder="1" applyAlignment="1">
      <alignment vertical="center"/>
    </xf>
    <xf numFmtId="38" fontId="40" fillId="9" borderId="168" xfId="0" applyNumberFormat="1" applyFont="1" applyFill="1" applyBorder="1" applyAlignment="1">
      <alignment vertical="center"/>
    </xf>
    <xf numFmtId="38" fontId="40" fillId="9" borderId="169" xfId="0" applyNumberFormat="1" applyFont="1" applyFill="1" applyBorder="1" applyAlignment="1">
      <alignment vertical="center"/>
    </xf>
    <xf numFmtId="38" fontId="40" fillId="9" borderId="170" xfId="0" applyNumberFormat="1" applyFont="1" applyFill="1" applyBorder="1" applyAlignment="1">
      <alignment vertical="center"/>
    </xf>
    <xf numFmtId="38" fontId="40" fillId="9" borderId="171" xfId="0" applyNumberFormat="1" applyFont="1" applyFill="1" applyBorder="1" applyAlignment="1">
      <alignment vertical="center"/>
    </xf>
    <xf numFmtId="38" fontId="40" fillId="9" borderId="159" xfId="0" applyNumberFormat="1" applyFont="1" applyFill="1" applyBorder="1" applyAlignment="1">
      <alignment vertical="center"/>
    </xf>
    <xf numFmtId="38" fontId="40" fillId="9" borderId="163" xfId="0" applyNumberFormat="1" applyFont="1" applyFill="1" applyBorder="1" applyAlignment="1">
      <alignment vertical="center"/>
    </xf>
    <xf numFmtId="38" fontId="40" fillId="9" borderId="158" xfId="0" applyNumberFormat="1" applyFont="1" applyFill="1" applyBorder="1" applyAlignment="1">
      <alignment vertical="center"/>
    </xf>
    <xf numFmtId="38" fontId="40" fillId="9" borderId="162" xfId="0" applyNumberFormat="1" applyFont="1" applyFill="1" applyBorder="1" applyAlignment="1">
      <alignment vertical="center"/>
    </xf>
    <xf numFmtId="38" fontId="12" fillId="9" borderId="160" xfId="0" applyNumberFormat="1" applyFont="1" applyFill="1" applyBorder="1" applyAlignment="1">
      <alignment horizontal="right"/>
    </xf>
    <xf numFmtId="38" fontId="40" fillId="9" borderId="160" xfId="0" applyNumberFormat="1" applyFont="1" applyFill="1" applyBorder="1" applyAlignment="1">
      <alignment vertical="center"/>
    </xf>
    <xf numFmtId="38" fontId="40" fillId="9" borderId="172" xfId="0" applyNumberFormat="1" applyFont="1" applyFill="1" applyBorder="1" applyAlignment="1">
      <alignment vertical="center"/>
    </xf>
    <xf numFmtId="38" fontId="12" fillId="9" borderId="168" xfId="0" applyNumberFormat="1" applyFont="1" applyFill="1" applyBorder="1" applyAlignment="1">
      <alignment horizontal="right"/>
    </xf>
    <xf numFmtId="38" fontId="12" fillId="3" borderId="168" xfId="0" applyNumberFormat="1" applyFont="1" applyFill="1" applyBorder="1" applyAlignment="1">
      <alignment horizontal="right"/>
    </xf>
    <xf numFmtId="38" fontId="12" fillId="3" borderId="173" xfId="0" applyNumberFormat="1" applyFont="1" applyFill="1" applyBorder="1" applyAlignment="1">
      <alignment horizontal="right"/>
    </xf>
    <xf numFmtId="38" fontId="12" fillId="3" borderId="171" xfId="0" applyNumberFormat="1" applyFont="1" applyFill="1" applyBorder="1" applyAlignment="1">
      <alignment horizontal="right"/>
    </xf>
    <xf numFmtId="38" fontId="12" fillId="3" borderId="167" xfId="0" applyNumberFormat="1" applyFont="1" applyFill="1" applyBorder="1" applyAlignment="1">
      <alignment horizontal="right"/>
    </xf>
    <xf numFmtId="38" fontId="12" fillId="3" borderId="169" xfId="0" applyNumberFormat="1" applyFont="1" applyFill="1" applyBorder="1" applyAlignment="1">
      <alignment horizontal="right"/>
    </xf>
    <xf numFmtId="38" fontId="12" fillId="3" borderId="170" xfId="0" applyNumberFormat="1" applyFont="1" applyFill="1" applyBorder="1" applyAlignment="1">
      <alignment horizontal="right"/>
    </xf>
    <xf numFmtId="38" fontId="12" fillId="3" borderId="174" xfId="0" applyNumberFormat="1" applyFont="1" applyFill="1" applyBorder="1"/>
    <xf numFmtId="184" fontId="14" fillId="3" borderId="174" xfId="0" applyNumberFormat="1" applyFont="1" applyFill="1" applyBorder="1" applyAlignment="1">
      <alignment horizontal="right"/>
    </xf>
    <xf numFmtId="184" fontId="14" fillId="3" borderId="169" xfId="0" applyNumberFormat="1" applyFont="1" applyFill="1" applyBorder="1" applyAlignment="1">
      <alignment horizontal="right"/>
    </xf>
    <xf numFmtId="184" fontId="14" fillId="3" borderId="0" xfId="0" applyNumberFormat="1" applyFont="1" applyFill="1" applyAlignment="1">
      <alignment horizontal="right"/>
    </xf>
    <xf numFmtId="38" fontId="25" fillId="0" borderId="175" xfId="0" applyNumberFormat="1" applyFont="1" applyBorder="1" applyAlignment="1">
      <alignment vertical="center"/>
    </xf>
    <xf numFmtId="38" fontId="40" fillId="9" borderId="176" xfId="0" applyNumberFormat="1" applyFont="1" applyFill="1" applyBorder="1" applyAlignment="1">
      <alignment horizontal="center" vertical="center"/>
    </xf>
    <xf numFmtId="38" fontId="40" fillId="9" borderId="177" xfId="0" applyNumberFormat="1" applyFont="1" applyFill="1" applyBorder="1" applyAlignment="1">
      <alignment horizontal="center" vertical="center"/>
    </xf>
    <xf numFmtId="38" fontId="40" fillId="9" borderId="178" xfId="0" applyNumberFormat="1" applyFont="1" applyFill="1" applyBorder="1" applyAlignment="1">
      <alignment horizontal="center" vertical="center"/>
    </xf>
    <xf numFmtId="38" fontId="40" fillId="9" borderId="179" xfId="0" applyNumberFormat="1" applyFont="1" applyFill="1" applyBorder="1" applyAlignment="1">
      <alignment horizontal="center" vertical="center"/>
    </xf>
    <xf numFmtId="38" fontId="40" fillId="9" borderId="180" xfId="0" applyNumberFormat="1" applyFont="1" applyFill="1" applyBorder="1" applyAlignment="1">
      <alignment horizontal="center" vertical="center"/>
    </xf>
    <xf numFmtId="38" fontId="12" fillId="9" borderId="176" xfId="0" applyNumberFormat="1" applyFont="1" applyFill="1" applyBorder="1" applyAlignment="1">
      <alignment horizontal="center"/>
    </xf>
    <xf numFmtId="38" fontId="12" fillId="9" borderId="177" xfId="0" applyNumberFormat="1" applyFont="1" applyFill="1" applyBorder="1" applyAlignment="1">
      <alignment horizontal="center"/>
    </xf>
    <xf numFmtId="38" fontId="12" fillId="9" borderId="177" xfId="0" applyNumberFormat="1" applyFont="1" applyFill="1" applyBorder="1" applyAlignment="1">
      <alignment horizontal="right"/>
    </xf>
    <xf numFmtId="38" fontId="12" fillId="9" borderId="178" xfId="0" applyNumberFormat="1" applyFont="1" applyFill="1" applyBorder="1" applyAlignment="1">
      <alignment horizontal="right"/>
    </xf>
    <xf numFmtId="38" fontId="12" fillId="9" borderId="179" xfId="0" applyNumberFormat="1" applyFont="1" applyFill="1" applyBorder="1" applyAlignment="1">
      <alignment horizontal="right"/>
    </xf>
    <xf numFmtId="38" fontId="12" fillId="9" borderId="180" xfId="0" applyNumberFormat="1" applyFont="1" applyFill="1" applyBorder="1" applyAlignment="1">
      <alignment horizontal="right"/>
    </xf>
    <xf numFmtId="38" fontId="40" fillId="9" borderId="181" xfId="0" applyNumberFormat="1" applyFont="1" applyFill="1" applyBorder="1" applyAlignment="1">
      <alignment vertical="center"/>
    </xf>
    <xf numFmtId="38" fontId="12" fillId="0" borderId="180" xfId="0" applyNumberFormat="1" applyFont="1" applyBorder="1" applyAlignment="1">
      <alignment horizontal="right"/>
    </xf>
    <xf numFmtId="38" fontId="12" fillId="0" borderId="69" xfId="0" applyNumberFormat="1" applyFont="1" applyBorder="1" applyAlignment="1">
      <alignment horizontal="right"/>
    </xf>
    <xf numFmtId="38" fontId="12" fillId="0" borderId="176" xfId="0" applyNumberFormat="1" applyFont="1" applyBorder="1" applyAlignment="1">
      <alignment horizontal="right"/>
    </xf>
    <xf numFmtId="38" fontId="12" fillId="0" borderId="180" xfId="0" applyNumberFormat="1" applyFont="1" applyBorder="1"/>
    <xf numFmtId="38" fontId="12" fillId="0" borderId="177" xfId="0" applyNumberFormat="1" applyFont="1" applyBorder="1"/>
    <xf numFmtId="38" fontId="12" fillId="0" borderId="178" xfId="0" applyNumberFormat="1" applyFont="1" applyBorder="1"/>
    <xf numFmtId="38" fontId="12" fillId="0" borderId="179" xfId="0" applyNumberFormat="1" applyFont="1" applyBorder="1"/>
    <xf numFmtId="38" fontId="12" fillId="0" borderId="176" xfId="0" applyNumberFormat="1" applyFont="1" applyBorder="1"/>
    <xf numFmtId="38" fontId="12" fillId="0" borderId="182" xfId="0" applyNumberFormat="1" applyFont="1" applyBorder="1"/>
    <xf numFmtId="184" fontId="14" fillId="0" borderId="182" xfId="0" applyNumberFormat="1" applyFont="1" applyBorder="1" applyAlignment="1">
      <alignment horizontal="right"/>
    </xf>
    <xf numFmtId="184" fontId="14" fillId="0" borderId="178" xfId="0" applyNumberFormat="1" applyFont="1" applyBorder="1" applyAlignment="1">
      <alignment horizontal="right"/>
    </xf>
    <xf numFmtId="38" fontId="25" fillId="0" borderId="183" xfId="0" applyNumberFormat="1" applyFont="1" applyBorder="1" applyAlignment="1">
      <alignment vertical="center"/>
    </xf>
    <xf numFmtId="38" fontId="40" fillId="9" borderId="184" xfId="0" applyNumberFormat="1" applyFont="1" applyFill="1" applyBorder="1" applyAlignment="1">
      <alignment vertical="center"/>
    </xf>
    <xf numFmtId="38" fontId="40" fillId="9" borderId="185" xfId="0" applyNumberFormat="1" applyFont="1" applyFill="1" applyBorder="1" applyAlignment="1">
      <alignment vertical="center"/>
    </xf>
    <xf numFmtId="38" fontId="40" fillId="9" borderId="186" xfId="0" applyNumberFormat="1" applyFont="1" applyFill="1" applyBorder="1" applyAlignment="1">
      <alignment vertical="center"/>
    </xf>
    <xf numFmtId="38" fontId="40" fillId="9" borderId="187" xfId="0" applyNumberFormat="1" applyFont="1" applyFill="1" applyBorder="1" applyAlignment="1">
      <alignment vertical="center"/>
    </xf>
    <xf numFmtId="38" fontId="40" fillId="9" borderId="188" xfId="0" applyNumberFormat="1" applyFont="1" applyFill="1" applyBorder="1" applyAlignment="1">
      <alignment vertical="center"/>
    </xf>
    <xf numFmtId="38" fontId="12" fillId="9" borderId="176" xfId="0" applyNumberFormat="1" applyFont="1" applyFill="1" applyBorder="1" applyAlignment="1">
      <alignment horizontal="right"/>
    </xf>
    <xf numFmtId="38" fontId="40" fillId="9" borderId="189" xfId="0" applyNumberFormat="1" applyFont="1" applyFill="1" applyBorder="1" applyAlignment="1">
      <alignment vertical="center"/>
    </xf>
    <xf numFmtId="38" fontId="12" fillId="9" borderId="185" xfId="0" applyNumberFormat="1" applyFont="1" applyFill="1" applyBorder="1" applyAlignment="1">
      <alignment horizontal="right"/>
    </xf>
    <xf numFmtId="38" fontId="12" fillId="9" borderId="188" xfId="0" applyNumberFormat="1" applyFont="1" applyFill="1" applyBorder="1" applyAlignment="1">
      <alignment horizontal="right"/>
    </xf>
    <xf numFmtId="38" fontId="12" fillId="0" borderId="188" xfId="0" applyNumberFormat="1" applyFont="1" applyBorder="1" applyAlignment="1">
      <alignment horizontal="right"/>
    </xf>
    <xf numFmtId="38" fontId="12" fillId="0" borderId="190" xfId="0" applyNumberFormat="1" applyFont="1" applyBorder="1" applyAlignment="1">
      <alignment horizontal="right"/>
    </xf>
    <xf numFmtId="38" fontId="12" fillId="0" borderId="184" xfId="0" applyNumberFormat="1" applyFont="1" applyBorder="1" applyAlignment="1">
      <alignment horizontal="right"/>
    </xf>
    <xf numFmtId="38" fontId="12" fillId="0" borderId="188" xfId="0" applyNumberFormat="1" applyFont="1" applyBorder="1"/>
    <xf numFmtId="38" fontId="12" fillId="0" borderId="185" xfId="0" applyNumberFormat="1" applyFont="1" applyBorder="1"/>
    <xf numFmtId="38" fontId="12" fillId="0" borderId="186" xfId="0" applyNumberFormat="1" applyFont="1" applyBorder="1"/>
    <xf numFmtId="38" fontId="12" fillId="0" borderId="187" xfId="0" applyNumberFormat="1" applyFont="1" applyBorder="1"/>
    <xf numFmtId="38" fontId="12" fillId="0" borderId="184" xfId="0" applyNumberFormat="1" applyFont="1" applyBorder="1"/>
    <xf numFmtId="38" fontId="12" fillId="0" borderId="191" xfId="0" applyNumberFormat="1" applyFont="1" applyBorder="1"/>
    <xf numFmtId="38" fontId="12" fillId="0" borderId="185" xfId="0" applyNumberFormat="1" applyFont="1" applyBorder="1" applyAlignment="1">
      <alignment horizontal="right"/>
    </xf>
    <xf numFmtId="38" fontId="12" fillId="0" borderId="192" xfId="0" applyNumberFormat="1" applyFont="1" applyBorder="1" applyAlignment="1">
      <alignment horizontal="right"/>
    </xf>
    <xf numFmtId="184" fontId="14" fillId="0" borderId="191" xfId="0" applyNumberFormat="1" applyFont="1" applyBorder="1" applyAlignment="1">
      <alignment horizontal="right"/>
    </xf>
    <xf numFmtId="184" fontId="14" fillId="0" borderId="186" xfId="0" applyNumberFormat="1" applyFont="1" applyBorder="1" applyAlignment="1">
      <alignment horizontal="right"/>
    </xf>
    <xf numFmtId="38" fontId="3" fillId="0" borderId="183" xfId="0" applyNumberFormat="1" applyFont="1" applyBorder="1"/>
    <xf numFmtId="38" fontId="12" fillId="9" borderId="184" xfId="0" applyNumberFormat="1" applyFont="1" applyFill="1" applyBorder="1"/>
    <xf numFmtId="38" fontId="12" fillId="9" borderId="185" xfId="0" applyNumberFormat="1" applyFont="1" applyFill="1" applyBorder="1"/>
    <xf numFmtId="38" fontId="12" fillId="9" borderId="186" xfId="0" applyNumberFormat="1" applyFont="1" applyFill="1" applyBorder="1"/>
    <xf numFmtId="38" fontId="12" fillId="9" borderId="187" xfId="0" applyNumberFormat="1" applyFont="1" applyFill="1" applyBorder="1"/>
    <xf numFmtId="38" fontId="12" fillId="9" borderId="188" xfId="0" applyNumberFormat="1" applyFont="1" applyFill="1" applyBorder="1"/>
    <xf numFmtId="38" fontId="12" fillId="9" borderId="184" xfId="0" applyNumberFormat="1" applyFont="1" applyFill="1" applyBorder="1" applyAlignment="1">
      <alignment horizontal="right"/>
    </xf>
    <xf numFmtId="38" fontId="12" fillId="9" borderId="186" xfId="0" applyNumberFormat="1" applyFont="1" applyFill="1" applyBorder="1" applyAlignment="1">
      <alignment horizontal="right"/>
    </xf>
    <xf numFmtId="38" fontId="12" fillId="9" borderId="187" xfId="0" applyNumberFormat="1" applyFont="1" applyFill="1" applyBorder="1" applyAlignment="1">
      <alignment horizontal="right"/>
    </xf>
    <xf numFmtId="38" fontId="12" fillId="9" borderId="189" xfId="0" applyNumberFormat="1" applyFont="1" applyFill="1" applyBorder="1"/>
    <xf numFmtId="38" fontId="12" fillId="0" borderId="190" xfId="0" applyNumberFormat="1" applyFont="1" applyBorder="1"/>
    <xf numFmtId="38" fontId="12" fillId="0" borderId="193" xfId="0" applyNumberFormat="1" applyFont="1" applyBorder="1"/>
    <xf numFmtId="38" fontId="34" fillId="0" borderId="54" xfId="0" applyNumberFormat="1" applyFont="1" applyBorder="1" applyAlignment="1">
      <alignment vertical="center"/>
    </xf>
    <xf numFmtId="38" fontId="7" fillId="21" borderId="194" xfId="0" applyNumberFormat="1" applyFont="1" applyFill="1" applyBorder="1"/>
    <xf numFmtId="10" fontId="27" fillId="21" borderId="195" xfId="0" applyNumberFormat="1" applyFont="1" applyFill="1" applyBorder="1"/>
    <xf numFmtId="10" fontId="27" fillId="21" borderId="103" xfId="0" applyNumberFormat="1" applyFont="1" applyFill="1" applyBorder="1"/>
    <xf numFmtId="10" fontId="27" fillId="21" borderId="196" xfId="0" applyNumberFormat="1" applyFont="1" applyFill="1" applyBorder="1"/>
    <xf numFmtId="10" fontId="27" fillId="21" borderId="105" xfId="0" applyNumberFormat="1" applyFont="1" applyFill="1" applyBorder="1"/>
    <xf numFmtId="10" fontId="27" fillId="21" borderId="197" xfId="0" applyNumberFormat="1" applyFont="1" applyFill="1" applyBorder="1"/>
    <xf numFmtId="10" fontId="27" fillId="21" borderId="106" xfId="0" applyNumberFormat="1" applyFont="1" applyFill="1" applyBorder="1"/>
    <xf numFmtId="10" fontId="27" fillId="21" borderId="198" xfId="0" applyNumberFormat="1" applyFont="1" applyFill="1" applyBorder="1"/>
    <xf numFmtId="38" fontId="27" fillId="21" borderId="199" xfId="0" applyNumberFormat="1" applyFont="1" applyFill="1" applyBorder="1"/>
    <xf numFmtId="184" fontId="27" fillId="21" borderId="199" xfId="0" applyNumberFormat="1" applyFont="1" applyFill="1" applyBorder="1" applyAlignment="1">
      <alignment horizontal="right"/>
    </xf>
    <xf numFmtId="184" fontId="27" fillId="21" borderId="200" xfId="0" applyNumberFormat="1" applyFont="1" applyFill="1" applyBorder="1" applyAlignment="1">
      <alignment horizontal="right"/>
    </xf>
    <xf numFmtId="184" fontId="27" fillId="3" borderId="0" xfId="0" applyNumberFormat="1" applyFont="1" applyFill="1" applyAlignment="1">
      <alignment horizontal="right"/>
    </xf>
    <xf numFmtId="38" fontId="39" fillId="0" borderId="0" xfId="0" applyNumberFormat="1" applyFont="1" applyAlignment="1">
      <alignment vertical="center"/>
    </xf>
    <xf numFmtId="38" fontId="34" fillId="9" borderId="157" xfId="0" applyNumberFormat="1" applyFont="1" applyFill="1" applyBorder="1" applyAlignment="1">
      <alignment vertical="center"/>
    </xf>
    <xf numFmtId="38" fontId="34" fillId="0" borderId="201" xfId="0" applyNumberFormat="1" applyFont="1" applyBorder="1" applyAlignment="1">
      <alignment vertical="center"/>
    </xf>
    <xf numFmtId="38" fontId="34" fillId="0" borderId="159" xfId="0" applyNumberFormat="1" applyFont="1" applyBorder="1" applyAlignment="1">
      <alignment vertical="center"/>
    </xf>
    <xf numFmtId="38" fontId="23" fillId="0" borderId="202" xfId="0" applyNumberFormat="1" applyFont="1" applyBorder="1" applyAlignment="1">
      <alignment horizontal="right"/>
    </xf>
    <xf numFmtId="38" fontId="23" fillId="0" borderId="203" xfId="0" applyNumberFormat="1" applyFont="1" applyBorder="1"/>
    <xf numFmtId="184" fontId="13" fillId="0" borderId="204" xfId="0" applyNumberFormat="1" applyFont="1" applyBorder="1" applyAlignment="1">
      <alignment horizontal="right"/>
    </xf>
    <xf numFmtId="38" fontId="25" fillId="0" borderId="205" xfId="0" applyNumberFormat="1" applyFont="1" applyBorder="1" applyAlignment="1">
      <alignment vertical="center"/>
    </xf>
    <xf numFmtId="38" fontId="40" fillId="9" borderId="161" xfId="0" applyNumberFormat="1" applyFont="1" applyFill="1" applyBorder="1" applyAlignment="1">
      <alignment vertical="center"/>
    </xf>
    <xf numFmtId="38" fontId="40" fillId="9" borderId="164" xfId="0" applyNumberFormat="1" applyFont="1" applyFill="1" applyBorder="1" applyAlignment="1">
      <alignment vertical="center"/>
    </xf>
    <xf numFmtId="38" fontId="40" fillId="9" borderId="157" xfId="0" applyNumberFormat="1" applyFont="1" applyFill="1" applyBorder="1" applyAlignment="1">
      <alignment vertical="center"/>
    </xf>
    <xf numFmtId="38" fontId="40" fillId="3" borderId="161" xfId="0" applyNumberFormat="1" applyFont="1" applyFill="1" applyBorder="1" applyAlignment="1">
      <alignment vertical="center"/>
    </xf>
    <xf numFmtId="38" fontId="40" fillId="3" borderId="206" xfId="0" applyNumberFormat="1" applyFont="1" applyFill="1" applyBorder="1" applyAlignment="1">
      <alignment vertical="center"/>
    </xf>
    <xf numFmtId="38" fontId="40" fillId="3" borderId="158" xfId="0" applyNumberFormat="1" applyFont="1" applyFill="1" applyBorder="1" applyAlignment="1">
      <alignment vertical="center"/>
    </xf>
    <xf numFmtId="38" fontId="40" fillId="3" borderId="164" xfId="0" applyNumberFormat="1" applyFont="1" applyFill="1" applyBorder="1" applyAlignment="1">
      <alignment vertical="center"/>
    </xf>
    <xf numFmtId="38" fontId="12" fillId="3" borderId="163" xfId="0" applyNumberFormat="1" applyFont="1" applyFill="1" applyBorder="1" applyAlignment="1">
      <alignment horizontal="right"/>
    </xf>
    <xf numFmtId="38" fontId="12" fillId="3" borderId="158" xfId="0" applyNumberFormat="1" applyFont="1" applyFill="1" applyBorder="1" applyAlignment="1">
      <alignment horizontal="right"/>
    </xf>
    <xf numFmtId="38" fontId="12" fillId="3" borderId="162" xfId="0" applyNumberFormat="1" applyFont="1" applyFill="1" applyBorder="1" applyAlignment="1">
      <alignment horizontal="right"/>
    </xf>
    <xf numFmtId="38" fontId="12" fillId="3" borderId="159" xfId="0" applyNumberFormat="1" applyFont="1" applyFill="1" applyBorder="1" applyAlignment="1">
      <alignment horizontal="right"/>
    </xf>
    <xf numFmtId="38" fontId="12" fillId="3" borderId="165" xfId="0" applyNumberFormat="1" applyFont="1" applyFill="1" applyBorder="1" applyAlignment="1">
      <alignment horizontal="right"/>
    </xf>
    <xf numFmtId="38" fontId="12" fillId="0" borderId="167" xfId="0" applyNumberFormat="1" applyFont="1" applyBorder="1" applyAlignment="1">
      <alignment horizontal="right"/>
    </xf>
    <xf numFmtId="38" fontId="12" fillId="0" borderId="174" xfId="0" applyNumberFormat="1" applyFont="1" applyBorder="1"/>
    <xf numFmtId="184" fontId="14" fillId="0" borderId="174" xfId="0" applyNumberFormat="1" applyFont="1" applyBorder="1" applyAlignment="1">
      <alignment horizontal="right"/>
    </xf>
    <xf numFmtId="38" fontId="12" fillId="0" borderId="171" xfId="0" applyNumberFormat="1" applyFont="1" applyBorder="1" applyAlignment="1">
      <alignment horizontal="right"/>
    </xf>
    <xf numFmtId="184" fontId="14" fillId="0" borderId="169" xfId="0" applyNumberFormat="1" applyFont="1" applyBorder="1" applyAlignment="1">
      <alignment horizontal="right"/>
    </xf>
    <xf numFmtId="38" fontId="40" fillId="9" borderId="191" xfId="0" applyNumberFormat="1" applyFont="1" applyFill="1" applyBorder="1" applyAlignment="1">
      <alignment vertical="center"/>
    </xf>
    <xf numFmtId="38" fontId="40" fillId="9" borderId="16" xfId="0" applyNumberFormat="1" applyFont="1" applyFill="1" applyBorder="1" applyAlignment="1">
      <alignment vertical="center"/>
    </xf>
    <xf numFmtId="38" fontId="40" fillId="9" borderId="207" xfId="0" applyNumberFormat="1" applyFont="1" applyFill="1" applyBorder="1" applyAlignment="1">
      <alignment vertical="center"/>
    </xf>
    <xf numFmtId="38" fontId="40" fillId="9" borderId="208" xfId="0" applyNumberFormat="1" applyFont="1" applyFill="1" applyBorder="1" applyAlignment="1">
      <alignment vertical="center"/>
    </xf>
    <xf numFmtId="38" fontId="40" fillId="9" borderId="209" xfId="0" applyNumberFormat="1" applyFont="1" applyFill="1" applyBorder="1" applyAlignment="1">
      <alignment vertical="center"/>
    </xf>
    <xf numFmtId="38" fontId="12" fillId="3" borderId="185" xfId="0" applyNumberFormat="1" applyFont="1" applyFill="1" applyBorder="1" applyAlignment="1">
      <alignment horizontal="right"/>
    </xf>
    <xf numFmtId="38" fontId="12" fillId="3" borderId="192" xfId="0" applyNumberFormat="1" applyFont="1" applyFill="1" applyBorder="1" applyAlignment="1">
      <alignment horizontal="right"/>
    </xf>
    <xf numFmtId="38" fontId="12" fillId="3" borderId="188" xfId="0" applyNumberFormat="1" applyFont="1" applyFill="1" applyBorder="1" applyAlignment="1">
      <alignment horizontal="right"/>
    </xf>
    <xf numFmtId="38" fontId="12" fillId="3" borderId="191" xfId="0" applyNumberFormat="1" applyFont="1" applyFill="1" applyBorder="1" applyAlignment="1">
      <alignment horizontal="right"/>
    </xf>
    <xf numFmtId="38" fontId="12" fillId="3" borderId="186" xfId="0" applyNumberFormat="1" applyFont="1" applyFill="1" applyBorder="1" applyAlignment="1">
      <alignment horizontal="right"/>
    </xf>
    <xf numFmtId="38" fontId="12" fillId="3" borderId="187" xfId="0" applyNumberFormat="1" applyFont="1" applyFill="1" applyBorder="1" applyAlignment="1">
      <alignment horizontal="right"/>
    </xf>
    <xf numFmtId="38" fontId="12" fillId="3" borderId="184" xfId="0" applyNumberFormat="1" applyFont="1" applyFill="1" applyBorder="1" applyAlignment="1">
      <alignment horizontal="right"/>
    </xf>
    <xf numFmtId="38" fontId="12" fillId="0" borderId="210" xfId="0" applyNumberFormat="1" applyFont="1" applyBorder="1" applyAlignment="1">
      <alignment horizontal="right"/>
    </xf>
    <xf numFmtId="184" fontId="14" fillId="0" borderId="211" xfId="0" applyNumberFormat="1" applyFont="1" applyBorder="1" applyAlignment="1">
      <alignment horizontal="right"/>
    </xf>
    <xf numFmtId="38" fontId="12" fillId="0" borderId="212" xfId="0" applyNumberFormat="1" applyFont="1" applyBorder="1" applyAlignment="1">
      <alignment horizontal="right"/>
    </xf>
    <xf numFmtId="184" fontId="14" fillId="0" borderId="213" xfId="0" applyNumberFormat="1" applyFont="1" applyBorder="1" applyAlignment="1">
      <alignment horizontal="right"/>
    </xf>
    <xf numFmtId="38" fontId="40" fillId="9" borderId="176" xfId="0" applyNumberFormat="1" applyFont="1" applyFill="1" applyBorder="1" applyAlignment="1">
      <alignment vertical="center"/>
    </xf>
    <xf numFmtId="38" fontId="40" fillId="9" borderId="177" xfId="0" applyNumberFormat="1" applyFont="1" applyFill="1" applyBorder="1" applyAlignment="1">
      <alignment vertical="center"/>
    </xf>
    <xf numFmtId="38" fontId="40" fillId="9" borderId="178" xfId="0" applyNumberFormat="1" applyFont="1" applyFill="1" applyBorder="1" applyAlignment="1">
      <alignment vertical="center"/>
    </xf>
    <xf numFmtId="38" fontId="40" fillId="9" borderId="179" xfId="0" applyNumberFormat="1" applyFont="1" applyFill="1" applyBorder="1" applyAlignment="1">
      <alignment vertical="center"/>
    </xf>
    <xf numFmtId="38" fontId="40" fillId="9" borderId="180" xfId="0" applyNumberFormat="1" applyFont="1" applyFill="1" applyBorder="1" applyAlignment="1">
      <alignment vertical="center"/>
    </xf>
    <xf numFmtId="38" fontId="40" fillId="9" borderId="182" xfId="0" applyNumberFormat="1" applyFont="1" applyFill="1" applyBorder="1" applyAlignment="1">
      <alignment vertical="center"/>
    </xf>
    <xf numFmtId="38" fontId="12" fillId="3" borderId="177" xfId="0" applyNumberFormat="1" applyFont="1" applyFill="1" applyBorder="1" applyAlignment="1">
      <alignment horizontal="right"/>
    </xf>
    <xf numFmtId="38" fontId="12" fillId="3" borderId="214" xfId="0" applyNumberFormat="1" applyFont="1" applyFill="1" applyBorder="1" applyAlignment="1">
      <alignment horizontal="right"/>
    </xf>
    <xf numFmtId="38" fontId="12" fillId="3" borderId="180" xfId="0" applyNumberFormat="1" applyFont="1" applyFill="1" applyBorder="1" applyAlignment="1">
      <alignment horizontal="right"/>
    </xf>
    <xf numFmtId="38" fontId="12" fillId="3" borderId="182" xfId="0" applyNumberFormat="1" applyFont="1" applyFill="1" applyBorder="1" applyAlignment="1">
      <alignment horizontal="right"/>
    </xf>
    <xf numFmtId="38" fontId="12" fillId="3" borderId="178" xfId="0" applyNumberFormat="1" applyFont="1" applyFill="1" applyBorder="1" applyAlignment="1">
      <alignment horizontal="right"/>
    </xf>
    <xf numFmtId="38" fontId="12" fillId="3" borderId="179" xfId="0" applyNumberFormat="1" applyFont="1" applyFill="1" applyBorder="1" applyAlignment="1">
      <alignment horizontal="right"/>
    </xf>
    <xf numFmtId="38" fontId="12" fillId="3" borderId="176" xfId="0" applyNumberFormat="1" applyFont="1" applyFill="1" applyBorder="1" applyAlignment="1">
      <alignment horizontal="right"/>
    </xf>
    <xf numFmtId="38" fontId="25" fillId="0" borderId="215" xfId="0" applyNumberFormat="1" applyFont="1" applyBorder="1" applyAlignment="1">
      <alignment vertical="center"/>
    </xf>
    <xf numFmtId="38" fontId="40" fillId="9" borderId="216" xfId="0" applyNumberFormat="1" applyFont="1" applyFill="1" applyBorder="1" applyAlignment="1">
      <alignment vertical="center"/>
    </xf>
    <xf numFmtId="38" fontId="40" fillId="9" borderId="217" xfId="0" applyNumberFormat="1" applyFont="1" applyFill="1" applyBorder="1" applyAlignment="1">
      <alignment vertical="center"/>
    </xf>
    <xf numFmtId="38" fontId="40" fillId="9" borderId="218" xfId="0" applyNumberFormat="1" applyFont="1" applyFill="1" applyBorder="1" applyAlignment="1">
      <alignment vertical="center"/>
    </xf>
    <xf numFmtId="38" fontId="40" fillId="9" borderId="219" xfId="0" applyNumberFormat="1" applyFont="1" applyFill="1" applyBorder="1" applyAlignment="1">
      <alignment vertical="center"/>
    </xf>
    <xf numFmtId="38" fontId="40" fillId="9" borderId="220" xfId="0" applyNumberFormat="1" applyFont="1" applyFill="1" applyBorder="1" applyAlignment="1">
      <alignment vertical="center"/>
    </xf>
    <xf numFmtId="38" fontId="40" fillId="9" borderId="221" xfId="0" applyNumberFormat="1" applyFont="1" applyFill="1" applyBorder="1" applyAlignment="1">
      <alignment vertical="center"/>
    </xf>
    <xf numFmtId="38" fontId="40" fillId="9" borderId="222" xfId="0" applyNumberFormat="1" applyFont="1" applyFill="1" applyBorder="1" applyAlignment="1">
      <alignment vertical="center"/>
    </xf>
    <xf numFmtId="38" fontId="12" fillId="9" borderId="217" xfId="0" applyNumberFormat="1" applyFont="1" applyFill="1" applyBorder="1" applyAlignment="1">
      <alignment horizontal="right"/>
    </xf>
    <xf numFmtId="38" fontId="12" fillId="3" borderId="217" xfId="0" applyNumberFormat="1" applyFont="1" applyFill="1" applyBorder="1" applyAlignment="1">
      <alignment horizontal="right"/>
    </xf>
    <xf numFmtId="38" fontId="12" fillId="3" borderId="223" xfId="0" applyNumberFormat="1" applyFont="1" applyFill="1" applyBorder="1" applyAlignment="1">
      <alignment horizontal="right"/>
    </xf>
    <xf numFmtId="38" fontId="12" fillId="3" borderId="220" xfId="0" applyNumberFormat="1" applyFont="1" applyFill="1" applyBorder="1" applyAlignment="1">
      <alignment horizontal="right"/>
    </xf>
    <xf numFmtId="38" fontId="12" fillId="3" borderId="221" xfId="0" applyNumberFormat="1" applyFont="1" applyFill="1" applyBorder="1" applyAlignment="1">
      <alignment horizontal="right"/>
    </xf>
    <xf numFmtId="38" fontId="12" fillId="3" borderId="218" xfId="0" applyNumberFormat="1" applyFont="1" applyFill="1" applyBorder="1" applyAlignment="1">
      <alignment horizontal="right"/>
    </xf>
    <xf numFmtId="38" fontId="12" fillId="3" borderId="219" xfId="0" applyNumberFormat="1" applyFont="1" applyFill="1" applyBorder="1" applyAlignment="1">
      <alignment horizontal="right"/>
    </xf>
    <xf numFmtId="38" fontId="12" fillId="3" borderId="216" xfId="0" applyNumberFormat="1" applyFont="1" applyFill="1" applyBorder="1" applyAlignment="1">
      <alignment horizontal="right"/>
    </xf>
    <xf numFmtId="38" fontId="25" fillId="0" borderId="224" xfId="0" applyNumberFormat="1" applyFont="1" applyBorder="1" applyAlignment="1">
      <alignment vertical="center"/>
    </xf>
    <xf numFmtId="38" fontId="40" fillId="9" borderId="202" xfId="0" applyNumberFormat="1" applyFont="1" applyFill="1" applyBorder="1" applyAlignment="1">
      <alignment vertical="center"/>
    </xf>
    <xf numFmtId="38" fontId="40" fillId="9" borderId="225" xfId="0" applyNumberFormat="1" applyFont="1" applyFill="1" applyBorder="1" applyAlignment="1">
      <alignment vertical="center"/>
    </xf>
    <xf numFmtId="38" fontId="40" fillId="9" borderId="204" xfId="0" applyNumberFormat="1" applyFont="1" applyFill="1" applyBorder="1" applyAlignment="1">
      <alignment vertical="center"/>
    </xf>
    <xf numFmtId="38" fontId="40" fillId="9" borderId="226" xfId="0" applyNumberFormat="1" applyFont="1" applyFill="1" applyBorder="1" applyAlignment="1">
      <alignment vertical="center"/>
    </xf>
    <xf numFmtId="38" fontId="40" fillId="9" borderId="227" xfId="0" applyNumberFormat="1" applyFont="1" applyFill="1" applyBorder="1" applyAlignment="1">
      <alignment vertical="center"/>
    </xf>
    <xf numFmtId="38" fontId="40" fillId="9" borderId="203" xfId="0" applyNumberFormat="1" applyFont="1" applyFill="1" applyBorder="1" applyAlignment="1">
      <alignment vertical="center"/>
    </xf>
    <xf numFmtId="38" fontId="40" fillId="9" borderId="4" xfId="0" applyNumberFormat="1" applyFont="1" applyFill="1" applyBorder="1" applyAlignment="1">
      <alignment vertical="center"/>
    </xf>
    <xf numFmtId="38" fontId="12" fillId="9" borderId="225" xfId="0" applyNumberFormat="1" applyFont="1" applyFill="1" applyBorder="1" applyAlignment="1">
      <alignment horizontal="right"/>
    </xf>
    <xf numFmtId="38" fontId="12" fillId="3" borderId="225" xfId="0" applyNumberFormat="1" applyFont="1" applyFill="1" applyBorder="1" applyAlignment="1">
      <alignment horizontal="right"/>
    </xf>
    <xf numFmtId="38" fontId="12" fillId="3" borderId="228" xfId="0" applyNumberFormat="1" applyFont="1" applyFill="1" applyBorder="1" applyAlignment="1">
      <alignment horizontal="right"/>
    </xf>
    <xf numFmtId="38" fontId="12" fillId="3" borderId="227" xfId="0" applyNumberFormat="1" applyFont="1" applyFill="1" applyBorder="1" applyAlignment="1">
      <alignment horizontal="right"/>
    </xf>
    <xf numFmtId="38" fontId="12" fillId="3" borderId="203" xfId="0" applyNumberFormat="1" applyFont="1" applyFill="1" applyBorder="1" applyAlignment="1">
      <alignment horizontal="right"/>
    </xf>
    <xf numFmtId="38" fontId="12" fillId="3" borderId="204" xfId="0" applyNumberFormat="1" applyFont="1" applyFill="1" applyBorder="1" applyAlignment="1">
      <alignment horizontal="right"/>
    </xf>
    <xf numFmtId="38" fontId="12" fillId="3" borderId="226" xfId="0" applyNumberFormat="1" applyFont="1" applyFill="1" applyBorder="1" applyAlignment="1">
      <alignment horizontal="right"/>
    </xf>
    <xf numFmtId="38" fontId="12" fillId="3" borderId="202" xfId="0" applyNumberFormat="1" applyFont="1" applyFill="1" applyBorder="1" applyAlignment="1">
      <alignment horizontal="right"/>
    </xf>
    <xf numFmtId="38" fontId="12" fillId="0" borderId="229" xfId="0" applyNumberFormat="1" applyFont="1" applyBorder="1"/>
    <xf numFmtId="38" fontId="12" fillId="0" borderId="221" xfId="0" applyNumberFormat="1" applyFont="1" applyBorder="1"/>
    <xf numFmtId="38" fontId="12" fillId="0" borderId="230" xfId="0" applyNumberFormat="1" applyFont="1" applyBorder="1" applyAlignment="1">
      <alignment horizontal="right"/>
    </xf>
    <xf numFmtId="38" fontId="12" fillId="0" borderId="203" xfId="0" applyNumberFormat="1" applyFont="1" applyBorder="1"/>
    <xf numFmtId="184" fontId="14" fillId="0" borderId="209" xfId="0" applyNumberFormat="1" applyFont="1" applyBorder="1" applyAlignment="1">
      <alignment horizontal="right"/>
    </xf>
    <xf numFmtId="38" fontId="12" fillId="0" borderId="231" xfId="0" applyNumberFormat="1" applyFont="1" applyBorder="1" applyAlignment="1">
      <alignment horizontal="right"/>
    </xf>
    <xf numFmtId="184" fontId="14" fillId="0" borderId="207" xfId="0" applyNumberFormat="1" applyFont="1" applyBorder="1" applyAlignment="1">
      <alignment horizontal="right"/>
    </xf>
    <xf numFmtId="38" fontId="25" fillId="0" borderId="0" xfId="0" applyNumberFormat="1" applyFont="1" applyAlignment="1">
      <alignment vertical="center"/>
    </xf>
    <xf numFmtId="38" fontId="39" fillId="0" borderId="54" xfId="0" applyNumberFormat="1" applyFont="1" applyBorder="1" applyAlignment="1">
      <alignment vertical="center"/>
    </xf>
    <xf numFmtId="38" fontId="39" fillId="21" borderId="194" xfId="0" applyNumberFormat="1" applyFont="1" applyFill="1" applyBorder="1" applyAlignment="1">
      <alignment vertical="center"/>
    </xf>
    <xf numFmtId="184" fontId="25" fillId="21" borderId="198" xfId="0" applyNumberFormat="1" applyFont="1" applyFill="1" applyBorder="1" applyAlignment="1">
      <alignment vertical="center"/>
    </xf>
    <xf numFmtId="184" fontId="25" fillId="21" borderId="197" xfId="0" applyNumberFormat="1" applyFont="1" applyFill="1" applyBorder="1" applyAlignment="1">
      <alignment vertical="center"/>
    </xf>
    <xf numFmtId="184" fontId="25" fillId="21" borderId="200" xfId="0" applyNumberFormat="1" applyFont="1" applyFill="1" applyBorder="1" applyAlignment="1">
      <alignment vertical="center"/>
    </xf>
    <xf numFmtId="184" fontId="25" fillId="21" borderId="196" xfId="0" applyNumberFormat="1" applyFont="1" applyFill="1" applyBorder="1" applyAlignment="1">
      <alignment vertical="center"/>
    </xf>
    <xf numFmtId="184" fontId="25" fillId="21" borderId="195" xfId="0" applyNumberFormat="1" applyFont="1" applyFill="1" applyBorder="1" applyAlignment="1">
      <alignment vertical="center"/>
    </xf>
    <xf numFmtId="184" fontId="25" fillId="21" borderId="199" xfId="0" applyNumberFormat="1" applyFont="1" applyFill="1" applyBorder="1" applyAlignment="1">
      <alignment vertical="center"/>
    </xf>
    <xf numFmtId="184" fontId="25" fillId="21" borderId="103" xfId="0" applyNumberFormat="1" applyFont="1" applyFill="1" applyBorder="1" applyAlignment="1">
      <alignment vertical="center"/>
    </xf>
    <xf numFmtId="184" fontId="25" fillId="21" borderId="232" xfId="0" applyNumberFormat="1" applyFont="1" applyFill="1" applyBorder="1" applyAlignment="1">
      <alignment vertical="center"/>
    </xf>
    <xf numFmtId="38" fontId="14" fillId="21" borderId="199" xfId="0" applyNumberFormat="1" applyFont="1" applyFill="1" applyBorder="1"/>
    <xf numFmtId="184" fontId="14" fillId="21" borderId="198" xfId="0" applyNumberFormat="1" applyFont="1" applyFill="1" applyBorder="1" applyAlignment="1">
      <alignment horizontal="right"/>
    </xf>
    <xf numFmtId="184" fontId="14" fillId="21" borderId="199" xfId="0" applyNumberFormat="1" applyFont="1" applyFill="1" applyBorder="1" applyAlignment="1">
      <alignment horizontal="right"/>
    </xf>
    <xf numFmtId="184" fontId="14" fillId="21" borderId="195" xfId="0" applyNumberFormat="1" applyFont="1" applyFill="1" applyBorder="1" applyAlignment="1">
      <alignment horizontal="right"/>
    </xf>
    <xf numFmtId="184" fontId="14" fillId="21" borderId="200" xfId="0" applyNumberFormat="1" applyFont="1" applyFill="1" applyBorder="1" applyAlignment="1">
      <alignment horizontal="right"/>
    </xf>
    <xf numFmtId="38" fontId="39" fillId="0" borderId="5" xfId="0" applyNumberFormat="1" applyFont="1" applyBorder="1" applyAlignment="1">
      <alignment vertical="center"/>
    </xf>
    <xf numFmtId="38" fontId="34" fillId="9" borderId="227" xfId="0" applyNumberFormat="1" applyFont="1" applyFill="1" applyBorder="1" applyAlignment="1">
      <alignment vertical="center"/>
    </xf>
    <xf numFmtId="38" fontId="34" fillId="9" borderId="225" xfId="0" applyNumberFormat="1" applyFont="1" applyFill="1" applyBorder="1" applyAlignment="1">
      <alignment vertical="center"/>
    </xf>
    <xf numFmtId="38" fontId="34" fillId="9" borderId="204" xfId="0" applyNumberFormat="1" applyFont="1" applyFill="1" applyBorder="1" applyAlignment="1">
      <alignment vertical="center"/>
    </xf>
    <xf numFmtId="38" fontId="34" fillId="9" borderId="226" xfId="0" applyNumberFormat="1" applyFont="1" applyFill="1" applyBorder="1" applyAlignment="1">
      <alignment vertical="center"/>
    </xf>
    <xf numFmtId="38" fontId="34" fillId="9" borderId="203" xfId="0" applyNumberFormat="1" applyFont="1" applyFill="1" applyBorder="1" applyAlignment="1">
      <alignment vertical="center"/>
    </xf>
    <xf numFmtId="38" fontId="34" fillId="9" borderId="4" xfId="0" applyNumberFormat="1" applyFont="1" applyFill="1" applyBorder="1" applyAlignment="1">
      <alignment vertical="center"/>
    </xf>
    <xf numFmtId="38" fontId="23" fillId="9" borderId="225" xfId="0" applyNumberFormat="1" applyFont="1" applyFill="1" applyBorder="1" applyAlignment="1">
      <alignment horizontal="right"/>
    </xf>
    <xf numFmtId="38" fontId="23" fillId="3" borderId="225" xfId="0" applyNumberFormat="1" applyFont="1" applyFill="1" applyBorder="1" applyAlignment="1">
      <alignment horizontal="right"/>
    </xf>
    <xf numFmtId="38" fontId="23" fillId="3" borderId="228" xfId="0" applyNumberFormat="1" applyFont="1" applyFill="1" applyBorder="1" applyAlignment="1">
      <alignment horizontal="right"/>
    </xf>
    <xf numFmtId="38" fontId="23" fillId="3" borderId="227" xfId="0" applyNumberFormat="1" applyFont="1" applyFill="1" applyBorder="1" applyAlignment="1">
      <alignment horizontal="right"/>
    </xf>
    <xf numFmtId="38" fontId="23" fillId="3" borderId="203" xfId="0" applyNumberFormat="1" applyFont="1" applyFill="1" applyBorder="1" applyAlignment="1">
      <alignment horizontal="right"/>
    </xf>
    <xf numFmtId="38" fontId="23" fillId="3" borderId="204" xfId="0" applyNumberFormat="1" applyFont="1" applyFill="1" applyBorder="1" applyAlignment="1">
      <alignment horizontal="right"/>
    </xf>
    <xf numFmtId="38" fontId="23" fillId="3" borderId="226" xfId="0" applyNumberFormat="1" applyFont="1" applyFill="1" applyBorder="1" applyAlignment="1">
      <alignment horizontal="right"/>
    </xf>
    <xf numFmtId="38" fontId="23" fillId="3" borderId="202" xfId="0" applyNumberFormat="1" applyFont="1" applyFill="1" applyBorder="1" applyAlignment="1">
      <alignment horizontal="right"/>
    </xf>
    <xf numFmtId="38" fontId="23" fillId="3" borderId="203" xfId="0" applyNumberFormat="1" applyFont="1" applyFill="1" applyBorder="1"/>
    <xf numFmtId="184" fontId="13" fillId="3" borderId="164" xfId="0" applyNumberFormat="1" applyFont="1" applyFill="1" applyBorder="1" applyAlignment="1">
      <alignment horizontal="right"/>
    </xf>
    <xf numFmtId="184" fontId="13" fillId="3" borderId="204" xfId="0" applyNumberFormat="1" applyFont="1" applyFill="1" applyBorder="1" applyAlignment="1">
      <alignment horizontal="right"/>
    </xf>
    <xf numFmtId="3" fontId="40" fillId="0" borderId="0" xfId="0" applyNumberFormat="1" applyFont="1" applyAlignment="1">
      <alignment vertical="center"/>
    </xf>
    <xf numFmtId="3" fontId="34" fillId="0" borderId="4" xfId="0" applyNumberFormat="1" applyFont="1" applyBorder="1" applyAlignment="1">
      <alignment vertical="center"/>
    </xf>
    <xf numFmtId="3" fontId="25" fillId="0" borderId="233" xfId="0" applyNumberFormat="1" applyFont="1" applyBorder="1" applyAlignment="1">
      <alignment vertical="center"/>
    </xf>
    <xf numFmtId="38" fontId="34" fillId="3" borderId="163" xfId="0" applyNumberFormat="1" applyFont="1" applyFill="1" applyBorder="1" applyAlignment="1">
      <alignment vertical="center"/>
    </xf>
    <xf numFmtId="38" fontId="34" fillId="3" borderId="158" xfId="0" applyNumberFormat="1" applyFont="1" applyFill="1" applyBorder="1" applyAlignment="1">
      <alignment vertical="center"/>
    </xf>
    <xf numFmtId="38" fontId="34" fillId="3" borderId="162" xfId="0" applyNumberFormat="1" applyFont="1" applyFill="1" applyBorder="1" applyAlignment="1">
      <alignment vertical="center"/>
    </xf>
    <xf numFmtId="38" fontId="34" fillId="3" borderId="165" xfId="0" applyNumberFormat="1" applyFont="1" applyFill="1" applyBorder="1" applyAlignment="1">
      <alignment vertical="center"/>
    </xf>
    <xf numFmtId="38" fontId="34" fillId="3" borderId="159" xfId="0" applyNumberFormat="1" applyFont="1" applyFill="1" applyBorder="1" applyAlignment="1">
      <alignment vertical="center"/>
    </xf>
    <xf numFmtId="3" fontId="12" fillId="3" borderId="164" xfId="0" applyNumberFormat="1" applyFont="1" applyFill="1" applyBorder="1"/>
    <xf numFmtId="3" fontId="12" fillId="3" borderId="164" xfId="0" applyNumberFormat="1" applyFont="1" applyFill="1" applyBorder="1" applyAlignment="1">
      <alignment horizontal="right"/>
    </xf>
    <xf numFmtId="3" fontId="12" fillId="3" borderId="161" xfId="0" applyNumberFormat="1" applyFont="1" applyFill="1" applyBorder="1" applyAlignment="1">
      <alignment horizontal="right"/>
    </xf>
    <xf numFmtId="3" fontId="12" fillId="3" borderId="0" xfId="0" applyNumberFormat="1" applyFont="1" applyFill="1" applyAlignment="1">
      <alignment horizontal="right"/>
    </xf>
    <xf numFmtId="38" fontId="39" fillId="0" borderId="18" xfId="0" applyNumberFormat="1" applyFont="1" applyBorder="1" applyAlignment="1">
      <alignment vertical="center"/>
    </xf>
    <xf numFmtId="38" fontId="39" fillId="21" borderId="234" xfId="0" applyNumberFormat="1" applyFont="1" applyFill="1" applyBorder="1" applyAlignment="1">
      <alignment vertical="center"/>
    </xf>
    <xf numFmtId="184" fontId="25" fillId="21" borderId="235" xfId="0" applyNumberFormat="1" applyFont="1" applyFill="1" applyBorder="1" applyAlignment="1">
      <alignment vertical="center"/>
    </xf>
    <xf numFmtId="184" fontId="25" fillId="21" borderId="236" xfId="0" applyNumberFormat="1" applyFont="1" applyFill="1" applyBorder="1" applyAlignment="1">
      <alignment vertical="center"/>
    </xf>
    <xf numFmtId="184" fontId="25" fillId="21" borderId="237" xfId="0" applyNumberFormat="1" applyFont="1" applyFill="1" applyBorder="1" applyAlignment="1">
      <alignment vertical="center"/>
    </xf>
    <xf numFmtId="184" fontId="25" fillId="21" borderId="238" xfId="0" applyNumberFormat="1" applyFont="1" applyFill="1" applyBorder="1" applyAlignment="1">
      <alignment vertical="center"/>
    </xf>
    <xf numFmtId="184" fontId="25" fillId="21" borderId="239" xfId="0" applyNumberFormat="1" applyFont="1" applyFill="1" applyBorder="1" applyAlignment="1">
      <alignment vertical="center"/>
    </xf>
    <xf numFmtId="184" fontId="25" fillId="21" borderId="240" xfId="0" applyNumberFormat="1" applyFont="1" applyFill="1" applyBorder="1" applyAlignment="1">
      <alignment vertical="center"/>
    </xf>
    <xf numFmtId="184" fontId="25" fillId="21" borderId="241" xfId="0" applyNumberFormat="1" applyFont="1" applyFill="1" applyBorder="1" applyAlignment="1">
      <alignment vertical="center"/>
    </xf>
    <xf numFmtId="184" fontId="25" fillId="21" borderId="242" xfId="0" applyNumberFormat="1" applyFont="1" applyFill="1" applyBorder="1" applyAlignment="1">
      <alignment vertical="center"/>
    </xf>
    <xf numFmtId="38" fontId="14" fillId="21" borderId="240" xfId="0" applyNumberFormat="1" applyFont="1" applyFill="1" applyBorder="1"/>
    <xf numFmtId="184" fontId="14" fillId="21" borderId="240" xfId="0" applyNumberFormat="1" applyFont="1" applyFill="1" applyBorder="1" applyAlignment="1">
      <alignment horizontal="right"/>
    </xf>
    <xf numFmtId="184" fontId="14" fillId="21" borderId="237" xfId="0" applyNumberFormat="1" applyFont="1" applyFill="1" applyBorder="1" applyAlignment="1">
      <alignment horizontal="right"/>
    </xf>
    <xf numFmtId="184" fontId="27" fillId="0" borderId="0" xfId="0" applyNumberFormat="1" applyFont="1" applyAlignment="1">
      <alignment horizontal="right"/>
    </xf>
    <xf numFmtId="38" fontId="31" fillId="3" borderId="0" xfId="0" applyNumberFormat="1" applyFont="1" applyFill="1" applyAlignment="1">
      <alignment horizontal="center"/>
    </xf>
    <xf numFmtId="38" fontId="21" fillId="19" borderId="245" xfId="0" applyNumberFormat="1" applyFont="1" applyFill="1" applyBorder="1" applyAlignment="1">
      <alignment horizontal="center"/>
    </xf>
    <xf numFmtId="38" fontId="35" fillId="19" borderId="246" xfId="0" applyNumberFormat="1" applyFont="1" applyFill="1" applyBorder="1" applyAlignment="1">
      <alignment horizontal="center"/>
    </xf>
    <xf numFmtId="38" fontId="21" fillId="19" borderId="247" xfId="0" applyNumberFormat="1" applyFont="1" applyFill="1" applyBorder="1" applyAlignment="1">
      <alignment horizontal="center"/>
    </xf>
    <xf numFmtId="38" fontId="21" fillId="19" borderId="248" xfId="0" applyNumberFormat="1" applyFont="1" applyFill="1" applyBorder="1" applyAlignment="1">
      <alignment horizontal="center"/>
    </xf>
    <xf numFmtId="38" fontId="37" fillId="20" borderId="249" xfId="0" applyNumberFormat="1" applyFont="1" applyFill="1" applyBorder="1" applyAlignment="1">
      <alignment horizontal="center" vertical="center"/>
    </xf>
    <xf numFmtId="38" fontId="40" fillId="3" borderId="160" xfId="0" applyNumberFormat="1" applyFont="1" applyFill="1" applyBorder="1" applyAlignment="1">
      <alignment vertical="center"/>
    </xf>
    <xf numFmtId="38" fontId="40" fillId="3" borderId="162" xfId="0" applyNumberFormat="1" applyFont="1" applyFill="1" applyBorder="1" applyAlignment="1">
      <alignment vertical="center"/>
    </xf>
    <xf numFmtId="38" fontId="40" fillId="3" borderId="163" xfId="0" applyNumberFormat="1" applyFont="1" applyFill="1" applyBorder="1" applyAlignment="1">
      <alignment vertical="center"/>
    </xf>
    <xf numFmtId="38" fontId="40" fillId="3" borderId="159" xfId="0" applyNumberFormat="1" applyFont="1" applyFill="1" applyBorder="1" applyAlignment="1">
      <alignment vertical="center"/>
    </xf>
    <xf numFmtId="38" fontId="12" fillId="3" borderId="161" xfId="0" applyNumberFormat="1" applyFont="1" applyFill="1" applyBorder="1"/>
    <xf numFmtId="184" fontId="12" fillId="3" borderId="164" xfId="0" applyNumberFormat="1" applyFont="1" applyFill="1" applyBorder="1" applyAlignment="1">
      <alignment horizontal="right"/>
    </xf>
    <xf numFmtId="184" fontId="12" fillId="3" borderId="161" xfId="0" applyNumberFormat="1" applyFont="1" applyFill="1" applyBorder="1" applyAlignment="1">
      <alignment horizontal="right"/>
    </xf>
    <xf numFmtId="184" fontId="12" fillId="3" borderId="11" xfId="0" applyNumberFormat="1" applyFont="1" applyFill="1" applyBorder="1" applyAlignment="1">
      <alignment horizontal="right"/>
    </xf>
    <xf numFmtId="38" fontId="40" fillId="3" borderId="0" xfId="0" applyNumberFormat="1" applyFont="1" applyFill="1" applyAlignment="1">
      <alignment vertical="center"/>
    </xf>
    <xf numFmtId="38" fontId="25" fillId="3" borderId="166" xfId="0" applyNumberFormat="1" applyFont="1" applyFill="1" applyBorder="1" applyAlignment="1">
      <alignment vertical="center"/>
    </xf>
    <xf numFmtId="38" fontId="40" fillId="9" borderId="174" xfId="0" applyNumberFormat="1" applyFont="1" applyFill="1" applyBorder="1" applyAlignment="1">
      <alignment vertical="center"/>
    </xf>
    <xf numFmtId="38" fontId="12" fillId="9" borderId="171" xfId="0" applyNumberFormat="1" applyFont="1" applyFill="1" applyBorder="1" applyAlignment="1">
      <alignment horizontal="right"/>
    </xf>
    <xf numFmtId="38" fontId="12" fillId="3" borderId="250" xfId="0" applyNumberFormat="1" applyFont="1" applyFill="1" applyBorder="1" applyAlignment="1">
      <alignment horizontal="right"/>
    </xf>
    <xf numFmtId="38" fontId="12" fillId="3" borderId="251" xfId="0" applyNumberFormat="1" applyFont="1" applyFill="1" applyBorder="1" applyAlignment="1">
      <alignment horizontal="right"/>
    </xf>
    <xf numFmtId="38" fontId="12" fillId="3" borderId="252" xfId="0" applyNumberFormat="1" applyFont="1" applyFill="1" applyBorder="1" applyAlignment="1">
      <alignment horizontal="right"/>
    </xf>
    <xf numFmtId="38" fontId="12" fillId="3" borderId="169" xfId="0" applyNumberFormat="1" applyFont="1" applyFill="1" applyBorder="1"/>
    <xf numFmtId="184" fontId="12" fillId="3" borderId="174" xfId="0" applyNumberFormat="1" applyFont="1" applyFill="1" applyBorder="1" applyAlignment="1">
      <alignment horizontal="right"/>
    </xf>
    <xf numFmtId="184" fontId="12" fillId="3" borderId="169" xfId="0" applyNumberFormat="1" applyFont="1" applyFill="1" applyBorder="1" applyAlignment="1">
      <alignment horizontal="right"/>
    </xf>
    <xf numFmtId="184" fontId="12" fillId="3" borderId="0" xfId="0" applyNumberFormat="1" applyFont="1" applyFill="1" applyAlignment="1">
      <alignment horizontal="right"/>
    </xf>
    <xf numFmtId="38" fontId="40" fillId="0" borderId="180" xfId="0" applyNumberFormat="1" applyFont="1" applyBorder="1" applyAlignment="1">
      <alignment vertical="center"/>
    </xf>
    <xf numFmtId="38" fontId="40" fillId="0" borderId="69" xfId="0" applyNumberFormat="1" applyFont="1" applyBorder="1" applyAlignment="1">
      <alignment vertical="center"/>
    </xf>
    <xf numFmtId="38" fontId="40" fillId="0" borderId="176" xfId="0" applyNumberFormat="1" applyFont="1" applyBorder="1" applyAlignment="1">
      <alignment vertical="center"/>
    </xf>
    <xf numFmtId="38" fontId="40" fillId="0" borderId="253" xfId="0" applyNumberFormat="1" applyFont="1" applyBorder="1" applyAlignment="1">
      <alignment vertical="center"/>
    </xf>
    <xf numFmtId="38" fontId="40" fillId="0" borderId="254" xfId="0" applyNumberFormat="1" applyFont="1" applyBorder="1" applyAlignment="1">
      <alignment vertical="center"/>
    </xf>
    <xf numFmtId="38" fontId="40" fillId="0" borderId="179" xfId="0" applyNumberFormat="1" applyFont="1" applyBorder="1" applyAlignment="1">
      <alignment vertical="center"/>
    </xf>
    <xf numFmtId="184" fontId="12" fillId="3" borderId="182" xfId="0" applyNumberFormat="1" applyFont="1" applyFill="1" applyBorder="1" applyAlignment="1">
      <alignment horizontal="right"/>
    </xf>
    <xf numFmtId="184" fontId="12" fillId="3" borderId="178" xfId="0" applyNumberFormat="1" applyFont="1" applyFill="1" applyBorder="1" applyAlignment="1">
      <alignment horizontal="right"/>
    </xf>
    <xf numFmtId="184" fontId="12" fillId="3" borderId="221" xfId="0" applyNumberFormat="1" applyFont="1" applyFill="1" applyBorder="1" applyAlignment="1">
      <alignment horizontal="right"/>
    </xf>
    <xf numFmtId="184" fontId="12" fillId="3" borderId="218" xfId="0" applyNumberFormat="1" applyFont="1" applyFill="1" applyBorder="1" applyAlignment="1">
      <alignment horizontal="right"/>
    </xf>
    <xf numFmtId="38" fontId="40" fillId="9" borderId="255" xfId="0" applyNumberFormat="1" applyFont="1" applyFill="1" applyBorder="1" applyAlignment="1">
      <alignment vertical="center"/>
    </xf>
    <xf numFmtId="38" fontId="40" fillId="9" borderId="256" xfId="0" applyNumberFormat="1" applyFont="1" applyFill="1" applyBorder="1" applyAlignment="1">
      <alignment vertical="center"/>
    </xf>
    <xf numFmtId="38" fontId="40" fillId="9" borderId="257" xfId="0" applyNumberFormat="1" applyFont="1" applyFill="1" applyBorder="1" applyAlignment="1">
      <alignment vertical="center"/>
    </xf>
    <xf numFmtId="38" fontId="40" fillId="0" borderId="188" xfId="0" applyNumberFormat="1" applyFont="1" applyBorder="1" applyAlignment="1">
      <alignment vertical="center"/>
    </xf>
    <xf numFmtId="38" fontId="40" fillId="0" borderId="190" xfId="0" applyNumberFormat="1" applyFont="1" applyBorder="1" applyAlignment="1">
      <alignment vertical="center"/>
    </xf>
    <xf numFmtId="38" fontId="40" fillId="0" borderId="184" xfId="0" applyNumberFormat="1" applyFont="1" applyBorder="1" applyAlignment="1">
      <alignment vertical="center"/>
    </xf>
    <xf numFmtId="38" fontId="40" fillId="0" borderId="193" xfId="0" applyNumberFormat="1" applyFont="1" applyBorder="1" applyAlignment="1">
      <alignment vertical="center"/>
    </xf>
    <xf numFmtId="38" fontId="40" fillId="0" borderId="258" xfId="0" applyNumberFormat="1" applyFont="1" applyBorder="1" applyAlignment="1">
      <alignment vertical="center"/>
    </xf>
    <xf numFmtId="38" fontId="40" fillId="0" borderId="187" xfId="0" applyNumberFormat="1" applyFont="1" applyBorder="1" applyAlignment="1">
      <alignment vertical="center"/>
    </xf>
    <xf numFmtId="38" fontId="25" fillId="12" borderId="175" xfId="0" applyNumberFormat="1" applyFont="1" applyFill="1" applyBorder="1" applyAlignment="1">
      <alignment vertical="center"/>
    </xf>
    <xf numFmtId="38" fontId="40" fillId="12" borderId="181" xfId="0" applyNumberFormat="1" applyFont="1" applyFill="1" applyBorder="1" applyAlignment="1">
      <alignment vertical="center"/>
    </xf>
    <xf numFmtId="38" fontId="40" fillId="12" borderId="259" xfId="0" applyNumberFormat="1" applyFont="1" applyFill="1" applyBorder="1" applyAlignment="1">
      <alignment vertical="center"/>
    </xf>
    <xf numFmtId="38" fontId="40" fillId="12" borderId="260" xfId="0" applyNumberFormat="1" applyFont="1" applyFill="1" applyBorder="1" applyAlignment="1">
      <alignment vertical="center"/>
    </xf>
    <xf numFmtId="38" fontId="40" fillId="12" borderId="179" xfId="0" applyNumberFormat="1" applyFont="1" applyFill="1" applyBorder="1" applyAlignment="1">
      <alignment vertical="center"/>
    </xf>
    <xf numFmtId="38" fontId="40" fillId="12" borderId="180" xfId="0" applyNumberFormat="1" applyFont="1" applyFill="1" applyBorder="1" applyAlignment="1">
      <alignment vertical="center"/>
    </xf>
    <xf numFmtId="38" fontId="40" fillId="12" borderId="261" xfId="0" applyNumberFormat="1" applyFont="1" applyFill="1" applyBorder="1" applyAlignment="1">
      <alignment vertical="center"/>
    </xf>
    <xf numFmtId="38" fontId="12" fillId="12" borderId="180" xfId="0" applyNumberFormat="1" applyFont="1" applyFill="1" applyBorder="1" applyAlignment="1">
      <alignment horizontal="right"/>
    </xf>
    <xf numFmtId="38" fontId="12" fillId="12" borderId="177" xfId="0" applyNumberFormat="1" applyFont="1" applyFill="1" applyBorder="1" applyAlignment="1">
      <alignment horizontal="right"/>
    </xf>
    <xf numFmtId="38" fontId="12" fillId="12" borderId="214" xfId="0" applyNumberFormat="1" applyFont="1" applyFill="1" applyBorder="1" applyAlignment="1">
      <alignment horizontal="right"/>
    </xf>
    <xf numFmtId="38" fontId="12" fillId="12" borderId="179" xfId="0" applyNumberFormat="1" applyFont="1" applyFill="1" applyBorder="1" applyAlignment="1">
      <alignment horizontal="right"/>
    </xf>
    <xf numFmtId="38" fontId="12" fillId="12" borderId="178" xfId="0" applyNumberFormat="1" applyFont="1" applyFill="1" applyBorder="1" applyAlignment="1">
      <alignment horizontal="right"/>
    </xf>
    <xf numFmtId="38" fontId="12" fillId="12" borderId="176" xfId="0" applyNumberFormat="1" applyFont="1" applyFill="1" applyBorder="1" applyAlignment="1">
      <alignment horizontal="right"/>
    </xf>
    <xf numFmtId="38" fontId="12" fillId="12" borderId="180" xfId="0" applyNumberFormat="1" applyFont="1" applyFill="1" applyBorder="1"/>
    <xf numFmtId="38" fontId="12" fillId="12" borderId="177" xfId="0" applyNumberFormat="1" applyFont="1" applyFill="1" applyBorder="1"/>
    <xf numFmtId="38" fontId="12" fillId="12" borderId="214" xfId="0" applyNumberFormat="1" applyFont="1" applyFill="1" applyBorder="1"/>
    <xf numFmtId="38" fontId="12" fillId="12" borderId="182" xfId="0" applyNumberFormat="1" applyFont="1" applyFill="1" applyBorder="1"/>
    <xf numFmtId="38" fontId="12" fillId="12" borderId="178" xfId="0" applyNumberFormat="1" applyFont="1" applyFill="1" applyBorder="1"/>
    <xf numFmtId="38" fontId="12" fillId="12" borderId="179" xfId="0" applyNumberFormat="1" applyFont="1" applyFill="1" applyBorder="1"/>
    <xf numFmtId="38" fontId="41" fillId="0" borderId="4" xfId="0" applyNumberFormat="1" applyFont="1" applyBorder="1" applyAlignment="1">
      <alignment vertical="center" wrapText="1"/>
    </xf>
    <xf numFmtId="38" fontId="40" fillId="12" borderId="176" xfId="0" applyNumberFormat="1" applyFont="1" applyFill="1" applyBorder="1" applyAlignment="1">
      <alignment horizontal="center" vertical="center"/>
    </xf>
    <xf numFmtId="38" fontId="40" fillId="12" borderId="177" xfId="0" applyNumberFormat="1" applyFont="1" applyFill="1" applyBorder="1" applyAlignment="1">
      <alignment horizontal="center" vertical="center"/>
    </xf>
    <xf numFmtId="38" fontId="40" fillId="12" borderId="178" xfId="0" applyNumberFormat="1" applyFont="1" applyFill="1" applyBorder="1" applyAlignment="1">
      <alignment horizontal="center" vertical="center"/>
    </xf>
    <xf numFmtId="38" fontId="40" fillId="12" borderId="179" xfId="0" applyNumberFormat="1" applyFont="1" applyFill="1" applyBorder="1" applyAlignment="1">
      <alignment horizontal="center" vertical="center"/>
    </xf>
    <xf numFmtId="38" fontId="40" fillId="12" borderId="180" xfId="0" applyNumberFormat="1" applyFont="1" applyFill="1" applyBorder="1" applyAlignment="1">
      <alignment horizontal="center" vertical="center"/>
    </xf>
    <xf numFmtId="38" fontId="40" fillId="12" borderId="182" xfId="0" applyNumberFormat="1" applyFont="1" applyFill="1" applyBorder="1" applyAlignment="1">
      <alignment horizontal="center" vertical="center"/>
    </xf>
    <xf numFmtId="38" fontId="40" fillId="12" borderId="176" xfId="0" applyNumberFormat="1" applyFont="1" applyFill="1" applyBorder="1" applyAlignment="1">
      <alignment vertical="center"/>
    </xf>
    <xf numFmtId="38" fontId="40" fillId="12" borderId="177" xfId="0" applyNumberFormat="1" applyFont="1" applyFill="1" applyBorder="1" applyAlignment="1">
      <alignment vertical="center"/>
    </xf>
    <xf numFmtId="38" fontId="40" fillId="12" borderId="178" xfId="0" applyNumberFormat="1" applyFont="1" applyFill="1" applyBorder="1" applyAlignment="1">
      <alignment vertical="center"/>
    </xf>
    <xf numFmtId="38" fontId="40" fillId="12" borderId="182" xfId="0" applyNumberFormat="1" applyFont="1" applyFill="1" applyBorder="1" applyAlignment="1">
      <alignment vertical="center"/>
    </xf>
    <xf numFmtId="38" fontId="40" fillId="12" borderId="69" xfId="0" applyNumberFormat="1" applyFont="1" applyFill="1" applyBorder="1" applyAlignment="1">
      <alignment vertical="center"/>
    </xf>
    <xf numFmtId="38" fontId="40" fillId="12" borderId="254" xfId="0" applyNumberFormat="1" applyFont="1" applyFill="1" applyBorder="1" applyAlignment="1">
      <alignment vertical="center"/>
    </xf>
    <xf numFmtId="38" fontId="40" fillId="12" borderId="253" xfId="0" applyNumberFormat="1" applyFont="1" applyFill="1" applyBorder="1" applyAlignment="1">
      <alignment vertical="center"/>
    </xf>
    <xf numFmtId="38" fontId="25" fillId="12" borderId="183" xfId="0" applyNumberFormat="1" applyFont="1" applyFill="1" applyBorder="1" applyAlignment="1">
      <alignment vertical="center"/>
    </xf>
    <xf numFmtId="38" fontId="40" fillId="12" borderId="184" xfId="0" applyNumberFormat="1" applyFont="1" applyFill="1" applyBorder="1" applyAlignment="1">
      <alignment vertical="center"/>
    </xf>
    <xf numFmtId="38" fontId="40" fillId="12" borderId="185" xfId="0" applyNumberFormat="1" applyFont="1" applyFill="1" applyBorder="1" applyAlignment="1">
      <alignment vertical="center"/>
    </xf>
    <xf numFmtId="38" fontId="40" fillId="12" borderId="186" xfId="0" applyNumberFormat="1" applyFont="1" applyFill="1" applyBorder="1" applyAlignment="1">
      <alignment vertical="center"/>
    </xf>
    <xf numFmtId="38" fontId="40" fillId="12" borderId="187" xfId="0" applyNumberFormat="1" applyFont="1" applyFill="1" applyBorder="1" applyAlignment="1">
      <alignment vertical="center"/>
    </xf>
    <xf numFmtId="38" fontId="40" fillId="12" borderId="188" xfId="0" applyNumberFormat="1" applyFont="1" applyFill="1" applyBorder="1" applyAlignment="1">
      <alignment vertical="center"/>
    </xf>
    <xf numFmtId="38" fontId="40" fillId="12" borderId="191" xfId="0" applyNumberFormat="1" applyFont="1" applyFill="1" applyBorder="1" applyAlignment="1">
      <alignment vertical="center"/>
    </xf>
    <xf numFmtId="38" fontId="40" fillId="12" borderId="190" xfId="0" applyNumberFormat="1" applyFont="1" applyFill="1" applyBorder="1" applyAlignment="1">
      <alignment vertical="center"/>
    </xf>
    <xf numFmtId="38" fontId="40" fillId="12" borderId="258" xfId="0" applyNumberFormat="1" applyFont="1" applyFill="1" applyBorder="1" applyAlignment="1">
      <alignment vertical="center"/>
    </xf>
    <xf numFmtId="38" fontId="40" fillId="12" borderId="193" xfId="0" applyNumberFormat="1" applyFont="1" applyFill="1" applyBorder="1" applyAlignment="1">
      <alignment vertical="center"/>
    </xf>
    <xf numFmtId="38" fontId="40" fillId="9" borderId="184" xfId="0" applyNumberFormat="1" applyFont="1" applyFill="1" applyBorder="1" applyAlignment="1">
      <alignment horizontal="center" vertical="center"/>
    </xf>
    <xf numFmtId="38" fontId="40" fillId="9" borderId="185" xfId="0" applyNumberFormat="1" applyFont="1" applyFill="1" applyBorder="1" applyAlignment="1">
      <alignment horizontal="center" vertical="center"/>
    </xf>
    <xf numFmtId="38" fontId="40" fillId="9" borderId="186" xfId="0" applyNumberFormat="1" applyFont="1" applyFill="1" applyBorder="1" applyAlignment="1">
      <alignment horizontal="center" vertical="center"/>
    </xf>
    <xf numFmtId="38" fontId="40" fillId="9" borderId="187" xfId="0" applyNumberFormat="1" applyFont="1" applyFill="1" applyBorder="1" applyAlignment="1">
      <alignment horizontal="center" vertical="center"/>
    </xf>
    <xf numFmtId="38" fontId="40" fillId="9" borderId="188" xfId="0" applyNumberFormat="1" applyFont="1" applyFill="1" applyBorder="1" applyAlignment="1">
      <alignment horizontal="center" vertical="center"/>
    </xf>
    <xf numFmtId="38" fontId="40" fillId="9" borderId="191" xfId="0" applyNumberFormat="1" applyFont="1" applyFill="1" applyBorder="1" applyAlignment="1">
      <alignment horizontal="center" vertical="center"/>
    </xf>
    <xf numFmtId="38" fontId="12" fillId="0" borderId="193" xfId="0" applyNumberFormat="1" applyFont="1" applyBorder="1" applyAlignment="1">
      <alignment horizontal="right"/>
    </xf>
    <xf numFmtId="38" fontId="12" fillId="0" borderId="258" xfId="0" applyNumberFormat="1" applyFont="1" applyBorder="1" applyAlignment="1">
      <alignment horizontal="right"/>
    </xf>
    <xf numFmtId="38" fontId="12" fillId="0" borderId="187" xfId="0" applyNumberFormat="1" applyFont="1" applyBorder="1" applyAlignment="1">
      <alignment horizontal="right"/>
    </xf>
    <xf numFmtId="38" fontId="27" fillId="0" borderId="185" xfId="0" applyNumberFormat="1" applyFont="1" applyBorder="1"/>
    <xf numFmtId="38" fontId="12" fillId="12" borderId="69" xfId="0" applyNumberFormat="1" applyFont="1" applyFill="1" applyBorder="1" applyAlignment="1">
      <alignment horizontal="right"/>
    </xf>
    <xf numFmtId="38" fontId="12" fillId="12" borderId="254" xfId="0" applyNumberFormat="1" applyFont="1" applyFill="1" applyBorder="1" applyAlignment="1">
      <alignment horizontal="right"/>
    </xf>
    <xf numFmtId="38" fontId="12" fillId="12" borderId="253" xfId="0" applyNumberFormat="1" applyFont="1" applyFill="1" applyBorder="1" applyAlignment="1">
      <alignment horizontal="right"/>
    </xf>
    <xf numFmtId="38" fontId="27" fillId="12" borderId="177" xfId="0" applyNumberFormat="1" applyFont="1" applyFill="1" applyBorder="1"/>
    <xf numFmtId="184" fontId="12" fillId="3" borderId="203" xfId="0" applyNumberFormat="1" applyFont="1" applyFill="1" applyBorder="1" applyAlignment="1">
      <alignment horizontal="right"/>
    </xf>
    <xf numFmtId="184" fontId="12" fillId="3" borderId="204" xfId="0" applyNumberFormat="1" applyFont="1" applyFill="1" applyBorder="1" applyAlignment="1">
      <alignment horizontal="right"/>
    </xf>
    <xf numFmtId="10" fontId="40" fillId="0" borderId="0" xfId="0" applyNumberFormat="1" applyFont="1" applyAlignment="1">
      <alignment vertical="center"/>
    </xf>
    <xf numFmtId="10" fontId="34" fillId="0" borderId="54" xfId="0" applyNumberFormat="1" applyFont="1" applyBorder="1" applyAlignment="1">
      <alignment vertical="center"/>
    </xf>
    <xf numFmtId="0" fontId="7" fillId="21" borderId="262" xfId="0" applyFont="1" applyFill="1" applyBorder="1"/>
    <xf numFmtId="10" fontId="40" fillId="21" borderId="198" xfId="0" applyNumberFormat="1" applyFont="1" applyFill="1" applyBorder="1" applyAlignment="1">
      <alignment vertical="center"/>
    </xf>
    <xf numFmtId="10" fontId="40" fillId="21" borderId="197" xfId="0" applyNumberFormat="1" applyFont="1" applyFill="1" applyBorder="1" applyAlignment="1">
      <alignment vertical="center"/>
    </xf>
    <xf numFmtId="10" fontId="40" fillId="21" borderId="200" xfId="0" applyNumberFormat="1" applyFont="1" applyFill="1" applyBorder="1" applyAlignment="1">
      <alignment vertical="center"/>
    </xf>
    <xf numFmtId="10" fontId="40" fillId="21" borderId="196" xfId="0" applyNumberFormat="1" applyFont="1" applyFill="1" applyBorder="1" applyAlignment="1">
      <alignment vertical="center"/>
    </xf>
    <xf numFmtId="10" fontId="40" fillId="21" borderId="195" xfId="0" applyNumberFormat="1" applyFont="1" applyFill="1" applyBorder="1" applyAlignment="1">
      <alignment vertical="center"/>
    </xf>
    <xf numFmtId="10" fontId="40" fillId="21" borderId="199" xfId="0" applyNumberFormat="1" applyFont="1" applyFill="1" applyBorder="1" applyAlignment="1">
      <alignment vertical="center"/>
    </xf>
    <xf numFmtId="10" fontId="40" fillId="21" borderId="232" xfId="0" applyNumberFormat="1" applyFont="1" applyFill="1" applyBorder="1" applyAlignment="1">
      <alignment vertical="center"/>
    </xf>
    <xf numFmtId="10" fontId="12" fillId="21" borderId="198" xfId="0" applyNumberFormat="1" applyFont="1" applyFill="1" applyBorder="1" applyAlignment="1">
      <alignment horizontal="right"/>
    </xf>
    <xf numFmtId="38" fontId="12" fillId="21" borderId="200" xfId="0" applyNumberFormat="1" applyFont="1" applyFill="1" applyBorder="1"/>
    <xf numFmtId="184" fontId="12" fillId="21" borderId="199" xfId="0" applyNumberFormat="1" applyFont="1" applyFill="1" applyBorder="1" applyAlignment="1">
      <alignment horizontal="right"/>
    </xf>
    <xf numFmtId="10" fontId="12" fillId="21" borderId="195" xfId="0" applyNumberFormat="1" applyFont="1" applyFill="1" applyBorder="1" applyAlignment="1">
      <alignment horizontal="right"/>
    </xf>
    <xf numFmtId="184" fontId="12" fillId="21" borderId="200" xfId="0" applyNumberFormat="1" applyFont="1" applyFill="1" applyBorder="1" applyAlignment="1">
      <alignment horizontal="right"/>
    </xf>
    <xf numFmtId="10" fontId="12" fillId="3" borderId="0" xfId="0" applyNumberFormat="1" applyFont="1" applyFill="1" applyAlignment="1">
      <alignment horizontal="right"/>
    </xf>
    <xf numFmtId="38" fontId="39" fillId="0" borderId="103" xfId="0" applyNumberFormat="1" applyFont="1" applyBorder="1" applyAlignment="1">
      <alignment vertical="center"/>
    </xf>
    <xf numFmtId="38" fontId="40" fillId="9" borderId="198" xfId="0" applyNumberFormat="1" applyFont="1" applyFill="1" applyBorder="1" applyAlignment="1">
      <alignment vertical="center"/>
    </xf>
    <xf numFmtId="38" fontId="40" fillId="9" borderId="197" xfId="0" applyNumberFormat="1" applyFont="1" applyFill="1" applyBorder="1" applyAlignment="1">
      <alignment vertical="center"/>
    </xf>
    <xf numFmtId="38" fontId="40" fillId="9" borderId="200" xfId="0" applyNumberFormat="1" applyFont="1" applyFill="1" applyBorder="1" applyAlignment="1">
      <alignment vertical="center"/>
    </xf>
    <xf numFmtId="38" fontId="40" fillId="9" borderId="196" xfId="0" applyNumberFormat="1" applyFont="1" applyFill="1" applyBorder="1" applyAlignment="1">
      <alignment vertical="center"/>
    </xf>
    <xf numFmtId="38" fontId="40" fillId="9" borderId="195" xfId="0" applyNumberFormat="1" applyFont="1" applyFill="1" applyBorder="1" applyAlignment="1">
      <alignment vertical="center"/>
    </xf>
    <xf numFmtId="38" fontId="40" fillId="9" borderId="199" xfId="0" applyNumberFormat="1" applyFont="1" applyFill="1" applyBorder="1" applyAlignment="1">
      <alignment vertical="center"/>
    </xf>
    <xf numFmtId="38" fontId="40" fillId="0" borderId="197" xfId="0" applyNumberFormat="1" applyFont="1" applyBorder="1" applyAlignment="1">
      <alignment vertical="center"/>
    </xf>
    <xf numFmtId="38" fontId="40" fillId="0" borderId="232" xfId="0" applyNumberFormat="1" applyFont="1" applyBorder="1" applyAlignment="1">
      <alignment vertical="center"/>
    </xf>
    <xf numFmtId="38" fontId="40" fillId="0" borderId="196" xfId="0" applyNumberFormat="1" applyFont="1" applyBorder="1" applyAlignment="1">
      <alignment vertical="center"/>
    </xf>
    <xf numFmtId="38" fontId="40" fillId="0" borderId="195" xfId="0" applyNumberFormat="1" applyFont="1" applyBorder="1" applyAlignment="1">
      <alignment vertical="center"/>
    </xf>
    <xf numFmtId="38" fontId="40" fillId="0" borderId="200" xfId="0" applyNumberFormat="1" applyFont="1" applyBorder="1" applyAlignment="1">
      <alignment vertical="center"/>
    </xf>
    <xf numFmtId="38" fontId="40" fillId="0" borderId="198" xfId="0" applyNumberFormat="1" applyFont="1" applyBorder="1" applyAlignment="1">
      <alignment vertical="center"/>
    </xf>
    <xf numFmtId="38" fontId="40" fillId="0" borderId="199" xfId="0" applyNumberFormat="1" applyFont="1" applyBorder="1" applyAlignment="1">
      <alignment vertical="center"/>
    </xf>
    <xf numFmtId="38" fontId="12" fillId="3" borderId="198" xfId="0" applyNumberFormat="1" applyFont="1" applyFill="1" applyBorder="1" applyAlignment="1">
      <alignment horizontal="right"/>
    </xf>
    <xf numFmtId="38" fontId="12" fillId="0" borderId="200" xfId="0" applyNumberFormat="1" applyFont="1" applyBorder="1"/>
    <xf numFmtId="184" fontId="12" fillId="3" borderId="199" xfId="0" applyNumberFormat="1" applyFont="1" applyFill="1" applyBorder="1" applyAlignment="1">
      <alignment horizontal="right"/>
    </xf>
    <xf numFmtId="38" fontId="12" fillId="3" borderId="195" xfId="0" applyNumberFormat="1" applyFont="1" applyFill="1" applyBorder="1" applyAlignment="1">
      <alignment horizontal="right"/>
    </xf>
    <xf numFmtId="184" fontId="12" fillId="3" borderId="200" xfId="0" applyNumberFormat="1" applyFont="1" applyFill="1" applyBorder="1" applyAlignment="1">
      <alignment horizontal="right"/>
    </xf>
    <xf numFmtId="38" fontId="40" fillId="0" borderId="163" xfId="0" applyNumberFormat="1" applyFont="1" applyBorder="1" applyAlignment="1">
      <alignment vertical="center"/>
    </xf>
    <xf numFmtId="38" fontId="40" fillId="0" borderId="201" xfId="0" applyNumberFormat="1" applyFont="1" applyBorder="1" applyAlignment="1">
      <alignment vertical="center"/>
    </xf>
    <xf numFmtId="38" fontId="40" fillId="0" borderId="159" xfId="0" applyNumberFormat="1" applyFont="1" applyBorder="1" applyAlignment="1">
      <alignment vertical="center"/>
    </xf>
    <xf numFmtId="38" fontId="40" fillId="0" borderId="165" xfId="0" applyNumberFormat="1" applyFont="1" applyBorder="1" applyAlignment="1">
      <alignment vertical="center"/>
    </xf>
    <xf numFmtId="38" fontId="40" fillId="0" borderId="158" xfId="0" applyNumberFormat="1" applyFont="1" applyBorder="1" applyAlignment="1">
      <alignment vertical="center"/>
    </xf>
    <xf numFmtId="38" fontId="40" fillId="0" borderId="162" xfId="0" applyNumberFormat="1" applyFont="1" applyBorder="1" applyAlignment="1">
      <alignment vertical="center"/>
    </xf>
    <xf numFmtId="38" fontId="12" fillId="0" borderId="218" xfId="0" applyNumberFormat="1" applyFont="1" applyBorder="1"/>
    <xf numFmtId="38" fontId="40" fillId="0" borderId="227" xfId="0" applyNumberFormat="1" applyFont="1" applyBorder="1" applyAlignment="1">
      <alignment vertical="center"/>
    </xf>
    <xf numFmtId="38" fontId="40" fillId="0" borderId="60" xfId="0" applyNumberFormat="1" applyFont="1" applyBorder="1" applyAlignment="1">
      <alignment vertical="center"/>
    </xf>
    <xf numFmtId="38" fontId="40" fillId="0" borderId="202" xfId="0" applyNumberFormat="1" applyFont="1" applyBorder="1" applyAlignment="1">
      <alignment vertical="center"/>
    </xf>
    <xf numFmtId="38" fontId="40" fillId="0" borderId="5" xfId="0" applyNumberFormat="1" applyFont="1" applyBorder="1" applyAlignment="1">
      <alignment vertical="center"/>
    </xf>
    <xf numFmtId="38" fontId="40" fillId="0" borderId="226" xfId="0" applyNumberFormat="1" applyFont="1" applyBorder="1" applyAlignment="1">
      <alignment vertical="center"/>
    </xf>
    <xf numFmtId="38" fontId="25" fillId="0" borderId="263" xfId="0" applyNumberFormat="1" applyFont="1" applyBorder="1" applyAlignment="1">
      <alignment vertical="center"/>
    </xf>
    <xf numFmtId="38" fontId="40" fillId="9" borderId="264" xfId="0" applyNumberFormat="1" applyFont="1" applyFill="1" applyBorder="1" applyAlignment="1">
      <alignment vertical="center"/>
    </xf>
    <xf numFmtId="38" fontId="40" fillId="9" borderId="265" xfId="0" applyNumberFormat="1" applyFont="1" applyFill="1" applyBorder="1" applyAlignment="1">
      <alignment vertical="center"/>
    </xf>
    <xf numFmtId="38" fontId="40" fillId="9" borderId="266" xfId="0" applyNumberFormat="1" applyFont="1" applyFill="1" applyBorder="1" applyAlignment="1">
      <alignment vertical="center"/>
    </xf>
    <xf numFmtId="38" fontId="40" fillId="9" borderId="267" xfId="0" applyNumberFormat="1" applyFont="1" applyFill="1" applyBorder="1" applyAlignment="1">
      <alignment vertical="center"/>
    </xf>
    <xf numFmtId="38" fontId="40" fillId="9" borderId="268" xfId="0" applyNumberFormat="1" applyFont="1" applyFill="1" applyBorder="1" applyAlignment="1">
      <alignment vertical="center"/>
    </xf>
    <xf numFmtId="38" fontId="40" fillId="9" borderId="269" xfId="0" applyNumberFormat="1" applyFont="1" applyFill="1" applyBorder="1" applyAlignment="1">
      <alignment vertical="center"/>
    </xf>
    <xf numFmtId="38" fontId="12" fillId="9" borderId="268" xfId="0" applyNumberFormat="1" applyFont="1" applyFill="1" applyBorder="1" applyAlignment="1">
      <alignment horizontal="right"/>
    </xf>
    <xf numFmtId="38" fontId="12" fillId="0" borderId="268" xfId="0" applyNumberFormat="1" applyFont="1" applyBorder="1" applyAlignment="1">
      <alignment horizontal="right"/>
    </xf>
    <xf numFmtId="38" fontId="12" fillId="0" borderId="270" xfId="0" applyNumberFormat="1" applyFont="1" applyBorder="1" applyAlignment="1">
      <alignment horizontal="right"/>
    </xf>
    <xf numFmtId="38" fontId="12" fillId="0" borderId="264" xfId="0" applyNumberFormat="1" applyFont="1" applyBorder="1" applyAlignment="1">
      <alignment horizontal="right"/>
    </xf>
    <xf numFmtId="38" fontId="27" fillId="0" borderId="268" xfId="0" applyNumberFormat="1" applyFont="1" applyBorder="1"/>
    <xf numFmtId="38" fontId="27" fillId="0" borderId="265" xfId="0" applyNumberFormat="1" applyFont="1" applyBorder="1"/>
    <xf numFmtId="38" fontId="27" fillId="0" borderId="271" xfId="0" applyNumberFormat="1" applyFont="1" applyBorder="1"/>
    <xf numFmtId="38" fontId="27" fillId="0" borderId="269" xfId="0" applyNumberFormat="1" applyFont="1" applyBorder="1"/>
    <xf numFmtId="38" fontId="27" fillId="0" borderId="266" xfId="0" applyNumberFormat="1" applyFont="1" applyBorder="1"/>
    <xf numFmtId="38" fontId="27" fillId="0" borderId="267" xfId="0" applyNumberFormat="1" applyFont="1" applyBorder="1"/>
    <xf numFmtId="38" fontId="12" fillId="0" borderId="266" xfId="0" applyNumberFormat="1" applyFont="1" applyBorder="1"/>
    <xf numFmtId="184" fontId="12" fillId="3" borderId="269" xfId="0" applyNumberFormat="1" applyFont="1" applyFill="1" applyBorder="1" applyAlignment="1">
      <alignment horizontal="right"/>
    </xf>
    <xf numFmtId="184" fontId="12" fillId="3" borderId="266" xfId="0" applyNumberFormat="1" applyFont="1" applyFill="1" applyBorder="1" applyAlignment="1">
      <alignment horizontal="right"/>
    </xf>
    <xf numFmtId="38" fontId="7" fillId="21" borderId="272" xfId="0" applyNumberFormat="1" applyFont="1" applyFill="1" applyBorder="1"/>
    <xf numFmtId="10" fontId="40" fillId="21" borderId="54" xfId="0" applyNumberFormat="1" applyFont="1" applyFill="1" applyBorder="1" applyAlignment="1">
      <alignment vertical="center"/>
    </xf>
    <xf numFmtId="10" fontId="40" fillId="21" borderId="273" xfId="0" applyNumberFormat="1" applyFont="1" applyFill="1" applyBorder="1" applyAlignment="1">
      <alignment vertical="center"/>
    </xf>
    <xf numFmtId="10" fontId="40" fillId="21" borderId="274" xfId="0" applyNumberFormat="1" applyFont="1" applyFill="1" applyBorder="1" applyAlignment="1">
      <alignment vertical="center"/>
    </xf>
    <xf numFmtId="10" fontId="40" fillId="21" borderId="275" xfId="0" applyNumberFormat="1" applyFont="1" applyFill="1" applyBorder="1" applyAlignment="1">
      <alignment vertical="center"/>
    </xf>
    <xf numFmtId="10" fontId="40" fillId="21" borderId="276" xfId="0" applyNumberFormat="1" applyFont="1" applyFill="1" applyBorder="1" applyAlignment="1">
      <alignment vertical="center"/>
    </xf>
    <xf numFmtId="10" fontId="40" fillId="21" borderId="277" xfId="0" applyNumberFormat="1" applyFont="1" applyFill="1" applyBorder="1" applyAlignment="1">
      <alignment vertical="center"/>
    </xf>
    <xf numFmtId="10" fontId="40" fillId="21" borderId="278" xfId="0" applyNumberFormat="1" applyFont="1" applyFill="1" applyBorder="1" applyAlignment="1">
      <alignment vertical="center"/>
    </xf>
    <xf numFmtId="38" fontId="12" fillId="21" borderId="202" xfId="0" applyNumberFormat="1" applyFont="1" applyFill="1" applyBorder="1" applyAlignment="1">
      <alignment horizontal="right"/>
    </xf>
    <xf numFmtId="38" fontId="12" fillId="21" borderId="204" xfId="0" applyNumberFormat="1" applyFont="1" applyFill="1" applyBorder="1"/>
    <xf numFmtId="184" fontId="12" fillId="21" borderId="203" xfId="0" applyNumberFormat="1" applyFont="1" applyFill="1" applyBorder="1" applyAlignment="1">
      <alignment horizontal="right"/>
    </xf>
    <xf numFmtId="38" fontId="12" fillId="21" borderId="227" xfId="0" applyNumberFormat="1" applyFont="1" applyFill="1" applyBorder="1" applyAlignment="1">
      <alignment horizontal="right"/>
    </xf>
    <xf numFmtId="184" fontId="12" fillId="21" borderId="204" xfId="0" applyNumberFormat="1" applyFont="1" applyFill="1" applyBorder="1" applyAlignment="1">
      <alignment horizontal="right"/>
    </xf>
    <xf numFmtId="38" fontId="12" fillId="0" borderId="198" xfId="0" applyNumberFormat="1" applyFont="1" applyBorder="1" applyAlignment="1">
      <alignment horizontal="right"/>
    </xf>
    <xf numFmtId="38" fontId="12" fillId="0" borderId="195" xfId="0" applyNumberFormat="1" applyFont="1" applyBorder="1" applyAlignment="1">
      <alignment horizontal="right"/>
    </xf>
    <xf numFmtId="38" fontId="12" fillId="0" borderId="216" xfId="0" applyNumberFormat="1" applyFont="1" applyBorder="1" applyAlignment="1">
      <alignment horizontal="right"/>
    </xf>
    <xf numFmtId="38" fontId="12" fillId="0" borderId="220" xfId="0" applyNumberFormat="1" applyFont="1" applyBorder="1" applyAlignment="1">
      <alignment horizontal="right"/>
    </xf>
    <xf numFmtId="38" fontId="12" fillId="0" borderId="268" xfId="0" applyNumberFormat="1" applyFont="1" applyBorder="1"/>
    <xf numFmtId="38" fontId="12" fillId="0" borderId="265" xfId="0" applyNumberFormat="1" applyFont="1" applyBorder="1"/>
    <xf numFmtId="38" fontId="12" fillId="0" borderId="271" xfId="0" applyNumberFormat="1" applyFont="1" applyBorder="1"/>
    <xf numFmtId="38" fontId="12" fillId="0" borderId="269" xfId="0" applyNumberFormat="1" applyFont="1" applyBorder="1"/>
    <xf numFmtId="38" fontId="12" fillId="0" borderId="267" xfId="0" applyNumberFormat="1" applyFont="1" applyBorder="1"/>
    <xf numFmtId="10" fontId="40" fillId="21" borderId="76" xfId="0" applyNumberFormat="1" applyFont="1" applyFill="1" applyBorder="1" applyAlignment="1">
      <alignment vertical="center"/>
    </xf>
    <xf numFmtId="38" fontId="39" fillId="0" borderId="4" xfId="0" applyNumberFormat="1" applyFont="1" applyBorder="1" applyAlignment="1">
      <alignment vertical="center"/>
    </xf>
    <xf numFmtId="0" fontId="8" fillId="0" borderId="205" xfId="0" applyFont="1" applyBorder="1" applyAlignment="1">
      <alignment horizontal="left"/>
    </xf>
    <xf numFmtId="38" fontId="40" fillId="0" borderId="171" xfId="0" applyNumberFormat="1" applyFont="1" applyBorder="1" applyAlignment="1">
      <alignment vertical="center"/>
    </xf>
    <xf numFmtId="38" fontId="40" fillId="0" borderId="250" xfId="0" applyNumberFormat="1" applyFont="1" applyBorder="1" applyAlignment="1">
      <alignment vertical="center"/>
    </xf>
    <xf numFmtId="38" fontId="40" fillId="0" borderId="167" xfId="0" applyNumberFormat="1" applyFont="1" applyBorder="1" applyAlignment="1">
      <alignment vertical="center"/>
    </xf>
    <xf numFmtId="38" fontId="40" fillId="0" borderId="251" xfId="0" applyNumberFormat="1" applyFont="1" applyBorder="1" applyAlignment="1">
      <alignment vertical="center"/>
    </xf>
    <xf numFmtId="38" fontId="40" fillId="0" borderId="252" xfId="0" applyNumberFormat="1" applyFont="1" applyBorder="1" applyAlignment="1">
      <alignment vertical="center"/>
    </xf>
    <xf numFmtId="38" fontId="40" fillId="0" borderId="170" xfId="0" applyNumberFormat="1" applyFont="1" applyBorder="1" applyAlignment="1">
      <alignment vertical="center"/>
    </xf>
    <xf numFmtId="0" fontId="8" fillId="0" borderId="175" xfId="0" applyFont="1" applyBorder="1" applyAlignment="1">
      <alignment horizontal="left" vertical="center"/>
    </xf>
    <xf numFmtId="38" fontId="7" fillId="21" borderId="262" xfId="0" applyNumberFormat="1" applyFont="1" applyFill="1" applyBorder="1"/>
    <xf numFmtId="10" fontId="40" fillId="21" borderId="101" xfId="0" applyNumberFormat="1" applyFont="1" applyFill="1" applyBorder="1" applyAlignment="1">
      <alignment vertical="center"/>
    </xf>
    <xf numFmtId="10" fontId="40" fillId="21" borderId="103" xfId="0" applyNumberFormat="1" applyFont="1" applyFill="1" applyBorder="1" applyAlignment="1">
      <alignment vertical="center"/>
    </xf>
    <xf numFmtId="38" fontId="12" fillId="21" borderId="198" xfId="0" applyNumberFormat="1" applyFont="1" applyFill="1" applyBorder="1" applyAlignment="1">
      <alignment horizontal="right"/>
    </xf>
    <xf numFmtId="38" fontId="12" fillId="21" borderId="195" xfId="0" applyNumberFormat="1" applyFont="1" applyFill="1" applyBorder="1" applyAlignment="1">
      <alignment horizontal="right"/>
    </xf>
    <xf numFmtId="38" fontId="40" fillId="0" borderId="225" xfId="0" applyNumberFormat="1" applyFont="1" applyBorder="1" applyAlignment="1">
      <alignment vertical="center"/>
    </xf>
    <xf numFmtId="38" fontId="40" fillId="0" borderId="228" xfId="0" applyNumberFormat="1" applyFont="1" applyBorder="1" applyAlignment="1">
      <alignment vertical="center"/>
    </xf>
    <xf numFmtId="38" fontId="40" fillId="0" borderId="203" xfId="0" applyNumberFormat="1" applyFont="1" applyBorder="1" applyAlignment="1">
      <alignment vertical="center"/>
    </xf>
    <xf numFmtId="38" fontId="40" fillId="0" borderId="204" xfId="0" applyNumberFormat="1" applyFont="1" applyBorder="1" applyAlignment="1">
      <alignment vertical="center"/>
    </xf>
    <xf numFmtId="38" fontId="12" fillId="0" borderId="202" xfId="0" applyNumberFormat="1" applyFont="1" applyBorder="1" applyAlignment="1">
      <alignment horizontal="right"/>
    </xf>
    <xf numFmtId="38" fontId="12" fillId="0" borderId="204" xfId="0" applyNumberFormat="1" applyFont="1" applyBorder="1"/>
    <xf numFmtId="38" fontId="12" fillId="0" borderId="227" xfId="0" applyNumberFormat="1" applyFont="1" applyBorder="1" applyAlignment="1">
      <alignment horizontal="right"/>
    </xf>
    <xf numFmtId="38" fontId="12" fillId="0" borderId="159" xfId="0" applyNumberFormat="1" applyFont="1" applyBorder="1" applyAlignment="1">
      <alignment horizontal="right"/>
    </xf>
    <xf numFmtId="38" fontId="12" fillId="0" borderId="161" xfId="0" applyNumberFormat="1" applyFont="1" applyBorder="1"/>
    <xf numFmtId="38" fontId="12" fillId="0" borderId="163" xfId="0" applyNumberFormat="1" applyFont="1" applyBorder="1" applyAlignment="1">
      <alignment horizontal="right"/>
    </xf>
    <xf numFmtId="38" fontId="39" fillId="3" borderId="4" xfId="0" applyNumberFormat="1" applyFont="1" applyFill="1" applyBorder="1" applyAlignment="1">
      <alignment vertical="center"/>
    </xf>
    <xf numFmtId="38" fontId="25" fillId="3" borderId="183" xfId="0" applyNumberFormat="1" applyFont="1" applyFill="1" applyBorder="1" applyAlignment="1">
      <alignment vertical="center"/>
    </xf>
    <xf numFmtId="38" fontId="40" fillId="3" borderId="188" xfId="0" applyNumberFormat="1" applyFont="1" applyFill="1" applyBorder="1" applyAlignment="1">
      <alignment vertical="center"/>
    </xf>
    <xf numFmtId="38" fontId="40" fillId="3" borderId="190" xfId="0" applyNumberFormat="1" applyFont="1" applyFill="1" applyBorder="1" applyAlignment="1">
      <alignment vertical="center"/>
    </xf>
    <xf numFmtId="38" fontId="40" fillId="3" borderId="184" xfId="0" applyNumberFormat="1" applyFont="1" applyFill="1" applyBorder="1" applyAlignment="1">
      <alignment vertical="center"/>
    </xf>
    <xf numFmtId="38" fontId="40" fillId="3" borderId="193" xfId="0" applyNumberFormat="1" applyFont="1" applyFill="1" applyBorder="1" applyAlignment="1">
      <alignment vertical="center"/>
    </xf>
    <xf numFmtId="38" fontId="40" fillId="3" borderId="258" xfId="0" applyNumberFormat="1" applyFont="1" applyFill="1" applyBorder="1" applyAlignment="1">
      <alignment vertical="center"/>
    </xf>
    <xf numFmtId="38" fontId="40" fillId="3" borderId="187" xfId="0" applyNumberFormat="1" applyFont="1" applyFill="1" applyBorder="1" applyAlignment="1">
      <alignment vertical="center"/>
    </xf>
    <xf numFmtId="184" fontId="12" fillId="3" borderId="191" xfId="0" applyNumberFormat="1" applyFont="1" applyFill="1" applyBorder="1" applyAlignment="1">
      <alignment horizontal="right"/>
    </xf>
    <xf numFmtId="184" fontId="12" fillId="3" borderId="186" xfId="0" applyNumberFormat="1" applyFont="1" applyFill="1" applyBorder="1" applyAlignment="1">
      <alignment horizontal="right"/>
    </xf>
    <xf numFmtId="38" fontId="40" fillId="13" borderId="54" xfId="0" applyNumberFormat="1" applyFont="1" applyFill="1" applyBorder="1" applyAlignment="1">
      <alignment vertical="center"/>
    </xf>
    <xf numFmtId="38" fontId="40" fillId="13" borderId="273" xfId="0" applyNumberFormat="1" applyFont="1" applyFill="1" applyBorder="1" applyAlignment="1">
      <alignment vertical="center"/>
    </xf>
    <xf numFmtId="38" fontId="40" fillId="13" borderId="276" xfId="0" applyNumberFormat="1" applyFont="1" applyFill="1" applyBorder="1" applyAlignment="1">
      <alignment vertical="center"/>
    </xf>
    <xf numFmtId="38" fontId="40" fillId="13" borderId="274" xfId="0" applyNumberFormat="1" applyFont="1" applyFill="1" applyBorder="1" applyAlignment="1">
      <alignment vertical="center"/>
    </xf>
    <xf numFmtId="38" fontId="40" fillId="13" borderId="275" xfId="0" applyNumberFormat="1" applyFont="1" applyFill="1" applyBorder="1" applyAlignment="1">
      <alignment vertical="center"/>
    </xf>
    <xf numFmtId="38" fontId="40" fillId="13" borderId="77" xfId="0" applyNumberFormat="1" applyFont="1" applyFill="1" applyBorder="1" applyAlignment="1">
      <alignment vertical="center"/>
    </xf>
    <xf numFmtId="38" fontId="40" fillId="13" borderId="278" xfId="0" applyNumberFormat="1" applyFont="1" applyFill="1" applyBorder="1" applyAlignment="1">
      <alignment vertical="center"/>
    </xf>
    <xf numFmtId="38" fontId="40" fillId="13" borderId="280" xfId="0" applyNumberFormat="1" applyFont="1" applyFill="1" applyBorder="1" applyAlignment="1">
      <alignment vertical="center"/>
    </xf>
    <xf numFmtId="38" fontId="40" fillId="13" borderId="80" xfId="0" applyNumberFormat="1" applyFont="1" applyFill="1" applyBorder="1" applyAlignment="1">
      <alignment vertical="center"/>
    </xf>
    <xf numFmtId="38" fontId="40" fillId="13" borderId="58" xfId="0" applyNumberFormat="1" applyFont="1" applyFill="1" applyBorder="1" applyAlignment="1">
      <alignment vertical="center"/>
    </xf>
    <xf numFmtId="38" fontId="40" fillId="13" borderId="118" xfId="0" applyNumberFormat="1" applyFont="1" applyFill="1" applyBorder="1" applyAlignment="1">
      <alignment vertical="center"/>
    </xf>
    <xf numFmtId="38" fontId="12" fillId="13" borderId="198" xfId="0" applyNumberFormat="1" applyFont="1" applyFill="1" applyBorder="1" applyAlignment="1">
      <alignment horizontal="right"/>
    </xf>
    <xf numFmtId="38" fontId="12" fillId="13" borderId="204" xfId="0" applyNumberFormat="1" applyFont="1" applyFill="1" applyBorder="1"/>
    <xf numFmtId="38" fontId="12" fillId="13" borderId="202" xfId="0" applyNumberFormat="1" applyFont="1" applyFill="1" applyBorder="1" applyAlignment="1">
      <alignment horizontal="right"/>
    </xf>
    <xf numFmtId="184" fontId="12" fillId="13" borderId="164" xfId="0" applyNumberFormat="1" applyFont="1" applyFill="1" applyBorder="1" applyAlignment="1">
      <alignment horizontal="right"/>
    </xf>
    <xf numFmtId="38" fontId="12" fillId="13" borderId="227" xfId="0" applyNumberFormat="1" applyFont="1" applyFill="1" applyBorder="1" applyAlignment="1">
      <alignment horizontal="right"/>
    </xf>
    <xf numFmtId="184" fontId="12" fillId="13" borderId="161" xfId="0" applyNumberFormat="1" applyFont="1" applyFill="1" applyBorder="1" applyAlignment="1">
      <alignment horizontal="right"/>
    </xf>
    <xf numFmtId="38" fontId="40" fillId="13" borderId="101" xfId="0" applyNumberFormat="1" applyFont="1" applyFill="1" applyBorder="1" applyAlignment="1">
      <alignment vertical="center"/>
    </xf>
    <xf numFmtId="38" fontId="40" fillId="13" borderId="197" xfId="0" applyNumberFormat="1" applyFont="1" applyFill="1" applyBorder="1" applyAlignment="1">
      <alignment vertical="center"/>
    </xf>
    <xf numFmtId="38" fontId="40" fillId="13" borderId="200" xfId="0" applyNumberFormat="1" applyFont="1" applyFill="1" applyBorder="1" applyAlignment="1">
      <alignment vertical="center"/>
    </xf>
    <xf numFmtId="38" fontId="40" fillId="13" borderId="196" xfId="0" applyNumberFormat="1" applyFont="1" applyFill="1" applyBorder="1" applyAlignment="1">
      <alignment vertical="center"/>
    </xf>
    <xf numFmtId="38" fontId="40" fillId="13" borderId="195" xfId="0" applyNumberFormat="1" applyFont="1" applyFill="1" applyBorder="1" applyAlignment="1">
      <alignment vertical="center"/>
    </xf>
    <xf numFmtId="38" fontId="40" fillId="13" borderId="199" xfId="0" applyNumberFormat="1" applyFont="1" applyFill="1" applyBorder="1" applyAlignment="1">
      <alignment vertical="center"/>
    </xf>
    <xf numFmtId="38" fontId="40" fillId="13" borderId="232" xfId="0" applyNumberFormat="1" applyFont="1" applyFill="1" applyBorder="1" applyAlignment="1">
      <alignment vertical="center"/>
    </xf>
    <xf numFmtId="38" fontId="40" fillId="13" borderId="198" xfId="0" applyNumberFormat="1" applyFont="1" applyFill="1" applyBorder="1" applyAlignment="1">
      <alignment vertical="center"/>
    </xf>
    <xf numFmtId="38" fontId="12" fillId="13" borderId="200" xfId="0" applyNumberFormat="1" applyFont="1" applyFill="1" applyBorder="1"/>
    <xf numFmtId="184" fontId="12" fillId="13" borderId="199" xfId="0" applyNumberFormat="1" applyFont="1" applyFill="1" applyBorder="1" applyAlignment="1">
      <alignment horizontal="right"/>
    </xf>
    <xf numFmtId="38" fontId="12" fillId="13" borderId="195" xfId="0" applyNumberFormat="1" applyFont="1" applyFill="1" applyBorder="1" applyAlignment="1">
      <alignment horizontal="right"/>
    </xf>
    <xf numFmtId="184" fontId="12" fillId="13" borderId="200" xfId="0" applyNumberFormat="1" applyFont="1" applyFill="1" applyBorder="1" applyAlignment="1">
      <alignment horizontal="right"/>
    </xf>
    <xf numFmtId="38" fontId="12" fillId="13" borderId="274" xfId="0" applyNumberFormat="1" applyFont="1" applyFill="1" applyBorder="1"/>
    <xf numFmtId="38" fontId="12" fillId="13" borderId="280" xfId="0" applyNumberFormat="1" applyFont="1" applyFill="1" applyBorder="1" applyAlignment="1">
      <alignment horizontal="right"/>
    </xf>
    <xf numFmtId="38" fontId="12" fillId="13" borderId="276" xfId="0" applyNumberFormat="1" applyFont="1" applyFill="1" applyBorder="1" applyAlignment="1">
      <alignment horizontal="right"/>
    </xf>
    <xf numFmtId="38" fontId="40" fillId="14" borderId="54" xfId="0" applyNumberFormat="1" applyFont="1" applyFill="1" applyBorder="1" applyAlignment="1">
      <alignment vertical="center"/>
    </xf>
    <xf numFmtId="38" fontId="40" fillId="14" borderId="273" xfId="0" applyNumberFormat="1" applyFont="1" applyFill="1" applyBorder="1" applyAlignment="1">
      <alignment vertical="center"/>
    </xf>
    <xf numFmtId="38" fontId="40" fillId="14" borderId="274" xfId="0" applyNumberFormat="1" applyFont="1" applyFill="1" applyBorder="1" applyAlignment="1">
      <alignment vertical="center"/>
    </xf>
    <xf numFmtId="38" fontId="40" fillId="14" borderId="275" xfId="0" applyNumberFormat="1" applyFont="1" applyFill="1" applyBorder="1" applyAlignment="1">
      <alignment vertical="center"/>
    </xf>
    <xf numFmtId="38" fontId="40" fillId="14" borderId="276" xfId="0" applyNumberFormat="1" applyFont="1" applyFill="1" applyBorder="1" applyAlignment="1">
      <alignment vertical="center"/>
    </xf>
    <xf numFmtId="38" fontId="40" fillId="14" borderId="277" xfId="0" applyNumberFormat="1" applyFont="1" applyFill="1" applyBorder="1" applyAlignment="1">
      <alignment vertical="center"/>
    </xf>
    <xf numFmtId="38" fontId="40" fillId="14" borderId="278" xfId="0" applyNumberFormat="1" applyFont="1" applyFill="1" applyBorder="1" applyAlignment="1">
      <alignment vertical="center"/>
    </xf>
    <xf numFmtId="38" fontId="40" fillId="14" borderId="280" xfId="0" applyNumberFormat="1" applyFont="1" applyFill="1" applyBorder="1" applyAlignment="1">
      <alignment vertical="center"/>
    </xf>
    <xf numFmtId="38" fontId="12" fillId="14" borderId="280" xfId="0" applyNumberFormat="1" applyFont="1" applyFill="1" applyBorder="1" applyAlignment="1">
      <alignment horizontal="right"/>
    </xf>
    <xf numFmtId="38" fontId="12" fillId="14" borderId="274" xfId="0" applyNumberFormat="1" applyFont="1" applyFill="1" applyBorder="1"/>
    <xf numFmtId="184" fontId="12" fillId="14" borderId="199" xfId="0" applyNumberFormat="1" applyFont="1" applyFill="1" applyBorder="1" applyAlignment="1">
      <alignment horizontal="right"/>
    </xf>
    <xf numFmtId="38" fontId="12" fillId="14" borderId="276" xfId="0" applyNumberFormat="1" applyFont="1" applyFill="1" applyBorder="1" applyAlignment="1">
      <alignment horizontal="right"/>
    </xf>
    <xf numFmtId="184" fontId="12" fillId="14" borderId="200" xfId="0" applyNumberFormat="1" applyFont="1" applyFill="1" applyBorder="1" applyAlignment="1">
      <alignment horizontal="right"/>
    </xf>
    <xf numFmtId="38" fontId="40" fillId="14" borderId="283" xfId="0" applyNumberFormat="1" applyFont="1" applyFill="1" applyBorder="1" applyAlignment="1">
      <alignment vertical="center"/>
    </xf>
    <xf numFmtId="38" fontId="40" fillId="14" borderId="284" xfId="0" applyNumberFormat="1" applyFont="1" applyFill="1" applyBorder="1" applyAlignment="1">
      <alignment vertical="center"/>
    </xf>
    <xf numFmtId="38" fontId="40" fillId="14" borderId="285" xfId="0" applyNumberFormat="1" applyFont="1" applyFill="1" applyBorder="1" applyAlignment="1">
      <alignment vertical="center"/>
    </xf>
    <xf numFmtId="38" fontId="40" fillId="14" borderId="286" xfId="0" applyNumberFormat="1" applyFont="1" applyFill="1" applyBorder="1" applyAlignment="1">
      <alignment vertical="center"/>
    </xf>
    <xf numFmtId="38" fontId="40" fillId="14" borderId="287" xfId="0" applyNumberFormat="1" applyFont="1" applyFill="1" applyBorder="1" applyAlignment="1">
      <alignment vertical="center"/>
    </xf>
    <xf numFmtId="38" fontId="40" fillId="14" borderId="288" xfId="0" applyNumberFormat="1" applyFont="1" applyFill="1" applyBorder="1" applyAlignment="1">
      <alignment vertical="center"/>
    </xf>
    <xf numFmtId="38" fontId="40" fillId="14" borderId="289" xfId="0" applyNumberFormat="1" applyFont="1" applyFill="1" applyBorder="1" applyAlignment="1">
      <alignment vertical="center"/>
    </xf>
    <xf numFmtId="38" fontId="12" fillId="14" borderId="283" xfId="0" applyNumberFormat="1" applyFont="1" applyFill="1" applyBorder="1" applyAlignment="1">
      <alignment horizontal="right"/>
    </xf>
    <xf numFmtId="38" fontId="12" fillId="14" borderId="285" xfId="0" applyNumberFormat="1" applyFont="1" applyFill="1" applyBorder="1"/>
    <xf numFmtId="184" fontId="12" fillId="14" borderId="288" xfId="0" applyNumberFormat="1" applyFont="1" applyFill="1" applyBorder="1" applyAlignment="1">
      <alignment horizontal="right"/>
    </xf>
    <xf numFmtId="38" fontId="12" fillId="14" borderId="287" xfId="0" applyNumberFormat="1" applyFont="1" applyFill="1" applyBorder="1" applyAlignment="1">
      <alignment horizontal="right"/>
    </xf>
    <xf numFmtId="184" fontId="12" fillId="14" borderId="285" xfId="0" applyNumberFormat="1" applyFont="1" applyFill="1" applyBorder="1" applyAlignment="1">
      <alignment horizontal="right"/>
    </xf>
    <xf numFmtId="38" fontId="12" fillId="3" borderId="0" xfId="0" applyNumberFormat="1" applyFont="1" applyFill="1" applyAlignment="1">
      <alignment horizontal="right"/>
    </xf>
    <xf numFmtId="38" fontId="42" fillId="19" borderId="291" xfId="0" applyNumberFormat="1" applyFont="1" applyFill="1" applyBorder="1"/>
    <xf numFmtId="38" fontId="42" fillId="19" borderId="16" xfId="0" applyNumberFormat="1" applyFont="1" applyFill="1" applyBorder="1"/>
    <xf numFmtId="38" fontId="36" fillId="20" borderId="142" xfId="0" applyNumberFormat="1" applyFont="1" applyFill="1" applyBorder="1" applyAlignment="1">
      <alignment horizontal="center" vertical="center"/>
    </xf>
    <xf numFmtId="38" fontId="36" fillId="20" borderId="143" xfId="0" applyNumberFormat="1" applyFont="1" applyFill="1" applyBorder="1" applyAlignment="1">
      <alignment horizontal="center" vertical="center"/>
    </xf>
    <xf numFmtId="38" fontId="36" fillId="20" borderId="144" xfId="0" applyNumberFormat="1" applyFont="1" applyFill="1" applyBorder="1" applyAlignment="1">
      <alignment horizontal="center" vertical="center"/>
    </xf>
    <xf numFmtId="38" fontId="36" fillId="20" borderId="145" xfId="0" applyNumberFormat="1" applyFont="1" applyFill="1" applyBorder="1" applyAlignment="1">
      <alignment horizontal="center" vertical="center"/>
    </xf>
    <xf numFmtId="38" fontId="36" fillId="20" borderId="146" xfId="0" applyNumberFormat="1" applyFont="1" applyFill="1" applyBorder="1" applyAlignment="1">
      <alignment horizontal="center" vertical="center"/>
    </xf>
    <xf numFmtId="38" fontId="21" fillId="20" borderId="292" xfId="0" applyNumberFormat="1" applyFont="1" applyFill="1" applyBorder="1" applyAlignment="1">
      <alignment horizontal="center"/>
    </xf>
    <xf numFmtId="38" fontId="21" fillId="20" borderId="293" xfId="0" applyNumberFormat="1" applyFont="1" applyFill="1" applyBorder="1" applyAlignment="1">
      <alignment horizontal="center"/>
    </xf>
    <xf numFmtId="38" fontId="21" fillId="19" borderId="294" xfId="0" applyNumberFormat="1" applyFont="1" applyFill="1" applyBorder="1" applyAlignment="1">
      <alignment horizontal="center"/>
    </xf>
    <xf numFmtId="38" fontId="36" fillId="20" borderId="247" xfId="0" applyNumberFormat="1" applyFont="1" applyFill="1" applyBorder="1" applyAlignment="1">
      <alignment horizontal="center" vertical="center"/>
    </xf>
    <xf numFmtId="38" fontId="43" fillId="0" borderId="205" xfId="0" applyNumberFormat="1" applyFont="1" applyBorder="1" applyAlignment="1">
      <alignment wrapText="1"/>
    </xf>
    <xf numFmtId="38" fontId="43" fillId="0" borderId="158" xfId="0" applyNumberFormat="1" applyFont="1" applyBorder="1" applyAlignment="1">
      <alignment wrapText="1"/>
    </xf>
    <xf numFmtId="38" fontId="12" fillId="0" borderId="157" xfId="0" applyNumberFormat="1" applyFont="1" applyBorder="1" applyAlignment="1">
      <alignment horizontal="center"/>
    </xf>
    <xf numFmtId="38" fontId="12" fillId="0" borderId="158" xfId="0" applyNumberFormat="1" applyFont="1" applyBorder="1" applyAlignment="1">
      <alignment horizontal="center"/>
    </xf>
    <xf numFmtId="38" fontId="44" fillId="0" borderId="162" xfId="0" applyNumberFormat="1" applyFont="1" applyBorder="1" applyAlignment="1">
      <alignment horizontal="center"/>
    </xf>
    <xf numFmtId="38" fontId="44" fillId="0" borderId="158" xfId="0" applyNumberFormat="1" applyFont="1" applyBorder="1" applyAlignment="1">
      <alignment horizontal="center"/>
    </xf>
    <xf numFmtId="38" fontId="44" fillId="0" borderId="159" xfId="0" applyNumberFormat="1" applyFont="1" applyBorder="1" applyAlignment="1">
      <alignment horizontal="right"/>
    </xf>
    <xf numFmtId="38" fontId="44" fillId="0" borderId="160" xfId="0" applyNumberFormat="1" applyFont="1" applyBorder="1" applyAlignment="1">
      <alignment horizontal="right"/>
    </xf>
    <xf numFmtId="38" fontId="44" fillId="0" borderId="161" xfId="0" applyNumberFormat="1" applyFont="1" applyBorder="1" applyAlignment="1">
      <alignment horizontal="right"/>
    </xf>
    <xf numFmtId="38" fontId="44" fillId="0" borderId="162" xfId="0" applyNumberFormat="1" applyFont="1" applyBorder="1" applyAlignment="1">
      <alignment horizontal="right"/>
    </xf>
    <xf numFmtId="38" fontId="44" fillId="0" borderId="164" xfId="0" applyNumberFormat="1" applyFont="1" applyBorder="1" applyAlignment="1">
      <alignment horizontal="right"/>
    </xf>
    <xf numFmtId="38" fontId="44" fillId="0" borderId="163" xfId="0" applyNumberFormat="1" applyFont="1" applyBorder="1" applyAlignment="1">
      <alignment horizontal="right"/>
    </xf>
    <xf numFmtId="38" fontId="44" fillId="0" borderId="206" xfId="0" applyNumberFormat="1" applyFont="1" applyBorder="1" applyAlignment="1">
      <alignment horizontal="right"/>
    </xf>
    <xf numFmtId="38" fontId="44" fillId="0" borderId="224" xfId="0" applyNumberFormat="1" applyFont="1" applyBorder="1" applyAlignment="1">
      <alignment wrapText="1"/>
    </xf>
    <xf numFmtId="38" fontId="44" fillId="0" borderId="205" xfId="0" applyNumberFormat="1" applyFont="1" applyBorder="1" applyAlignment="1">
      <alignment wrapText="1"/>
    </xf>
    <xf numFmtId="38" fontId="44" fillId="0" borderId="157" xfId="0" applyNumberFormat="1" applyFont="1" applyBorder="1" applyAlignment="1">
      <alignment horizontal="right"/>
    </xf>
    <xf numFmtId="38" fontId="44" fillId="0" borderId="158" xfId="0" applyNumberFormat="1" applyFont="1" applyBorder="1" applyAlignment="1">
      <alignment horizontal="right"/>
    </xf>
    <xf numFmtId="38" fontId="44" fillId="0" borderId="165" xfId="0" applyNumberFormat="1" applyFont="1" applyBorder="1" applyAlignment="1">
      <alignment horizontal="right"/>
    </xf>
    <xf numFmtId="38" fontId="44" fillId="0" borderId="201" xfId="0" applyNumberFormat="1" applyFont="1" applyBorder="1" applyAlignment="1">
      <alignment horizontal="right"/>
    </xf>
    <xf numFmtId="38" fontId="12" fillId="0" borderId="4" xfId="0" applyNumberFormat="1" applyFont="1" applyBorder="1" applyAlignment="1">
      <alignment horizontal="center"/>
    </xf>
    <xf numFmtId="38" fontId="44" fillId="0" borderId="226" xfId="0" applyNumberFormat="1" applyFont="1" applyBorder="1" applyAlignment="1">
      <alignment horizontal="center"/>
    </xf>
    <xf numFmtId="38" fontId="44" fillId="0" borderId="0" xfId="0" applyNumberFormat="1" applyFont="1" applyAlignment="1">
      <alignment horizontal="center"/>
    </xf>
    <xf numFmtId="38" fontId="44" fillId="0" borderId="202" xfId="0" applyNumberFormat="1" applyFont="1" applyBorder="1" applyAlignment="1">
      <alignment horizontal="right"/>
    </xf>
    <xf numFmtId="38" fontId="44" fillId="0" borderId="0" xfId="0" applyNumberFormat="1" applyFont="1" applyAlignment="1">
      <alignment horizontal="right"/>
    </xf>
    <xf numFmtId="38" fontId="44" fillId="0" borderId="226" xfId="0" applyNumberFormat="1" applyFont="1" applyBorder="1" applyAlignment="1">
      <alignment horizontal="right"/>
    </xf>
    <xf numFmtId="38" fontId="44" fillId="0" borderId="5" xfId="0" applyNumberFormat="1" applyFont="1" applyBorder="1" applyAlignment="1">
      <alignment horizontal="right"/>
    </xf>
    <xf numFmtId="38" fontId="44" fillId="0" borderId="227" xfId="0" applyNumberFormat="1" applyFont="1" applyBorder="1" applyAlignment="1">
      <alignment horizontal="right"/>
    </xf>
    <xf numFmtId="38" fontId="44" fillId="0" borderId="60" xfId="0" applyNumberFormat="1" applyFont="1" applyBorder="1" applyAlignment="1">
      <alignment horizontal="right"/>
    </xf>
    <xf numFmtId="38" fontId="44" fillId="0" borderId="4" xfId="0" applyNumberFormat="1" applyFont="1" applyBorder="1" applyAlignment="1">
      <alignment horizontal="center"/>
    </xf>
    <xf numFmtId="38" fontId="44" fillId="0" borderId="225" xfId="0" applyNumberFormat="1" applyFont="1" applyBorder="1" applyAlignment="1">
      <alignment horizontal="center"/>
    </xf>
    <xf numFmtId="38" fontId="44" fillId="0" borderId="225" xfId="0" applyNumberFormat="1" applyFont="1" applyBorder="1" applyAlignment="1">
      <alignment horizontal="right"/>
    </xf>
    <xf numFmtId="38" fontId="44" fillId="0" borderId="204" xfId="0" applyNumberFormat="1" applyFont="1" applyBorder="1" applyAlignment="1">
      <alignment horizontal="right"/>
    </xf>
    <xf numFmtId="38" fontId="44" fillId="0" borderId="203" xfId="0" applyNumberFormat="1" applyFont="1" applyBorder="1" applyAlignment="1">
      <alignment horizontal="right"/>
    </xf>
    <xf numFmtId="38" fontId="44" fillId="0" borderId="272" xfId="0" applyNumberFormat="1" applyFont="1" applyBorder="1" applyAlignment="1">
      <alignment wrapText="1"/>
    </xf>
    <xf numFmtId="38" fontId="12" fillId="0" borderId="54" xfId="0" applyNumberFormat="1" applyFont="1" applyBorder="1" applyAlignment="1">
      <alignment horizontal="center"/>
    </xf>
    <xf numFmtId="38" fontId="12" fillId="0" borderId="76" xfId="0" applyNumberFormat="1" applyFont="1" applyBorder="1" applyAlignment="1">
      <alignment horizontal="center"/>
    </xf>
    <xf numFmtId="38" fontId="44" fillId="0" borderId="275" xfId="0" applyNumberFormat="1" applyFont="1" applyBorder="1" applyAlignment="1">
      <alignment horizontal="center"/>
    </xf>
    <xf numFmtId="38" fontId="44" fillId="0" borderId="76" xfId="0" applyNumberFormat="1" applyFont="1" applyBorder="1" applyAlignment="1">
      <alignment horizontal="center"/>
    </xf>
    <xf numFmtId="38" fontId="44" fillId="0" borderId="280" xfId="0" applyNumberFormat="1" applyFont="1" applyBorder="1" applyAlignment="1">
      <alignment horizontal="center"/>
    </xf>
    <xf numFmtId="38" fontId="44" fillId="0" borderId="77" xfId="0" applyNumberFormat="1" applyFont="1" applyBorder="1" applyAlignment="1">
      <alignment horizontal="center"/>
    </xf>
    <xf numFmtId="38" fontId="44" fillId="0" borderId="280" xfId="0" applyNumberFormat="1" applyFont="1" applyBorder="1" applyAlignment="1">
      <alignment horizontal="right"/>
    </xf>
    <xf numFmtId="38" fontId="44" fillId="0" borderId="76" xfId="0" applyNumberFormat="1" applyFont="1" applyBorder="1" applyAlignment="1">
      <alignment horizontal="right"/>
    </xf>
    <xf numFmtId="38" fontId="44" fillId="0" borderId="275" xfId="0" applyNumberFormat="1" applyFont="1" applyBorder="1" applyAlignment="1">
      <alignment horizontal="right"/>
    </xf>
    <xf numFmtId="38" fontId="44" fillId="0" borderId="77" xfId="0" applyNumberFormat="1" applyFont="1" applyBorder="1" applyAlignment="1">
      <alignment horizontal="right"/>
    </xf>
    <xf numFmtId="38" fontId="44" fillId="0" borderId="56" xfId="0" applyNumberFormat="1" applyFont="1" applyBorder="1" applyAlignment="1">
      <alignment horizontal="right"/>
    </xf>
    <xf numFmtId="38" fontId="43" fillId="0" borderId="224" xfId="0" applyNumberFormat="1" applyFont="1" applyBorder="1" applyAlignment="1">
      <alignment wrapText="1"/>
    </xf>
    <xf numFmtId="38" fontId="43" fillId="0" borderId="0" xfId="0" applyNumberFormat="1" applyFont="1" applyAlignment="1">
      <alignment wrapText="1"/>
    </xf>
    <xf numFmtId="38" fontId="44" fillId="0" borderId="4" xfId="0" applyNumberFormat="1" applyFont="1" applyBorder="1" applyAlignment="1">
      <alignment horizontal="right"/>
    </xf>
    <xf numFmtId="38" fontId="44" fillId="0" borderId="228" xfId="0" applyNumberFormat="1" applyFont="1" applyBorder="1" applyAlignment="1">
      <alignment horizontal="right"/>
    </xf>
    <xf numFmtId="3" fontId="44" fillId="0" borderId="159" xfId="0" applyNumberFormat="1" applyFont="1" applyBorder="1" applyAlignment="1">
      <alignment horizontal="right"/>
    </xf>
    <xf numFmtId="3" fontId="44" fillId="0" borderId="158" xfId="0" applyNumberFormat="1" applyFont="1" applyBorder="1" applyAlignment="1">
      <alignment horizontal="right"/>
    </xf>
    <xf numFmtId="3" fontId="44" fillId="0" borderId="162" xfId="0" applyNumberFormat="1" applyFont="1" applyBorder="1" applyAlignment="1">
      <alignment horizontal="right"/>
    </xf>
    <xf numFmtId="3" fontId="44" fillId="0" borderId="165" xfId="0" applyNumberFormat="1" applyFont="1" applyBorder="1" applyAlignment="1">
      <alignment horizontal="right"/>
    </xf>
    <xf numFmtId="3" fontId="44" fillId="0" borderId="163" xfId="0" applyNumberFormat="1" applyFont="1" applyBorder="1" applyAlignment="1">
      <alignment horizontal="right"/>
    </xf>
    <xf numFmtId="3" fontId="44" fillId="0" borderId="201" xfId="0" applyNumberFormat="1" applyFont="1" applyBorder="1" applyAlignment="1">
      <alignment horizontal="right"/>
    </xf>
    <xf numFmtId="38" fontId="44" fillId="0" borderId="276" xfId="0" applyNumberFormat="1" applyFont="1" applyBorder="1" applyAlignment="1">
      <alignment horizontal="right"/>
    </xf>
    <xf numFmtId="38" fontId="44" fillId="0" borderId="0" xfId="0" applyNumberFormat="1" applyFont="1" applyAlignment="1">
      <alignment horizontal="right" wrapText="1"/>
    </xf>
    <xf numFmtId="3" fontId="12" fillId="22" borderId="4" xfId="0" applyNumberFormat="1" applyFont="1" applyFill="1" applyBorder="1"/>
    <xf numFmtId="3" fontId="27" fillId="22" borderId="0" xfId="0" applyNumberFormat="1" applyFont="1" applyFill="1"/>
    <xf numFmtId="3" fontId="44" fillId="22" borderId="0" xfId="0" applyNumberFormat="1" applyFont="1" applyFill="1"/>
    <xf numFmtId="3" fontId="44" fillId="22" borderId="226" xfId="0" applyNumberFormat="1" applyFont="1" applyFill="1" applyBorder="1"/>
    <xf numFmtId="3" fontId="44" fillId="22" borderId="202" xfId="0" applyNumberFormat="1" applyFont="1" applyFill="1" applyBorder="1"/>
    <xf numFmtId="3" fontId="44" fillId="22" borderId="5" xfId="0" applyNumberFormat="1" applyFont="1" applyFill="1" applyBorder="1"/>
    <xf numFmtId="3" fontId="44" fillId="22" borderId="227" xfId="0" applyNumberFormat="1" applyFont="1" applyFill="1" applyBorder="1"/>
    <xf numFmtId="3" fontId="44" fillId="22" borderId="60" xfId="0" applyNumberFormat="1" applyFont="1" applyFill="1" applyBorder="1"/>
    <xf numFmtId="3" fontId="12" fillId="0" borderId="4" xfId="0" applyNumberFormat="1" applyFont="1" applyBorder="1" applyAlignment="1">
      <alignment horizontal="right"/>
    </xf>
    <xf numFmtId="3" fontId="12" fillId="0" borderId="0" xfId="0" applyNumberFormat="1" applyFont="1" applyAlignment="1">
      <alignment horizontal="right"/>
    </xf>
    <xf numFmtId="3" fontId="44" fillId="0" borderId="0" xfId="0" applyNumberFormat="1" applyFont="1"/>
    <xf numFmtId="3" fontId="44" fillId="0" borderId="226" xfId="0" applyNumberFormat="1" applyFont="1" applyBorder="1"/>
    <xf numFmtId="3" fontId="44" fillId="0" borderId="202" xfId="0" applyNumberFormat="1" applyFont="1" applyBorder="1"/>
    <xf numFmtId="3" fontId="44" fillId="0" borderId="5" xfId="0" applyNumberFormat="1" applyFont="1" applyBorder="1"/>
    <xf numFmtId="3" fontId="44" fillId="0" borderId="227" xfId="0" applyNumberFormat="1" applyFont="1" applyBorder="1"/>
    <xf numFmtId="3" fontId="44" fillId="0" borderId="60" xfId="0" applyNumberFormat="1" applyFont="1" applyBorder="1"/>
    <xf numFmtId="0" fontId="44" fillId="0" borderId="0" xfId="0" applyFont="1" applyAlignment="1">
      <alignment horizontal="right" wrapText="1"/>
    </xf>
    <xf numFmtId="38" fontId="44" fillId="0" borderId="295" xfId="0" applyNumberFormat="1" applyFont="1" applyBorder="1" applyAlignment="1">
      <alignment wrapText="1"/>
    </xf>
    <xf numFmtId="10" fontId="44" fillId="0" borderId="11" xfId="0" applyNumberFormat="1" applyFont="1" applyBorder="1" applyAlignment="1">
      <alignment horizontal="right" wrapText="1"/>
    </xf>
    <xf numFmtId="3" fontId="12" fillId="0" borderId="8" xfId="0" applyNumberFormat="1" applyFont="1" applyBorder="1" applyAlignment="1">
      <alignment horizontal="right"/>
    </xf>
    <xf numFmtId="3" fontId="12" fillId="0" borderId="11" xfId="0" applyNumberFormat="1" applyFont="1" applyBorder="1" applyAlignment="1">
      <alignment horizontal="right"/>
    </xf>
    <xf numFmtId="3" fontId="44" fillId="0" borderId="11" xfId="0" applyNumberFormat="1" applyFont="1" applyBorder="1"/>
    <xf numFmtId="3" fontId="44" fillId="0" borderId="296" xfId="0" applyNumberFormat="1" applyFont="1" applyBorder="1"/>
    <xf numFmtId="3" fontId="44" fillId="0" borderId="297" xfId="0" applyNumberFormat="1" applyFont="1" applyBorder="1"/>
    <xf numFmtId="3" fontId="44" fillId="0" borderId="12" xfId="0" applyNumberFormat="1" applyFont="1" applyBorder="1"/>
    <xf numFmtId="3" fontId="44" fillId="0" borderId="298" xfId="0" applyNumberFormat="1" applyFont="1" applyBorder="1"/>
    <xf numFmtId="3" fontId="44" fillId="0" borderId="9" xfId="0" applyNumberFormat="1" applyFont="1" applyBorder="1"/>
    <xf numFmtId="38" fontId="44" fillId="0" borderId="0" xfId="0" applyNumberFormat="1" applyFont="1" applyAlignment="1">
      <alignment wrapText="1"/>
    </xf>
    <xf numFmtId="3" fontId="40" fillId="0" borderId="0" xfId="0" applyNumberFormat="1" applyFont="1" applyAlignment="1">
      <alignment horizontal="right"/>
    </xf>
    <xf numFmtId="3" fontId="40" fillId="0" borderId="226" xfId="0" applyNumberFormat="1" applyFont="1" applyBorder="1" applyAlignment="1">
      <alignment horizontal="right"/>
    </xf>
    <xf numFmtId="3" fontId="40" fillId="0" borderId="202" xfId="0" applyNumberFormat="1" applyFont="1" applyBorder="1" applyAlignment="1">
      <alignment horizontal="right"/>
    </xf>
    <xf numFmtId="3" fontId="40" fillId="0" borderId="5" xfId="0" applyNumberFormat="1" applyFont="1" applyBorder="1" applyAlignment="1">
      <alignment horizontal="right"/>
    </xf>
    <xf numFmtId="3" fontId="40" fillId="0" borderId="227" xfId="0" applyNumberFormat="1" applyFont="1" applyBorder="1" applyAlignment="1">
      <alignment horizontal="right"/>
    </xf>
    <xf numFmtId="3" fontId="40" fillId="0" borderId="60" xfId="0" applyNumberFormat="1" applyFont="1" applyBorder="1" applyAlignment="1">
      <alignment horizontal="right"/>
    </xf>
    <xf numFmtId="38" fontId="44" fillId="23" borderId="76" xfId="0" applyNumberFormat="1" applyFont="1" applyFill="1" applyBorder="1" applyAlignment="1">
      <alignment wrapText="1"/>
    </xf>
    <xf numFmtId="3" fontId="12" fillId="24" borderId="54" xfId="0" applyNumberFormat="1" applyFont="1" applyFill="1" applyBorder="1" applyAlignment="1">
      <alignment horizontal="right"/>
    </xf>
    <xf numFmtId="3" fontId="12" fillId="24" borderId="76" xfId="0" applyNumberFormat="1" applyFont="1" applyFill="1" applyBorder="1" applyAlignment="1">
      <alignment horizontal="right"/>
    </xf>
    <xf numFmtId="3" fontId="40" fillId="24" borderId="76" xfId="0" applyNumberFormat="1" applyFont="1" applyFill="1" applyBorder="1" applyAlignment="1">
      <alignment horizontal="right"/>
    </xf>
    <xf numFmtId="3" fontId="40" fillId="24" borderId="275" xfId="0" applyNumberFormat="1" applyFont="1" applyFill="1" applyBorder="1" applyAlignment="1">
      <alignment horizontal="right"/>
    </xf>
    <xf numFmtId="3" fontId="40" fillId="24" borderId="280" xfId="0" applyNumberFormat="1" applyFont="1" applyFill="1" applyBorder="1" applyAlignment="1">
      <alignment horizontal="right"/>
    </xf>
    <xf numFmtId="3" fontId="40" fillId="24" borderId="77" xfId="0" applyNumberFormat="1" applyFont="1" applyFill="1" applyBorder="1" applyAlignment="1">
      <alignment horizontal="right"/>
    </xf>
    <xf numFmtId="3" fontId="40" fillId="24" borderId="276" xfId="0" applyNumberFormat="1" applyFont="1" applyFill="1" applyBorder="1" applyAlignment="1">
      <alignment horizontal="right"/>
    </xf>
    <xf numFmtId="3" fontId="40" fillId="24" borderId="21" xfId="0" applyNumberFormat="1" applyFont="1" applyFill="1" applyBorder="1" applyAlignment="1">
      <alignment horizontal="right"/>
    </xf>
    <xf numFmtId="3" fontId="40" fillId="24" borderId="286" xfId="0" applyNumberFormat="1" applyFont="1" applyFill="1" applyBorder="1" applyAlignment="1">
      <alignment horizontal="right"/>
    </xf>
    <xf numFmtId="3" fontId="40" fillId="24" borderId="22" xfId="0" applyNumberFormat="1" applyFont="1" applyFill="1" applyBorder="1" applyAlignment="1">
      <alignment horizontal="right"/>
    </xf>
    <xf numFmtId="3" fontId="40" fillId="24" borderId="283" xfId="0" applyNumberFormat="1" applyFont="1" applyFill="1" applyBorder="1" applyAlignment="1">
      <alignment horizontal="right"/>
    </xf>
    <xf numFmtId="3" fontId="40" fillId="24" borderId="56" xfId="0" applyNumberFormat="1" applyFont="1" applyFill="1" applyBorder="1" applyAlignment="1">
      <alignment horizontal="right"/>
    </xf>
    <xf numFmtId="0" fontId="45" fillId="3" borderId="0" xfId="0" applyFont="1" applyFill="1" applyAlignment="1">
      <alignment horizontal="center" vertical="center" wrapText="1"/>
    </xf>
    <xf numFmtId="0" fontId="46" fillId="3" borderId="0" xfId="0" applyFont="1" applyFill="1" applyAlignment="1">
      <alignment horizontal="center" vertical="center"/>
    </xf>
    <xf numFmtId="0" fontId="20" fillId="3" borderId="0" xfId="0" applyFont="1" applyFill="1" applyAlignment="1">
      <alignment horizontal="center" vertical="center"/>
    </xf>
    <xf numFmtId="181" fontId="47" fillId="3" borderId="0" xfId="0" applyNumberFormat="1" applyFont="1" applyFill="1" applyAlignment="1">
      <alignment horizontal="center" vertical="center"/>
    </xf>
    <xf numFmtId="0" fontId="47" fillId="3" borderId="0" xfId="0" applyFont="1" applyFill="1" applyAlignment="1">
      <alignment horizontal="center" vertical="center"/>
    </xf>
    <xf numFmtId="0" fontId="48" fillId="3" borderId="0" xfId="0" applyFont="1" applyFill="1" applyAlignment="1">
      <alignment horizontal="center" vertical="center"/>
    </xf>
    <xf numFmtId="0" fontId="49" fillId="11" borderId="299" xfId="0" applyFont="1" applyFill="1" applyBorder="1" applyAlignment="1">
      <alignment horizontal="right" vertical="center" wrapText="1"/>
    </xf>
    <xf numFmtId="0" fontId="50" fillId="11" borderId="299" xfId="0" applyFont="1" applyFill="1" applyBorder="1" applyAlignment="1">
      <alignment horizontal="left" vertical="center"/>
    </xf>
    <xf numFmtId="55" fontId="51" fillId="11" borderId="299" xfId="0" applyNumberFormat="1" applyFont="1" applyFill="1" applyBorder="1" applyAlignment="1">
      <alignment horizontal="right" vertical="center"/>
    </xf>
    <xf numFmtId="181" fontId="52" fillId="11" borderId="299" xfId="0" applyNumberFormat="1" applyFont="1" applyFill="1" applyBorder="1" applyAlignment="1">
      <alignment horizontal="right" vertical="center"/>
    </xf>
    <xf numFmtId="0" fontId="52" fillId="11" borderId="299" xfId="0" applyFont="1" applyFill="1" applyBorder="1" applyAlignment="1">
      <alignment horizontal="right" vertical="center"/>
    </xf>
    <xf numFmtId="0" fontId="53" fillId="11" borderId="299" xfId="0" applyFont="1" applyFill="1" applyBorder="1" applyAlignment="1">
      <alignment horizontal="right" vertical="center"/>
    </xf>
    <xf numFmtId="0" fontId="54" fillId="25" borderId="0" xfId="0" applyFont="1" applyFill="1" applyAlignment="1">
      <alignment horizontal="right" vertical="center" wrapText="1"/>
    </xf>
    <xf numFmtId="0" fontId="55" fillId="26" borderId="0" xfId="0" applyFont="1" applyFill="1" applyAlignment="1">
      <alignment horizontal="left" vertical="center"/>
    </xf>
    <xf numFmtId="177" fontId="24" fillId="26" borderId="0" xfId="0" applyNumberFormat="1" applyFont="1" applyFill="1" applyAlignment="1">
      <alignment horizontal="right" vertical="center"/>
    </xf>
    <xf numFmtId="177" fontId="24" fillId="9" borderId="0" xfId="0" applyNumberFormat="1" applyFont="1" applyFill="1" applyAlignment="1">
      <alignment horizontal="right" vertical="center"/>
    </xf>
    <xf numFmtId="177" fontId="56" fillId="26" borderId="300" xfId="0" applyNumberFormat="1" applyFont="1" applyFill="1" applyBorder="1" applyAlignment="1">
      <alignment horizontal="right" vertical="center"/>
    </xf>
    <xf numFmtId="177" fontId="24" fillId="26" borderId="300" xfId="0" applyNumberFormat="1" applyFont="1" applyFill="1" applyBorder="1" applyAlignment="1">
      <alignment horizontal="right" vertical="center"/>
    </xf>
    <xf numFmtId="181" fontId="57" fillId="26" borderId="0" xfId="0" applyNumberFormat="1" applyFont="1" applyFill="1" applyAlignment="1">
      <alignment horizontal="right" vertical="center"/>
    </xf>
    <xf numFmtId="0" fontId="54" fillId="4" borderId="301" xfId="0" applyFont="1" applyFill="1" applyBorder="1" applyAlignment="1">
      <alignment horizontal="right" vertical="center" wrapText="1"/>
    </xf>
    <xf numFmtId="0" fontId="55" fillId="26" borderId="300" xfId="0" applyFont="1" applyFill="1" applyBorder="1" applyAlignment="1">
      <alignment horizontal="left" vertical="center"/>
    </xf>
    <xf numFmtId="177" fontId="24" fillId="26" borderId="302" xfId="0" applyNumberFormat="1" applyFont="1" applyFill="1" applyBorder="1" applyAlignment="1">
      <alignment horizontal="right" vertical="center"/>
    </xf>
    <xf numFmtId="181" fontId="57" fillId="26" borderId="303" xfId="0" applyNumberFormat="1" applyFont="1" applyFill="1" applyBorder="1" applyAlignment="1">
      <alignment horizontal="right" vertical="center"/>
    </xf>
    <xf numFmtId="0" fontId="54" fillId="27" borderId="304" xfId="0" applyFont="1" applyFill="1" applyBorder="1" applyAlignment="1">
      <alignment horizontal="right" vertical="center" wrapText="1"/>
    </xf>
    <xf numFmtId="0" fontId="1" fillId="27" borderId="0" xfId="0" applyFont="1" applyFill="1"/>
    <xf numFmtId="10" fontId="58" fillId="27" borderId="0" xfId="0" applyNumberFormat="1" applyFont="1" applyFill="1" applyAlignment="1">
      <alignment horizontal="right" vertical="center"/>
    </xf>
    <xf numFmtId="181" fontId="59" fillId="27" borderId="305" xfId="0" applyNumberFormat="1" applyFont="1" applyFill="1" applyBorder="1" applyAlignment="1">
      <alignment horizontal="right" vertical="center"/>
    </xf>
    <xf numFmtId="0" fontId="54" fillId="25" borderId="304" xfId="0" applyFont="1" applyFill="1" applyBorder="1" applyAlignment="1">
      <alignment horizontal="right" vertical="center" wrapText="1"/>
    </xf>
    <xf numFmtId="0" fontId="60" fillId="0" borderId="306" xfId="0" applyFont="1" applyBorder="1" applyAlignment="1">
      <alignment horizontal="left" vertical="center"/>
    </xf>
    <xf numFmtId="177" fontId="58" fillId="0" borderId="0" xfId="0" applyNumberFormat="1" applyFont="1" applyAlignment="1">
      <alignment horizontal="right" vertical="center"/>
    </xf>
    <xf numFmtId="177" fontId="58" fillId="9" borderId="0" xfId="0" applyNumberFormat="1" applyFont="1" applyFill="1" applyAlignment="1">
      <alignment horizontal="right" vertical="center"/>
    </xf>
    <xf numFmtId="177" fontId="61" fillId="0" borderId="307" xfId="0" applyNumberFormat="1" applyFont="1" applyBorder="1" applyAlignment="1">
      <alignment horizontal="right" vertical="center"/>
    </xf>
    <xf numFmtId="177" fontId="61" fillId="0" borderId="308" xfId="0" applyNumberFormat="1" applyFont="1" applyBorder="1" applyAlignment="1">
      <alignment horizontal="right" vertical="center"/>
    </xf>
    <xf numFmtId="181" fontId="59" fillId="0" borderId="309" xfId="0" applyNumberFormat="1" applyFont="1" applyBorder="1" applyAlignment="1">
      <alignment horizontal="right" vertical="center"/>
    </xf>
    <xf numFmtId="0" fontId="60" fillId="0" borderId="310" xfId="0" applyFont="1" applyBorder="1" applyAlignment="1">
      <alignment horizontal="left" vertical="center"/>
    </xf>
    <xf numFmtId="177" fontId="58" fillId="12" borderId="0" xfId="0" applyNumberFormat="1" applyFont="1" applyFill="1" applyAlignment="1">
      <alignment horizontal="right" vertical="center"/>
    </xf>
    <xf numFmtId="177" fontId="61" fillId="0" borderId="311" xfId="0" applyNumberFormat="1" applyFont="1" applyBorder="1" applyAlignment="1">
      <alignment horizontal="right" vertical="center"/>
    </xf>
    <xf numFmtId="177" fontId="61" fillId="0" borderId="312" xfId="0" applyNumberFormat="1" applyFont="1" applyBorder="1" applyAlignment="1">
      <alignment horizontal="right" vertical="center"/>
    </xf>
    <xf numFmtId="181" fontId="59" fillId="0" borderId="313" xfId="0" applyNumberFormat="1" applyFont="1" applyBorder="1" applyAlignment="1">
      <alignment horizontal="right" vertical="center"/>
    </xf>
    <xf numFmtId="0" fontId="60" fillId="0" borderId="314" xfId="0" applyFont="1" applyBorder="1" applyAlignment="1">
      <alignment horizontal="left" vertical="center"/>
    </xf>
    <xf numFmtId="181" fontId="59" fillId="0" borderId="315" xfId="0" applyNumberFormat="1" applyFont="1" applyBorder="1" applyAlignment="1">
      <alignment horizontal="right" vertical="center"/>
    </xf>
    <xf numFmtId="0" fontId="1" fillId="0" borderId="314" xfId="0" applyFont="1" applyBorder="1"/>
    <xf numFmtId="181" fontId="59" fillId="0" borderId="316" xfId="0" applyNumberFormat="1" applyFont="1" applyBorder="1" applyAlignment="1">
      <alignment horizontal="right" vertical="center"/>
    </xf>
    <xf numFmtId="181" fontId="59" fillId="0" borderId="305" xfId="0" applyNumberFormat="1" applyFont="1" applyBorder="1" applyAlignment="1">
      <alignment horizontal="right" vertical="center"/>
    </xf>
    <xf numFmtId="0" fontId="1" fillId="12" borderId="314" xfId="0" applyFont="1" applyFill="1" applyBorder="1"/>
    <xf numFmtId="0" fontId="54" fillId="4" borderId="304" xfId="0" applyFont="1" applyFill="1" applyBorder="1" applyAlignment="1">
      <alignment horizontal="right" vertical="center" wrapText="1"/>
    </xf>
    <xf numFmtId="0" fontId="55" fillId="26" borderId="317" xfId="0" applyFont="1" applyFill="1" applyBorder="1" applyAlignment="1">
      <alignment horizontal="left" vertical="center"/>
    </xf>
    <xf numFmtId="177" fontId="24" fillId="26" borderId="317" xfId="0" applyNumberFormat="1" applyFont="1" applyFill="1" applyBorder="1" applyAlignment="1">
      <alignment horizontal="right" vertical="center"/>
    </xf>
    <xf numFmtId="177" fontId="56" fillId="26" borderId="317" xfId="0" applyNumberFormat="1" applyFont="1" applyFill="1" applyBorder="1" applyAlignment="1">
      <alignment horizontal="right" vertical="center"/>
    </xf>
    <xf numFmtId="181" fontId="62" fillId="26" borderId="318" xfId="0" applyNumberFormat="1" applyFont="1" applyFill="1" applyBorder="1" applyAlignment="1">
      <alignment horizontal="right" vertical="center"/>
    </xf>
    <xf numFmtId="0" fontId="14" fillId="27" borderId="304" xfId="0" applyFont="1" applyFill="1" applyBorder="1"/>
    <xf numFmtId="0" fontId="14" fillId="27" borderId="0" xfId="0" applyFont="1" applyFill="1"/>
    <xf numFmtId="10" fontId="58" fillId="27" borderId="0" xfId="0" applyNumberFormat="1" applyFont="1" applyFill="1" applyAlignment="1">
      <alignment horizontal="right"/>
    </xf>
    <xf numFmtId="181" fontId="14" fillId="27" borderId="305" xfId="0" applyNumberFormat="1" applyFont="1" applyFill="1" applyBorder="1"/>
    <xf numFmtId="0" fontId="60" fillId="0" borderId="0" xfId="0" applyFont="1" applyAlignment="1">
      <alignment horizontal="left" vertical="center"/>
    </xf>
    <xf numFmtId="177" fontId="61" fillId="0" borderId="0" xfId="0" applyNumberFormat="1" applyFont="1" applyAlignment="1">
      <alignment horizontal="right" vertical="center"/>
    </xf>
    <xf numFmtId="0" fontId="54" fillId="28" borderId="304" xfId="0" applyFont="1" applyFill="1" applyBorder="1" applyAlignment="1">
      <alignment horizontal="right" vertical="center" wrapText="1"/>
    </xf>
    <xf numFmtId="0" fontId="60" fillId="28" borderId="319" xfId="0" applyFont="1" applyFill="1" applyBorder="1" applyAlignment="1">
      <alignment horizontal="left" vertical="center"/>
    </xf>
    <xf numFmtId="177" fontId="58" fillId="28" borderId="319" xfId="0" applyNumberFormat="1" applyFont="1" applyFill="1" applyBorder="1" applyAlignment="1">
      <alignment horizontal="right" vertical="center"/>
    </xf>
    <xf numFmtId="181" fontId="59" fillId="28" borderId="320" xfId="0" applyNumberFormat="1" applyFont="1" applyFill="1" applyBorder="1" applyAlignment="1">
      <alignment horizontal="right" vertical="center"/>
    </xf>
    <xf numFmtId="0" fontId="55" fillId="26" borderId="321" xfId="0" applyFont="1" applyFill="1" applyBorder="1" applyAlignment="1">
      <alignment horizontal="left" vertical="center"/>
    </xf>
    <xf numFmtId="177" fontId="24" fillId="26" borderId="321" xfId="0" applyNumberFormat="1" applyFont="1" applyFill="1" applyBorder="1" applyAlignment="1">
      <alignment horizontal="right" vertical="center"/>
    </xf>
    <xf numFmtId="177" fontId="56" fillId="26" borderId="321" xfId="0" applyNumberFormat="1" applyFont="1" applyFill="1" applyBorder="1" applyAlignment="1">
      <alignment horizontal="right" vertical="center"/>
    </xf>
    <xf numFmtId="0" fontId="63" fillId="26" borderId="322" xfId="0" applyFont="1" applyFill="1" applyBorder="1" applyAlignment="1">
      <alignment horizontal="right" vertical="center"/>
    </xf>
    <xf numFmtId="0" fontId="60" fillId="0" borderId="308" xfId="0" applyFont="1" applyBorder="1" applyAlignment="1">
      <alignment horizontal="left" vertical="center"/>
    </xf>
    <xf numFmtId="177" fontId="58" fillId="0" borderId="308" xfId="0" applyNumberFormat="1" applyFont="1" applyBorder="1" applyAlignment="1">
      <alignment horizontal="right" vertical="center"/>
    </xf>
    <xf numFmtId="177" fontId="58" fillId="9" borderId="308" xfId="0" applyNumberFormat="1" applyFont="1" applyFill="1" applyBorder="1" applyAlignment="1">
      <alignment horizontal="right" vertical="center"/>
    </xf>
    <xf numFmtId="177" fontId="64" fillId="9" borderId="308" xfId="0" applyNumberFormat="1" applyFont="1" applyFill="1" applyBorder="1" applyAlignment="1">
      <alignment horizontal="right" vertical="center"/>
    </xf>
    <xf numFmtId="177" fontId="64" fillId="9" borderId="312" xfId="0" applyNumberFormat="1" applyFont="1" applyFill="1" applyBorder="1" applyAlignment="1">
      <alignment horizontal="right" vertical="center"/>
    </xf>
    <xf numFmtId="0" fontId="60" fillId="0" borderId="312" xfId="0" applyFont="1" applyBorder="1" applyAlignment="1">
      <alignment horizontal="left" vertical="center"/>
    </xf>
    <xf numFmtId="177" fontId="58" fillId="0" borderId="312" xfId="0" applyNumberFormat="1" applyFont="1" applyBorder="1" applyAlignment="1">
      <alignment horizontal="right" vertical="center"/>
    </xf>
    <xf numFmtId="177" fontId="58" fillId="9" borderId="312" xfId="0" applyNumberFormat="1" applyFont="1" applyFill="1" applyBorder="1" applyAlignment="1">
      <alignment horizontal="right" vertical="center"/>
    </xf>
    <xf numFmtId="0" fontId="60" fillId="0" borderId="323" xfId="0" applyFont="1" applyBorder="1" applyAlignment="1">
      <alignment horizontal="left" vertical="center"/>
    </xf>
    <xf numFmtId="177" fontId="64" fillId="9" borderId="323" xfId="0" applyNumberFormat="1" applyFont="1" applyFill="1" applyBorder="1" applyAlignment="1">
      <alignment horizontal="right" vertical="center"/>
    </xf>
    <xf numFmtId="0" fontId="60" fillId="28" borderId="0" xfId="0" applyFont="1" applyFill="1" applyAlignment="1">
      <alignment horizontal="left" vertical="center"/>
    </xf>
    <xf numFmtId="177" fontId="58" fillId="28" borderId="0" xfId="0" applyNumberFormat="1" applyFont="1" applyFill="1" applyAlignment="1">
      <alignment horizontal="right" vertical="center"/>
    </xf>
    <xf numFmtId="0" fontId="60" fillId="0" borderId="324" xfId="0" applyFont="1" applyBorder="1" applyAlignment="1">
      <alignment horizontal="left" vertical="center"/>
    </xf>
    <xf numFmtId="0" fontId="60" fillId="0" borderId="319" xfId="0" applyFont="1" applyBorder="1" applyAlignment="1">
      <alignment horizontal="left" vertical="center"/>
    </xf>
    <xf numFmtId="177" fontId="58" fillId="0" borderId="319" xfId="0" applyNumberFormat="1" applyFont="1" applyBorder="1" applyAlignment="1">
      <alignment horizontal="right" vertical="center"/>
    </xf>
    <xf numFmtId="177" fontId="58" fillId="9" borderId="319" xfId="0" applyNumberFormat="1" applyFont="1" applyFill="1" applyBorder="1" applyAlignment="1">
      <alignment horizontal="right" vertical="center"/>
    </xf>
    <xf numFmtId="177" fontId="64" fillId="9" borderId="319" xfId="0" applyNumberFormat="1" applyFont="1" applyFill="1" applyBorder="1" applyAlignment="1">
      <alignment horizontal="right" vertical="center"/>
    </xf>
    <xf numFmtId="181" fontId="59" fillId="0" borderId="320" xfId="0" applyNumberFormat="1" applyFont="1" applyBorder="1" applyAlignment="1">
      <alignment horizontal="right" vertical="center"/>
    </xf>
    <xf numFmtId="0" fontId="65" fillId="0" borderId="323" xfId="0" applyFont="1" applyBorder="1"/>
    <xf numFmtId="177" fontId="58" fillId="9" borderId="323" xfId="0" applyNumberFormat="1" applyFont="1" applyFill="1" applyBorder="1" applyAlignment="1">
      <alignment horizontal="right"/>
    </xf>
    <xf numFmtId="177" fontId="61" fillId="0" borderId="308" xfId="0" applyNumberFormat="1" applyFont="1" applyBorder="1" applyAlignment="1">
      <alignment horizontal="right"/>
    </xf>
    <xf numFmtId="181" fontId="14" fillId="0" borderId="315" xfId="0" applyNumberFormat="1" applyFont="1" applyBorder="1"/>
    <xf numFmtId="177" fontId="58" fillId="0" borderId="323" xfId="0" applyNumberFormat="1" applyFont="1" applyBorder="1" applyAlignment="1">
      <alignment horizontal="right" vertical="center"/>
    </xf>
    <xf numFmtId="177" fontId="58" fillId="9" borderId="323" xfId="0" applyNumberFormat="1" applyFont="1" applyFill="1" applyBorder="1" applyAlignment="1">
      <alignment horizontal="right" vertical="center"/>
    </xf>
    <xf numFmtId="0" fontId="45" fillId="25" borderId="304" xfId="0" applyFont="1" applyFill="1" applyBorder="1" applyAlignment="1">
      <alignment horizontal="right" vertical="center" wrapText="1"/>
    </xf>
    <xf numFmtId="0" fontId="65" fillId="0" borderId="88" xfId="0" applyFont="1" applyBorder="1"/>
    <xf numFmtId="177" fontId="58" fillId="9" borderId="100" xfId="0" applyNumberFormat="1" applyFont="1" applyFill="1" applyBorder="1" applyAlignment="1">
      <alignment horizontal="right"/>
    </xf>
    <xf numFmtId="177" fontId="66" fillId="0" borderId="115" xfId="0" applyNumberFormat="1" applyFont="1" applyBorder="1" applyAlignment="1">
      <alignment horizontal="right"/>
    </xf>
    <xf numFmtId="177" fontId="66" fillId="0" borderId="89" xfId="0" applyNumberFormat="1" applyFont="1" applyBorder="1" applyAlignment="1">
      <alignment horizontal="right"/>
    </xf>
    <xf numFmtId="0" fontId="65" fillId="0" borderId="60" xfId="0" applyFont="1" applyBorder="1"/>
    <xf numFmtId="177" fontId="58" fillId="9" borderId="0" xfId="0" applyNumberFormat="1" applyFont="1" applyFill="1" applyAlignment="1">
      <alignment horizontal="right"/>
    </xf>
    <xf numFmtId="177" fontId="66" fillId="0" borderId="81" xfId="0" applyNumberFormat="1" applyFont="1" applyBorder="1" applyAlignment="1">
      <alignment horizontal="right"/>
    </xf>
    <xf numFmtId="177" fontId="66" fillId="0" borderId="5" xfId="0" applyNumberFormat="1" applyFont="1" applyBorder="1" applyAlignment="1">
      <alignment horizontal="right"/>
    </xf>
    <xf numFmtId="0" fontId="60" fillId="0" borderId="325" xfId="0" applyFont="1" applyBorder="1" applyAlignment="1">
      <alignment horizontal="left" vertical="center"/>
    </xf>
    <xf numFmtId="0" fontId="67" fillId="3" borderId="0" xfId="0" applyFont="1" applyFill="1" applyAlignment="1">
      <alignment horizontal="center" vertical="center"/>
    </xf>
    <xf numFmtId="0" fontId="22" fillId="11" borderId="299" xfId="0" applyFont="1" applyFill="1" applyBorder="1" applyAlignment="1">
      <alignment horizontal="right" vertical="center"/>
    </xf>
    <xf numFmtId="181" fontId="52" fillId="11" borderId="299" xfId="0" applyNumberFormat="1" applyFont="1" applyFill="1" applyBorder="1" applyAlignment="1">
      <alignment horizontal="center" vertical="center"/>
    </xf>
    <xf numFmtId="0" fontId="68" fillId="25" borderId="301" xfId="0" applyFont="1" applyFill="1" applyBorder="1" applyAlignment="1">
      <alignment horizontal="right" vertical="center"/>
    </xf>
    <xf numFmtId="0" fontId="54" fillId="25" borderId="301" xfId="0" applyFont="1" applyFill="1" applyBorder="1" applyAlignment="1">
      <alignment horizontal="right" vertical="center" wrapText="1"/>
    </xf>
    <xf numFmtId="0" fontId="68" fillId="25" borderId="326" xfId="0" applyFont="1" applyFill="1" applyBorder="1" applyAlignment="1">
      <alignment horizontal="right" vertical="center"/>
    </xf>
    <xf numFmtId="0" fontId="63" fillId="26" borderId="327" xfId="0" applyFont="1" applyFill="1" applyBorder="1" applyAlignment="1">
      <alignment horizontal="right" vertical="center"/>
    </xf>
    <xf numFmtId="185" fontId="24" fillId="26" borderId="300" xfId="0" applyNumberFormat="1" applyFont="1" applyFill="1" applyBorder="1" applyAlignment="1">
      <alignment horizontal="right" vertical="center"/>
    </xf>
    <xf numFmtId="0" fontId="68" fillId="25" borderId="304" xfId="0" applyFont="1" applyFill="1" applyBorder="1" applyAlignment="1">
      <alignment horizontal="right" vertical="center"/>
    </xf>
    <xf numFmtId="0" fontId="54" fillId="25" borderId="304" xfId="0" applyFont="1" applyFill="1" applyBorder="1" applyAlignment="1">
      <alignment horizontal="right" vertical="top" wrapText="1"/>
    </xf>
    <xf numFmtId="0" fontId="68" fillId="25" borderId="328" xfId="0" applyFont="1" applyFill="1" applyBorder="1" applyAlignment="1">
      <alignment horizontal="right" vertical="center"/>
    </xf>
    <xf numFmtId="0" fontId="69" fillId="0" borderId="329" xfId="0" applyFont="1" applyBorder="1" applyAlignment="1">
      <alignment horizontal="right" vertical="center"/>
    </xf>
    <xf numFmtId="0" fontId="60" fillId="0" borderId="330" xfId="0" applyFont="1" applyBorder="1" applyAlignment="1">
      <alignment horizontal="left" vertical="center"/>
    </xf>
    <xf numFmtId="177" fontId="58" fillId="29" borderId="331" xfId="0" applyNumberFormat="1" applyFont="1" applyFill="1" applyBorder="1" applyAlignment="1">
      <alignment horizontal="right" vertical="center"/>
    </xf>
    <xf numFmtId="177" fontId="61" fillId="0" borderId="331" xfId="0" applyNumberFormat="1" applyFont="1" applyBorder="1" applyAlignment="1">
      <alignment horizontal="right" vertical="center"/>
    </xf>
    <xf numFmtId="181" fontId="61" fillId="0" borderId="331" xfId="0" applyNumberFormat="1" applyFont="1" applyBorder="1" applyAlignment="1">
      <alignment horizontal="right" vertical="center"/>
    </xf>
    <xf numFmtId="181" fontId="59" fillId="0" borderId="332" xfId="0" applyNumberFormat="1" applyFont="1" applyBorder="1" applyAlignment="1">
      <alignment horizontal="right" vertical="center"/>
    </xf>
    <xf numFmtId="0" fontId="69" fillId="0" borderId="333" xfId="0" applyFont="1" applyBorder="1" applyAlignment="1">
      <alignment horizontal="right" vertical="center"/>
    </xf>
    <xf numFmtId="0" fontId="60" fillId="0" borderId="334" xfId="0" applyFont="1" applyBorder="1" applyAlignment="1">
      <alignment horizontal="left" vertical="center"/>
    </xf>
    <xf numFmtId="177" fontId="58" fillId="29" borderId="335" xfId="0" applyNumberFormat="1" applyFont="1" applyFill="1" applyBorder="1" applyAlignment="1">
      <alignment horizontal="right" vertical="center"/>
    </xf>
    <xf numFmtId="177" fontId="61" fillId="0" borderId="335" xfId="0" applyNumberFormat="1" applyFont="1" applyBorder="1" applyAlignment="1">
      <alignment horizontal="right" vertical="center"/>
    </xf>
    <xf numFmtId="181" fontId="59" fillId="0" borderId="336" xfId="0" applyNumberFormat="1" applyFont="1" applyBorder="1" applyAlignment="1">
      <alignment horizontal="right" vertical="center"/>
    </xf>
    <xf numFmtId="0" fontId="69" fillId="0" borderId="337" xfId="0" applyFont="1" applyBorder="1" applyAlignment="1">
      <alignment horizontal="right" vertical="center"/>
    </xf>
    <xf numFmtId="0" fontId="60" fillId="0" borderId="338" xfId="0" applyFont="1" applyBorder="1" applyAlignment="1">
      <alignment horizontal="left" vertical="center"/>
    </xf>
    <xf numFmtId="177" fontId="58" fillId="29" borderId="339" xfId="0" applyNumberFormat="1" applyFont="1" applyFill="1" applyBorder="1" applyAlignment="1">
      <alignment horizontal="right" vertical="center"/>
    </xf>
    <xf numFmtId="177" fontId="61" fillId="0" borderId="339" xfId="0" applyNumberFormat="1" applyFont="1" applyBorder="1" applyAlignment="1">
      <alignment horizontal="right" vertical="center"/>
    </xf>
    <xf numFmtId="181" fontId="59" fillId="0" borderId="340" xfId="0" applyNumberFormat="1" applyFont="1" applyBorder="1" applyAlignment="1">
      <alignment horizontal="right" vertical="center"/>
    </xf>
    <xf numFmtId="181" fontId="61" fillId="0" borderId="339" xfId="0" applyNumberFormat="1" applyFont="1" applyBorder="1" applyAlignment="1">
      <alignment horizontal="right" vertical="center"/>
    </xf>
    <xf numFmtId="0" fontId="69" fillId="0" borderId="341" xfId="0" applyFont="1" applyBorder="1" applyAlignment="1">
      <alignment horizontal="right" vertical="center"/>
    </xf>
    <xf numFmtId="0" fontId="60" fillId="0" borderId="342" xfId="0" applyFont="1" applyBorder="1" applyAlignment="1">
      <alignment horizontal="left" vertical="center"/>
    </xf>
    <xf numFmtId="177" fontId="58" fillId="29" borderId="343" xfId="0" applyNumberFormat="1" applyFont="1" applyFill="1" applyBorder="1" applyAlignment="1">
      <alignment horizontal="right" vertical="center"/>
    </xf>
    <xf numFmtId="181" fontId="59" fillId="0" borderId="344" xfId="0" applyNumberFormat="1" applyFont="1" applyBorder="1" applyAlignment="1">
      <alignment horizontal="right" vertical="center"/>
    </xf>
    <xf numFmtId="0" fontId="63" fillId="26" borderId="345" xfId="0" applyFont="1" applyFill="1" applyBorder="1" applyAlignment="1">
      <alignment horizontal="right" vertical="center"/>
    </xf>
    <xf numFmtId="0" fontId="55" fillId="26" borderId="346" xfId="0" applyFont="1" applyFill="1" applyBorder="1" applyAlignment="1">
      <alignment horizontal="left" vertical="center"/>
    </xf>
    <xf numFmtId="177" fontId="24" fillId="26" borderId="346" xfId="0" applyNumberFormat="1" applyFont="1" applyFill="1" applyBorder="1" applyAlignment="1">
      <alignment horizontal="right" vertical="center"/>
    </xf>
    <xf numFmtId="177" fontId="56" fillId="26" borderId="346" xfId="0" applyNumberFormat="1" applyFont="1" applyFill="1" applyBorder="1" applyAlignment="1">
      <alignment horizontal="right" vertical="center"/>
    </xf>
    <xf numFmtId="185" fontId="24" fillId="26" borderId="346" xfId="0" applyNumberFormat="1" applyFont="1" applyFill="1" applyBorder="1" applyAlignment="1">
      <alignment horizontal="right" vertical="center"/>
    </xf>
    <xf numFmtId="181" fontId="57" fillId="26" borderId="318" xfId="0" applyNumberFormat="1" applyFont="1" applyFill="1" applyBorder="1" applyAlignment="1">
      <alignment horizontal="right" vertical="center"/>
    </xf>
    <xf numFmtId="0" fontId="70" fillId="0" borderId="338" xfId="0" applyFont="1" applyBorder="1" applyAlignment="1">
      <alignment horizontal="left" vertical="center"/>
    </xf>
    <xf numFmtId="0" fontId="71" fillId="3" borderId="0" xfId="0" applyFont="1" applyFill="1" applyAlignment="1">
      <alignment horizontal="center"/>
    </xf>
    <xf numFmtId="0" fontId="1" fillId="3" borderId="0" xfId="0" applyFont="1" applyFill="1"/>
    <xf numFmtId="0" fontId="72" fillId="3" borderId="0" xfId="0" applyFont="1" applyFill="1" applyAlignment="1">
      <alignment horizontal="center"/>
    </xf>
    <xf numFmtId="0" fontId="73" fillId="3" borderId="0" xfId="0" applyFont="1" applyFill="1" applyAlignment="1">
      <alignment horizontal="center"/>
    </xf>
    <xf numFmtId="31" fontId="74" fillId="0" borderId="0" xfId="0" applyNumberFormat="1" applyFont="1"/>
    <xf numFmtId="0" fontId="71" fillId="30" borderId="347" xfId="0" applyFont="1" applyFill="1" applyBorder="1" applyAlignment="1">
      <alignment horizontal="center"/>
    </xf>
    <xf numFmtId="14" fontId="71" fillId="30" borderId="3" xfId="0" applyNumberFormat="1" applyFont="1" applyFill="1" applyBorder="1" applyAlignment="1">
      <alignment horizontal="center"/>
    </xf>
    <xf numFmtId="0" fontId="72" fillId="3" borderId="0" xfId="0" applyFont="1" applyFill="1"/>
    <xf numFmtId="31" fontId="74" fillId="0" borderId="0" xfId="0" applyNumberFormat="1" applyFont="1" applyAlignment="1">
      <alignment horizontal="center"/>
    </xf>
    <xf numFmtId="177" fontId="71" fillId="0" borderId="78" xfId="0" applyNumberFormat="1" applyFont="1" applyBorder="1" applyAlignment="1">
      <alignment horizontal="center"/>
    </xf>
    <xf numFmtId="0" fontId="75" fillId="9" borderId="25" xfId="0" applyFont="1" applyFill="1" applyBorder="1" applyAlignment="1">
      <alignment horizontal="center"/>
    </xf>
    <xf numFmtId="0" fontId="76" fillId="22" borderId="24" xfId="0" applyFont="1" applyFill="1" applyBorder="1" applyAlignment="1">
      <alignment horizontal="center"/>
    </xf>
    <xf numFmtId="0" fontId="76" fillId="31" borderId="24" xfId="0" applyFont="1" applyFill="1" applyBorder="1" applyAlignment="1">
      <alignment horizontal="center"/>
    </xf>
    <xf numFmtId="0" fontId="76" fillId="8" borderId="24" xfId="0" applyFont="1" applyFill="1" applyBorder="1" applyAlignment="1">
      <alignment horizontal="center"/>
    </xf>
    <xf numFmtId="0" fontId="76" fillId="0" borderId="24" xfId="0" applyFont="1" applyBorder="1" applyAlignment="1">
      <alignment horizontal="center"/>
    </xf>
    <xf numFmtId="0" fontId="74" fillId="0" borderId="24" xfId="0" applyFont="1" applyBorder="1" applyAlignment="1">
      <alignment horizontal="center"/>
    </xf>
    <xf numFmtId="0" fontId="76" fillId="0" borderId="25" xfId="0" applyFont="1" applyBorder="1" applyAlignment="1">
      <alignment horizontal="center"/>
    </xf>
    <xf numFmtId="31" fontId="74" fillId="0" borderId="119" xfId="0" applyNumberFormat="1" applyFont="1" applyBorder="1"/>
    <xf numFmtId="177" fontId="77" fillId="9" borderId="5" xfId="0" applyNumberFormat="1" applyFont="1" applyFill="1" applyBorder="1"/>
    <xf numFmtId="177" fontId="1" fillId="22" borderId="0" xfId="0" applyNumberFormat="1" applyFont="1" applyFill="1"/>
    <xf numFmtId="177" fontId="1" fillId="31" borderId="0" xfId="0" applyNumberFormat="1" applyFont="1" applyFill="1"/>
    <xf numFmtId="177" fontId="1" fillId="8" borderId="0" xfId="0" applyNumberFormat="1" applyFont="1" applyFill="1"/>
    <xf numFmtId="177" fontId="1" fillId="0" borderId="0" xfId="0" applyNumberFormat="1" applyFont="1"/>
    <xf numFmtId="177" fontId="1" fillId="0" borderId="5" xfId="0" applyNumberFormat="1" applyFont="1" applyBorder="1"/>
    <xf numFmtId="31" fontId="74" fillId="0" borderId="348" xfId="0" applyNumberFormat="1" applyFont="1" applyBorder="1"/>
    <xf numFmtId="177" fontId="77" fillId="9" borderId="12" xfId="0" applyNumberFormat="1" applyFont="1" applyFill="1" applyBorder="1"/>
    <xf numFmtId="177" fontId="1" fillId="22" borderId="11" xfId="0" applyNumberFormat="1" applyFont="1" applyFill="1" applyBorder="1"/>
    <xf numFmtId="177" fontId="1" fillId="31" borderId="11" xfId="0" applyNumberFormat="1" applyFont="1" applyFill="1" applyBorder="1"/>
    <xf numFmtId="177" fontId="1" fillId="8" borderId="11" xfId="0" applyNumberFormat="1" applyFont="1" applyFill="1" applyBorder="1"/>
    <xf numFmtId="177" fontId="1" fillId="0" borderId="11" xfId="0" applyNumberFormat="1" applyFont="1" applyBorder="1"/>
    <xf numFmtId="177" fontId="1" fillId="0" borderId="12" xfId="0" applyNumberFormat="1" applyFont="1" applyBorder="1"/>
    <xf numFmtId="177" fontId="78" fillId="0" borderId="0" xfId="0" applyNumberFormat="1" applyFont="1"/>
    <xf numFmtId="31" fontId="74" fillId="0" borderId="349" xfId="0" applyNumberFormat="1" applyFont="1" applyBorder="1"/>
    <xf numFmtId="177" fontId="77" fillId="9" borderId="22" xfId="0" applyNumberFormat="1" applyFont="1" applyFill="1" applyBorder="1"/>
    <xf numFmtId="177" fontId="1" fillId="22" borderId="21" xfId="0" applyNumberFormat="1" applyFont="1" applyFill="1" applyBorder="1"/>
    <xf numFmtId="177" fontId="1" fillId="31" borderId="21" xfId="0" applyNumberFormat="1" applyFont="1" applyFill="1" applyBorder="1"/>
    <xf numFmtId="177" fontId="1" fillId="8" borderId="21" xfId="0" applyNumberFormat="1" applyFont="1" applyFill="1" applyBorder="1"/>
    <xf numFmtId="177" fontId="1" fillId="0" borderId="21" xfId="0" applyNumberFormat="1" applyFont="1" applyBorder="1"/>
    <xf numFmtId="177" fontId="1" fillId="0" borderId="22" xfId="0" applyNumberFormat="1" applyFont="1" applyBorder="1"/>
    <xf numFmtId="31" fontId="23" fillId="10" borderId="349" xfId="0" applyNumberFormat="1" applyFont="1" applyFill="1" applyBorder="1"/>
    <xf numFmtId="177" fontId="13" fillId="10" borderId="22" xfId="0" applyNumberFormat="1" applyFont="1" applyFill="1" applyBorder="1" applyAlignment="1">
      <alignment horizontal="right"/>
    </xf>
    <xf numFmtId="177" fontId="14" fillId="10" borderId="21" xfId="0" applyNumberFormat="1" applyFont="1" applyFill="1" applyBorder="1" applyAlignment="1">
      <alignment horizontal="right"/>
    </xf>
    <xf numFmtId="177" fontId="14" fillId="31" borderId="21" xfId="0" applyNumberFormat="1" applyFont="1" applyFill="1" applyBorder="1" applyAlignment="1">
      <alignment horizontal="right"/>
    </xf>
    <xf numFmtId="177" fontId="14" fillId="10" borderId="22" xfId="0" applyNumberFormat="1" applyFont="1" applyFill="1" applyBorder="1" applyAlignment="1">
      <alignment horizontal="right"/>
    </xf>
    <xf numFmtId="177" fontId="77" fillId="9" borderId="17" xfId="0" applyNumberFormat="1" applyFont="1" applyFill="1" applyBorder="1"/>
    <xf numFmtId="177" fontId="1" fillId="3" borderId="0" xfId="0" applyNumberFormat="1" applyFont="1" applyFill="1"/>
    <xf numFmtId="177" fontId="77" fillId="9" borderId="123" xfId="0" applyNumberFormat="1" applyFont="1" applyFill="1" applyBorder="1"/>
    <xf numFmtId="0" fontId="74" fillId="10" borderId="78" xfId="0" applyFont="1" applyFill="1" applyBorder="1"/>
    <xf numFmtId="177" fontId="77" fillId="10" borderId="25" xfId="0" applyNumberFormat="1" applyFont="1" applyFill="1" applyBorder="1"/>
    <xf numFmtId="177" fontId="1" fillId="10" borderId="24" xfId="0" applyNumberFormat="1" applyFont="1" applyFill="1" applyBorder="1"/>
    <xf numFmtId="177" fontId="1" fillId="31" borderId="24" xfId="0" applyNumberFormat="1" applyFont="1" applyFill="1" applyBorder="1"/>
    <xf numFmtId="177" fontId="1" fillId="10" borderId="25" xfId="0" applyNumberFormat="1" applyFont="1" applyFill="1" applyBorder="1"/>
    <xf numFmtId="31" fontId="14" fillId="0" borderId="0" xfId="0" applyNumberFormat="1" applyFont="1"/>
    <xf numFmtId="177" fontId="1" fillId="3" borderId="11" xfId="0" applyNumberFormat="1" applyFont="1" applyFill="1" applyBorder="1"/>
    <xf numFmtId="177" fontId="1" fillId="0" borderId="350" xfId="0" applyNumberFormat="1" applyFont="1" applyBorder="1"/>
    <xf numFmtId="0" fontId="23" fillId="10" borderId="349" xfId="0" applyFont="1" applyFill="1" applyBorder="1"/>
    <xf numFmtId="177" fontId="77" fillId="6" borderId="5" xfId="0" applyNumberFormat="1" applyFont="1" applyFill="1" applyBorder="1"/>
    <xf numFmtId="177" fontId="1" fillId="6" borderId="0" xfId="0" applyNumberFormat="1" applyFont="1" applyFill="1"/>
    <xf numFmtId="177" fontId="1" fillId="3" borderId="21" xfId="0" applyNumberFormat="1" applyFont="1" applyFill="1" applyBorder="1"/>
    <xf numFmtId="177" fontId="13" fillId="10" borderId="25" xfId="0" applyNumberFormat="1" applyFont="1" applyFill="1" applyBorder="1" applyAlignment="1">
      <alignment horizontal="right"/>
    </xf>
    <xf numFmtId="177" fontId="1" fillId="6" borderId="21" xfId="0" applyNumberFormat="1" applyFont="1" applyFill="1" applyBorder="1"/>
    <xf numFmtId="177" fontId="1" fillId="32" borderId="0" xfId="0" applyNumberFormat="1" applyFont="1" applyFill="1"/>
    <xf numFmtId="31" fontId="74" fillId="0" borderId="351" xfId="0" applyNumberFormat="1" applyFont="1" applyBorder="1"/>
    <xf numFmtId="177" fontId="1" fillId="22" borderId="16" xfId="0" applyNumberFormat="1" applyFont="1" applyFill="1" applyBorder="1"/>
    <xf numFmtId="177" fontId="1" fillId="31" borderId="16" xfId="0" applyNumberFormat="1" applyFont="1" applyFill="1" applyBorder="1"/>
    <xf numFmtId="177" fontId="1" fillId="8" borderId="16" xfId="0" applyNumberFormat="1" applyFont="1" applyFill="1" applyBorder="1"/>
    <xf numFmtId="177" fontId="1" fillId="0" borderId="16" xfId="0" applyNumberFormat="1" applyFont="1" applyBorder="1"/>
    <xf numFmtId="177" fontId="1" fillId="0" borderId="17" xfId="0" applyNumberFormat="1" applyFont="1" applyBorder="1"/>
    <xf numFmtId="0" fontId="23" fillId="10" borderId="78" xfId="0" applyFont="1" applyFill="1" applyBorder="1"/>
    <xf numFmtId="177" fontId="14" fillId="10" borderId="24" xfId="0" applyNumberFormat="1" applyFont="1" applyFill="1" applyBorder="1" applyAlignment="1">
      <alignment horizontal="right"/>
    </xf>
    <xf numFmtId="177" fontId="14" fillId="10" borderId="25" xfId="0" applyNumberFormat="1" applyFont="1" applyFill="1" applyBorder="1" applyAlignment="1">
      <alignment horizontal="right"/>
    </xf>
    <xf numFmtId="177" fontId="79" fillId="0" borderId="0" xfId="0" applyNumberFormat="1" applyFont="1"/>
    <xf numFmtId="177" fontId="79" fillId="0" borderId="119" xfId="0" applyNumberFormat="1" applyFont="1" applyBorder="1"/>
    <xf numFmtId="0" fontId="12" fillId="0" borderId="0" xfId="0" applyFont="1" applyAlignment="1">
      <alignment horizontal="center" vertical="center"/>
    </xf>
    <xf numFmtId="177" fontId="12" fillId="0" borderId="0" xfId="0" applyNumberFormat="1" applyFont="1" applyAlignment="1">
      <alignment horizontal="center" vertical="center"/>
    </xf>
    <xf numFmtId="0" fontId="12" fillId="0" borderId="0" xfId="0" applyFont="1" applyAlignment="1">
      <alignment vertical="center"/>
    </xf>
    <xf numFmtId="0" fontId="80" fillId="0" borderId="0" xfId="0" applyFont="1" applyAlignment="1">
      <alignment horizontal="center" vertical="center"/>
    </xf>
    <xf numFmtId="0" fontId="23" fillId="0" borderId="352" xfId="0" applyFont="1" applyBorder="1" applyAlignment="1">
      <alignment horizontal="center" vertical="center"/>
    </xf>
    <xf numFmtId="0" fontId="23" fillId="0" borderId="96" xfId="0" applyFont="1" applyBorder="1" applyAlignment="1">
      <alignment horizontal="center" vertical="center"/>
    </xf>
    <xf numFmtId="0" fontId="23" fillId="0" borderId="43" xfId="0" applyFont="1" applyBorder="1" applyAlignment="1">
      <alignment horizontal="center" vertical="center"/>
    </xf>
    <xf numFmtId="177" fontId="23" fillId="0" borderId="47" xfId="0" applyNumberFormat="1" applyFont="1" applyBorder="1" applyAlignment="1">
      <alignment horizontal="center" vertical="center"/>
    </xf>
    <xf numFmtId="0" fontId="23" fillId="0" borderId="0" xfId="0" applyFont="1" applyAlignment="1">
      <alignment horizontal="center" vertical="center"/>
    </xf>
    <xf numFmtId="177" fontId="24" fillId="0" borderId="353" xfId="0" applyNumberFormat="1" applyFont="1" applyBorder="1" applyAlignment="1">
      <alignment horizontal="right"/>
    </xf>
    <xf numFmtId="186" fontId="24" fillId="17" borderId="0" xfId="0" applyNumberFormat="1" applyFont="1" applyFill="1" applyAlignment="1">
      <alignment horizontal="right"/>
    </xf>
    <xf numFmtId="0" fontId="24" fillId="17" borderId="0" xfId="0" applyFont="1" applyFill="1" applyAlignment="1">
      <alignment horizontal="center"/>
    </xf>
    <xf numFmtId="186" fontId="24" fillId="17" borderId="354" xfId="0" applyNumberFormat="1" applyFont="1" applyFill="1" applyBorder="1" applyAlignment="1">
      <alignment horizontal="right"/>
    </xf>
    <xf numFmtId="177" fontId="24" fillId="12" borderId="354" xfId="0" applyNumberFormat="1" applyFont="1" applyFill="1" applyBorder="1" applyAlignment="1">
      <alignment horizontal="right"/>
    </xf>
    <xf numFmtId="177" fontId="24" fillId="12" borderId="5" xfId="0" applyNumberFormat="1" applyFont="1" applyFill="1" applyBorder="1" applyAlignment="1">
      <alignment horizontal="right"/>
    </xf>
    <xf numFmtId="177" fontId="24" fillId="0" borderId="0" xfId="0" applyNumberFormat="1" applyFont="1" applyAlignment="1">
      <alignment horizontal="right"/>
    </xf>
    <xf numFmtId="177" fontId="12" fillId="12" borderId="354" xfId="0" applyNumberFormat="1" applyFont="1" applyFill="1" applyBorder="1"/>
    <xf numFmtId="177" fontId="12" fillId="0" borderId="0" xfId="0" applyNumberFormat="1" applyFont="1"/>
    <xf numFmtId="186" fontId="12" fillId="17" borderId="0" xfId="0" applyNumberFormat="1" applyFont="1" applyFill="1" applyAlignment="1">
      <alignment vertical="center"/>
    </xf>
    <xf numFmtId="177" fontId="12" fillId="12" borderId="354" xfId="0" applyNumberFormat="1" applyFont="1" applyFill="1" applyBorder="1" applyAlignment="1">
      <alignment vertical="center"/>
    </xf>
    <xf numFmtId="177" fontId="12" fillId="12" borderId="5" xfId="0" applyNumberFormat="1" applyFont="1" applyFill="1" applyBorder="1" applyAlignment="1">
      <alignment vertical="center"/>
    </xf>
    <xf numFmtId="177" fontId="12" fillId="0" borderId="354" xfId="0" applyNumberFormat="1" applyFont="1" applyBorder="1" applyAlignment="1">
      <alignment vertical="center"/>
    </xf>
    <xf numFmtId="177" fontId="12" fillId="0" borderId="5" xfId="0" applyNumberFormat="1" applyFont="1" applyBorder="1" applyAlignment="1">
      <alignment vertical="center"/>
    </xf>
    <xf numFmtId="0" fontId="12" fillId="17" borderId="0" xfId="0" applyFont="1" applyFill="1" applyAlignment="1">
      <alignment horizontal="center" vertical="center"/>
    </xf>
    <xf numFmtId="186" fontId="12" fillId="17" borderId="354" xfId="0" applyNumberFormat="1" applyFont="1" applyFill="1" applyBorder="1" applyAlignment="1">
      <alignment vertical="center"/>
    </xf>
    <xf numFmtId="0" fontId="12" fillId="0" borderId="354" xfId="0" applyFont="1" applyBorder="1" applyAlignment="1">
      <alignment vertical="center"/>
    </xf>
    <xf numFmtId="177" fontId="12" fillId="0" borderId="0" xfId="0" applyNumberFormat="1" applyFont="1" applyAlignment="1">
      <alignment vertical="center"/>
    </xf>
    <xf numFmtId="0" fontId="12" fillId="0" borderId="5" xfId="0" applyFont="1" applyBorder="1" applyAlignment="1">
      <alignment vertical="center"/>
    </xf>
    <xf numFmtId="0" fontId="49" fillId="3" borderId="5" xfId="0" applyFont="1" applyFill="1" applyBorder="1" applyAlignment="1">
      <alignment horizontal="right" vertical="center" wrapText="1"/>
    </xf>
    <xf numFmtId="0" fontId="49" fillId="11" borderId="355" xfId="0" applyFont="1" applyFill="1" applyBorder="1" applyAlignment="1">
      <alignment horizontal="right" vertical="center" wrapText="1"/>
    </xf>
    <xf numFmtId="0" fontId="81" fillId="11" borderId="356" xfId="0" applyFont="1" applyFill="1" applyBorder="1" applyAlignment="1">
      <alignment horizontal="left" vertical="center"/>
    </xf>
    <xf numFmtId="49" fontId="21" fillId="11" borderId="24" xfId="0" applyNumberFormat="1" applyFont="1" applyFill="1" applyBorder="1" applyAlignment="1">
      <alignment horizontal="right" vertical="center"/>
    </xf>
    <xf numFmtId="49" fontId="21" fillId="11" borderId="357" xfId="0" applyNumberFormat="1" applyFont="1" applyFill="1" applyBorder="1" applyAlignment="1">
      <alignment horizontal="right" vertical="center"/>
    </xf>
    <xf numFmtId="49" fontId="21" fillId="11" borderId="40" xfId="0" applyNumberFormat="1" applyFont="1" applyFill="1" applyBorder="1" applyAlignment="1">
      <alignment horizontal="right" vertical="center"/>
    </xf>
    <xf numFmtId="49" fontId="21" fillId="11" borderId="356" xfId="0" applyNumberFormat="1" applyFont="1" applyFill="1" applyBorder="1" applyAlignment="1">
      <alignment horizontal="right" vertical="center"/>
    </xf>
    <xf numFmtId="181" fontId="22" fillId="11" borderId="39" xfId="0" applyNumberFormat="1" applyFont="1" applyFill="1" applyBorder="1" applyAlignment="1">
      <alignment horizontal="center" vertical="center"/>
    </xf>
    <xf numFmtId="0" fontId="22" fillId="11" borderId="25" xfId="0" applyFont="1" applyFill="1" applyBorder="1" applyAlignment="1">
      <alignment horizontal="center" vertical="center"/>
    </xf>
    <xf numFmtId="0" fontId="49" fillId="3" borderId="0" xfId="0" applyFont="1" applyFill="1" applyAlignment="1">
      <alignment horizontal="right" vertical="center" wrapText="1"/>
    </xf>
    <xf numFmtId="0" fontId="82" fillId="3" borderId="5" xfId="0" applyFont="1" applyFill="1" applyBorder="1" applyAlignment="1">
      <alignment horizontal="right" vertical="center" wrapText="1"/>
    </xf>
    <xf numFmtId="0" fontId="82" fillId="25" borderId="358" xfId="0" applyFont="1" applyFill="1" applyBorder="1" applyAlignment="1">
      <alignment horizontal="right" vertical="center" wrapText="1"/>
    </xf>
    <xf numFmtId="0" fontId="83" fillId="26" borderId="56" xfId="0" applyFont="1" applyFill="1" applyBorder="1" applyAlignment="1">
      <alignment horizontal="left" vertical="center"/>
    </xf>
    <xf numFmtId="177" fontId="84" fillId="9" borderId="56" xfId="0" applyNumberFormat="1" applyFont="1" applyFill="1" applyBorder="1" applyAlignment="1">
      <alignment horizontal="right" vertical="center"/>
    </xf>
    <xf numFmtId="177" fontId="84" fillId="9" borderId="76" xfId="0" applyNumberFormat="1" applyFont="1" applyFill="1" applyBorder="1" applyAlignment="1">
      <alignment horizontal="right" vertical="center"/>
    </xf>
    <xf numFmtId="177" fontId="84" fillId="9" borderId="80" xfId="0" applyNumberFormat="1" applyFont="1" applyFill="1" applyBorder="1" applyAlignment="1">
      <alignment horizontal="right" vertical="center"/>
    </xf>
    <xf numFmtId="177" fontId="84" fillId="9" borderId="79" xfId="0" applyNumberFormat="1" applyFont="1" applyFill="1" applyBorder="1" applyAlignment="1">
      <alignment horizontal="right" vertical="center"/>
    </xf>
    <xf numFmtId="177" fontId="84" fillId="9" borderId="105" xfId="0" applyNumberFormat="1" applyFont="1" applyFill="1" applyBorder="1" applyAlignment="1">
      <alignment horizontal="right" vertical="center"/>
    </xf>
    <xf numFmtId="0" fontId="82" fillId="3" borderId="0" xfId="0" applyFont="1" applyFill="1" applyAlignment="1">
      <alignment horizontal="right" vertical="center" wrapText="1"/>
    </xf>
    <xf numFmtId="0" fontId="13" fillId="3" borderId="5" xfId="0" applyFont="1" applyFill="1" applyBorder="1" applyAlignment="1">
      <alignment vertical="center"/>
    </xf>
    <xf numFmtId="0" fontId="85" fillId="25" borderId="359" xfId="0" applyFont="1" applyFill="1" applyBorder="1" applyAlignment="1">
      <alignment horizontal="right" vertical="center" wrapText="1"/>
    </xf>
    <xf numFmtId="0" fontId="14" fillId="27" borderId="60" xfId="0" applyFont="1" applyFill="1" applyBorder="1" applyAlignment="1">
      <alignment vertical="center"/>
    </xf>
    <xf numFmtId="10" fontId="86" fillId="27" borderId="0" xfId="0" applyNumberFormat="1" applyFont="1" applyFill="1" applyAlignment="1">
      <alignment horizontal="right" vertical="center"/>
    </xf>
    <xf numFmtId="10" fontId="86" fillId="27" borderId="360" xfId="0" applyNumberFormat="1" applyFont="1" applyFill="1" applyBorder="1" applyAlignment="1">
      <alignment horizontal="right" vertical="center"/>
    </xf>
    <xf numFmtId="10" fontId="86" fillId="27" borderId="61" xfId="0" applyNumberFormat="1" applyFont="1" applyFill="1" applyBorder="1" applyAlignment="1">
      <alignment horizontal="right" vertical="center"/>
    </xf>
    <xf numFmtId="10" fontId="86" fillId="27" borderId="60" xfId="0" applyNumberFormat="1" applyFont="1" applyFill="1" applyBorder="1" applyAlignment="1">
      <alignment horizontal="right" vertical="center"/>
    </xf>
    <xf numFmtId="10" fontId="86" fillId="27" borderId="81" xfId="0" applyNumberFormat="1" applyFont="1" applyFill="1" applyBorder="1" applyAlignment="1">
      <alignment horizontal="right" vertical="center"/>
    </xf>
    <xf numFmtId="10" fontId="86" fillId="27" borderId="5" xfId="0" applyNumberFormat="1" applyFont="1" applyFill="1" applyBorder="1" applyAlignment="1">
      <alignment horizontal="right" vertical="center"/>
    </xf>
    <xf numFmtId="0" fontId="13" fillId="3" borderId="0" xfId="0" applyFont="1" applyFill="1" applyAlignment="1">
      <alignment vertical="center"/>
    </xf>
    <xf numFmtId="0" fontId="87" fillId="22" borderId="279" xfId="0" applyFont="1" applyFill="1" applyBorder="1" applyAlignment="1">
      <alignment horizontal="right" vertical="center" wrapText="1"/>
    </xf>
    <xf numFmtId="0" fontId="83" fillId="22" borderId="106" xfId="0" applyFont="1" applyFill="1" applyBorder="1" applyAlignment="1">
      <alignment horizontal="left" vertical="center"/>
    </xf>
    <xf numFmtId="177" fontId="84" fillId="22" borderId="103" xfId="0" applyNumberFormat="1" applyFont="1" applyFill="1" applyBorder="1" applyAlignment="1">
      <alignment horizontal="right" vertical="center"/>
    </xf>
    <xf numFmtId="177" fontId="84" fillId="22" borderId="113" xfId="0" applyNumberFormat="1" applyFont="1" applyFill="1" applyBorder="1" applyAlignment="1">
      <alignment horizontal="right" vertical="center"/>
    </xf>
    <xf numFmtId="177" fontId="84" fillId="22" borderId="104" xfId="0" applyNumberFormat="1" applyFont="1" applyFill="1" applyBorder="1" applyAlignment="1">
      <alignment horizontal="right" vertical="center"/>
    </xf>
    <xf numFmtId="177" fontId="84" fillId="22" borderId="106" xfId="0" applyNumberFormat="1" applyFont="1" applyFill="1" applyBorder="1" applyAlignment="1">
      <alignment horizontal="right" vertical="center"/>
    </xf>
    <xf numFmtId="177" fontId="88" fillId="22" borderId="102" xfId="0" applyNumberFormat="1" applyFont="1" applyFill="1" applyBorder="1" applyAlignment="1">
      <alignment horizontal="right" vertical="center"/>
    </xf>
    <xf numFmtId="177" fontId="84" fillId="22" borderId="105" xfId="0" applyNumberFormat="1" applyFont="1" applyFill="1" applyBorder="1" applyAlignment="1">
      <alignment horizontal="right" vertical="center"/>
    </xf>
    <xf numFmtId="0" fontId="14" fillId="27" borderId="9" xfId="0" applyFont="1" applyFill="1" applyBorder="1" applyAlignment="1">
      <alignment vertical="center"/>
    </xf>
    <xf numFmtId="10" fontId="86" fillId="27" borderId="11" xfId="0" applyNumberFormat="1" applyFont="1" applyFill="1" applyBorder="1" applyAlignment="1">
      <alignment horizontal="right" vertical="center"/>
    </xf>
    <xf numFmtId="10" fontId="86" fillId="27" borderId="10" xfId="0" applyNumberFormat="1" applyFont="1" applyFill="1" applyBorder="1" applyAlignment="1">
      <alignment horizontal="right" vertical="center"/>
    </xf>
    <xf numFmtId="10" fontId="86" fillId="27" borderId="26" xfId="0" applyNumberFormat="1" applyFont="1" applyFill="1" applyBorder="1" applyAlignment="1">
      <alignment horizontal="right" vertical="center"/>
    </xf>
    <xf numFmtId="10" fontId="86" fillId="27" borderId="9" xfId="0" applyNumberFormat="1" applyFont="1" applyFill="1" applyBorder="1" applyAlignment="1">
      <alignment horizontal="right" vertical="center"/>
    </xf>
    <xf numFmtId="10" fontId="86" fillId="27" borderId="361" xfId="0" applyNumberFormat="1" applyFont="1" applyFill="1" applyBorder="1" applyAlignment="1">
      <alignment horizontal="right" vertical="center"/>
    </xf>
    <xf numFmtId="10" fontId="86" fillId="27" borderId="12" xfId="0" applyNumberFormat="1" applyFont="1" applyFill="1" applyBorder="1" applyAlignment="1">
      <alignment horizontal="right" vertical="center"/>
    </xf>
    <xf numFmtId="0" fontId="89" fillId="3" borderId="5" xfId="0" applyFont="1" applyFill="1" applyBorder="1" applyAlignment="1">
      <alignment horizontal="right" vertical="center" wrapText="1"/>
    </xf>
    <xf numFmtId="0" fontId="89" fillId="25" borderId="359" xfId="0" applyFont="1" applyFill="1" applyBorder="1" applyAlignment="1">
      <alignment horizontal="right" vertical="center" wrapText="1"/>
    </xf>
    <xf numFmtId="0" fontId="8" fillId="0" borderId="60" xfId="0" applyFont="1" applyBorder="1" applyAlignment="1">
      <alignment horizontal="left" vertical="center"/>
    </xf>
    <xf numFmtId="177" fontId="58" fillId="9" borderId="360" xfId="0" applyNumberFormat="1" applyFont="1" applyFill="1" applyBorder="1" applyAlignment="1">
      <alignment horizontal="right" vertical="center"/>
    </xf>
    <xf numFmtId="177" fontId="58" fillId="9" borderId="61" xfId="0" applyNumberFormat="1" applyFont="1" applyFill="1" applyBorder="1" applyAlignment="1">
      <alignment horizontal="right" vertical="center"/>
    </xf>
    <xf numFmtId="177" fontId="58" fillId="9" borderId="60" xfId="0" applyNumberFormat="1" applyFont="1" applyFill="1" applyBorder="1" applyAlignment="1">
      <alignment horizontal="right" vertical="center"/>
    </xf>
    <xf numFmtId="177" fontId="66" fillId="9" borderId="81" xfId="0" applyNumberFormat="1" applyFont="1" applyFill="1" applyBorder="1" applyAlignment="1">
      <alignment horizontal="right" vertical="center"/>
    </xf>
    <xf numFmtId="177" fontId="66" fillId="9" borderId="5" xfId="0" applyNumberFormat="1" applyFont="1" applyFill="1" applyBorder="1" applyAlignment="1">
      <alignment horizontal="right" vertical="center"/>
    </xf>
    <xf numFmtId="0" fontId="89" fillId="3" borderId="0" xfId="0" applyFont="1" applyFill="1" applyAlignment="1">
      <alignment horizontal="right" vertical="center" wrapText="1"/>
    </xf>
    <xf numFmtId="0" fontId="89" fillId="3" borderId="5" xfId="0" applyFont="1" applyFill="1" applyBorder="1" applyAlignment="1">
      <alignment horizontal="right" vertical="center"/>
    </xf>
    <xf numFmtId="0" fontId="89" fillId="25" borderId="362" xfId="0" applyFont="1" applyFill="1" applyBorder="1" applyAlignment="1">
      <alignment horizontal="right" vertical="center"/>
    </xf>
    <xf numFmtId="0" fontId="90" fillId="3" borderId="98" xfId="0" applyFont="1" applyFill="1" applyBorder="1" applyAlignment="1">
      <alignment vertical="center"/>
    </xf>
    <xf numFmtId="177" fontId="58" fillId="9" borderId="92" xfId="0" applyNumberFormat="1" applyFont="1" applyFill="1" applyBorder="1" applyAlignment="1">
      <alignment horizontal="right" vertical="center"/>
    </xf>
    <xf numFmtId="177" fontId="58" fillId="9" borderId="363" xfId="0" applyNumberFormat="1" applyFont="1" applyFill="1" applyBorder="1" applyAlignment="1">
      <alignment horizontal="right" vertical="center"/>
    </xf>
    <xf numFmtId="177" fontId="58" fillId="9" borderId="93" xfId="0" applyNumberFormat="1" applyFont="1" applyFill="1" applyBorder="1" applyAlignment="1">
      <alignment horizontal="right" vertical="center"/>
    </xf>
    <xf numFmtId="177" fontId="58" fillId="9" borderId="98" xfId="0" applyNumberFormat="1" applyFont="1" applyFill="1" applyBorder="1" applyAlignment="1">
      <alignment horizontal="right" vertical="center"/>
    </xf>
    <xf numFmtId="177" fontId="58" fillId="9" borderId="85" xfId="0" applyNumberFormat="1" applyFont="1" applyFill="1" applyBorder="1" applyAlignment="1">
      <alignment horizontal="right" vertical="center"/>
    </xf>
    <xf numFmtId="177" fontId="58" fillId="9" borderId="84" xfId="0" applyNumberFormat="1" applyFont="1" applyFill="1" applyBorder="1" applyAlignment="1">
      <alignment horizontal="right" vertical="center"/>
    </xf>
    <xf numFmtId="177" fontId="58" fillId="9" borderId="87" xfId="0" applyNumberFormat="1" applyFont="1" applyFill="1" applyBorder="1" applyAlignment="1">
      <alignment horizontal="right" vertical="center"/>
    </xf>
    <xf numFmtId="177" fontId="66" fillId="9" borderId="91" xfId="0" applyNumberFormat="1" applyFont="1" applyFill="1" applyBorder="1" applyAlignment="1">
      <alignment horizontal="right" vertical="center"/>
    </xf>
    <xf numFmtId="177" fontId="66" fillId="9" borderId="94" xfId="0" applyNumberFormat="1" applyFont="1" applyFill="1" applyBorder="1" applyAlignment="1">
      <alignment horizontal="right" vertical="center"/>
    </xf>
    <xf numFmtId="0" fontId="89" fillId="3" borderId="0" xfId="0" applyFont="1" applyFill="1" applyAlignment="1">
      <alignment horizontal="right" vertical="center"/>
    </xf>
    <xf numFmtId="0" fontId="90" fillId="0" borderId="98" xfId="0" applyFont="1" applyBorder="1" applyAlignment="1">
      <alignment vertical="center"/>
    </xf>
    <xf numFmtId="0" fontId="89" fillId="25" borderId="362" xfId="0" applyFont="1" applyFill="1" applyBorder="1" applyAlignment="1">
      <alignment horizontal="right" vertical="center" wrapText="1"/>
    </xf>
    <xf numFmtId="0" fontId="90" fillId="0" borderId="87" xfId="0" applyFont="1" applyBorder="1" applyAlignment="1">
      <alignment vertical="center"/>
    </xf>
    <xf numFmtId="177" fontId="58" fillId="9" borderId="364" xfId="0" applyNumberFormat="1" applyFont="1" applyFill="1" applyBorder="1" applyAlignment="1">
      <alignment horizontal="right" vertical="center"/>
    </xf>
    <xf numFmtId="177" fontId="66" fillId="9" borderId="83" xfId="0" applyNumberFormat="1" applyFont="1" applyFill="1" applyBorder="1" applyAlignment="1">
      <alignment horizontal="right" vertical="center"/>
    </xf>
    <xf numFmtId="177" fontId="66" fillId="9" borderId="86" xfId="0" applyNumberFormat="1" applyFont="1" applyFill="1" applyBorder="1" applyAlignment="1">
      <alignment horizontal="right" vertical="center"/>
    </xf>
    <xf numFmtId="0" fontId="90" fillId="0" borderId="88" xfId="0" applyFont="1" applyBorder="1" applyAlignment="1">
      <alignment vertical="center"/>
    </xf>
    <xf numFmtId="177" fontId="58" fillId="9" borderId="100" xfId="0" applyNumberFormat="1" applyFont="1" applyFill="1" applyBorder="1" applyAlignment="1">
      <alignment horizontal="right" vertical="center"/>
    </xf>
    <xf numFmtId="177" fontId="58" fillId="9" borderId="116" xfId="0" applyNumberFormat="1" applyFont="1" applyFill="1" applyBorder="1" applyAlignment="1">
      <alignment horizontal="right" vertical="center"/>
    </xf>
    <xf numFmtId="177" fontId="58" fillId="9" borderId="99" xfId="0" applyNumberFormat="1" applyFont="1" applyFill="1" applyBorder="1" applyAlignment="1">
      <alignment horizontal="right" vertical="center"/>
    </xf>
    <xf numFmtId="177" fontId="58" fillId="9" borderId="88" xfId="0" applyNumberFormat="1" applyFont="1" applyFill="1" applyBorder="1" applyAlignment="1">
      <alignment horizontal="right" vertical="center"/>
    </xf>
    <xf numFmtId="177" fontId="66" fillId="9" borderId="115" xfId="0" applyNumberFormat="1" applyFont="1" applyFill="1" applyBorder="1" applyAlignment="1">
      <alignment horizontal="right" vertical="center"/>
    </xf>
    <xf numFmtId="177" fontId="66" fillId="9" borderId="89" xfId="0" applyNumberFormat="1" applyFont="1" applyFill="1" applyBorder="1" applyAlignment="1">
      <alignment horizontal="right" vertical="center"/>
    </xf>
    <xf numFmtId="0" fontId="90" fillId="9" borderId="88" xfId="0" applyFont="1" applyFill="1" applyBorder="1" applyAlignment="1">
      <alignment vertical="center"/>
    </xf>
    <xf numFmtId="0" fontId="89" fillId="25" borderId="365" xfId="0" applyFont="1" applyFill="1" applyBorder="1" applyAlignment="1">
      <alignment horizontal="right" vertical="center" wrapText="1"/>
    </xf>
    <xf numFmtId="0" fontId="90" fillId="9" borderId="60" xfId="0" applyFont="1" applyFill="1" applyBorder="1" applyAlignment="1">
      <alignment vertical="center"/>
    </xf>
    <xf numFmtId="0" fontId="87" fillId="22" borderId="366" xfId="0" applyFont="1" applyFill="1" applyBorder="1" applyAlignment="1">
      <alignment horizontal="right" vertical="center" wrapText="1"/>
    </xf>
    <xf numFmtId="0" fontId="83" fillId="22" borderId="6" xfId="0" applyFont="1" applyFill="1" applyBorder="1" applyAlignment="1">
      <alignment horizontal="left" vertical="center"/>
    </xf>
    <xf numFmtId="177" fontId="84" fillId="22" borderId="2" xfId="0" applyNumberFormat="1" applyFont="1" applyFill="1" applyBorder="1" applyAlignment="1">
      <alignment horizontal="right" vertical="center"/>
    </xf>
    <xf numFmtId="177" fontId="84" fillId="22" borderId="367" xfId="0" applyNumberFormat="1" applyFont="1" applyFill="1" applyBorder="1" applyAlignment="1">
      <alignment horizontal="right" vertical="center"/>
    </xf>
    <xf numFmtId="177" fontId="84" fillId="22" borderId="368" xfId="0" applyNumberFormat="1" applyFont="1" applyFill="1" applyBorder="1" applyAlignment="1">
      <alignment horizontal="right" vertical="center"/>
    </xf>
    <xf numFmtId="177" fontId="84" fillId="22" borderId="6" xfId="0" applyNumberFormat="1" applyFont="1" applyFill="1" applyBorder="1" applyAlignment="1">
      <alignment horizontal="right" vertical="center"/>
    </xf>
    <xf numFmtId="177" fontId="84" fillId="22" borderId="47" xfId="0" applyNumberFormat="1" applyFont="1" applyFill="1" applyBorder="1" applyAlignment="1">
      <alignment horizontal="right" vertical="center"/>
    </xf>
    <xf numFmtId="0" fontId="87" fillId="4" borderId="279" xfId="0" applyFont="1" applyFill="1" applyBorder="1" applyAlignment="1">
      <alignment horizontal="right" vertical="center" wrapText="1"/>
    </xf>
    <xf numFmtId="0" fontId="83" fillId="4" borderId="106" xfId="0" applyFont="1" applyFill="1" applyBorder="1" applyAlignment="1">
      <alignment horizontal="left" vertical="center"/>
    </xf>
    <xf numFmtId="177" fontId="84" fillId="4" borderId="103" xfId="0" applyNumberFormat="1" applyFont="1" applyFill="1" applyBorder="1" applyAlignment="1">
      <alignment horizontal="right" vertical="center"/>
    </xf>
    <xf numFmtId="177" fontId="84" fillId="4" borderId="113" xfId="0" applyNumberFormat="1" applyFont="1" applyFill="1" applyBorder="1" applyAlignment="1">
      <alignment horizontal="right" vertical="center"/>
    </xf>
    <xf numFmtId="177" fontId="84" fillId="4" borderId="104" xfId="0" applyNumberFormat="1" applyFont="1" applyFill="1" applyBorder="1" applyAlignment="1">
      <alignment horizontal="right" vertical="center"/>
    </xf>
    <xf numFmtId="177" fontId="84" fillId="4" borderId="106" xfId="0" applyNumberFormat="1" applyFont="1" applyFill="1" applyBorder="1" applyAlignment="1">
      <alignment horizontal="right" vertical="center"/>
    </xf>
    <xf numFmtId="177" fontId="88" fillId="4" borderId="102" xfId="0" applyNumberFormat="1" applyFont="1" applyFill="1" applyBorder="1" applyAlignment="1">
      <alignment horizontal="right" vertical="center"/>
    </xf>
    <xf numFmtId="177" fontId="84" fillId="4" borderId="105" xfId="0" applyNumberFormat="1" applyFont="1" applyFill="1" applyBorder="1" applyAlignment="1">
      <alignment horizontal="right" vertical="center"/>
    </xf>
    <xf numFmtId="0" fontId="85" fillId="3" borderId="5" xfId="0" applyFont="1" applyFill="1" applyBorder="1" applyAlignment="1">
      <alignment horizontal="right" vertical="center" wrapText="1"/>
    </xf>
    <xf numFmtId="0" fontId="85" fillId="3" borderId="0" xfId="0" applyFont="1" applyFill="1" applyAlignment="1">
      <alignment horizontal="right" vertical="center" wrapText="1"/>
    </xf>
    <xf numFmtId="0" fontId="85" fillId="25" borderId="362" xfId="0" applyFont="1" applyFill="1" applyBorder="1" applyAlignment="1">
      <alignment horizontal="right" vertical="center" wrapText="1"/>
    </xf>
    <xf numFmtId="0" fontId="8" fillId="0" borderId="87" xfId="0" applyFont="1" applyBorder="1" applyAlignment="1">
      <alignment horizontal="left" vertical="center"/>
    </xf>
    <xf numFmtId="0" fontId="8" fillId="0" borderId="88" xfId="0" applyFont="1" applyBorder="1" applyAlignment="1">
      <alignment horizontal="left" vertical="center"/>
    </xf>
    <xf numFmtId="177" fontId="58" fillId="9" borderId="369" xfId="0" applyNumberFormat="1" applyFont="1" applyFill="1" applyBorder="1" applyAlignment="1">
      <alignment horizontal="right" vertical="center"/>
    </xf>
    <xf numFmtId="0" fontId="60" fillId="0" borderId="88" xfId="0" applyFont="1" applyBorder="1" applyAlignment="1">
      <alignment horizontal="left" vertical="center"/>
    </xf>
    <xf numFmtId="177" fontId="58" fillId="9" borderId="370" xfId="0" applyNumberFormat="1" applyFont="1" applyFill="1" applyBorder="1" applyAlignment="1">
      <alignment horizontal="right" vertical="center"/>
    </xf>
    <xf numFmtId="177" fontId="58" fillId="9" borderId="371" xfId="0" applyNumberFormat="1" applyFont="1" applyFill="1" applyBorder="1" applyAlignment="1">
      <alignment horizontal="right" vertical="center"/>
    </xf>
    <xf numFmtId="177" fontId="58" fillId="9" borderId="372" xfId="0" applyNumberFormat="1" applyFont="1" applyFill="1" applyBorder="1" applyAlignment="1">
      <alignment horizontal="right" vertical="center"/>
    </xf>
    <xf numFmtId="177" fontId="58" fillId="9" borderId="373" xfId="0" applyNumberFormat="1" applyFont="1" applyFill="1" applyBorder="1" applyAlignment="1">
      <alignment horizontal="right" vertical="center"/>
    </xf>
    <xf numFmtId="177" fontId="58" fillId="9" borderId="374" xfId="0" applyNumberFormat="1" applyFont="1" applyFill="1" applyBorder="1" applyAlignment="1">
      <alignment horizontal="right" vertical="center"/>
    </xf>
    <xf numFmtId="177" fontId="66" fillId="9" borderId="375" xfId="0" applyNumberFormat="1" applyFont="1" applyFill="1" applyBorder="1" applyAlignment="1">
      <alignment horizontal="right" vertical="center"/>
    </xf>
    <xf numFmtId="177" fontId="66" fillId="9" borderId="376" xfId="0" applyNumberFormat="1" applyFont="1" applyFill="1" applyBorder="1" applyAlignment="1">
      <alignment horizontal="right" vertical="center"/>
    </xf>
    <xf numFmtId="0" fontId="60" fillId="0" borderId="377" xfId="0" applyFont="1" applyBorder="1" applyAlignment="1">
      <alignment horizontal="left" vertical="center"/>
    </xf>
    <xf numFmtId="177" fontId="58" fillId="9" borderId="378" xfId="0" applyNumberFormat="1" applyFont="1" applyFill="1" applyBorder="1" applyAlignment="1">
      <alignment horizontal="right" vertical="center"/>
    </xf>
    <xf numFmtId="177" fontId="58" fillId="9" borderId="379" xfId="0" applyNumberFormat="1" applyFont="1" applyFill="1" applyBorder="1" applyAlignment="1">
      <alignment horizontal="right" vertical="center"/>
    </xf>
    <xf numFmtId="177" fontId="58" fillId="9" borderId="380" xfId="0" applyNumberFormat="1" applyFont="1" applyFill="1" applyBorder="1" applyAlignment="1">
      <alignment horizontal="right" vertical="center"/>
    </xf>
    <xf numFmtId="177" fontId="58" fillId="9" borderId="377" xfId="0" applyNumberFormat="1" applyFont="1" applyFill="1" applyBorder="1" applyAlignment="1">
      <alignment horizontal="right" vertical="center"/>
    </xf>
    <xf numFmtId="177" fontId="66" fillId="9" borderId="381" xfId="0" applyNumberFormat="1" applyFont="1" applyFill="1" applyBorder="1" applyAlignment="1">
      <alignment horizontal="right" vertical="center"/>
    </xf>
    <xf numFmtId="177" fontId="66" fillId="9" borderId="382" xfId="0" applyNumberFormat="1" applyFont="1" applyFill="1" applyBorder="1" applyAlignment="1">
      <alignment horizontal="right" vertical="center"/>
    </xf>
    <xf numFmtId="0" fontId="85" fillId="3" borderId="5" xfId="0" applyFont="1" applyFill="1" applyBorder="1" applyAlignment="1">
      <alignment horizontal="right" wrapText="1"/>
    </xf>
    <xf numFmtId="0" fontId="85" fillId="25" borderId="359" xfId="0" applyFont="1" applyFill="1" applyBorder="1" applyAlignment="1">
      <alignment horizontal="right" wrapText="1"/>
    </xf>
    <xf numFmtId="0" fontId="60" fillId="0" borderId="60" xfId="0" applyFont="1" applyBorder="1" applyAlignment="1">
      <alignment horizontal="left"/>
    </xf>
    <xf numFmtId="177" fontId="66" fillId="9" borderId="81" xfId="0" applyNumberFormat="1" applyFont="1" applyFill="1" applyBorder="1" applyAlignment="1">
      <alignment horizontal="right"/>
    </xf>
    <xf numFmtId="177" fontId="66" fillId="9" borderId="5" xfId="0" applyNumberFormat="1" applyFont="1" applyFill="1" applyBorder="1" applyAlignment="1">
      <alignment horizontal="right"/>
    </xf>
    <xf numFmtId="0" fontId="85" fillId="3" borderId="0" xfId="0" applyFont="1" applyFill="1" applyAlignment="1">
      <alignment horizontal="right" wrapText="1"/>
    </xf>
    <xf numFmtId="0" fontId="60" fillId="0" borderId="87" xfId="0" applyFont="1" applyBorder="1" applyAlignment="1">
      <alignment horizontal="left" vertical="center"/>
    </xf>
    <xf numFmtId="0" fontId="60" fillId="0" borderId="60" xfId="0" applyFont="1" applyBorder="1" applyAlignment="1">
      <alignment horizontal="left" vertical="center"/>
    </xf>
    <xf numFmtId="0" fontId="85" fillId="25" borderId="365" xfId="0" applyFont="1" applyFill="1" applyBorder="1" applyAlignment="1">
      <alignment horizontal="right" vertical="center" wrapText="1"/>
    </xf>
    <xf numFmtId="0" fontId="85" fillId="25" borderId="383" xfId="0" applyFont="1" applyFill="1" applyBorder="1" applyAlignment="1">
      <alignment horizontal="right" vertical="center" wrapText="1"/>
    </xf>
    <xf numFmtId="0" fontId="60" fillId="0" borderId="19" xfId="0" applyFont="1" applyBorder="1" applyAlignment="1">
      <alignment horizontal="left" vertical="center"/>
    </xf>
    <xf numFmtId="177" fontId="58" fillId="9" borderId="21" xfId="0" applyNumberFormat="1" applyFont="1" applyFill="1" applyBorder="1" applyAlignment="1">
      <alignment horizontal="right" vertical="center"/>
    </xf>
    <xf numFmtId="177" fontId="58" fillId="9" borderId="20" xfId="0" applyNumberFormat="1" applyFont="1" applyFill="1" applyBorder="1" applyAlignment="1">
      <alignment horizontal="right" vertical="center"/>
    </xf>
    <xf numFmtId="177" fontId="58" fillId="9" borderId="37" xfId="0" applyNumberFormat="1" applyFont="1" applyFill="1" applyBorder="1" applyAlignment="1">
      <alignment horizontal="right" vertical="center"/>
    </xf>
    <xf numFmtId="177" fontId="58" fillId="9" borderId="19" xfId="0" applyNumberFormat="1" applyFont="1" applyFill="1" applyBorder="1" applyAlignment="1">
      <alignment horizontal="right" vertical="center"/>
    </xf>
    <xf numFmtId="177" fontId="66" fillId="9" borderId="36" xfId="0" applyNumberFormat="1" applyFont="1" applyFill="1" applyBorder="1" applyAlignment="1">
      <alignment horizontal="right" vertical="center"/>
    </xf>
    <xf numFmtId="177" fontId="66" fillId="9" borderId="22" xfId="0" applyNumberFormat="1" applyFont="1" applyFill="1" applyBorder="1" applyAlignment="1">
      <alignment horizontal="right" vertical="center"/>
    </xf>
    <xf numFmtId="0" fontId="60" fillId="3" borderId="0" xfId="0" applyFont="1" applyFill="1" applyAlignment="1">
      <alignment horizontal="left" vertical="center"/>
    </xf>
    <xf numFmtId="177" fontId="58" fillId="3" borderId="0" xfId="0" applyNumberFormat="1" applyFont="1" applyFill="1" applyAlignment="1">
      <alignment horizontal="right" vertical="center"/>
    </xf>
    <xf numFmtId="177" fontId="61" fillId="3" borderId="0" xfId="0" applyNumberFormat="1" applyFont="1" applyFill="1" applyAlignment="1">
      <alignment horizontal="right" vertical="center"/>
    </xf>
    <xf numFmtId="0" fontId="24" fillId="3" borderId="0" xfId="0" applyFont="1" applyFill="1" applyAlignment="1">
      <alignment horizontal="center" vertical="center"/>
    </xf>
    <xf numFmtId="177" fontId="84" fillId="3" borderId="76" xfId="0" applyNumberFormat="1" applyFont="1" applyFill="1" applyBorder="1" applyAlignment="1">
      <alignment horizontal="right" vertical="center"/>
    </xf>
    <xf numFmtId="177" fontId="84" fillId="3" borderId="80" xfId="0" applyNumberFormat="1" applyFont="1" applyFill="1" applyBorder="1" applyAlignment="1">
      <alignment horizontal="right" vertical="center"/>
    </xf>
    <xf numFmtId="177" fontId="84" fillId="3" borderId="79" xfId="0" applyNumberFormat="1" applyFont="1" applyFill="1" applyBorder="1" applyAlignment="1">
      <alignment horizontal="right" vertical="center"/>
    </xf>
    <xf numFmtId="177" fontId="84" fillId="26" borderId="105" xfId="0" applyNumberFormat="1" applyFont="1" applyFill="1" applyBorder="1" applyAlignment="1">
      <alignment horizontal="right" vertical="center"/>
    </xf>
    <xf numFmtId="177" fontId="58" fillId="3" borderId="360" xfId="0" applyNumberFormat="1" applyFont="1" applyFill="1" applyBorder="1" applyAlignment="1">
      <alignment horizontal="right" vertical="center"/>
    </xf>
    <xf numFmtId="177" fontId="58" fillId="3" borderId="61" xfId="0" applyNumberFormat="1" applyFont="1" applyFill="1" applyBorder="1" applyAlignment="1">
      <alignment horizontal="right" vertical="center"/>
    </xf>
    <xf numFmtId="177" fontId="58" fillId="3" borderId="60" xfId="0" applyNumberFormat="1" applyFont="1" applyFill="1" applyBorder="1" applyAlignment="1">
      <alignment horizontal="right" vertical="center"/>
    </xf>
    <xf numFmtId="177" fontId="66" fillId="0" borderId="81" xfId="0" applyNumberFormat="1" applyFont="1" applyBorder="1" applyAlignment="1">
      <alignment horizontal="right" vertical="center"/>
    </xf>
    <xf numFmtId="177" fontId="66" fillId="0" borderId="5" xfId="0" applyNumberFormat="1" applyFont="1" applyBorder="1" applyAlignment="1">
      <alignment horizontal="right" vertical="center"/>
    </xf>
    <xf numFmtId="0" fontId="90" fillId="9" borderId="98" xfId="0" applyFont="1" applyFill="1" applyBorder="1" applyAlignment="1">
      <alignment vertical="center"/>
    </xf>
    <xf numFmtId="177" fontId="58" fillId="3" borderId="363" xfId="0" applyNumberFormat="1" applyFont="1" applyFill="1" applyBorder="1" applyAlignment="1">
      <alignment horizontal="right" vertical="center"/>
    </xf>
    <xf numFmtId="177" fontId="86" fillId="6" borderId="363" xfId="0" applyNumberFormat="1" applyFont="1" applyFill="1" applyBorder="1" applyAlignment="1">
      <alignment horizontal="right" vertical="center"/>
    </xf>
    <xf numFmtId="177" fontId="66" fillId="0" borderId="91" xfId="0" applyNumberFormat="1" applyFont="1" applyBorder="1" applyAlignment="1">
      <alignment horizontal="right" vertical="center"/>
    </xf>
    <xf numFmtId="177" fontId="66" fillId="0" borderId="94" xfId="0" applyNumberFormat="1" applyFont="1" applyBorder="1" applyAlignment="1">
      <alignment horizontal="right" vertical="center"/>
    </xf>
    <xf numFmtId="177" fontId="58" fillId="3" borderId="93" xfId="0" applyNumberFormat="1" applyFont="1" applyFill="1" applyBorder="1" applyAlignment="1">
      <alignment horizontal="right" vertical="center"/>
    </xf>
    <xf numFmtId="177" fontId="58" fillId="0" borderId="93" xfId="0" applyNumberFormat="1" applyFont="1" applyBorder="1" applyAlignment="1">
      <alignment horizontal="right" vertical="center"/>
    </xf>
    <xf numFmtId="177" fontId="58" fillId="3" borderId="87" xfId="0" applyNumberFormat="1" applyFont="1" applyFill="1" applyBorder="1" applyAlignment="1">
      <alignment horizontal="right" vertical="center"/>
    </xf>
    <xf numFmtId="177" fontId="58" fillId="3" borderId="84" xfId="0" applyNumberFormat="1" applyFont="1" applyFill="1" applyBorder="1" applyAlignment="1">
      <alignment horizontal="right" vertical="center"/>
    </xf>
    <xf numFmtId="177" fontId="58" fillId="3" borderId="85" xfId="0" applyNumberFormat="1" applyFont="1" applyFill="1" applyBorder="1" applyAlignment="1">
      <alignment horizontal="right" vertical="center"/>
    </xf>
    <xf numFmtId="177" fontId="58" fillId="0" borderId="84" xfId="0" applyNumberFormat="1" applyFont="1" applyBorder="1" applyAlignment="1">
      <alignment horizontal="right" vertical="center"/>
    </xf>
    <xf numFmtId="177" fontId="66" fillId="0" borderId="83" xfId="0" applyNumberFormat="1" applyFont="1" applyBorder="1" applyAlignment="1">
      <alignment horizontal="right" vertical="center"/>
    </xf>
    <xf numFmtId="177" fontId="66" fillId="0" borderId="86" xfId="0" applyNumberFormat="1" applyFont="1" applyBorder="1" applyAlignment="1">
      <alignment horizontal="right" vertical="center"/>
    </xf>
    <xf numFmtId="177" fontId="58" fillId="3" borderId="99" xfId="0" applyNumberFormat="1" applyFont="1" applyFill="1" applyBorder="1" applyAlignment="1">
      <alignment horizontal="right" vertical="center"/>
    </xf>
    <xf numFmtId="177" fontId="58" fillId="3" borderId="100" xfId="0" applyNumberFormat="1" applyFont="1" applyFill="1" applyBorder="1" applyAlignment="1">
      <alignment horizontal="right" vertical="center"/>
    </xf>
    <xf numFmtId="177" fontId="58" fillId="3" borderId="88" xfId="0" applyNumberFormat="1" applyFont="1" applyFill="1" applyBorder="1" applyAlignment="1">
      <alignment horizontal="right" vertical="center"/>
    </xf>
    <xf numFmtId="177" fontId="58" fillId="0" borderId="100" xfId="0" applyNumberFormat="1" applyFont="1" applyBorder="1" applyAlignment="1">
      <alignment horizontal="right" vertical="center"/>
    </xf>
    <xf numFmtId="177" fontId="66" fillId="0" borderId="115" xfId="0" applyNumberFormat="1" applyFont="1" applyBorder="1" applyAlignment="1">
      <alignment horizontal="right" vertical="center"/>
    </xf>
    <xf numFmtId="177" fontId="66" fillId="0" borderId="89" xfId="0" applyNumberFormat="1" applyFont="1" applyBorder="1" applyAlignment="1">
      <alignment horizontal="right" vertical="center"/>
    </xf>
    <xf numFmtId="177" fontId="58" fillId="0" borderId="360" xfId="0" applyNumberFormat="1" applyFont="1" applyBorder="1" applyAlignment="1">
      <alignment horizontal="right" vertical="center"/>
    </xf>
    <xf numFmtId="177" fontId="58" fillId="3" borderId="373" xfId="0" applyNumberFormat="1" applyFont="1" applyFill="1" applyBorder="1" applyAlignment="1">
      <alignment horizontal="right" vertical="center"/>
    </xf>
    <xf numFmtId="177" fontId="58" fillId="3" borderId="374" xfId="0" applyNumberFormat="1" applyFont="1" applyFill="1" applyBorder="1" applyAlignment="1">
      <alignment horizontal="right" vertical="center"/>
    </xf>
    <xf numFmtId="177" fontId="58" fillId="3" borderId="372" xfId="0" applyNumberFormat="1" applyFont="1" applyFill="1" applyBorder="1" applyAlignment="1">
      <alignment horizontal="right" vertical="center"/>
    </xf>
    <xf numFmtId="177" fontId="58" fillId="0" borderId="374" xfId="0" applyNumberFormat="1" applyFont="1" applyBorder="1" applyAlignment="1">
      <alignment horizontal="right" vertical="center"/>
    </xf>
    <xf numFmtId="177" fontId="66" fillId="0" borderId="375" xfId="0" applyNumberFormat="1" applyFont="1" applyBorder="1" applyAlignment="1">
      <alignment horizontal="right" vertical="center"/>
    </xf>
    <xf numFmtId="177" fontId="66" fillId="0" borderId="376" xfId="0" applyNumberFormat="1" applyFont="1" applyBorder="1" applyAlignment="1">
      <alignment horizontal="right" vertical="center"/>
    </xf>
    <xf numFmtId="177" fontId="58" fillId="3" borderId="377" xfId="0" applyNumberFormat="1" applyFont="1" applyFill="1" applyBorder="1" applyAlignment="1">
      <alignment horizontal="right" vertical="center"/>
    </xf>
    <xf numFmtId="177" fontId="58" fillId="3" borderId="378" xfId="0" applyNumberFormat="1" applyFont="1" applyFill="1" applyBorder="1" applyAlignment="1">
      <alignment horizontal="right" vertical="center"/>
    </xf>
    <xf numFmtId="177" fontId="58" fillId="3" borderId="380" xfId="0" applyNumberFormat="1" applyFont="1" applyFill="1" applyBorder="1" applyAlignment="1">
      <alignment horizontal="right" vertical="center"/>
    </xf>
    <xf numFmtId="177" fontId="58" fillId="0" borderId="378" xfId="0" applyNumberFormat="1" applyFont="1" applyBorder="1" applyAlignment="1">
      <alignment horizontal="right" vertical="center"/>
    </xf>
    <xf numFmtId="177" fontId="66" fillId="0" borderId="381" xfId="0" applyNumberFormat="1" applyFont="1" applyBorder="1" applyAlignment="1">
      <alignment horizontal="right" vertical="center"/>
    </xf>
    <xf numFmtId="177" fontId="66" fillId="0" borderId="382" xfId="0" applyNumberFormat="1" applyFont="1" applyBorder="1" applyAlignment="1">
      <alignment horizontal="right" vertical="center"/>
    </xf>
    <xf numFmtId="0" fontId="60" fillId="9" borderId="88" xfId="0" applyFont="1" applyFill="1" applyBorder="1" applyAlignment="1">
      <alignment horizontal="left" vertical="center"/>
    </xf>
    <xf numFmtId="0" fontId="60" fillId="9" borderId="60" xfId="0" applyFont="1" applyFill="1" applyBorder="1" applyAlignment="1">
      <alignment horizontal="left" vertical="center"/>
    </xf>
    <xf numFmtId="0" fontId="60" fillId="9" borderId="19" xfId="0" applyFont="1" applyFill="1" applyBorder="1" applyAlignment="1">
      <alignment horizontal="left" vertical="center"/>
    </xf>
    <xf numFmtId="0" fontId="14" fillId="3" borderId="0" xfId="0" applyFont="1" applyFill="1"/>
    <xf numFmtId="0" fontId="63" fillId="3" borderId="0" xfId="0" applyFont="1" applyFill="1" applyAlignment="1">
      <alignment horizontal="center" vertical="center"/>
    </xf>
    <xf numFmtId="0" fontId="22" fillId="11" borderId="384" xfId="0" applyFont="1" applyFill="1" applyBorder="1" applyAlignment="1">
      <alignment horizontal="right" vertical="center"/>
    </xf>
    <xf numFmtId="0" fontId="81" fillId="11" borderId="355" xfId="0" applyFont="1" applyFill="1" applyBorder="1" applyAlignment="1">
      <alignment horizontal="left" vertical="center"/>
    </xf>
    <xf numFmtId="0" fontId="82" fillId="25" borderId="385" xfId="0" applyFont="1" applyFill="1" applyBorder="1" applyAlignment="1">
      <alignment horizontal="right" vertical="center" wrapText="1"/>
    </xf>
    <xf numFmtId="0" fontId="9" fillId="26" borderId="358" xfId="0" applyFont="1" applyFill="1" applyBorder="1" applyAlignment="1">
      <alignment horizontal="center" vertical="center"/>
    </xf>
    <xf numFmtId="177" fontId="88" fillId="9" borderId="80" xfId="0" applyNumberFormat="1" applyFont="1" applyFill="1" applyBorder="1" applyAlignment="1">
      <alignment horizontal="right" vertical="center"/>
    </xf>
    <xf numFmtId="185" fontId="84" fillId="9" borderId="77" xfId="0" applyNumberFormat="1" applyFont="1" applyFill="1" applyBorder="1" applyAlignment="1">
      <alignment horizontal="right" vertical="center"/>
    </xf>
    <xf numFmtId="0" fontId="54" fillId="25" borderId="353" xfId="0" applyFont="1" applyFill="1" applyBorder="1" applyAlignment="1">
      <alignment horizontal="right" vertical="top" wrapText="1"/>
    </xf>
    <xf numFmtId="0" fontId="8" fillId="0" borderId="354" xfId="0" applyFont="1" applyBorder="1" applyAlignment="1">
      <alignment horizontal="left" vertical="center"/>
    </xf>
    <xf numFmtId="177" fontId="86" fillId="9" borderId="0" xfId="0" applyNumberFormat="1" applyFont="1" applyFill="1" applyAlignment="1">
      <alignment horizontal="right" vertical="center"/>
    </xf>
    <xf numFmtId="177" fontId="86" fillId="9" borderId="61" xfId="0" applyNumberFormat="1" applyFont="1" applyFill="1" applyBorder="1" applyAlignment="1">
      <alignment horizontal="right" vertical="center"/>
    </xf>
    <xf numFmtId="177" fontId="86" fillId="9" borderId="100" xfId="0" applyNumberFormat="1" applyFont="1" applyFill="1" applyBorder="1" applyAlignment="1">
      <alignment horizontal="right" vertical="center"/>
    </xf>
    <xf numFmtId="177" fontId="86" fillId="9" borderId="60" xfId="0" applyNumberFormat="1" applyFont="1" applyFill="1" applyBorder="1" applyAlignment="1">
      <alignment horizontal="right" vertical="center"/>
    </xf>
    <xf numFmtId="177" fontId="66" fillId="9" borderId="61" xfId="0" applyNumberFormat="1" applyFont="1" applyFill="1" applyBorder="1" applyAlignment="1">
      <alignment horizontal="right" vertical="center"/>
    </xf>
    <xf numFmtId="0" fontId="54" fillId="25" borderId="386" xfId="0" applyFont="1" applyFill="1" applyBorder="1" applyAlignment="1">
      <alignment horizontal="right" vertical="top" wrapText="1"/>
    </xf>
    <xf numFmtId="0" fontId="8" fillId="0" borderId="387" xfId="0" applyFont="1" applyBorder="1" applyAlignment="1">
      <alignment horizontal="left" vertical="center"/>
    </xf>
    <xf numFmtId="177" fontId="66" fillId="9" borderId="85" xfId="0" applyNumberFormat="1" applyFont="1" applyFill="1" applyBorder="1" applyAlignment="1">
      <alignment horizontal="right" vertical="center"/>
    </xf>
    <xf numFmtId="0" fontId="8" fillId="0" borderId="388" xfId="0" applyFont="1" applyBorder="1" applyAlignment="1">
      <alignment horizontal="left" vertical="center"/>
    </xf>
    <xf numFmtId="0" fontId="54" fillId="25" borderId="389" xfId="0" applyFont="1" applyFill="1" applyBorder="1" applyAlignment="1">
      <alignment horizontal="right" vertical="top" wrapText="1"/>
    </xf>
    <xf numFmtId="177" fontId="66" fillId="9" borderId="390" xfId="0" applyNumberFormat="1" applyFont="1" applyFill="1" applyBorder="1" applyAlignment="1">
      <alignment horizontal="right" vertical="center"/>
    </xf>
    <xf numFmtId="177" fontId="66" fillId="9" borderId="391" xfId="0" applyNumberFormat="1" applyFont="1" applyFill="1" applyBorder="1" applyAlignment="1">
      <alignment horizontal="right" vertical="center"/>
    </xf>
    <xf numFmtId="0" fontId="85" fillId="25" borderId="392" xfId="0" applyFont="1" applyFill="1" applyBorder="1" applyAlignment="1">
      <alignment horizontal="right" vertical="center" wrapText="1"/>
    </xf>
    <xf numFmtId="0" fontId="9" fillId="26" borderId="279" xfId="0" applyFont="1" applyFill="1" applyBorder="1" applyAlignment="1">
      <alignment horizontal="center" vertical="center"/>
    </xf>
    <xf numFmtId="177" fontId="84" fillId="9" borderId="103" xfId="0" applyNumberFormat="1" applyFont="1" applyFill="1" applyBorder="1" applyAlignment="1">
      <alignment horizontal="right" vertical="center"/>
    </xf>
    <xf numFmtId="177" fontId="84" fillId="9" borderId="104" xfId="0" applyNumberFormat="1" applyFont="1" applyFill="1" applyBorder="1" applyAlignment="1">
      <alignment horizontal="right" vertical="center"/>
    </xf>
    <xf numFmtId="177" fontId="84" fillId="9" borderId="106" xfId="0" applyNumberFormat="1" applyFont="1" applyFill="1" applyBorder="1" applyAlignment="1">
      <alignment horizontal="right" vertical="center"/>
    </xf>
    <xf numFmtId="177" fontId="88" fillId="9" borderId="104" xfId="0" applyNumberFormat="1" applyFont="1" applyFill="1" applyBorder="1" applyAlignment="1">
      <alignment horizontal="right" vertical="center"/>
    </xf>
    <xf numFmtId="185" fontId="84" fillId="9" borderId="105" xfId="0" applyNumberFormat="1" applyFont="1" applyFill="1" applyBorder="1" applyAlignment="1">
      <alignment horizontal="right" vertical="center"/>
    </xf>
    <xf numFmtId="0" fontId="90" fillId="27" borderId="393" xfId="0" applyFont="1" applyFill="1" applyBorder="1"/>
    <xf numFmtId="10" fontId="86" fillId="27" borderId="11" xfId="0" applyNumberFormat="1" applyFont="1" applyFill="1" applyBorder="1" applyAlignment="1">
      <alignment horizontal="right"/>
    </xf>
    <xf numFmtId="10" fontId="86" fillId="27" borderId="26" xfId="0" applyNumberFormat="1" applyFont="1" applyFill="1" applyBorder="1" applyAlignment="1">
      <alignment horizontal="right"/>
    </xf>
    <xf numFmtId="10" fontId="86" fillId="27" borderId="9" xfId="0" applyNumberFormat="1" applyFont="1" applyFill="1" applyBorder="1" applyAlignment="1">
      <alignment horizontal="right"/>
    </xf>
    <xf numFmtId="10" fontId="86" fillId="27" borderId="12" xfId="0" applyNumberFormat="1" applyFont="1" applyFill="1" applyBorder="1" applyAlignment="1">
      <alignment horizontal="right"/>
    </xf>
    <xf numFmtId="0" fontId="91" fillId="0" borderId="388" xfId="0" applyFont="1" applyBorder="1" applyAlignment="1">
      <alignment horizontal="left" vertical="center"/>
    </xf>
    <xf numFmtId="0" fontId="92" fillId="0" borderId="354" xfId="0" applyFont="1" applyBorder="1" applyAlignment="1">
      <alignment horizontal="left" vertical="center"/>
    </xf>
    <xf numFmtId="0" fontId="8" fillId="0" borderId="394" xfId="0" applyFont="1" applyBorder="1" applyAlignment="1">
      <alignment horizontal="left" vertical="center"/>
    </xf>
    <xf numFmtId="177" fontId="66" fillId="9" borderId="99" xfId="0" applyNumberFormat="1" applyFont="1" applyFill="1" applyBorder="1" applyAlignment="1">
      <alignment horizontal="right" vertical="center"/>
    </xf>
    <xf numFmtId="0" fontId="54" fillId="25" borderId="395" xfId="0" applyFont="1" applyFill="1" applyBorder="1" applyAlignment="1">
      <alignment horizontal="right" vertical="top" wrapText="1"/>
    </xf>
    <xf numFmtId="0" fontId="8" fillId="0" borderId="282" xfId="0" applyFont="1" applyBorder="1" applyAlignment="1">
      <alignment horizontal="left" vertical="center"/>
    </xf>
    <xf numFmtId="177" fontId="66" fillId="9" borderId="37" xfId="0" applyNumberFormat="1" applyFont="1" applyFill="1" applyBorder="1" applyAlignment="1">
      <alignment horizontal="right" vertical="center"/>
    </xf>
    <xf numFmtId="0" fontId="54" fillId="25" borderId="396" xfId="0" applyFont="1" applyFill="1" applyBorder="1" applyAlignment="1">
      <alignment horizontal="right" vertical="top" wrapText="1"/>
    </xf>
    <xf numFmtId="0" fontId="58" fillId="9" borderId="0" xfId="0" applyFont="1" applyFill="1" applyAlignment="1">
      <alignment horizontal="right" vertical="center"/>
    </xf>
    <xf numFmtId="0" fontId="58" fillId="9" borderId="61" xfId="0" applyFont="1" applyFill="1" applyBorder="1" applyAlignment="1">
      <alignment horizontal="right" vertical="center"/>
    </xf>
    <xf numFmtId="0" fontId="58" fillId="9" borderId="60" xfId="0" applyFont="1" applyFill="1" applyBorder="1" applyAlignment="1">
      <alignment horizontal="right" vertical="center"/>
    </xf>
    <xf numFmtId="0" fontId="66" fillId="9" borderId="99" xfId="0" applyFont="1" applyFill="1" applyBorder="1" applyAlignment="1">
      <alignment horizontal="right" vertical="center"/>
    </xf>
    <xf numFmtId="0" fontId="8" fillId="27" borderId="388" xfId="0" applyFont="1" applyFill="1" applyBorder="1" applyAlignment="1">
      <alignment horizontal="left" vertical="center"/>
    </xf>
    <xf numFmtId="177" fontId="58" fillId="27" borderId="84" xfId="0" applyNumberFormat="1" applyFont="1" applyFill="1" applyBorder="1" applyAlignment="1">
      <alignment horizontal="right" vertical="center"/>
    </xf>
    <xf numFmtId="177" fontId="58" fillId="27" borderId="85" xfId="0" applyNumberFormat="1" applyFont="1" applyFill="1" applyBorder="1" applyAlignment="1">
      <alignment horizontal="right" vertical="center"/>
    </xf>
    <xf numFmtId="177" fontId="66" fillId="27" borderId="85" xfId="0" applyNumberFormat="1" applyFont="1" applyFill="1" applyBorder="1" applyAlignment="1">
      <alignment horizontal="right" vertical="center"/>
    </xf>
    <xf numFmtId="177" fontId="66" fillId="27" borderId="86" xfId="0" applyNumberFormat="1" applyFont="1" applyFill="1" applyBorder="1" applyAlignment="1">
      <alignment horizontal="right" vertical="center"/>
    </xf>
    <xf numFmtId="0" fontId="58" fillId="9" borderId="85" xfId="0" applyFont="1" applyFill="1" applyBorder="1" applyAlignment="1">
      <alignment horizontal="right" vertical="center"/>
    </xf>
    <xf numFmtId="0" fontId="58" fillId="9" borderId="84" xfId="0" applyFont="1" applyFill="1" applyBorder="1" applyAlignment="1">
      <alignment horizontal="right" vertical="center"/>
    </xf>
    <xf numFmtId="4" fontId="66" fillId="9" borderId="85" xfId="0" applyNumberFormat="1" applyFont="1" applyFill="1" applyBorder="1" applyAlignment="1">
      <alignment horizontal="right" vertical="center"/>
    </xf>
    <xf numFmtId="0" fontId="8" fillId="27" borderId="282" xfId="0" applyFont="1" applyFill="1" applyBorder="1" applyAlignment="1">
      <alignment horizontal="left" vertical="center"/>
    </xf>
    <xf numFmtId="177" fontId="58" fillId="27" borderId="21" xfId="0" applyNumberFormat="1" applyFont="1" applyFill="1" applyBorder="1" applyAlignment="1">
      <alignment horizontal="right" vertical="center"/>
    </xf>
    <xf numFmtId="177" fontId="58" fillId="27" borderId="37" xfId="0" applyNumberFormat="1" applyFont="1" applyFill="1" applyBorder="1" applyAlignment="1">
      <alignment horizontal="right" vertical="center"/>
    </xf>
    <xf numFmtId="177" fontId="66" fillId="27" borderId="37" xfId="0" applyNumberFormat="1" applyFont="1" applyFill="1" applyBorder="1" applyAlignment="1">
      <alignment horizontal="right" vertical="center"/>
    </xf>
    <xf numFmtId="177" fontId="66" fillId="27" borderId="22" xfId="0" applyNumberFormat="1" applyFont="1" applyFill="1" applyBorder="1" applyAlignment="1">
      <alignment horizontal="right" vertical="center"/>
    </xf>
    <xf numFmtId="0" fontId="54" fillId="3" borderId="0" xfId="0" applyFont="1" applyFill="1" applyAlignment="1">
      <alignment horizontal="right" vertical="top" wrapText="1"/>
    </xf>
    <xf numFmtId="0" fontId="8" fillId="3" borderId="0" xfId="0" applyFont="1" applyFill="1" applyAlignment="1">
      <alignment horizontal="left" vertical="center"/>
    </xf>
    <xf numFmtId="181" fontId="61" fillId="3" borderId="0" xfId="0" applyNumberFormat="1" applyFont="1" applyFill="1" applyAlignment="1">
      <alignment horizontal="right" vertical="center"/>
    </xf>
    <xf numFmtId="4" fontId="58" fillId="3" borderId="0" xfId="0" applyNumberFormat="1" applyFont="1" applyFill="1" applyAlignment="1">
      <alignment horizontal="right" vertical="center"/>
    </xf>
    <xf numFmtId="177" fontId="84" fillId="3" borderId="56" xfId="0" applyNumberFormat="1" applyFont="1" applyFill="1" applyBorder="1" applyAlignment="1">
      <alignment horizontal="right" vertical="center"/>
    </xf>
    <xf numFmtId="177" fontId="84" fillId="26" borderId="76" xfId="0" applyNumberFormat="1" applyFont="1" applyFill="1" applyBorder="1" applyAlignment="1">
      <alignment horizontal="right" vertical="center"/>
    </xf>
    <xf numFmtId="177" fontId="88" fillId="26" borderId="80" xfId="0" applyNumberFormat="1" applyFont="1" applyFill="1" applyBorder="1" applyAlignment="1">
      <alignment horizontal="right" vertical="center"/>
    </xf>
    <xf numFmtId="185" fontId="84" fillId="26" borderId="77" xfId="0" applyNumberFormat="1" applyFont="1" applyFill="1" applyBorder="1" applyAlignment="1">
      <alignment horizontal="right" vertical="center"/>
    </xf>
    <xf numFmtId="177" fontId="86" fillId="3" borderId="61" xfId="0" applyNumberFormat="1" applyFont="1" applyFill="1" applyBorder="1" applyAlignment="1">
      <alignment horizontal="right" vertical="center"/>
    </xf>
    <xf numFmtId="177" fontId="86" fillId="3" borderId="60" xfId="0" applyNumberFormat="1" applyFont="1" applyFill="1" applyBorder="1" applyAlignment="1">
      <alignment horizontal="right" vertical="center"/>
    </xf>
    <xf numFmtId="177" fontId="86" fillId="3" borderId="0" xfId="0" applyNumberFormat="1" applyFont="1" applyFill="1" applyAlignment="1">
      <alignment horizontal="right" vertical="center"/>
    </xf>
    <xf numFmtId="177" fontId="66" fillId="0" borderId="61" xfId="0" applyNumberFormat="1" applyFont="1" applyBorder="1" applyAlignment="1">
      <alignment horizontal="right" vertical="center"/>
    </xf>
    <xf numFmtId="177" fontId="58" fillId="3" borderId="92" xfId="0" applyNumberFormat="1" applyFont="1" applyFill="1" applyBorder="1" applyAlignment="1">
      <alignment horizontal="right" vertical="center"/>
    </xf>
    <xf numFmtId="177" fontId="58" fillId="3" borderId="98" xfId="0" applyNumberFormat="1" applyFont="1" applyFill="1" applyBorder="1" applyAlignment="1">
      <alignment horizontal="right" vertical="center"/>
    </xf>
    <xf numFmtId="177" fontId="66" fillId="0" borderId="85" xfId="0" applyNumberFormat="1" applyFont="1" applyBorder="1" applyAlignment="1">
      <alignment horizontal="right" vertical="center"/>
    </xf>
    <xf numFmtId="177" fontId="58" fillId="3" borderId="364" xfId="0" applyNumberFormat="1" applyFont="1" applyFill="1" applyBorder="1" applyAlignment="1">
      <alignment horizontal="right" vertical="center"/>
    </xf>
    <xf numFmtId="177" fontId="66" fillId="0" borderId="390" xfId="0" applyNumberFormat="1" applyFont="1" applyBorder="1" applyAlignment="1">
      <alignment horizontal="right" vertical="center"/>
    </xf>
    <xf numFmtId="177" fontId="66" fillId="0" borderId="391" xfId="0" applyNumberFormat="1" applyFont="1" applyBorder="1" applyAlignment="1">
      <alignment horizontal="right" vertical="center"/>
    </xf>
    <xf numFmtId="177" fontId="84" fillId="3" borderId="104" xfId="0" applyNumberFormat="1" applyFont="1" applyFill="1" applyBorder="1" applyAlignment="1">
      <alignment horizontal="right" vertical="center"/>
    </xf>
    <xf numFmtId="177" fontId="84" fillId="3" borderId="103" xfId="0" applyNumberFormat="1" applyFont="1" applyFill="1" applyBorder="1" applyAlignment="1">
      <alignment horizontal="right" vertical="center"/>
    </xf>
    <xf numFmtId="177" fontId="84" fillId="3" borderId="106" xfId="0" applyNumberFormat="1" applyFont="1" applyFill="1" applyBorder="1" applyAlignment="1">
      <alignment horizontal="right" vertical="center"/>
    </xf>
    <xf numFmtId="177" fontId="84" fillId="26" borderId="103" xfId="0" applyNumberFormat="1" applyFont="1" applyFill="1" applyBorder="1" applyAlignment="1">
      <alignment horizontal="right" vertical="center"/>
    </xf>
    <xf numFmtId="177" fontId="88" fillId="26" borderId="104" xfId="0" applyNumberFormat="1" applyFont="1" applyFill="1" applyBorder="1" applyAlignment="1">
      <alignment horizontal="right" vertical="center"/>
    </xf>
    <xf numFmtId="185" fontId="84" fillId="26" borderId="105" xfId="0" applyNumberFormat="1" applyFont="1" applyFill="1" applyBorder="1" applyAlignment="1">
      <alignment horizontal="right" vertical="center"/>
    </xf>
    <xf numFmtId="177" fontId="66" fillId="0" borderId="99" xfId="0" applyNumberFormat="1" applyFont="1" applyBorder="1" applyAlignment="1">
      <alignment horizontal="right" vertical="center"/>
    </xf>
    <xf numFmtId="177" fontId="58" fillId="3" borderId="37" xfId="0" applyNumberFormat="1" applyFont="1" applyFill="1" applyBorder="1" applyAlignment="1">
      <alignment horizontal="right" vertical="center"/>
    </xf>
    <xf numFmtId="177" fontId="58" fillId="3" borderId="21" xfId="0" applyNumberFormat="1" applyFont="1" applyFill="1" applyBorder="1" applyAlignment="1">
      <alignment horizontal="right" vertical="center"/>
    </xf>
    <xf numFmtId="177" fontId="58" fillId="3" borderId="19" xfId="0" applyNumberFormat="1" applyFont="1" applyFill="1" applyBorder="1" applyAlignment="1">
      <alignment horizontal="right" vertical="center"/>
    </xf>
    <xf numFmtId="177" fontId="66" fillId="0" borderId="37" xfId="0" applyNumberFormat="1" applyFont="1" applyBorder="1" applyAlignment="1">
      <alignment horizontal="right" vertical="center"/>
    </xf>
    <xf numFmtId="177" fontId="66" fillId="0" borderId="22" xfId="0" applyNumberFormat="1" applyFont="1" applyBorder="1" applyAlignment="1">
      <alignment horizontal="right" vertical="center"/>
    </xf>
    <xf numFmtId="0" fontId="58" fillId="3" borderId="61" xfId="0" applyFont="1" applyFill="1" applyBorder="1" applyAlignment="1">
      <alignment horizontal="right" vertical="center"/>
    </xf>
    <xf numFmtId="0" fontId="58" fillId="3" borderId="0" xfId="0" applyFont="1" applyFill="1" applyAlignment="1">
      <alignment horizontal="right" vertical="center"/>
    </xf>
    <xf numFmtId="0" fontId="58" fillId="3" borderId="60" xfId="0" applyFont="1" applyFill="1" applyBorder="1" applyAlignment="1">
      <alignment horizontal="right" vertical="center"/>
    </xf>
    <xf numFmtId="0" fontId="66" fillId="0" borderId="99" xfId="0" applyFont="1" applyBorder="1" applyAlignment="1">
      <alignment horizontal="right" vertical="center"/>
    </xf>
    <xf numFmtId="0" fontId="58" fillId="3" borderId="85" xfId="0" applyFont="1" applyFill="1" applyBorder="1" applyAlignment="1">
      <alignment horizontal="right" vertical="center"/>
    </xf>
    <xf numFmtId="0" fontId="58" fillId="3" borderId="84" xfId="0" applyFont="1" applyFill="1" applyBorder="1" applyAlignment="1">
      <alignment horizontal="right" vertical="center"/>
    </xf>
    <xf numFmtId="4" fontId="66" fillId="0" borderId="85" xfId="0" applyNumberFormat="1" applyFont="1" applyBorder="1" applyAlignment="1">
      <alignment horizontal="right" vertical="center"/>
    </xf>
    <xf numFmtId="177" fontId="79" fillId="3" borderId="0" xfId="0" applyNumberFormat="1" applyFont="1" applyFill="1"/>
    <xf numFmtId="177" fontId="23" fillId="30" borderId="347" xfId="0" applyNumberFormat="1" applyFont="1" applyFill="1" applyBorder="1" applyAlignment="1">
      <alignment horizontal="center"/>
    </xf>
    <xf numFmtId="14" fontId="23" fillId="30" borderId="3" xfId="0" applyNumberFormat="1" applyFont="1" applyFill="1" applyBorder="1" applyAlignment="1">
      <alignment horizontal="center"/>
    </xf>
    <xf numFmtId="177" fontId="14" fillId="0" borderId="0" xfId="0" applyNumberFormat="1" applyFont="1"/>
    <xf numFmtId="177" fontId="14" fillId="3" borderId="0" xfId="0" applyNumberFormat="1" applyFont="1" applyFill="1"/>
    <xf numFmtId="177" fontId="79" fillId="0" borderId="78" xfId="0" applyNumberFormat="1" applyFont="1" applyBorder="1"/>
    <xf numFmtId="177" fontId="1" fillId="8" borderId="24" xfId="0" applyNumberFormat="1" applyFont="1" applyFill="1" applyBorder="1"/>
    <xf numFmtId="177" fontId="1" fillId="33" borderId="24" xfId="0" applyNumberFormat="1" applyFont="1" applyFill="1" applyBorder="1"/>
    <xf numFmtId="177" fontId="1" fillId="14" borderId="24" xfId="0" applyNumberFormat="1" applyFont="1" applyFill="1" applyBorder="1"/>
    <xf numFmtId="177" fontId="1" fillId="0" borderId="24" xfId="0" applyNumberFormat="1" applyFont="1" applyBorder="1"/>
    <xf numFmtId="177" fontId="1" fillId="7" borderId="25" xfId="0" applyNumberFormat="1" applyFont="1" applyFill="1" applyBorder="1"/>
    <xf numFmtId="177" fontId="1" fillId="33" borderId="0" xfId="0" applyNumberFormat="1" applyFont="1" applyFill="1"/>
    <xf numFmtId="177" fontId="1" fillId="14" borderId="0" xfId="0" applyNumberFormat="1" applyFont="1" applyFill="1"/>
    <xf numFmtId="177" fontId="1" fillId="7" borderId="5" xfId="0" applyNumberFormat="1" applyFont="1" applyFill="1" applyBorder="1"/>
    <xf numFmtId="177" fontId="14" fillId="8" borderId="0" xfId="0" applyNumberFormat="1" applyFont="1" applyFill="1" applyAlignment="1">
      <alignment horizontal="right"/>
    </xf>
    <xf numFmtId="177" fontId="1" fillId="33" borderId="21" xfId="0" applyNumberFormat="1" applyFont="1" applyFill="1" applyBorder="1"/>
    <xf numFmtId="177" fontId="1" fillId="14" borderId="21" xfId="0" applyNumberFormat="1" applyFont="1" applyFill="1" applyBorder="1"/>
    <xf numFmtId="177" fontId="1" fillId="7" borderId="22" xfId="0" applyNumberFormat="1" applyFont="1" applyFill="1" applyBorder="1"/>
    <xf numFmtId="177" fontId="1" fillId="0" borderId="2" xfId="0" applyNumberFormat="1" applyFont="1" applyBorder="1"/>
    <xf numFmtId="177" fontId="1" fillId="34" borderId="0" xfId="0" applyNumberFormat="1" applyFont="1" applyFill="1"/>
    <xf numFmtId="177" fontId="1" fillId="7" borderId="3" xfId="0" applyNumberFormat="1" applyFont="1" applyFill="1" applyBorder="1"/>
    <xf numFmtId="177" fontId="77" fillId="8" borderId="0" xfId="0" applyNumberFormat="1" applyFont="1" applyFill="1"/>
    <xf numFmtId="177" fontId="77" fillId="6" borderId="0" xfId="0" applyNumberFormat="1" applyFont="1" applyFill="1"/>
    <xf numFmtId="31" fontId="74" fillId="0" borderId="347" xfId="0" applyNumberFormat="1" applyFont="1" applyBorder="1"/>
    <xf numFmtId="177" fontId="1" fillId="8" borderId="2" xfId="0" applyNumberFormat="1" applyFont="1" applyFill="1" applyBorder="1"/>
    <xf numFmtId="177" fontId="1" fillId="33" borderId="2" xfId="0" applyNumberFormat="1" applyFont="1" applyFill="1" applyBorder="1"/>
    <xf numFmtId="177" fontId="1" fillId="14" borderId="2" xfId="0" applyNumberFormat="1" applyFont="1" applyFill="1" applyBorder="1"/>
    <xf numFmtId="31" fontId="74" fillId="3" borderId="0" xfId="0" applyNumberFormat="1" applyFont="1" applyFill="1"/>
    <xf numFmtId="177" fontId="14" fillId="33" borderId="24" xfId="0" applyNumberFormat="1" applyFont="1" applyFill="1" applyBorder="1"/>
    <xf numFmtId="177" fontId="14" fillId="0" borderId="24" xfId="0" applyNumberFormat="1" applyFont="1" applyBorder="1"/>
    <xf numFmtId="177" fontId="14" fillId="7" borderId="25" xfId="0" applyNumberFormat="1" applyFont="1" applyFill="1" applyBorder="1"/>
    <xf numFmtId="177" fontId="14" fillId="0" borderId="0" xfId="0" applyNumberFormat="1" applyFont="1" applyAlignment="1">
      <alignment horizontal="right"/>
    </xf>
    <xf numFmtId="177" fontId="14" fillId="7" borderId="5" xfId="0" applyNumberFormat="1" applyFont="1" applyFill="1" applyBorder="1" applyAlignment="1">
      <alignment horizontal="right"/>
    </xf>
    <xf numFmtId="177" fontId="14" fillId="3" borderId="0" xfId="0" applyNumberFormat="1" applyFont="1" applyFill="1" applyAlignment="1">
      <alignment horizontal="right"/>
    </xf>
    <xf numFmtId="177" fontId="14" fillId="0" borderId="21" xfId="0" applyNumberFormat="1" applyFont="1" applyBorder="1" applyAlignment="1">
      <alignment horizontal="right"/>
    </xf>
    <xf numFmtId="177" fontId="14" fillId="7" borderId="22" xfId="0" applyNumberFormat="1" applyFont="1" applyFill="1" applyBorder="1" applyAlignment="1">
      <alignment horizontal="right"/>
    </xf>
    <xf numFmtId="177" fontId="1" fillId="35" borderId="0" xfId="0" applyNumberFormat="1" applyFont="1" applyFill="1"/>
    <xf numFmtId="177" fontId="14" fillId="0" borderId="2" xfId="0" applyNumberFormat="1" applyFont="1" applyBorder="1" applyAlignment="1">
      <alignment horizontal="right"/>
    </xf>
    <xf numFmtId="177" fontId="14" fillId="7" borderId="3" xfId="0" applyNumberFormat="1" applyFont="1" applyFill="1" applyBorder="1" applyAlignment="1">
      <alignment horizontal="right"/>
    </xf>
    <xf numFmtId="177" fontId="14" fillId="34" borderId="0" xfId="0" applyNumberFormat="1" applyFont="1" applyFill="1" applyAlignment="1">
      <alignment horizontal="right"/>
    </xf>
    <xf numFmtId="177" fontId="14" fillId="8" borderId="0" xfId="0" applyNumberFormat="1" applyFont="1" applyFill="1"/>
    <xf numFmtId="177" fontId="14" fillId="33" borderId="0" xfId="0" applyNumberFormat="1" applyFont="1" applyFill="1"/>
    <xf numFmtId="177" fontId="14" fillId="6" borderId="0" xfId="0" applyNumberFormat="1" applyFont="1" applyFill="1"/>
    <xf numFmtId="177" fontId="79" fillId="0" borderId="23" xfId="0" applyNumberFormat="1" applyFont="1" applyBorder="1"/>
    <xf numFmtId="31" fontId="74" fillId="0" borderId="4" xfId="0" applyNumberFormat="1" applyFont="1" applyBorder="1"/>
    <xf numFmtId="31" fontId="74" fillId="0" borderId="18" xfId="0" applyNumberFormat="1" applyFont="1" applyBorder="1"/>
    <xf numFmtId="31" fontId="74" fillId="0" borderId="1" xfId="0" applyNumberFormat="1" applyFont="1" applyBorder="1"/>
    <xf numFmtId="31" fontId="23" fillId="3" borderId="0" xfId="0" applyNumberFormat="1" applyFont="1" applyFill="1" applyAlignment="1">
      <alignment horizontal="right"/>
    </xf>
    <xf numFmtId="177" fontId="93" fillId="30" borderId="347" xfId="0" applyNumberFormat="1" applyFont="1" applyFill="1" applyBorder="1" applyAlignment="1">
      <alignment horizontal="center"/>
    </xf>
    <xf numFmtId="14" fontId="93" fillId="30" borderId="3" xfId="0" applyNumberFormat="1" applyFont="1" applyFill="1" applyBorder="1" applyAlignment="1">
      <alignment horizontal="center"/>
    </xf>
    <xf numFmtId="0" fontId="77" fillId="3" borderId="0" xfId="0" applyFont="1" applyFill="1"/>
    <xf numFmtId="177" fontId="77" fillId="3" borderId="0" xfId="0" applyNumberFormat="1" applyFont="1" applyFill="1"/>
    <xf numFmtId="177" fontId="7" fillId="0" borderId="78" xfId="0" applyNumberFormat="1" applyFont="1" applyBorder="1"/>
    <xf numFmtId="177" fontId="77" fillId="22" borderId="24" xfId="0" applyNumberFormat="1" applyFont="1" applyFill="1" applyBorder="1"/>
    <xf numFmtId="0" fontId="77" fillId="22" borderId="24" xfId="0" applyFont="1" applyFill="1" applyBorder="1"/>
    <xf numFmtId="0" fontId="77" fillId="4" borderId="24" xfId="0" applyFont="1" applyFill="1" applyBorder="1"/>
    <xf numFmtId="177" fontId="77" fillId="36" borderId="24" xfId="0" applyNumberFormat="1" applyFont="1" applyFill="1" applyBorder="1"/>
    <xf numFmtId="0" fontId="77" fillId="36" borderId="24" xfId="0" applyFont="1" applyFill="1" applyBorder="1"/>
    <xf numFmtId="177" fontId="77" fillId="27" borderId="24" xfId="0" applyNumberFormat="1" applyFont="1" applyFill="1" applyBorder="1"/>
    <xf numFmtId="0" fontId="77" fillId="27" borderId="24" xfId="0" applyFont="1" applyFill="1" applyBorder="1"/>
    <xf numFmtId="177" fontId="77" fillId="14" borderId="24" xfId="0" applyNumberFormat="1" applyFont="1" applyFill="1" applyBorder="1"/>
    <xf numFmtId="0" fontId="77" fillId="14" borderId="24" xfId="0" applyFont="1" applyFill="1" applyBorder="1"/>
    <xf numFmtId="0" fontId="77" fillId="0" borderId="25" xfId="0" applyFont="1" applyBorder="1"/>
    <xf numFmtId="31" fontId="7" fillId="0" borderId="119" xfId="0" applyNumberFormat="1" applyFont="1" applyBorder="1" applyAlignment="1">
      <alignment horizontal="right"/>
    </xf>
    <xf numFmtId="177" fontId="14" fillId="22" borderId="0" xfId="0" applyNumberFormat="1" applyFont="1" applyFill="1"/>
    <xf numFmtId="177" fontId="14" fillId="4" borderId="0" xfId="0" applyNumberFormat="1" applyFont="1" applyFill="1" applyAlignment="1">
      <alignment horizontal="right"/>
    </xf>
    <xf numFmtId="177" fontId="14" fillId="4" borderId="0" xfId="0" applyNumberFormat="1" applyFont="1" applyFill="1"/>
    <xf numFmtId="177" fontId="1" fillId="36" borderId="0" xfId="0" applyNumberFormat="1" applyFont="1" applyFill="1"/>
    <xf numFmtId="0" fontId="1" fillId="36" borderId="0" xfId="0" applyFont="1" applyFill="1"/>
    <xf numFmtId="177" fontId="1" fillId="27" borderId="0" xfId="0" applyNumberFormat="1" applyFont="1" applyFill="1"/>
    <xf numFmtId="0" fontId="1" fillId="14" borderId="0" xfId="0" applyFont="1" applyFill="1"/>
    <xf numFmtId="0" fontId="1" fillId="22" borderId="0" xfId="0" applyFont="1" applyFill="1"/>
    <xf numFmtId="177" fontId="1" fillId="4" borderId="0" xfId="0" applyNumberFormat="1" applyFont="1" applyFill="1"/>
    <xf numFmtId="177" fontId="14" fillId="22" borderId="0" xfId="0" applyNumberFormat="1" applyFont="1" applyFill="1" applyAlignment="1">
      <alignment horizontal="right"/>
    </xf>
    <xf numFmtId="0" fontId="1" fillId="4" borderId="0" xfId="0" applyFont="1" applyFill="1"/>
    <xf numFmtId="178" fontId="1" fillId="4" borderId="0" xfId="0" applyNumberFormat="1" applyFont="1" applyFill="1"/>
    <xf numFmtId="31" fontId="7" fillId="0" borderId="397" xfId="0" applyNumberFormat="1" applyFont="1" applyBorder="1" applyAlignment="1">
      <alignment horizontal="right"/>
    </xf>
    <xf numFmtId="177" fontId="1" fillId="22" borderId="76" xfId="0" applyNumberFormat="1" applyFont="1" applyFill="1" applyBorder="1"/>
    <xf numFmtId="0" fontId="1" fillId="22" borderId="76" xfId="0" applyFont="1" applyFill="1" applyBorder="1"/>
    <xf numFmtId="0" fontId="1" fillId="4" borderId="76" xfId="0" applyFont="1" applyFill="1" applyBorder="1"/>
    <xf numFmtId="177" fontId="1" fillId="36" borderId="76" xfId="0" applyNumberFormat="1" applyFont="1" applyFill="1" applyBorder="1"/>
    <xf numFmtId="0" fontId="1" fillId="36" borderId="76" xfId="0" applyFont="1" applyFill="1" applyBorder="1"/>
    <xf numFmtId="177" fontId="1" fillId="27" borderId="76" xfId="0" applyNumberFormat="1" applyFont="1" applyFill="1" applyBorder="1"/>
    <xf numFmtId="0" fontId="1" fillId="27" borderId="76" xfId="0" applyFont="1" applyFill="1" applyBorder="1"/>
    <xf numFmtId="177" fontId="1" fillId="14" borderId="76" xfId="0" applyNumberFormat="1" applyFont="1" applyFill="1" applyBorder="1"/>
    <xf numFmtId="0" fontId="1" fillId="14" borderId="76" xfId="0" applyFont="1" applyFill="1" applyBorder="1"/>
    <xf numFmtId="177" fontId="1" fillId="0" borderId="77" xfId="0" applyNumberFormat="1" applyFont="1" applyBorder="1"/>
    <xf numFmtId="0" fontId="23" fillId="3" borderId="0" xfId="0" applyFont="1" applyFill="1" applyAlignment="1">
      <alignment horizontal="right"/>
    </xf>
    <xf numFmtId="0" fontId="7" fillId="6" borderId="119" xfId="0" applyFont="1" applyFill="1" applyBorder="1" applyAlignment="1">
      <alignment horizontal="right"/>
    </xf>
    <xf numFmtId="177" fontId="6" fillId="22" borderId="0" xfId="0" applyNumberFormat="1" applyFont="1" applyFill="1" applyAlignment="1">
      <alignment horizontal="right"/>
    </xf>
    <xf numFmtId="177" fontId="14" fillId="27" borderId="0" xfId="0" applyNumberFormat="1" applyFont="1" applyFill="1" applyAlignment="1">
      <alignment horizontal="right"/>
    </xf>
    <xf numFmtId="177" fontId="14" fillId="14" borderId="0" xfId="0" applyNumberFormat="1" applyFont="1" applyFill="1" applyAlignment="1">
      <alignment horizontal="right"/>
    </xf>
    <xf numFmtId="0" fontId="14" fillId="14" borderId="0" xfId="0" applyFont="1" applyFill="1"/>
    <xf numFmtId="0" fontId="14" fillId="22" borderId="0" xfId="0" applyFont="1" applyFill="1"/>
    <xf numFmtId="0" fontId="14" fillId="4" borderId="0" xfId="0" applyFont="1" applyFill="1"/>
    <xf numFmtId="177" fontId="14" fillId="36" borderId="0" xfId="0" applyNumberFormat="1" applyFont="1" applyFill="1"/>
    <xf numFmtId="0" fontId="14" fillId="36" borderId="0" xfId="0" applyFont="1" applyFill="1"/>
    <xf numFmtId="177" fontId="14" fillId="27" borderId="0" xfId="0" applyNumberFormat="1" applyFont="1" applyFill="1"/>
    <xf numFmtId="177" fontId="14" fillId="14" borderId="0" xfId="0" applyNumberFormat="1" applyFont="1" applyFill="1"/>
    <xf numFmtId="177" fontId="14" fillId="0" borderId="5" xfId="0" applyNumberFormat="1" applyFont="1" applyBorder="1"/>
    <xf numFmtId="177" fontId="14" fillId="36" borderId="0" xfId="0" applyNumberFormat="1" applyFont="1" applyFill="1" applyAlignment="1">
      <alignment horizontal="right"/>
    </xf>
    <xf numFmtId="0" fontId="1" fillId="36" borderId="0" xfId="0" applyFont="1" applyFill="1" applyAlignment="1">
      <alignment wrapText="1"/>
    </xf>
    <xf numFmtId="177" fontId="23" fillId="3" borderId="0" xfId="0" applyNumberFormat="1" applyFont="1" applyFill="1" applyAlignment="1">
      <alignment horizontal="right"/>
    </xf>
    <xf numFmtId="177" fontId="7" fillId="6" borderId="398" xfId="0" applyNumberFormat="1" applyFont="1" applyFill="1" applyBorder="1" applyAlignment="1">
      <alignment horizontal="right"/>
    </xf>
    <xf numFmtId="177" fontId="6" fillId="6" borderId="399" xfId="0" applyNumberFormat="1" applyFont="1" applyFill="1" applyBorder="1" applyAlignment="1">
      <alignment horizontal="right"/>
    </xf>
    <xf numFmtId="177" fontId="6" fillId="6" borderId="399" xfId="0" applyNumberFormat="1" applyFont="1" applyFill="1" applyBorder="1"/>
    <xf numFmtId="177" fontId="6" fillId="32" borderId="399" xfId="0" applyNumberFormat="1" applyFont="1" applyFill="1" applyBorder="1"/>
    <xf numFmtId="177" fontId="13" fillId="3" borderId="400" xfId="0" applyNumberFormat="1" applyFont="1" applyFill="1" applyBorder="1" applyAlignment="1">
      <alignment horizontal="center"/>
    </xf>
    <xf numFmtId="177" fontId="14" fillId="6" borderId="0" xfId="0" applyNumberFormat="1" applyFont="1" applyFill="1" applyAlignment="1">
      <alignment horizontal="right"/>
    </xf>
    <xf numFmtId="177" fontId="14" fillId="30" borderId="0" xfId="0" applyNumberFormat="1" applyFont="1" applyFill="1" applyAlignment="1">
      <alignment horizontal="right"/>
    </xf>
    <xf numFmtId="0" fontId="1" fillId="30" borderId="0" xfId="0" applyFont="1" applyFill="1"/>
    <xf numFmtId="177" fontId="14" fillId="30" borderId="0" xfId="0" applyNumberFormat="1" applyFont="1" applyFill="1"/>
    <xf numFmtId="0" fontId="7" fillId="6" borderId="401" xfId="0" applyFont="1" applyFill="1" applyBorder="1" applyAlignment="1">
      <alignment horizontal="right"/>
    </xf>
    <xf numFmtId="177" fontId="6" fillId="6" borderId="103" xfId="0" applyNumberFormat="1" applyFont="1" applyFill="1" applyBorder="1" applyAlignment="1">
      <alignment horizontal="right"/>
    </xf>
    <xf numFmtId="177" fontId="6" fillId="6" borderId="103" xfId="0" applyNumberFormat="1" applyFont="1" applyFill="1" applyBorder="1"/>
    <xf numFmtId="177" fontId="6" fillId="32" borderId="103" xfId="0" applyNumberFormat="1" applyFont="1" applyFill="1" applyBorder="1"/>
    <xf numFmtId="177" fontId="13" fillId="3" borderId="105" xfId="0" applyNumberFormat="1" applyFont="1" applyFill="1" applyBorder="1" applyAlignment="1">
      <alignment horizontal="center"/>
    </xf>
    <xf numFmtId="0" fontId="7" fillId="6" borderId="397" xfId="0" applyFont="1" applyFill="1" applyBorder="1" applyAlignment="1">
      <alignment horizontal="right"/>
    </xf>
    <xf numFmtId="177" fontId="6" fillId="6" borderId="76" xfId="0" applyNumberFormat="1" applyFont="1" applyFill="1" applyBorder="1" applyAlignment="1">
      <alignment horizontal="right"/>
    </xf>
    <xf numFmtId="0" fontId="1" fillId="0" borderId="5" xfId="0" applyFont="1" applyBorder="1"/>
    <xf numFmtId="0" fontId="1" fillId="0" borderId="77" xfId="0" applyFont="1" applyBorder="1"/>
    <xf numFmtId="31" fontId="7" fillId="6" borderId="401" xfId="0" applyNumberFormat="1" applyFont="1" applyFill="1" applyBorder="1" applyAlignment="1">
      <alignment horizontal="right"/>
    </xf>
    <xf numFmtId="177" fontId="3" fillId="0" borderId="119" xfId="0" applyNumberFormat="1" applyFont="1" applyBorder="1"/>
    <xf numFmtId="0" fontId="94" fillId="3" borderId="0" xfId="0" applyFont="1" applyFill="1"/>
    <xf numFmtId="0" fontId="94" fillId="0" borderId="0" xfId="0" applyFont="1"/>
    <xf numFmtId="184" fontId="94" fillId="0" borderId="0" xfId="0" applyNumberFormat="1" applyFont="1"/>
    <xf numFmtId="0" fontId="94" fillId="9" borderId="28" xfId="0" applyFont="1" applyFill="1" applyBorder="1" applyAlignment="1">
      <alignment horizontal="center"/>
    </xf>
    <xf numFmtId="184" fontId="94" fillId="9" borderId="28" xfId="0" applyNumberFormat="1" applyFont="1" applyFill="1" applyBorder="1" applyAlignment="1">
      <alignment horizontal="center"/>
    </xf>
    <xf numFmtId="0" fontId="94" fillId="0" borderId="28" xfId="0" applyFont="1" applyBorder="1"/>
    <xf numFmtId="0" fontId="94" fillId="0" borderId="28" xfId="0" applyFont="1" applyBorder="1" applyAlignment="1">
      <alignment horizontal="right"/>
    </xf>
    <xf numFmtId="0" fontId="14" fillId="0" borderId="28" xfId="0" applyFont="1" applyBorder="1"/>
    <xf numFmtId="184" fontId="14" fillId="0" borderId="28" xfId="0" applyNumberFormat="1" applyFont="1" applyBorder="1"/>
    <xf numFmtId="3" fontId="14" fillId="0" borderId="28" xfId="0" applyNumberFormat="1" applyFont="1" applyBorder="1"/>
    <xf numFmtId="3" fontId="96" fillId="0" borderId="28" xfId="0" applyNumberFormat="1" applyFont="1" applyBorder="1" applyAlignment="1">
      <alignment horizontal="right"/>
    </xf>
    <xf numFmtId="0" fontId="14" fillId="37" borderId="28" xfId="0" applyFont="1" applyFill="1" applyBorder="1"/>
    <xf numFmtId="14" fontId="94" fillId="37" borderId="28" xfId="0" applyNumberFormat="1" applyFont="1" applyFill="1" applyBorder="1"/>
    <xf numFmtId="184" fontId="94" fillId="37" borderId="28" xfId="0" applyNumberFormat="1" applyFont="1" applyFill="1" applyBorder="1" applyAlignment="1">
      <alignment horizontal="right"/>
    </xf>
    <xf numFmtId="3" fontId="14" fillId="37" borderId="28" xfId="0" applyNumberFormat="1" applyFont="1" applyFill="1" applyBorder="1"/>
    <xf numFmtId="3" fontId="96" fillId="22" borderId="28" xfId="0" applyNumberFormat="1" applyFont="1" applyFill="1" applyBorder="1" applyAlignment="1">
      <alignment horizontal="right"/>
    </xf>
    <xf numFmtId="0" fontId="94" fillId="12" borderId="28" xfId="0" applyFont="1" applyFill="1" applyBorder="1"/>
    <xf numFmtId="14" fontId="94" fillId="12" borderId="28" xfId="0" applyNumberFormat="1" applyFont="1" applyFill="1" applyBorder="1"/>
    <xf numFmtId="0" fontId="94" fillId="12" borderId="28" xfId="0" applyFont="1" applyFill="1" applyBorder="1" applyAlignment="1">
      <alignment horizontal="right"/>
    </xf>
    <xf numFmtId="184" fontId="94" fillId="12" borderId="28" xfId="0" applyNumberFormat="1" applyFont="1" applyFill="1" applyBorder="1"/>
    <xf numFmtId="3" fontId="94" fillId="12" borderId="28" xfId="0" applyNumberFormat="1" applyFont="1" applyFill="1" applyBorder="1" applyAlignment="1">
      <alignment horizontal="right"/>
    </xf>
    <xf numFmtId="3" fontId="94" fillId="22" borderId="28" xfId="0" applyNumberFormat="1" applyFont="1" applyFill="1" applyBorder="1" applyAlignment="1">
      <alignment horizontal="right"/>
    </xf>
    <xf numFmtId="0" fontId="14" fillId="12" borderId="28" xfId="0" applyFont="1" applyFill="1" applyBorder="1"/>
    <xf numFmtId="179" fontId="94" fillId="12" borderId="28" xfId="0" applyNumberFormat="1" applyFont="1" applyFill="1" applyBorder="1" applyAlignment="1">
      <alignment horizontal="right"/>
    </xf>
    <xf numFmtId="184" fontId="94" fillId="12" borderId="28" xfId="0" applyNumberFormat="1" applyFont="1" applyFill="1" applyBorder="1" applyAlignment="1">
      <alignment horizontal="right"/>
    </xf>
    <xf numFmtId="14" fontId="94" fillId="12" borderId="28" xfId="0" applyNumberFormat="1" applyFont="1" applyFill="1" applyBorder="1" applyAlignment="1">
      <alignment horizontal="right"/>
    </xf>
    <xf numFmtId="0" fontId="94" fillId="12" borderId="28" xfId="0" applyFont="1" applyFill="1" applyBorder="1" applyAlignment="1">
      <alignment horizontal="center"/>
    </xf>
    <xf numFmtId="0" fontId="94" fillId="3" borderId="28" xfId="0" applyFont="1" applyFill="1" applyBorder="1" applyAlignment="1">
      <alignment horizontal="center"/>
    </xf>
    <xf numFmtId="14" fontId="94" fillId="3" borderId="28" xfId="0" applyNumberFormat="1" applyFont="1" applyFill="1" applyBorder="1" applyAlignment="1">
      <alignment horizontal="right"/>
    </xf>
    <xf numFmtId="0" fontId="94" fillId="3" borderId="28" xfId="0" applyFont="1" applyFill="1" applyBorder="1" applyAlignment="1">
      <alignment horizontal="right"/>
    </xf>
    <xf numFmtId="3" fontId="94" fillId="0" borderId="28" xfId="0" applyNumberFormat="1" applyFont="1" applyBorder="1" applyAlignment="1">
      <alignment horizontal="right"/>
    </xf>
    <xf numFmtId="3" fontId="94" fillId="3" borderId="28" xfId="0" applyNumberFormat="1" applyFont="1" applyFill="1" applyBorder="1" applyAlignment="1">
      <alignment horizontal="right"/>
    </xf>
    <xf numFmtId="0" fontId="94" fillId="37" borderId="28" xfId="0" applyFont="1" applyFill="1" applyBorder="1"/>
    <xf numFmtId="0" fontId="94" fillId="37" borderId="28" xfId="0" applyFont="1" applyFill="1" applyBorder="1" applyAlignment="1">
      <alignment horizontal="right"/>
    </xf>
    <xf numFmtId="184" fontId="94" fillId="37" borderId="28" xfId="0" applyNumberFormat="1" applyFont="1" applyFill="1" applyBorder="1"/>
    <xf numFmtId="3" fontId="94" fillId="37" borderId="28" xfId="0" applyNumberFormat="1" applyFont="1" applyFill="1" applyBorder="1" applyAlignment="1">
      <alignment horizontal="right"/>
    </xf>
    <xf numFmtId="184" fontId="94" fillId="3" borderId="28" xfId="0" applyNumberFormat="1" applyFont="1" applyFill="1" applyBorder="1" applyAlignment="1">
      <alignment horizontal="right"/>
    </xf>
    <xf numFmtId="14" fontId="94" fillId="0" borderId="28" xfId="0" applyNumberFormat="1" applyFont="1" applyBorder="1"/>
    <xf numFmtId="184" fontId="97" fillId="0" borderId="0" xfId="0" applyNumberFormat="1" applyFont="1" applyAlignment="1">
      <alignment horizontal="center" vertical="center"/>
    </xf>
    <xf numFmtId="0" fontId="98" fillId="3" borderId="0" xfId="0" applyFont="1" applyFill="1" applyAlignment="1">
      <alignment horizontal="center" vertical="center"/>
    </xf>
    <xf numFmtId="0" fontId="99" fillId="0" borderId="0" xfId="0" applyFont="1" applyAlignment="1">
      <alignment horizontal="center"/>
    </xf>
    <xf numFmtId="0" fontId="94" fillId="3" borderId="0" xfId="0" applyFont="1" applyFill="1" applyAlignment="1">
      <alignment horizontal="center"/>
    </xf>
    <xf numFmtId="0" fontId="94" fillId="0" borderId="0" xfId="0" applyFont="1" applyAlignment="1">
      <alignment horizontal="center"/>
    </xf>
    <xf numFmtId="3" fontId="96" fillId="22" borderId="28" xfId="0" applyNumberFormat="1" applyFont="1" applyFill="1" applyBorder="1"/>
    <xf numFmtId="3" fontId="96" fillId="0" borderId="0" xfId="0" applyNumberFormat="1" applyFont="1"/>
    <xf numFmtId="3" fontId="94" fillId="12" borderId="28" xfId="0" applyNumberFormat="1" applyFont="1" applyFill="1" applyBorder="1"/>
    <xf numFmtId="3" fontId="94" fillId="22" borderId="28" xfId="0" applyNumberFormat="1" applyFont="1" applyFill="1" applyBorder="1"/>
    <xf numFmtId="3" fontId="94" fillId="0" borderId="0" xfId="0" applyNumberFormat="1" applyFont="1"/>
    <xf numFmtId="3" fontId="94" fillId="0" borderId="28" xfId="0" applyNumberFormat="1" applyFont="1" applyBorder="1"/>
    <xf numFmtId="3" fontId="100" fillId="0" borderId="0" xfId="0" applyNumberFormat="1" applyFont="1"/>
    <xf numFmtId="31" fontId="23" fillId="3" borderId="0" xfId="0" applyNumberFormat="1" applyFont="1" applyFill="1" applyAlignment="1">
      <alignment horizontal="right" vertical="center" wrapText="1"/>
    </xf>
    <xf numFmtId="0" fontId="1" fillId="3" borderId="0" xfId="0" applyFont="1" applyFill="1" applyAlignment="1">
      <alignment horizontal="right" vertical="center" wrapText="1"/>
    </xf>
    <xf numFmtId="177" fontId="1" fillId="3" borderId="0" xfId="0" applyNumberFormat="1" applyFont="1" applyFill="1" applyAlignment="1">
      <alignment vertical="center" wrapText="1"/>
    </xf>
    <xf numFmtId="0" fontId="101" fillId="3" borderId="0" xfId="0" applyFont="1" applyFill="1" applyAlignment="1">
      <alignment horizontal="center" vertical="center" wrapText="1"/>
    </xf>
    <xf numFmtId="177" fontId="101" fillId="3" borderId="0" xfId="0" applyNumberFormat="1" applyFont="1" applyFill="1" applyAlignment="1">
      <alignment vertical="center" wrapText="1"/>
    </xf>
    <xf numFmtId="0" fontId="1" fillId="3" borderId="0" xfId="0" applyFont="1" applyFill="1" applyAlignment="1">
      <alignment vertical="center" wrapText="1"/>
    </xf>
    <xf numFmtId="0" fontId="101" fillId="3" borderId="0" xfId="0" applyFont="1" applyFill="1" applyAlignment="1">
      <alignment vertical="center" wrapText="1"/>
    </xf>
    <xf numFmtId="0" fontId="77" fillId="3" borderId="0" xfId="0" applyFont="1" applyFill="1" applyAlignment="1">
      <alignment vertical="center" wrapText="1"/>
    </xf>
    <xf numFmtId="177" fontId="77" fillId="3" borderId="0" xfId="0" applyNumberFormat="1" applyFont="1" applyFill="1" applyAlignment="1">
      <alignment vertical="center" wrapText="1"/>
    </xf>
    <xf numFmtId="0" fontId="102" fillId="3" borderId="0" xfId="0" applyFont="1" applyFill="1" applyAlignment="1">
      <alignment vertical="center" wrapText="1"/>
    </xf>
    <xf numFmtId="177" fontId="4" fillId="30" borderId="347" xfId="0" applyNumberFormat="1" applyFont="1" applyFill="1" applyBorder="1" applyAlignment="1">
      <alignment horizontal="center" vertical="center" wrapText="1"/>
    </xf>
    <xf numFmtId="179" fontId="4" fillId="30" borderId="78" xfId="0" applyNumberFormat="1" applyFont="1" applyFill="1" applyBorder="1" applyAlignment="1">
      <alignment horizontal="right" vertical="center" wrapText="1"/>
    </xf>
    <xf numFmtId="177" fontId="103" fillId="3" borderId="0" xfId="0" applyNumberFormat="1" applyFont="1" applyFill="1" applyAlignment="1">
      <alignment horizontal="center" vertical="center" wrapText="1"/>
    </xf>
    <xf numFmtId="0" fontId="102" fillId="3" borderId="0" xfId="0" applyFont="1" applyFill="1" applyAlignment="1">
      <alignment horizontal="center" vertical="center" wrapText="1"/>
    </xf>
    <xf numFmtId="177" fontId="102" fillId="3" borderId="0" xfId="0" applyNumberFormat="1" applyFont="1" applyFill="1" applyAlignment="1">
      <alignment vertical="center" wrapText="1"/>
    </xf>
    <xf numFmtId="31" fontId="23" fillId="3" borderId="0" xfId="0" applyNumberFormat="1" applyFont="1" applyFill="1" applyAlignment="1">
      <alignment horizontal="center" vertical="center" wrapText="1"/>
    </xf>
    <xf numFmtId="177" fontId="104" fillId="27" borderId="1" xfId="0" applyNumberFormat="1" applyFont="1" applyFill="1" applyBorder="1" applyAlignment="1">
      <alignment horizontal="center" vertical="center" wrapText="1"/>
    </xf>
    <xf numFmtId="177" fontId="104" fillId="14" borderId="2" xfId="0" applyNumberFormat="1" applyFont="1" applyFill="1" applyBorder="1" applyAlignment="1">
      <alignment horizontal="center" vertical="center" wrapText="1"/>
    </xf>
    <xf numFmtId="177" fontId="104" fillId="27" borderId="2" xfId="0" applyNumberFormat="1" applyFont="1" applyFill="1" applyBorder="1" applyAlignment="1">
      <alignment horizontal="center" vertical="center" wrapText="1"/>
    </xf>
    <xf numFmtId="177" fontId="104" fillId="27" borderId="3" xfId="0" applyNumberFormat="1" applyFont="1" applyFill="1" applyBorder="1" applyAlignment="1">
      <alignment horizontal="center" vertical="center" wrapText="1"/>
    </xf>
    <xf numFmtId="177" fontId="104" fillId="14" borderId="3" xfId="0" applyNumberFormat="1" applyFont="1" applyFill="1" applyBorder="1" applyAlignment="1">
      <alignment horizontal="center" vertical="center" wrapText="1"/>
    </xf>
    <xf numFmtId="177" fontId="7" fillId="0" borderId="78" xfId="0" applyNumberFormat="1" applyFont="1" applyBorder="1" applyAlignment="1">
      <alignment horizontal="center" vertical="center" wrapText="1"/>
    </xf>
    <xf numFmtId="0" fontId="77" fillId="15" borderId="25" xfId="0" applyFont="1" applyFill="1" applyBorder="1" applyAlignment="1">
      <alignment horizontal="center" vertical="center" wrapText="1"/>
    </xf>
    <xf numFmtId="177" fontId="77" fillId="22" borderId="24" xfId="0" applyNumberFormat="1" applyFont="1" applyFill="1" applyBorder="1" applyAlignment="1">
      <alignment horizontal="center" vertical="center" wrapText="1"/>
    </xf>
    <xf numFmtId="0" fontId="76" fillId="22" borderId="24" xfId="0" applyFont="1" applyFill="1" applyBorder="1" applyAlignment="1">
      <alignment horizontal="center" vertical="center" wrapText="1"/>
    </xf>
    <xf numFmtId="0" fontId="77" fillId="22" borderId="25" xfId="0" applyFont="1" applyFill="1" applyBorder="1" applyAlignment="1">
      <alignment horizontal="center" vertical="center" wrapText="1"/>
    </xf>
    <xf numFmtId="177" fontId="77" fillId="8" borderId="24" xfId="0" applyNumberFormat="1" applyFont="1" applyFill="1" applyBorder="1" applyAlignment="1">
      <alignment horizontal="center" vertical="center" wrapText="1"/>
    </xf>
    <xf numFmtId="0" fontId="76" fillId="8" borderId="24" xfId="0" applyFont="1" applyFill="1" applyBorder="1" applyAlignment="1">
      <alignment horizontal="center" vertical="center" wrapText="1"/>
    </xf>
    <xf numFmtId="0" fontId="77" fillId="8" borderId="24" xfId="0" applyFont="1" applyFill="1" applyBorder="1" applyAlignment="1">
      <alignment horizontal="center" vertical="center" wrapText="1"/>
    </xf>
    <xf numFmtId="177" fontId="77" fillId="36" borderId="23" xfId="0" applyNumberFormat="1" applyFont="1" applyFill="1" applyBorder="1" applyAlignment="1">
      <alignment horizontal="center" vertical="center" wrapText="1"/>
    </xf>
    <xf numFmtId="0" fontId="76" fillId="36" borderId="24" xfId="0" applyFont="1" applyFill="1" applyBorder="1" applyAlignment="1">
      <alignment horizontal="center" vertical="center" wrapText="1"/>
    </xf>
    <xf numFmtId="0" fontId="77" fillId="36" borderId="24" xfId="0" applyFont="1" applyFill="1" applyBorder="1" applyAlignment="1">
      <alignment horizontal="center" vertical="center" wrapText="1"/>
    </xf>
    <xf numFmtId="177" fontId="77" fillId="27" borderId="23" xfId="0" applyNumberFormat="1" applyFont="1" applyFill="1" applyBorder="1" applyAlignment="1">
      <alignment horizontal="center" vertical="center" wrapText="1"/>
    </xf>
    <xf numFmtId="0" fontId="76" fillId="27" borderId="24" xfId="0" applyFont="1" applyFill="1" applyBorder="1" applyAlignment="1">
      <alignment horizontal="center" vertical="center" wrapText="1"/>
    </xf>
    <xf numFmtId="0" fontId="77" fillId="27" borderId="25" xfId="0" applyFont="1" applyFill="1" applyBorder="1" applyAlignment="1">
      <alignment horizontal="center" vertical="center" wrapText="1"/>
    </xf>
    <xf numFmtId="177" fontId="77" fillId="14" borderId="24" xfId="0" applyNumberFormat="1" applyFont="1" applyFill="1" applyBorder="1" applyAlignment="1">
      <alignment horizontal="center" vertical="center" wrapText="1"/>
    </xf>
    <xf numFmtId="0" fontId="76" fillId="14" borderId="24" xfId="0" applyFont="1" applyFill="1" applyBorder="1" applyAlignment="1">
      <alignment horizontal="center" vertical="center" wrapText="1"/>
    </xf>
    <xf numFmtId="0" fontId="77" fillId="14" borderId="25" xfId="0" applyFont="1" applyFill="1" applyBorder="1" applyAlignment="1">
      <alignment horizontal="center" vertical="center" wrapText="1"/>
    </xf>
    <xf numFmtId="31" fontId="7" fillId="0" borderId="119" xfId="0" applyNumberFormat="1" applyFont="1" applyBorder="1" applyAlignment="1">
      <alignment horizontal="right" vertical="center" wrapText="1"/>
    </xf>
    <xf numFmtId="177" fontId="1" fillId="15" borderId="5" xfId="0" applyNumberFormat="1" applyFont="1" applyFill="1" applyBorder="1" applyAlignment="1">
      <alignment horizontal="right" vertical="center" wrapText="1"/>
    </xf>
    <xf numFmtId="177" fontId="1" fillId="22" borderId="0" xfId="0" applyNumberFormat="1" applyFont="1" applyFill="1" applyAlignment="1">
      <alignment vertical="center" wrapText="1"/>
    </xf>
    <xf numFmtId="177" fontId="105" fillId="22" borderId="0" xfId="0" applyNumberFormat="1" applyFont="1" applyFill="1" applyAlignment="1">
      <alignment horizontal="center" vertical="center" wrapText="1"/>
    </xf>
    <xf numFmtId="177" fontId="14" fillId="22" borderId="5" xfId="0" applyNumberFormat="1" applyFont="1" applyFill="1" applyBorder="1" applyAlignment="1">
      <alignment vertical="center" wrapText="1"/>
    </xf>
    <xf numFmtId="177" fontId="14" fillId="8" borderId="0" xfId="0" applyNumberFormat="1" applyFont="1" applyFill="1" applyAlignment="1">
      <alignment horizontal="right" vertical="center" wrapText="1"/>
    </xf>
    <xf numFmtId="177" fontId="105" fillId="8" borderId="0" xfId="0" applyNumberFormat="1" applyFont="1" applyFill="1" applyAlignment="1">
      <alignment horizontal="center" vertical="center" wrapText="1"/>
    </xf>
    <xf numFmtId="177" fontId="14" fillId="8" borderId="0" xfId="0" applyNumberFormat="1" applyFont="1" applyFill="1" applyAlignment="1">
      <alignment vertical="center" wrapText="1"/>
    </xf>
    <xf numFmtId="177" fontId="1" fillId="36" borderId="4" xfId="0" applyNumberFormat="1" applyFont="1" applyFill="1" applyBorder="1" applyAlignment="1">
      <alignment vertical="center" wrapText="1"/>
    </xf>
    <xf numFmtId="177" fontId="105" fillId="36" borderId="0" xfId="0" applyNumberFormat="1" applyFont="1" applyFill="1" applyAlignment="1">
      <alignment horizontal="center" vertical="center" wrapText="1"/>
    </xf>
    <xf numFmtId="0" fontId="1" fillId="36" borderId="0" xfId="0" applyFont="1" applyFill="1" applyAlignment="1">
      <alignment vertical="center" wrapText="1"/>
    </xf>
    <xf numFmtId="177" fontId="1" fillId="27" borderId="4" xfId="0" applyNumberFormat="1" applyFont="1" applyFill="1" applyBorder="1" applyAlignment="1">
      <alignment vertical="center" wrapText="1"/>
    </xf>
    <xf numFmtId="177" fontId="105" fillId="27" borderId="0" xfId="0" applyNumberFormat="1" applyFont="1" applyFill="1" applyAlignment="1">
      <alignment horizontal="center" vertical="center" wrapText="1"/>
    </xf>
    <xf numFmtId="0" fontId="1" fillId="27" borderId="5" xfId="0" applyFont="1" applyFill="1" applyBorder="1" applyAlignment="1">
      <alignment vertical="center" wrapText="1"/>
    </xf>
    <xf numFmtId="177" fontId="1" fillId="14" borderId="0" xfId="0" applyNumberFormat="1" applyFont="1" applyFill="1" applyAlignment="1">
      <alignment vertical="center" wrapText="1"/>
    </xf>
    <xf numFmtId="177" fontId="105" fillId="14" borderId="0" xfId="0" applyNumberFormat="1" applyFont="1" applyFill="1" applyAlignment="1">
      <alignment horizontal="center" vertical="center" wrapText="1"/>
    </xf>
    <xf numFmtId="0" fontId="1" fillId="14" borderId="5" xfId="0" applyFont="1" applyFill="1" applyBorder="1" applyAlignment="1">
      <alignment vertical="center" wrapText="1"/>
    </xf>
    <xf numFmtId="177" fontId="1" fillId="0" borderId="0" xfId="0" applyNumberFormat="1" applyFont="1" applyAlignment="1">
      <alignment vertical="center" wrapText="1"/>
    </xf>
    <xf numFmtId="0" fontId="1" fillId="22" borderId="5" xfId="0" applyFont="1" applyFill="1" applyBorder="1" applyAlignment="1">
      <alignment vertical="center" wrapText="1"/>
    </xf>
    <xf numFmtId="177" fontId="1" fillId="8" borderId="0" xfId="0" applyNumberFormat="1" applyFont="1" applyFill="1" applyAlignment="1">
      <alignment vertical="center" wrapText="1"/>
    </xf>
    <xf numFmtId="177" fontId="14" fillId="22" borderId="0" xfId="0" applyNumberFormat="1" applyFont="1" applyFill="1" applyAlignment="1">
      <alignment horizontal="right" vertical="center" wrapText="1"/>
    </xf>
    <xf numFmtId="0" fontId="1" fillId="8" borderId="0" xfId="0" applyFont="1" applyFill="1" applyAlignment="1">
      <alignment vertical="center" wrapText="1"/>
    </xf>
    <xf numFmtId="0" fontId="23" fillId="3" borderId="0" xfId="0" applyFont="1" applyFill="1" applyAlignment="1">
      <alignment horizontal="right" vertical="center" wrapText="1"/>
    </xf>
    <xf numFmtId="0" fontId="7" fillId="6" borderId="78" xfId="0" applyFont="1" applyFill="1" applyBorder="1" applyAlignment="1">
      <alignment horizontal="right" vertical="center" wrapText="1"/>
    </xf>
    <xf numFmtId="177" fontId="77" fillId="15" borderId="25" xfId="0" applyNumberFormat="1" applyFont="1" applyFill="1" applyBorder="1" applyAlignment="1">
      <alignment horizontal="right" vertical="center" wrapText="1"/>
    </xf>
    <xf numFmtId="177" fontId="6" fillId="22" borderId="24" xfId="0" applyNumberFormat="1" applyFont="1" applyFill="1" applyBorder="1" applyAlignment="1">
      <alignment horizontal="right" vertical="center" wrapText="1"/>
    </xf>
    <xf numFmtId="177" fontId="105" fillId="22" borderId="24" xfId="0" applyNumberFormat="1" applyFont="1" applyFill="1" applyBorder="1" applyAlignment="1">
      <alignment horizontal="center" vertical="center" wrapText="1"/>
    </xf>
    <xf numFmtId="0" fontId="1" fillId="22" borderId="25" xfId="0" applyFont="1" applyFill="1" applyBorder="1" applyAlignment="1">
      <alignment vertical="center" wrapText="1"/>
    </xf>
    <xf numFmtId="177" fontId="6" fillId="8" borderId="24" xfId="0" applyNumberFormat="1" applyFont="1" applyFill="1" applyBorder="1" applyAlignment="1">
      <alignment horizontal="right" vertical="center" wrapText="1"/>
    </xf>
    <xf numFmtId="177" fontId="105" fillId="8" borderId="24" xfId="0" applyNumberFormat="1" applyFont="1" applyFill="1" applyBorder="1" applyAlignment="1">
      <alignment horizontal="center" vertical="center" wrapText="1"/>
    </xf>
    <xf numFmtId="0" fontId="1" fillId="8" borderId="24" xfId="0" applyFont="1" applyFill="1" applyBorder="1" applyAlignment="1">
      <alignment vertical="center" wrapText="1"/>
    </xf>
    <xf numFmtId="177" fontId="6" fillId="36" borderId="23" xfId="0" applyNumberFormat="1" applyFont="1" applyFill="1" applyBorder="1" applyAlignment="1">
      <alignment horizontal="right" vertical="center" wrapText="1"/>
    </xf>
    <xf numFmtId="177" fontId="105" fillId="36" borderId="24" xfId="0" applyNumberFormat="1" applyFont="1" applyFill="1" applyBorder="1" applyAlignment="1">
      <alignment horizontal="center" vertical="center" wrapText="1"/>
    </xf>
    <xf numFmtId="0" fontId="1" fillId="36" borderId="24" xfId="0" applyFont="1" applyFill="1" applyBorder="1" applyAlignment="1">
      <alignment vertical="center" wrapText="1"/>
    </xf>
    <xf numFmtId="177" fontId="6" fillId="27" borderId="23" xfId="0" applyNumberFormat="1" applyFont="1" applyFill="1" applyBorder="1" applyAlignment="1">
      <alignment horizontal="right" vertical="center" wrapText="1"/>
    </xf>
    <xf numFmtId="177" fontId="105" fillId="27" borderId="24" xfId="0" applyNumberFormat="1" applyFont="1" applyFill="1" applyBorder="1" applyAlignment="1">
      <alignment horizontal="center" vertical="center" wrapText="1"/>
    </xf>
    <xf numFmtId="0" fontId="1" fillId="27" borderId="25" xfId="0" applyFont="1" applyFill="1" applyBorder="1" applyAlignment="1">
      <alignment vertical="center" wrapText="1"/>
    </xf>
    <xf numFmtId="177" fontId="6" fillId="14" borderId="24" xfId="0" applyNumberFormat="1" applyFont="1" applyFill="1" applyBorder="1" applyAlignment="1">
      <alignment horizontal="right" vertical="center" wrapText="1"/>
    </xf>
    <xf numFmtId="177" fontId="105" fillId="14" borderId="24" xfId="0" applyNumberFormat="1" applyFont="1" applyFill="1" applyBorder="1" applyAlignment="1">
      <alignment horizontal="center" vertical="center" wrapText="1"/>
    </xf>
    <xf numFmtId="0" fontId="1" fillId="14" borderId="25" xfId="0" applyFont="1" applyFill="1" applyBorder="1" applyAlignment="1">
      <alignment vertical="center" wrapText="1"/>
    </xf>
    <xf numFmtId="177" fontId="14" fillId="27" borderId="4" xfId="0" applyNumberFormat="1" applyFont="1" applyFill="1" applyBorder="1" applyAlignment="1">
      <alignment horizontal="right" vertical="center" wrapText="1"/>
    </xf>
    <xf numFmtId="0" fontId="14" fillId="27" borderId="5" xfId="0" applyFont="1" applyFill="1" applyBorder="1" applyAlignment="1">
      <alignment vertical="center" wrapText="1"/>
    </xf>
    <xf numFmtId="31" fontId="7" fillId="0" borderId="397" xfId="0" applyNumberFormat="1" applyFont="1" applyBorder="1" applyAlignment="1">
      <alignment horizontal="right" vertical="center" wrapText="1"/>
    </xf>
    <xf numFmtId="177" fontId="1" fillId="22" borderId="76" xfId="0" applyNumberFormat="1" applyFont="1" applyFill="1" applyBorder="1" applyAlignment="1">
      <alignment vertical="center" wrapText="1"/>
    </xf>
    <xf numFmtId="0" fontId="1" fillId="22" borderId="77" xfId="0" applyFont="1" applyFill="1" applyBorder="1" applyAlignment="1">
      <alignment vertical="center" wrapText="1"/>
    </xf>
    <xf numFmtId="177" fontId="1" fillId="8" borderId="76" xfId="0" applyNumberFormat="1" applyFont="1" applyFill="1" applyBorder="1" applyAlignment="1">
      <alignment vertical="center" wrapText="1"/>
    </xf>
    <xf numFmtId="0" fontId="1" fillId="8" borderId="76" xfId="0" applyFont="1" applyFill="1" applyBorder="1" applyAlignment="1">
      <alignment vertical="center" wrapText="1"/>
    </xf>
    <xf numFmtId="177" fontId="1" fillId="36" borderId="54" xfId="0" applyNumberFormat="1" applyFont="1" applyFill="1" applyBorder="1" applyAlignment="1">
      <alignment vertical="center" wrapText="1"/>
    </xf>
    <xf numFmtId="0" fontId="1" fillId="36" borderId="76" xfId="0" applyFont="1" applyFill="1" applyBorder="1" applyAlignment="1">
      <alignment vertical="center" wrapText="1"/>
    </xf>
    <xf numFmtId="177" fontId="1" fillId="27" borderId="54" xfId="0" applyNumberFormat="1" applyFont="1" applyFill="1" applyBorder="1" applyAlignment="1">
      <alignment vertical="center" wrapText="1"/>
    </xf>
    <xf numFmtId="0" fontId="1" fillId="27" borderId="77" xfId="0" applyFont="1" applyFill="1" applyBorder="1" applyAlignment="1">
      <alignment vertical="center" wrapText="1"/>
    </xf>
    <xf numFmtId="177" fontId="1" fillId="14" borderId="76" xfId="0" applyNumberFormat="1" applyFont="1" applyFill="1" applyBorder="1" applyAlignment="1">
      <alignment vertical="center" wrapText="1"/>
    </xf>
    <xf numFmtId="0" fontId="1" fillId="14" borderId="77" xfId="0" applyFont="1" applyFill="1" applyBorder="1" applyAlignment="1">
      <alignment vertical="center" wrapText="1"/>
    </xf>
    <xf numFmtId="177" fontId="79" fillId="15" borderId="25" xfId="0" applyNumberFormat="1" applyFont="1" applyFill="1" applyBorder="1" applyAlignment="1">
      <alignment horizontal="right" vertical="center" wrapText="1"/>
    </xf>
    <xf numFmtId="177" fontId="14" fillId="14" borderId="0" xfId="0" applyNumberFormat="1" applyFont="1" applyFill="1" applyAlignment="1">
      <alignment horizontal="right" vertical="center" wrapText="1"/>
    </xf>
    <xf numFmtId="0" fontId="14" fillId="14" borderId="5" xfId="0" applyFont="1" applyFill="1" applyBorder="1" applyAlignment="1">
      <alignment vertical="center" wrapText="1"/>
    </xf>
    <xf numFmtId="0" fontId="14" fillId="22" borderId="5" xfId="0" applyFont="1" applyFill="1" applyBorder="1" applyAlignment="1">
      <alignment vertical="center" wrapText="1"/>
    </xf>
    <xf numFmtId="177" fontId="14" fillId="0" borderId="0" xfId="0" applyNumberFormat="1" applyFont="1" applyAlignment="1">
      <alignment vertical="center" wrapText="1"/>
    </xf>
    <xf numFmtId="177" fontId="14" fillId="36" borderId="4" xfId="0" applyNumberFormat="1" applyFont="1" applyFill="1" applyBorder="1" applyAlignment="1">
      <alignment horizontal="right" vertical="center" wrapText="1"/>
    </xf>
    <xf numFmtId="0" fontId="14" fillId="36" borderId="0" xfId="0" applyFont="1" applyFill="1" applyAlignment="1">
      <alignment vertical="center" wrapText="1"/>
    </xf>
    <xf numFmtId="177" fontId="23" fillId="3" borderId="0" xfId="0" applyNumberFormat="1" applyFont="1" applyFill="1" applyAlignment="1">
      <alignment horizontal="right" vertical="center" wrapText="1"/>
    </xf>
    <xf numFmtId="0" fontId="13" fillId="6" borderId="78" xfId="0" applyFont="1" applyFill="1" applyBorder="1" applyAlignment="1">
      <alignment horizontal="right" vertical="center" wrapText="1"/>
    </xf>
    <xf numFmtId="177" fontId="6" fillId="38" borderId="25" xfId="0" applyNumberFormat="1" applyFont="1" applyFill="1" applyBorder="1" applyAlignment="1">
      <alignment horizontal="right" vertical="center" wrapText="1"/>
    </xf>
    <xf numFmtId="0" fontId="14" fillId="22" borderId="25" xfId="0" applyFont="1" applyFill="1" applyBorder="1" applyAlignment="1">
      <alignment vertical="center"/>
    </xf>
    <xf numFmtId="0" fontId="14" fillId="8" borderId="24" xfId="0" applyFont="1" applyFill="1" applyBorder="1" applyAlignment="1">
      <alignment vertical="center"/>
    </xf>
    <xf numFmtId="0" fontId="14" fillId="36" borderId="24" xfId="0" applyFont="1" applyFill="1" applyBorder="1" applyAlignment="1">
      <alignment vertical="center"/>
    </xf>
    <xf numFmtId="0" fontId="14" fillId="27" borderId="25" xfId="0" applyFont="1" applyFill="1" applyBorder="1" applyAlignment="1">
      <alignment vertical="center"/>
    </xf>
    <xf numFmtId="0" fontId="14" fillId="14" borderId="25" xfId="0" applyFont="1" applyFill="1" applyBorder="1" applyAlignment="1">
      <alignment vertical="center"/>
    </xf>
    <xf numFmtId="177" fontId="1" fillId="31" borderId="0" xfId="0" applyNumberFormat="1" applyFont="1" applyFill="1" applyAlignment="1">
      <alignment vertical="center" wrapText="1"/>
    </xf>
    <xf numFmtId="0" fontId="14" fillId="8" borderId="0" xfId="0" applyFont="1" applyFill="1" applyAlignment="1">
      <alignment vertical="center" wrapText="1"/>
    </xf>
    <xf numFmtId="177" fontId="1" fillId="22" borderId="4" xfId="0" applyNumberFormat="1" applyFont="1" applyFill="1" applyBorder="1" applyAlignment="1">
      <alignment vertical="center" wrapText="1"/>
    </xf>
    <xf numFmtId="177" fontId="14" fillId="36" borderId="4" xfId="0" applyNumberFormat="1" applyFont="1" applyFill="1" applyBorder="1" applyAlignment="1">
      <alignment horizontal="right" wrapText="1"/>
    </xf>
    <xf numFmtId="0" fontId="14" fillId="36" borderId="0" xfId="0" applyFont="1" applyFill="1" applyAlignment="1">
      <alignment wrapText="1"/>
    </xf>
    <xf numFmtId="177" fontId="6" fillId="14" borderId="23" xfId="0" applyNumberFormat="1" applyFont="1" applyFill="1" applyBorder="1" applyAlignment="1">
      <alignment horizontal="right" vertical="center" wrapText="1"/>
    </xf>
    <xf numFmtId="177" fontId="1" fillId="34" borderId="0" xfId="0" applyNumberFormat="1" applyFont="1" applyFill="1" applyAlignment="1">
      <alignment vertical="center" wrapText="1"/>
    </xf>
    <xf numFmtId="177" fontId="105" fillId="34" borderId="0" xfId="0" applyNumberFormat="1" applyFont="1" applyFill="1" applyAlignment="1">
      <alignment horizontal="center" vertical="center" wrapText="1"/>
    </xf>
    <xf numFmtId="0" fontId="1" fillId="34" borderId="0" xfId="0" applyFont="1" applyFill="1" applyAlignment="1">
      <alignment vertical="center" wrapText="1"/>
    </xf>
    <xf numFmtId="0" fontId="14" fillId="36" borderId="25" xfId="0" applyFont="1" applyFill="1" applyBorder="1" applyAlignment="1">
      <alignment vertical="center"/>
    </xf>
    <xf numFmtId="177" fontId="6" fillId="27" borderId="24" xfId="0" applyNumberFormat="1" applyFont="1" applyFill="1" applyBorder="1" applyAlignment="1">
      <alignment horizontal="right" vertical="center" wrapText="1"/>
    </xf>
    <xf numFmtId="0" fontId="14" fillId="8" borderId="25" xfId="0" applyFont="1" applyFill="1" applyBorder="1" applyAlignment="1">
      <alignment vertical="center"/>
    </xf>
    <xf numFmtId="177" fontId="6" fillId="36" borderId="24" xfId="0" applyNumberFormat="1" applyFont="1" applyFill="1" applyBorder="1" applyAlignment="1">
      <alignment horizontal="right" vertical="center" wrapText="1"/>
    </xf>
    <xf numFmtId="177" fontId="1" fillId="22" borderId="5" xfId="0" applyNumberFormat="1" applyFont="1" applyFill="1" applyBorder="1" applyAlignment="1">
      <alignment vertical="center" wrapText="1"/>
    </xf>
    <xf numFmtId="177" fontId="105" fillId="31" borderId="0" xfId="0" applyNumberFormat="1" applyFont="1" applyFill="1" applyAlignment="1">
      <alignment horizontal="center" vertical="center" wrapText="1"/>
    </xf>
    <xf numFmtId="0" fontId="1" fillId="31" borderId="5" xfId="0" applyFont="1" applyFill="1" applyBorder="1" applyAlignment="1">
      <alignment vertical="center" wrapText="1"/>
    </xf>
    <xf numFmtId="0" fontId="1" fillId="8" borderId="5" xfId="0" applyFont="1" applyFill="1" applyBorder="1" applyAlignment="1">
      <alignment vertical="center" wrapText="1"/>
    </xf>
    <xf numFmtId="177" fontId="1" fillId="37" borderId="0" xfId="0" applyNumberFormat="1" applyFont="1" applyFill="1" applyAlignment="1">
      <alignment vertical="center" wrapText="1"/>
    </xf>
    <xf numFmtId="177" fontId="105" fillId="37" borderId="0" xfId="0" applyNumberFormat="1" applyFont="1" applyFill="1" applyAlignment="1">
      <alignment horizontal="center" vertical="center" wrapText="1"/>
    </xf>
    <xf numFmtId="0" fontId="1" fillId="37" borderId="5" xfId="0" applyFont="1" applyFill="1" applyBorder="1" applyAlignment="1">
      <alignment vertical="center" wrapText="1"/>
    </xf>
    <xf numFmtId="177" fontId="1" fillId="6" borderId="0" xfId="0" applyNumberFormat="1" applyFont="1" applyFill="1" applyAlignment="1">
      <alignment vertical="center" wrapText="1"/>
    </xf>
    <xf numFmtId="177" fontId="105" fillId="6" borderId="0" xfId="0" applyNumberFormat="1" applyFont="1" applyFill="1" applyAlignment="1">
      <alignment horizontal="center" vertical="center" wrapText="1"/>
    </xf>
    <xf numFmtId="0" fontId="1" fillId="6" borderId="5" xfId="0" applyFont="1" applyFill="1" applyBorder="1" applyAlignment="1">
      <alignment vertical="center" wrapText="1"/>
    </xf>
    <xf numFmtId="0" fontId="1" fillId="22" borderId="0" xfId="0" applyFont="1" applyFill="1" applyAlignment="1">
      <alignment vertical="center" wrapText="1"/>
    </xf>
    <xf numFmtId="177" fontId="14" fillId="8" borderId="4" xfId="0" applyNumberFormat="1" applyFont="1" applyFill="1" applyBorder="1" applyAlignment="1">
      <alignment vertical="center" wrapText="1"/>
    </xf>
    <xf numFmtId="0" fontId="14" fillId="22" borderId="5" xfId="0" applyFont="1" applyFill="1" applyBorder="1"/>
    <xf numFmtId="0" fontId="1" fillId="0" borderId="0" xfId="0" applyFont="1" applyAlignment="1">
      <alignment vertical="center" wrapText="1"/>
    </xf>
    <xf numFmtId="177" fontId="14" fillId="6" borderId="0" xfId="0" applyNumberFormat="1" applyFont="1" applyFill="1" applyAlignment="1">
      <alignment vertical="center" wrapText="1"/>
    </xf>
    <xf numFmtId="0" fontId="14" fillId="6" borderId="0" xfId="0" applyFont="1" applyFill="1" applyAlignment="1">
      <alignment vertical="center" wrapText="1"/>
    </xf>
    <xf numFmtId="0" fontId="1" fillId="6" borderId="0" xfId="0" applyFont="1" applyFill="1" applyAlignment="1">
      <alignment vertical="center" wrapText="1"/>
    </xf>
    <xf numFmtId="177" fontId="14" fillId="3" borderId="0" xfId="0" applyNumberFormat="1" applyFont="1" applyFill="1" applyAlignment="1">
      <alignment vertical="center" wrapText="1"/>
    </xf>
    <xf numFmtId="0" fontId="13" fillId="6" borderId="78" xfId="0" applyFont="1" applyFill="1" applyBorder="1" applyAlignment="1">
      <alignment horizontal="right" wrapText="1"/>
    </xf>
    <xf numFmtId="177" fontId="6" fillId="38" borderId="25" xfId="0" applyNumberFormat="1" applyFont="1" applyFill="1" applyBorder="1" applyAlignment="1">
      <alignment horizontal="right" wrapText="1"/>
    </xf>
    <xf numFmtId="177" fontId="6" fillId="22" borderId="24" xfId="0" applyNumberFormat="1" applyFont="1" applyFill="1" applyBorder="1" applyAlignment="1">
      <alignment horizontal="right" wrapText="1"/>
    </xf>
    <xf numFmtId="177" fontId="14" fillId="22" borderId="24" xfId="0" applyNumberFormat="1" applyFont="1" applyFill="1" applyBorder="1"/>
    <xf numFmtId="0" fontId="14" fillId="22" borderId="25" xfId="0" applyFont="1" applyFill="1" applyBorder="1"/>
    <xf numFmtId="177" fontId="6" fillId="8" borderId="24" xfId="0" applyNumberFormat="1" applyFont="1" applyFill="1" applyBorder="1" applyAlignment="1">
      <alignment horizontal="right" wrapText="1"/>
    </xf>
    <xf numFmtId="177" fontId="14" fillId="8" borderId="24" xfId="0" applyNumberFormat="1" applyFont="1" applyFill="1" applyBorder="1"/>
    <xf numFmtId="0" fontId="14" fillId="8" borderId="24" xfId="0" applyFont="1" applyFill="1" applyBorder="1"/>
    <xf numFmtId="177" fontId="6" fillId="36" borderId="23" xfId="0" applyNumberFormat="1" applyFont="1" applyFill="1" applyBorder="1" applyAlignment="1">
      <alignment horizontal="right" wrapText="1"/>
    </xf>
    <xf numFmtId="177" fontId="14" fillId="36" borderId="24" xfId="0" applyNumberFormat="1" applyFont="1" applyFill="1" applyBorder="1"/>
    <xf numFmtId="0" fontId="14" fillId="36" borderId="25" xfId="0" applyFont="1" applyFill="1" applyBorder="1"/>
    <xf numFmtId="177" fontId="6" fillId="27" borderId="24" xfId="0" applyNumberFormat="1" applyFont="1" applyFill="1" applyBorder="1" applyAlignment="1">
      <alignment horizontal="right" wrapText="1"/>
    </xf>
    <xf numFmtId="177" fontId="14" fillId="27" borderId="24" xfId="0" applyNumberFormat="1" applyFont="1" applyFill="1" applyBorder="1"/>
    <xf numFmtId="0" fontId="14" fillId="27" borderId="25" xfId="0" applyFont="1" applyFill="1" applyBorder="1"/>
    <xf numFmtId="177" fontId="6" fillId="14" borderId="24" xfId="0" applyNumberFormat="1" applyFont="1" applyFill="1" applyBorder="1" applyAlignment="1">
      <alignment horizontal="right" wrapText="1"/>
    </xf>
    <xf numFmtId="177" fontId="14" fillId="14" borderId="24" xfId="0" applyNumberFormat="1" applyFont="1" applyFill="1" applyBorder="1"/>
    <xf numFmtId="0" fontId="14" fillId="14" borderId="25" xfId="0" applyFont="1" applyFill="1" applyBorder="1"/>
    <xf numFmtId="0" fontId="4" fillId="5" borderId="1" xfId="0" applyFont="1" applyFill="1" applyBorder="1" applyAlignment="1">
      <alignment horizontal="center" vertical="center"/>
    </xf>
    <xf numFmtId="0" fontId="5" fillId="0" borderId="6" xfId="0" applyFont="1" applyBorder="1"/>
    <xf numFmtId="0" fontId="5" fillId="0" borderId="8" xfId="0" applyFont="1" applyBorder="1"/>
    <xf numFmtId="0" fontId="5" fillId="0" borderId="9" xfId="0" applyFont="1" applyBorder="1"/>
    <xf numFmtId="0" fontId="4" fillId="5" borderId="13" xfId="0" applyFont="1" applyFill="1" applyBorder="1" applyAlignment="1">
      <alignment horizontal="center" vertical="center"/>
    </xf>
    <xf numFmtId="0" fontId="5" fillId="0" borderId="14" xfId="0" applyFont="1" applyBorder="1"/>
    <xf numFmtId="0" fontId="5" fillId="0" borderId="18" xfId="0" applyFont="1" applyBorder="1"/>
    <xf numFmtId="0" fontId="5" fillId="0" borderId="19" xfId="0" applyFont="1" applyBorder="1"/>
    <xf numFmtId="38" fontId="6" fillId="5" borderId="23" xfId="0" applyNumberFormat="1" applyFont="1" applyFill="1" applyBorder="1" applyAlignment="1">
      <alignment horizontal="center"/>
    </xf>
    <xf numFmtId="0" fontId="5" fillId="0" borderId="24" xfId="0" applyFont="1" applyBorder="1"/>
    <xf numFmtId="0" fontId="5" fillId="0" borderId="25" xfId="0" applyFont="1" applyBorder="1"/>
    <xf numFmtId="0" fontId="4" fillId="0" borderId="15" xfId="0" applyFont="1" applyBorder="1" applyAlignment="1">
      <alignment horizontal="left" vertical="center"/>
    </xf>
    <xf numFmtId="0" fontId="5" fillId="0" borderId="16" xfId="0" applyFont="1" applyBorder="1"/>
    <xf numFmtId="0" fontId="5" fillId="0" borderId="17" xfId="0" applyFont="1" applyBorder="1"/>
    <xf numFmtId="0" fontId="5" fillId="0" borderId="10" xfId="0" applyFont="1" applyBorder="1"/>
    <xf numFmtId="0" fontId="5" fillId="0" borderId="11" xfId="0" applyFont="1" applyBorder="1"/>
    <xf numFmtId="0" fontId="5" fillId="0" borderId="12" xfId="0" applyFont="1" applyBorder="1"/>
    <xf numFmtId="0" fontId="5" fillId="0" borderId="20" xfId="0" applyFont="1" applyBorder="1"/>
    <xf numFmtId="0" fontId="5" fillId="0" borderId="21" xfId="0" applyFont="1" applyBorder="1"/>
    <xf numFmtId="0" fontId="5" fillId="0" borderId="22" xfId="0" applyFont="1" applyBorder="1"/>
    <xf numFmtId="0" fontId="4" fillId="4" borderId="1" xfId="0" applyFont="1" applyFill="1" applyBorder="1" applyAlignment="1">
      <alignment horizontal="center" vertical="center"/>
    </xf>
    <xf numFmtId="0" fontId="5" fillId="0" borderId="2" xfId="0" applyFont="1" applyBorder="1"/>
    <xf numFmtId="0" fontId="5" fillId="0" borderId="3" xfId="0" applyFont="1" applyBorder="1"/>
    <xf numFmtId="0" fontId="5" fillId="0" borderId="4" xfId="0" applyFont="1" applyBorder="1"/>
    <xf numFmtId="0" fontId="0" fillId="0" borderId="0" xfId="0"/>
    <xf numFmtId="0" fontId="5" fillId="0" borderId="5" xfId="0" applyFont="1" applyBorder="1"/>
    <xf numFmtId="0" fontId="4" fillId="0" borderId="7" xfId="0" applyFont="1" applyBorder="1" applyAlignment="1">
      <alignment horizontal="left" vertical="center"/>
    </xf>
    <xf numFmtId="0" fontId="13" fillId="0" borderId="4" xfId="0" applyFont="1" applyBorder="1" applyAlignment="1">
      <alignment horizontal="center" vertical="center"/>
    </xf>
    <xf numFmtId="0" fontId="5" fillId="0" borderId="54" xfId="0" applyFont="1" applyBorder="1"/>
    <xf numFmtId="0" fontId="7" fillId="0" borderId="4" xfId="0" applyFont="1" applyBorder="1" applyAlignment="1">
      <alignment horizontal="center" vertical="center"/>
    </xf>
    <xf numFmtId="0" fontId="15" fillId="10" borderId="23" xfId="0" applyFont="1" applyFill="1" applyBorder="1" applyAlignment="1">
      <alignment horizontal="center"/>
    </xf>
    <xf numFmtId="0" fontId="11" fillId="4" borderId="1" xfId="0" applyFont="1" applyFill="1" applyBorder="1" applyAlignment="1">
      <alignment horizontal="center"/>
    </xf>
    <xf numFmtId="0" fontId="6" fillId="3" borderId="42" xfId="0" applyFont="1" applyFill="1" applyBorder="1" applyAlignment="1">
      <alignment horizontal="center"/>
    </xf>
    <xf numFmtId="0" fontId="5" fillId="0" borderId="43" xfId="0" applyFont="1" applyBorder="1"/>
    <xf numFmtId="38" fontId="32" fillId="19" borderId="135" xfId="0" applyNumberFormat="1" applyFont="1" applyFill="1" applyBorder="1" applyAlignment="1">
      <alignment horizontal="center" vertical="center"/>
    </xf>
    <xf numFmtId="0" fontId="5" fillId="0" borderId="138" xfId="0" applyFont="1" applyBorder="1"/>
    <xf numFmtId="38" fontId="32" fillId="20" borderId="137" xfId="0" applyNumberFormat="1" applyFont="1" applyFill="1" applyBorder="1" applyAlignment="1">
      <alignment horizontal="center" vertical="center"/>
    </xf>
    <xf numFmtId="0" fontId="5" fillId="0" borderId="139" xfId="0" applyFont="1" applyBorder="1"/>
    <xf numFmtId="38" fontId="33" fillId="19" borderId="135" xfId="0" applyNumberFormat="1" applyFont="1" applyFill="1" applyBorder="1" applyAlignment="1">
      <alignment horizontal="center" vertical="center"/>
    </xf>
    <xf numFmtId="38" fontId="33" fillId="20" borderId="137" xfId="0" applyNumberFormat="1" applyFont="1" applyFill="1" applyBorder="1" applyAlignment="1">
      <alignment horizontal="center" vertical="center"/>
    </xf>
    <xf numFmtId="38" fontId="31" fillId="19" borderId="135" xfId="0" applyNumberFormat="1" applyFont="1" applyFill="1" applyBorder="1" applyAlignment="1">
      <alignment horizontal="center"/>
    </xf>
    <xf numFmtId="0" fontId="5" fillId="0" borderId="136" xfId="0" applyFont="1" applyBorder="1"/>
    <xf numFmtId="38" fontId="31" fillId="20" borderId="135" xfId="0" applyNumberFormat="1" applyFont="1" applyFill="1" applyBorder="1" applyAlignment="1">
      <alignment horizontal="center"/>
    </xf>
    <xf numFmtId="0" fontId="5" fillId="0" borderId="137" xfId="0" applyFont="1" applyBorder="1"/>
    <xf numFmtId="38" fontId="31" fillId="19" borderId="137" xfId="0" applyNumberFormat="1" applyFont="1" applyFill="1" applyBorder="1" applyAlignment="1">
      <alignment horizontal="center"/>
    </xf>
    <xf numFmtId="38" fontId="31" fillId="20" borderId="137" xfId="0" applyNumberFormat="1" applyFont="1" applyFill="1" applyBorder="1" applyAlignment="1">
      <alignment horizontal="center"/>
    </xf>
    <xf numFmtId="38" fontId="32" fillId="20" borderId="135" xfId="0" applyNumberFormat="1" applyFont="1" applyFill="1" applyBorder="1" applyAlignment="1">
      <alignment horizontal="center" vertical="center"/>
    </xf>
    <xf numFmtId="38" fontId="21" fillId="19" borderId="243" xfId="0" applyNumberFormat="1" applyFont="1" applyFill="1" applyBorder="1" applyAlignment="1">
      <alignment horizontal="center"/>
    </xf>
    <xf numFmtId="0" fontId="5" fillId="0" borderId="244" xfId="0" applyFont="1" applyBorder="1"/>
    <xf numFmtId="38" fontId="21" fillId="19" borderId="135" xfId="0" applyNumberFormat="1" applyFont="1" applyFill="1" applyBorder="1" applyAlignment="1">
      <alignment horizontal="center"/>
    </xf>
    <xf numFmtId="38" fontId="21" fillId="20" borderId="137" xfId="0" applyNumberFormat="1" applyFont="1" applyFill="1" applyBorder="1" applyAlignment="1">
      <alignment horizontal="center"/>
    </xf>
    <xf numFmtId="38" fontId="21" fillId="20" borderId="135" xfId="0" applyNumberFormat="1" applyFont="1" applyFill="1" applyBorder="1" applyAlignment="1">
      <alignment horizontal="center"/>
    </xf>
    <xf numFmtId="38" fontId="34" fillId="13" borderId="262" xfId="0" applyNumberFormat="1" applyFont="1" applyFill="1" applyBorder="1" applyAlignment="1">
      <alignment horizontal="left" vertical="center"/>
    </xf>
    <xf numFmtId="0" fontId="5" fillId="0" borderId="279" xfId="0" applyFont="1" applyBorder="1"/>
    <xf numFmtId="38" fontId="34" fillId="14" borderId="262" xfId="0" applyNumberFormat="1" applyFont="1" applyFill="1" applyBorder="1" applyAlignment="1">
      <alignment horizontal="left" vertical="center"/>
    </xf>
    <xf numFmtId="38" fontId="34" fillId="14" borderId="281" xfId="0" applyNumberFormat="1" applyFont="1" applyFill="1" applyBorder="1" applyAlignment="1">
      <alignment horizontal="left" vertical="center"/>
    </xf>
    <xf numFmtId="0" fontId="5" fillId="0" borderId="282" xfId="0" applyFont="1" applyBorder="1"/>
    <xf numFmtId="38" fontId="38" fillId="19" borderId="243" xfId="0" applyNumberFormat="1" applyFont="1" applyFill="1" applyBorder="1"/>
    <xf numFmtId="0" fontId="5" fillId="0" borderId="290" xfId="0" applyFont="1" applyBorder="1"/>
    <xf numFmtId="38" fontId="44" fillId="23" borderId="224" xfId="0" applyNumberFormat="1" applyFont="1" applyFill="1" applyBorder="1" applyAlignment="1">
      <alignment horizontal="center" wrapText="1"/>
    </xf>
    <xf numFmtId="0" fontId="5" fillId="0" borderId="224" xfId="0" applyFont="1" applyBorder="1"/>
    <xf numFmtId="0" fontId="5" fillId="0" borderId="272" xfId="0" applyFont="1" applyBorder="1"/>
    <xf numFmtId="0" fontId="80" fillId="5" borderId="1" xfId="0" applyFont="1" applyFill="1" applyBorder="1" applyAlignment="1">
      <alignment horizontal="center" vertical="center"/>
    </xf>
    <xf numFmtId="0" fontId="95" fillId="12" borderId="402" xfId="0" applyFont="1" applyFill="1" applyBorder="1" applyAlignment="1">
      <alignment horizontal="center" vertical="center"/>
    </xf>
    <xf numFmtId="0" fontId="5" fillId="0" borderId="399" xfId="0" applyFont="1" applyBorder="1"/>
    <xf numFmtId="0" fontId="5" fillId="0" borderId="403" xfId="0" applyFont="1" applyBorder="1"/>
    <xf numFmtId="0" fontId="96" fillId="4" borderId="402" xfId="0" applyFont="1" applyFill="1" applyBorder="1" applyAlignment="1">
      <alignment horizontal="center"/>
    </xf>
    <xf numFmtId="0" fontId="96" fillId="12" borderId="402" xfId="0" applyFont="1" applyFill="1" applyBorder="1" applyAlignment="1">
      <alignment horizontal="center"/>
    </xf>
    <xf numFmtId="0" fontId="94" fillId="0" borderId="0" xfId="0" applyFont="1" applyAlignment="1">
      <alignment horizontal="left"/>
    </xf>
    <xf numFmtId="177" fontId="104" fillId="22" borderId="2" xfId="0" applyNumberFormat="1" applyFont="1" applyFill="1" applyBorder="1" applyAlignment="1">
      <alignment horizontal="center" vertical="center" wrapText="1"/>
    </xf>
    <xf numFmtId="177" fontId="104" fillId="8" borderId="2" xfId="0" applyNumberFormat="1" applyFont="1" applyFill="1" applyBorder="1" applyAlignment="1">
      <alignment horizontal="center" vertical="center" wrapText="1"/>
    </xf>
    <xf numFmtId="177" fontId="15" fillId="30" borderId="1" xfId="0" applyNumberFormat="1" applyFont="1" applyFill="1" applyBorder="1" applyAlignment="1">
      <alignment horizontal="center" vertical="center" wrapText="1"/>
    </xf>
    <xf numFmtId="177" fontId="104" fillId="22" borderId="1" xfId="0" applyNumberFormat="1" applyFont="1" applyFill="1" applyBorder="1" applyAlignment="1">
      <alignment horizontal="center" vertical="center" wrapText="1"/>
    </xf>
    <xf numFmtId="177" fontId="104" fillId="36" borderId="1" xfId="0" applyNumberFormat="1" applyFont="1" applyFill="1" applyBorder="1" applyAlignment="1">
      <alignment horizontal="center" vertical="center" wrapText="1"/>
    </xf>
    <xf numFmtId="177" fontId="104" fillId="27" borderId="1" xfId="0" applyNumberFormat="1" applyFont="1" applyFill="1" applyBorder="1" applyAlignment="1">
      <alignment horizontal="center" vertical="center" wrapText="1"/>
    </xf>
    <xf numFmtId="177" fontId="104" fillId="14" borderId="2" xfId="0" applyNumberFormat="1" applyFont="1" applyFill="1" applyBorder="1" applyAlignment="1">
      <alignment horizontal="center" vertical="center" wrapText="1"/>
    </xf>
    <xf numFmtId="177" fontId="6" fillId="30" borderId="1" xfId="0" applyNumberFormat="1" applyFont="1" applyFill="1" applyBorder="1" applyAlignment="1">
      <alignment horizontal="center" vertical="center" wrapText="1"/>
    </xf>
  </cellXfs>
  <cellStyles count="1">
    <cellStyle name="標準" xfId="0" builtinId="0"/>
  </cellStyles>
  <dxfs count="25">
    <dxf>
      <font>
        <color rgb="FFFF0000"/>
      </font>
      <fill>
        <patternFill patternType="none"/>
      </fill>
    </dxf>
    <dxf>
      <font>
        <b/>
        <color rgb="FFFF0000"/>
      </font>
      <fill>
        <patternFill patternType="none"/>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ont>
        <color rgb="FFFF0000"/>
      </font>
      <fill>
        <patternFill patternType="solid">
          <fgColor rgb="FFFFFFFF"/>
          <bgColor rgb="FFFFFFFF"/>
        </patternFill>
      </fill>
    </dxf>
    <dxf>
      <font>
        <color rgb="FF4A86E8"/>
      </font>
      <fill>
        <patternFill patternType="solid">
          <fgColor rgb="FFFFFFFF"/>
          <bgColor rgb="FFFFFFFF"/>
        </patternFill>
      </fill>
    </dxf>
    <dxf>
      <font>
        <color rgb="FFFF0000"/>
      </font>
      <fill>
        <patternFill patternType="none"/>
      </fill>
    </dxf>
    <dxf>
      <font>
        <color rgb="FF4A86E8"/>
      </font>
      <fill>
        <patternFill patternType="solid">
          <fgColor rgb="FFFFFFFF"/>
          <bgColor rgb="FFFFFFFF"/>
        </patternFill>
      </fill>
    </dxf>
    <dxf>
      <font>
        <color rgb="FFFF0000"/>
      </font>
      <fill>
        <patternFill patternType="solid">
          <fgColor rgb="FFFFFFFF"/>
          <bgColor rgb="FFFFFFFF"/>
        </patternFill>
      </fill>
    </dxf>
    <dxf>
      <font>
        <color rgb="FFFF0000"/>
      </font>
      <fill>
        <patternFill patternType="none"/>
      </fill>
    </dxf>
    <dxf>
      <font>
        <color rgb="FF000000"/>
      </font>
      <fill>
        <patternFill patternType="solid">
          <fgColor rgb="FF999999"/>
          <bgColor rgb="FF999999"/>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問合せ-style" pivot="0" count="4" xr9:uid="{00000000-0011-0000-FFFF-FFFF00000000}">
      <tableStyleElement type="wholeTable" size="0" dxfId="21"/>
      <tableStyleElement type="headerRow" dxfId="24"/>
      <tableStyleElement type="firstRowStripe" dxfId="23"/>
      <tableStyleElement type="secondRowStripe" dxfId="22"/>
    </tableStyle>
    <tableStyle name="フォームの回答 1-style" pivot="0" count="4" xr9:uid="{00000000-0011-0000-FFFF-FFFF01000000}">
      <tableStyleElement type="wholeTable" size="0" dxfId="17"/>
      <tableStyleElement type="headerRow" dxfId="20"/>
      <tableStyleElement type="firstRowStripe" dxfId="19"/>
      <tableStyleElement type="secondRowStripe" dxfId="18"/>
    </tableStyle>
    <tableStyle name="支払い回答-style" pivot="0" count="4" xr9:uid="{00000000-0011-0000-FFFF-FFFF02000000}">
      <tableStyleElement type="wholeTable" size="0" dxfId="13"/>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1" i="0">
                <a:solidFill>
                  <a:srgbClr val="757575"/>
                </a:solidFill>
                <a:latin typeface="+mn-lt"/>
              </a:defRPr>
            </a:pPr>
            <a:r>
              <a:rPr b="1" i="0">
                <a:solidFill>
                  <a:srgbClr val="757575"/>
                </a:solidFill>
                <a:latin typeface="+mn-lt"/>
              </a:rPr>
              <a:t>総資産</a:t>
            </a:r>
          </a:p>
        </c:rich>
      </c:tx>
      <c:overlay val="0"/>
    </c:title>
    <c:autoTitleDeleted val="0"/>
    <c:plotArea>
      <c:layout>
        <c:manualLayout>
          <c:xMode val="edge"/>
          <c:yMode val="edge"/>
          <c:x val="5.2915041857469924E-2"/>
          <c:y val="0.13344449367822733"/>
          <c:w val="0.93134368739267315"/>
          <c:h val="0.73608723768344875"/>
        </c:manualLayout>
      </c:layout>
      <c:barChart>
        <c:barDir val="col"/>
        <c:grouping val="stacked"/>
        <c:varyColors val="1"/>
        <c:ser>
          <c:idx val="0"/>
          <c:order val="0"/>
          <c:tx>
            <c:strRef>
              <c:f>'(FY-2)資産管理'!$B$4</c:f>
              <c:strCache>
                <c:ptCount val="1"/>
                <c:pt idx="0">
                  <c:v>銀行預金</c:v>
                </c:pt>
              </c:strCache>
            </c:strRef>
          </c:tx>
          <c:spPr>
            <a:solidFill>
              <a:srgbClr val="FFFF00"/>
            </a:solidFill>
            <a:ln cmpd="sng">
              <a:noFill/>
            </a:ln>
          </c:spPr>
          <c:invertIfNegative val="1"/>
          <c:dPt>
            <c:idx val="0"/>
            <c:invertIfNegative val="1"/>
            <c:bubble3D val="0"/>
            <c:extLst>
              <c:ext xmlns:c16="http://schemas.microsoft.com/office/drawing/2014/chart" uri="{C3380CC4-5D6E-409C-BE32-E72D297353CC}">
                <c16:uniqueId val="{00000000-2EBF-4C9B-8E92-0ED61585D875}"/>
              </c:ext>
            </c:extLst>
          </c:dPt>
          <c:dPt>
            <c:idx val="1"/>
            <c:invertIfNegative val="1"/>
            <c:bubble3D val="0"/>
            <c:extLst>
              <c:ext xmlns:c16="http://schemas.microsoft.com/office/drawing/2014/chart" uri="{C3380CC4-5D6E-409C-BE32-E72D297353CC}">
                <c16:uniqueId val="{00000001-2EBF-4C9B-8E92-0ED61585D875}"/>
              </c:ext>
            </c:extLst>
          </c:dPt>
          <c:dPt>
            <c:idx val="2"/>
            <c:invertIfNegative val="1"/>
            <c:bubble3D val="0"/>
            <c:extLst>
              <c:ext xmlns:c16="http://schemas.microsoft.com/office/drawing/2014/chart" uri="{C3380CC4-5D6E-409C-BE32-E72D297353CC}">
                <c16:uniqueId val="{00000002-2EBF-4C9B-8E92-0ED61585D875}"/>
              </c:ext>
            </c:extLst>
          </c:dPt>
          <c:dPt>
            <c:idx val="9"/>
            <c:invertIfNegative val="1"/>
            <c:bubble3D val="0"/>
            <c:extLst>
              <c:ext xmlns:c16="http://schemas.microsoft.com/office/drawing/2014/chart" uri="{C3380CC4-5D6E-409C-BE32-E72D297353CC}">
                <c16:uniqueId val="{00000003-2EBF-4C9B-8E92-0ED61585D875}"/>
              </c:ext>
            </c:extLst>
          </c:dPt>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'(FY-2)資産管理'!$C$4:$N$4</c:f>
              <c:numCache>
                <c:formatCode>"¥"#,##0;[Red]"¥"#,##0</c:formatCode>
                <c:ptCount val="12"/>
                <c:pt idx="0">
                  <c:v>109418</c:v>
                </c:pt>
                <c:pt idx="1">
                  <c:v>163655</c:v>
                </c:pt>
                <c:pt idx="2">
                  <c:v>48459</c:v>
                </c:pt>
                <c:pt idx="3">
                  <c:v>20957</c:v>
                </c:pt>
                <c:pt idx="4">
                  <c:v>21010</c:v>
                </c:pt>
                <c:pt idx="5">
                  <c:v>25539</c:v>
                </c:pt>
                <c:pt idx="6">
                  <c:v>48910</c:v>
                </c:pt>
                <c:pt idx="7">
                  <c:v>30359</c:v>
                </c:pt>
                <c:pt idx="8">
                  <c:v>86105</c:v>
                </c:pt>
                <c:pt idx="9">
                  <c:v>208084</c:v>
                </c:pt>
                <c:pt idx="10">
                  <c:v>102075</c:v>
                </c:pt>
                <c:pt idx="11">
                  <c:v>166502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2EBF-4C9B-8E92-0ED61585D875}"/>
            </c:ext>
          </c:extLst>
        </c:ser>
        <c:ser>
          <c:idx val="1"/>
          <c:order val="1"/>
          <c:tx>
            <c:v>現金／所持金</c:v>
          </c:tx>
          <c:spPr>
            <a:solidFill>
              <a:srgbClr val="34A853"/>
            </a:solidFill>
            <a:ln cmpd="sng">
              <a:noFill/>
            </a:ln>
          </c:spPr>
          <c:invertIfNegative val="1"/>
          <c:dPt>
            <c:idx val="7"/>
            <c:invertIfNegative val="1"/>
            <c:bubble3D val="0"/>
            <c:extLst>
              <c:ext xmlns:c16="http://schemas.microsoft.com/office/drawing/2014/chart" uri="{C3380CC4-5D6E-409C-BE32-E72D297353CC}">
                <c16:uniqueId val="{00000005-2EBF-4C9B-8E92-0ED61585D875}"/>
              </c:ext>
            </c:extLst>
          </c:dPt>
          <c:dPt>
            <c:idx val="8"/>
            <c:invertIfNegative val="1"/>
            <c:bubble3D val="0"/>
            <c:extLst>
              <c:ext xmlns:c16="http://schemas.microsoft.com/office/drawing/2014/chart" uri="{C3380CC4-5D6E-409C-BE32-E72D297353CC}">
                <c16:uniqueId val="{00000006-2EBF-4C9B-8E92-0ED61585D875}"/>
              </c:ext>
            </c:extLst>
          </c:dPt>
          <c:dPt>
            <c:idx val="9"/>
            <c:invertIfNegative val="1"/>
            <c:bubble3D val="0"/>
            <c:extLst>
              <c:ext xmlns:c16="http://schemas.microsoft.com/office/drawing/2014/chart" uri="{C3380CC4-5D6E-409C-BE32-E72D297353CC}">
                <c16:uniqueId val="{00000007-2EBF-4C9B-8E92-0ED61585D875}"/>
              </c:ext>
            </c:extLst>
          </c:dPt>
          <c:dPt>
            <c:idx val="10"/>
            <c:invertIfNegative val="1"/>
            <c:bubble3D val="0"/>
            <c:extLst>
              <c:ext xmlns:c16="http://schemas.microsoft.com/office/drawing/2014/chart" uri="{C3380CC4-5D6E-409C-BE32-E72D297353CC}">
                <c16:uniqueId val="{00000008-2EBF-4C9B-8E92-0ED61585D875}"/>
              </c:ext>
            </c:extLst>
          </c:dPt>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'(FY-2)資産管理'!$C$20:$N$20</c:f>
              <c:numCache>
                <c:formatCode>"¥"#,##0;[Red]"¥"#,##0</c:formatCode>
                <c:ptCount val="12"/>
                <c:pt idx="0">
                  <c:v>0</c:v>
                </c:pt>
                <c:pt idx="1">
                  <c:v>0</c:v>
                </c:pt>
                <c:pt idx="2">
                  <c:v>0</c:v>
                </c:pt>
                <c:pt idx="3">
                  <c:v>6000</c:v>
                </c:pt>
                <c:pt idx="4">
                  <c:v>12200</c:v>
                </c:pt>
                <c:pt idx="5">
                  <c:v>18870</c:v>
                </c:pt>
                <c:pt idx="6">
                  <c:v>23902</c:v>
                </c:pt>
                <c:pt idx="7">
                  <c:v>6000</c:v>
                </c:pt>
                <c:pt idx="8">
                  <c:v>6000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9-2EBF-4C9B-8E92-0ED61585D875}"/>
            </c:ext>
          </c:extLst>
        </c:ser>
        <c:ser>
          <c:idx val="2"/>
          <c:order val="2"/>
          <c:tx>
            <c:v>国内株式</c:v>
          </c:tx>
          <c:spPr>
            <a:solidFill>
              <a:srgbClr val="F1C232"/>
            </a:solidFill>
            <a:ln cmpd="sng">
              <a:noFill/>
            </a:ln>
          </c:spPr>
          <c:invertIfNegative val="1"/>
          <c:dPt>
            <c:idx val="0"/>
            <c:invertIfNegative val="1"/>
            <c:bubble3D val="0"/>
            <c:extLst>
              <c:ext xmlns:c16="http://schemas.microsoft.com/office/drawing/2014/chart" uri="{C3380CC4-5D6E-409C-BE32-E72D297353CC}">
                <c16:uniqueId val="{0000000A-2EBF-4C9B-8E92-0ED61585D875}"/>
              </c:ext>
            </c:extLst>
          </c:dPt>
          <c:dPt>
            <c:idx val="2"/>
            <c:invertIfNegative val="1"/>
            <c:bubble3D val="0"/>
            <c:extLst>
              <c:ext xmlns:c16="http://schemas.microsoft.com/office/drawing/2014/chart" uri="{C3380CC4-5D6E-409C-BE32-E72D297353CC}">
                <c16:uniqueId val="{0000000B-2EBF-4C9B-8E92-0ED61585D875}"/>
              </c:ext>
            </c:extLst>
          </c:dPt>
          <c:dPt>
            <c:idx val="8"/>
            <c:invertIfNegative val="1"/>
            <c:bubble3D val="0"/>
            <c:extLst>
              <c:ext xmlns:c16="http://schemas.microsoft.com/office/drawing/2014/chart" uri="{C3380CC4-5D6E-409C-BE32-E72D297353CC}">
                <c16:uniqueId val="{0000000C-2EBF-4C9B-8E92-0ED61585D875}"/>
              </c:ext>
            </c:extLst>
          </c:dPt>
          <c:dPt>
            <c:idx val="9"/>
            <c:invertIfNegative val="1"/>
            <c:bubble3D val="0"/>
            <c:extLst>
              <c:ext xmlns:c16="http://schemas.microsoft.com/office/drawing/2014/chart" uri="{C3380CC4-5D6E-409C-BE32-E72D297353CC}">
                <c16:uniqueId val="{0000000D-2EBF-4C9B-8E92-0ED61585D875}"/>
              </c:ext>
            </c:extLst>
          </c:dPt>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'(FY-2)資産管理'!$C$36:$N$36</c:f>
              <c:numCache>
                <c:formatCode>"¥"#,##0;[Red]"¥"#,##0</c:formatCode>
                <c:ptCount val="12"/>
                <c:pt idx="0">
                  <c:v>0</c:v>
                </c:pt>
                <c:pt idx="1">
                  <c:v>0</c:v>
                </c:pt>
                <c:pt idx="2">
                  <c:v>0</c:v>
                </c:pt>
                <c:pt idx="3">
                  <c:v>0</c:v>
                </c:pt>
                <c:pt idx="4">
                  <c:v>0</c:v>
                </c:pt>
                <c:pt idx="5">
                  <c:v>0</c:v>
                </c:pt>
                <c:pt idx="6">
                  <c:v>0</c:v>
                </c:pt>
                <c:pt idx="7">
                  <c:v>0</c:v>
                </c:pt>
                <c:pt idx="8">
                  <c:v>0</c:v>
                </c:pt>
                <c:pt idx="9">
                  <c:v>94680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E-2EBF-4C9B-8E92-0ED61585D875}"/>
            </c:ext>
          </c:extLst>
        </c:ser>
        <c:ser>
          <c:idx val="3"/>
          <c:order val="3"/>
          <c:tx>
            <c:v>米国株式</c:v>
          </c:tx>
          <c:spPr>
            <a:solidFill>
              <a:srgbClr val="EA4335"/>
            </a:solidFill>
            <a:ln cmpd="sng">
              <a:noFill/>
            </a:ln>
          </c:spPr>
          <c:invertIfNegative val="1"/>
          <c:dPt>
            <c:idx val="0"/>
            <c:invertIfNegative val="1"/>
            <c:bubble3D val="0"/>
            <c:extLst>
              <c:ext xmlns:c16="http://schemas.microsoft.com/office/drawing/2014/chart" uri="{C3380CC4-5D6E-409C-BE32-E72D297353CC}">
                <c16:uniqueId val="{0000000F-2EBF-4C9B-8E92-0ED61585D875}"/>
              </c:ext>
            </c:extLst>
          </c:dPt>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'(FY-2)資産管理'!$C$40:$N$40</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10-2EBF-4C9B-8E92-0ED61585D875}"/>
            </c:ext>
          </c:extLst>
        </c:ser>
        <c:ser>
          <c:idx val="5"/>
          <c:order val="5"/>
          <c:tx>
            <c:v>投資信託</c:v>
          </c:tx>
          <c:spPr>
            <a:solidFill>
              <a:srgbClr val="46BDC6"/>
            </a:solidFill>
            <a:ln cmpd="sng">
              <a:noFill/>
            </a:ln>
          </c:spPr>
          <c:invertIfNegative val="1"/>
          <c:dPt>
            <c:idx val="0"/>
            <c:invertIfNegative val="1"/>
            <c:bubble3D val="0"/>
            <c:extLst>
              <c:ext xmlns:c16="http://schemas.microsoft.com/office/drawing/2014/chart" uri="{C3380CC4-5D6E-409C-BE32-E72D297353CC}">
                <c16:uniqueId val="{00000011-2EBF-4C9B-8E92-0ED61585D875}"/>
              </c:ext>
            </c:extLst>
          </c:dPt>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'(FY-2)資産管理'!$C$41:$N$41</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12-2EBF-4C9B-8E92-0ED61585D875}"/>
            </c:ext>
          </c:extLst>
        </c:ser>
        <c:ser>
          <c:idx val="6"/>
          <c:order val="6"/>
          <c:tx>
            <c:strRef>
              <c:f>'(FY-2)資産管理'!$B$42</c:f>
              <c:strCache>
                <c:ptCount val="1"/>
                <c:pt idx="0">
                  <c:v>②</c:v>
                </c:pt>
              </c:strCache>
            </c:strRef>
          </c:tx>
          <c:spPr>
            <a:solidFill>
              <a:srgbClr val="D3E2FC"/>
            </a:solidFill>
            <a:ln cmpd="sng">
              <a:noFill/>
            </a:ln>
          </c:spPr>
          <c:invertIfNegative val="1"/>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'(FY-2)資産管理'!$C$42:$N$42</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13-2EBF-4C9B-8E92-0ED61585D875}"/>
            </c:ext>
          </c:extLst>
        </c:ser>
        <c:dLbls>
          <c:showLegendKey val="0"/>
          <c:showVal val="0"/>
          <c:showCatName val="0"/>
          <c:showSerName val="0"/>
          <c:showPercent val="0"/>
          <c:showBubbleSize val="0"/>
        </c:dLbls>
        <c:gapWidth val="150"/>
        <c:overlap val="100"/>
        <c:axId val="795049441"/>
        <c:axId val="1493083238"/>
      </c:barChart>
      <c:lineChart>
        <c:grouping val="standard"/>
        <c:varyColors val="0"/>
        <c:ser>
          <c:idx val="4"/>
          <c:order val="4"/>
          <c:tx>
            <c:v>総資産</c:v>
          </c:tx>
          <c:spPr>
            <a:ln w="28575" cmpd="sng">
              <a:solidFill>
                <a:srgbClr val="FF69FF">
                  <a:alpha val="100000"/>
                </a:srgbClr>
              </a:solidFill>
            </a:ln>
          </c:spPr>
          <c:marker>
            <c:symbol val="none"/>
          </c:marker>
          <c:cat>
            <c:strRef>
              <c:f>'(FY-2)資産管理'!$C$3:$N$3</c:f>
              <c:strCache>
                <c:ptCount val="12"/>
                <c:pt idx="0">
                  <c:v>2025年4月</c:v>
                </c:pt>
                <c:pt idx="1">
                  <c:v>2025年5月</c:v>
                </c:pt>
                <c:pt idx="2">
                  <c:v>2025年6月</c:v>
                </c:pt>
                <c:pt idx="3">
                  <c:v>2025年7月</c:v>
                </c:pt>
                <c:pt idx="4">
                  <c:v>2025年8月</c:v>
                </c:pt>
                <c:pt idx="5">
                  <c:v>2025年9月</c:v>
                </c:pt>
                <c:pt idx="6">
                  <c:v>2025年10月</c:v>
                </c:pt>
                <c:pt idx="7">
                  <c:v>2025年11月</c:v>
                </c:pt>
                <c:pt idx="8">
                  <c:v>2025年12月</c:v>
                </c:pt>
                <c:pt idx="9">
                  <c:v>2026年1月</c:v>
                </c:pt>
                <c:pt idx="10">
                  <c:v>2026年2月</c:v>
                </c:pt>
                <c:pt idx="11">
                  <c:v>2026年3月</c:v>
                </c:pt>
              </c:strCache>
            </c:strRef>
          </c:cat>
          <c:val>
            <c:numRef>
              <c:f>'(FY-2)資産管理'!$C$54:$N$54</c:f>
              <c:numCache>
                <c:formatCode>"¥"#,##0;[Red]"¥"#,##0</c:formatCode>
                <c:ptCount val="12"/>
                <c:pt idx="0">
                  <c:v>109418</c:v>
                </c:pt>
                <c:pt idx="1">
                  <c:v>163655</c:v>
                </c:pt>
                <c:pt idx="2">
                  <c:v>48459</c:v>
                </c:pt>
                <c:pt idx="3">
                  <c:v>26957</c:v>
                </c:pt>
                <c:pt idx="4">
                  <c:v>33210</c:v>
                </c:pt>
                <c:pt idx="5">
                  <c:v>44409</c:v>
                </c:pt>
                <c:pt idx="6">
                  <c:v>121033</c:v>
                </c:pt>
                <c:pt idx="7">
                  <c:v>96145</c:v>
                </c:pt>
                <c:pt idx="8">
                  <c:v>138168</c:v>
                </c:pt>
                <c:pt idx="9">
                  <c:v>351807</c:v>
                </c:pt>
                <c:pt idx="10">
                  <c:v>143084</c:v>
                </c:pt>
                <c:pt idx="11">
                  <c:v>256504</c:v>
                </c:pt>
              </c:numCache>
            </c:numRef>
          </c:val>
          <c:smooth val="0"/>
          <c:extLst>
            <c:ext xmlns:c16="http://schemas.microsoft.com/office/drawing/2014/chart" uri="{C3380CC4-5D6E-409C-BE32-E72D297353CC}">
              <c16:uniqueId val="{00000014-2EBF-4C9B-8E92-0ED61585D875}"/>
            </c:ext>
          </c:extLst>
        </c:ser>
        <c:dLbls>
          <c:showLegendKey val="0"/>
          <c:showVal val="0"/>
          <c:showCatName val="0"/>
          <c:showSerName val="0"/>
          <c:showPercent val="0"/>
          <c:showBubbleSize val="0"/>
        </c:dLbls>
        <c:marker val="1"/>
        <c:smooth val="0"/>
        <c:axId val="795049441"/>
        <c:axId val="1493083238"/>
      </c:lineChart>
      <c:catAx>
        <c:axId val="79504944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ja-JP"/>
          </a:p>
        </c:txPr>
        <c:crossAx val="1493083238"/>
        <c:crosses val="autoZero"/>
        <c:auto val="1"/>
        <c:lblAlgn val="ctr"/>
        <c:lblOffset val="100"/>
        <c:noMultiLvlLbl val="1"/>
      </c:catAx>
      <c:valAx>
        <c:axId val="1493083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411]#,##0" sourceLinked="0"/>
        <c:majorTickMark val="none"/>
        <c:minorTickMark val="none"/>
        <c:tickLblPos val="nextTo"/>
        <c:spPr>
          <a:ln>
            <a:noFill/>
          </a:ln>
        </c:spPr>
        <c:txPr>
          <a:bodyPr/>
          <a:lstStyle/>
          <a:p>
            <a:pPr lvl="0">
              <a:defRPr sz="1400" b="0" i="0">
                <a:solidFill>
                  <a:srgbClr val="000000"/>
                </a:solidFill>
                <a:latin typeface="+mn-lt"/>
              </a:defRPr>
            </a:pPr>
            <a:endParaRPr lang="ja-JP"/>
          </a:p>
        </c:txPr>
        <c:crossAx val="795049441"/>
        <c:crosses val="autoZero"/>
        <c:crossBetween val="between"/>
      </c:valAx>
    </c:plotArea>
    <c:legend>
      <c:legendPos val="b"/>
      <c:overlay val="0"/>
      <c:txPr>
        <a:bodyPr/>
        <a:lstStyle/>
        <a:p>
          <a:pPr lvl="0">
            <a:defRPr sz="1200" b="0" i="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1">
                <a:solidFill>
                  <a:srgbClr val="757575"/>
                </a:solidFill>
                <a:latin typeface="+mn-lt"/>
              </a:defRPr>
            </a:pPr>
            <a:r>
              <a:rPr b="1">
                <a:solidFill>
                  <a:srgbClr val="757575"/>
                </a:solidFill>
                <a:latin typeface="+mn-lt"/>
              </a:rPr>
              <a:t>配当収入推移</a:t>
            </a:r>
          </a:p>
        </c:rich>
      </c:tx>
      <c:overlay val="0"/>
    </c:title>
    <c:autoTitleDeleted val="0"/>
    <c:plotArea>
      <c:layout>
        <c:manualLayout>
          <c:xMode val="edge"/>
          <c:yMode val="edge"/>
          <c:x val="5.4267980974395447E-2"/>
          <c:y val="0.14691358024691359"/>
          <c:w val="0.93132945857041249"/>
          <c:h val="0.71851851851851856"/>
        </c:manualLayout>
      </c:layout>
      <c:barChart>
        <c:barDir val="col"/>
        <c:grouping val="clustered"/>
        <c:varyColors val="1"/>
        <c:ser>
          <c:idx val="0"/>
          <c:order val="0"/>
          <c:tx>
            <c:strRef>
              <c:f>'(FY-2)資産管理'!$B$76</c:f>
              <c:strCache>
                <c:ptCount val="1"/>
                <c:pt idx="0">
                  <c:v>2025年</c:v>
                </c:pt>
              </c:strCache>
            </c:strRef>
          </c:tx>
          <c:spPr>
            <a:solidFill>
              <a:srgbClr val="4A86E8"/>
            </a:solidFill>
            <a:ln cmpd="sng">
              <a:noFill/>
            </a:ln>
          </c:spPr>
          <c:invertIfNegative val="1"/>
          <c:dPt>
            <c:idx val="0"/>
            <c:invertIfNegative val="1"/>
            <c:bubble3D val="0"/>
            <c:extLst>
              <c:ext xmlns:c16="http://schemas.microsoft.com/office/drawing/2014/chart" uri="{C3380CC4-5D6E-409C-BE32-E72D297353CC}">
                <c16:uniqueId val="{00000000-548C-4185-8D92-56D0580B8300}"/>
              </c:ext>
            </c:extLst>
          </c:dPt>
          <c:dPt>
            <c:idx val="1"/>
            <c:invertIfNegative val="1"/>
            <c:bubble3D val="0"/>
            <c:extLst>
              <c:ext xmlns:c16="http://schemas.microsoft.com/office/drawing/2014/chart" uri="{C3380CC4-5D6E-409C-BE32-E72D297353CC}">
                <c16:uniqueId val="{00000001-548C-4185-8D92-56D0580B8300}"/>
              </c:ext>
            </c:extLst>
          </c:dPt>
          <c:dPt>
            <c:idx val="2"/>
            <c:invertIfNegative val="1"/>
            <c:bubble3D val="0"/>
            <c:extLst>
              <c:ext xmlns:c16="http://schemas.microsoft.com/office/drawing/2014/chart" uri="{C3380CC4-5D6E-409C-BE32-E72D297353CC}">
                <c16:uniqueId val="{00000002-548C-4185-8D92-56D0580B8300}"/>
              </c:ext>
            </c:extLst>
          </c:dPt>
          <c:dPt>
            <c:idx val="6"/>
            <c:invertIfNegative val="1"/>
            <c:bubble3D val="0"/>
            <c:extLst>
              <c:ext xmlns:c16="http://schemas.microsoft.com/office/drawing/2014/chart" uri="{C3380CC4-5D6E-409C-BE32-E72D297353CC}">
                <c16:uniqueId val="{00000003-548C-4185-8D92-56D0580B8300}"/>
              </c:ext>
            </c:extLst>
          </c:dPt>
          <c:dPt>
            <c:idx val="8"/>
            <c:invertIfNegative val="1"/>
            <c:bubble3D val="0"/>
            <c:extLst>
              <c:ext xmlns:c16="http://schemas.microsoft.com/office/drawing/2014/chart" uri="{C3380CC4-5D6E-409C-BE32-E72D297353CC}">
                <c16:uniqueId val="{00000004-548C-4185-8D92-56D0580B8300}"/>
              </c:ext>
            </c:extLst>
          </c:dPt>
          <c:dPt>
            <c:idx val="9"/>
            <c:invertIfNegative val="1"/>
            <c:bubble3D val="0"/>
            <c:extLst>
              <c:ext xmlns:c16="http://schemas.microsoft.com/office/drawing/2014/chart" uri="{C3380CC4-5D6E-409C-BE32-E72D297353CC}">
                <c16:uniqueId val="{00000005-548C-4185-8D92-56D0580B8300}"/>
              </c:ext>
            </c:extLst>
          </c:dPt>
          <c:dLbls>
            <c:spPr>
              <a:noFill/>
              <a:ln>
                <a:noFill/>
              </a:ln>
              <a:effectLst/>
            </c:spPr>
            <c:txPr>
              <a:bodyPr/>
              <a:lstStyle/>
              <a:p>
                <a:pPr lvl="0">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'(FY-2)資産管理'!$C$75:$N$75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'(FY-2)資産管理'!$C$76:$N$76</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548C-4185-8D92-56D0580B8300}"/>
            </c:ext>
          </c:extLst>
        </c:ser>
        <c:ser>
          <c:idx val="1"/>
          <c:order val="1"/>
          <c:tx>
            <c:strRef>
              <c:f>'(FY-2)資産管理'!$B$77</c:f>
              <c:strCache>
                <c:ptCount val="1"/>
                <c:pt idx="0">
                  <c:v>2026年</c:v>
                </c:pt>
              </c:strCache>
            </c:strRef>
          </c:tx>
          <c:spPr>
            <a:solidFill>
              <a:srgbClr val="34A853"/>
            </a:solidFill>
            <a:ln cmpd="sng">
              <a:noFill/>
            </a:ln>
          </c:spPr>
          <c:invertIfNegative val="1"/>
          <c:dLbls>
            <c:spPr>
              <a:noFill/>
              <a:ln>
                <a:noFill/>
              </a:ln>
              <a:effectLst/>
            </c:spPr>
            <c:txPr>
              <a:bodyPr/>
              <a:lstStyle/>
              <a:p>
                <a:pPr lvl="0">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'(FY-2)資産管理'!$C$75:$N$75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'(FY-2)資産管理'!$C$77:$N$77</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548C-4185-8D92-56D0580B8300}"/>
            </c:ext>
          </c:extLst>
        </c:ser>
        <c:dLbls>
          <c:showLegendKey val="0"/>
          <c:showVal val="0"/>
          <c:showCatName val="0"/>
          <c:showSerName val="0"/>
          <c:showPercent val="0"/>
          <c:showBubbleSize val="0"/>
        </c:dLbls>
        <c:gapWidth val="150"/>
        <c:axId val="1332983811"/>
        <c:axId val="38998913"/>
      </c:barChart>
      <c:catAx>
        <c:axId val="133298381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ja-JP"/>
          </a:p>
        </c:txPr>
        <c:crossAx val="38998913"/>
        <c:crosses val="autoZero"/>
        <c:auto val="1"/>
        <c:lblAlgn val="ctr"/>
        <c:lblOffset val="100"/>
        <c:noMultiLvlLbl val="1"/>
      </c:catAx>
      <c:valAx>
        <c:axId val="389989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Red]&quot;¥&quot;#,##0" sourceLinked="1"/>
        <c:majorTickMark val="none"/>
        <c:minorTickMark val="none"/>
        <c:tickLblPos val="nextTo"/>
        <c:spPr>
          <a:ln>
            <a:noFill/>
          </a:ln>
        </c:spPr>
        <c:txPr>
          <a:bodyPr/>
          <a:lstStyle/>
          <a:p>
            <a:pPr lvl="0">
              <a:defRPr b="0">
                <a:solidFill>
                  <a:srgbClr val="000000"/>
                </a:solidFill>
                <a:latin typeface="+mn-lt"/>
              </a:defRPr>
            </a:pPr>
            <a:endParaRPr lang="ja-JP"/>
          </a:p>
        </c:txPr>
        <c:crossAx val="1332983811"/>
        <c:crosses val="autoZero"/>
        <c:crossBetween val="between"/>
      </c:valAx>
    </c:plotArea>
    <c:legend>
      <c:legendPos val="r"/>
      <c:layout>
        <c:manualLayout>
          <c:xMode val="edge"/>
          <c:yMode val="edge"/>
          <c:x val="0.44829636379800852"/>
          <c:y val="0.94047619047619058"/>
        </c:manualLayout>
      </c:layout>
      <c:overlay val="0"/>
      <c:txPr>
        <a:bodyPr/>
        <a:lstStyle/>
        <a:p>
          <a:pPr lvl="0">
            <a:defRPr b="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1" i="0">
                <a:solidFill>
                  <a:srgbClr val="757575"/>
                </a:solidFill>
                <a:latin typeface="+mn-lt"/>
              </a:defRPr>
            </a:pPr>
            <a:r>
              <a:rPr lang="ja-JP" altLang="en-US" b="1" i="0">
                <a:solidFill>
                  <a:srgbClr val="757575"/>
                </a:solidFill>
                <a:latin typeface="+mn-lt"/>
              </a:rPr>
              <a:t>総資産</a:t>
            </a:r>
          </a:p>
        </c:rich>
      </c:tx>
      <c:overlay val="0"/>
    </c:title>
    <c:autoTitleDeleted val="0"/>
    <c:plotArea>
      <c:layout>
        <c:manualLayout>
          <c:xMode val="edge"/>
          <c:yMode val="edge"/>
          <c:x val="5.2915041857469924E-2"/>
          <c:y val="0.13344449367822733"/>
          <c:w val="0.93134368739267315"/>
          <c:h val="0.73608723768344875"/>
        </c:manualLayout>
      </c:layout>
      <c:barChart>
        <c:barDir val="col"/>
        <c:grouping val="stacked"/>
        <c:varyColors val="1"/>
        <c:ser>
          <c:idx val="0"/>
          <c:order val="0"/>
          <c:tx>
            <c:strRef>
              <c:f>'(FY-3)資産管理'!$B$4</c:f>
              <c:strCache>
                <c:ptCount val="1"/>
                <c:pt idx="0">
                  <c:v>銀行預金</c:v>
                </c:pt>
              </c:strCache>
            </c:strRef>
          </c:tx>
          <c:spPr>
            <a:solidFill>
              <a:srgbClr val="FFFF00"/>
            </a:solidFill>
            <a:ln cmpd="sng">
              <a:noFill/>
            </a:ln>
          </c:spPr>
          <c:invertIfNegative val="1"/>
          <c:dPt>
            <c:idx val="0"/>
            <c:invertIfNegative val="1"/>
            <c:bubble3D val="0"/>
            <c:extLst>
              <c:ext xmlns:c16="http://schemas.microsoft.com/office/drawing/2014/chart" uri="{C3380CC4-5D6E-409C-BE32-E72D297353CC}">
                <c16:uniqueId val="{00000000-DE5E-4809-B7B1-5F40304C001A}"/>
              </c:ext>
            </c:extLst>
          </c:dPt>
          <c:dPt>
            <c:idx val="1"/>
            <c:invertIfNegative val="1"/>
            <c:bubble3D val="0"/>
            <c:extLst>
              <c:ext xmlns:c16="http://schemas.microsoft.com/office/drawing/2014/chart" uri="{C3380CC4-5D6E-409C-BE32-E72D297353CC}">
                <c16:uniqueId val="{00000001-DE5E-4809-B7B1-5F40304C001A}"/>
              </c:ext>
            </c:extLst>
          </c:dPt>
          <c:dPt>
            <c:idx val="2"/>
            <c:invertIfNegative val="1"/>
            <c:bubble3D val="0"/>
            <c:extLst>
              <c:ext xmlns:c16="http://schemas.microsoft.com/office/drawing/2014/chart" uri="{C3380CC4-5D6E-409C-BE32-E72D297353CC}">
                <c16:uniqueId val="{00000002-DE5E-4809-B7B1-5F40304C001A}"/>
              </c:ext>
            </c:extLst>
          </c:dPt>
          <c:dPt>
            <c:idx val="9"/>
            <c:invertIfNegative val="1"/>
            <c:bubble3D val="0"/>
            <c:extLst>
              <c:ext xmlns:c16="http://schemas.microsoft.com/office/drawing/2014/chart" uri="{C3380CC4-5D6E-409C-BE32-E72D297353CC}">
                <c16:uniqueId val="{00000003-DE5E-4809-B7B1-5F40304C001A}"/>
              </c:ext>
            </c:extLst>
          </c:dPt>
          <c:cat>
            <c:strRef>
              <c:f>'(FY-3)資産管理'!$C$3:$N$3</c:f>
              <c:strCache>
                <c:ptCount val="12"/>
                <c:pt idx="0">
                  <c:v>2026年4月</c:v>
                </c:pt>
                <c:pt idx="1">
                  <c:v>2026年5月</c:v>
                </c:pt>
                <c:pt idx="2">
                  <c:v>2026年6月</c:v>
                </c:pt>
                <c:pt idx="3">
                  <c:v>2026年7月</c:v>
                </c:pt>
                <c:pt idx="4">
                  <c:v>2026年8月</c:v>
                </c:pt>
                <c:pt idx="5">
                  <c:v>2026年9月</c:v>
                </c:pt>
                <c:pt idx="6">
                  <c:v>2026年10月</c:v>
                </c:pt>
                <c:pt idx="7">
                  <c:v>2026年11月</c:v>
                </c:pt>
                <c:pt idx="8">
                  <c:v>2026年12月</c:v>
                </c:pt>
                <c:pt idx="9">
                  <c:v>2027年1月</c:v>
                </c:pt>
                <c:pt idx="10">
                  <c:v>2027年2月</c:v>
                </c:pt>
                <c:pt idx="11">
                  <c:v>2027年3月</c:v>
                </c:pt>
              </c:strCache>
            </c:strRef>
          </c:cat>
          <c:val>
            <c:numRef>
              <c:f>'(FY-3)資産管理'!$C$4:$N$4</c:f>
              <c:numCache>
                <c:formatCode>"¥"#,##0;[Red]"¥"#,##0</c:formatCode>
                <c:ptCount val="12"/>
                <c:pt idx="0">
                  <c:v>931</c:v>
                </c:pt>
                <c:pt idx="1">
                  <c:v>53860</c:v>
                </c:pt>
                <c:pt idx="2">
                  <c:v>151188</c:v>
                </c:pt>
                <c:pt idx="3">
                  <c:v>293091</c:v>
                </c:pt>
                <c:pt idx="4">
                  <c:v>462994</c:v>
                </c:pt>
                <c:pt idx="5">
                  <c:v>582897</c:v>
                </c:pt>
                <c:pt idx="6">
                  <c:v>702800</c:v>
                </c:pt>
                <c:pt idx="7">
                  <c:v>822703</c:v>
                </c:pt>
                <c:pt idx="8">
                  <c:v>942606</c:v>
                </c:pt>
                <c:pt idx="9">
                  <c:v>1062509</c:v>
                </c:pt>
                <c:pt idx="10">
                  <c:v>1182412</c:v>
                </c:pt>
                <c:pt idx="11">
                  <c:v>1302315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DE5E-4809-B7B1-5F40304C001A}"/>
            </c:ext>
          </c:extLst>
        </c:ser>
        <c:ser>
          <c:idx val="1"/>
          <c:order val="1"/>
          <c:tx>
            <c:v>現金／所持金</c:v>
          </c:tx>
          <c:spPr>
            <a:solidFill>
              <a:srgbClr val="34A853"/>
            </a:solidFill>
            <a:ln cmpd="sng">
              <a:noFill/>
            </a:ln>
          </c:spPr>
          <c:invertIfNegative val="1"/>
          <c:dPt>
            <c:idx val="7"/>
            <c:invertIfNegative val="1"/>
            <c:bubble3D val="0"/>
            <c:extLst>
              <c:ext xmlns:c16="http://schemas.microsoft.com/office/drawing/2014/chart" uri="{C3380CC4-5D6E-409C-BE32-E72D297353CC}">
                <c16:uniqueId val="{00000005-DE5E-4809-B7B1-5F40304C001A}"/>
              </c:ext>
            </c:extLst>
          </c:dPt>
          <c:dPt>
            <c:idx val="8"/>
            <c:invertIfNegative val="1"/>
            <c:bubble3D val="0"/>
            <c:extLst>
              <c:ext xmlns:c16="http://schemas.microsoft.com/office/drawing/2014/chart" uri="{C3380CC4-5D6E-409C-BE32-E72D297353CC}">
                <c16:uniqueId val="{00000006-DE5E-4809-B7B1-5F40304C001A}"/>
              </c:ext>
            </c:extLst>
          </c:dPt>
          <c:dPt>
            <c:idx val="9"/>
            <c:invertIfNegative val="1"/>
            <c:bubble3D val="0"/>
            <c:extLst>
              <c:ext xmlns:c16="http://schemas.microsoft.com/office/drawing/2014/chart" uri="{C3380CC4-5D6E-409C-BE32-E72D297353CC}">
                <c16:uniqueId val="{00000007-DE5E-4809-B7B1-5F40304C001A}"/>
              </c:ext>
            </c:extLst>
          </c:dPt>
          <c:dPt>
            <c:idx val="10"/>
            <c:invertIfNegative val="1"/>
            <c:bubble3D val="0"/>
            <c:extLst>
              <c:ext xmlns:c16="http://schemas.microsoft.com/office/drawing/2014/chart" uri="{C3380CC4-5D6E-409C-BE32-E72D297353CC}">
                <c16:uniqueId val="{00000008-DE5E-4809-B7B1-5F40304C001A}"/>
              </c:ext>
            </c:extLst>
          </c:dPt>
          <c:cat>
            <c:strRef>
              <c:f>'(FY-3)資産管理'!$C$3:$N$3</c:f>
              <c:strCache>
                <c:ptCount val="12"/>
                <c:pt idx="0">
                  <c:v>2026年4月</c:v>
                </c:pt>
                <c:pt idx="1">
                  <c:v>2026年5月</c:v>
                </c:pt>
                <c:pt idx="2">
                  <c:v>2026年6月</c:v>
                </c:pt>
                <c:pt idx="3">
                  <c:v>2026年7月</c:v>
                </c:pt>
                <c:pt idx="4">
                  <c:v>2026年8月</c:v>
                </c:pt>
                <c:pt idx="5">
                  <c:v>2026年9月</c:v>
                </c:pt>
                <c:pt idx="6">
                  <c:v>2026年10月</c:v>
                </c:pt>
                <c:pt idx="7">
                  <c:v>2026年11月</c:v>
                </c:pt>
                <c:pt idx="8">
                  <c:v>2026年12月</c:v>
                </c:pt>
                <c:pt idx="9">
                  <c:v>2027年1月</c:v>
                </c:pt>
                <c:pt idx="10">
                  <c:v>2027年2月</c:v>
                </c:pt>
                <c:pt idx="11">
                  <c:v>2027年3月</c:v>
                </c:pt>
              </c:strCache>
            </c:strRef>
          </c:cat>
          <c:val>
            <c:numRef>
              <c:f>'(FY-3)資産管理'!$C$20:$N$20</c:f>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9-DE5E-4809-B7B1-5F40304C001A}"/>
            </c:ext>
          </c:extLst>
        </c:ser>
        <c:dLbls>
          <c:showLegendKey val="0"/>
          <c:showVal val="0"/>
          <c:showCatName val="0"/>
          <c:showSerName val="0"/>
          <c:showPercent val="0"/>
          <c:showBubbleSize val="0"/>
        </c:dLbls>
        <c:gapWidth val="150"/>
        <c:overlap val="100"/>
        <c:axId val="1388819975"/>
        <c:axId val="1980626557"/>
      </c:barChart>
      <c:catAx>
        <c:axId val="1388819975"/>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ja-JP"/>
          </a:p>
        </c:txPr>
        <c:crossAx val="1980626557"/>
        <c:crosses val="autoZero"/>
        <c:auto val="1"/>
        <c:lblAlgn val="ctr"/>
        <c:lblOffset val="100"/>
        <c:noMultiLvlLbl val="1"/>
      </c:catAx>
      <c:valAx>
        <c:axId val="19806265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ja-JP" altLang="en-US"/>
              </a:p>
            </c:rich>
          </c:tx>
          <c:overlay val="0"/>
        </c:title>
        <c:numFmt formatCode="[$¥-411]#,##0" sourceLinked="0"/>
        <c:majorTickMark val="none"/>
        <c:minorTickMark val="none"/>
        <c:tickLblPos val="nextTo"/>
        <c:spPr>
          <a:ln>
            <a:noFill/>
          </a:ln>
        </c:spPr>
        <c:txPr>
          <a:bodyPr/>
          <a:lstStyle/>
          <a:p>
            <a:pPr lvl="0">
              <a:defRPr sz="1400" b="0" i="0">
                <a:solidFill>
                  <a:srgbClr val="000000"/>
                </a:solidFill>
                <a:latin typeface="+mn-lt"/>
              </a:defRPr>
            </a:pPr>
            <a:endParaRPr lang="ja-JP"/>
          </a:p>
        </c:txPr>
        <c:crossAx val="1388819975"/>
        <c:crosses val="autoZero"/>
        <c:crossBetween val="between"/>
      </c:valAx>
    </c:plotArea>
    <c:legend>
      <c:legendPos val="b"/>
      <c:overlay val="0"/>
      <c:txPr>
        <a:bodyPr/>
        <a:lstStyle/>
        <a:p>
          <a:pPr lvl="0">
            <a:defRPr sz="1200" b="0" i="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1">
                <a:solidFill>
                  <a:srgbClr val="757575"/>
                </a:solidFill>
                <a:latin typeface="+mn-lt"/>
              </a:defRPr>
            </a:pPr>
            <a:r>
              <a:rPr lang="ja-JP" altLang="en-US" b="1">
                <a:solidFill>
                  <a:srgbClr val="757575"/>
                </a:solidFill>
                <a:latin typeface="+mn-lt"/>
              </a:rPr>
              <a:t>配当収入推移</a:t>
            </a:r>
          </a:p>
        </c:rich>
      </c:tx>
      <c:overlay val="0"/>
    </c:title>
    <c:autoTitleDeleted val="0"/>
    <c:plotArea>
      <c:layout>
        <c:manualLayout>
          <c:xMode val="edge"/>
          <c:yMode val="edge"/>
          <c:x val="5.4267980974395447E-2"/>
          <c:y val="0.14691358024691359"/>
          <c:w val="0.93132945857041249"/>
          <c:h val="0.71851851851851856"/>
        </c:manualLayout>
      </c:layout>
      <c:barChart>
        <c:barDir val="col"/>
        <c:grouping val="clustered"/>
        <c:varyColors val="1"/>
        <c:ser>
          <c:idx val="0"/>
          <c:order val="0"/>
          <c:tx>
            <c:strRef>
              <c:f>'(FY-3)資産管理'!$B$76</c:f>
              <c:strCache>
                <c:ptCount val="1"/>
                <c:pt idx="0">
                  <c:v>2025年</c:v>
                </c:pt>
              </c:strCache>
            </c:strRef>
          </c:tx>
          <c:spPr>
            <a:solidFill>
              <a:srgbClr val="4A86E8"/>
            </a:solidFill>
            <a:ln cmpd="sng">
              <a:noFill/>
            </a:ln>
          </c:spPr>
          <c:invertIfNegative val="1"/>
          <c:dPt>
            <c:idx val="0"/>
            <c:invertIfNegative val="1"/>
            <c:bubble3D val="0"/>
            <c:extLst>
              <c:ext xmlns:c16="http://schemas.microsoft.com/office/drawing/2014/chart" uri="{C3380CC4-5D6E-409C-BE32-E72D297353CC}">
                <c16:uniqueId val="{00000000-7D68-4A53-9CCF-BF7A8DDC851E}"/>
              </c:ext>
            </c:extLst>
          </c:dPt>
          <c:dPt>
            <c:idx val="1"/>
            <c:invertIfNegative val="1"/>
            <c:bubble3D val="0"/>
            <c:extLst>
              <c:ext xmlns:c16="http://schemas.microsoft.com/office/drawing/2014/chart" uri="{C3380CC4-5D6E-409C-BE32-E72D297353CC}">
                <c16:uniqueId val="{00000001-7D68-4A53-9CCF-BF7A8DDC851E}"/>
              </c:ext>
            </c:extLst>
          </c:dPt>
          <c:dPt>
            <c:idx val="2"/>
            <c:invertIfNegative val="1"/>
            <c:bubble3D val="0"/>
            <c:extLst>
              <c:ext xmlns:c16="http://schemas.microsoft.com/office/drawing/2014/chart" uri="{C3380CC4-5D6E-409C-BE32-E72D297353CC}">
                <c16:uniqueId val="{00000002-7D68-4A53-9CCF-BF7A8DDC851E}"/>
              </c:ext>
            </c:extLst>
          </c:dPt>
          <c:dPt>
            <c:idx val="6"/>
            <c:invertIfNegative val="1"/>
            <c:bubble3D val="0"/>
            <c:extLst>
              <c:ext xmlns:c16="http://schemas.microsoft.com/office/drawing/2014/chart" uri="{C3380CC4-5D6E-409C-BE32-E72D297353CC}">
                <c16:uniqueId val="{00000003-7D68-4A53-9CCF-BF7A8DDC851E}"/>
              </c:ext>
            </c:extLst>
          </c:dPt>
          <c:dPt>
            <c:idx val="8"/>
            <c:invertIfNegative val="1"/>
            <c:bubble3D val="0"/>
            <c:extLst>
              <c:ext xmlns:c16="http://schemas.microsoft.com/office/drawing/2014/chart" uri="{C3380CC4-5D6E-409C-BE32-E72D297353CC}">
                <c16:uniqueId val="{00000004-7D68-4A53-9CCF-BF7A8DDC851E}"/>
              </c:ext>
            </c:extLst>
          </c:dPt>
          <c:dPt>
            <c:idx val="9"/>
            <c:invertIfNegative val="1"/>
            <c:bubble3D val="0"/>
            <c:extLst>
              <c:ext xmlns:c16="http://schemas.microsoft.com/office/drawing/2014/chart" uri="{C3380CC4-5D6E-409C-BE32-E72D297353CC}">
                <c16:uniqueId val="{00000005-7D68-4A53-9CCF-BF7A8DDC851E}"/>
              </c:ext>
            </c:extLst>
          </c:dPt>
          <c:dLbls>
            <c:spPr>
              <a:noFill/>
              <a:ln>
                <a:noFill/>
              </a:ln>
              <a:effectLst/>
            </c:spPr>
            <c:txPr>
              <a:bodyPr/>
              <a:lstStyle/>
              <a:p>
                <a:pPr lvl="0">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'(FY-3)資産管理'!$C$75:$N$75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'(FY-3)資産管理'!$C$76:$N$76</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7D68-4A53-9CCF-BF7A8DDC851E}"/>
            </c:ext>
          </c:extLst>
        </c:ser>
        <c:ser>
          <c:idx val="1"/>
          <c:order val="1"/>
          <c:tx>
            <c:strRef>
              <c:f>'(FY-3)資産管理'!$B$77</c:f>
              <c:strCache>
                <c:ptCount val="1"/>
                <c:pt idx="0">
                  <c:v>2026年</c:v>
                </c:pt>
              </c:strCache>
            </c:strRef>
          </c:tx>
          <c:spPr>
            <a:solidFill>
              <a:srgbClr val="34A853"/>
            </a:solidFill>
            <a:ln cmpd="sng">
              <a:noFill/>
            </a:ln>
          </c:spPr>
          <c:invertIfNegative val="1"/>
          <c:dLbls>
            <c:spPr>
              <a:noFill/>
              <a:ln>
                <a:noFill/>
              </a:ln>
              <a:effectLst/>
            </c:spPr>
            <c:txPr>
              <a:bodyPr/>
              <a:lstStyle/>
              <a:p>
                <a:pPr lvl="0">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'(FY-3)資産管理'!$C$75:$N$75</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'(FY-3)資産管理'!$C$77:$N$77</c:f>
              <c:numCache>
                <c:formatCode>"¥"#,##0;[Red]"¥"#,##0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7D68-4A53-9CCF-BF7A8DDC851E}"/>
            </c:ext>
          </c:extLst>
        </c:ser>
        <c:dLbls>
          <c:showLegendKey val="0"/>
          <c:showVal val="0"/>
          <c:showCatName val="0"/>
          <c:showSerName val="0"/>
          <c:showPercent val="0"/>
          <c:showBubbleSize val="0"/>
        </c:dLbls>
        <c:gapWidth val="150"/>
        <c:axId val="544720028"/>
        <c:axId val="1812871506"/>
      </c:barChart>
      <c:catAx>
        <c:axId val="544720028"/>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ja-JP"/>
          </a:p>
        </c:txPr>
        <c:crossAx val="1812871506"/>
        <c:crosses val="autoZero"/>
        <c:auto val="1"/>
        <c:lblAlgn val="ctr"/>
        <c:lblOffset val="100"/>
        <c:noMultiLvlLbl val="1"/>
      </c:catAx>
      <c:valAx>
        <c:axId val="18128715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ja-JP" altLang="en-US"/>
              </a:p>
            </c:rich>
          </c:tx>
          <c:overlay val="0"/>
        </c:title>
        <c:numFmt formatCode="&quot;¥&quot;#,##0;[Red]&quot;¥&quot;#,##0" sourceLinked="1"/>
        <c:majorTickMark val="none"/>
        <c:minorTickMark val="none"/>
        <c:tickLblPos val="nextTo"/>
        <c:spPr>
          <a:ln>
            <a:noFill/>
          </a:ln>
        </c:spPr>
        <c:txPr>
          <a:bodyPr/>
          <a:lstStyle/>
          <a:p>
            <a:pPr lvl="0">
              <a:defRPr b="0">
                <a:solidFill>
                  <a:srgbClr val="000000"/>
                </a:solidFill>
                <a:latin typeface="+mn-lt"/>
              </a:defRPr>
            </a:pPr>
            <a:endParaRPr lang="ja-JP"/>
          </a:p>
        </c:txPr>
        <c:crossAx val="544720028"/>
        <c:crosses val="autoZero"/>
        <c:crossBetween val="between"/>
      </c:valAx>
    </c:plotArea>
    <c:legend>
      <c:legendPos val="r"/>
      <c:layout>
        <c:manualLayout>
          <c:xMode val="edge"/>
          <c:yMode val="edge"/>
          <c:x val="0.44829636379800852"/>
          <c:y val="0.94047619047619058"/>
        </c:manualLayout>
      </c:layout>
      <c:overlay val="0"/>
      <c:txPr>
        <a:bodyPr/>
        <a:lstStyle/>
        <a:p>
          <a:pPr lvl="0">
            <a:defRPr b="0">
              <a:solidFill>
                <a:srgbClr val="1A1A1A"/>
              </a:solidFill>
              <a:latin typeface="+mn-lt"/>
            </a:defRPr>
          </a:pPr>
          <a:endParaRPr lang="ja-JP"/>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219075</xdr:colOff>
      <xdr:row>56</xdr:row>
      <xdr:rowOff>47625</xdr:rowOff>
    </xdr:from>
    <xdr:ext cx="13258800" cy="3905250"/>
    <xdr:graphicFrame macro="">
      <xdr:nvGraphicFramePr>
        <xdr:cNvPr id="2" name="Chart 1" title="グラフ">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85725</xdr:colOff>
      <xdr:row>77</xdr:row>
      <xdr:rowOff>114300</xdr:rowOff>
    </xdr:from>
    <xdr:ext cx="13392150" cy="3857625"/>
    <xdr:graphicFrame macro="">
      <xdr:nvGraphicFramePr>
        <xdr:cNvPr id="3" name="Chart 2" title="グラフ">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219075</xdr:colOff>
      <xdr:row>56</xdr:row>
      <xdr:rowOff>47625</xdr:rowOff>
    </xdr:from>
    <xdr:ext cx="13258800" cy="3905250"/>
    <xdr:graphicFrame macro="">
      <xdr:nvGraphicFramePr>
        <xdr:cNvPr id="3" name="Chart 3" title="グラフ">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85725</xdr:colOff>
      <xdr:row>77</xdr:row>
      <xdr:rowOff>114300</xdr:rowOff>
    </xdr:from>
    <xdr:ext cx="13392150" cy="3857625"/>
    <xdr:graphicFrame macro="">
      <xdr:nvGraphicFramePr>
        <xdr:cNvPr id="4" name="Chart 4" title="グラフ">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B1" headerRowCount="0">
  <tableColumns count="2">
    <tableColumn id="1" xr3:uid="{00000000-0010-0000-0100-000001000000}" name="Column1"/>
    <tableColumn id="2" xr3:uid="{00000000-0010-0000-0100-000002000000}" name="Column2"/>
  </tableColumns>
  <tableStyleInfo name="フォームの回答 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お金面フォーム回答反映" displayName="お金面フォーム回答反映" ref="A1:N5">
  <tableColumns count="14">
    <tableColumn id="1" xr3:uid="{00000000-0010-0000-0200-000001000000}" name="タイムスタンプ"/>
    <tableColumn id="2" xr3:uid="{00000000-0010-0000-0200-000002000000}" name="メールアドレス"/>
    <tableColumn id="3" xr3:uid="{00000000-0010-0000-0200-000003000000}" name="どの決済方法での支払いになりますか？"/>
    <tableColumn id="4" xr3:uid="{00000000-0010-0000-0200-000004000000}" name="どの支出項目に計上される支払いですか？"/>
    <tableColumn id="5" xr3:uid="{00000000-0010-0000-0200-000005000000}" name="金額はいくらですか？（短文記述）"/>
    <tableColumn id="6" xr3:uid="{00000000-0010-0000-0200-000006000000}" name="何を買いましたか？or何に使いましたか？（長文）"/>
    <tableColumn id="7" xr3:uid="{00000000-0010-0000-0200-000007000000}" name="いまどんな気持ちですか？(チェックボックス)"/>
    <tableColumn id="8" xr3:uid="{00000000-0010-0000-0200-000008000000}" name="いまどんな気持ちですか？(プルダウン)"/>
    <tableColumn id="9" xr3:uid="{00000000-0010-0000-0200-000009000000}" name="いまどんな気持ちですか？(均等目盛)"/>
    <tableColumn id="10" xr3:uid="{00000000-0010-0000-0200-00000A000000}" name="いまの気分は？(評価)"/>
    <tableColumn id="11" xr3:uid="{00000000-0010-0000-0200-00000B000000}" name="いまの気分は？(グリッド選択式) [第一象限]"/>
    <tableColumn id="12" xr3:uid="{00000000-0010-0000-0200-00000C000000}" name="いまの気分は？(チェックボックスグリッド) [合理的（金銭的）]"/>
    <tableColumn id="13" xr3:uid="{00000000-0010-0000-0200-00000D000000}" name="今日の日付は？"/>
    <tableColumn id="14" xr3:uid="{00000000-0010-0000-0200-00000E000000}" name="今の時刻は？"/>
  </tableColumns>
  <tableStyleInfo name="支払い回答-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hyperlink" Target="https://docs.google.com/spreadsheets/d/1J0xhyxusk5V0C05_sy55MJS_KjWqdm1y/edit?gid=1494404656" TargetMode="External"/><Relationship Id="rId2" Type="http://schemas.openxmlformats.org/officeDocument/2006/relationships/hyperlink" Target="https://docs.google.com/spreadsheets/d/1J0xhyxusk5V0C05_sy55MJS_KjWqdm1y/edit?gid=1494404656" TargetMode="External"/><Relationship Id="rId1" Type="http://schemas.openxmlformats.org/officeDocument/2006/relationships/hyperlink" Target="https://docs.google.com/spreadsheets/d/1ptzy2jALeJlogKY-F8QrnX8yTMzdKjmn/edit?gid=561298289"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mhlw.go.jp/content/001401966.pdf" TargetMode="External"/><Relationship Id="rId2" Type="http://schemas.openxmlformats.org/officeDocument/2006/relationships/hyperlink" Target="https://docs.google.com/spreadsheets/u/0/d/1ViTO3LVkiCM6ntYYTQpbPqyCDBFP4SqR/edit" TargetMode="External"/><Relationship Id="rId1" Type="http://schemas.openxmlformats.org/officeDocument/2006/relationships/hyperlink" Target="https://docs.google.com/spreadsheets/u/0/d/1H_IaKkXgb7-i5JpovL4j_oAsUgkWrA79/edit" TargetMode="Externa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hyperlink" Target="https://docs.google.com/spreadsheets/u/0/d/1ViTO3LVkiCM6ntYYTQpbPqyCDBFP4SqR/edit"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mhlw.go.jp/content/001401966.pdf" TargetMode="External"/><Relationship Id="rId2" Type="http://schemas.openxmlformats.org/officeDocument/2006/relationships/hyperlink" Target="https://docs.google.com/spreadsheets/u/0/d/1ViTO3LVkiCM6ntYYTQpbPqyCDBFP4SqR/edit" TargetMode="External"/><Relationship Id="rId1" Type="http://schemas.openxmlformats.org/officeDocument/2006/relationships/hyperlink" Target="https://docs.google.com/spreadsheets/u/0/d/1H_IaKkXgb7-i5JpovL4j_oAsUgkWrA79/edit" TargetMode="External"/><Relationship Id="rId6" Type="http://schemas.openxmlformats.org/officeDocument/2006/relationships/comments" Target="../comments13.xml"/><Relationship Id="rId5" Type="http://schemas.openxmlformats.org/officeDocument/2006/relationships/vmlDrawing" Target="../drawings/vmlDrawing13.vml"/><Relationship Id="rId4" Type="http://schemas.openxmlformats.org/officeDocument/2006/relationships/hyperlink" Target="https://docs.google.com/spreadsheets/u/0/d/1ViTO3LVkiCM6ntYYTQpbPqyCDBFP4SqR/edit"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2.6328125" defaultRowHeight="15.75" customHeight="1"/>
  <cols>
    <col min="1" max="8" width="18.90625" customWidth="1"/>
  </cols>
  <sheetData>
    <row r="1" spans="1:2" ht="22.5" customHeight="1">
      <c r="A1" s="1" t="s">
        <v>0</v>
      </c>
      <c r="B1" s="1" t="s">
        <v>3</v>
      </c>
    </row>
  </sheetData>
  <phoneticPr fontId="113"/>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5"/>
  <sheetViews>
    <sheetView workbookViewId="0">
      <pane ySplit="1" topLeftCell="A2" activePane="bottomLeft" state="frozen"/>
      <selection pane="bottomLeft" activeCell="B3" sqref="B3"/>
    </sheetView>
  </sheetViews>
  <sheetFormatPr defaultColWidth="12.6328125" defaultRowHeight="15.75" customHeight="1"/>
  <cols>
    <col min="1" max="1" width="16.7265625" customWidth="1"/>
    <col min="2" max="8" width="18.90625" customWidth="1"/>
    <col min="9" max="9" width="33.26953125" customWidth="1"/>
    <col min="10" max="10" width="18.90625" customWidth="1"/>
    <col min="11" max="11" width="33.90625" customWidth="1"/>
    <col min="12" max="15" width="18.90625" customWidth="1"/>
  </cols>
  <sheetData>
    <row r="1" spans="1:15" ht="15.75" customHeight="1">
      <c r="A1" s="1" t="s">
        <v>0</v>
      </c>
      <c r="B1" s="1" t="s">
        <v>1</v>
      </c>
      <c r="C1" s="1" t="s">
        <v>4</v>
      </c>
      <c r="D1" s="1" t="s">
        <v>5</v>
      </c>
      <c r="E1" s="1" t="s">
        <v>6</v>
      </c>
      <c r="F1" s="1" t="s">
        <v>7</v>
      </c>
      <c r="G1" s="1" t="s">
        <v>8</v>
      </c>
      <c r="H1" s="1" t="s">
        <v>9</v>
      </c>
      <c r="I1" s="1" t="s">
        <v>10</v>
      </c>
      <c r="J1" s="1" t="s">
        <v>11</v>
      </c>
      <c r="K1" s="1" t="s">
        <v>12</v>
      </c>
      <c r="L1" s="1" t="s">
        <v>13</v>
      </c>
      <c r="M1" s="1" t="s">
        <v>14</v>
      </c>
      <c r="N1" s="1" t="s">
        <v>15</v>
      </c>
      <c r="O1" s="4" t="s">
        <v>16</v>
      </c>
    </row>
    <row r="2" spans="1:15" ht="15.75" customHeight="1">
      <c r="A2" s="2">
        <v>45903.697118645832</v>
      </c>
      <c r="B2" s="3" t="s">
        <v>2</v>
      </c>
      <c r="C2" s="3" t="s">
        <v>17</v>
      </c>
      <c r="D2" s="3" t="s">
        <v>18</v>
      </c>
      <c r="E2" s="3" t="s">
        <v>19</v>
      </c>
      <c r="F2" s="3" t="s">
        <v>20</v>
      </c>
      <c r="G2" s="3" t="s">
        <v>21</v>
      </c>
      <c r="H2" s="3" t="s">
        <v>22</v>
      </c>
      <c r="I2" s="3">
        <v>7</v>
      </c>
      <c r="J2" s="3">
        <v>6</v>
      </c>
      <c r="K2" s="3" t="s">
        <v>23</v>
      </c>
      <c r="L2" s="3" t="s">
        <v>24</v>
      </c>
      <c r="M2" s="5">
        <v>45903</v>
      </c>
      <c r="N2" s="6">
        <v>0.69652777777810115</v>
      </c>
      <c r="O2" s="7" t="b">
        <v>1</v>
      </c>
    </row>
    <row r="3" spans="1:15" ht="15.75" customHeight="1">
      <c r="A3" s="2">
        <v>45909.355449814815</v>
      </c>
      <c r="B3" s="3" t="s">
        <v>2</v>
      </c>
      <c r="C3" s="3" t="s">
        <v>25</v>
      </c>
      <c r="D3" s="3" t="s">
        <v>26</v>
      </c>
      <c r="E3" s="3" t="s">
        <v>27</v>
      </c>
      <c r="F3" s="3" t="s">
        <v>28</v>
      </c>
      <c r="G3" s="3" t="s">
        <v>21</v>
      </c>
      <c r="H3" s="3" t="s">
        <v>22</v>
      </c>
      <c r="I3" s="3">
        <v>5</v>
      </c>
      <c r="J3" s="3">
        <v>4</v>
      </c>
      <c r="K3" s="3"/>
      <c r="L3" s="3"/>
      <c r="M3" s="5">
        <v>45910</v>
      </c>
      <c r="N3" s="6">
        <v>0.35486111111094942</v>
      </c>
      <c r="O3" s="7" t="b">
        <v>1</v>
      </c>
    </row>
    <row r="4" spans="1:15" ht="15.75" customHeight="1">
      <c r="A4" s="2">
        <v>45909.360865520837</v>
      </c>
      <c r="B4" s="3" t="s">
        <v>2</v>
      </c>
      <c r="C4" s="3" t="s">
        <v>29</v>
      </c>
      <c r="D4" s="3" t="s">
        <v>30</v>
      </c>
      <c r="E4" s="3">
        <v>560</v>
      </c>
      <c r="F4" s="3" t="s">
        <v>31</v>
      </c>
      <c r="G4" s="3" t="s">
        <v>22</v>
      </c>
      <c r="H4" s="3" t="s">
        <v>22</v>
      </c>
      <c r="I4" s="3">
        <v>5</v>
      </c>
      <c r="J4" s="3">
        <v>5</v>
      </c>
      <c r="K4" s="3"/>
      <c r="L4" s="3"/>
      <c r="M4" s="3"/>
      <c r="N4" s="3"/>
      <c r="O4" s="7" t="b">
        <v>1</v>
      </c>
    </row>
    <row r="5" spans="1:15" ht="15.75" customHeight="1">
      <c r="A5" s="2">
        <v>45922.870044201394</v>
      </c>
      <c r="B5" s="3" t="s">
        <v>2</v>
      </c>
      <c r="C5" s="3" t="s">
        <v>32</v>
      </c>
      <c r="D5" s="3" t="s">
        <v>33</v>
      </c>
      <c r="E5" s="3">
        <v>181</v>
      </c>
      <c r="F5" s="3" t="s">
        <v>34</v>
      </c>
      <c r="G5" s="3" t="s">
        <v>35</v>
      </c>
      <c r="H5" s="3" t="s">
        <v>35</v>
      </c>
      <c r="I5" s="3">
        <v>4</v>
      </c>
      <c r="J5" s="3">
        <v>4</v>
      </c>
      <c r="K5" s="3"/>
      <c r="L5" s="3"/>
      <c r="M5" s="3"/>
      <c r="N5" s="3"/>
      <c r="O5" s="7" t="b">
        <v>1</v>
      </c>
    </row>
    <row r="6" spans="1:15" ht="15.75" customHeight="1">
      <c r="O6" s="7" t="b">
        <v>0</v>
      </c>
    </row>
    <row r="7" spans="1:15" ht="15.75" customHeight="1">
      <c r="O7" s="7" t="b">
        <v>0</v>
      </c>
    </row>
    <row r="8" spans="1:15" ht="15.75" customHeight="1">
      <c r="O8" s="7" t="b">
        <v>0</v>
      </c>
    </row>
    <row r="9" spans="1:15" ht="15.75" customHeight="1">
      <c r="O9" s="7" t="b">
        <v>0</v>
      </c>
    </row>
    <row r="10" spans="1:15" ht="15.75" customHeight="1">
      <c r="O10" s="7" t="b">
        <v>0</v>
      </c>
    </row>
    <row r="11" spans="1:15" ht="15.75" customHeight="1">
      <c r="O11" s="7" t="b">
        <v>0</v>
      </c>
    </row>
    <row r="12" spans="1:15" ht="15.75" customHeight="1">
      <c r="O12" s="7" t="b">
        <v>0</v>
      </c>
    </row>
    <row r="13" spans="1:15" ht="15.75" customHeight="1">
      <c r="O13" s="7" t="b">
        <v>0</v>
      </c>
    </row>
    <row r="14" spans="1:15" ht="15.75" customHeight="1">
      <c r="O14" s="7" t="b">
        <v>0</v>
      </c>
    </row>
    <row r="15" spans="1:15" ht="15.75" customHeight="1">
      <c r="O15" s="7" t="b">
        <v>0</v>
      </c>
    </row>
    <row r="16" spans="1:15" ht="15.75" customHeight="1">
      <c r="O16" s="7" t="b">
        <v>0</v>
      </c>
    </row>
    <row r="17" spans="15:15" ht="15.75" customHeight="1">
      <c r="O17" s="7" t="b">
        <v>0</v>
      </c>
    </row>
    <row r="18" spans="15:15" ht="15.75" customHeight="1">
      <c r="O18" s="7" t="b">
        <v>0</v>
      </c>
    </row>
    <row r="19" spans="15:15" ht="15.75" customHeight="1">
      <c r="O19" s="7" t="b">
        <v>0</v>
      </c>
    </row>
    <row r="20" spans="15:15" ht="15.75" customHeight="1">
      <c r="O20" s="7" t="b">
        <v>0</v>
      </c>
    </row>
    <row r="21" spans="15:15" ht="15.75" customHeight="1">
      <c r="O21" s="7" t="b">
        <v>0</v>
      </c>
    </row>
    <row r="22" spans="15:15" ht="15.75" customHeight="1">
      <c r="O22" s="7" t="b">
        <v>0</v>
      </c>
    </row>
    <row r="23" spans="15:15" ht="15.75" customHeight="1">
      <c r="O23" s="7" t="b">
        <v>0</v>
      </c>
    </row>
    <row r="24" spans="15:15" ht="15.75" customHeight="1">
      <c r="O24" s="7" t="b">
        <v>0</v>
      </c>
    </row>
    <row r="25" spans="15:15" ht="15.75" customHeight="1">
      <c r="O25" s="7" t="b">
        <v>0</v>
      </c>
    </row>
    <row r="26" spans="15:15" ht="15.75" customHeight="1">
      <c r="O26" s="7" t="b">
        <v>0</v>
      </c>
    </row>
    <row r="27" spans="15:15" ht="15.75" customHeight="1">
      <c r="O27" s="7" t="b">
        <v>0</v>
      </c>
    </row>
    <row r="28" spans="15:15" ht="15.75" customHeight="1">
      <c r="O28" s="7" t="b">
        <v>0</v>
      </c>
    </row>
    <row r="29" spans="15:15" ht="15.75" customHeight="1">
      <c r="O29" s="7" t="b">
        <v>0</v>
      </c>
    </row>
    <row r="30" spans="15:15" ht="15.75" customHeight="1">
      <c r="O30" s="7" t="b">
        <v>0</v>
      </c>
    </row>
    <row r="31" spans="15:15" ht="15.75" customHeight="1">
      <c r="O31" s="7" t="b">
        <v>0</v>
      </c>
    </row>
    <row r="32" spans="15:15" ht="15.75" customHeight="1">
      <c r="O32" s="7" t="b">
        <v>0</v>
      </c>
    </row>
    <row r="33" spans="15:15" ht="15.75" customHeight="1">
      <c r="O33" s="7" t="b">
        <v>0</v>
      </c>
    </row>
    <row r="34" spans="15:15" ht="15.75" customHeight="1">
      <c r="O34" s="7" t="b">
        <v>0</v>
      </c>
    </row>
    <row r="35" spans="15:15" ht="15.75" customHeight="1">
      <c r="O35" s="7" t="b">
        <v>0</v>
      </c>
    </row>
    <row r="36" spans="15:15" ht="15.75" customHeight="1">
      <c r="O36" s="7" t="b">
        <v>0</v>
      </c>
    </row>
    <row r="37" spans="15:15" ht="15.75" customHeight="1">
      <c r="O37" s="7" t="b">
        <v>0</v>
      </c>
    </row>
    <row r="38" spans="15:15" ht="15.75" customHeight="1">
      <c r="O38" s="7" t="b">
        <v>0</v>
      </c>
    </row>
    <row r="39" spans="15:15" ht="15.75" customHeight="1">
      <c r="O39" s="7" t="b">
        <v>0</v>
      </c>
    </row>
    <row r="40" spans="15:15" ht="15.75" customHeight="1">
      <c r="O40" s="7" t="b">
        <v>0</v>
      </c>
    </row>
    <row r="41" spans="15:15" ht="15.75" customHeight="1">
      <c r="O41" s="7" t="b">
        <v>0</v>
      </c>
    </row>
    <row r="42" spans="15:15" ht="15.75" customHeight="1">
      <c r="O42" s="7" t="b">
        <v>0</v>
      </c>
    </row>
    <row r="43" spans="15:15" ht="15.75" customHeight="1">
      <c r="O43" s="7" t="b">
        <v>0</v>
      </c>
    </row>
    <row r="44" spans="15:15" ht="15.75" customHeight="1">
      <c r="O44" s="7" t="b">
        <v>0</v>
      </c>
    </row>
    <row r="45" spans="15:15" ht="15.75" customHeight="1">
      <c r="O45" s="7" t="b">
        <v>0</v>
      </c>
    </row>
    <row r="46" spans="15:15" ht="15.75" customHeight="1">
      <c r="O46" s="7" t="b">
        <v>0</v>
      </c>
    </row>
    <row r="47" spans="15:15" ht="15.75" customHeight="1">
      <c r="O47" s="7" t="b">
        <v>0</v>
      </c>
    </row>
    <row r="48" spans="15:15" ht="15.75" customHeight="1">
      <c r="O48" s="7" t="b">
        <v>0</v>
      </c>
    </row>
    <row r="49" spans="15:15" ht="15.75" customHeight="1">
      <c r="O49" s="7" t="b">
        <v>0</v>
      </c>
    </row>
    <row r="50" spans="15:15" ht="15.75" customHeight="1">
      <c r="O50" s="7" t="b">
        <v>0</v>
      </c>
    </row>
    <row r="51" spans="15:15" ht="15.75" customHeight="1">
      <c r="O51" s="7" t="b">
        <v>0</v>
      </c>
    </row>
    <row r="52" spans="15:15" ht="15.75" customHeight="1">
      <c r="O52" s="7" t="b">
        <v>0</v>
      </c>
    </row>
    <row r="53" spans="15:15" ht="15.75" customHeight="1">
      <c r="O53" s="7" t="b">
        <v>0</v>
      </c>
    </row>
    <row r="54" spans="15:15" ht="15.75" customHeight="1">
      <c r="O54" s="7" t="b">
        <v>0</v>
      </c>
    </row>
    <row r="55" spans="15:15" ht="12.5">
      <c r="O55" s="7" t="b">
        <v>0</v>
      </c>
    </row>
    <row r="56" spans="15:15" ht="12.5">
      <c r="O56" s="7" t="b">
        <v>0</v>
      </c>
    </row>
    <row r="57" spans="15:15" ht="12.5">
      <c r="O57" s="7" t="b">
        <v>0</v>
      </c>
    </row>
    <row r="58" spans="15:15" ht="12.5">
      <c r="O58" s="7" t="b">
        <v>0</v>
      </c>
    </row>
    <row r="59" spans="15:15" ht="12.5">
      <c r="O59" s="7" t="b">
        <v>0</v>
      </c>
    </row>
    <row r="60" spans="15:15" ht="12.5">
      <c r="O60" s="7" t="b">
        <v>0</v>
      </c>
    </row>
    <row r="61" spans="15:15" ht="12.5">
      <c r="O61" s="7" t="b">
        <v>0</v>
      </c>
    </row>
    <row r="62" spans="15:15" ht="12.5">
      <c r="O62" s="7" t="b">
        <v>0</v>
      </c>
    </row>
    <row r="63" spans="15:15" ht="12.5">
      <c r="O63" s="7" t="b">
        <v>0</v>
      </c>
    </row>
    <row r="64" spans="15:15" ht="12.5">
      <c r="O64" s="7" t="b">
        <v>0</v>
      </c>
    </row>
    <row r="65" spans="15:15" ht="12.5">
      <c r="O65" s="7" t="b">
        <v>0</v>
      </c>
    </row>
    <row r="66" spans="15:15" ht="12.5">
      <c r="O66" s="7" t="b">
        <v>0</v>
      </c>
    </row>
    <row r="67" spans="15:15" ht="12.5">
      <c r="O67" s="7" t="b">
        <v>0</v>
      </c>
    </row>
    <row r="68" spans="15:15" ht="12.5">
      <c r="O68" s="7" t="b">
        <v>0</v>
      </c>
    </row>
    <row r="69" spans="15:15" ht="12.5">
      <c r="O69" s="7" t="b">
        <v>0</v>
      </c>
    </row>
    <row r="70" spans="15:15" ht="12.5">
      <c r="O70" s="7" t="b">
        <v>0</v>
      </c>
    </row>
    <row r="71" spans="15:15" ht="12.5">
      <c r="O71" s="7" t="b">
        <v>0</v>
      </c>
    </row>
    <row r="72" spans="15:15" ht="12.5">
      <c r="O72" s="7" t="b">
        <v>0</v>
      </c>
    </row>
    <row r="73" spans="15:15" ht="12.5">
      <c r="O73" s="7" t="b">
        <v>0</v>
      </c>
    </row>
    <row r="74" spans="15:15" ht="12.5">
      <c r="O74" s="7" t="b">
        <v>0</v>
      </c>
    </row>
    <row r="75" spans="15:15" ht="12.5">
      <c r="O75" s="7" t="b">
        <v>0</v>
      </c>
    </row>
    <row r="76" spans="15:15" ht="12.5">
      <c r="O76" s="7" t="b">
        <v>0</v>
      </c>
    </row>
    <row r="77" spans="15:15" ht="12.5">
      <c r="O77" s="7" t="b">
        <v>0</v>
      </c>
    </row>
    <row r="78" spans="15:15" ht="12.5">
      <c r="O78" s="7" t="b">
        <v>0</v>
      </c>
    </row>
    <row r="79" spans="15:15" ht="12.5">
      <c r="O79" s="7" t="b">
        <v>0</v>
      </c>
    </row>
    <row r="80" spans="15:15" ht="12.5">
      <c r="O80" s="7" t="b">
        <v>0</v>
      </c>
    </row>
    <row r="81" spans="15:15" ht="12.5">
      <c r="O81" s="7" t="b">
        <v>0</v>
      </c>
    </row>
    <row r="82" spans="15:15" ht="12.5">
      <c r="O82" s="7" t="b">
        <v>0</v>
      </c>
    </row>
    <row r="83" spans="15:15" ht="12.5">
      <c r="O83" s="7" t="b">
        <v>0</v>
      </c>
    </row>
    <row r="84" spans="15:15" ht="12.5">
      <c r="O84" s="7" t="b">
        <v>0</v>
      </c>
    </row>
    <row r="85" spans="15:15" ht="12.5">
      <c r="O85" s="7" t="b">
        <v>0</v>
      </c>
    </row>
    <row r="86" spans="15:15" ht="12.5">
      <c r="O86" s="7" t="b">
        <v>0</v>
      </c>
    </row>
    <row r="87" spans="15:15" ht="12.5">
      <c r="O87" s="7" t="b">
        <v>0</v>
      </c>
    </row>
    <row r="88" spans="15:15" ht="12.5">
      <c r="O88" s="7" t="b">
        <v>0</v>
      </c>
    </row>
    <row r="89" spans="15:15" ht="12.5">
      <c r="O89" s="7" t="b">
        <v>0</v>
      </c>
    </row>
    <row r="90" spans="15:15" ht="12.5">
      <c r="O90" s="7" t="b">
        <v>0</v>
      </c>
    </row>
    <row r="91" spans="15:15" ht="12.5">
      <c r="O91" s="7" t="b">
        <v>0</v>
      </c>
    </row>
    <row r="92" spans="15:15" ht="12.5">
      <c r="O92" s="7" t="b">
        <v>0</v>
      </c>
    </row>
    <row r="93" spans="15:15" ht="12.5">
      <c r="O93" s="7" t="b">
        <v>0</v>
      </c>
    </row>
    <row r="94" spans="15:15" ht="12.5">
      <c r="O94" s="7" t="b">
        <v>0</v>
      </c>
    </row>
    <row r="95" spans="15:15" ht="12.5">
      <c r="O95" s="7" t="b">
        <v>0</v>
      </c>
    </row>
    <row r="96" spans="15:15" ht="12.5">
      <c r="O96" s="7" t="b">
        <v>0</v>
      </c>
    </row>
    <row r="97" spans="15:15" ht="12.5">
      <c r="O97" s="7" t="b">
        <v>0</v>
      </c>
    </row>
    <row r="98" spans="15:15" ht="12.5">
      <c r="O98" s="7" t="b">
        <v>0</v>
      </c>
    </row>
    <row r="99" spans="15:15" ht="12.5">
      <c r="O99" s="7" t="b">
        <v>0</v>
      </c>
    </row>
    <row r="100" spans="15:15" ht="12.5">
      <c r="O100" s="7" t="b">
        <v>0</v>
      </c>
    </row>
    <row r="101" spans="15:15" ht="12.5">
      <c r="O101" s="7" t="b">
        <v>0</v>
      </c>
    </row>
    <row r="102" spans="15:15" ht="12.5">
      <c r="O102" s="7" t="b">
        <v>0</v>
      </c>
    </row>
    <row r="103" spans="15:15" ht="12.5">
      <c r="O103" s="7" t="b">
        <v>0</v>
      </c>
    </row>
    <row r="104" spans="15:15" ht="12.5">
      <c r="O104" s="7" t="b">
        <v>0</v>
      </c>
    </row>
    <row r="105" spans="15:15" ht="12.5">
      <c r="O105" s="7" t="b">
        <v>0</v>
      </c>
    </row>
    <row r="106" spans="15:15" ht="12.5">
      <c r="O106" s="7" t="b">
        <v>0</v>
      </c>
    </row>
    <row r="107" spans="15:15" ht="12.5">
      <c r="O107" s="7" t="b">
        <v>0</v>
      </c>
    </row>
    <row r="108" spans="15:15" ht="12.5">
      <c r="O108" s="7" t="b">
        <v>0</v>
      </c>
    </row>
    <row r="109" spans="15:15" ht="12.5">
      <c r="O109" s="7" t="b">
        <v>0</v>
      </c>
    </row>
    <row r="110" spans="15:15" ht="12.5">
      <c r="O110" s="7" t="b">
        <v>0</v>
      </c>
    </row>
    <row r="111" spans="15:15" ht="12.5">
      <c r="O111" s="7" t="b">
        <v>0</v>
      </c>
    </row>
    <row r="112" spans="15:15" ht="12.5">
      <c r="O112" s="7" t="b">
        <v>0</v>
      </c>
    </row>
    <row r="113" spans="15:15" ht="12.5">
      <c r="O113" s="7" t="b">
        <v>0</v>
      </c>
    </row>
    <row r="114" spans="15:15" ht="12.5">
      <c r="O114" s="7" t="b">
        <v>0</v>
      </c>
    </row>
    <row r="115" spans="15:15" ht="12.5">
      <c r="O115" s="7" t="b">
        <v>0</v>
      </c>
    </row>
    <row r="116" spans="15:15" ht="12.5">
      <c r="O116" s="7" t="b">
        <v>0</v>
      </c>
    </row>
    <row r="117" spans="15:15" ht="12.5">
      <c r="O117" s="7" t="b">
        <v>0</v>
      </c>
    </row>
    <row r="118" spans="15:15" ht="12.5">
      <c r="O118" s="7" t="b">
        <v>0</v>
      </c>
    </row>
    <row r="119" spans="15:15" ht="12.5">
      <c r="O119" s="7" t="b">
        <v>0</v>
      </c>
    </row>
    <row r="120" spans="15:15" ht="12.5">
      <c r="O120" s="7" t="b">
        <v>0</v>
      </c>
    </row>
    <row r="121" spans="15:15" ht="12.5">
      <c r="O121" s="7" t="b">
        <v>0</v>
      </c>
    </row>
    <row r="122" spans="15:15" ht="12.5">
      <c r="O122" s="7" t="b">
        <v>0</v>
      </c>
    </row>
    <row r="123" spans="15:15" ht="12.5">
      <c r="O123" s="7" t="b">
        <v>0</v>
      </c>
    </row>
    <row r="124" spans="15:15" ht="12.5">
      <c r="O124" s="7" t="b">
        <v>0</v>
      </c>
    </row>
    <row r="125" spans="15:15" ht="12.5">
      <c r="O125" s="7" t="b">
        <v>0</v>
      </c>
    </row>
  </sheetData>
  <phoneticPr fontId="113"/>
  <conditionalFormatting sqref="A2:O51">
    <cfRule type="expression" dxfId="12" priority="1">
      <formula>$O2=TRUE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FF"/>
    <outlinePr summaryBelow="0" summaryRight="0"/>
  </sheetPr>
  <dimension ref="A1:Y1039"/>
  <sheetViews>
    <sheetView tabSelected="1" workbookViewId="0"/>
  </sheetViews>
  <sheetFormatPr defaultColWidth="12.6328125" defaultRowHeight="15.75" customHeight="1"/>
  <cols>
    <col min="1" max="1" width="4.6328125" customWidth="1"/>
    <col min="2" max="2" width="9.26953125" customWidth="1"/>
    <col min="3" max="3" width="10.26953125" customWidth="1"/>
    <col min="4" max="4" width="10" customWidth="1"/>
    <col min="5" max="5" width="10.08984375" customWidth="1"/>
    <col min="6" max="6" width="9.7265625" customWidth="1"/>
    <col min="7" max="7" width="10" customWidth="1"/>
    <col min="8" max="8" width="9.36328125" customWidth="1"/>
    <col min="9" max="9" width="10.26953125" customWidth="1"/>
    <col min="10" max="10" width="10.7265625" customWidth="1"/>
    <col min="11" max="11" width="11.36328125" customWidth="1"/>
    <col min="12" max="12" width="10.90625" customWidth="1"/>
    <col min="13" max="13" width="10.26953125" customWidth="1"/>
    <col min="14" max="14" width="10.453125" customWidth="1"/>
    <col min="15" max="15" width="10.6328125" customWidth="1"/>
    <col min="16" max="17" width="10.7265625" customWidth="1"/>
  </cols>
  <sheetData>
    <row r="1" spans="1:25" ht="15.75" customHeight="1">
      <c r="A1" s="8"/>
      <c r="B1" s="8"/>
      <c r="C1" s="8"/>
      <c r="D1" s="8"/>
      <c r="E1" s="8"/>
      <c r="F1" s="8"/>
      <c r="G1" s="8"/>
      <c r="H1" s="8"/>
      <c r="I1" s="8"/>
      <c r="J1" s="8"/>
      <c r="K1" s="8"/>
      <c r="L1" s="8"/>
      <c r="M1" s="8"/>
      <c r="N1" s="8"/>
      <c r="O1" s="8"/>
      <c r="P1" s="8"/>
      <c r="Q1" s="8"/>
      <c r="R1" s="8"/>
      <c r="S1" s="8"/>
      <c r="T1" s="8"/>
      <c r="U1" s="8"/>
      <c r="V1" s="8"/>
      <c r="W1" s="8"/>
      <c r="X1" s="8"/>
      <c r="Y1" s="8"/>
    </row>
    <row r="2" spans="1:25" ht="15.75" customHeight="1">
      <c r="A2" s="9"/>
      <c r="B2" s="1954" t="s">
        <v>36</v>
      </c>
      <c r="C2" s="1955"/>
      <c r="D2" s="1955"/>
      <c r="E2" s="1955"/>
      <c r="F2" s="1955"/>
      <c r="G2" s="1955"/>
      <c r="H2" s="1955"/>
      <c r="I2" s="1955"/>
      <c r="J2" s="1955"/>
      <c r="K2" s="1956"/>
      <c r="L2" s="9"/>
      <c r="M2" s="1954" t="s">
        <v>37</v>
      </c>
      <c r="N2" s="1955"/>
      <c r="O2" s="1955"/>
      <c r="P2" s="1955"/>
      <c r="Q2" s="1955"/>
      <c r="R2" s="1955"/>
      <c r="S2" s="1955"/>
      <c r="T2" s="1955"/>
      <c r="U2" s="1955"/>
      <c r="V2" s="1956"/>
      <c r="W2" s="9"/>
      <c r="X2" s="9"/>
      <c r="Y2" s="9"/>
    </row>
    <row r="3" spans="1:25" ht="15.75" customHeight="1">
      <c r="A3" s="9"/>
      <c r="B3" s="1957"/>
      <c r="C3" s="1958"/>
      <c r="D3" s="1958"/>
      <c r="E3" s="1958"/>
      <c r="F3" s="1958"/>
      <c r="G3" s="1958"/>
      <c r="H3" s="1958"/>
      <c r="I3" s="1958"/>
      <c r="J3" s="1958"/>
      <c r="K3" s="1959"/>
      <c r="L3" s="9"/>
      <c r="M3" s="1957"/>
      <c r="N3" s="1958"/>
      <c r="O3" s="1958"/>
      <c r="P3" s="1958"/>
      <c r="Q3" s="1958"/>
      <c r="R3" s="1958"/>
      <c r="S3" s="1958"/>
      <c r="T3" s="1958"/>
      <c r="U3" s="1958"/>
      <c r="V3" s="1959"/>
      <c r="W3" s="9"/>
      <c r="X3" s="9"/>
      <c r="Y3" s="9"/>
    </row>
    <row r="4" spans="1:25" ht="15.75" customHeight="1">
      <c r="A4" s="8"/>
      <c r="B4" s="1934" t="s">
        <v>38</v>
      </c>
      <c r="C4" s="1935"/>
      <c r="D4" s="1960" t="s">
        <v>39</v>
      </c>
      <c r="E4" s="1955"/>
      <c r="F4" s="1955"/>
      <c r="G4" s="1955"/>
      <c r="H4" s="1955"/>
      <c r="I4" s="1955"/>
      <c r="J4" s="1955"/>
      <c r="K4" s="1956"/>
      <c r="L4" s="8"/>
      <c r="M4" s="1934" t="s">
        <v>40</v>
      </c>
      <c r="N4" s="1935"/>
      <c r="O4" s="1960" t="s">
        <v>41</v>
      </c>
      <c r="P4" s="1955"/>
      <c r="Q4" s="1955"/>
      <c r="R4" s="1955"/>
      <c r="S4" s="1955"/>
      <c r="T4" s="1955"/>
      <c r="U4" s="1955"/>
      <c r="V4" s="1956"/>
      <c r="W4" s="8"/>
      <c r="X4" s="8"/>
      <c r="Y4" s="8"/>
    </row>
    <row r="5" spans="1:25" ht="15.75" customHeight="1">
      <c r="A5" s="8"/>
      <c r="B5" s="1936"/>
      <c r="C5" s="1937"/>
      <c r="D5" s="1948"/>
      <c r="E5" s="1949"/>
      <c r="F5" s="1949"/>
      <c r="G5" s="1949"/>
      <c r="H5" s="1949"/>
      <c r="I5" s="1949"/>
      <c r="J5" s="1949"/>
      <c r="K5" s="1950"/>
      <c r="L5" s="8"/>
      <c r="M5" s="1936"/>
      <c r="N5" s="1937"/>
      <c r="O5" s="1948"/>
      <c r="P5" s="1949"/>
      <c r="Q5" s="1949"/>
      <c r="R5" s="1949"/>
      <c r="S5" s="1949"/>
      <c r="T5" s="1949"/>
      <c r="U5" s="1949"/>
      <c r="V5" s="1950"/>
      <c r="W5" s="7"/>
      <c r="X5" s="7"/>
      <c r="Y5" s="7"/>
    </row>
    <row r="6" spans="1:25" ht="15.75" customHeight="1">
      <c r="A6" s="8"/>
      <c r="B6" s="1938" t="s">
        <v>42</v>
      </c>
      <c r="C6" s="1939"/>
      <c r="D6" s="1945" t="s">
        <v>43</v>
      </c>
      <c r="E6" s="1946"/>
      <c r="F6" s="1946"/>
      <c r="G6" s="1946"/>
      <c r="H6" s="1946"/>
      <c r="I6" s="1946"/>
      <c r="J6" s="1946"/>
      <c r="K6" s="1947"/>
      <c r="L6" s="8"/>
      <c r="M6" s="1938" t="s">
        <v>44</v>
      </c>
      <c r="N6" s="1939"/>
      <c r="O6" s="1945" t="s">
        <v>45</v>
      </c>
      <c r="P6" s="1946"/>
      <c r="Q6" s="1946"/>
      <c r="R6" s="1946"/>
      <c r="S6" s="1946"/>
      <c r="T6" s="1946"/>
      <c r="U6" s="1946"/>
      <c r="V6" s="1947"/>
      <c r="W6" s="7"/>
      <c r="X6" s="7"/>
      <c r="Y6" s="7"/>
    </row>
    <row r="7" spans="1:25" ht="15.75" customHeight="1">
      <c r="A7" s="8"/>
      <c r="B7" s="1936"/>
      <c r="C7" s="1937"/>
      <c r="D7" s="1948"/>
      <c r="E7" s="1949"/>
      <c r="F7" s="1949"/>
      <c r="G7" s="1949"/>
      <c r="H7" s="1949"/>
      <c r="I7" s="1949"/>
      <c r="J7" s="1949"/>
      <c r="K7" s="1950"/>
      <c r="L7" s="8"/>
      <c r="M7" s="1936"/>
      <c r="N7" s="1937"/>
      <c r="O7" s="1948"/>
      <c r="P7" s="1949"/>
      <c r="Q7" s="1949"/>
      <c r="R7" s="1949"/>
      <c r="S7" s="1949"/>
      <c r="T7" s="1949"/>
      <c r="U7" s="1949"/>
      <c r="V7" s="1950"/>
      <c r="W7" s="7"/>
      <c r="X7" s="7"/>
      <c r="Y7" s="7"/>
    </row>
    <row r="8" spans="1:25" ht="15.75" customHeight="1">
      <c r="A8" s="8"/>
      <c r="B8" s="1938" t="s">
        <v>46</v>
      </c>
      <c r="C8" s="1939"/>
      <c r="D8" s="1945" t="s">
        <v>47</v>
      </c>
      <c r="E8" s="1946"/>
      <c r="F8" s="1946"/>
      <c r="G8" s="1946"/>
      <c r="H8" s="1946"/>
      <c r="I8" s="1946"/>
      <c r="J8" s="1946"/>
      <c r="K8" s="1947"/>
      <c r="L8" s="8"/>
      <c r="M8" s="1938" t="s">
        <v>48</v>
      </c>
      <c r="N8" s="1939"/>
      <c r="O8" s="1945" t="s">
        <v>49</v>
      </c>
      <c r="P8" s="1946"/>
      <c r="Q8" s="1946"/>
      <c r="R8" s="1946"/>
      <c r="S8" s="1946"/>
      <c r="T8" s="1946"/>
      <c r="U8" s="1946"/>
      <c r="V8" s="1947"/>
      <c r="W8" s="7"/>
      <c r="X8" s="7"/>
      <c r="Y8" s="7"/>
    </row>
    <row r="9" spans="1:25" ht="15.75" customHeight="1">
      <c r="A9" s="8"/>
      <c r="B9" s="1936"/>
      <c r="C9" s="1937"/>
      <c r="D9" s="1948"/>
      <c r="E9" s="1949"/>
      <c r="F9" s="1949"/>
      <c r="G9" s="1949"/>
      <c r="H9" s="1949"/>
      <c r="I9" s="1949"/>
      <c r="J9" s="1949"/>
      <c r="K9" s="1950"/>
      <c r="L9" s="8"/>
      <c r="M9" s="1936"/>
      <c r="N9" s="1937"/>
      <c r="O9" s="1948"/>
      <c r="P9" s="1949"/>
      <c r="Q9" s="1949"/>
      <c r="R9" s="1949"/>
      <c r="S9" s="1949"/>
      <c r="T9" s="1949"/>
      <c r="U9" s="1949"/>
      <c r="V9" s="1950"/>
      <c r="W9" s="7"/>
      <c r="X9" s="7"/>
      <c r="Y9" s="7"/>
    </row>
    <row r="10" spans="1:25" ht="15.75" customHeight="1">
      <c r="A10" s="8"/>
      <c r="B10" s="1938" t="s">
        <v>50</v>
      </c>
      <c r="C10" s="1939"/>
      <c r="D10" s="1945" t="s">
        <v>51</v>
      </c>
      <c r="E10" s="1946"/>
      <c r="F10" s="1946"/>
      <c r="G10" s="1946"/>
      <c r="H10" s="1946"/>
      <c r="I10" s="1946"/>
      <c r="J10" s="1946"/>
      <c r="K10" s="1947"/>
      <c r="L10" s="8"/>
      <c r="M10" s="1938" t="s">
        <v>52</v>
      </c>
      <c r="N10" s="1939"/>
      <c r="O10" s="1945" t="s">
        <v>53</v>
      </c>
      <c r="P10" s="1946"/>
      <c r="Q10" s="1946"/>
      <c r="R10" s="1946"/>
      <c r="S10" s="1946"/>
      <c r="T10" s="1946"/>
      <c r="U10" s="1946"/>
      <c r="V10" s="1947"/>
      <c r="W10" s="7"/>
      <c r="X10" s="7"/>
      <c r="Y10" s="7"/>
    </row>
    <row r="11" spans="1:25" ht="15.75" customHeight="1">
      <c r="A11" s="8"/>
      <c r="B11" s="1940"/>
      <c r="C11" s="1941"/>
      <c r="D11" s="1951"/>
      <c r="E11" s="1952"/>
      <c r="F11" s="1952"/>
      <c r="G11" s="1952"/>
      <c r="H11" s="1952"/>
      <c r="I11" s="1952"/>
      <c r="J11" s="1952"/>
      <c r="K11" s="1953"/>
      <c r="L11" s="8"/>
      <c r="M11" s="1940"/>
      <c r="N11" s="1941"/>
      <c r="O11" s="1951"/>
      <c r="P11" s="1952"/>
      <c r="Q11" s="1952"/>
      <c r="R11" s="1952"/>
      <c r="S11" s="1952"/>
      <c r="T11" s="1952"/>
      <c r="U11" s="1952"/>
      <c r="V11" s="1953"/>
      <c r="W11" s="7"/>
      <c r="X11" s="7"/>
      <c r="Y11" s="7"/>
    </row>
    <row r="12" spans="1:25" ht="15.75" customHeight="1">
      <c r="A12" s="8"/>
      <c r="B12" s="8"/>
      <c r="C12" s="8"/>
      <c r="D12" s="8"/>
      <c r="E12" s="8"/>
      <c r="F12" s="8"/>
      <c r="G12" s="8"/>
      <c r="H12" s="8"/>
      <c r="I12" s="8"/>
      <c r="J12" s="8"/>
      <c r="K12" s="8"/>
      <c r="L12" s="8"/>
      <c r="M12" s="8"/>
      <c r="N12" s="8"/>
      <c r="O12" s="8"/>
      <c r="P12" s="8"/>
      <c r="Q12" s="8"/>
      <c r="R12" s="7"/>
      <c r="S12" s="7"/>
      <c r="T12" s="7"/>
      <c r="U12" s="7"/>
      <c r="V12" s="7"/>
      <c r="W12" s="7"/>
      <c r="X12" s="7"/>
      <c r="Y12" s="7"/>
    </row>
    <row r="13" spans="1:25" ht="15.75" customHeight="1">
      <c r="A13" s="10"/>
      <c r="B13" s="1942" t="s">
        <v>54</v>
      </c>
      <c r="C13" s="1943"/>
      <c r="D13" s="1943"/>
      <c r="E13" s="1944"/>
      <c r="F13" s="8"/>
      <c r="G13" s="1942" t="s">
        <v>55</v>
      </c>
      <c r="H13" s="1943"/>
      <c r="I13" s="1943"/>
      <c r="J13" s="1944"/>
      <c r="K13" s="8"/>
      <c r="L13" s="1942" t="s">
        <v>56</v>
      </c>
      <c r="M13" s="1943"/>
      <c r="N13" s="1943"/>
      <c r="O13" s="1944"/>
      <c r="P13" s="7"/>
      <c r="Q13" s="1942" t="s">
        <v>57</v>
      </c>
      <c r="R13" s="1943"/>
      <c r="S13" s="1943"/>
      <c r="T13" s="1944"/>
      <c r="U13" s="8"/>
      <c r="V13" s="8"/>
      <c r="W13" s="8"/>
      <c r="X13" s="8"/>
      <c r="Y13" s="7"/>
    </row>
    <row r="14" spans="1:25">
      <c r="A14" s="10"/>
      <c r="B14" s="11" t="s">
        <v>58</v>
      </c>
      <c r="C14" s="12" t="s">
        <v>59</v>
      </c>
      <c r="D14" s="13" t="s">
        <v>60</v>
      </c>
      <c r="E14" s="14" t="s">
        <v>61</v>
      </c>
      <c r="F14" s="8"/>
      <c r="G14" s="11" t="s">
        <v>58</v>
      </c>
      <c r="H14" s="12" t="s">
        <v>59</v>
      </c>
      <c r="I14" s="13" t="s">
        <v>60</v>
      </c>
      <c r="J14" s="14" t="s">
        <v>61</v>
      </c>
      <c r="K14" s="8"/>
      <c r="L14" s="11" t="s">
        <v>58</v>
      </c>
      <c r="M14" s="12" t="s">
        <v>59</v>
      </c>
      <c r="N14" s="13" t="s">
        <v>60</v>
      </c>
      <c r="O14" s="14" t="s">
        <v>61</v>
      </c>
      <c r="P14" s="8"/>
      <c r="Q14" s="11" t="s">
        <v>58</v>
      </c>
      <c r="R14" s="12" t="s">
        <v>59</v>
      </c>
      <c r="S14" s="13" t="s">
        <v>60</v>
      </c>
      <c r="T14" s="14" t="s">
        <v>61</v>
      </c>
      <c r="U14" s="8"/>
      <c r="V14" s="8"/>
      <c r="W14" s="8"/>
      <c r="X14" s="8"/>
      <c r="Y14" s="8"/>
    </row>
    <row r="15" spans="1:25">
      <c r="A15" s="10"/>
      <c r="B15" s="15" t="s">
        <v>62</v>
      </c>
      <c r="C15" s="16">
        <v>201303</v>
      </c>
      <c r="D15" s="17">
        <v>304485</v>
      </c>
      <c r="E15" s="18">
        <v>103182</v>
      </c>
      <c r="F15" s="8"/>
      <c r="G15" s="15" t="s">
        <v>63</v>
      </c>
      <c r="H15" s="19">
        <f>'FY-2(月次)支出'!D3</f>
        <v>328579</v>
      </c>
      <c r="I15" s="20">
        <f>'FY-2(月次)収入'!D3</f>
        <v>362756</v>
      </c>
      <c r="J15" s="21">
        <f t="shared" ref="J15:J26" si="0">I15-H15</f>
        <v>34177</v>
      </c>
      <c r="K15" s="8"/>
      <c r="L15" s="15" t="s">
        <v>64</v>
      </c>
      <c r="M15" s="19">
        <f>'FY-3(月次)支出 '!D3</f>
        <v>440344</v>
      </c>
      <c r="N15" s="20">
        <f>'FY-3(月次)収入'!D3</f>
        <v>575013.95699999994</v>
      </c>
      <c r="O15" s="21">
        <f t="shared" ref="O15:O26" si="1">N15-M15</f>
        <v>134669.95699999994</v>
      </c>
      <c r="P15" s="8"/>
      <c r="Q15" s="15" t="s">
        <v>65</v>
      </c>
      <c r="R15" s="22"/>
      <c r="S15" s="23"/>
      <c r="T15" s="24">
        <f t="shared" ref="T15:T26" si="2">S15-R15</f>
        <v>0</v>
      </c>
      <c r="U15" s="8"/>
      <c r="V15" s="8"/>
      <c r="W15" s="8"/>
      <c r="X15" s="8"/>
      <c r="Y15" s="8"/>
    </row>
    <row r="16" spans="1:25">
      <c r="A16" s="10"/>
      <c r="B16" s="15" t="s">
        <v>66</v>
      </c>
      <c r="C16" s="16">
        <v>204637</v>
      </c>
      <c r="D16" s="17">
        <v>408757</v>
      </c>
      <c r="E16" s="18">
        <v>204120</v>
      </c>
      <c r="F16" s="8"/>
      <c r="G16" s="15" t="s">
        <v>67</v>
      </c>
      <c r="H16" s="19">
        <f>'FY-2(月次)支出'!E3</f>
        <v>458043</v>
      </c>
      <c r="I16" s="20">
        <f>'FY-2(月次)収入'!E3</f>
        <v>280024</v>
      </c>
      <c r="J16" s="21">
        <f t="shared" si="0"/>
        <v>-178019</v>
      </c>
      <c r="K16" s="8"/>
      <c r="L16" s="15" t="s">
        <v>68</v>
      </c>
      <c r="M16" s="19">
        <f>'FY-3(月次)支出 '!E3</f>
        <v>447333</v>
      </c>
      <c r="N16" s="20">
        <f>'FY-3(月次)収入'!E3</f>
        <v>518059.07500000001</v>
      </c>
      <c r="O16" s="21">
        <f t="shared" si="1"/>
        <v>70726.075000000012</v>
      </c>
      <c r="P16" s="8"/>
      <c r="Q16" s="15" t="s">
        <v>69</v>
      </c>
      <c r="R16" s="22"/>
      <c r="S16" s="23"/>
      <c r="T16" s="24">
        <f t="shared" si="2"/>
        <v>0</v>
      </c>
      <c r="U16" s="8"/>
      <c r="V16" s="8"/>
      <c r="W16" s="8"/>
      <c r="X16" s="8"/>
      <c r="Y16" s="8"/>
    </row>
    <row r="17" spans="1:25">
      <c r="A17" s="10"/>
      <c r="B17" s="15" t="s">
        <v>70</v>
      </c>
      <c r="C17" s="16">
        <v>206041</v>
      </c>
      <c r="D17" s="17">
        <v>339296</v>
      </c>
      <c r="E17" s="18">
        <v>133255</v>
      </c>
      <c r="F17" s="8"/>
      <c r="G17" s="15" t="s">
        <v>71</v>
      </c>
      <c r="H17" s="19">
        <f>'FY-2(月次)支出'!F3</f>
        <v>320775</v>
      </c>
      <c r="I17" s="19">
        <f>'FY-2(月次)収入'!F3</f>
        <v>68896</v>
      </c>
      <c r="J17" s="21">
        <f t="shared" si="0"/>
        <v>-251879</v>
      </c>
      <c r="K17" s="8"/>
      <c r="L17" s="15" t="s">
        <v>72</v>
      </c>
      <c r="M17" s="19">
        <f>'FY-3(月次)支出 '!F3</f>
        <v>392616</v>
      </c>
      <c r="N17" s="19">
        <f>'FY-3(月次)収入'!F3</f>
        <v>549667.745</v>
      </c>
      <c r="O17" s="21">
        <f t="shared" si="1"/>
        <v>157051.745</v>
      </c>
      <c r="P17" s="8"/>
      <c r="Q17" s="15" t="s">
        <v>73</v>
      </c>
      <c r="R17" s="22"/>
      <c r="S17" s="22"/>
      <c r="T17" s="24">
        <f t="shared" si="2"/>
        <v>0</v>
      </c>
      <c r="U17" s="8"/>
      <c r="V17" s="8"/>
      <c r="W17" s="8"/>
      <c r="X17" s="8"/>
      <c r="Y17" s="8"/>
    </row>
    <row r="18" spans="1:25">
      <c r="A18" s="10"/>
      <c r="B18" s="15" t="s">
        <v>74</v>
      </c>
      <c r="C18" s="16">
        <v>229626</v>
      </c>
      <c r="D18" s="17">
        <v>338764</v>
      </c>
      <c r="E18" s="18">
        <v>109138</v>
      </c>
      <c r="F18" s="8"/>
      <c r="G18" s="15" t="s">
        <v>75</v>
      </c>
      <c r="H18" s="19">
        <f>'FY-2(月次)支出'!G3</f>
        <v>314993</v>
      </c>
      <c r="I18" s="19">
        <f>'FY-2(月次)収入'!G3</f>
        <v>473086</v>
      </c>
      <c r="J18" s="21">
        <f t="shared" si="0"/>
        <v>158093</v>
      </c>
      <c r="K18" s="8"/>
      <c r="L18" s="15" t="s">
        <v>76</v>
      </c>
      <c r="M18" s="22">
        <f>'FY-3(月次)支出 '!G3</f>
        <v>494717</v>
      </c>
      <c r="N18" s="22">
        <f>'FY-3(月次)収入'!G3</f>
        <v>538747.85</v>
      </c>
      <c r="O18" s="24">
        <f t="shared" si="1"/>
        <v>44030.849999999977</v>
      </c>
      <c r="P18" s="8"/>
      <c r="Q18" s="15" t="s">
        <v>77</v>
      </c>
      <c r="R18" s="22"/>
      <c r="S18" s="22"/>
      <c r="T18" s="24">
        <f t="shared" si="2"/>
        <v>0</v>
      </c>
      <c r="U18" s="8"/>
      <c r="V18" s="8"/>
      <c r="W18" s="8"/>
      <c r="X18" s="8"/>
      <c r="Y18" s="8"/>
    </row>
    <row r="19" spans="1:25">
      <c r="A19" s="10"/>
      <c r="B19" s="15" t="s">
        <v>78</v>
      </c>
      <c r="C19" s="16">
        <v>210893</v>
      </c>
      <c r="D19" s="17">
        <v>318196</v>
      </c>
      <c r="E19" s="18">
        <v>107303</v>
      </c>
      <c r="F19" s="8"/>
      <c r="G19" s="15" t="s">
        <v>79</v>
      </c>
      <c r="H19" s="19">
        <f>'FY-2(月次)支出'!H3</f>
        <v>335534</v>
      </c>
      <c r="I19" s="19">
        <f>'FY-2(月次)収入'!H3</f>
        <v>502474</v>
      </c>
      <c r="J19" s="21">
        <f t="shared" si="0"/>
        <v>166940</v>
      </c>
      <c r="K19" s="8"/>
      <c r="L19" s="15" t="s">
        <v>80</v>
      </c>
      <c r="M19" s="22">
        <f>'FY-3(月次)支出 '!H3</f>
        <v>588753</v>
      </c>
      <c r="N19" s="22">
        <f>'FY-3(月次)収入'!H3</f>
        <v>745190.10499999998</v>
      </c>
      <c r="O19" s="24">
        <f t="shared" si="1"/>
        <v>156437.10499999998</v>
      </c>
      <c r="P19" s="8"/>
      <c r="Q19" s="15" t="s">
        <v>81</v>
      </c>
      <c r="R19" s="22"/>
      <c r="S19" s="22"/>
      <c r="T19" s="24">
        <f t="shared" si="2"/>
        <v>0</v>
      </c>
      <c r="U19" s="8"/>
      <c r="V19" s="8"/>
      <c r="W19" s="8"/>
      <c r="X19" s="8"/>
      <c r="Y19" s="8"/>
    </row>
    <row r="20" spans="1:25">
      <c r="A20" s="10"/>
      <c r="B20" s="15" t="s">
        <v>82</v>
      </c>
      <c r="C20" s="16">
        <v>270707</v>
      </c>
      <c r="D20" s="17">
        <v>361408</v>
      </c>
      <c r="E20" s="18">
        <v>90701</v>
      </c>
      <c r="F20" s="8"/>
      <c r="G20" s="15" t="s">
        <v>83</v>
      </c>
      <c r="H20" s="19">
        <f>'FY-2(月次)支出'!I3</f>
        <v>340477</v>
      </c>
      <c r="I20" s="19">
        <f>'FY-2(月次)収入'!I3</f>
        <v>584444</v>
      </c>
      <c r="J20" s="21">
        <f t="shared" si="0"/>
        <v>243967</v>
      </c>
      <c r="K20" s="8"/>
      <c r="L20" s="15" t="s">
        <v>84</v>
      </c>
      <c r="M20" s="22">
        <f>'FY-3(月次)支出 '!I3</f>
        <v>849403</v>
      </c>
      <c r="N20" s="22">
        <f>'FY-3(月次)収入'!I3</f>
        <v>861996.07000000007</v>
      </c>
      <c r="O20" s="24">
        <f t="shared" si="1"/>
        <v>12593.070000000065</v>
      </c>
      <c r="P20" s="8"/>
      <c r="Q20" s="15" t="s">
        <v>85</v>
      </c>
      <c r="R20" s="22"/>
      <c r="S20" s="22"/>
      <c r="T20" s="24">
        <f t="shared" si="2"/>
        <v>0</v>
      </c>
      <c r="U20" s="8"/>
      <c r="V20" s="8"/>
      <c r="W20" s="8"/>
      <c r="X20" s="8"/>
      <c r="Y20" s="8"/>
    </row>
    <row r="21" spans="1:25">
      <c r="A21" s="10"/>
      <c r="B21" s="15" t="s">
        <v>86</v>
      </c>
      <c r="C21" s="16">
        <v>281773</v>
      </c>
      <c r="D21" s="17">
        <v>360882</v>
      </c>
      <c r="E21" s="18">
        <v>79109</v>
      </c>
      <c r="F21" s="8"/>
      <c r="G21" s="15" t="s">
        <v>87</v>
      </c>
      <c r="H21" s="19">
        <f>'FY-2(月次)支出'!J3</f>
        <v>514909</v>
      </c>
      <c r="I21" s="19">
        <f>'FY-2(月次)収入'!J3</f>
        <v>524857</v>
      </c>
      <c r="J21" s="21">
        <f t="shared" si="0"/>
        <v>9948</v>
      </c>
      <c r="K21" s="8"/>
      <c r="L21" s="15" t="s">
        <v>88</v>
      </c>
      <c r="M21" s="22">
        <f>'FY-3(月次)支出 '!J3</f>
        <v>529403</v>
      </c>
      <c r="N21" s="22">
        <f>'FY-3(月次)収入'!J3</f>
        <v>757549.42500000005</v>
      </c>
      <c r="O21" s="24">
        <f t="shared" si="1"/>
        <v>228146.42500000005</v>
      </c>
      <c r="P21" s="8"/>
      <c r="Q21" s="15" t="s">
        <v>89</v>
      </c>
      <c r="R21" s="22"/>
      <c r="S21" s="22"/>
      <c r="T21" s="24">
        <f t="shared" si="2"/>
        <v>0</v>
      </c>
      <c r="U21" s="8"/>
      <c r="V21" s="8"/>
      <c r="W21" s="8"/>
      <c r="X21" s="8"/>
      <c r="Y21" s="8"/>
    </row>
    <row r="22" spans="1:25">
      <c r="A22" s="10"/>
      <c r="B22" s="15" t="s">
        <v>90</v>
      </c>
      <c r="C22" s="16">
        <v>341879</v>
      </c>
      <c r="D22" s="17">
        <v>332786</v>
      </c>
      <c r="E22" s="18">
        <v>-9093</v>
      </c>
      <c r="F22" s="8"/>
      <c r="G22" s="15" t="s">
        <v>91</v>
      </c>
      <c r="H22" s="19">
        <f>'FY-2(月次)支出'!K3</f>
        <v>566502</v>
      </c>
      <c r="I22" s="19">
        <f>'FY-2(月次)収入'!K3</f>
        <v>584601.18299999996</v>
      </c>
      <c r="J22" s="21">
        <f t="shared" si="0"/>
        <v>18099.182999999961</v>
      </c>
      <c r="K22" s="8"/>
      <c r="L22" s="15" t="s">
        <v>92</v>
      </c>
      <c r="M22" s="22">
        <f>'FY-3(月次)支出 '!K3</f>
        <v>529403</v>
      </c>
      <c r="N22" s="22">
        <f>'FY-3(月次)収入'!K3</f>
        <v>1161938.77</v>
      </c>
      <c r="O22" s="24">
        <f t="shared" si="1"/>
        <v>632535.77</v>
      </c>
      <c r="P22" s="8"/>
      <c r="Q22" s="15" t="s">
        <v>93</v>
      </c>
      <c r="R22" s="22"/>
      <c r="S22" s="22"/>
      <c r="T22" s="24">
        <f t="shared" si="2"/>
        <v>0</v>
      </c>
      <c r="U22" s="8"/>
      <c r="V22" s="8"/>
      <c r="W22" s="8"/>
      <c r="X22" s="8"/>
      <c r="Y22" s="8"/>
    </row>
    <row r="23" spans="1:25">
      <c r="A23" s="10"/>
      <c r="B23" s="15" t="s">
        <v>94</v>
      </c>
      <c r="C23" s="16">
        <v>269836</v>
      </c>
      <c r="D23" s="17">
        <v>361916</v>
      </c>
      <c r="E23" s="18">
        <v>92080</v>
      </c>
      <c r="F23" s="8"/>
      <c r="G23" s="15" t="s">
        <v>95</v>
      </c>
      <c r="H23" s="25">
        <f>'FY-2(月次)支出'!L3</f>
        <v>557359</v>
      </c>
      <c r="I23" s="25">
        <f>'FY-2(月次)収入'!L3</f>
        <v>703578.01099999994</v>
      </c>
      <c r="J23" s="21">
        <f t="shared" si="0"/>
        <v>146219.01099999994</v>
      </c>
      <c r="K23" s="8"/>
      <c r="L23" s="15" t="s">
        <v>96</v>
      </c>
      <c r="M23" s="26">
        <f>'FY-3(月次)支出 '!L3</f>
        <v>409403</v>
      </c>
      <c r="N23" s="26">
        <f>'FY-3(月次)収入'!L3</f>
        <v>898415.78500000003</v>
      </c>
      <c r="O23" s="24">
        <f t="shared" si="1"/>
        <v>489012.78500000003</v>
      </c>
      <c r="P23" s="8"/>
      <c r="Q23" s="15" t="s">
        <v>97</v>
      </c>
      <c r="R23" s="26"/>
      <c r="S23" s="26"/>
      <c r="T23" s="24">
        <f t="shared" si="2"/>
        <v>0</v>
      </c>
      <c r="U23" s="8"/>
      <c r="V23" s="8"/>
      <c r="W23" s="8"/>
      <c r="X23" s="8"/>
      <c r="Y23" s="8"/>
    </row>
    <row r="24" spans="1:25">
      <c r="A24" s="10"/>
      <c r="B24" s="15" t="s">
        <v>98</v>
      </c>
      <c r="C24" s="16">
        <v>235258</v>
      </c>
      <c r="D24" s="17">
        <v>374138</v>
      </c>
      <c r="E24" s="18">
        <v>138880</v>
      </c>
      <c r="F24" s="8"/>
      <c r="G24" s="15" t="s">
        <v>99</v>
      </c>
      <c r="H24" s="25">
        <f>'FY-2(月次)支出'!M3</f>
        <v>821287</v>
      </c>
      <c r="I24" s="25">
        <f>'FY-2(月次)収入'!M3</f>
        <v>752868.15100000007</v>
      </c>
      <c r="J24" s="21">
        <f t="shared" si="0"/>
        <v>-68418.848999999929</v>
      </c>
      <c r="K24" s="8"/>
      <c r="L24" s="15" t="s">
        <v>100</v>
      </c>
      <c r="M24" s="26">
        <f>'FY-3(月次)支出 '!M3</f>
        <v>499403</v>
      </c>
      <c r="N24" s="26">
        <f>'FY-3(月次)収入'!M3</f>
        <v>775574.21</v>
      </c>
      <c r="O24" s="24">
        <f t="shared" si="1"/>
        <v>276171.20999999996</v>
      </c>
      <c r="P24" s="8"/>
      <c r="Q24" s="15" t="s">
        <v>101</v>
      </c>
      <c r="R24" s="26"/>
      <c r="S24" s="26"/>
      <c r="T24" s="24">
        <f t="shared" si="2"/>
        <v>0</v>
      </c>
      <c r="U24" s="8"/>
      <c r="V24" s="8"/>
      <c r="W24" s="8"/>
      <c r="X24" s="8"/>
      <c r="Y24" s="8"/>
    </row>
    <row r="25" spans="1:25">
      <c r="A25" s="10"/>
      <c r="B25" s="15" t="s">
        <v>102</v>
      </c>
      <c r="C25" s="16">
        <v>263558</v>
      </c>
      <c r="D25" s="17">
        <v>309616</v>
      </c>
      <c r="E25" s="18">
        <v>46058</v>
      </c>
      <c r="F25" s="8"/>
      <c r="G25" s="15" t="s">
        <v>103</v>
      </c>
      <c r="H25" s="25">
        <f>'FY-2(月次)支出'!N3</f>
        <v>382867</v>
      </c>
      <c r="I25" s="25">
        <f>'FY-2(月次)収入'!N3</f>
        <v>581951.13100000005</v>
      </c>
      <c r="J25" s="21">
        <f t="shared" si="0"/>
        <v>199084.13100000005</v>
      </c>
      <c r="K25" s="8"/>
      <c r="L25" s="15" t="s">
        <v>104</v>
      </c>
      <c r="M25" s="26">
        <f>'FY-3(月次)支出 '!N3</f>
        <v>409371</v>
      </c>
      <c r="N25" s="26">
        <f>'FY-3(月次)収入'!N3</f>
        <v>1161464.1600000001</v>
      </c>
      <c r="O25" s="24">
        <f t="shared" si="1"/>
        <v>752093.16000000015</v>
      </c>
      <c r="P25" s="8"/>
      <c r="Q25" s="15" t="s">
        <v>105</v>
      </c>
      <c r="R25" s="26"/>
      <c r="S25" s="26"/>
      <c r="T25" s="24">
        <f t="shared" si="2"/>
        <v>0</v>
      </c>
      <c r="U25" s="8"/>
      <c r="V25" s="8"/>
      <c r="W25" s="8"/>
      <c r="X25" s="8"/>
      <c r="Y25" s="8"/>
    </row>
    <row r="26" spans="1:25">
      <c r="A26" s="10"/>
      <c r="B26" s="27" t="s">
        <v>63</v>
      </c>
      <c r="C26" s="28">
        <v>330716</v>
      </c>
      <c r="D26" s="29">
        <v>362471</v>
      </c>
      <c r="E26" s="30">
        <v>31755</v>
      </c>
      <c r="F26" s="8"/>
      <c r="G26" s="31" t="s">
        <v>106</v>
      </c>
      <c r="H26" s="32">
        <f>'FY-2(月次)支出'!O3</f>
        <v>570863</v>
      </c>
      <c r="I26" s="32">
        <f>'FY-2(月次)収入'!O3</f>
        <v>773052.24699999997</v>
      </c>
      <c r="J26" s="33">
        <f t="shared" si="0"/>
        <v>202189.24699999997</v>
      </c>
      <c r="K26" s="8"/>
      <c r="L26" s="31" t="s">
        <v>107</v>
      </c>
      <c r="M26" s="34">
        <f>'FY-3(月次)支出 '!O3</f>
        <v>499403</v>
      </c>
      <c r="N26" s="34">
        <f>'FY-3(月次)収入'!O3</f>
        <v>747941.85</v>
      </c>
      <c r="O26" s="35">
        <f t="shared" si="1"/>
        <v>248538.84999999998</v>
      </c>
      <c r="P26" s="8"/>
      <c r="Q26" s="31" t="s">
        <v>108</v>
      </c>
      <c r="R26" s="34"/>
      <c r="S26" s="34"/>
      <c r="T26" s="35">
        <f t="shared" si="2"/>
        <v>0</v>
      </c>
      <c r="U26" s="8"/>
      <c r="V26" s="8"/>
      <c r="W26" s="8"/>
      <c r="X26" s="8"/>
      <c r="Y26" s="8"/>
    </row>
    <row r="27" spans="1:25">
      <c r="A27" s="10"/>
      <c r="B27" s="36" t="s">
        <v>109</v>
      </c>
      <c r="C27" s="37">
        <f t="shared" ref="C27:E27" si="3">SUM(C15:C26)</f>
        <v>3046227</v>
      </c>
      <c r="D27" s="37">
        <f t="shared" si="3"/>
        <v>4172715</v>
      </c>
      <c r="E27" s="38">
        <f t="shared" si="3"/>
        <v>1126488</v>
      </c>
      <c r="F27" s="8"/>
      <c r="G27" s="39" t="s">
        <v>109</v>
      </c>
      <c r="H27" s="40">
        <f t="shared" ref="H27:J27" si="4">SUM(H15:H26)</f>
        <v>5512188</v>
      </c>
      <c r="I27" s="40">
        <f t="shared" si="4"/>
        <v>6192587.7230000012</v>
      </c>
      <c r="J27" s="41">
        <f t="shared" si="4"/>
        <v>680399.723</v>
      </c>
      <c r="K27" s="8"/>
      <c r="L27" s="39" t="s">
        <v>109</v>
      </c>
      <c r="M27" s="40">
        <f t="shared" ref="M27:O27" si="5">SUM(M15:M26)</f>
        <v>6089552</v>
      </c>
      <c r="N27" s="40">
        <f t="shared" si="5"/>
        <v>9291559.0019999985</v>
      </c>
      <c r="O27" s="41">
        <f t="shared" si="5"/>
        <v>3202007.0020000003</v>
      </c>
      <c r="P27" s="8"/>
      <c r="Q27" s="39" t="s">
        <v>109</v>
      </c>
      <c r="R27" s="40">
        <f t="shared" ref="R27:T27" si="6">SUM(R15:R26)</f>
        <v>0</v>
      </c>
      <c r="S27" s="40">
        <f t="shared" si="6"/>
        <v>0</v>
      </c>
      <c r="T27" s="41">
        <f t="shared" si="6"/>
        <v>0</v>
      </c>
      <c r="U27" s="8"/>
      <c r="V27" s="8"/>
      <c r="W27" s="8"/>
      <c r="X27" s="8"/>
      <c r="Y27" s="8"/>
    </row>
    <row r="28" spans="1:25" ht="15.75" customHeight="1">
      <c r="A28" s="10"/>
      <c r="B28" s="8"/>
      <c r="C28" s="8"/>
      <c r="D28" s="42"/>
      <c r="E28" s="42"/>
      <c r="F28" s="8"/>
      <c r="G28" s="8"/>
      <c r="H28" s="42"/>
      <c r="I28" s="8"/>
      <c r="J28" s="8"/>
      <c r="K28" s="8"/>
      <c r="L28" s="8"/>
      <c r="M28" s="8"/>
      <c r="N28" s="8"/>
      <c r="O28" s="8"/>
      <c r="P28" s="8"/>
      <c r="Q28" s="8"/>
      <c r="R28" s="8"/>
      <c r="S28" s="8"/>
      <c r="T28" s="8"/>
      <c r="U28" s="8"/>
      <c r="V28" s="8"/>
      <c r="W28" s="8"/>
      <c r="X28" s="8"/>
      <c r="Y28" s="8"/>
    </row>
    <row r="29" spans="1:25" ht="15.75" customHeight="1">
      <c r="A29" s="10"/>
      <c r="B29" s="1965" t="s">
        <v>110</v>
      </c>
      <c r="C29" s="1955"/>
      <c r="D29" s="1955"/>
      <c r="E29" s="1955"/>
      <c r="F29" s="1955"/>
      <c r="G29" s="1955"/>
      <c r="H29" s="1955"/>
      <c r="I29" s="1955"/>
      <c r="J29" s="1955"/>
      <c r="K29" s="1955"/>
      <c r="L29" s="1955"/>
      <c r="M29" s="1955"/>
      <c r="N29" s="1955"/>
      <c r="O29" s="1955"/>
      <c r="P29" s="1955"/>
      <c r="Q29" s="1956"/>
      <c r="R29" s="8"/>
      <c r="S29" s="8"/>
      <c r="T29" s="8"/>
      <c r="U29" s="8"/>
      <c r="V29" s="8"/>
      <c r="W29" s="8"/>
      <c r="X29" s="8"/>
      <c r="Y29" s="8"/>
    </row>
    <row r="30" spans="1:25" ht="15.75" customHeight="1">
      <c r="A30" s="10"/>
      <c r="B30" s="1966" t="s">
        <v>111</v>
      </c>
      <c r="C30" s="1967"/>
      <c r="D30" s="43" t="s">
        <v>64</v>
      </c>
      <c r="E30" s="44" t="s">
        <v>68</v>
      </c>
      <c r="F30" s="45" t="s">
        <v>72</v>
      </c>
      <c r="G30" s="45" t="s">
        <v>76</v>
      </c>
      <c r="H30" s="45" t="s">
        <v>80</v>
      </c>
      <c r="I30" s="45" t="s">
        <v>84</v>
      </c>
      <c r="J30" s="45" t="s">
        <v>88</v>
      </c>
      <c r="K30" s="45" t="s">
        <v>92</v>
      </c>
      <c r="L30" s="45" t="s">
        <v>96</v>
      </c>
      <c r="M30" s="45" t="s">
        <v>100</v>
      </c>
      <c r="N30" s="45" t="s">
        <v>104</v>
      </c>
      <c r="O30" s="45" t="s">
        <v>107</v>
      </c>
      <c r="P30" s="46" t="s">
        <v>109</v>
      </c>
      <c r="Q30" s="47" t="s">
        <v>112</v>
      </c>
      <c r="R30" s="8"/>
      <c r="S30" s="8"/>
      <c r="T30" s="8"/>
      <c r="U30" s="8"/>
      <c r="V30" s="8"/>
      <c r="W30" s="8"/>
      <c r="X30" s="8"/>
      <c r="Y30" s="8"/>
    </row>
    <row r="31" spans="1:25">
      <c r="A31" s="10"/>
      <c r="B31" s="1961" t="s">
        <v>113</v>
      </c>
      <c r="C31" s="48" t="s">
        <v>60</v>
      </c>
      <c r="D31" s="49">
        <v>556810.18999999994</v>
      </c>
      <c r="E31" s="50">
        <v>562468.18999999994</v>
      </c>
      <c r="F31" s="51">
        <v>778785.69</v>
      </c>
      <c r="G31" s="51">
        <v>759686.74950000003</v>
      </c>
      <c r="H31" s="51">
        <v>756528.31050000002</v>
      </c>
      <c r="I31" s="51">
        <v>1173447.237</v>
      </c>
      <c r="J31" s="51">
        <v>769052.82750000001</v>
      </c>
      <c r="K31" s="51">
        <v>1173388.307</v>
      </c>
      <c r="L31" s="51">
        <v>900997.58349999995</v>
      </c>
      <c r="M31" s="51">
        <v>778205.15100000007</v>
      </c>
      <c r="N31" s="51">
        <v>1164875.1310000001</v>
      </c>
      <c r="O31" s="52">
        <v>751402.69</v>
      </c>
      <c r="P31" s="53">
        <f t="shared" ref="P31:P39" si="7">IF(D31="","",SUM(D31:O31))</f>
        <v>10125648.056999998</v>
      </c>
      <c r="Q31" s="54" t="s">
        <v>114</v>
      </c>
      <c r="R31" s="8"/>
      <c r="S31" s="8"/>
      <c r="T31" s="8"/>
      <c r="U31" s="8"/>
      <c r="V31" s="8"/>
      <c r="W31" s="8"/>
      <c r="X31" s="8"/>
      <c r="Y31" s="8"/>
    </row>
    <row r="32" spans="1:25">
      <c r="A32" s="10"/>
      <c r="B32" s="1957"/>
      <c r="C32" s="48" t="s">
        <v>59</v>
      </c>
      <c r="D32" s="49">
        <v>472674</v>
      </c>
      <c r="E32" s="49">
        <v>437674</v>
      </c>
      <c r="F32" s="55">
        <v>527674</v>
      </c>
      <c r="G32" s="55">
        <v>607674</v>
      </c>
      <c r="H32" s="55">
        <v>617674</v>
      </c>
      <c r="I32" s="51">
        <v>877674</v>
      </c>
      <c r="J32" s="51">
        <v>557674</v>
      </c>
      <c r="K32" s="51">
        <v>657674</v>
      </c>
      <c r="L32" s="51">
        <v>437674</v>
      </c>
      <c r="M32" s="51">
        <v>527674</v>
      </c>
      <c r="N32" s="51">
        <v>437642</v>
      </c>
      <c r="O32" s="56">
        <v>527674</v>
      </c>
      <c r="P32" s="53">
        <f t="shared" si="7"/>
        <v>6687056</v>
      </c>
      <c r="Q32" s="54" t="s">
        <v>114</v>
      </c>
      <c r="R32" s="8"/>
      <c r="S32" s="8"/>
      <c r="T32" s="8"/>
      <c r="U32" s="8"/>
      <c r="V32" s="8"/>
      <c r="W32" s="8"/>
      <c r="X32" s="8"/>
      <c r="Y32" s="8"/>
    </row>
    <row r="33" spans="1:25">
      <c r="A33" s="10"/>
      <c r="B33" s="1962"/>
      <c r="C33" s="57" t="s">
        <v>61</v>
      </c>
      <c r="D33" s="58">
        <f t="shared" ref="D33:O33" si="8">D31-D32</f>
        <v>84136.189999999944</v>
      </c>
      <c r="E33" s="58">
        <f t="shared" si="8"/>
        <v>124794.18999999994</v>
      </c>
      <c r="F33" s="59">
        <f t="shared" si="8"/>
        <v>251111.68999999994</v>
      </c>
      <c r="G33" s="59">
        <f t="shared" si="8"/>
        <v>152012.74950000003</v>
      </c>
      <c r="H33" s="59">
        <f t="shared" si="8"/>
        <v>138854.31050000002</v>
      </c>
      <c r="I33" s="59">
        <f t="shared" si="8"/>
        <v>295773.23699999996</v>
      </c>
      <c r="J33" s="59">
        <f t="shared" si="8"/>
        <v>211378.82750000001</v>
      </c>
      <c r="K33" s="59">
        <f t="shared" si="8"/>
        <v>515714.30700000003</v>
      </c>
      <c r="L33" s="59">
        <f t="shared" si="8"/>
        <v>463323.58349999995</v>
      </c>
      <c r="M33" s="59">
        <f t="shared" si="8"/>
        <v>250531.15100000007</v>
      </c>
      <c r="N33" s="59">
        <f t="shared" si="8"/>
        <v>727233.13100000005</v>
      </c>
      <c r="O33" s="59">
        <f t="shared" si="8"/>
        <v>223728.68999999994</v>
      </c>
      <c r="P33" s="60">
        <f t="shared" si="7"/>
        <v>3438592.057</v>
      </c>
      <c r="Q33" s="61" t="s">
        <v>114</v>
      </c>
      <c r="R33" s="8"/>
      <c r="S33" s="8"/>
      <c r="T33" s="8"/>
      <c r="U33" s="8"/>
      <c r="V33" s="8"/>
      <c r="W33" s="8"/>
      <c r="X33" s="8"/>
      <c r="Y33" s="8"/>
    </row>
    <row r="34" spans="1:25">
      <c r="A34" s="10"/>
      <c r="B34" s="1961" t="s">
        <v>115</v>
      </c>
      <c r="C34" s="62" t="s">
        <v>60</v>
      </c>
      <c r="D34" s="63">
        <f>N15</f>
        <v>575013.95699999994</v>
      </c>
      <c r="E34" s="64">
        <f>N16</f>
        <v>518059.07500000001</v>
      </c>
      <c r="F34" s="65">
        <f>N17</f>
        <v>549667.745</v>
      </c>
      <c r="G34" s="65">
        <f>N18</f>
        <v>538747.85</v>
      </c>
      <c r="H34" s="65">
        <f>N19</f>
        <v>745190.10499999998</v>
      </c>
      <c r="I34" s="65">
        <f>N20</f>
        <v>861996.07000000007</v>
      </c>
      <c r="J34" s="65">
        <f>N21</f>
        <v>757549.42500000005</v>
      </c>
      <c r="K34" s="65">
        <f>N22</f>
        <v>1161938.77</v>
      </c>
      <c r="L34" s="65">
        <f>N23</f>
        <v>898415.78500000003</v>
      </c>
      <c r="M34" s="65">
        <f>N24</f>
        <v>775574.21</v>
      </c>
      <c r="N34" s="65">
        <f>N25</f>
        <v>1161464.1600000001</v>
      </c>
      <c r="O34" s="66">
        <f>N26</f>
        <v>747941.85</v>
      </c>
      <c r="P34" s="67">
        <f t="shared" si="7"/>
        <v>9291559.0019999985</v>
      </c>
      <c r="Q34" s="68">
        <f t="shared" ref="Q34:Q36" si="9">P34/P31</f>
        <v>0.91762610646699472</v>
      </c>
      <c r="R34" s="8"/>
      <c r="S34" s="8"/>
      <c r="T34" s="8"/>
      <c r="U34" s="8"/>
      <c r="V34" s="8"/>
      <c r="W34" s="8"/>
      <c r="X34" s="8"/>
      <c r="Y34" s="8"/>
    </row>
    <row r="35" spans="1:25">
      <c r="A35" s="10"/>
      <c r="B35" s="1957"/>
      <c r="C35" s="69" t="s">
        <v>59</v>
      </c>
      <c r="D35" s="63">
        <f>M15</f>
        <v>440344</v>
      </c>
      <c r="E35" s="64">
        <f>M16</f>
        <v>447333</v>
      </c>
      <c r="F35" s="65">
        <f>M17</f>
        <v>392616</v>
      </c>
      <c r="G35" s="65">
        <f>M18</f>
        <v>494717</v>
      </c>
      <c r="H35" s="65">
        <f>M19</f>
        <v>588753</v>
      </c>
      <c r="I35" s="65">
        <f>M20</f>
        <v>849403</v>
      </c>
      <c r="J35" s="65">
        <f>M21</f>
        <v>529403</v>
      </c>
      <c r="K35" s="65">
        <f>M22</f>
        <v>529403</v>
      </c>
      <c r="L35" s="65">
        <f>M23</f>
        <v>409403</v>
      </c>
      <c r="M35" s="65">
        <f>M24</f>
        <v>499403</v>
      </c>
      <c r="N35" s="65">
        <f>M25</f>
        <v>409371</v>
      </c>
      <c r="O35" s="66">
        <f>M26</f>
        <v>499403</v>
      </c>
      <c r="P35" s="70">
        <f t="shared" si="7"/>
        <v>6089552</v>
      </c>
      <c r="Q35" s="71">
        <f t="shared" si="9"/>
        <v>0.9106476751503203</v>
      </c>
      <c r="R35" s="8"/>
      <c r="S35" s="8"/>
      <c r="T35" s="8"/>
      <c r="U35" s="8"/>
      <c r="V35" s="8"/>
      <c r="W35" s="8"/>
      <c r="X35" s="8"/>
      <c r="Y35" s="8"/>
    </row>
    <row r="36" spans="1:25">
      <c r="A36" s="10"/>
      <c r="B36" s="1962"/>
      <c r="C36" s="57" t="s">
        <v>61</v>
      </c>
      <c r="D36" s="58">
        <f t="shared" ref="D36:O36" si="10">D34-D35</f>
        <v>134669.95699999994</v>
      </c>
      <c r="E36" s="58">
        <f t="shared" si="10"/>
        <v>70726.075000000012</v>
      </c>
      <c r="F36" s="59">
        <f t="shared" si="10"/>
        <v>157051.745</v>
      </c>
      <c r="G36" s="59">
        <f t="shared" si="10"/>
        <v>44030.849999999977</v>
      </c>
      <c r="H36" s="59">
        <f t="shared" si="10"/>
        <v>156437.10499999998</v>
      </c>
      <c r="I36" s="59">
        <f t="shared" si="10"/>
        <v>12593.070000000065</v>
      </c>
      <c r="J36" s="59">
        <f t="shared" si="10"/>
        <v>228146.42500000005</v>
      </c>
      <c r="K36" s="59">
        <f t="shared" si="10"/>
        <v>632535.77</v>
      </c>
      <c r="L36" s="59">
        <f t="shared" si="10"/>
        <v>489012.78500000003</v>
      </c>
      <c r="M36" s="59">
        <f t="shared" si="10"/>
        <v>276171.20999999996</v>
      </c>
      <c r="N36" s="59">
        <f t="shared" si="10"/>
        <v>752093.16000000015</v>
      </c>
      <c r="O36" s="59">
        <f t="shared" si="10"/>
        <v>248538.84999999998</v>
      </c>
      <c r="P36" s="72">
        <f t="shared" si="7"/>
        <v>3202007.0020000003</v>
      </c>
      <c r="Q36" s="73">
        <f t="shared" si="9"/>
        <v>0.93119711466837729</v>
      </c>
      <c r="R36" s="8"/>
      <c r="S36" s="8"/>
      <c r="T36" s="8"/>
      <c r="U36" s="8"/>
      <c r="V36" s="8"/>
      <c r="W36" s="8"/>
      <c r="X36" s="8"/>
      <c r="Y36" s="8"/>
    </row>
    <row r="37" spans="1:25">
      <c r="A37" s="10"/>
      <c r="B37" s="1963" t="s">
        <v>116</v>
      </c>
      <c r="C37" s="62" t="s">
        <v>60</v>
      </c>
      <c r="D37" s="63">
        <f t="shared" ref="D37:O37" si="11">D34-D31</f>
        <v>18203.766999999993</v>
      </c>
      <c r="E37" s="63">
        <f t="shared" si="11"/>
        <v>-44409.114999999932</v>
      </c>
      <c r="F37" s="63">
        <f t="shared" si="11"/>
        <v>-229117.94499999995</v>
      </c>
      <c r="G37" s="63">
        <f t="shared" si="11"/>
        <v>-220938.89950000006</v>
      </c>
      <c r="H37" s="63">
        <f t="shared" si="11"/>
        <v>-11338.20550000004</v>
      </c>
      <c r="I37" s="74">
        <f t="shared" si="11"/>
        <v>-311451.1669999999</v>
      </c>
      <c r="J37" s="74">
        <f t="shared" si="11"/>
        <v>-11503.402499999967</v>
      </c>
      <c r="K37" s="74">
        <f t="shared" si="11"/>
        <v>-11449.537000000011</v>
      </c>
      <c r="L37" s="74">
        <f t="shared" si="11"/>
        <v>-2581.7984999999171</v>
      </c>
      <c r="M37" s="74">
        <f t="shared" si="11"/>
        <v>-2630.941000000108</v>
      </c>
      <c r="N37" s="74">
        <f t="shared" si="11"/>
        <v>-3410.9709999999031</v>
      </c>
      <c r="O37" s="74">
        <f t="shared" si="11"/>
        <v>-3460.8399999999674</v>
      </c>
      <c r="P37" s="67">
        <f t="shared" si="7"/>
        <v>-834089.05499999982</v>
      </c>
      <c r="Q37" s="75" t="s">
        <v>114</v>
      </c>
      <c r="R37" s="8"/>
      <c r="S37" s="8"/>
      <c r="T37" s="8"/>
      <c r="U37" s="8"/>
      <c r="V37" s="8"/>
      <c r="W37" s="8"/>
      <c r="X37" s="8"/>
      <c r="Y37" s="8"/>
    </row>
    <row r="38" spans="1:25">
      <c r="A38" s="10"/>
      <c r="B38" s="1957"/>
      <c r="C38" s="69" t="s">
        <v>59</v>
      </c>
      <c r="D38" s="76">
        <f t="shared" ref="D38:O38" si="12">D35-D32</f>
        <v>-32330</v>
      </c>
      <c r="E38" s="76">
        <f t="shared" si="12"/>
        <v>9659</v>
      </c>
      <c r="F38" s="76">
        <f t="shared" si="12"/>
        <v>-135058</v>
      </c>
      <c r="G38" s="76">
        <f t="shared" si="12"/>
        <v>-112957</v>
      </c>
      <c r="H38" s="76">
        <f t="shared" si="12"/>
        <v>-28921</v>
      </c>
      <c r="I38" s="77">
        <f t="shared" si="12"/>
        <v>-28271</v>
      </c>
      <c r="J38" s="77">
        <f t="shared" si="12"/>
        <v>-28271</v>
      </c>
      <c r="K38" s="77">
        <f t="shared" si="12"/>
        <v>-128271</v>
      </c>
      <c r="L38" s="77">
        <f t="shared" si="12"/>
        <v>-28271</v>
      </c>
      <c r="M38" s="77">
        <f t="shared" si="12"/>
        <v>-28271</v>
      </c>
      <c r="N38" s="77">
        <f t="shared" si="12"/>
        <v>-28271</v>
      </c>
      <c r="O38" s="77">
        <f t="shared" si="12"/>
        <v>-28271</v>
      </c>
      <c r="P38" s="70">
        <f t="shared" si="7"/>
        <v>-597504</v>
      </c>
      <c r="Q38" s="78" t="s">
        <v>114</v>
      </c>
      <c r="R38" s="8"/>
      <c r="S38" s="8"/>
      <c r="T38" s="8"/>
      <c r="U38" s="8"/>
      <c r="V38" s="8"/>
      <c r="W38" s="8"/>
      <c r="X38" s="8"/>
      <c r="Y38" s="8"/>
    </row>
    <row r="39" spans="1:25">
      <c r="A39" s="10"/>
      <c r="B39" s="1940"/>
      <c r="C39" s="79" t="s">
        <v>61</v>
      </c>
      <c r="D39" s="80">
        <f t="shared" ref="D39:O39" si="13">D36-D33</f>
        <v>50533.766999999993</v>
      </c>
      <c r="E39" s="80">
        <f t="shared" si="13"/>
        <v>-54068.114999999932</v>
      </c>
      <c r="F39" s="80">
        <f t="shared" si="13"/>
        <v>-94059.944999999949</v>
      </c>
      <c r="G39" s="80">
        <f t="shared" si="13"/>
        <v>-107981.89950000006</v>
      </c>
      <c r="H39" s="80">
        <f t="shared" si="13"/>
        <v>17582.79449999996</v>
      </c>
      <c r="I39" s="81">
        <f t="shared" si="13"/>
        <v>-283180.1669999999</v>
      </c>
      <c r="J39" s="81">
        <f t="shared" si="13"/>
        <v>16767.597500000033</v>
      </c>
      <c r="K39" s="81">
        <f t="shared" si="13"/>
        <v>116821.46299999999</v>
      </c>
      <c r="L39" s="81">
        <f t="shared" si="13"/>
        <v>25689.201500000083</v>
      </c>
      <c r="M39" s="81">
        <f t="shared" si="13"/>
        <v>25640.058999999892</v>
      </c>
      <c r="N39" s="81">
        <f t="shared" si="13"/>
        <v>24860.029000000097</v>
      </c>
      <c r="O39" s="81">
        <f t="shared" si="13"/>
        <v>24810.160000000033</v>
      </c>
      <c r="P39" s="82">
        <f t="shared" si="7"/>
        <v>-236585.05499999976</v>
      </c>
      <c r="Q39" s="83" t="s">
        <v>114</v>
      </c>
      <c r="R39" s="8"/>
      <c r="S39" s="8"/>
      <c r="T39" s="8"/>
      <c r="U39" s="8"/>
      <c r="V39" s="8"/>
      <c r="W39" s="8"/>
      <c r="X39" s="8"/>
      <c r="Y39" s="8"/>
    </row>
    <row r="40" spans="1:25" ht="15.75" customHeight="1">
      <c r="A40" s="10"/>
      <c r="B40" s="8"/>
      <c r="C40" s="8"/>
      <c r="D40" s="42"/>
      <c r="E40" s="42"/>
      <c r="F40" s="8"/>
      <c r="G40" s="8"/>
      <c r="H40" s="42"/>
      <c r="I40" s="8"/>
      <c r="J40" s="8"/>
      <c r="K40" s="8"/>
      <c r="L40" s="8"/>
      <c r="M40" s="8"/>
      <c r="N40" s="8"/>
      <c r="O40" s="8"/>
      <c r="P40" s="8"/>
      <c r="Q40" s="8"/>
      <c r="R40" s="8"/>
      <c r="S40" s="8"/>
      <c r="T40" s="8"/>
      <c r="U40" s="8"/>
      <c r="V40" s="8"/>
      <c r="W40" s="8"/>
      <c r="X40" s="8"/>
      <c r="Y40" s="8"/>
    </row>
    <row r="41" spans="1:25" ht="15.75" customHeight="1">
      <c r="A41" s="10"/>
      <c r="B41" s="1965" t="s">
        <v>117</v>
      </c>
      <c r="C41" s="1955"/>
      <c r="D41" s="1955"/>
      <c r="E41" s="1955"/>
      <c r="F41" s="1955"/>
      <c r="G41" s="1955"/>
      <c r="H41" s="1955"/>
      <c r="I41" s="1955"/>
      <c r="J41" s="1955"/>
      <c r="K41" s="1955"/>
      <c r="L41" s="1955"/>
      <c r="M41" s="1955"/>
      <c r="N41" s="1955"/>
      <c r="O41" s="1955"/>
      <c r="P41" s="1955"/>
      <c r="Q41" s="1956"/>
      <c r="R41" s="8"/>
      <c r="S41" s="8"/>
      <c r="T41" s="8"/>
      <c r="U41" s="8"/>
      <c r="V41" s="8"/>
      <c r="W41" s="8"/>
      <c r="X41" s="8"/>
      <c r="Y41" s="8"/>
    </row>
    <row r="42" spans="1:25" ht="15.75" customHeight="1">
      <c r="A42" s="10"/>
      <c r="B42" s="1966" t="s">
        <v>111</v>
      </c>
      <c r="C42" s="1967"/>
      <c r="D42" s="84" t="s">
        <v>63</v>
      </c>
      <c r="E42" s="45" t="s">
        <v>67</v>
      </c>
      <c r="F42" s="45" t="s">
        <v>71</v>
      </c>
      <c r="G42" s="45" t="s">
        <v>75</v>
      </c>
      <c r="H42" s="45" t="s">
        <v>79</v>
      </c>
      <c r="I42" s="45" t="s">
        <v>83</v>
      </c>
      <c r="J42" s="45" t="s">
        <v>87</v>
      </c>
      <c r="K42" s="45" t="s">
        <v>91</v>
      </c>
      <c r="L42" s="45" t="s">
        <v>95</v>
      </c>
      <c r="M42" s="45" t="s">
        <v>99</v>
      </c>
      <c r="N42" s="45" t="s">
        <v>103</v>
      </c>
      <c r="O42" s="45" t="s">
        <v>106</v>
      </c>
      <c r="P42" s="46" t="s">
        <v>109</v>
      </c>
      <c r="Q42" s="47" t="s">
        <v>112</v>
      </c>
      <c r="R42" s="8"/>
      <c r="S42" s="8"/>
      <c r="T42" s="8"/>
      <c r="U42" s="8"/>
      <c r="V42" s="8"/>
      <c r="W42" s="8"/>
      <c r="X42" s="8"/>
      <c r="Y42" s="8"/>
    </row>
    <row r="43" spans="1:25">
      <c r="A43" s="8"/>
      <c r="B43" s="1961" t="s">
        <v>113</v>
      </c>
      <c r="C43" s="48" t="s">
        <v>60</v>
      </c>
      <c r="D43" s="49">
        <v>347771</v>
      </c>
      <c r="E43" s="50">
        <v>275744</v>
      </c>
      <c r="F43" s="50">
        <v>0</v>
      </c>
      <c r="G43" s="50">
        <v>388759</v>
      </c>
      <c r="H43" s="50">
        <v>388759</v>
      </c>
      <c r="I43" s="50">
        <v>388759</v>
      </c>
      <c r="J43" s="50">
        <v>388759</v>
      </c>
      <c r="K43" s="50">
        <v>388759</v>
      </c>
      <c r="L43" s="50">
        <v>448759</v>
      </c>
      <c r="M43" s="50">
        <v>388759</v>
      </c>
      <c r="N43" s="50">
        <v>388759</v>
      </c>
      <c r="O43" s="50">
        <v>388759</v>
      </c>
      <c r="P43" s="85">
        <f t="shared" ref="P43:P51" si="14">IF(D43="","",SUM(D43:O43))</f>
        <v>4182346</v>
      </c>
      <c r="Q43" s="54" t="s">
        <v>114</v>
      </c>
      <c r="R43" s="8"/>
      <c r="S43" s="8"/>
      <c r="T43" s="8"/>
      <c r="U43" s="8"/>
      <c r="V43" s="8"/>
      <c r="W43" s="8"/>
      <c r="X43" s="8"/>
      <c r="Y43" s="8"/>
    </row>
    <row r="44" spans="1:25">
      <c r="A44" s="8"/>
      <c r="B44" s="1957"/>
      <c r="C44" s="48" t="s">
        <v>59</v>
      </c>
      <c r="D44" s="49">
        <v>337608</v>
      </c>
      <c r="E44" s="49">
        <v>423456</v>
      </c>
      <c r="F44" s="49">
        <v>297375</v>
      </c>
      <c r="G44" s="49">
        <v>285200</v>
      </c>
      <c r="H44" s="49">
        <v>300200</v>
      </c>
      <c r="I44" s="50">
        <v>335200</v>
      </c>
      <c r="J44" s="50">
        <v>305200</v>
      </c>
      <c r="K44" s="50">
        <v>300200</v>
      </c>
      <c r="L44" s="50">
        <v>340200</v>
      </c>
      <c r="M44" s="50">
        <v>305200</v>
      </c>
      <c r="N44" s="50">
        <v>300200</v>
      </c>
      <c r="O44" s="86">
        <v>300200</v>
      </c>
      <c r="P44" s="85">
        <f t="shared" si="14"/>
        <v>3830239</v>
      </c>
      <c r="Q44" s="54" t="s">
        <v>114</v>
      </c>
      <c r="R44" s="8"/>
      <c r="S44" s="8"/>
      <c r="T44" s="8"/>
      <c r="U44" s="8"/>
      <c r="V44" s="8"/>
      <c r="W44" s="8"/>
      <c r="X44" s="8"/>
      <c r="Y44" s="8"/>
    </row>
    <row r="45" spans="1:25">
      <c r="A45" s="8"/>
      <c r="B45" s="1962"/>
      <c r="C45" s="57" t="s">
        <v>61</v>
      </c>
      <c r="D45" s="58">
        <f t="shared" ref="D45:O45" si="15">D43-D44</f>
        <v>10163</v>
      </c>
      <c r="E45" s="58">
        <f t="shared" si="15"/>
        <v>-147712</v>
      </c>
      <c r="F45" s="58">
        <f t="shared" si="15"/>
        <v>-297375</v>
      </c>
      <c r="G45" s="58">
        <f t="shared" si="15"/>
        <v>103559</v>
      </c>
      <c r="H45" s="58">
        <f t="shared" si="15"/>
        <v>88559</v>
      </c>
      <c r="I45" s="58">
        <f t="shared" si="15"/>
        <v>53559</v>
      </c>
      <c r="J45" s="58">
        <f t="shared" si="15"/>
        <v>83559</v>
      </c>
      <c r="K45" s="58">
        <f t="shared" si="15"/>
        <v>88559</v>
      </c>
      <c r="L45" s="58">
        <f t="shared" si="15"/>
        <v>108559</v>
      </c>
      <c r="M45" s="58">
        <f t="shared" si="15"/>
        <v>83559</v>
      </c>
      <c r="N45" s="58">
        <f t="shared" si="15"/>
        <v>88559</v>
      </c>
      <c r="O45" s="58">
        <f t="shared" si="15"/>
        <v>88559</v>
      </c>
      <c r="P45" s="87">
        <f t="shared" si="14"/>
        <v>352107</v>
      </c>
      <c r="Q45" s="61" t="s">
        <v>114</v>
      </c>
      <c r="R45" s="8"/>
      <c r="S45" s="8"/>
      <c r="T45" s="8"/>
      <c r="U45" s="8"/>
      <c r="V45" s="8"/>
      <c r="W45" s="8"/>
      <c r="X45" s="8"/>
      <c r="Y45" s="8"/>
    </row>
    <row r="46" spans="1:25">
      <c r="A46" s="8"/>
      <c r="B46" s="1961" t="s">
        <v>115</v>
      </c>
      <c r="C46" s="62" t="s">
        <v>60</v>
      </c>
      <c r="D46" s="63">
        <f>I15</f>
        <v>362756</v>
      </c>
      <c r="E46" s="64">
        <f>I16</f>
        <v>280024</v>
      </c>
      <c r="F46" s="64">
        <f>I17</f>
        <v>68896</v>
      </c>
      <c r="G46" s="64">
        <f>I18</f>
        <v>473086</v>
      </c>
      <c r="H46" s="64">
        <f>I19</f>
        <v>502474</v>
      </c>
      <c r="I46" s="64">
        <f>I20</f>
        <v>584444</v>
      </c>
      <c r="J46" s="64">
        <f>I21</f>
        <v>524857</v>
      </c>
      <c r="K46" s="64">
        <f>I22</f>
        <v>584601.18299999996</v>
      </c>
      <c r="L46" s="64">
        <f>I23</f>
        <v>703578.01099999994</v>
      </c>
      <c r="M46" s="64">
        <f>I24</f>
        <v>752868.15100000007</v>
      </c>
      <c r="N46" s="64">
        <f>I25</f>
        <v>581951.13100000005</v>
      </c>
      <c r="O46" s="64">
        <f>I26</f>
        <v>773052.24699999997</v>
      </c>
      <c r="P46" s="88">
        <f t="shared" si="14"/>
        <v>6192587.7230000012</v>
      </c>
      <c r="Q46" s="68">
        <f t="shared" ref="Q46:Q48" si="16">P46/P43</f>
        <v>1.4806493109369721</v>
      </c>
      <c r="R46" s="8"/>
      <c r="S46" s="8"/>
      <c r="T46" s="8"/>
      <c r="U46" s="8"/>
      <c r="V46" s="8"/>
      <c r="W46" s="8"/>
      <c r="X46" s="8"/>
      <c r="Y46" s="8"/>
    </row>
    <row r="47" spans="1:25">
      <c r="A47" s="8"/>
      <c r="B47" s="1957"/>
      <c r="C47" s="69" t="s">
        <v>59</v>
      </c>
      <c r="D47" s="76">
        <f>H15</f>
        <v>328579</v>
      </c>
      <c r="E47" s="76">
        <f>H16</f>
        <v>458043</v>
      </c>
      <c r="F47" s="76">
        <f>H17</f>
        <v>320775</v>
      </c>
      <c r="G47" s="76">
        <f>H18</f>
        <v>314993</v>
      </c>
      <c r="H47" s="76">
        <f>H19</f>
        <v>335534</v>
      </c>
      <c r="I47" s="89">
        <f>H20</f>
        <v>340477</v>
      </c>
      <c r="J47" s="89">
        <f>H21</f>
        <v>514909</v>
      </c>
      <c r="K47" s="89">
        <f>H22</f>
        <v>566502</v>
      </c>
      <c r="L47" s="89">
        <f>H23</f>
        <v>557359</v>
      </c>
      <c r="M47" s="89">
        <f>H24</f>
        <v>821287</v>
      </c>
      <c r="N47" s="89">
        <f>H25</f>
        <v>382867</v>
      </c>
      <c r="O47" s="90">
        <f>H26</f>
        <v>570863</v>
      </c>
      <c r="P47" s="91">
        <f t="shared" si="14"/>
        <v>5512188</v>
      </c>
      <c r="Q47" s="71">
        <f t="shared" si="16"/>
        <v>1.43912377269408</v>
      </c>
      <c r="R47" s="8"/>
      <c r="S47" s="8"/>
      <c r="T47" s="8"/>
      <c r="U47" s="8"/>
      <c r="V47" s="8"/>
      <c r="W47" s="8"/>
      <c r="X47" s="8"/>
      <c r="Y47" s="8"/>
    </row>
    <row r="48" spans="1:25">
      <c r="A48" s="8"/>
      <c r="B48" s="1962"/>
      <c r="C48" s="57" t="s">
        <v>61</v>
      </c>
      <c r="D48" s="58">
        <f t="shared" ref="D48:O48" si="17">D46-D47</f>
        <v>34177</v>
      </c>
      <c r="E48" s="58">
        <f t="shared" si="17"/>
        <v>-178019</v>
      </c>
      <c r="F48" s="58">
        <f t="shared" si="17"/>
        <v>-251879</v>
      </c>
      <c r="G48" s="58">
        <f t="shared" si="17"/>
        <v>158093</v>
      </c>
      <c r="H48" s="58">
        <f t="shared" si="17"/>
        <v>166940</v>
      </c>
      <c r="I48" s="58">
        <f t="shared" si="17"/>
        <v>243967</v>
      </c>
      <c r="J48" s="58">
        <f t="shared" si="17"/>
        <v>9948</v>
      </c>
      <c r="K48" s="58">
        <f t="shared" si="17"/>
        <v>18099.182999999961</v>
      </c>
      <c r="L48" s="58">
        <f t="shared" si="17"/>
        <v>146219.01099999994</v>
      </c>
      <c r="M48" s="58">
        <f t="shared" si="17"/>
        <v>-68418.848999999929</v>
      </c>
      <c r="N48" s="58">
        <f t="shared" si="17"/>
        <v>199084.13100000005</v>
      </c>
      <c r="O48" s="58">
        <f t="shared" si="17"/>
        <v>202189.24699999997</v>
      </c>
      <c r="P48" s="92">
        <f t="shared" si="14"/>
        <v>680399.723</v>
      </c>
      <c r="Q48" s="73">
        <f t="shared" si="16"/>
        <v>1.9323663630657726</v>
      </c>
      <c r="R48" s="8"/>
      <c r="S48" s="8"/>
      <c r="T48" s="8"/>
      <c r="U48" s="8"/>
      <c r="V48" s="8"/>
      <c r="W48" s="8"/>
      <c r="X48" s="8"/>
      <c r="Y48" s="8"/>
    </row>
    <row r="49" spans="1:25">
      <c r="A49" s="8"/>
      <c r="B49" s="1963" t="s">
        <v>116</v>
      </c>
      <c r="C49" s="62" t="s">
        <v>60</v>
      </c>
      <c r="D49" s="63">
        <f t="shared" ref="D49:O49" si="18">D46-D43</f>
        <v>14985</v>
      </c>
      <c r="E49" s="63">
        <f t="shared" si="18"/>
        <v>4280</v>
      </c>
      <c r="F49" s="63">
        <f t="shared" si="18"/>
        <v>68896</v>
      </c>
      <c r="G49" s="63">
        <f t="shared" si="18"/>
        <v>84327</v>
      </c>
      <c r="H49" s="63">
        <f t="shared" si="18"/>
        <v>113715</v>
      </c>
      <c r="I49" s="74">
        <f t="shared" si="18"/>
        <v>195685</v>
      </c>
      <c r="J49" s="74">
        <f t="shared" si="18"/>
        <v>136098</v>
      </c>
      <c r="K49" s="74">
        <f t="shared" si="18"/>
        <v>195842.18299999996</v>
      </c>
      <c r="L49" s="74">
        <f t="shared" si="18"/>
        <v>254819.01099999994</v>
      </c>
      <c r="M49" s="74">
        <f t="shared" si="18"/>
        <v>364109.15100000007</v>
      </c>
      <c r="N49" s="74">
        <f t="shared" si="18"/>
        <v>193192.13100000005</v>
      </c>
      <c r="O49" s="74">
        <f t="shared" si="18"/>
        <v>384293.24699999997</v>
      </c>
      <c r="P49" s="67">
        <f t="shared" si="14"/>
        <v>2010241.723</v>
      </c>
      <c r="Q49" s="75" t="s">
        <v>114</v>
      </c>
      <c r="R49" s="8"/>
      <c r="S49" s="8"/>
      <c r="T49" s="8"/>
      <c r="U49" s="8"/>
      <c r="V49" s="8"/>
      <c r="W49" s="8"/>
      <c r="X49" s="8"/>
      <c r="Y49" s="8"/>
    </row>
    <row r="50" spans="1:25">
      <c r="A50" s="8"/>
      <c r="B50" s="1957"/>
      <c r="C50" s="69" t="s">
        <v>59</v>
      </c>
      <c r="D50" s="76">
        <f t="shared" ref="D50:O50" si="19">D47-D44</f>
        <v>-9029</v>
      </c>
      <c r="E50" s="76">
        <f t="shared" si="19"/>
        <v>34587</v>
      </c>
      <c r="F50" s="76">
        <f t="shared" si="19"/>
        <v>23400</v>
      </c>
      <c r="G50" s="76">
        <f t="shared" si="19"/>
        <v>29793</v>
      </c>
      <c r="H50" s="76">
        <f t="shared" si="19"/>
        <v>35334</v>
      </c>
      <c r="I50" s="77">
        <f t="shared" si="19"/>
        <v>5277</v>
      </c>
      <c r="J50" s="77">
        <f t="shared" si="19"/>
        <v>209709</v>
      </c>
      <c r="K50" s="77">
        <f t="shared" si="19"/>
        <v>266302</v>
      </c>
      <c r="L50" s="77">
        <f t="shared" si="19"/>
        <v>217159</v>
      </c>
      <c r="M50" s="77">
        <f t="shared" si="19"/>
        <v>516087</v>
      </c>
      <c r="N50" s="77">
        <f t="shared" si="19"/>
        <v>82667</v>
      </c>
      <c r="O50" s="77">
        <f t="shared" si="19"/>
        <v>270663</v>
      </c>
      <c r="P50" s="70">
        <f t="shared" si="14"/>
        <v>1681949</v>
      </c>
      <c r="Q50" s="78" t="s">
        <v>114</v>
      </c>
      <c r="R50" s="8"/>
      <c r="S50" s="8"/>
      <c r="T50" s="8"/>
      <c r="U50" s="8"/>
      <c r="V50" s="8"/>
      <c r="W50" s="8"/>
      <c r="X50" s="8"/>
      <c r="Y50" s="8"/>
    </row>
    <row r="51" spans="1:25">
      <c r="A51" s="8"/>
      <c r="B51" s="1940"/>
      <c r="C51" s="79" t="s">
        <v>61</v>
      </c>
      <c r="D51" s="80">
        <f t="shared" ref="D51:O51" si="20">D48-D45</f>
        <v>24014</v>
      </c>
      <c r="E51" s="80">
        <f t="shared" si="20"/>
        <v>-30307</v>
      </c>
      <c r="F51" s="80">
        <f t="shared" si="20"/>
        <v>45496</v>
      </c>
      <c r="G51" s="80">
        <f t="shared" si="20"/>
        <v>54534</v>
      </c>
      <c r="H51" s="80">
        <f t="shared" si="20"/>
        <v>78381</v>
      </c>
      <c r="I51" s="81">
        <f t="shared" si="20"/>
        <v>190408</v>
      </c>
      <c r="J51" s="81">
        <f t="shared" si="20"/>
        <v>-73611</v>
      </c>
      <c r="K51" s="81">
        <f t="shared" si="20"/>
        <v>-70459.817000000039</v>
      </c>
      <c r="L51" s="81">
        <f t="shared" si="20"/>
        <v>37660.01099999994</v>
      </c>
      <c r="M51" s="81">
        <f t="shared" si="20"/>
        <v>-151977.84899999993</v>
      </c>
      <c r="N51" s="81">
        <f t="shared" si="20"/>
        <v>110525.13100000005</v>
      </c>
      <c r="O51" s="81">
        <f t="shared" si="20"/>
        <v>113630.24699999997</v>
      </c>
      <c r="P51" s="82">
        <f t="shared" si="14"/>
        <v>328292.723</v>
      </c>
      <c r="Q51" s="83" t="s">
        <v>114</v>
      </c>
      <c r="R51" s="8"/>
      <c r="S51" s="8"/>
      <c r="T51" s="8"/>
      <c r="U51" s="8"/>
      <c r="V51" s="8"/>
      <c r="W51" s="8"/>
      <c r="X51" s="8"/>
      <c r="Y51" s="8"/>
    </row>
    <row r="52" spans="1:25" ht="15.75" customHeight="1">
      <c r="A52" s="8"/>
      <c r="B52" s="8"/>
      <c r="C52" s="8"/>
      <c r="D52" s="8"/>
      <c r="E52" s="8"/>
      <c r="F52" s="8"/>
      <c r="G52" s="8"/>
      <c r="H52" s="8"/>
      <c r="I52" s="8"/>
      <c r="J52" s="8"/>
      <c r="K52" s="8"/>
      <c r="L52" s="8"/>
      <c r="M52" s="8"/>
      <c r="N52" s="8"/>
      <c r="O52" s="8"/>
      <c r="P52" s="8"/>
      <c r="Q52" s="8"/>
      <c r="R52" s="8"/>
      <c r="S52" s="8"/>
      <c r="T52" s="8"/>
      <c r="U52" s="8"/>
      <c r="V52" s="8"/>
      <c r="W52" s="8"/>
      <c r="X52" s="8"/>
      <c r="Y52" s="8"/>
    </row>
    <row r="53" spans="1:25" ht="15.75" customHeight="1">
      <c r="A53" s="8"/>
      <c r="B53" s="1964" t="s">
        <v>118</v>
      </c>
      <c r="C53" s="1943"/>
      <c r="D53" s="1943"/>
      <c r="E53" s="1943"/>
      <c r="F53" s="1943"/>
      <c r="G53" s="1943"/>
      <c r="H53" s="1943"/>
      <c r="I53" s="1943"/>
      <c r="J53" s="1944"/>
      <c r="K53" s="8"/>
      <c r="L53" s="8"/>
      <c r="M53" s="8"/>
      <c r="N53" s="8"/>
      <c r="O53" s="8"/>
      <c r="P53" s="8"/>
      <c r="Q53" s="8"/>
      <c r="R53" s="8"/>
      <c r="S53" s="8"/>
      <c r="T53" s="8"/>
      <c r="U53" s="8"/>
      <c r="V53" s="8"/>
      <c r="W53" s="8"/>
      <c r="X53" s="8"/>
      <c r="Y53" s="8"/>
    </row>
    <row r="54" spans="1:25" ht="12.5">
      <c r="A54" s="8"/>
      <c r="B54" s="93" t="s">
        <v>119</v>
      </c>
      <c r="C54" s="94" t="s">
        <v>120</v>
      </c>
      <c r="D54" s="94" t="s">
        <v>121</v>
      </c>
      <c r="E54" s="94"/>
      <c r="F54" s="94"/>
      <c r="G54" s="94"/>
      <c r="H54" s="94"/>
      <c r="I54" s="94"/>
      <c r="J54" s="95"/>
      <c r="K54" s="8"/>
      <c r="L54" s="8"/>
      <c r="M54" s="8"/>
      <c r="N54" s="8"/>
      <c r="O54" s="8"/>
      <c r="P54" s="8"/>
      <c r="Q54" s="8"/>
      <c r="R54" s="8"/>
      <c r="S54" s="8"/>
      <c r="T54" s="8"/>
      <c r="U54" s="8"/>
      <c r="V54" s="8"/>
      <c r="W54" s="8"/>
      <c r="X54" s="8"/>
      <c r="Y54" s="8"/>
    </row>
    <row r="55" spans="1:25" ht="12.5">
      <c r="A55" s="8"/>
      <c r="B55" s="96" t="s">
        <v>122</v>
      </c>
      <c r="C55" s="97">
        <v>45413</v>
      </c>
      <c r="D55" s="8" t="s">
        <v>123</v>
      </c>
      <c r="E55" s="8"/>
      <c r="F55" s="8"/>
      <c r="G55" s="8"/>
      <c r="H55" s="8"/>
      <c r="I55" s="8"/>
      <c r="J55" s="98"/>
      <c r="K55" s="8"/>
      <c r="L55" s="8"/>
      <c r="M55" s="8"/>
      <c r="N55" s="8"/>
      <c r="O55" s="8"/>
      <c r="P55" s="8"/>
      <c r="Q55" s="8"/>
      <c r="R55" s="8"/>
      <c r="S55" s="8"/>
      <c r="T55" s="8"/>
      <c r="U55" s="8"/>
      <c r="V55" s="8"/>
      <c r="W55" s="8"/>
      <c r="X55" s="8"/>
      <c r="Y55" s="8"/>
    </row>
    <row r="56" spans="1:25" ht="12.5">
      <c r="A56" s="8"/>
      <c r="B56" s="96" t="s">
        <v>124</v>
      </c>
      <c r="C56" s="97">
        <v>45809</v>
      </c>
      <c r="D56" s="8" t="s">
        <v>125</v>
      </c>
      <c r="E56" s="8"/>
      <c r="F56" s="8"/>
      <c r="G56" s="8"/>
      <c r="H56" s="8"/>
      <c r="I56" s="8"/>
      <c r="J56" s="98"/>
      <c r="K56" s="8"/>
      <c r="L56" s="8"/>
      <c r="M56" s="8"/>
      <c r="N56" s="8"/>
      <c r="O56" s="8"/>
      <c r="P56" s="8"/>
      <c r="Q56" s="8"/>
      <c r="R56" s="8"/>
      <c r="S56" s="8"/>
      <c r="T56" s="8"/>
      <c r="U56" s="8"/>
      <c r="V56" s="8"/>
      <c r="W56" s="8"/>
      <c r="X56" s="8"/>
      <c r="Y56" s="8"/>
    </row>
    <row r="57" spans="1:25" ht="12.5">
      <c r="A57" s="8"/>
      <c r="B57" s="96" t="s">
        <v>126</v>
      </c>
      <c r="C57" s="97">
        <v>45839</v>
      </c>
      <c r="D57" s="8" t="s">
        <v>127</v>
      </c>
      <c r="E57" s="8"/>
      <c r="F57" s="8"/>
      <c r="G57" s="8"/>
      <c r="H57" s="8"/>
      <c r="I57" s="8"/>
      <c r="J57" s="98"/>
      <c r="K57" s="8"/>
      <c r="L57" s="8"/>
      <c r="M57" s="8"/>
      <c r="N57" s="8"/>
      <c r="O57" s="8"/>
      <c r="P57" s="8"/>
      <c r="Q57" s="8"/>
      <c r="R57" s="8"/>
      <c r="S57" s="8"/>
      <c r="T57" s="8"/>
      <c r="U57" s="8"/>
      <c r="V57" s="8"/>
      <c r="W57" s="8"/>
      <c r="X57" s="8"/>
      <c r="Y57" s="8"/>
    </row>
    <row r="58" spans="1:25" ht="12.5">
      <c r="A58" s="8"/>
      <c r="B58" s="96">
        <v>1</v>
      </c>
      <c r="C58" s="97">
        <v>45886</v>
      </c>
      <c r="D58" s="8" t="s">
        <v>128</v>
      </c>
      <c r="E58" s="8"/>
      <c r="F58" s="8"/>
      <c r="G58" s="8"/>
      <c r="H58" s="8"/>
      <c r="I58" s="8"/>
      <c r="J58" s="98"/>
      <c r="K58" s="8"/>
      <c r="L58" s="8"/>
      <c r="M58" s="8"/>
      <c r="N58" s="8"/>
      <c r="O58" s="8"/>
      <c r="P58" s="8"/>
      <c r="Q58" s="8"/>
      <c r="R58" s="8"/>
      <c r="S58" s="8"/>
      <c r="T58" s="8"/>
      <c r="U58" s="8"/>
      <c r="V58" s="8"/>
      <c r="W58" s="8"/>
      <c r="X58" s="8"/>
      <c r="Y58" s="8"/>
    </row>
    <row r="59" spans="1:25" ht="12.5">
      <c r="A59" s="8"/>
      <c r="B59" s="96">
        <v>2</v>
      </c>
      <c r="C59" s="97">
        <v>45891</v>
      </c>
      <c r="D59" s="8" t="s">
        <v>129</v>
      </c>
      <c r="E59" s="8"/>
      <c r="F59" s="8"/>
      <c r="G59" s="8"/>
      <c r="H59" s="8"/>
      <c r="I59" s="8"/>
      <c r="J59" s="98"/>
      <c r="K59" s="8"/>
      <c r="L59" s="8"/>
      <c r="M59" s="8"/>
      <c r="N59" s="8"/>
      <c r="O59" s="8"/>
      <c r="P59" s="8"/>
      <c r="Q59" s="8"/>
      <c r="R59" s="8"/>
      <c r="S59" s="8"/>
      <c r="T59" s="8"/>
      <c r="U59" s="8"/>
      <c r="V59" s="8"/>
      <c r="W59" s="8"/>
      <c r="X59" s="8"/>
      <c r="Y59" s="8"/>
    </row>
    <row r="60" spans="1:25" ht="12.5">
      <c r="A60" s="8"/>
      <c r="B60" s="96">
        <v>3</v>
      </c>
      <c r="C60" s="97">
        <v>45903</v>
      </c>
      <c r="D60" s="8" t="s">
        <v>130</v>
      </c>
      <c r="E60" s="8"/>
      <c r="F60" s="8"/>
      <c r="G60" s="8"/>
      <c r="H60" s="8"/>
      <c r="I60" s="8"/>
      <c r="J60" s="98"/>
      <c r="K60" s="8"/>
      <c r="L60" s="8"/>
      <c r="M60" s="8"/>
      <c r="N60" s="8"/>
      <c r="O60" s="8"/>
      <c r="P60" s="8"/>
      <c r="Q60" s="8"/>
      <c r="R60" s="8"/>
      <c r="S60" s="8"/>
      <c r="T60" s="8"/>
      <c r="U60" s="8"/>
      <c r="V60" s="8"/>
      <c r="W60" s="8"/>
      <c r="X60" s="8"/>
      <c r="Y60" s="8"/>
    </row>
    <row r="61" spans="1:25" ht="12.5">
      <c r="A61" s="8"/>
      <c r="B61" s="96">
        <v>4</v>
      </c>
      <c r="C61" s="97">
        <v>45903</v>
      </c>
      <c r="D61" s="8" t="s">
        <v>131</v>
      </c>
      <c r="E61" s="8"/>
      <c r="F61" s="8"/>
      <c r="G61" s="8"/>
      <c r="H61" s="8"/>
      <c r="I61" s="8"/>
      <c r="J61" s="99" t="s">
        <v>132</v>
      </c>
      <c r="K61" s="8"/>
      <c r="L61" s="8"/>
      <c r="M61" s="8"/>
      <c r="N61" s="8"/>
      <c r="O61" s="8"/>
      <c r="P61" s="8"/>
      <c r="Q61" s="8"/>
      <c r="R61" s="8"/>
      <c r="S61" s="8"/>
      <c r="T61" s="8"/>
      <c r="U61" s="8"/>
      <c r="V61" s="8"/>
      <c r="W61" s="8"/>
      <c r="X61" s="8"/>
      <c r="Y61" s="8"/>
    </row>
    <row r="62" spans="1:25" ht="12.5">
      <c r="A62" s="8"/>
      <c r="B62" s="96">
        <v>5</v>
      </c>
      <c r="C62" s="97">
        <v>45920</v>
      </c>
      <c r="D62" s="8" t="s">
        <v>133</v>
      </c>
      <c r="E62" s="8"/>
      <c r="F62" s="8"/>
      <c r="G62" s="8"/>
      <c r="H62" s="8"/>
      <c r="I62" s="8"/>
      <c r="J62" s="98"/>
      <c r="K62" s="8"/>
      <c r="L62" s="8"/>
      <c r="M62" s="8"/>
      <c r="N62" s="8"/>
      <c r="O62" s="8"/>
      <c r="P62" s="8"/>
      <c r="Q62" s="8"/>
      <c r="R62" s="8"/>
      <c r="S62" s="8"/>
      <c r="T62" s="8"/>
      <c r="U62" s="8"/>
      <c r="V62" s="8"/>
      <c r="W62" s="8"/>
      <c r="X62" s="8"/>
      <c r="Y62" s="8"/>
    </row>
    <row r="63" spans="1:25" ht="12.5">
      <c r="A63" s="8"/>
      <c r="B63" s="96">
        <v>6</v>
      </c>
      <c r="C63" s="97">
        <v>45923</v>
      </c>
      <c r="D63" s="8" t="s">
        <v>134</v>
      </c>
      <c r="E63" s="8"/>
      <c r="F63" s="8"/>
      <c r="G63" s="8"/>
      <c r="H63" s="8"/>
      <c r="I63" s="8"/>
      <c r="J63" s="98"/>
      <c r="K63" s="8"/>
      <c r="L63" s="8"/>
      <c r="M63" s="8"/>
      <c r="N63" s="8"/>
      <c r="O63" s="8"/>
      <c r="P63" s="8"/>
      <c r="Q63" s="8"/>
      <c r="R63" s="8"/>
      <c r="S63" s="8"/>
      <c r="T63" s="8"/>
      <c r="U63" s="8"/>
      <c r="V63" s="8"/>
      <c r="W63" s="8"/>
      <c r="X63" s="8"/>
      <c r="Y63" s="8"/>
    </row>
    <row r="64" spans="1:25" ht="12.5">
      <c r="A64" s="10"/>
      <c r="B64" s="96">
        <v>7</v>
      </c>
      <c r="C64" s="97">
        <v>46043</v>
      </c>
      <c r="D64" s="8" t="s">
        <v>135</v>
      </c>
      <c r="E64" s="8"/>
      <c r="F64" s="8"/>
      <c r="G64" s="8"/>
      <c r="H64" s="8"/>
      <c r="I64" s="8"/>
      <c r="J64" s="98"/>
      <c r="K64" s="8"/>
      <c r="L64" s="8"/>
      <c r="M64" s="8"/>
      <c r="N64" s="8"/>
      <c r="O64" s="8"/>
      <c r="P64" s="8"/>
      <c r="Q64" s="8"/>
      <c r="R64" s="8"/>
      <c r="S64" s="8"/>
      <c r="T64" s="8"/>
      <c r="U64" s="8"/>
      <c r="V64" s="8"/>
      <c r="W64" s="8"/>
      <c r="X64" s="8"/>
      <c r="Y64" s="8"/>
    </row>
    <row r="65" spans="1:25" ht="12.5">
      <c r="A65" s="8"/>
      <c r="B65" s="96">
        <v>8</v>
      </c>
      <c r="C65" s="97">
        <v>46054</v>
      </c>
      <c r="D65" s="8" t="s">
        <v>136</v>
      </c>
      <c r="E65" s="8"/>
      <c r="F65" s="8"/>
      <c r="G65" s="8"/>
      <c r="H65" s="8"/>
      <c r="I65" s="8"/>
      <c r="J65" s="98"/>
      <c r="K65" s="8"/>
      <c r="L65" s="8"/>
      <c r="M65" s="8"/>
      <c r="N65" s="8"/>
      <c r="O65" s="8"/>
      <c r="P65" s="8"/>
      <c r="Q65" s="8"/>
      <c r="R65" s="8"/>
      <c r="S65" s="8"/>
      <c r="T65" s="8"/>
      <c r="U65" s="8"/>
      <c r="V65" s="8"/>
      <c r="W65" s="8"/>
      <c r="X65" s="8"/>
      <c r="Y65" s="8"/>
    </row>
    <row r="66" spans="1:25" ht="12.5">
      <c r="A66" s="8"/>
      <c r="B66" s="96">
        <v>9</v>
      </c>
      <c r="C66" s="97">
        <v>46060</v>
      </c>
      <c r="D66" s="8" t="s">
        <v>137</v>
      </c>
      <c r="E66" s="8"/>
      <c r="F66" s="8"/>
      <c r="G66" s="8"/>
      <c r="H66" s="8"/>
      <c r="I66" s="8"/>
      <c r="J66" s="98"/>
      <c r="K66" s="8"/>
      <c r="L66" s="8"/>
      <c r="M66" s="8"/>
      <c r="N66" s="8"/>
      <c r="O66" s="8"/>
      <c r="P66" s="8"/>
      <c r="Q66" s="8"/>
      <c r="R66" s="8"/>
      <c r="S66" s="8"/>
      <c r="T66" s="8"/>
      <c r="U66" s="8"/>
      <c r="V66" s="8"/>
      <c r="W66" s="8"/>
      <c r="X66" s="8"/>
      <c r="Y66" s="8"/>
    </row>
    <row r="67" spans="1:25" ht="12.5">
      <c r="A67" s="8"/>
      <c r="B67" s="96" t="s">
        <v>124</v>
      </c>
      <c r="C67" s="8"/>
      <c r="D67" s="8"/>
      <c r="E67" s="8"/>
      <c r="F67" s="8"/>
      <c r="G67" s="8"/>
      <c r="H67" s="8"/>
      <c r="I67" s="8"/>
      <c r="J67" s="98"/>
      <c r="K67" s="8"/>
      <c r="L67" s="8"/>
      <c r="M67" s="8"/>
      <c r="N67" s="8"/>
      <c r="O67" s="8"/>
      <c r="P67" s="8"/>
      <c r="Q67" s="8"/>
      <c r="R67" s="8"/>
      <c r="S67" s="8"/>
      <c r="T67" s="8"/>
      <c r="U67" s="8"/>
      <c r="V67" s="8"/>
      <c r="W67" s="8"/>
      <c r="X67" s="8"/>
      <c r="Y67" s="8"/>
    </row>
    <row r="68" spans="1:25" ht="12.5">
      <c r="A68" s="8"/>
      <c r="B68" s="96">
        <v>1</v>
      </c>
      <c r="C68" s="97">
        <v>45923</v>
      </c>
      <c r="D68" s="8" t="s">
        <v>138</v>
      </c>
      <c r="E68" s="8"/>
      <c r="F68" s="8"/>
      <c r="G68" s="8"/>
      <c r="H68" s="8"/>
      <c r="I68" s="8"/>
      <c r="J68" s="98"/>
      <c r="K68" s="8"/>
      <c r="L68" s="8"/>
      <c r="M68" s="8"/>
      <c r="N68" s="8"/>
      <c r="O68" s="8"/>
      <c r="P68" s="8"/>
      <c r="Q68" s="8"/>
      <c r="R68" s="8"/>
      <c r="S68" s="8"/>
      <c r="T68" s="8"/>
      <c r="U68" s="8"/>
      <c r="V68" s="8"/>
      <c r="W68" s="8"/>
      <c r="X68" s="8"/>
      <c r="Y68" s="8"/>
    </row>
    <row r="69" spans="1:25" ht="12.5">
      <c r="A69" s="8"/>
      <c r="B69" s="100"/>
      <c r="C69" s="8"/>
      <c r="D69" s="8"/>
      <c r="E69" s="8"/>
      <c r="F69" s="8"/>
      <c r="G69" s="8"/>
      <c r="H69" s="8"/>
      <c r="I69" s="8"/>
      <c r="J69" s="98"/>
      <c r="K69" s="8"/>
      <c r="L69" s="8"/>
      <c r="M69" s="8"/>
      <c r="N69" s="8"/>
      <c r="O69" s="8"/>
      <c r="P69" s="8"/>
      <c r="Q69" s="8"/>
      <c r="R69" s="8"/>
      <c r="S69" s="8"/>
      <c r="T69" s="8"/>
      <c r="U69" s="8"/>
      <c r="V69" s="8"/>
      <c r="W69" s="8"/>
      <c r="X69" s="8"/>
      <c r="Y69" s="8"/>
    </row>
    <row r="70" spans="1:25" ht="12.5">
      <c r="A70" s="8"/>
      <c r="B70" s="101"/>
      <c r="C70" s="102"/>
      <c r="D70" s="102"/>
      <c r="E70" s="102"/>
      <c r="F70" s="102"/>
      <c r="G70" s="102"/>
      <c r="H70" s="102"/>
      <c r="I70" s="102"/>
      <c r="J70" s="103"/>
      <c r="K70" s="8"/>
      <c r="L70" s="8"/>
      <c r="M70" s="8"/>
      <c r="N70" s="8"/>
      <c r="O70" s="8"/>
      <c r="P70" s="8"/>
      <c r="Q70" s="8"/>
      <c r="R70" s="8"/>
      <c r="S70" s="8"/>
      <c r="T70" s="8"/>
      <c r="U70" s="8"/>
      <c r="V70" s="8"/>
      <c r="W70" s="8"/>
      <c r="X70" s="8"/>
      <c r="Y70" s="8"/>
    </row>
    <row r="71" spans="1:25" ht="12.5">
      <c r="A71" s="8"/>
      <c r="B71" s="97"/>
      <c r="C71" s="8"/>
      <c r="D71" s="8"/>
      <c r="E71" s="8"/>
      <c r="F71" s="8"/>
      <c r="G71" s="8"/>
      <c r="H71" s="8"/>
      <c r="I71" s="8"/>
      <c r="J71" s="8"/>
      <c r="K71" s="8"/>
      <c r="L71" s="8"/>
      <c r="M71" s="8"/>
      <c r="N71" s="8"/>
      <c r="O71" s="8"/>
      <c r="P71" s="8"/>
      <c r="Q71" s="8"/>
      <c r="R71" s="8"/>
      <c r="S71" s="8"/>
      <c r="T71" s="8"/>
      <c r="U71" s="8"/>
      <c r="V71" s="8"/>
      <c r="W71" s="8"/>
      <c r="X71" s="8"/>
      <c r="Y71" s="8"/>
    </row>
    <row r="72" spans="1:25" ht="12.5">
      <c r="A72" s="8"/>
      <c r="B72" s="8"/>
      <c r="C72" s="8"/>
      <c r="D72" s="8"/>
      <c r="E72" s="8"/>
      <c r="F72" s="8"/>
      <c r="G72" s="8"/>
      <c r="H72" s="8"/>
      <c r="I72" s="8"/>
      <c r="J72" s="8"/>
      <c r="K72" s="8"/>
      <c r="L72" s="10"/>
      <c r="M72" s="10"/>
      <c r="N72" s="8"/>
      <c r="O72" s="8"/>
      <c r="P72" s="8"/>
      <c r="Q72" s="8"/>
      <c r="R72" s="8"/>
      <c r="S72" s="8"/>
      <c r="T72" s="8"/>
      <c r="U72" s="8"/>
      <c r="V72" s="8"/>
      <c r="W72" s="8"/>
      <c r="X72" s="8"/>
      <c r="Y72" s="8"/>
    </row>
    <row r="73" spans="1:25" ht="12.5">
      <c r="A73" s="10"/>
      <c r="B73" s="8"/>
      <c r="C73" s="8"/>
      <c r="D73" s="8"/>
      <c r="E73" s="8"/>
      <c r="F73" s="8"/>
      <c r="G73" s="8"/>
      <c r="H73" s="8"/>
      <c r="I73" s="8"/>
      <c r="J73" s="8"/>
      <c r="K73" s="8"/>
      <c r="L73" s="97"/>
      <c r="M73" s="8"/>
      <c r="N73" s="8"/>
      <c r="O73" s="8"/>
      <c r="P73" s="8"/>
      <c r="Q73" s="8"/>
      <c r="R73" s="8"/>
      <c r="S73" s="8"/>
      <c r="T73" s="8"/>
      <c r="U73" s="8"/>
      <c r="V73" s="8"/>
      <c r="W73" s="8"/>
      <c r="X73" s="8"/>
      <c r="Y73" s="8"/>
    </row>
    <row r="74" spans="1:25" ht="12.5">
      <c r="A74" s="8"/>
      <c r="B74" s="8"/>
      <c r="C74" s="8"/>
      <c r="D74" s="8"/>
      <c r="E74" s="8"/>
      <c r="F74" s="8"/>
      <c r="G74" s="8"/>
      <c r="H74" s="8"/>
      <c r="I74" s="8"/>
      <c r="J74" s="8"/>
      <c r="K74" s="8"/>
      <c r="L74" s="97"/>
      <c r="M74" s="8"/>
      <c r="N74" s="8"/>
      <c r="O74" s="8"/>
      <c r="P74" s="8"/>
      <c r="Q74" s="8"/>
      <c r="R74" s="8"/>
      <c r="S74" s="8"/>
      <c r="T74" s="8"/>
      <c r="U74" s="8"/>
      <c r="V74" s="8"/>
      <c r="W74" s="8"/>
      <c r="X74" s="8"/>
      <c r="Y74" s="8"/>
    </row>
    <row r="75" spans="1:25" ht="12.5">
      <c r="A75" s="8"/>
      <c r="B75" s="8"/>
      <c r="C75" s="8"/>
      <c r="D75" s="8"/>
      <c r="E75" s="8"/>
      <c r="F75" s="8"/>
      <c r="G75" s="8"/>
      <c r="H75" s="8"/>
      <c r="I75" s="8"/>
      <c r="J75" s="8"/>
      <c r="K75" s="8"/>
      <c r="L75" s="97"/>
      <c r="M75" s="8"/>
      <c r="N75" s="8"/>
      <c r="O75" s="8"/>
      <c r="P75" s="8"/>
      <c r="Q75" s="8"/>
      <c r="R75" s="8"/>
      <c r="S75" s="8"/>
      <c r="T75" s="8"/>
      <c r="U75" s="8"/>
      <c r="V75" s="8"/>
      <c r="W75" s="8"/>
      <c r="X75" s="8"/>
      <c r="Y75" s="8"/>
    </row>
    <row r="76" spans="1:25" ht="12.5">
      <c r="A76" s="8"/>
      <c r="B76" s="8"/>
      <c r="C76" s="8"/>
      <c r="D76" s="8"/>
      <c r="E76" s="8"/>
      <c r="F76" s="8"/>
      <c r="G76" s="8"/>
      <c r="H76" s="8"/>
      <c r="I76" s="8"/>
      <c r="J76" s="8"/>
      <c r="K76" s="8"/>
      <c r="L76" s="97"/>
      <c r="M76" s="8"/>
      <c r="N76" s="8"/>
      <c r="O76" s="8"/>
      <c r="P76" s="8"/>
      <c r="Q76" s="8"/>
      <c r="R76" s="8"/>
      <c r="S76" s="8"/>
      <c r="T76" s="8"/>
      <c r="U76" s="8"/>
      <c r="V76" s="8"/>
      <c r="W76" s="8"/>
      <c r="X76" s="8"/>
      <c r="Y76" s="8"/>
    </row>
    <row r="77" spans="1:25" ht="12.5">
      <c r="A77" s="8"/>
      <c r="B77" s="8"/>
      <c r="C77" s="8"/>
      <c r="D77" s="8"/>
      <c r="E77" s="8"/>
      <c r="F77" s="8"/>
      <c r="G77" s="8"/>
      <c r="H77" s="8"/>
      <c r="I77" s="8"/>
      <c r="J77" s="8"/>
      <c r="K77" s="8"/>
      <c r="L77" s="97"/>
      <c r="M77" s="8"/>
      <c r="N77" s="8"/>
      <c r="O77" s="8"/>
      <c r="P77" s="8"/>
      <c r="Q77" s="8"/>
      <c r="R77" s="8"/>
      <c r="S77" s="8"/>
      <c r="T77" s="8"/>
      <c r="U77" s="8"/>
      <c r="V77" s="8"/>
      <c r="W77" s="8"/>
      <c r="X77" s="8"/>
      <c r="Y77" s="8"/>
    </row>
    <row r="78" spans="1:25" ht="12.5">
      <c r="A78" s="8"/>
      <c r="B78" s="8"/>
      <c r="C78" s="8"/>
      <c r="D78" s="8"/>
      <c r="E78" s="8"/>
      <c r="F78" s="8"/>
      <c r="G78" s="8"/>
      <c r="H78" s="8"/>
      <c r="I78" s="8"/>
      <c r="J78" s="8"/>
      <c r="K78" s="8"/>
      <c r="L78" s="8"/>
      <c r="M78" s="8"/>
      <c r="N78" s="8"/>
      <c r="O78" s="8"/>
      <c r="P78" s="8"/>
      <c r="Q78" s="8"/>
      <c r="R78" s="8"/>
      <c r="S78" s="8"/>
      <c r="T78" s="8"/>
      <c r="U78" s="8"/>
      <c r="V78" s="8"/>
      <c r="W78" s="8"/>
      <c r="X78" s="8"/>
      <c r="Y78" s="8"/>
    </row>
    <row r="79" spans="1:25" ht="12.5">
      <c r="A79" s="8"/>
      <c r="B79" s="8"/>
      <c r="C79" s="8"/>
      <c r="D79" s="8"/>
      <c r="E79" s="8"/>
      <c r="F79" s="8"/>
      <c r="G79" s="8"/>
      <c r="H79" s="8"/>
      <c r="I79" s="8"/>
      <c r="J79" s="8"/>
      <c r="K79" s="8"/>
      <c r="L79" s="97"/>
      <c r="M79" s="8"/>
      <c r="N79" s="8"/>
      <c r="O79" s="8"/>
      <c r="P79" s="8"/>
      <c r="Q79" s="8"/>
      <c r="R79" s="8"/>
      <c r="S79" s="8"/>
      <c r="T79" s="8"/>
      <c r="U79" s="8"/>
      <c r="V79" s="8"/>
      <c r="W79" s="8"/>
      <c r="X79" s="8"/>
      <c r="Y79" s="8"/>
    </row>
    <row r="80" spans="1:25" ht="12.5">
      <c r="A80" s="8"/>
      <c r="B80" s="8"/>
      <c r="C80" s="8"/>
      <c r="D80" s="8"/>
      <c r="E80" s="8"/>
      <c r="F80" s="8"/>
      <c r="G80" s="8"/>
      <c r="H80" s="8"/>
      <c r="I80" s="8"/>
      <c r="J80" s="8"/>
      <c r="K80" s="8"/>
      <c r="L80" s="97"/>
      <c r="M80" s="8"/>
      <c r="N80" s="8"/>
      <c r="O80" s="8"/>
      <c r="P80" s="42"/>
      <c r="Q80" s="8"/>
      <c r="R80" s="8"/>
      <c r="S80" s="8"/>
      <c r="T80" s="8"/>
      <c r="U80" s="8"/>
      <c r="V80" s="8"/>
      <c r="W80" s="8"/>
      <c r="X80" s="8"/>
      <c r="Y80" s="8"/>
    </row>
    <row r="81" spans="1:25" ht="12.5">
      <c r="A81" s="8"/>
      <c r="B81" s="8"/>
      <c r="C81" s="8"/>
      <c r="D81" s="8"/>
      <c r="E81" s="8"/>
      <c r="F81" s="8"/>
      <c r="G81" s="8"/>
      <c r="H81" s="8"/>
      <c r="I81" s="8"/>
      <c r="J81" s="8"/>
      <c r="K81" s="8"/>
      <c r="L81" s="97"/>
      <c r="M81" s="10"/>
      <c r="N81" s="10"/>
      <c r="O81" s="10"/>
      <c r="P81" s="10"/>
      <c r="Q81" s="8"/>
      <c r="R81" s="8"/>
      <c r="S81" s="8"/>
      <c r="T81" s="8"/>
      <c r="U81" s="8"/>
      <c r="V81" s="8"/>
      <c r="W81" s="8"/>
      <c r="X81" s="8"/>
      <c r="Y81" s="8"/>
    </row>
    <row r="82" spans="1:25" ht="12.5">
      <c r="A82" s="8"/>
      <c r="B82" s="8"/>
      <c r="C82" s="8"/>
      <c r="D82" s="8"/>
      <c r="E82" s="8"/>
      <c r="F82" s="8"/>
      <c r="G82" s="8"/>
      <c r="H82" s="8"/>
      <c r="I82" s="8"/>
      <c r="J82" s="8"/>
      <c r="K82" s="8"/>
      <c r="L82" s="97"/>
      <c r="M82" s="8"/>
      <c r="N82" s="8"/>
      <c r="O82" s="8"/>
      <c r="P82" s="42"/>
      <c r="Q82" s="8"/>
      <c r="R82" s="8"/>
      <c r="S82" s="8"/>
      <c r="T82" s="8"/>
      <c r="U82" s="8"/>
      <c r="V82" s="8"/>
      <c r="W82" s="8"/>
      <c r="X82" s="8"/>
      <c r="Y82" s="8"/>
    </row>
    <row r="83" spans="1:25" ht="12.5">
      <c r="A83" s="8"/>
      <c r="B83" s="8"/>
      <c r="C83" s="8"/>
      <c r="D83" s="8"/>
      <c r="E83" s="8"/>
      <c r="F83" s="8"/>
      <c r="G83" s="8"/>
      <c r="H83" s="8"/>
      <c r="I83" s="8"/>
      <c r="J83" s="8"/>
      <c r="K83" s="8"/>
      <c r="L83" s="97"/>
      <c r="M83" s="8"/>
      <c r="N83" s="8"/>
      <c r="O83" s="8"/>
      <c r="P83" s="42"/>
      <c r="Q83" s="8"/>
      <c r="R83" s="8"/>
      <c r="S83" s="8"/>
      <c r="T83" s="8"/>
      <c r="U83" s="8"/>
      <c r="V83" s="8"/>
      <c r="W83" s="8"/>
      <c r="X83" s="8"/>
      <c r="Y83" s="8"/>
    </row>
    <row r="84" spans="1:25" ht="12.5">
      <c r="A84" s="8"/>
      <c r="B84" s="8"/>
      <c r="C84" s="8"/>
      <c r="D84" s="8"/>
      <c r="E84" s="8"/>
      <c r="F84" s="8"/>
      <c r="G84" s="8"/>
      <c r="H84" s="8"/>
      <c r="I84" s="8"/>
      <c r="J84" s="8"/>
      <c r="K84" s="8"/>
      <c r="L84" s="97"/>
      <c r="M84" s="8"/>
      <c r="N84" s="8"/>
      <c r="O84" s="8"/>
      <c r="P84" s="42"/>
      <c r="Q84" s="8"/>
      <c r="R84" s="8"/>
      <c r="S84" s="8"/>
      <c r="T84" s="8"/>
      <c r="U84" s="8"/>
      <c r="V84" s="8"/>
      <c r="W84" s="8"/>
      <c r="X84" s="8"/>
      <c r="Y84" s="8"/>
    </row>
    <row r="85" spans="1:25" ht="12.5">
      <c r="A85" s="8"/>
      <c r="B85" s="8"/>
      <c r="C85" s="8"/>
      <c r="D85" s="8"/>
      <c r="E85" s="8"/>
      <c r="F85" s="8"/>
      <c r="G85" s="8"/>
      <c r="H85" s="8"/>
      <c r="I85" s="8"/>
      <c r="J85" s="8"/>
      <c r="K85" s="8"/>
      <c r="L85" s="97"/>
      <c r="M85" s="8"/>
      <c r="N85" s="8"/>
      <c r="O85" s="8"/>
      <c r="P85" s="42"/>
      <c r="Q85" s="8"/>
      <c r="R85" s="8"/>
      <c r="S85" s="8"/>
      <c r="T85" s="8"/>
      <c r="U85" s="8"/>
      <c r="V85" s="8"/>
      <c r="W85" s="8"/>
      <c r="X85" s="8"/>
      <c r="Y85" s="8"/>
    </row>
    <row r="86" spans="1:25" ht="12.5">
      <c r="A86" s="8"/>
      <c r="B86" s="8"/>
      <c r="C86" s="8"/>
      <c r="D86" s="8"/>
      <c r="E86" s="8"/>
      <c r="F86" s="8"/>
      <c r="G86" s="8"/>
      <c r="H86" s="8"/>
      <c r="I86" s="8"/>
      <c r="J86" s="8"/>
      <c r="K86" s="8"/>
      <c r="L86" s="97"/>
      <c r="M86" s="8"/>
      <c r="N86" s="8"/>
      <c r="O86" s="8"/>
      <c r="P86" s="42"/>
      <c r="Q86" s="8"/>
      <c r="R86" s="8"/>
      <c r="S86" s="8"/>
      <c r="T86" s="8"/>
      <c r="U86" s="8"/>
      <c r="V86" s="8"/>
      <c r="W86" s="8"/>
      <c r="X86" s="8"/>
      <c r="Y86" s="8"/>
    </row>
    <row r="87" spans="1:25" ht="12.5">
      <c r="A87" s="8"/>
      <c r="B87" s="8"/>
      <c r="C87" s="8"/>
      <c r="D87" s="8"/>
      <c r="E87" s="8"/>
      <c r="F87" s="8"/>
      <c r="G87" s="8"/>
      <c r="H87" s="8"/>
      <c r="I87" s="8"/>
      <c r="J87" s="8"/>
      <c r="K87" s="8"/>
      <c r="L87" s="8"/>
      <c r="M87" s="8"/>
      <c r="N87" s="8"/>
      <c r="O87" s="8"/>
      <c r="P87" s="8"/>
      <c r="Q87" s="8"/>
      <c r="R87" s="8"/>
      <c r="S87" s="8"/>
      <c r="T87" s="8"/>
      <c r="U87" s="8"/>
      <c r="V87" s="8"/>
      <c r="W87" s="8"/>
      <c r="X87" s="8"/>
      <c r="Y87" s="8"/>
    </row>
    <row r="88" spans="1:25" ht="12.5">
      <c r="A88" s="8"/>
      <c r="B88" s="8"/>
      <c r="C88" s="8"/>
      <c r="D88" s="8"/>
      <c r="E88" s="8"/>
      <c r="F88" s="8"/>
      <c r="G88" s="8"/>
      <c r="H88" s="8"/>
      <c r="I88" s="8"/>
      <c r="J88" s="8"/>
      <c r="K88" s="8"/>
      <c r="L88" s="8"/>
      <c r="M88" s="8"/>
      <c r="N88" s="8"/>
      <c r="O88" s="8"/>
      <c r="P88" s="8"/>
      <c r="Q88" s="8"/>
      <c r="R88" s="8"/>
      <c r="S88" s="8"/>
      <c r="T88" s="8"/>
      <c r="U88" s="8"/>
      <c r="V88" s="8"/>
      <c r="W88" s="8"/>
      <c r="X88" s="8"/>
      <c r="Y88" s="8"/>
    </row>
    <row r="89" spans="1:25" ht="12.5">
      <c r="A89" s="8"/>
      <c r="B89" s="8"/>
      <c r="C89" s="8"/>
      <c r="D89" s="8"/>
      <c r="E89" s="8"/>
      <c r="F89" s="8"/>
      <c r="G89" s="8"/>
      <c r="H89" s="8"/>
      <c r="I89" s="8"/>
      <c r="J89" s="8"/>
      <c r="K89" s="8"/>
      <c r="L89" s="8"/>
      <c r="M89" s="8"/>
      <c r="N89" s="8"/>
      <c r="O89" s="8"/>
      <c r="P89" s="8"/>
      <c r="Q89" s="8"/>
      <c r="R89" s="8"/>
      <c r="S89" s="8"/>
      <c r="T89" s="8"/>
      <c r="U89" s="8"/>
      <c r="V89" s="8"/>
      <c r="W89" s="8"/>
      <c r="X89" s="8"/>
      <c r="Y89" s="8"/>
    </row>
    <row r="90" spans="1:25" ht="12.5">
      <c r="A90" s="8"/>
      <c r="B90" s="8"/>
      <c r="C90" s="8"/>
      <c r="D90" s="8"/>
      <c r="E90" s="8"/>
      <c r="F90" s="8"/>
      <c r="G90" s="8"/>
      <c r="H90" s="8"/>
      <c r="I90" s="8"/>
      <c r="J90" s="8"/>
      <c r="K90" s="8"/>
      <c r="L90" s="8"/>
      <c r="M90" s="8"/>
      <c r="N90" s="8"/>
      <c r="O90" s="8"/>
      <c r="P90" s="8"/>
      <c r="Q90" s="8"/>
      <c r="R90" s="8"/>
      <c r="S90" s="8"/>
      <c r="T90" s="8"/>
      <c r="U90" s="8"/>
      <c r="V90" s="8"/>
      <c r="W90" s="8"/>
      <c r="X90" s="8"/>
      <c r="Y90" s="8"/>
    </row>
    <row r="91" spans="1:25" ht="12.5">
      <c r="A91" s="8"/>
      <c r="B91" s="8"/>
      <c r="C91" s="8"/>
      <c r="D91" s="8"/>
      <c r="E91" s="8"/>
      <c r="F91" s="8"/>
      <c r="G91" s="8"/>
      <c r="H91" s="8"/>
      <c r="I91" s="8"/>
      <c r="J91" s="8"/>
      <c r="K91" s="8"/>
      <c r="L91" s="8"/>
      <c r="M91" s="8"/>
      <c r="N91" s="8"/>
      <c r="O91" s="8"/>
      <c r="P91" s="8"/>
      <c r="Q91" s="8"/>
      <c r="R91" s="8"/>
      <c r="S91" s="8"/>
      <c r="T91" s="8"/>
      <c r="U91" s="8"/>
      <c r="V91" s="8"/>
      <c r="W91" s="8"/>
      <c r="X91" s="8"/>
      <c r="Y91" s="8"/>
    </row>
    <row r="92" spans="1:25" ht="12.5">
      <c r="A92" s="8"/>
      <c r="B92" s="8"/>
      <c r="C92" s="8"/>
      <c r="D92" s="8"/>
      <c r="E92" s="8"/>
      <c r="F92" s="8"/>
      <c r="G92" s="8"/>
      <c r="H92" s="8"/>
      <c r="I92" s="8"/>
      <c r="J92" s="8"/>
      <c r="K92" s="8"/>
      <c r="L92" s="8"/>
      <c r="M92" s="8"/>
      <c r="N92" s="8"/>
      <c r="O92" s="8"/>
      <c r="P92" s="8"/>
      <c r="Q92" s="8"/>
      <c r="R92" s="8"/>
      <c r="S92" s="8"/>
      <c r="T92" s="8"/>
      <c r="U92" s="8"/>
      <c r="V92" s="8"/>
      <c r="W92" s="8"/>
      <c r="X92" s="8"/>
      <c r="Y92" s="8"/>
    </row>
    <row r="93" spans="1:25" ht="12.5">
      <c r="A93" s="8"/>
      <c r="B93" s="8"/>
      <c r="C93" s="8"/>
      <c r="D93" s="8"/>
      <c r="E93" s="8"/>
      <c r="F93" s="8"/>
      <c r="G93" s="8"/>
      <c r="H93" s="8"/>
      <c r="I93" s="8"/>
      <c r="J93" s="8"/>
      <c r="K93" s="8"/>
      <c r="L93" s="8"/>
      <c r="M93" s="8"/>
      <c r="N93" s="8"/>
      <c r="O93" s="8"/>
      <c r="P93" s="8"/>
      <c r="Q93" s="8"/>
      <c r="R93" s="8"/>
      <c r="S93" s="8"/>
      <c r="T93" s="8"/>
      <c r="U93" s="8"/>
      <c r="V93" s="8"/>
      <c r="W93" s="8"/>
      <c r="X93" s="8"/>
      <c r="Y93" s="8"/>
    </row>
    <row r="94" spans="1:25" ht="12.5">
      <c r="A94" s="8"/>
      <c r="B94" s="8"/>
      <c r="C94" s="8"/>
      <c r="D94" s="8"/>
      <c r="E94" s="8"/>
      <c r="F94" s="8"/>
      <c r="G94" s="8"/>
      <c r="H94" s="8"/>
      <c r="I94" s="8"/>
      <c r="J94" s="8"/>
      <c r="K94" s="8"/>
      <c r="L94" s="8"/>
      <c r="M94" s="8"/>
      <c r="N94" s="8"/>
      <c r="O94" s="8"/>
      <c r="P94" s="8"/>
      <c r="Q94" s="8"/>
      <c r="R94" s="8"/>
      <c r="S94" s="8"/>
      <c r="T94" s="8"/>
      <c r="U94" s="8"/>
      <c r="V94" s="8"/>
      <c r="W94" s="8"/>
      <c r="X94" s="8"/>
      <c r="Y94" s="8"/>
    </row>
    <row r="95" spans="1:25" ht="12.5">
      <c r="A95" s="8"/>
      <c r="B95" s="8"/>
      <c r="C95" s="8"/>
      <c r="D95" s="8"/>
      <c r="E95" s="8"/>
      <c r="F95" s="8"/>
      <c r="G95" s="8"/>
      <c r="H95" s="8"/>
      <c r="I95" s="8"/>
      <c r="J95" s="8"/>
      <c r="K95" s="8"/>
      <c r="L95" s="8"/>
      <c r="M95" s="8"/>
      <c r="N95" s="8"/>
      <c r="O95" s="8"/>
      <c r="P95" s="8"/>
      <c r="Q95" s="8"/>
      <c r="R95" s="8"/>
      <c r="S95" s="8"/>
      <c r="T95" s="8"/>
      <c r="U95" s="8"/>
      <c r="V95" s="8"/>
      <c r="W95" s="8"/>
      <c r="X95" s="8"/>
      <c r="Y95" s="8"/>
    </row>
    <row r="96" spans="1:25" ht="12.5">
      <c r="A96" s="8"/>
      <c r="B96" s="8"/>
      <c r="C96" s="8"/>
      <c r="D96" s="8"/>
      <c r="E96" s="8"/>
      <c r="F96" s="8"/>
      <c r="G96" s="8"/>
      <c r="H96" s="8"/>
      <c r="I96" s="8"/>
      <c r="J96" s="8"/>
      <c r="K96" s="8"/>
      <c r="L96" s="8"/>
      <c r="M96" s="8"/>
      <c r="N96" s="8"/>
      <c r="O96" s="8"/>
      <c r="P96" s="8"/>
      <c r="Q96" s="8"/>
      <c r="R96" s="8"/>
      <c r="S96" s="8"/>
      <c r="T96" s="8"/>
      <c r="U96" s="8"/>
      <c r="V96" s="8"/>
      <c r="W96" s="8"/>
      <c r="X96" s="8"/>
      <c r="Y96" s="8"/>
    </row>
    <row r="97" spans="1:25" ht="12.5">
      <c r="A97" s="8"/>
      <c r="B97" s="8"/>
      <c r="C97" s="8"/>
      <c r="D97" s="8"/>
      <c r="E97" s="8"/>
      <c r="F97" s="8"/>
      <c r="G97" s="8"/>
      <c r="H97" s="8"/>
      <c r="I97" s="8"/>
      <c r="J97" s="8"/>
      <c r="K97" s="8"/>
      <c r="L97" s="8"/>
      <c r="M97" s="8"/>
      <c r="N97" s="8"/>
      <c r="O97" s="8"/>
      <c r="P97" s="8"/>
      <c r="Q97" s="8"/>
      <c r="R97" s="8"/>
      <c r="S97" s="8"/>
      <c r="T97" s="8"/>
      <c r="U97" s="8"/>
      <c r="V97" s="8"/>
      <c r="W97" s="8"/>
      <c r="X97" s="8"/>
      <c r="Y97" s="8"/>
    </row>
    <row r="98" spans="1:25" ht="12.5">
      <c r="A98" s="8"/>
      <c r="B98" s="8"/>
      <c r="C98" s="8"/>
      <c r="D98" s="8"/>
      <c r="E98" s="8"/>
      <c r="F98" s="8"/>
      <c r="G98" s="8"/>
      <c r="H98" s="8"/>
      <c r="I98" s="8"/>
      <c r="J98" s="8"/>
      <c r="K98" s="8"/>
      <c r="L98" s="8"/>
      <c r="M98" s="8"/>
      <c r="N98" s="8"/>
      <c r="O98" s="8"/>
      <c r="P98" s="8"/>
      <c r="Q98" s="8"/>
      <c r="R98" s="8"/>
      <c r="S98" s="8"/>
      <c r="T98" s="8"/>
      <c r="U98" s="8"/>
      <c r="V98" s="8"/>
      <c r="W98" s="8"/>
      <c r="X98" s="8"/>
      <c r="Y98" s="8"/>
    </row>
    <row r="99" spans="1:25" ht="12.5">
      <c r="A99" s="8"/>
      <c r="B99" s="8"/>
      <c r="C99" s="8"/>
      <c r="D99" s="8"/>
      <c r="E99" s="8"/>
      <c r="F99" s="8"/>
      <c r="G99" s="8"/>
      <c r="H99" s="8"/>
      <c r="I99" s="8"/>
      <c r="J99" s="8"/>
      <c r="K99" s="8"/>
      <c r="L99" s="8"/>
      <c r="M99" s="8"/>
      <c r="N99" s="8"/>
      <c r="O99" s="8"/>
      <c r="P99" s="8"/>
      <c r="Q99" s="8"/>
      <c r="R99" s="8"/>
      <c r="S99" s="8"/>
      <c r="T99" s="8"/>
      <c r="U99" s="8"/>
      <c r="V99" s="8"/>
      <c r="W99" s="8"/>
      <c r="X99" s="8"/>
      <c r="Y99" s="8"/>
    </row>
    <row r="100" spans="1:25" ht="12.5">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12.5">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12.5">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12.5">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12.5">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12.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12.5">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12.5">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12.5">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12.5">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12.5">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12.5">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12.5">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12.5">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12.5">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12.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12.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2.5">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12.5">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12.5">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12.5">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12.5">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12.5">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12.5">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12.5">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12.5">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12.5">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12.5">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12.5">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12.5">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12.5">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12.5">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12.5">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12.5">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12.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12.5">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12.5">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12.5">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12.5">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12.5">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12.5">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12.5">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12.5">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12.5">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12.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12.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2.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2.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2.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2.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2.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2.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2.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2.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2.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2.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2.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2.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2.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2.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2.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2.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2.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2.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2.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2.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2.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2.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2.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2.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2.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2.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2.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2.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2.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2.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2.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2.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2.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2.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2.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2.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2.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2.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2.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2.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2.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2.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2.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2.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2.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2.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2.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2.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2.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2.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2.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2.5">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2.5">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2.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2.5">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2.5">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2.5">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2.5">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2.5">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2.5">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2.5">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2.5">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2.5">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2.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2.5">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2.5">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2.5">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2.5">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2.5">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2.5">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2.5">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2.5">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2.5">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2.5">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2.5">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2.5">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2.5">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2.5">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2.5">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2.5">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2.5">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2.5">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2.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2.5">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2.5">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2.5">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2.5">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2.5">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2.5">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2.5">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2.5">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2.5">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2.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2.5">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2.5">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2.5">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2.5">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2.5">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2.5">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2.5">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2.5">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2.5">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2.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2.5">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2.5">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2.5">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2.5">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2.5">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2.5">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2.5">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2.5">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2.5">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2.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2.5">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2.5">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2.5">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2.5">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2.5">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2.5">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2.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2.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2.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2.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2.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2.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2.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2.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2.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2.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2.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2.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2.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2.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2.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2.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2.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2.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2.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2.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2.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2.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2.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2.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2.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2.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2.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2.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2.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2.5">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2.5">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2.5">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2.5">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2.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2.5">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2.5">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2.5">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2.5">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2.5">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2.5">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2.5">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2.5">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2.5">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2.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2.5">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2.5">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2.5">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2.5">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2.5">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2.5">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2.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2.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2.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2.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2.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2.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2.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2.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2.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2.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2.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2.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2.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2.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2.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2.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2.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2.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2.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2.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2.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2.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2.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2.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2.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2.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2.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2.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2.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2.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2.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2.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2.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2.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2.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2.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2.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2.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2.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2.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2.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2.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2.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2.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2.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2.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2.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2.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2.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2.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2.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2.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2.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2.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2.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2.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2.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2.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2.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2.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2.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2.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2.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2.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2.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2.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2.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2.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2.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2.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2.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2.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2.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2.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2.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2.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2.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2.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2.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2.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2.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2.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2.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2.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2.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2.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2.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2.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2.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2.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2.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2.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2.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2.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2.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2.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2.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2.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2.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2.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2.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2.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2.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2.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2.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2.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2.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2.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2.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2.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2.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2.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2.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2.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2.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2.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2.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2.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2.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2.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2.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2.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2.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2.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2.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2.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2.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2.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2.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2.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2.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2.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2.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2.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2.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2.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2.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2.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2.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2.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2.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2.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2.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2.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2.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2.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2.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2.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2.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2.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2.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2.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2.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2.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2.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2.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2.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2.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2.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2.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2.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2.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2.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2.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2.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2.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2.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2.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2.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2.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2.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2.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2.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2.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2.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2.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2.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2.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2.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2.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2.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2.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2.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2.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2.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2.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2.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2.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2.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2.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2.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2.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2.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2.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2.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2.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2.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2.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2.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2.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2.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2.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2.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2.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2.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2.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2.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2.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2.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2.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2.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2.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2.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2.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2.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2.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2.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2.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2.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2.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2.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2.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2.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2.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2.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2.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2.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2.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2.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2.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2.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2.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2.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2.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2.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2.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2.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2.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2.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2.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2.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2.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2.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2.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2.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2.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2.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2.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2.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2.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2.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2.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2.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2.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2.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2.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2.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2.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2.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2.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2.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2.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2.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2.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2.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2.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2.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2.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2.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2.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2.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2.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2.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2.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2.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2.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2.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2.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2.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2.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2.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2.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2.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2.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2.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2.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2.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2.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2.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2.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2.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2.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2.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2.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2.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2.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2.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2.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2.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2.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2.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2.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2.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2.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2.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2.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2.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2.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2.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2.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2.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2.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2.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2.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2.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2.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2.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2.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2.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2.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2.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2.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2.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2.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2.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2.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2.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2.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2.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2.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2.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2.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2.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2.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2.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2.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2.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2.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2.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2.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2.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2.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2.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2.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2.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2.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2.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2.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2.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2.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2.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2.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2.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2.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2.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2.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2.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2.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2.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2.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2.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2.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2.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2.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2.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2.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2.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2.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2.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2.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2.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2.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2.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2.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2.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2.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2.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2.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2.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2.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2.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2.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2.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2.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2.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2.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2.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2.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2.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2.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2.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2.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2.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2.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2.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2.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2.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2.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2.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2.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2.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2.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2.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2.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2.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2.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2.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2.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2.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2.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2.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2.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2.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2.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2.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2.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2.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2.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2.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2.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2.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2.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2.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2.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2.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2.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2.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2.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2.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2.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2.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2.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2.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2.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2.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2.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2.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2.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2.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2.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2.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2.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2.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2.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2.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2.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2.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2.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2.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2.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2.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2.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2.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2.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2.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2.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2.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2.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2.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2.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2.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2.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2.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2.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2.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2.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2.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2.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2.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2.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2.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2.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2.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2.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2.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2.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2.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2.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2.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2.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2.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2.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2.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2.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2.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2.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2.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2.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2.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2.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2.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2.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2.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2.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2.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2.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2.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2.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2.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2.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2.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2.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2.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2.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2.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2.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2.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2.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2.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2.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2.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2.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2.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2.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2.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2.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2.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2.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2.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2.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2.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2.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2.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2.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2.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2.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2.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2.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2.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2.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2.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2.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2.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2.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2.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2.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2.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2.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2.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2.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2.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2.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2.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2.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2.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2.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2.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2.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2.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2.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2.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2.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2.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2.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2.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2.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2.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2.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2.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2.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2.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2.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2.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2.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2.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2.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2.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2.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2.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2.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2.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2.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2.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2.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2.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2.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2.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2.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2.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2.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2.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2.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2.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2.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2.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2.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2.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2.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2.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2.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2.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2.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2.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2.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2.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2.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2.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2.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2.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2.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2.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2.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2.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2.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2.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2.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2.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2.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2.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2.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2.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2.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2.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2.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2.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2.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2.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2.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2.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2.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2.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2.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2.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2.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2.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2.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2.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2.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2.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2.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2.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2.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2.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2.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2.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2.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2.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2.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2.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2.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2.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2.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2.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2.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2.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2.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2.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2.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2.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2.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2.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2.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2.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2.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2.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2.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2.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2.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2.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2.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2.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2.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2.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2.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2.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2.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2.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2.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2.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2.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2.5">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1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spans="1:25" ht="1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spans="1:25" ht="12.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spans="1:25" ht="12.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spans="1:25" ht="12.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spans="1:25" ht="12.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spans="1:25" ht="12.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spans="1:25" ht="12.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spans="1:25" ht="12.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spans="1:25" ht="12.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spans="1:25" ht="12.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spans="1:25" ht="12.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spans="1:25" ht="12.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spans="1:25" ht="12.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spans="1:25" ht="12.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row r="1015" spans="1:25" ht="12.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row>
    <row r="1016" spans="1:25" ht="12.5">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row>
    <row r="1017" spans="1:25" ht="12.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row>
    <row r="1018" spans="1:25" ht="12.5">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row>
    <row r="1019" spans="1:25" ht="12.5">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row>
    <row r="1020" spans="1:25" ht="12.5">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row>
    <row r="1021" spans="1:25" ht="12.5">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row>
    <row r="1022" spans="1:25" ht="12.5">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row>
    <row r="1023" spans="1:25" ht="12.5">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row>
    <row r="1024" spans="1:25" ht="12.5">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row>
    <row r="1025" spans="1:25" ht="1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row>
    <row r="1026" spans="1:25" ht="12.5">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row>
    <row r="1027" spans="1:25" ht="12.5">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row>
    <row r="1028" spans="1:25" ht="12.5">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row>
    <row r="1029" spans="1:25" ht="12.5">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row>
    <row r="1030" spans="1:25" ht="12.5">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row>
    <row r="1031" spans="1:25" ht="12.5">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row>
    <row r="1032" spans="1:25" ht="12.5">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row>
    <row r="1033" spans="1:25" ht="12.5">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row>
    <row r="1034" spans="1:25" ht="12.5">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row>
    <row r="1035" spans="1:25" ht="12.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row>
    <row r="1036" spans="1:25" ht="12.5">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row>
    <row r="1037" spans="1:25" ht="12.5">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row>
    <row r="1038" spans="1:25" ht="12.5">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row>
    <row r="1039" spans="1:25" ht="12.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row>
  </sheetData>
  <mergeCells count="33">
    <mergeCell ref="B46:B48"/>
    <mergeCell ref="B49:B51"/>
    <mergeCell ref="B53:J53"/>
    <mergeCell ref="B29:Q29"/>
    <mergeCell ref="B30:C30"/>
    <mergeCell ref="B31:B33"/>
    <mergeCell ref="B34:B36"/>
    <mergeCell ref="B37:B39"/>
    <mergeCell ref="B41:Q41"/>
    <mergeCell ref="B42:C42"/>
    <mergeCell ref="B10:C11"/>
    <mergeCell ref="D10:K11"/>
    <mergeCell ref="B13:E13"/>
    <mergeCell ref="G13:J13"/>
    <mergeCell ref="B43:B45"/>
    <mergeCell ref="D6:K7"/>
    <mergeCell ref="O6:V7"/>
    <mergeCell ref="B6:C7"/>
    <mergeCell ref="B8:C9"/>
    <mergeCell ref="D8:K9"/>
    <mergeCell ref="B2:K3"/>
    <mergeCell ref="M2:V3"/>
    <mergeCell ref="B4:C5"/>
    <mergeCell ref="D4:K5"/>
    <mergeCell ref="O4:V5"/>
    <mergeCell ref="M4:N5"/>
    <mergeCell ref="M6:N7"/>
    <mergeCell ref="M8:N9"/>
    <mergeCell ref="M10:N11"/>
    <mergeCell ref="L13:O13"/>
    <mergeCell ref="O8:V9"/>
    <mergeCell ref="O10:V11"/>
    <mergeCell ref="Q13:T13"/>
  </mergeCells>
  <phoneticPr fontId="113"/>
  <conditionalFormatting sqref="C15:E27">
    <cfRule type="cellIs" dxfId="11" priority="1" operator="lessThan">
      <formula>0</formula>
    </cfRule>
  </conditionalFormatting>
  <conditionalFormatting sqref="D37:P37 D49:P49">
    <cfRule type="cellIs" dxfId="10" priority="5" operator="lessThan">
      <formula>0</formula>
    </cfRule>
    <cfRule type="cellIs" dxfId="9" priority="6" operator="greaterThanOrEqual">
      <formula>0</formula>
    </cfRule>
  </conditionalFormatting>
  <conditionalFormatting sqref="G14 L14 Q14 H14:J27 M14:O27 R14:T27 G27 L27 Q27">
    <cfRule type="cellIs" dxfId="8" priority="2" operator="lessThan">
      <formula>0</formula>
    </cfRule>
  </conditionalFormatting>
  <conditionalFormatting sqref="P38 D38:O39 P50 D50:O51">
    <cfRule type="cellIs" dxfId="7" priority="3" operator="lessThan">
      <formula>0</formula>
    </cfRule>
    <cfRule type="cellIs" dxfId="6" priority="4" operator="greaterThanOrEqual">
      <formula>0</formula>
    </cfRule>
  </conditionalFormatting>
  <hyperlinks>
    <hyperlink ref="J61" location="'FY-2(月次)収入'!A1" display="ここ" xr:uid="{00000000-0004-0000-0300-000000000000}"/>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51C75"/>
  </sheetPr>
  <dimension ref="A1:Y1032"/>
  <sheetViews>
    <sheetView showGridLines="0" workbookViewId="0"/>
  </sheetViews>
  <sheetFormatPr defaultColWidth="12.6328125" defaultRowHeight="15.75" customHeight="1"/>
  <cols>
    <col min="1" max="1" width="3.08984375" customWidth="1"/>
    <col min="2" max="2" width="37.08984375" customWidth="1"/>
    <col min="3" max="14" width="11.7265625" customWidth="1"/>
    <col min="15" max="15" width="12" customWidth="1"/>
    <col min="16" max="16" width="11.36328125" customWidth="1"/>
    <col min="17" max="17" width="14.08984375" customWidth="1"/>
    <col min="18" max="25" width="7.6328125" customWidth="1"/>
  </cols>
  <sheetData>
    <row r="1" spans="1:25" ht="14.25" customHeight="1">
      <c r="A1" s="104"/>
      <c r="B1" s="105"/>
      <c r="C1" s="104"/>
      <c r="D1" s="104"/>
      <c r="E1" s="104"/>
      <c r="F1" s="104"/>
      <c r="G1" s="104"/>
      <c r="H1" s="104"/>
      <c r="I1" s="106"/>
      <c r="J1" s="104"/>
      <c r="K1" s="104"/>
      <c r="L1" s="104"/>
      <c r="M1" s="104"/>
      <c r="N1" s="104"/>
      <c r="O1" s="104"/>
      <c r="P1" s="104"/>
      <c r="Q1" s="107"/>
      <c r="R1" s="108"/>
      <c r="S1" s="108"/>
      <c r="T1" s="108"/>
      <c r="U1" s="108"/>
      <c r="V1" s="108"/>
      <c r="W1" s="108"/>
      <c r="X1" s="108"/>
      <c r="Y1" s="108"/>
    </row>
    <row r="2" spans="1:25" ht="18.75" customHeight="1">
      <c r="A2" s="104"/>
      <c r="B2" s="109" t="s">
        <v>139</v>
      </c>
      <c r="C2" s="110" t="s">
        <v>140</v>
      </c>
      <c r="D2" s="110" t="s">
        <v>140</v>
      </c>
      <c r="E2" s="110" t="s">
        <v>140</v>
      </c>
      <c r="F2" s="110" t="s">
        <v>140</v>
      </c>
      <c r="G2" s="110" t="s">
        <v>140</v>
      </c>
      <c r="H2" s="110" t="s">
        <v>140</v>
      </c>
      <c r="I2" s="110" t="s">
        <v>140</v>
      </c>
      <c r="J2" s="110" t="s">
        <v>140</v>
      </c>
      <c r="K2" s="110" t="s">
        <v>140</v>
      </c>
      <c r="L2" s="110" t="s">
        <v>140</v>
      </c>
      <c r="M2" s="110" t="s">
        <v>140</v>
      </c>
      <c r="N2" s="110" t="s">
        <v>140</v>
      </c>
      <c r="O2" s="104"/>
      <c r="P2" s="104"/>
      <c r="Q2" s="107"/>
      <c r="R2" s="108"/>
      <c r="S2" s="108"/>
      <c r="T2" s="108"/>
      <c r="U2" s="108"/>
      <c r="V2" s="108"/>
      <c r="W2" s="108"/>
      <c r="X2" s="108"/>
      <c r="Y2" s="108"/>
    </row>
    <row r="3" spans="1:25" ht="18.75" customHeight="1">
      <c r="A3" s="104"/>
      <c r="B3" s="111" t="s">
        <v>141</v>
      </c>
      <c r="C3" s="112" t="s">
        <v>63</v>
      </c>
      <c r="D3" s="113" t="s">
        <v>67</v>
      </c>
      <c r="E3" s="114" t="s">
        <v>71</v>
      </c>
      <c r="F3" s="113" t="s">
        <v>75</v>
      </c>
      <c r="G3" s="114" t="s">
        <v>79</v>
      </c>
      <c r="H3" s="113" t="s">
        <v>83</v>
      </c>
      <c r="I3" s="114" t="s">
        <v>87</v>
      </c>
      <c r="J3" s="113" t="s">
        <v>91</v>
      </c>
      <c r="K3" s="114" t="s">
        <v>95</v>
      </c>
      <c r="L3" s="113" t="s">
        <v>99</v>
      </c>
      <c r="M3" s="114" t="s">
        <v>103</v>
      </c>
      <c r="N3" s="115" t="s">
        <v>106</v>
      </c>
      <c r="O3" s="116" t="s">
        <v>109</v>
      </c>
      <c r="P3" s="117" t="s">
        <v>142</v>
      </c>
      <c r="Q3" s="107"/>
      <c r="R3" s="108"/>
      <c r="S3" s="108"/>
      <c r="T3" s="108"/>
      <c r="U3" s="108"/>
      <c r="V3" s="108"/>
      <c r="W3" s="108"/>
      <c r="X3" s="108"/>
      <c r="Y3" s="108"/>
    </row>
    <row r="4" spans="1:25" ht="18.75" customHeight="1">
      <c r="A4" s="118" t="s">
        <v>143</v>
      </c>
      <c r="B4" s="119" t="s">
        <v>144</v>
      </c>
      <c r="C4" s="120">
        <f t="shared" ref="C4:N4" si="0">SUM(C5:C8)</f>
        <v>109418</v>
      </c>
      <c r="D4" s="121">
        <f t="shared" si="0"/>
        <v>163655</v>
      </c>
      <c r="E4" s="122">
        <f t="shared" si="0"/>
        <v>48459</v>
      </c>
      <c r="F4" s="121">
        <f t="shared" si="0"/>
        <v>20957</v>
      </c>
      <c r="G4" s="122">
        <f t="shared" si="0"/>
        <v>21010</v>
      </c>
      <c r="H4" s="121">
        <f t="shared" si="0"/>
        <v>25539</v>
      </c>
      <c r="I4" s="122">
        <f t="shared" si="0"/>
        <v>48910</v>
      </c>
      <c r="J4" s="121">
        <f t="shared" si="0"/>
        <v>30359</v>
      </c>
      <c r="K4" s="122">
        <f t="shared" si="0"/>
        <v>86105</v>
      </c>
      <c r="L4" s="121">
        <f t="shared" si="0"/>
        <v>208084</v>
      </c>
      <c r="M4" s="122">
        <f t="shared" si="0"/>
        <v>102075</v>
      </c>
      <c r="N4" s="123">
        <f t="shared" si="0"/>
        <v>166502</v>
      </c>
      <c r="O4" s="124">
        <f t="shared" ref="O4:O45" si="1">SUM(C4:N4)</f>
        <v>1031073</v>
      </c>
      <c r="P4" s="125">
        <f t="shared" ref="P4:P45" si="2">IFERROR(AVERAGE(C4:N4),"")</f>
        <v>85922.75</v>
      </c>
      <c r="Q4" s="107"/>
      <c r="R4" s="108"/>
      <c r="S4" s="108"/>
      <c r="T4" s="108"/>
      <c r="U4" s="108"/>
      <c r="V4" s="108"/>
      <c r="W4" s="108"/>
      <c r="X4" s="108"/>
      <c r="Y4" s="108"/>
    </row>
    <row r="5" spans="1:25" ht="18.75" customHeight="1">
      <c r="A5" s="104"/>
      <c r="B5" s="126" t="s">
        <v>145</v>
      </c>
      <c r="C5" s="127">
        <f>みずほ!J33</f>
        <v>101400</v>
      </c>
      <c r="D5" s="128">
        <f>みずほ!J64</f>
        <v>110380</v>
      </c>
      <c r="E5" s="129">
        <f>みずほ!J94</f>
        <v>35621</v>
      </c>
      <c r="F5" s="130">
        <f>みずほ!J125</f>
        <v>14033</v>
      </c>
      <c r="G5" s="129">
        <f>みずほ!J156</f>
        <v>13905</v>
      </c>
      <c r="H5" s="128">
        <f>みずほ!J186</f>
        <v>13900</v>
      </c>
      <c r="I5" s="131">
        <f>みずほ!J217</f>
        <v>34634</v>
      </c>
      <c r="J5" s="132">
        <f>みずほ!J247</f>
        <v>22620</v>
      </c>
      <c r="K5" s="133">
        <f>みずほ!J278</f>
        <v>58393</v>
      </c>
      <c r="L5" s="130">
        <f>みずほ!J309</f>
        <v>34755</v>
      </c>
      <c r="M5" s="129">
        <f>みずほ!J337</f>
        <v>23123</v>
      </c>
      <c r="N5" s="134">
        <f>みずほ!J368</f>
        <v>30684</v>
      </c>
      <c r="O5" s="135">
        <f t="shared" si="1"/>
        <v>493448</v>
      </c>
      <c r="P5" s="136">
        <f t="shared" si="2"/>
        <v>41120.666666666664</v>
      </c>
      <c r="Q5" s="107"/>
      <c r="R5" s="108"/>
      <c r="S5" s="108"/>
      <c r="T5" s="108"/>
      <c r="U5" s="108"/>
      <c r="V5" s="108"/>
      <c r="W5" s="108"/>
      <c r="X5" s="108"/>
      <c r="Y5" s="108"/>
    </row>
    <row r="6" spans="1:25" ht="18.75" customHeight="1">
      <c r="A6" s="104"/>
      <c r="B6" s="137" t="s">
        <v>146</v>
      </c>
      <c r="C6" s="138">
        <f>UFJ!I33</f>
        <v>8018</v>
      </c>
      <c r="D6" s="139">
        <f>UFJ!I64</f>
        <v>53275</v>
      </c>
      <c r="E6" s="140">
        <f>UFJ!I94</f>
        <v>12838</v>
      </c>
      <c r="F6" s="141">
        <f>UFJ!I125</f>
        <v>6924</v>
      </c>
      <c r="G6" s="140">
        <f>UFJ!I156</f>
        <v>325</v>
      </c>
      <c r="H6" s="139">
        <f>UFJ!I186</f>
        <v>325</v>
      </c>
      <c r="I6" s="142">
        <f>UFJ!I217</f>
        <v>325</v>
      </c>
      <c r="J6" s="142">
        <f>UFJ!I247</f>
        <v>325</v>
      </c>
      <c r="K6" s="140">
        <f>UFJ!I278</f>
        <v>325</v>
      </c>
      <c r="L6" s="141">
        <f>UFJ!I309</f>
        <v>325</v>
      </c>
      <c r="M6" s="140">
        <f>UFJ!I337</f>
        <v>0</v>
      </c>
      <c r="N6" s="143">
        <f>UFJ!I368</f>
        <v>0</v>
      </c>
      <c r="O6" s="144">
        <f t="shared" si="1"/>
        <v>83005</v>
      </c>
      <c r="P6" s="145">
        <f t="shared" si="2"/>
        <v>6917.083333333333</v>
      </c>
      <c r="Q6" s="107"/>
      <c r="R6" s="108"/>
      <c r="S6" s="108"/>
      <c r="T6" s="108"/>
      <c r="U6" s="108"/>
      <c r="V6" s="108"/>
      <c r="W6" s="108"/>
      <c r="X6" s="108"/>
      <c r="Y6" s="108"/>
    </row>
    <row r="7" spans="1:25" ht="18.75" customHeight="1">
      <c r="A7" s="104"/>
      <c r="B7" s="126" t="s">
        <v>147</v>
      </c>
      <c r="C7" s="146" t="str">
        <f>三井住友!I33</f>
        <v>/</v>
      </c>
      <c r="D7" s="147" t="str">
        <f>三井住友!I64</f>
        <v>/</v>
      </c>
      <c r="E7" s="148" t="str">
        <f>三井住友!I94</f>
        <v>/</v>
      </c>
      <c r="F7" s="130">
        <f>三井住友!I125</f>
        <v>0</v>
      </c>
      <c r="G7" s="129">
        <f>三井住友!I156</f>
        <v>6780</v>
      </c>
      <c r="H7" s="128">
        <f>三井住友!I186</f>
        <v>11314</v>
      </c>
      <c r="I7" s="131">
        <f>三井住友!I217</f>
        <v>13951</v>
      </c>
      <c r="J7" s="131">
        <f>三井住友!I247</f>
        <v>7414</v>
      </c>
      <c r="K7" s="129">
        <f>三井住友!I278</f>
        <v>27387</v>
      </c>
      <c r="L7" s="130">
        <f>三井住友!I309</f>
        <v>172576</v>
      </c>
      <c r="M7" s="129">
        <f>三井住友!I337</f>
        <v>78526</v>
      </c>
      <c r="N7" s="134">
        <f>三井住友!I368</f>
        <v>110842</v>
      </c>
      <c r="O7" s="149">
        <f t="shared" si="1"/>
        <v>428790</v>
      </c>
      <c r="P7" s="150">
        <f t="shared" si="2"/>
        <v>47643.333333333336</v>
      </c>
      <c r="Q7" s="107"/>
      <c r="R7" s="108"/>
      <c r="S7" s="108"/>
      <c r="T7" s="108"/>
      <c r="U7" s="108"/>
      <c r="V7" s="108"/>
      <c r="W7" s="108"/>
      <c r="X7" s="108"/>
      <c r="Y7" s="108"/>
    </row>
    <row r="8" spans="1:25" ht="18.75" customHeight="1">
      <c r="A8" s="104"/>
      <c r="B8" s="151" t="s">
        <v>148</v>
      </c>
      <c r="C8" s="152">
        <v>0</v>
      </c>
      <c r="D8" s="153">
        <v>0</v>
      </c>
      <c r="E8" s="154">
        <v>0</v>
      </c>
      <c r="F8" s="155">
        <v>0</v>
      </c>
      <c r="G8" s="154">
        <v>0</v>
      </c>
      <c r="H8" s="153">
        <v>0</v>
      </c>
      <c r="I8" s="156">
        <v>0</v>
      </c>
      <c r="J8" s="156">
        <v>0</v>
      </c>
      <c r="K8" s="154">
        <v>0</v>
      </c>
      <c r="L8" s="155">
        <v>428</v>
      </c>
      <c r="M8" s="154">
        <f>楽天!J337</f>
        <v>426</v>
      </c>
      <c r="N8" s="157">
        <f>楽天!J368</f>
        <v>24976</v>
      </c>
      <c r="O8" s="135">
        <f t="shared" si="1"/>
        <v>25830</v>
      </c>
      <c r="P8" s="136">
        <f t="shared" si="2"/>
        <v>2152.5</v>
      </c>
      <c r="Q8" s="107"/>
      <c r="R8" s="108"/>
      <c r="S8" s="108"/>
      <c r="T8" s="108"/>
      <c r="U8" s="108"/>
      <c r="V8" s="108"/>
      <c r="W8" s="108"/>
      <c r="X8" s="108"/>
      <c r="Y8" s="108"/>
    </row>
    <row r="9" spans="1:25" ht="18.75" customHeight="1">
      <c r="A9" s="118" t="s">
        <v>143</v>
      </c>
      <c r="B9" s="158" t="s">
        <v>149</v>
      </c>
      <c r="C9" s="159">
        <f t="shared" ref="C9:N9" si="3">SUM(C10:C19)</f>
        <v>0</v>
      </c>
      <c r="D9" s="160">
        <f t="shared" si="3"/>
        <v>0</v>
      </c>
      <c r="E9" s="161">
        <f t="shared" si="3"/>
        <v>0</v>
      </c>
      <c r="F9" s="160">
        <f t="shared" si="3"/>
        <v>0</v>
      </c>
      <c r="G9" s="161">
        <f t="shared" si="3"/>
        <v>0</v>
      </c>
      <c r="H9" s="160">
        <f t="shared" si="3"/>
        <v>0</v>
      </c>
      <c r="I9" s="161">
        <f t="shared" si="3"/>
        <v>48221</v>
      </c>
      <c r="J9" s="160">
        <f t="shared" si="3"/>
        <v>59786</v>
      </c>
      <c r="K9" s="161">
        <f t="shared" si="3"/>
        <v>46063</v>
      </c>
      <c r="L9" s="160">
        <f t="shared" si="3"/>
        <v>49043</v>
      </c>
      <c r="M9" s="161">
        <f t="shared" si="3"/>
        <v>41009</v>
      </c>
      <c r="N9" s="162">
        <f t="shared" si="3"/>
        <v>44002</v>
      </c>
      <c r="O9" s="163">
        <f t="shared" si="1"/>
        <v>288124</v>
      </c>
      <c r="P9" s="164">
        <f t="shared" si="2"/>
        <v>24010.333333333332</v>
      </c>
      <c r="Q9" s="107"/>
      <c r="R9" s="108"/>
      <c r="S9" s="108"/>
      <c r="T9" s="108"/>
      <c r="U9" s="108"/>
      <c r="V9" s="108"/>
      <c r="W9" s="108"/>
      <c r="X9" s="108"/>
      <c r="Y9" s="108"/>
    </row>
    <row r="10" spans="1:25" ht="18.75" customHeight="1">
      <c r="A10" s="104"/>
      <c r="B10" s="126" t="s">
        <v>150</v>
      </c>
      <c r="C10" s="146" t="s">
        <v>151</v>
      </c>
      <c r="D10" s="147" t="s">
        <v>151</v>
      </c>
      <c r="E10" s="165" t="s">
        <v>151</v>
      </c>
      <c r="F10" s="165" t="s">
        <v>151</v>
      </c>
      <c r="G10" s="165" t="s">
        <v>151</v>
      </c>
      <c r="H10" s="165" t="s">
        <v>151</v>
      </c>
      <c r="I10" s="131">
        <v>19203</v>
      </c>
      <c r="J10" s="131">
        <v>19364</v>
      </c>
      <c r="K10" s="129">
        <v>18377</v>
      </c>
      <c r="L10" s="130">
        <v>13333</v>
      </c>
      <c r="M10" s="129">
        <v>19509</v>
      </c>
      <c r="N10" s="134">
        <v>2696</v>
      </c>
      <c r="O10" s="135">
        <f t="shared" si="1"/>
        <v>92482</v>
      </c>
      <c r="P10" s="136">
        <f t="shared" si="2"/>
        <v>15413.666666666666</v>
      </c>
      <c r="Q10" s="107"/>
      <c r="R10" s="108"/>
      <c r="S10" s="108"/>
      <c r="T10" s="108"/>
      <c r="U10" s="108"/>
      <c r="V10" s="108"/>
      <c r="W10" s="108"/>
      <c r="X10" s="108"/>
      <c r="Y10" s="108"/>
    </row>
    <row r="11" spans="1:25" ht="18.75" customHeight="1">
      <c r="A11" s="104"/>
      <c r="B11" s="137" t="s">
        <v>152</v>
      </c>
      <c r="C11" s="166" t="s">
        <v>151</v>
      </c>
      <c r="D11" s="167" t="s">
        <v>151</v>
      </c>
      <c r="E11" s="148" t="s">
        <v>151</v>
      </c>
      <c r="F11" s="168" t="s">
        <v>151</v>
      </c>
      <c r="G11" s="148" t="s">
        <v>151</v>
      </c>
      <c r="H11" s="167" t="s">
        <v>151</v>
      </c>
      <c r="I11" s="142">
        <v>8048</v>
      </c>
      <c r="J11" s="142">
        <v>21460</v>
      </c>
      <c r="K11" s="140">
        <v>870</v>
      </c>
      <c r="L11" s="141">
        <v>9160</v>
      </c>
      <c r="M11" s="140">
        <v>2740</v>
      </c>
      <c r="N11" s="143">
        <v>15740</v>
      </c>
      <c r="O11" s="169">
        <f t="shared" si="1"/>
        <v>58018</v>
      </c>
      <c r="P11" s="170">
        <f t="shared" si="2"/>
        <v>9669.6666666666661</v>
      </c>
      <c r="Q11" s="107"/>
      <c r="R11" s="108"/>
      <c r="S11" s="108"/>
      <c r="T11" s="108"/>
      <c r="U11" s="108"/>
      <c r="V11" s="108"/>
      <c r="W11" s="108"/>
      <c r="X11" s="108"/>
      <c r="Y11" s="108"/>
    </row>
    <row r="12" spans="1:25" ht="18.75" customHeight="1">
      <c r="A12" s="104"/>
      <c r="B12" s="137" t="s">
        <v>153</v>
      </c>
      <c r="C12" s="166" t="s">
        <v>151</v>
      </c>
      <c r="D12" s="167" t="s">
        <v>151</v>
      </c>
      <c r="E12" s="148" t="s">
        <v>151</v>
      </c>
      <c r="F12" s="168" t="s">
        <v>151</v>
      </c>
      <c r="G12" s="148" t="s">
        <v>151</v>
      </c>
      <c r="H12" s="167" t="s">
        <v>151</v>
      </c>
      <c r="I12" s="142">
        <v>2</v>
      </c>
      <c r="J12" s="142">
        <v>0</v>
      </c>
      <c r="K12" s="140">
        <v>0</v>
      </c>
      <c r="L12" s="141">
        <v>0</v>
      </c>
      <c r="M12" s="140">
        <v>0</v>
      </c>
      <c r="N12" s="143">
        <v>0</v>
      </c>
      <c r="O12" s="144">
        <f t="shared" si="1"/>
        <v>2</v>
      </c>
      <c r="P12" s="145">
        <f t="shared" si="2"/>
        <v>0.33333333333333331</v>
      </c>
      <c r="Q12" s="107"/>
      <c r="R12" s="108"/>
      <c r="S12" s="108"/>
      <c r="T12" s="108"/>
      <c r="U12" s="108"/>
      <c r="V12" s="108"/>
      <c r="W12" s="108"/>
      <c r="X12" s="108"/>
      <c r="Y12" s="108"/>
    </row>
    <row r="13" spans="1:25" ht="18.75" customHeight="1">
      <c r="A13" s="104"/>
      <c r="B13" s="137" t="s">
        <v>154</v>
      </c>
      <c r="C13" s="166" t="s">
        <v>151</v>
      </c>
      <c r="D13" s="167" t="s">
        <v>151</v>
      </c>
      <c r="E13" s="148" t="s">
        <v>151</v>
      </c>
      <c r="F13" s="168" t="s">
        <v>151</v>
      </c>
      <c r="G13" s="148" t="s">
        <v>151</v>
      </c>
      <c r="H13" s="167" t="s">
        <v>151</v>
      </c>
      <c r="I13" s="142">
        <v>5822</v>
      </c>
      <c r="J13" s="142">
        <v>9685</v>
      </c>
      <c r="K13" s="171">
        <v>17906</v>
      </c>
      <c r="L13" s="141">
        <v>11173</v>
      </c>
      <c r="M13" s="140">
        <v>309</v>
      </c>
      <c r="N13" s="143">
        <v>2980</v>
      </c>
      <c r="O13" s="135">
        <f t="shared" si="1"/>
        <v>47875</v>
      </c>
      <c r="P13" s="136">
        <f t="shared" si="2"/>
        <v>7979.166666666667</v>
      </c>
      <c r="Q13" s="107"/>
      <c r="R13" s="108"/>
      <c r="S13" s="108"/>
      <c r="T13" s="108"/>
      <c r="U13" s="108"/>
      <c r="V13" s="108"/>
      <c r="W13" s="108"/>
      <c r="X13" s="108"/>
      <c r="Y13" s="108"/>
    </row>
    <row r="14" spans="1:25" ht="18.75" customHeight="1">
      <c r="A14" s="104"/>
      <c r="B14" s="137" t="s">
        <v>155</v>
      </c>
      <c r="C14" s="166"/>
      <c r="D14" s="167"/>
      <c r="E14" s="148"/>
      <c r="F14" s="168"/>
      <c r="G14" s="148"/>
      <c r="H14" s="167"/>
      <c r="I14" s="142">
        <v>7693</v>
      </c>
      <c r="J14" s="142">
        <v>2798</v>
      </c>
      <c r="K14" s="140">
        <v>1126</v>
      </c>
      <c r="L14" s="141">
        <v>216</v>
      </c>
      <c r="M14" s="140">
        <v>216</v>
      </c>
      <c r="N14" s="143">
        <v>302</v>
      </c>
      <c r="O14" s="135">
        <f t="shared" si="1"/>
        <v>12351</v>
      </c>
      <c r="P14" s="136">
        <f t="shared" si="2"/>
        <v>2058.5</v>
      </c>
      <c r="Q14" s="107"/>
      <c r="R14" s="108"/>
      <c r="S14" s="108"/>
      <c r="T14" s="108"/>
      <c r="U14" s="108"/>
      <c r="V14" s="108"/>
      <c r="W14" s="108"/>
      <c r="X14" s="108"/>
      <c r="Y14" s="108"/>
    </row>
    <row r="15" spans="1:25" ht="18.75" customHeight="1">
      <c r="A15" s="104"/>
      <c r="B15" s="137" t="s">
        <v>156</v>
      </c>
      <c r="C15" s="166"/>
      <c r="D15" s="167"/>
      <c r="E15" s="148"/>
      <c r="F15" s="168"/>
      <c r="G15" s="148"/>
      <c r="H15" s="167"/>
      <c r="I15" s="142">
        <v>1753</v>
      </c>
      <c r="J15" s="142">
        <v>381</v>
      </c>
      <c r="K15" s="140">
        <v>381</v>
      </c>
      <c r="L15" s="141">
        <v>381</v>
      </c>
      <c r="M15" s="140">
        <v>34</v>
      </c>
      <c r="N15" s="143">
        <v>34</v>
      </c>
      <c r="O15" s="135">
        <f t="shared" si="1"/>
        <v>2964</v>
      </c>
      <c r="P15" s="136">
        <f t="shared" si="2"/>
        <v>494</v>
      </c>
      <c r="Q15" s="107"/>
      <c r="R15" s="108"/>
      <c r="S15" s="108"/>
      <c r="T15" s="108"/>
      <c r="U15" s="108"/>
      <c r="V15" s="108"/>
      <c r="W15" s="108"/>
      <c r="X15" s="108"/>
      <c r="Y15" s="108"/>
    </row>
    <row r="16" spans="1:25" ht="18.75" customHeight="1">
      <c r="A16" s="104"/>
      <c r="B16" s="137" t="s">
        <v>157</v>
      </c>
      <c r="C16" s="166"/>
      <c r="D16" s="167"/>
      <c r="E16" s="148"/>
      <c r="F16" s="168"/>
      <c r="G16" s="148"/>
      <c r="H16" s="167"/>
      <c r="I16" s="142">
        <v>654</v>
      </c>
      <c r="J16" s="142">
        <v>657</v>
      </c>
      <c r="K16" s="140">
        <v>75</v>
      </c>
      <c r="L16" s="140">
        <v>533</v>
      </c>
      <c r="M16" s="140">
        <v>75</v>
      </c>
      <c r="N16" s="143">
        <v>86</v>
      </c>
      <c r="O16" s="135">
        <f t="shared" si="1"/>
        <v>2080</v>
      </c>
      <c r="P16" s="136">
        <f t="shared" si="2"/>
        <v>346.66666666666669</v>
      </c>
      <c r="Q16" s="107"/>
      <c r="R16" s="108"/>
      <c r="S16" s="108"/>
      <c r="T16" s="108"/>
      <c r="U16" s="108"/>
      <c r="V16" s="108"/>
      <c r="W16" s="108"/>
      <c r="X16" s="108"/>
      <c r="Y16" s="108"/>
    </row>
    <row r="17" spans="1:25" ht="18.75" customHeight="1">
      <c r="A17" s="104"/>
      <c r="B17" s="137" t="s">
        <v>158</v>
      </c>
      <c r="C17" s="166"/>
      <c r="D17" s="167"/>
      <c r="E17" s="148"/>
      <c r="F17" s="168"/>
      <c r="G17" s="148"/>
      <c r="H17" s="167"/>
      <c r="I17" s="142"/>
      <c r="J17" s="142"/>
      <c r="K17" s="172"/>
      <c r="L17" s="173"/>
      <c r="M17" s="172">
        <v>315</v>
      </c>
      <c r="N17" s="174">
        <v>5</v>
      </c>
      <c r="O17" s="149">
        <f t="shared" si="1"/>
        <v>320</v>
      </c>
      <c r="P17" s="150">
        <f t="shared" si="2"/>
        <v>160</v>
      </c>
      <c r="Q17" s="107"/>
      <c r="R17" s="108"/>
      <c r="S17" s="108"/>
      <c r="T17" s="108"/>
      <c r="U17" s="108"/>
      <c r="V17" s="108"/>
      <c r="W17" s="108"/>
      <c r="X17" s="108"/>
      <c r="Y17" s="108"/>
    </row>
    <row r="18" spans="1:25" ht="18.75" customHeight="1">
      <c r="A18" s="104"/>
      <c r="B18" s="137" t="s">
        <v>159</v>
      </c>
      <c r="C18" s="166" t="s">
        <v>151</v>
      </c>
      <c r="D18" s="167" t="s">
        <v>151</v>
      </c>
      <c r="E18" s="148" t="s">
        <v>151</v>
      </c>
      <c r="F18" s="168" t="s">
        <v>151</v>
      </c>
      <c r="G18" s="148" t="s">
        <v>151</v>
      </c>
      <c r="H18" s="167" t="s">
        <v>151</v>
      </c>
      <c r="I18" s="142">
        <v>4901</v>
      </c>
      <c r="J18" s="175">
        <v>5436</v>
      </c>
      <c r="K18" s="129">
        <v>7323</v>
      </c>
      <c r="L18" s="130">
        <v>14242</v>
      </c>
      <c r="M18" s="129">
        <v>17806</v>
      </c>
      <c r="N18" s="134">
        <v>22154</v>
      </c>
      <c r="O18" s="135">
        <f t="shared" si="1"/>
        <v>71862</v>
      </c>
      <c r="P18" s="136">
        <f t="shared" si="2"/>
        <v>11977</v>
      </c>
      <c r="Q18" s="107"/>
      <c r="R18" s="108"/>
      <c r="S18" s="108"/>
      <c r="T18" s="108"/>
      <c r="U18" s="108"/>
      <c r="V18" s="108"/>
      <c r="W18" s="108"/>
      <c r="X18" s="108"/>
      <c r="Y18" s="108"/>
    </row>
    <row r="19" spans="1:25" ht="18.75" customHeight="1">
      <c r="A19" s="104"/>
      <c r="B19" s="176" t="s">
        <v>160</v>
      </c>
      <c r="C19" s="177" t="s">
        <v>151</v>
      </c>
      <c r="D19" s="178" t="s">
        <v>151</v>
      </c>
      <c r="E19" s="179" t="s">
        <v>151</v>
      </c>
      <c r="F19" s="180" t="s">
        <v>151</v>
      </c>
      <c r="G19" s="179" t="s">
        <v>151</v>
      </c>
      <c r="H19" s="178" t="s">
        <v>151</v>
      </c>
      <c r="I19" s="181">
        <v>145</v>
      </c>
      <c r="J19" s="182">
        <v>5</v>
      </c>
      <c r="K19" s="183">
        <v>5</v>
      </c>
      <c r="L19" s="184">
        <v>5</v>
      </c>
      <c r="M19" s="183">
        <v>5</v>
      </c>
      <c r="N19" s="185">
        <v>5</v>
      </c>
      <c r="O19" s="186">
        <f t="shared" si="1"/>
        <v>170</v>
      </c>
      <c r="P19" s="185">
        <f t="shared" si="2"/>
        <v>28.333333333333332</v>
      </c>
      <c r="Q19" s="107"/>
      <c r="R19" s="108"/>
      <c r="S19" s="108"/>
      <c r="T19" s="108"/>
      <c r="U19" s="108"/>
      <c r="V19" s="108"/>
      <c r="W19" s="108"/>
      <c r="X19" s="108"/>
      <c r="Y19" s="108"/>
    </row>
    <row r="20" spans="1:25" ht="18.75" customHeight="1">
      <c r="A20" s="118" t="s">
        <v>143</v>
      </c>
      <c r="B20" s="187" t="s">
        <v>161</v>
      </c>
      <c r="C20" s="188">
        <v>0</v>
      </c>
      <c r="D20" s="189">
        <v>0</v>
      </c>
      <c r="E20" s="190">
        <v>0</v>
      </c>
      <c r="F20" s="189">
        <f>F23+F26+F29</f>
        <v>6000</v>
      </c>
      <c r="G20" s="190">
        <v>12200</v>
      </c>
      <c r="H20" s="189">
        <v>18870</v>
      </c>
      <c r="I20" s="190">
        <v>23902</v>
      </c>
      <c r="J20" s="189">
        <f t="shared" ref="J20:N20" si="4">J23+J26+J29</f>
        <v>6000</v>
      </c>
      <c r="K20" s="190">
        <f t="shared" si="4"/>
        <v>6000</v>
      </c>
      <c r="L20" s="189">
        <f t="shared" si="4"/>
        <v>0</v>
      </c>
      <c r="M20" s="190">
        <f t="shared" si="4"/>
        <v>0</v>
      </c>
      <c r="N20" s="191">
        <f t="shared" si="4"/>
        <v>0</v>
      </c>
      <c r="O20" s="192">
        <f t="shared" si="1"/>
        <v>72972</v>
      </c>
      <c r="P20" s="193">
        <f t="shared" si="2"/>
        <v>6081</v>
      </c>
      <c r="Q20" s="107"/>
      <c r="R20" s="108"/>
      <c r="S20" s="108"/>
      <c r="T20" s="108"/>
      <c r="U20" s="108"/>
      <c r="V20" s="108"/>
      <c r="W20" s="108"/>
      <c r="X20" s="108"/>
      <c r="Y20" s="108"/>
    </row>
    <row r="21" spans="1:25" ht="18.75" customHeight="1">
      <c r="A21" s="104"/>
      <c r="B21" s="194" t="s">
        <v>162</v>
      </c>
      <c r="C21" s="195" t="s">
        <v>114</v>
      </c>
      <c r="D21" s="196" t="s">
        <v>114</v>
      </c>
      <c r="E21" s="197" t="s">
        <v>114</v>
      </c>
      <c r="F21" s="196">
        <f t="shared" ref="F21:G21" si="5">F23+F26+F29</f>
        <v>6000</v>
      </c>
      <c r="G21" s="197">
        <f t="shared" si="5"/>
        <v>6500</v>
      </c>
      <c r="H21" s="196">
        <v>6000</v>
      </c>
      <c r="I21" s="197">
        <v>6000</v>
      </c>
      <c r="J21" s="197">
        <v>6000</v>
      </c>
      <c r="K21" s="197">
        <v>6000</v>
      </c>
      <c r="L21" s="197">
        <v>0</v>
      </c>
      <c r="M21" s="197">
        <v>0</v>
      </c>
      <c r="N21" s="198">
        <v>0</v>
      </c>
      <c r="O21" s="135">
        <f t="shared" si="1"/>
        <v>36500</v>
      </c>
      <c r="P21" s="136">
        <f t="shared" si="2"/>
        <v>4055.5555555555557</v>
      </c>
      <c r="Q21" s="107"/>
      <c r="R21" s="108"/>
      <c r="S21" s="108"/>
      <c r="T21" s="108"/>
      <c r="U21" s="108"/>
      <c r="V21" s="108"/>
      <c r="W21" s="108"/>
      <c r="X21" s="108"/>
      <c r="Y21" s="108"/>
    </row>
    <row r="22" spans="1:25" ht="18.75" customHeight="1">
      <c r="A22" s="104"/>
      <c r="B22" s="199" t="s">
        <v>163</v>
      </c>
      <c r="C22" s="138" t="s">
        <v>164</v>
      </c>
      <c r="D22" s="141" t="s">
        <v>165</v>
      </c>
      <c r="E22" s="142" t="s">
        <v>166</v>
      </c>
      <c r="F22" s="141" t="s">
        <v>167</v>
      </c>
      <c r="G22" s="142" t="s">
        <v>168</v>
      </c>
      <c r="H22" s="141" t="s">
        <v>169</v>
      </c>
      <c r="I22" s="142" t="s">
        <v>170</v>
      </c>
      <c r="J22" s="142" t="s">
        <v>171</v>
      </c>
      <c r="K22" s="142" t="s">
        <v>172</v>
      </c>
      <c r="L22" s="200">
        <v>0</v>
      </c>
      <c r="M22" s="200">
        <v>0</v>
      </c>
      <c r="N22" s="201">
        <v>0</v>
      </c>
      <c r="O22" s="144">
        <f t="shared" si="1"/>
        <v>0</v>
      </c>
      <c r="P22" s="145">
        <f t="shared" si="2"/>
        <v>0</v>
      </c>
      <c r="Q22" s="107"/>
      <c r="R22" s="108"/>
      <c r="S22" s="108"/>
      <c r="T22" s="108"/>
      <c r="U22" s="108"/>
      <c r="V22" s="108"/>
      <c r="W22" s="108"/>
      <c r="X22" s="108"/>
      <c r="Y22" s="108"/>
    </row>
    <row r="23" spans="1:25" ht="18.75" customHeight="1">
      <c r="A23" s="104"/>
      <c r="B23" s="126" t="s">
        <v>173</v>
      </c>
      <c r="C23" s="127">
        <v>0</v>
      </c>
      <c r="D23" s="130">
        <v>0</v>
      </c>
      <c r="E23" s="131">
        <v>0</v>
      </c>
      <c r="F23" s="130">
        <v>3000</v>
      </c>
      <c r="G23" s="131">
        <v>3500</v>
      </c>
      <c r="H23" s="130">
        <v>3000</v>
      </c>
      <c r="I23" s="131">
        <v>5756</v>
      </c>
      <c r="J23" s="130">
        <v>3000</v>
      </c>
      <c r="K23" s="131">
        <v>4400</v>
      </c>
      <c r="L23" s="202">
        <v>0</v>
      </c>
      <c r="M23" s="202">
        <v>0</v>
      </c>
      <c r="N23" s="203">
        <v>0</v>
      </c>
      <c r="O23" s="135">
        <f t="shared" si="1"/>
        <v>22656</v>
      </c>
      <c r="P23" s="136">
        <f t="shared" si="2"/>
        <v>1888</v>
      </c>
      <c r="Q23" s="107"/>
      <c r="R23" s="108"/>
      <c r="S23" s="108"/>
      <c r="T23" s="108"/>
      <c r="U23" s="108"/>
      <c r="V23" s="108"/>
      <c r="W23" s="108"/>
      <c r="X23" s="108"/>
      <c r="Y23" s="108"/>
    </row>
    <row r="24" spans="1:25" ht="18.75" customHeight="1">
      <c r="A24" s="104"/>
      <c r="B24" s="204" t="s">
        <v>174</v>
      </c>
      <c r="C24" s="138">
        <v>272950</v>
      </c>
      <c r="D24" s="141">
        <v>267320</v>
      </c>
      <c r="E24" s="142">
        <v>365460</v>
      </c>
      <c r="F24" s="141">
        <v>345190</v>
      </c>
      <c r="G24" s="142">
        <v>515970</v>
      </c>
      <c r="H24" s="141">
        <v>652915</v>
      </c>
      <c r="I24" s="142">
        <v>573675</v>
      </c>
      <c r="J24" s="142">
        <v>600833</v>
      </c>
      <c r="K24" s="142">
        <v>468144</v>
      </c>
      <c r="L24" s="200">
        <v>0</v>
      </c>
      <c r="M24" s="200">
        <v>0</v>
      </c>
      <c r="N24" s="201">
        <v>0</v>
      </c>
      <c r="O24" s="144">
        <f t="shared" si="1"/>
        <v>4062457</v>
      </c>
      <c r="P24" s="145">
        <f t="shared" si="2"/>
        <v>338538.08333333331</v>
      </c>
      <c r="Q24" s="107"/>
      <c r="R24" s="108"/>
      <c r="S24" s="108"/>
      <c r="T24" s="108"/>
      <c r="U24" s="108"/>
      <c r="V24" s="108"/>
      <c r="W24" s="108"/>
      <c r="X24" s="108"/>
      <c r="Y24" s="108"/>
    </row>
    <row r="25" spans="1:25" ht="18.75" customHeight="1">
      <c r="A25" s="104"/>
      <c r="B25" s="205" t="s">
        <v>175</v>
      </c>
      <c r="C25" s="127" t="s">
        <v>176</v>
      </c>
      <c r="D25" s="130" t="s">
        <v>177</v>
      </c>
      <c r="E25" s="131" t="s">
        <v>178</v>
      </c>
      <c r="F25" s="130" t="s">
        <v>179</v>
      </c>
      <c r="G25" s="131" t="s">
        <v>180</v>
      </c>
      <c r="H25" s="130" t="s">
        <v>181</v>
      </c>
      <c r="I25" s="131" t="s">
        <v>182</v>
      </c>
      <c r="J25" s="131" t="s">
        <v>183</v>
      </c>
      <c r="K25" s="131" t="s">
        <v>184</v>
      </c>
      <c r="L25" s="202">
        <v>0</v>
      </c>
      <c r="M25" s="202">
        <v>0</v>
      </c>
      <c r="N25" s="203">
        <v>0</v>
      </c>
      <c r="O25" s="135">
        <f t="shared" si="1"/>
        <v>0</v>
      </c>
      <c r="P25" s="136">
        <f t="shared" si="2"/>
        <v>0</v>
      </c>
      <c r="Q25" s="107"/>
      <c r="R25" s="108"/>
      <c r="S25" s="108"/>
      <c r="T25" s="108"/>
      <c r="U25" s="108"/>
      <c r="V25" s="108"/>
      <c r="W25" s="108"/>
      <c r="X25" s="108"/>
      <c r="Y25" s="108"/>
    </row>
    <row r="26" spans="1:25" ht="18.75" customHeight="1">
      <c r="A26" s="104"/>
      <c r="B26" s="137" t="s">
        <v>185</v>
      </c>
      <c r="C26" s="138">
        <v>0</v>
      </c>
      <c r="D26" s="141">
        <v>0</v>
      </c>
      <c r="E26" s="142">
        <v>0</v>
      </c>
      <c r="F26" s="141">
        <v>2000</v>
      </c>
      <c r="G26" s="142">
        <v>2000</v>
      </c>
      <c r="H26" s="141">
        <v>2000</v>
      </c>
      <c r="I26" s="142">
        <v>0</v>
      </c>
      <c r="J26" s="141">
        <v>2000</v>
      </c>
      <c r="K26" s="142">
        <v>1000</v>
      </c>
      <c r="L26" s="200">
        <v>0</v>
      </c>
      <c r="M26" s="200">
        <v>0</v>
      </c>
      <c r="N26" s="201">
        <v>0</v>
      </c>
      <c r="O26" s="144">
        <f t="shared" si="1"/>
        <v>9000</v>
      </c>
      <c r="P26" s="145">
        <f t="shared" si="2"/>
        <v>750</v>
      </c>
      <c r="Q26" s="107"/>
      <c r="R26" s="108"/>
      <c r="S26" s="108"/>
      <c r="T26" s="108"/>
      <c r="U26" s="108"/>
      <c r="V26" s="108"/>
      <c r="W26" s="108"/>
      <c r="X26" s="108"/>
      <c r="Y26" s="108"/>
    </row>
    <row r="27" spans="1:25" ht="18.75" customHeight="1">
      <c r="A27" s="104"/>
      <c r="B27" s="205" t="s">
        <v>186</v>
      </c>
      <c r="C27" s="127">
        <v>12772240</v>
      </c>
      <c r="D27" s="130">
        <v>15217000</v>
      </c>
      <c r="E27" s="131">
        <v>15340000</v>
      </c>
      <c r="F27" s="130">
        <v>15349296</v>
      </c>
      <c r="G27" s="131">
        <v>16708900</v>
      </c>
      <c r="H27" s="130">
        <v>16100344</v>
      </c>
      <c r="I27" s="131">
        <v>16919257</v>
      </c>
      <c r="J27" s="131">
        <v>17025072</v>
      </c>
      <c r="K27" s="131">
        <v>14096354</v>
      </c>
      <c r="L27" s="202">
        <v>0</v>
      </c>
      <c r="M27" s="202">
        <v>0</v>
      </c>
      <c r="N27" s="203">
        <v>0</v>
      </c>
      <c r="O27" s="135">
        <f t="shared" si="1"/>
        <v>139528463</v>
      </c>
      <c r="P27" s="136">
        <f t="shared" si="2"/>
        <v>11627371.916666666</v>
      </c>
      <c r="Q27" s="107"/>
      <c r="R27" s="108"/>
      <c r="S27" s="108"/>
      <c r="T27" s="108"/>
      <c r="U27" s="108"/>
      <c r="V27" s="108"/>
      <c r="W27" s="108"/>
      <c r="X27" s="108"/>
      <c r="Y27" s="108"/>
    </row>
    <row r="28" spans="1:25" ht="18.75" customHeight="1">
      <c r="A28" s="104"/>
      <c r="B28" s="204" t="s">
        <v>187</v>
      </c>
      <c r="C28" s="138" t="s">
        <v>188</v>
      </c>
      <c r="D28" s="141" t="s">
        <v>189</v>
      </c>
      <c r="E28" s="142" t="s">
        <v>190</v>
      </c>
      <c r="F28" s="141" t="s">
        <v>191</v>
      </c>
      <c r="G28" s="142" t="s">
        <v>192</v>
      </c>
      <c r="H28" s="141" t="s">
        <v>193</v>
      </c>
      <c r="I28" s="142" t="s">
        <v>194</v>
      </c>
      <c r="J28" s="142" t="s">
        <v>195</v>
      </c>
      <c r="K28" s="142" t="s">
        <v>196</v>
      </c>
      <c r="L28" s="200">
        <v>0</v>
      </c>
      <c r="M28" s="200">
        <v>0</v>
      </c>
      <c r="N28" s="201">
        <v>0</v>
      </c>
      <c r="O28" s="144">
        <f t="shared" si="1"/>
        <v>0</v>
      </c>
      <c r="P28" s="145">
        <f t="shared" si="2"/>
        <v>0</v>
      </c>
      <c r="Q28" s="107"/>
      <c r="R28" s="108"/>
      <c r="S28" s="108"/>
      <c r="T28" s="108"/>
      <c r="U28" s="108"/>
      <c r="V28" s="108"/>
      <c r="W28" s="108"/>
      <c r="X28" s="108"/>
      <c r="Y28" s="108"/>
    </row>
    <row r="29" spans="1:25" ht="18.75" customHeight="1">
      <c r="A29" s="104"/>
      <c r="B29" s="126" t="s">
        <v>197</v>
      </c>
      <c r="C29" s="127">
        <v>0</v>
      </c>
      <c r="D29" s="130">
        <v>0</v>
      </c>
      <c r="E29" s="131">
        <v>0</v>
      </c>
      <c r="F29" s="130">
        <v>1000</v>
      </c>
      <c r="G29" s="131">
        <v>1000</v>
      </c>
      <c r="H29" s="130">
        <v>1000</v>
      </c>
      <c r="I29" s="131">
        <v>244</v>
      </c>
      <c r="J29" s="130">
        <v>1000</v>
      </c>
      <c r="K29" s="131">
        <v>600</v>
      </c>
      <c r="L29" s="202">
        <v>0</v>
      </c>
      <c r="M29" s="202">
        <v>0</v>
      </c>
      <c r="N29" s="203">
        <v>0</v>
      </c>
      <c r="O29" s="135">
        <f t="shared" si="1"/>
        <v>4844</v>
      </c>
      <c r="P29" s="136">
        <f t="shared" si="2"/>
        <v>403.66666666666669</v>
      </c>
      <c r="Q29" s="107"/>
      <c r="R29" s="108"/>
      <c r="S29" s="108"/>
      <c r="T29" s="108"/>
      <c r="U29" s="108"/>
      <c r="V29" s="108"/>
      <c r="W29" s="108"/>
      <c r="X29" s="108"/>
      <c r="Y29" s="108"/>
    </row>
    <row r="30" spans="1:25" ht="18.75" customHeight="1">
      <c r="A30" s="104"/>
      <c r="B30" s="204" t="s">
        <v>198</v>
      </c>
      <c r="C30" s="206">
        <v>314</v>
      </c>
      <c r="D30" s="207">
        <v>368</v>
      </c>
      <c r="E30" s="208">
        <v>361</v>
      </c>
      <c r="F30" s="207">
        <v>400</v>
      </c>
      <c r="G30" s="208">
        <v>432</v>
      </c>
      <c r="H30" s="207">
        <v>411.89</v>
      </c>
      <c r="I30" s="208">
        <v>369.65</v>
      </c>
      <c r="J30" s="208">
        <v>388</v>
      </c>
      <c r="K30" s="208">
        <v>337.4</v>
      </c>
      <c r="L30" s="200">
        <v>0</v>
      </c>
      <c r="M30" s="200">
        <v>0</v>
      </c>
      <c r="N30" s="201">
        <v>0</v>
      </c>
      <c r="O30" s="144">
        <f t="shared" si="1"/>
        <v>3381.94</v>
      </c>
      <c r="P30" s="145">
        <f t="shared" si="2"/>
        <v>281.82833333333332</v>
      </c>
      <c r="Q30" s="107"/>
      <c r="R30" s="108"/>
      <c r="S30" s="108"/>
      <c r="T30" s="108"/>
      <c r="U30" s="108"/>
      <c r="V30" s="108"/>
      <c r="W30" s="108"/>
      <c r="X30" s="108"/>
      <c r="Y30" s="108"/>
    </row>
    <row r="31" spans="1:25" ht="18.75" customHeight="1">
      <c r="A31" s="104"/>
      <c r="B31" s="209" t="s">
        <v>199</v>
      </c>
      <c r="C31" s="127" t="s">
        <v>200</v>
      </c>
      <c r="D31" s="130" t="s">
        <v>201</v>
      </c>
      <c r="E31" s="131" t="s">
        <v>202</v>
      </c>
      <c r="F31" s="130" t="s">
        <v>203</v>
      </c>
      <c r="G31" s="210" t="s">
        <v>204</v>
      </c>
      <c r="H31" s="211" t="s">
        <v>205</v>
      </c>
      <c r="I31" s="210" t="s">
        <v>206</v>
      </c>
      <c r="J31" s="210" t="s">
        <v>207</v>
      </c>
      <c r="K31" s="210" t="s">
        <v>208</v>
      </c>
      <c r="L31" s="212">
        <v>0</v>
      </c>
      <c r="M31" s="212">
        <v>0</v>
      </c>
      <c r="N31" s="213">
        <v>0</v>
      </c>
      <c r="O31" s="135">
        <f t="shared" si="1"/>
        <v>0</v>
      </c>
      <c r="P31" s="136">
        <f t="shared" si="2"/>
        <v>0</v>
      </c>
      <c r="Q31" s="107"/>
      <c r="R31" s="108"/>
      <c r="S31" s="108"/>
      <c r="T31" s="108"/>
      <c r="U31" s="108"/>
      <c r="V31" s="108"/>
      <c r="W31" s="108"/>
      <c r="X31" s="108"/>
      <c r="Y31" s="108"/>
    </row>
    <row r="32" spans="1:25" ht="18.75" customHeight="1">
      <c r="A32" s="118" t="s">
        <v>143</v>
      </c>
      <c r="B32" s="187" t="s">
        <v>209</v>
      </c>
      <c r="C32" s="188">
        <f t="shared" ref="C32:N32" si="6">SUM(C33:C35)</f>
        <v>0</v>
      </c>
      <c r="D32" s="189">
        <f t="shared" si="6"/>
        <v>0</v>
      </c>
      <c r="E32" s="190">
        <f t="shared" si="6"/>
        <v>0</v>
      </c>
      <c r="F32" s="189">
        <f t="shared" si="6"/>
        <v>0</v>
      </c>
      <c r="G32" s="122">
        <f t="shared" si="6"/>
        <v>0</v>
      </c>
      <c r="H32" s="121">
        <f t="shared" si="6"/>
        <v>0</v>
      </c>
      <c r="I32" s="122">
        <f t="shared" si="6"/>
        <v>0</v>
      </c>
      <c r="J32" s="121">
        <f t="shared" si="6"/>
        <v>0</v>
      </c>
      <c r="K32" s="122">
        <f t="shared" si="6"/>
        <v>0</v>
      </c>
      <c r="L32" s="121">
        <f t="shared" si="6"/>
        <v>94680</v>
      </c>
      <c r="M32" s="122">
        <f t="shared" si="6"/>
        <v>0</v>
      </c>
      <c r="N32" s="123">
        <f t="shared" si="6"/>
        <v>0</v>
      </c>
      <c r="O32" s="192">
        <f t="shared" si="1"/>
        <v>94680</v>
      </c>
      <c r="P32" s="193">
        <f t="shared" si="2"/>
        <v>7890</v>
      </c>
      <c r="Q32" s="107"/>
      <c r="R32" s="108"/>
      <c r="S32" s="108"/>
      <c r="T32" s="108"/>
      <c r="U32" s="108"/>
      <c r="V32" s="108"/>
      <c r="W32" s="108"/>
      <c r="X32" s="108"/>
      <c r="Y32" s="108"/>
    </row>
    <row r="33" spans="1:25" ht="18.75" customHeight="1">
      <c r="A33" s="214"/>
      <c r="B33" s="126" t="s">
        <v>210</v>
      </c>
      <c r="C33" s="127">
        <v>0</v>
      </c>
      <c r="D33" s="130">
        <v>0</v>
      </c>
      <c r="E33" s="131">
        <v>0</v>
      </c>
      <c r="F33" s="130">
        <v>0</v>
      </c>
      <c r="G33" s="131">
        <v>0</v>
      </c>
      <c r="H33" s="130">
        <v>0</v>
      </c>
      <c r="I33" s="131">
        <v>0</v>
      </c>
      <c r="J33" s="131">
        <v>0</v>
      </c>
      <c r="K33" s="131">
        <v>0</v>
      </c>
      <c r="L33" s="130">
        <v>94680</v>
      </c>
      <c r="M33" s="131">
        <v>0</v>
      </c>
      <c r="N33" s="215">
        <v>0</v>
      </c>
      <c r="O33" s="135">
        <f t="shared" si="1"/>
        <v>94680</v>
      </c>
      <c r="P33" s="136">
        <f t="shared" si="2"/>
        <v>7890</v>
      </c>
      <c r="Q33" s="108"/>
      <c r="R33" s="108"/>
      <c r="S33" s="108"/>
      <c r="T33" s="108"/>
      <c r="U33" s="108"/>
      <c r="V33" s="108"/>
      <c r="W33" s="108"/>
      <c r="X33" s="108"/>
      <c r="Y33" s="108"/>
    </row>
    <row r="34" spans="1:25" ht="18.75" customHeight="1">
      <c r="A34" s="214"/>
      <c r="B34" s="137" t="s">
        <v>211</v>
      </c>
      <c r="C34" s="138">
        <v>0</v>
      </c>
      <c r="D34" s="141">
        <v>0</v>
      </c>
      <c r="E34" s="142">
        <v>0</v>
      </c>
      <c r="F34" s="141">
        <v>0</v>
      </c>
      <c r="G34" s="142">
        <v>0</v>
      </c>
      <c r="H34" s="141">
        <v>0</v>
      </c>
      <c r="I34" s="142">
        <v>0</v>
      </c>
      <c r="J34" s="142">
        <v>0</v>
      </c>
      <c r="K34" s="142">
        <v>0</v>
      </c>
      <c r="L34" s="141">
        <v>0</v>
      </c>
      <c r="M34" s="142">
        <v>0</v>
      </c>
      <c r="N34" s="216">
        <v>0</v>
      </c>
      <c r="O34" s="144">
        <f t="shared" si="1"/>
        <v>0</v>
      </c>
      <c r="P34" s="145">
        <f t="shared" si="2"/>
        <v>0</v>
      </c>
      <c r="Q34" s="108"/>
      <c r="R34" s="108"/>
      <c r="S34" s="108"/>
      <c r="T34" s="108"/>
      <c r="U34" s="108"/>
      <c r="V34" s="108"/>
      <c r="W34" s="108"/>
      <c r="X34" s="108"/>
      <c r="Y34" s="108"/>
    </row>
    <row r="35" spans="1:25" ht="18.75" customHeight="1">
      <c r="A35" s="214"/>
      <c r="B35" s="126" t="s">
        <v>212</v>
      </c>
      <c r="C35" s="127">
        <v>0</v>
      </c>
      <c r="D35" s="130">
        <v>0</v>
      </c>
      <c r="E35" s="131">
        <v>0</v>
      </c>
      <c r="F35" s="130">
        <v>0</v>
      </c>
      <c r="G35" s="217">
        <v>0</v>
      </c>
      <c r="H35" s="218">
        <v>0</v>
      </c>
      <c r="I35" s="217">
        <v>0</v>
      </c>
      <c r="J35" s="217">
        <v>0</v>
      </c>
      <c r="K35" s="217">
        <v>0</v>
      </c>
      <c r="L35" s="218">
        <v>0</v>
      </c>
      <c r="M35" s="217">
        <v>0</v>
      </c>
      <c r="N35" s="219">
        <v>0</v>
      </c>
      <c r="O35" s="135">
        <f t="shared" si="1"/>
        <v>0</v>
      </c>
      <c r="P35" s="136">
        <f t="shared" si="2"/>
        <v>0</v>
      </c>
      <c r="Q35" s="108"/>
      <c r="R35" s="108"/>
      <c r="S35" s="108"/>
      <c r="T35" s="108"/>
      <c r="U35" s="108"/>
      <c r="V35" s="108"/>
      <c r="W35" s="108"/>
      <c r="X35" s="108"/>
      <c r="Y35" s="108"/>
    </row>
    <row r="36" spans="1:25" ht="18.75" customHeight="1">
      <c r="A36" s="104"/>
      <c r="B36" s="220" t="s">
        <v>213</v>
      </c>
      <c r="C36" s="221">
        <f t="shared" ref="C36:N36" si="7">SUM(C37:C39)</f>
        <v>0</v>
      </c>
      <c r="D36" s="222">
        <f t="shared" si="7"/>
        <v>0</v>
      </c>
      <c r="E36" s="223">
        <f t="shared" si="7"/>
        <v>0</v>
      </c>
      <c r="F36" s="222">
        <f t="shared" si="7"/>
        <v>0</v>
      </c>
      <c r="G36" s="224">
        <f t="shared" si="7"/>
        <v>0</v>
      </c>
      <c r="H36" s="225">
        <f t="shared" si="7"/>
        <v>0</v>
      </c>
      <c r="I36" s="224">
        <f t="shared" si="7"/>
        <v>0</v>
      </c>
      <c r="J36" s="225">
        <f t="shared" si="7"/>
        <v>0</v>
      </c>
      <c r="K36" s="224">
        <f t="shared" si="7"/>
        <v>0</v>
      </c>
      <c r="L36" s="225">
        <f t="shared" si="7"/>
        <v>94680</v>
      </c>
      <c r="M36" s="224">
        <f t="shared" si="7"/>
        <v>0</v>
      </c>
      <c r="N36" s="226">
        <f t="shared" si="7"/>
        <v>0</v>
      </c>
      <c r="O36" s="192">
        <f t="shared" si="1"/>
        <v>94680</v>
      </c>
      <c r="P36" s="193">
        <f t="shared" si="2"/>
        <v>7890</v>
      </c>
      <c r="Q36" s="107"/>
      <c r="R36" s="108"/>
      <c r="S36" s="108"/>
      <c r="T36" s="108"/>
      <c r="U36" s="108"/>
      <c r="V36" s="108"/>
      <c r="W36" s="108"/>
      <c r="X36" s="108"/>
      <c r="Y36" s="108"/>
    </row>
    <row r="37" spans="1:25" ht="18.75" customHeight="1">
      <c r="A37" s="214"/>
      <c r="B37" s="126" t="s">
        <v>214</v>
      </c>
      <c r="C37" s="127">
        <v>0</v>
      </c>
      <c r="D37" s="130">
        <v>0</v>
      </c>
      <c r="E37" s="131">
        <v>0</v>
      </c>
      <c r="F37" s="130">
        <v>0</v>
      </c>
      <c r="G37" s="131">
        <v>0</v>
      </c>
      <c r="H37" s="130">
        <v>0</v>
      </c>
      <c r="I37" s="131">
        <v>0</v>
      </c>
      <c r="J37" s="131">
        <v>0</v>
      </c>
      <c r="K37" s="131">
        <v>0</v>
      </c>
      <c r="L37" s="130">
        <v>94680</v>
      </c>
      <c r="M37" s="131">
        <v>0</v>
      </c>
      <c r="N37" s="215">
        <v>0</v>
      </c>
      <c r="O37" s="135">
        <f t="shared" si="1"/>
        <v>94680</v>
      </c>
      <c r="P37" s="136">
        <f t="shared" si="2"/>
        <v>7890</v>
      </c>
      <c r="Q37" s="108"/>
      <c r="R37" s="108"/>
      <c r="S37" s="108"/>
      <c r="T37" s="108"/>
      <c r="U37" s="108"/>
      <c r="V37" s="108"/>
      <c r="W37" s="108"/>
      <c r="X37" s="108"/>
      <c r="Y37" s="108"/>
    </row>
    <row r="38" spans="1:25" ht="18.75" customHeight="1">
      <c r="A38" s="214"/>
      <c r="B38" s="137" t="s">
        <v>211</v>
      </c>
      <c r="C38" s="138">
        <v>0</v>
      </c>
      <c r="D38" s="141">
        <v>0</v>
      </c>
      <c r="E38" s="142">
        <v>0</v>
      </c>
      <c r="F38" s="141">
        <v>0</v>
      </c>
      <c r="G38" s="142">
        <v>0</v>
      </c>
      <c r="H38" s="141">
        <v>0</v>
      </c>
      <c r="I38" s="142">
        <v>0</v>
      </c>
      <c r="J38" s="142">
        <v>0</v>
      </c>
      <c r="K38" s="142">
        <v>0</v>
      </c>
      <c r="L38" s="141">
        <v>0</v>
      </c>
      <c r="M38" s="142">
        <v>0</v>
      </c>
      <c r="N38" s="216">
        <v>0</v>
      </c>
      <c r="O38" s="144">
        <f t="shared" si="1"/>
        <v>0</v>
      </c>
      <c r="P38" s="145">
        <f t="shared" si="2"/>
        <v>0</v>
      </c>
      <c r="Q38" s="108"/>
      <c r="R38" s="108"/>
      <c r="S38" s="108"/>
      <c r="T38" s="108"/>
      <c r="U38" s="108"/>
      <c r="V38" s="108"/>
      <c r="W38" s="108"/>
      <c r="X38" s="108"/>
      <c r="Y38" s="108"/>
    </row>
    <row r="39" spans="1:25" ht="18.75" customHeight="1">
      <c r="A39" s="214"/>
      <c r="B39" s="126" t="s">
        <v>212</v>
      </c>
      <c r="C39" s="127">
        <v>0</v>
      </c>
      <c r="D39" s="130">
        <v>0</v>
      </c>
      <c r="E39" s="131">
        <v>0</v>
      </c>
      <c r="F39" s="130">
        <v>0</v>
      </c>
      <c r="G39" s="131">
        <v>0</v>
      </c>
      <c r="H39" s="130">
        <v>0</v>
      </c>
      <c r="I39" s="131">
        <v>0</v>
      </c>
      <c r="J39" s="131">
        <v>0</v>
      </c>
      <c r="K39" s="131">
        <v>0</v>
      </c>
      <c r="L39" s="130">
        <v>0</v>
      </c>
      <c r="M39" s="131">
        <v>0</v>
      </c>
      <c r="N39" s="215">
        <v>0</v>
      </c>
      <c r="O39" s="135">
        <f t="shared" si="1"/>
        <v>0</v>
      </c>
      <c r="P39" s="136">
        <f t="shared" si="2"/>
        <v>0</v>
      </c>
      <c r="Q39" s="108"/>
      <c r="R39" s="108"/>
      <c r="S39" s="108"/>
      <c r="T39" s="108"/>
      <c r="U39" s="108"/>
      <c r="V39" s="108"/>
      <c r="W39" s="108"/>
      <c r="X39" s="108"/>
      <c r="Y39" s="108"/>
    </row>
    <row r="40" spans="1:25" ht="18.75" customHeight="1">
      <c r="A40" s="118"/>
      <c r="B40" s="220" t="s">
        <v>215</v>
      </c>
      <c r="C40" s="221">
        <f t="shared" ref="C40:N40" si="8">SUM(C41:C43)</f>
        <v>0</v>
      </c>
      <c r="D40" s="222">
        <f t="shared" si="8"/>
        <v>0</v>
      </c>
      <c r="E40" s="223">
        <f t="shared" si="8"/>
        <v>0</v>
      </c>
      <c r="F40" s="222">
        <f t="shared" si="8"/>
        <v>0</v>
      </c>
      <c r="G40" s="223">
        <f t="shared" si="8"/>
        <v>0</v>
      </c>
      <c r="H40" s="222">
        <f t="shared" si="8"/>
        <v>0</v>
      </c>
      <c r="I40" s="223">
        <f t="shared" si="8"/>
        <v>0</v>
      </c>
      <c r="J40" s="222">
        <f t="shared" si="8"/>
        <v>0</v>
      </c>
      <c r="K40" s="223">
        <f t="shared" si="8"/>
        <v>0</v>
      </c>
      <c r="L40" s="222">
        <f t="shared" si="8"/>
        <v>0</v>
      </c>
      <c r="M40" s="223">
        <f t="shared" si="8"/>
        <v>0</v>
      </c>
      <c r="N40" s="227">
        <f t="shared" si="8"/>
        <v>0</v>
      </c>
      <c r="O40" s="192">
        <f t="shared" si="1"/>
        <v>0</v>
      </c>
      <c r="P40" s="193">
        <f t="shared" si="2"/>
        <v>0</v>
      </c>
      <c r="Q40" s="107"/>
      <c r="R40" s="108"/>
      <c r="S40" s="108"/>
      <c r="T40" s="108"/>
      <c r="U40" s="108"/>
      <c r="V40" s="108"/>
      <c r="W40" s="108"/>
      <c r="X40" s="108"/>
      <c r="Y40" s="108"/>
    </row>
    <row r="41" spans="1:25" ht="18.75" customHeight="1">
      <c r="A41" s="214"/>
      <c r="B41" s="228" t="s">
        <v>216</v>
      </c>
      <c r="C41" s="127">
        <v>0</v>
      </c>
      <c r="D41" s="130">
        <v>0</v>
      </c>
      <c r="E41" s="131">
        <v>0</v>
      </c>
      <c r="F41" s="130">
        <v>0</v>
      </c>
      <c r="G41" s="131">
        <v>0</v>
      </c>
      <c r="H41" s="130">
        <v>0</v>
      </c>
      <c r="I41" s="131">
        <v>0</v>
      </c>
      <c r="J41" s="131">
        <v>0</v>
      </c>
      <c r="K41" s="131">
        <v>0</v>
      </c>
      <c r="L41" s="130">
        <v>0</v>
      </c>
      <c r="M41" s="131">
        <v>0</v>
      </c>
      <c r="N41" s="215">
        <v>0</v>
      </c>
      <c r="O41" s="135">
        <f t="shared" si="1"/>
        <v>0</v>
      </c>
      <c r="P41" s="136">
        <f t="shared" si="2"/>
        <v>0</v>
      </c>
      <c r="Q41" s="108"/>
      <c r="R41" s="108"/>
      <c r="S41" s="108"/>
      <c r="T41" s="108"/>
      <c r="U41" s="108"/>
      <c r="V41" s="108"/>
      <c r="W41" s="108"/>
      <c r="X41" s="108"/>
      <c r="Y41" s="108"/>
    </row>
    <row r="42" spans="1:25" ht="18.75" customHeight="1">
      <c r="A42" s="214"/>
      <c r="B42" s="229" t="s">
        <v>211</v>
      </c>
      <c r="C42" s="138">
        <v>0</v>
      </c>
      <c r="D42" s="141">
        <v>0</v>
      </c>
      <c r="E42" s="142">
        <v>0</v>
      </c>
      <c r="F42" s="141">
        <v>0</v>
      </c>
      <c r="G42" s="142">
        <v>0</v>
      </c>
      <c r="H42" s="141">
        <v>0</v>
      </c>
      <c r="I42" s="142">
        <v>0</v>
      </c>
      <c r="J42" s="142">
        <v>0</v>
      </c>
      <c r="K42" s="142">
        <v>0</v>
      </c>
      <c r="L42" s="141">
        <v>0</v>
      </c>
      <c r="M42" s="142">
        <v>0</v>
      </c>
      <c r="N42" s="216">
        <v>0</v>
      </c>
      <c r="O42" s="144">
        <f t="shared" si="1"/>
        <v>0</v>
      </c>
      <c r="P42" s="145">
        <f t="shared" si="2"/>
        <v>0</v>
      </c>
      <c r="Q42" s="108"/>
      <c r="R42" s="108"/>
      <c r="S42" s="108"/>
      <c r="T42" s="108"/>
      <c r="U42" s="108"/>
      <c r="V42" s="108"/>
      <c r="W42" s="108"/>
      <c r="X42" s="108"/>
      <c r="Y42" s="108"/>
    </row>
    <row r="43" spans="1:25" ht="18.75" customHeight="1">
      <c r="A43" s="214"/>
      <c r="B43" s="228" t="s">
        <v>212</v>
      </c>
      <c r="C43" s="127">
        <v>0</v>
      </c>
      <c r="D43" s="130">
        <v>0</v>
      </c>
      <c r="E43" s="131">
        <v>0</v>
      </c>
      <c r="F43" s="130">
        <v>0</v>
      </c>
      <c r="G43" s="131">
        <v>0</v>
      </c>
      <c r="H43" s="130">
        <v>0</v>
      </c>
      <c r="I43" s="131">
        <v>0</v>
      </c>
      <c r="J43" s="131">
        <v>0</v>
      </c>
      <c r="K43" s="131">
        <v>0</v>
      </c>
      <c r="L43" s="130">
        <v>0</v>
      </c>
      <c r="M43" s="131">
        <v>0</v>
      </c>
      <c r="N43" s="215">
        <v>0</v>
      </c>
      <c r="O43" s="135">
        <f t="shared" si="1"/>
        <v>0</v>
      </c>
      <c r="P43" s="136">
        <f t="shared" si="2"/>
        <v>0</v>
      </c>
      <c r="Q43" s="108"/>
      <c r="R43" s="108"/>
      <c r="S43" s="108"/>
      <c r="T43" s="108"/>
      <c r="U43" s="108"/>
      <c r="V43" s="108"/>
      <c r="W43" s="108"/>
      <c r="X43" s="108"/>
      <c r="Y43" s="108"/>
    </row>
    <row r="44" spans="1:25" ht="18.75" customHeight="1">
      <c r="A44" s="104"/>
      <c r="B44" s="220" t="s">
        <v>217</v>
      </c>
      <c r="C44" s="221">
        <f t="shared" ref="C44:N44" si="9">SUM(C45:C47)</f>
        <v>0</v>
      </c>
      <c r="D44" s="222">
        <f t="shared" si="9"/>
        <v>0</v>
      </c>
      <c r="E44" s="223">
        <f t="shared" si="9"/>
        <v>0</v>
      </c>
      <c r="F44" s="222">
        <f t="shared" si="9"/>
        <v>0</v>
      </c>
      <c r="G44" s="223">
        <f t="shared" si="9"/>
        <v>0</v>
      </c>
      <c r="H44" s="222">
        <f t="shared" si="9"/>
        <v>0</v>
      </c>
      <c r="I44" s="223">
        <f t="shared" si="9"/>
        <v>0</v>
      </c>
      <c r="J44" s="222">
        <f t="shared" si="9"/>
        <v>0</v>
      </c>
      <c r="K44" s="223">
        <f t="shared" si="9"/>
        <v>0</v>
      </c>
      <c r="L44" s="222">
        <f t="shared" si="9"/>
        <v>0</v>
      </c>
      <c r="M44" s="223">
        <f t="shared" si="9"/>
        <v>0</v>
      </c>
      <c r="N44" s="227">
        <f t="shared" si="9"/>
        <v>0</v>
      </c>
      <c r="O44" s="192">
        <f t="shared" si="1"/>
        <v>0</v>
      </c>
      <c r="P44" s="193">
        <f t="shared" si="2"/>
        <v>0</v>
      </c>
      <c r="Q44" s="107"/>
      <c r="R44" s="108"/>
      <c r="S44" s="108"/>
      <c r="T44" s="108"/>
      <c r="U44" s="108"/>
      <c r="V44" s="108"/>
      <c r="W44" s="108"/>
      <c r="X44" s="108"/>
      <c r="Y44" s="108"/>
    </row>
    <row r="45" spans="1:25" ht="18.75" customHeight="1">
      <c r="A45" s="214"/>
      <c r="B45" s="228" t="s">
        <v>216</v>
      </c>
      <c r="C45" s="127">
        <v>0</v>
      </c>
      <c r="D45" s="130">
        <v>0</v>
      </c>
      <c r="E45" s="131">
        <v>0</v>
      </c>
      <c r="F45" s="130">
        <v>0</v>
      </c>
      <c r="G45" s="131">
        <v>0</v>
      </c>
      <c r="H45" s="130">
        <v>0</v>
      </c>
      <c r="I45" s="230">
        <v>0</v>
      </c>
      <c r="J45" s="131">
        <v>0</v>
      </c>
      <c r="K45" s="131">
        <v>0</v>
      </c>
      <c r="L45" s="231">
        <v>0</v>
      </c>
      <c r="M45" s="230">
        <v>0</v>
      </c>
      <c r="N45" s="232">
        <v>0</v>
      </c>
      <c r="O45" s="135">
        <f t="shared" si="1"/>
        <v>0</v>
      </c>
      <c r="P45" s="136">
        <f t="shared" si="2"/>
        <v>0</v>
      </c>
      <c r="Q45" s="108"/>
      <c r="R45" s="108"/>
      <c r="S45" s="108"/>
      <c r="T45" s="108"/>
      <c r="U45" s="108"/>
      <c r="V45" s="108"/>
      <c r="W45" s="108"/>
      <c r="X45" s="108"/>
      <c r="Y45" s="108"/>
    </row>
    <row r="46" spans="1:25" ht="18.75" customHeight="1">
      <c r="A46" s="214"/>
      <c r="B46" s="229" t="s">
        <v>211</v>
      </c>
      <c r="C46" s="138">
        <v>0</v>
      </c>
      <c r="D46" s="141">
        <v>0</v>
      </c>
      <c r="E46" s="142">
        <v>0</v>
      </c>
      <c r="F46" s="141">
        <v>0</v>
      </c>
      <c r="G46" s="142">
        <v>0</v>
      </c>
      <c r="H46" s="141">
        <v>0</v>
      </c>
      <c r="I46" s="233">
        <v>0</v>
      </c>
      <c r="J46" s="142">
        <v>0</v>
      </c>
      <c r="K46" s="142">
        <v>0</v>
      </c>
      <c r="L46" s="234">
        <v>0</v>
      </c>
      <c r="M46" s="233">
        <v>0</v>
      </c>
      <c r="N46" s="235">
        <v>0</v>
      </c>
      <c r="O46" s="144"/>
      <c r="P46" s="145"/>
      <c r="Q46" s="108"/>
      <c r="R46" s="108"/>
      <c r="S46" s="108"/>
      <c r="T46" s="108"/>
      <c r="U46" s="108"/>
      <c r="V46" s="108"/>
      <c r="W46" s="108"/>
      <c r="X46" s="108"/>
      <c r="Y46" s="108"/>
    </row>
    <row r="47" spans="1:25" ht="18.75" customHeight="1">
      <c r="A47" s="214"/>
      <c r="B47" s="236" t="s">
        <v>212</v>
      </c>
      <c r="C47" s="237">
        <v>0</v>
      </c>
      <c r="D47" s="238">
        <v>0</v>
      </c>
      <c r="E47" s="239">
        <v>0</v>
      </c>
      <c r="F47" s="238">
        <v>0</v>
      </c>
      <c r="G47" s="239">
        <v>0</v>
      </c>
      <c r="H47" s="238">
        <v>0</v>
      </c>
      <c r="I47" s="240">
        <v>0</v>
      </c>
      <c r="J47" s="131">
        <v>0</v>
      </c>
      <c r="K47" s="131">
        <v>0</v>
      </c>
      <c r="L47" s="241">
        <v>0</v>
      </c>
      <c r="M47" s="240">
        <v>0</v>
      </c>
      <c r="N47" s="242">
        <v>0</v>
      </c>
      <c r="O47" s="135">
        <f t="shared" ref="O47:O56" si="10">SUM(C47:N47)</f>
        <v>0</v>
      </c>
      <c r="P47" s="136">
        <f t="shared" ref="P47:P56" si="11">IFERROR(AVERAGE(C47:N47),"")</f>
        <v>0</v>
      </c>
      <c r="Q47" s="108"/>
      <c r="R47" s="108"/>
      <c r="S47" s="108"/>
      <c r="T47" s="108"/>
      <c r="U47" s="108"/>
      <c r="V47" s="108"/>
      <c r="W47" s="108"/>
      <c r="X47" s="108"/>
      <c r="Y47" s="108"/>
    </row>
    <row r="48" spans="1:25" ht="18.75" customHeight="1">
      <c r="A48" s="214"/>
      <c r="B48" s="187" t="s">
        <v>218</v>
      </c>
      <c r="C48" s="188">
        <f t="shared" ref="C48:N48" si="12">SUM(C49:C50)</f>
        <v>0</v>
      </c>
      <c r="D48" s="189">
        <f t="shared" si="12"/>
        <v>0</v>
      </c>
      <c r="E48" s="190">
        <f t="shared" si="12"/>
        <v>0</v>
      </c>
      <c r="F48" s="189">
        <f t="shared" si="12"/>
        <v>0</v>
      </c>
      <c r="G48" s="190">
        <f t="shared" si="12"/>
        <v>0</v>
      </c>
      <c r="H48" s="189">
        <f t="shared" si="12"/>
        <v>0</v>
      </c>
      <c r="I48" s="190">
        <f t="shared" si="12"/>
        <v>0</v>
      </c>
      <c r="J48" s="189">
        <f t="shared" si="12"/>
        <v>0</v>
      </c>
      <c r="K48" s="243">
        <f t="shared" si="12"/>
        <v>0</v>
      </c>
      <c r="L48" s="243">
        <f t="shared" si="12"/>
        <v>0</v>
      </c>
      <c r="M48" s="190">
        <f t="shared" si="12"/>
        <v>0</v>
      </c>
      <c r="N48" s="191">
        <f t="shared" si="12"/>
        <v>46000</v>
      </c>
      <c r="O48" s="192">
        <f t="shared" si="10"/>
        <v>46000</v>
      </c>
      <c r="P48" s="193">
        <f t="shared" si="11"/>
        <v>3833.3333333333335</v>
      </c>
      <c r="Q48" s="108"/>
      <c r="R48" s="108"/>
      <c r="S48" s="108"/>
      <c r="T48" s="108"/>
      <c r="U48" s="108"/>
      <c r="V48" s="108"/>
      <c r="W48" s="108"/>
      <c r="X48" s="108"/>
      <c r="Y48" s="108"/>
    </row>
    <row r="49" spans="1:25" ht="18.75" customHeight="1">
      <c r="A49" s="214"/>
      <c r="B49" s="244" t="s">
        <v>219</v>
      </c>
      <c r="C49" s="245">
        <v>0</v>
      </c>
      <c r="D49" s="173">
        <v>0</v>
      </c>
      <c r="E49" s="175">
        <v>0</v>
      </c>
      <c r="F49" s="173">
        <v>0</v>
      </c>
      <c r="G49" s="175">
        <v>0</v>
      </c>
      <c r="H49" s="173">
        <v>0</v>
      </c>
      <c r="I49" s="175">
        <v>0</v>
      </c>
      <c r="J49" s="173">
        <v>0</v>
      </c>
      <c r="K49" s="246">
        <v>0</v>
      </c>
      <c r="L49" s="247">
        <v>0</v>
      </c>
      <c r="M49" s="248">
        <v>0</v>
      </c>
      <c r="N49" s="249">
        <v>46000</v>
      </c>
      <c r="O49" s="135">
        <f t="shared" si="10"/>
        <v>46000</v>
      </c>
      <c r="P49" s="136">
        <f t="shared" si="11"/>
        <v>3833.3333333333335</v>
      </c>
      <c r="Q49" s="108"/>
      <c r="R49" s="108"/>
      <c r="S49" s="108"/>
      <c r="T49" s="108"/>
      <c r="U49" s="108"/>
      <c r="V49" s="108"/>
      <c r="W49" s="108"/>
      <c r="X49" s="108"/>
      <c r="Y49" s="108"/>
    </row>
    <row r="50" spans="1:25" ht="18.75" customHeight="1">
      <c r="A50" s="214"/>
      <c r="B50" s="236" t="s">
        <v>211</v>
      </c>
      <c r="C50" s="138">
        <v>0</v>
      </c>
      <c r="D50" s="141">
        <v>0</v>
      </c>
      <c r="E50" s="142">
        <v>0</v>
      </c>
      <c r="F50" s="141">
        <v>0</v>
      </c>
      <c r="G50" s="142">
        <v>0</v>
      </c>
      <c r="H50" s="141">
        <v>0</v>
      </c>
      <c r="I50" s="233">
        <v>0</v>
      </c>
      <c r="J50" s="142">
        <v>0</v>
      </c>
      <c r="K50" s="142">
        <v>0</v>
      </c>
      <c r="L50" s="241">
        <v>0</v>
      </c>
      <c r="M50" s="240">
        <v>0</v>
      </c>
      <c r="N50" s="242">
        <v>0</v>
      </c>
      <c r="O50" s="169">
        <f t="shared" si="10"/>
        <v>0</v>
      </c>
      <c r="P50" s="170">
        <f t="shared" si="11"/>
        <v>0</v>
      </c>
      <c r="Q50" s="108"/>
      <c r="R50" s="108"/>
      <c r="S50" s="108"/>
      <c r="T50" s="108"/>
      <c r="U50" s="108"/>
      <c r="V50" s="108"/>
      <c r="W50" s="108"/>
      <c r="X50" s="108"/>
      <c r="Y50" s="108"/>
    </row>
    <row r="51" spans="1:25" ht="18.75" customHeight="1">
      <c r="A51" s="104"/>
      <c r="B51" s="250" t="s">
        <v>220</v>
      </c>
      <c r="C51" s="251">
        <f t="shared" ref="C51:N51" si="13">SUM(C52:C53)</f>
        <v>0</v>
      </c>
      <c r="D51" s="252">
        <f t="shared" si="13"/>
        <v>0</v>
      </c>
      <c r="E51" s="252">
        <f t="shared" si="13"/>
        <v>0</v>
      </c>
      <c r="F51" s="252">
        <f t="shared" si="13"/>
        <v>0</v>
      </c>
      <c r="G51" s="252">
        <f t="shared" si="13"/>
        <v>0</v>
      </c>
      <c r="H51" s="252">
        <f t="shared" si="13"/>
        <v>0</v>
      </c>
      <c r="I51" s="252">
        <f t="shared" si="13"/>
        <v>0</v>
      </c>
      <c r="J51" s="252">
        <f t="shared" si="13"/>
        <v>0</v>
      </c>
      <c r="K51" s="252">
        <f t="shared" si="13"/>
        <v>0</v>
      </c>
      <c r="L51" s="252">
        <f t="shared" si="13"/>
        <v>0</v>
      </c>
      <c r="M51" s="252">
        <f t="shared" si="13"/>
        <v>0</v>
      </c>
      <c r="N51" s="253">
        <f t="shared" si="13"/>
        <v>0</v>
      </c>
      <c r="O51" s="192">
        <f t="shared" si="10"/>
        <v>0</v>
      </c>
      <c r="P51" s="193">
        <f t="shared" si="11"/>
        <v>0</v>
      </c>
      <c r="Q51" s="107"/>
      <c r="R51" s="108"/>
      <c r="S51" s="108"/>
      <c r="T51" s="108"/>
      <c r="U51" s="108"/>
      <c r="V51" s="108"/>
      <c r="W51" s="108"/>
      <c r="X51" s="108"/>
      <c r="Y51" s="108"/>
    </row>
    <row r="52" spans="1:25" ht="18.75" customHeight="1">
      <c r="A52" s="104"/>
      <c r="B52" s="254" t="s">
        <v>221</v>
      </c>
      <c r="C52" s="245">
        <v>0</v>
      </c>
      <c r="D52" s="173">
        <v>0</v>
      </c>
      <c r="E52" s="175">
        <v>0</v>
      </c>
      <c r="F52" s="173">
        <v>0</v>
      </c>
      <c r="G52" s="175">
        <v>0</v>
      </c>
      <c r="H52" s="173">
        <v>0</v>
      </c>
      <c r="I52" s="175">
        <v>0</v>
      </c>
      <c r="J52" s="175">
        <v>0</v>
      </c>
      <c r="K52" s="175">
        <v>0</v>
      </c>
      <c r="L52" s="173">
        <v>0</v>
      </c>
      <c r="M52" s="175">
        <v>0</v>
      </c>
      <c r="N52" s="255">
        <v>0</v>
      </c>
      <c r="O52" s="149">
        <f t="shared" si="10"/>
        <v>0</v>
      </c>
      <c r="P52" s="150">
        <f t="shared" si="11"/>
        <v>0</v>
      </c>
      <c r="Q52" s="107"/>
      <c r="R52" s="108"/>
      <c r="S52" s="108"/>
      <c r="T52" s="108"/>
      <c r="U52" s="108"/>
      <c r="V52" s="108"/>
      <c r="W52" s="108"/>
      <c r="X52" s="108"/>
      <c r="Y52" s="108"/>
    </row>
    <row r="53" spans="1:25" ht="18.75" customHeight="1">
      <c r="A53" s="104"/>
      <c r="B53" s="256" t="s">
        <v>222</v>
      </c>
      <c r="C53" s="257">
        <v>0</v>
      </c>
      <c r="D53" s="211">
        <v>0</v>
      </c>
      <c r="E53" s="210">
        <v>0</v>
      </c>
      <c r="F53" s="211">
        <v>0</v>
      </c>
      <c r="G53" s="210">
        <v>0</v>
      </c>
      <c r="H53" s="211">
        <v>0</v>
      </c>
      <c r="I53" s="210">
        <v>0</v>
      </c>
      <c r="J53" s="210">
        <v>0</v>
      </c>
      <c r="K53" s="210">
        <v>0</v>
      </c>
      <c r="L53" s="211">
        <v>0</v>
      </c>
      <c r="M53" s="210">
        <v>0</v>
      </c>
      <c r="N53" s="213">
        <v>0</v>
      </c>
      <c r="O53" s="135">
        <f t="shared" si="10"/>
        <v>0</v>
      </c>
      <c r="P53" s="136">
        <f t="shared" si="11"/>
        <v>0</v>
      </c>
      <c r="Q53" s="107"/>
      <c r="R53" s="108"/>
      <c r="S53" s="108"/>
      <c r="T53" s="108"/>
      <c r="U53" s="108"/>
      <c r="V53" s="108"/>
      <c r="W53" s="108"/>
      <c r="X53" s="108"/>
      <c r="Y53" s="108"/>
    </row>
    <row r="54" spans="1:25" ht="18.75" customHeight="1">
      <c r="A54" s="104" t="s">
        <v>223</v>
      </c>
      <c r="B54" s="258" t="s">
        <v>224</v>
      </c>
      <c r="C54" s="259">
        <f t="shared" ref="C54:N54" si="14">C4+C9+C20+C32+C48</f>
        <v>109418</v>
      </c>
      <c r="D54" s="260">
        <f t="shared" si="14"/>
        <v>163655</v>
      </c>
      <c r="E54" s="261">
        <f t="shared" si="14"/>
        <v>48459</v>
      </c>
      <c r="F54" s="260">
        <f t="shared" si="14"/>
        <v>26957</v>
      </c>
      <c r="G54" s="261">
        <f t="shared" si="14"/>
        <v>33210</v>
      </c>
      <c r="H54" s="260">
        <f t="shared" si="14"/>
        <v>44409</v>
      </c>
      <c r="I54" s="261">
        <f t="shared" si="14"/>
        <v>121033</v>
      </c>
      <c r="J54" s="260">
        <f t="shared" si="14"/>
        <v>96145</v>
      </c>
      <c r="K54" s="261">
        <f t="shared" si="14"/>
        <v>138168</v>
      </c>
      <c r="L54" s="262">
        <f t="shared" si="14"/>
        <v>351807</v>
      </c>
      <c r="M54" s="260">
        <f t="shared" si="14"/>
        <v>143084</v>
      </c>
      <c r="N54" s="263">
        <f t="shared" si="14"/>
        <v>256504</v>
      </c>
      <c r="O54" s="192">
        <f t="shared" si="10"/>
        <v>1532849</v>
      </c>
      <c r="P54" s="193">
        <f t="shared" si="11"/>
        <v>127737.41666666667</v>
      </c>
      <c r="Q54" s="107"/>
      <c r="R54" s="108"/>
      <c r="S54" s="108"/>
      <c r="T54" s="108"/>
      <c r="U54" s="108"/>
      <c r="V54" s="108"/>
      <c r="W54" s="108"/>
      <c r="X54" s="108"/>
      <c r="Y54" s="108"/>
    </row>
    <row r="55" spans="1:25" ht="18.75" customHeight="1">
      <c r="A55" s="104"/>
      <c r="B55" s="264" t="s">
        <v>46</v>
      </c>
      <c r="C55" s="128">
        <v>100000</v>
      </c>
      <c r="D55" s="129">
        <v>100000</v>
      </c>
      <c r="E55" s="128">
        <v>100000</v>
      </c>
      <c r="F55" s="129">
        <v>100000</v>
      </c>
      <c r="G55" s="128">
        <v>100000</v>
      </c>
      <c r="H55" s="129">
        <v>100000</v>
      </c>
      <c r="I55" s="128">
        <v>100000</v>
      </c>
      <c r="J55" s="129">
        <v>100000</v>
      </c>
      <c r="K55" s="128">
        <v>100000</v>
      </c>
      <c r="L55" s="129">
        <v>100000</v>
      </c>
      <c r="M55" s="265">
        <v>100000</v>
      </c>
      <c r="N55" s="134">
        <v>100000</v>
      </c>
      <c r="O55" s="135">
        <f t="shared" si="10"/>
        <v>1200000</v>
      </c>
      <c r="P55" s="136">
        <f t="shared" si="11"/>
        <v>100000</v>
      </c>
      <c r="Q55" s="107"/>
      <c r="R55" s="108"/>
      <c r="S55" s="108"/>
      <c r="T55" s="108"/>
      <c r="U55" s="108"/>
      <c r="V55" s="108"/>
      <c r="W55" s="108"/>
      <c r="X55" s="108"/>
      <c r="Y55" s="108"/>
    </row>
    <row r="56" spans="1:25" ht="18.75" customHeight="1">
      <c r="A56" s="104"/>
      <c r="B56" s="266" t="s">
        <v>112</v>
      </c>
      <c r="C56" s="267">
        <f t="shared" ref="C56:N56" si="15">SUM(C54)/(C55)</f>
        <v>1.0941799999999999</v>
      </c>
      <c r="D56" s="268">
        <f t="shared" si="15"/>
        <v>1.6365499999999999</v>
      </c>
      <c r="E56" s="267">
        <f t="shared" si="15"/>
        <v>0.48459000000000002</v>
      </c>
      <c r="F56" s="268">
        <f t="shared" si="15"/>
        <v>0.26956999999999998</v>
      </c>
      <c r="G56" s="267">
        <f t="shared" si="15"/>
        <v>0.33210000000000001</v>
      </c>
      <c r="H56" s="268">
        <f t="shared" si="15"/>
        <v>0.44408999999999998</v>
      </c>
      <c r="I56" s="267">
        <f t="shared" si="15"/>
        <v>1.2103299999999999</v>
      </c>
      <c r="J56" s="268">
        <f t="shared" si="15"/>
        <v>0.96145000000000003</v>
      </c>
      <c r="K56" s="267">
        <f t="shared" si="15"/>
        <v>1.38168</v>
      </c>
      <c r="L56" s="268">
        <f t="shared" si="15"/>
        <v>3.5180699999999998</v>
      </c>
      <c r="M56" s="269">
        <f t="shared" si="15"/>
        <v>1.4308399999999999</v>
      </c>
      <c r="N56" s="270">
        <f t="shared" si="15"/>
        <v>2.5650400000000002</v>
      </c>
      <c r="O56" s="271">
        <f t="shared" si="10"/>
        <v>15.328489999999999</v>
      </c>
      <c r="P56" s="272">
        <f t="shared" si="11"/>
        <v>1.2773741666666665</v>
      </c>
      <c r="Q56" s="107"/>
      <c r="R56" s="108"/>
      <c r="S56" s="108"/>
      <c r="T56" s="108"/>
      <c r="U56" s="108"/>
      <c r="V56" s="108"/>
      <c r="W56" s="108"/>
      <c r="X56" s="108"/>
      <c r="Y56" s="108"/>
    </row>
    <row r="57" spans="1:25" ht="18.75" customHeight="1">
      <c r="A57" s="104"/>
      <c r="B57" s="273"/>
      <c r="C57" s="274"/>
      <c r="D57" s="274"/>
      <c r="E57" s="274"/>
      <c r="F57" s="274"/>
      <c r="G57" s="274"/>
      <c r="H57" s="274"/>
      <c r="I57" s="274"/>
      <c r="J57" s="274"/>
      <c r="K57" s="274"/>
      <c r="L57" s="274"/>
      <c r="M57" s="274"/>
      <c r="N57" s="275"/>
      <c r="O57" s="104"/>
      <c r="P57" s="136"/>
      <c r="Q57" s="107"/>
      <c r="R57" s="108"/>
      <c r="S57" s="108"/>
      <c r="T57" s="108"/>
      <c r="U57" s="108"/>
      <c r="V57" s="108"/>
      <c r="W57" s="108"/>
      <c r="X57" s="108"/>
      <c r="Y57" s="108"/>
    </row>
    <row r="58" spans="1:25" ht="18.75" customHeight="1">
      <c r="A58" s="104"/>
      <c r="B58" s="276"/>
      <c r="C58" s="277"/>
      <c r="D58" s="277"/>
      <c r="E58" s="277"/>
      <c r="F58" s="277"/>
      <c r="G58" s="277"/>
      <c r="H58" s="277"/>
      <c r="I58" s="277"/>
      <c r="J58" s="277"/>
      <c r="K58" s="277"/>
      <c r="L58" s="277"/>
      <c r="M58" s="277"/>
      <c r="N58" s="278"/>
      <c r="O58" s="104"/>
      <c r="P58" s="136"/>
      <c r="Q58" s="107"/>
      <c r="R58" s="108"/>
      <c r="S58" s="108"/>
      <c r="T58" s="108"/>
      <c r="U58" s="108"/>
      <c r="V58" s="108"/>
      <c r="W58" s="108"/>
      <c r="X58" s="108"/>
      <c r="Y58" s="108"/>
    </row>
    <row r="59" spans="1:25" ht="18.75" customHeight="1">
      <c r="A59" s="104"/>
      <c r="B59" s="276"/>
      <c r="C59" s="277"/>
      <c r="D59" s="277"/>
      <c r="E59" s="277"/>
      <c r="F59" s="277"/>
      <c r="G59" s="277"/>
      <c r="H59" s="277"/>
      <c r="I59" s="277"/>
      <c r="J59" s="277"/>
      <c r="K59" s="277"/>
      <c r="L59" s="277"/>
      <c r="M59" s="277"/>
      <c r="N59" s="278"/>
      <c r="O59" s="104"/>
      <c r="P59" s="136"/>
      <c r="Q59" s="107"/>
      <c r="R59" s="108"/>
      <c r="S59" s="108"/>
      <c r="T59" s="108"/>
      <c r="U59" s="108"/>
      <c r="V59" s="108"/>
      <c r="W59" s="108"/>
      <c r="X59" s="108"/>
      <c r="Y59" s="108"/>
    </row>
    <row r="60" spans="1:25" ht="18.75" customHeight="1">
      <c r="A60" s="104"/>
      <c r="B60" s="276"/>
      <c r="C60" s="277"/>
      <c r="D60" s="277"/>
      <c r="E60" s="277"/>
      <c r="F60" s="277"/>
      <c r="G60" s="277"/>
      <c r="H60" s="277"/>
      <c r="I60" s="277"/>
      <c r="J60" s="277"/>
      <c r="K60" s="277"/>
      <c r="L60" s="277"/>
      <c r="M60" s="277"/>
      <c r="N60" s="278"/>
      <c r="O60" s="104"/>
      <c r="P60" s="136"/>
      <c r="Q60" s="107"/>
      <c r="R60" s="108"/>
      <c r="S60" s="108"/>
      <c r="T60" s="108"/>
      <c r="U60" s="108"/>
      <c r="V60" s="108"/>
      <c r="W60" s="108"/>
      <c r="X60" s="108"/>
      <c r="Y60" s="108"/>
    </row>
    <row r="61" spans="1:25" ht="18.75" customHeight="1">
      <c r="A61" s="104"/>
      <c r="B61" s="279"/>
      <c r="C61" s="277"/>
      <c r="D61" s="277"/>
      <c r="E61" s="277"/>
      <c r="F61" s="277"/>
      <c r="G61" s="277"/>
      <c r="H61" s="277"/>
      <c r="I61" s="277"/>
      <c r="J61" s="277"/>
      <c r="K61" s="277"/>
      <c r="L61" s="277"/>
      <c r="M61" s="277"/>
      <c r="N61" s="278"/>
      <c r="O61" s="104"/>
      <c r="P61" s="136"/>
      <c r="Q61" s="107"/>
      <c r="R61" s="108"/>
      <c r="S61" s="108"/>
      <c r="T61" s="108"/>
      <c r="U61" s="108"/>
      <c r="V61" s="108"/>
      <c r="W61" s="108"/>
      <c r="X61" s="108"/>
      <c r="Y61" s="108"/>
    </row>
    <row r="62" spans="1:25" ht="18.75" customHeight="1">
      <c r="A62" s="104"/>
      <c r="B62" s="279"/>
      <c r="C62" s="277"/>
      <c r="D62" s="277"/>
      <c r="E62" s="277"/>
      <c r="F62" s="277"/>
      <c r="G62" s="277"/>
      <c r="H62" s="277"/>
      <c r="I62" s="277"/>
      <c r="J62" s="277"/>
      <c r="K62" s="277"/>
      <c r="L62" s="277"/>
      <c r="M62" s="277"/>
      <c r="N62" s="278"/>
      <c r="O62" s="104"/>
      <c r="P62" s="136"/>
      <c r="Q62" s="107"/>
      <c r="R62" s="108"/>
      <c r="S62" s="108"/>
      <c r="T62" s="108"/>
      <c r="U62" s="108"/>
      <c r="V62" s="108"/>
      <c r="W62" s="108"/>
      <c r="X62" s="108"/>
      <c r="Y62" s="108"/>
    </row>
    <row r="63" spans="1:25" ht="18.75" customHeight="1">
      <c r="A63" s="104"/>
      <c r="B63" s="279"/>
      <c r="C63" s="277"/>
      <c r="D63" s="277"/>
      <c r="E63" s="277"/>
      <c r="F63" s="277"/>
      <c r="G63" s="277"/>
      <c r="H63" s="277"/>
      <c r="I63" s="277"/>
      <c r="J63" s="277"/>
      <c r="K63" s="277"/>
      <c r="L63" s="277"/>
      <c r="M63" s="277"/>
      <c r="N63" s="278"/>
      <c r="O63" s="104"/>
      <c r="P63" s="136"/>
      <c r="Q63" s="107"/>
      <c r="R63" s="108"/>
      <c r="S63" s="108"/>
      <c r="T63" s="108"/>
      <c r="U63" s="108"/>
      <c r="V63" s="108"/>
      <c r="W63" s="108"/>
      <c r="X63" s="108"/>
      <c r="Y63" s="108"/>
    </row>
    <row r="64" spans="1:25" ht="18.75" customHeight="1">
      <c r="A64" s="104"/>
      <c r="B64" s="279"/>
      <c r="C64" s="277"/>
      <c r="D64" s="277"/>
      <c r="E64" s="277"/>
      <c r="F64" s="277"/>
      <c r="G64" s="277"/>
      <c r="H64" s="277"/>
      <c r="I64" s="277"/>
      <c r="J64" s="277"/>
      <c r="K64" s="277"/>
      <c r="L64" s="277"/>
      <c r="M64" s="277"/>
      <c r="N64" s="278"/>
      <c r="O64" s="104"/>
      <c r="P64" s="136"/>
      <c r="Q64" s="107"/>
      <c r="R64" s="108"/>
      <c r="S64" s="108"/>
      <c r="T64" s="108"/>
      <c r="U64" s="108"/>
      <c r="V64" s="108"/>
      <c r="W64" s="108"/>
      <c r="X64" s="108"/>
      <c r="Y64" s="108"/>
    </row>
    <row r="65" spans="1:25" ht="18.75" customHeight="1">
      <c r="A65" s="104"/>
      <c r="B65" s="279"/>
      <c r="C65" s="277"/>
      <c r="D65" s="277"/>
      <c r="E65" s="277"/>
      <c r="F65" s="277"/>
      <c r="G65" s="277"/>
      <c r="H65" s="277"/>
      <c r="I65" s="277"/>
      <c r="J65" s="277"/>
      <c r="K65" s="277"/>
      <c r="L65" s="277"/>
      <c r="M65" s="277"/>
      <c r="N65" s="278"/>
      <c r="O65" s="104"/>
      <c r="P65" s="136"/>
      <c r="Q65" s="107" t="s">
        <v>225</v>
      </c>
      <c r="R65" s="108"/>
      <c r="S65" s="108"/>
      <c r="T65" s="108"/>
      <c r="U65" s="108"/>
      <c r="V65" s="108"/>
      <c r="W65" s="108"/>
      <c r="X65" s="108"/>
      <c r="Y65" s="108"/>
    </row>
    <row r="66" spans="1:25" ht="18.75" customHeight="1">
      <c r="A66" s="104"/>
      <c r="B66" s="279"/>
      <c r="C66" s="277"/>
      <c r="D66" s="277"/>
      <c r="E66" s="277"/>
      <c r="F66" s="277"/>
      <c r="G66" s="277"/>
      <c r="H66" s="277"/>
      <c r="I66" s="277"/>
      <c r="J66" s="277"/>
      <c r="K66" s="277"/>
      <c r="L66" s="277"/>
      <c r="M66" s="277"/>
      <c r="N66" s="278"/>
      <c r="O66" s="104"/>
      <c r="P66" s="136"/>
      <c r="Q66" s="107"/>
      <c r="R66" s="108"/>
      <c r="S66" s="108"/>
      <c r="T66" s="108"/>
      <c r="U66" s="108"/>
      <c r="V66" s="108"/>
      <c r="W66" s="108"/>
      <c r="X66" s="108"/>
      <c r="Y66" s="108"/>
    </row>
    <row r="67" spans="1:25" ht="18.75" customHeight="1">
      <c r="A67" s="104"/>
      <c r="B67" s="279"/>
      <c r="C67" s="277"/>
      <c r="D67" s="277"/>
      <c r="E67" s="277"/>
      <c r="F67" s="277"/>
      <c r="G67" s="277"/>
      <c r="H67" s="277"/>
      <c r="I67" s="277"/>
      <c r="J67" s="277"/>
      <c r="K67" s="277"/>
      <c r="L67" s="277"/>
      <c r="M67" s="277"/>
      <c r="N67" s="278"/>
      <c r="O67" s="104"/>
      <c r="P67" s="136"/>
      <c r="Q67" s="107"/>
      <c r="R67" s="108"/>
      <c r="S67" s="108"/>
      <c r="T67" s="108"/>
      <c r="U67" s="108"/>
      <c r="V67" s="108"/>
      <c r="W67" s="108"/>
      <c r="X67" s="108"/>
      <c r="Y67" s="108"/>
    </row>
    <row r="68" spans="1:25" ht="18.75" customHeight="1">
      <c r="A68" s="104"/>
      <c r="B68" s="279"/>
      <c r="C68" s="277"/>
      <c r="D68" s="277"/>
      <c r="E68" s="277"/>
      <c r="F68" s="277"/>
      <c r="G68" s="277"/>
      <c r="H68" s="277"/>
      <c r="I68" s="277"/>
      <c r="J68" s="277"/>
      <c r="K68" s="277"/>
      <c r="L68" s="277"/>
      <c r="M68" s="277"/>
      <c r="N68" s="278"/>
      <c r="O68" s="104"/>
      <c r="P68" s="136"/>
      <c r="Q68" s="107"/>
      <c r="R68" s="108"/>
      <c r="S68" s="108"/>
      <c r="T68" s="108"/>
      <c r="U68" s="108"/>
      <c r="V68" s="108"/>
      <c r="W68" s="108"/>
      <c r="X68" s="108"/>
      <c r="Y68" s="108"/>
    </row>
    <row r="69" spans="1:25" ht="18.75" customHeight="1">
      <c r="A69" s="104"/>
      <c r="B69" s="279"/>
      <c r="C69" s="280"/>
      <c r="D69" s="277"/>
      <c r="E69" s="277"/>
      <c r="F69" s="277"/>
      <c r="G69" s="277"/>
      <c r="H69" s="277"/>
      <c r="I69" s="277"/>
      <c r="J69" s="277"/>
      <c r="K69" s="277"/>
      <c r="L69" s="277"/>
      <c r="M69" s="277"/>
      <c r="N69" s="278"/>
      <c r="O69" s="104"/>
      <c r="P69" s="136"/>
      <c r="Q69" s="107"/>
      <c r="R69" s="108"/>
      <c r="S69" s="108"/>
      <c r="T69" s="108"/>
      <c r="U69" s="108"/>
      <c r="V69" s="108"/>
      <c r="W69" s="108"/>
      <c r="X69" s="108"/>
      <c r="Y69" s="108"/>
    </row>
    <row r="70" spans="1:25" ht="18.75" customHeight="1">
      <c r="A70" s="104"/>
      <c r="B70" s="279"/>
      <c r="C70" s="277"/>
      <c r="D70" s="277"/>
      <c r="E70" s="277"/>
      <c r="F70" s="277"/>
      <c r="G70" s="277"/>
      <c r="H70" s="277"/>
      <c r="I70" s="277"/>
      <c r="J70" s="277"/>
      <c r="K70" s="277"/>
      <c r="L70" s="277"/>
      <c r="M70" s="277"/>
      <c r="N70" s="278"/>
      <c r="O70" s="104"/>
      <c r="P70" s="136"/>
      <c r="Q70" s="107"/>
      <c r="R70" s="108"/>
      <c r="S70" s="108"/>
      <c r="T70" s="108"/>
      <c r="U70" s="108"/>
      <c r="V70" s="108"/>
      <c r="W70" s="108"/>
      <c r="X70" s="108"/>
      <c r="Y70" s="108"/>
    </row>
    <row r="71" spans="1:25" ht="18.75" customHeight="1">
      <c r="A71" s="104"/>
      <c r="B71" s="279"/>
      <c r="C71" s="277"/>
      <c r="D71" s="277"/>
      <c r="E71" s="277"/>
      <c r="F71" s="277"/>
      <c r="G71" s="277"/>
      <c r="H71" s="277"/>
      <c r="I71" s="277"/>
      <c r="J71" s="277"/>
      <c r="K71" s="277"/>
      <c r="L71" s="277"/>
      <c r="M71" s="277"/>
      <c r="N71" s="278"/>
      <c r="O71" s="104"/>
      <c r="P71" s="136"/>
      <c r="Q71" s="107"/>
      <c r="R71" s="108"/>
      <c r="S71" s="108"/>
      <c r="T71" s="108"/>
      <c r="U71" s="108"/>
      <c r="V71" s="108"/>
      <c r="W71" s="108"/>
      <c r="X71" s="108"/>
      <c r="Y71" s="108"/>
    </row>
    <row r="72" spans="1:25" ht="18.75" customHeight="1">
      <c r="A72" s="104"/>
      <c r="B72" s="279"/>
      <c r="C72" s="277"/>
      <c r="D72" s="277"/>
      <c r="E72" s="277"/>
      <c r="F72" s="277"/>
      <c r="G72" s="277"/>
      <c r="H72" s="277"/>
      <c r="I72" s="277"/>
      <c r="J72" s="277"/>
      <c r="K72" s="277"/>
      <c r="L72" s="277"/>
      <c r="M72" s="277"/>
      <c r="N72" s="278"/>
      <c r="O72" s="104"/>
      <c r="P72" s="136"/>
      <c r="Q72" s="107"/>
      <c r="R72" s="108"/>
      <c r="S72" s="108"/>
      <c r="T72" s="108"/>
      <c r="U72" s="108"/>
      <c r="V72" s="108"/>
      <c r="W72" s="108"/>
      <c r="X72" s="108"/>
      <c r="Y72" s="108"/>
    </row>
    <row r="73" spans="1:25" ht="18.75" customHeight="1">
      <c r="A73" s="104"/>
      <c r="B73" s="279"/>
      <c r="C73" s="277"/>
      <c r="D73" s="277"/>
      <c r="E73" s="277"/>
      <c r="F73" s="277"/>
      <c r="G73" s="277"/>
      <c r="H73" s="277"/>
      <c r="I73" s="277"/>
      <c r="J73" s="277"/>
      <c r="K73" s="277"/>
      <c r="L73" s="277"/>
      <c r="M73" s="277"/>
      <c r="N73" s="278"/>
      <c r="O73" s="104"/>
      <c r="P73" s="136"/>
      <c r="Q73" s="107"/>
      <c r="R73" s="108"/>
      <c r="S73" s="108"/>
      <c r="T73" s="108"/>
      <c r="U73" s="108"/>
      <c r="V73" s="108"/>
      <c r="W73" s="108"/>
      <c r="X73" s="108"/>
      <c r="Y73" s="108"/>
    </row>
    <row r="74" spans="1:25" ht="18.75" customHeight="1">
      <c r="A74" s="108"/>
      <c r="B74" s="279"/>
      <c r="C74" s="277"/>
      <c r="D74" s="277"/>
      <c r="E74" s="277"/>
      <c r="F74" s="277"/>
      <c r="G74" s="277"/>
      <c r="H74" s="277"/>
      <c r="I74" s="277"/>
      <c r="J74" s="277"/>
      <c r="K74" s="277"/>
      <c r="L74" s="277"/>
      <c r="M74" s="277"/>
      <c r="N74" s="278"/>
      <c r="O74" s="108"/>
      <c r="P74" s="281"/>
      <c r="Q74" s="107"/>
      <c r="R74" s="108"/>
      <c r="S74" s="108"/>
      <c r="T74" s="108"/>
      <c r="U74" s="108"/>
      <c r="V74" s="108"/>
      <c r="W74" s="108"/>
      <c r="X74" s="108"/>
      <c r="Y74" s="108"/>
    </row>
    <row r="75" spans="1:25" ht="18.75" customHeight="1">
      <c r="A75" s="108"/>
      <c r="B75" s="282" t="s">
        <v>226</v>
      </c>
      <c r="C75" s="283" t="s">
        <v>227</v>
      </c>
      <c r="D75" s="283" t="s">
        <v>228</v>
      </c>
      <c r="E75" s="283" t="s">
        <v>229</v>
      </c>
      <c r="F75" s="283" t="s">
        <v>230</v>
      </c>
      <c r="G75" s="283" t="s">
        <v>231</v>
      </c>
      <c r="H75" s="283" t="s">
        <v>232</v>
      </c>
      <c r="I75" s="283" t="s">
        <v>233</v>
      </c>
      <c r="J75" s="283" t="s">
        <v>234</v>
      </c>
      <c r="K75" s="283" t="s">
        <v>235</v>
      </c>
      <c r="L75" s="283" t="s">
        <v>236</v>
      </c>
      <c r="M75" s="283" t="s">
        <v>237</v>
      </c>
      <c r="N75" s="284" t="s">
        <v>238</v>
      </c>
      <c r="O75" s="285" t="s">
        <v>109</v>
      </c>
      <c r="P75" s="281"/>
      <c r="Q75" s="107"/>
      <c r="R75" s="108"/>
      <c r="S75" s="108"/>
      <c r="T75" s="108"/>
      <c r="U75" s="108"/>
      <c r="V75" s="108"/>
      <c r="W75" s="108"/>
      <c r="X75" s="108"/>
      <c r="Y75" s="108"/>
    </row>
    <row r="76" spans="1:25" ht="18.75" customHeight="1">
      <c r="A76" s="108"/>
      <c r="B76" s="286" t="s">
        <v>239</v>
      </c>
      <c r="C76" s="277">
        <v>0</v>
      </c>
      <c r="D76" s="277">
        <v>0</v>
      </c>
      <c r="E76" s="277">
        <v>0</v>
      </c>
      <c r="F76" s="277">
        <v>0</v>
      </c>
      <c r="G76" s="277">
        <v>0</v>
      </c>
      <c r="H76" s="277">
        <v>0</v>
      </c>
      <c r="I76" s="277">
        <v>0</v>
      </c>
      <c r="J76" s="277">
        <v>0</v>
      </c>
      <c r="K76" s="277">
        <v>0</v>
      </c>
      <c r="L76" s="277">
        <v>0</v>
      </c>
      <c r="M76" s="277">
        <v>0</v>
      </c>
      <c r="N76" s="278">
        <v>0</v>
      </c>
      <c r="O76" s="287">
        <f t="shared" ref="O76:O77" si="16">SUM(C76:N76)</f>
        <v>0</v>
      </c>
      <c r="P76" s="288"/>
      <c r="Q76" s="107"/>
      <c r="R76" s="108"/>
      <c r="S76" s="108"/>
      <c r="T76" s="108"/>
      <c r="U76" s="108"/>
      <c r="V76" s="108"/>
      <c r="W76" s="108"/>
      <c r="X76" s="108"/>
      <c r="Y76" s="108"/>
    </row>
    <row r="77" spans="1:25" ht="18.75" customHeight="1">
      <c r="A77" s="108"/>
      <c r="B77" s="289" t="s">
        <v>240</v>
      </c>
      <c r="C77" s="277">
        <v>0</v>
      </c>
      <c r="D77" s="277">
        <v>0</v>
      </c>
      <c r="E77" s="277">
        <v>0</v>
      </c>
      <c r="F77" s="277">
        <v>0</v>
      </c>
      <c r="G77" s="277">
        <v>0</v>
      </c>
      <c r="H77" s="277">
        <v>0</v>
      </c>
      <c r="I77" s="277">
        <v>0</v>
      </c>
      <c r="J77" s="277">
        <v>0</v>
      </c>
      <c r="K77" s="277">
        <v>0</v>
      </c>
      <c r="L77" s="277">
        <v>0</v>
      </c>
      <c r="M77" s="277">
        <v>0</v>
      </c>
      <c r="N77" s="278">
        <v>0</v>
      </c>
      <c r="O77" s="287">
        <f t="shared" si="16"/>
        <v>0</v>
      </c>
      <c r="P77" s="281"/>
      <c r="Q77" s="107"/>
      <c r="R77" s="108"/>
      <c r="S77" s="108"/>
      <c r="T77" s="108"/>
      <c r="U77" s="108"/>
      <c r="V77" s="108"/>
      <c r="W77" s="108"/>
      <c r="X77" s="108"/>
      <c r="Y77" s="108"/>
    </row>
    <row r="78" spans="1:25" ht="18.75" customHeight="1">
      <c r="A78" s="108"/>
      <c r="B78" s="279"/>
      <c r="C78" s="277"/>
      <c r="D78" s="277"/>
      <c r="E78" s="277"/>
      <c r="F78" s="277"/>
      <c r="G78" s="277"/>
      <c r="H78" s="277"/>
      <c r="I78" s="277"/>
      <c r="J78" s="277"/>
      <c r="K78" s="277"/>
      <c r="L78" s="277"/>
      <c r="M78" s="277"/>
      <c r="N78" s="278"/>
      <c r="O78" s="108"/>
      <c r="P78" s="281"/>
      <c r="Q78" s="107"/>
      <c r="R78" s="108"/>
      <c r="S78" s="108"/>
      <c r="T78" s="108"/>
      <c r="U78" s="108"/>
      <c r="V78" s="108"/>
      <c r="W78" s="108"/>
      <c r="X78" s="108"/>
      <c r="Y78" s="108"/>
    </row>
    <row r="79" spans="1:25" ht="18.75" customHeight="1">
      <c r="A79" s="108"/>
      <c r="B79" s="279"/>
      <c r="C79" s="277"/>
      <c r="D79" s="277"/>
      <c r="E79" s="277"/>
      <c r="F79" s="277"/>
      <c r="G79" s="277"/>
      <c r="H79" s="277"/>
      <c r="I79" s="277"/>
      <c r="J79" s="277"/>
      <c r="K79" s="277"/>
      <c r="L79" s="277"/>
      <c r="M79" s="277"/>
      <c r="N79" s="278"/>
      <c r="O79" s="108"/>
      <c r="P79" s="281"/>
      <c r="Q79" s="107"/>
      <c r="R79" s="108"/>
      <c r="S79" s="108"/>
      <c r="T79" s="108"/>
      <c r="U79" s="108"/>
      <c r="V79" s="108"/>
      <c r="W79" s="108"/>
      <c r="X79" s="108"/>
      <c r="Y79" s="108"/>
    </row>
    <row r="80" spans="1:25" ht="18.75" customHeight="1">
      <c r="A80" s="108"/>
      <c r="B80" s="279"/>
      <c r="C80" s="277"/>
      <c r="D80" s="277"/>
      <c r="E80" s="277"/>
      <c r="F80" s="277"/>
      <c r="G80" s="277"/>
      <c r="H80" s="277"/>
      <c r="I80" s="277"/>
      <c r="J80" s="277"/>
      <c r="K80" s="277"/>
      <c r="L80" s="277"/>
      <c r="M80" s="277"/>
      <c r="N80" s="278"/>
      <c r="O80" s="108"/>
      <c r="P80" s="281"/>
      <c r="Q80" s="107"/>
      <c r="R80" s="108"/>
      <c r="S80" s="108"/>
      <c r="T80" s="108"/>
      <c r="U80" s="108"/>
      <c r="V80" s="108"/>
      <c r="W80" s="108"/>
      <c r="X80" s="108"/>
      <c r="Y80" s="108"/>
    </row>
    <row r="81" spans="1:25" ht="18.75" customHeight="1">
      <c r="A81" s="108"/>
      <c r="B81" s="279"/>
      <c r="C81" s="277"/>
      <c r="D81" s="277"/>
      <c r="E81" s="277"/>
      <c r="F81" s="277"/>
      <c r="G81" s="277"/>
      <c r="H81" s="277"/>
      <c r="I81" s="277"/>
      <c r="J81" s="277"/>
      <c r="K81" s="277"/>
      <c r="L81" s="277"/>
      <c r="M81" s="277"/>
      <c r="N81" s="278"/>
      <c r="O81" s="108"/>
      <c r="P81" s="281"/>
      <c r="Q81" s="107"/>
      <c r="R81" s="108"/>
      <c r="S81" s="108"/>
      <c r="T81" s="108"/>
      <c r="U81" s="108"/>
      <c r="V81" s="108"/>
      <c r="W81" s="108"/>
      <c r="X81" s="108"/>
      <c r="Y81" s="108"/>
    </row>
    <row r="82" spans="1:25" ht="18.75" customHeight="1">
      <c r="A82" s="108"/>
      <c r="B82" s="279"/>
      <c r="C82" s="277"/>
      <c r="D82" s="277"/>
      <c r="E82" s="277"/>
      <c r="F82" s="277"/>
      <c r="G82" s="277"/>
      <c r="H82" s="277"/>
      <c r="I82" s="277"/>
      <c r="J82" s="277"/>
      <c r="K82" s="277"/>
      <c r="L82" s="277"/>
      <c r="M82" s="277"/>
      <c r="N82" s="278"/>
      <c r="O82" s="108"/>
      <c r="P82" s="281"/>
      <c r="Q82" s="107"/>
      <c r="R82" s="108"/>
      <c r="S82" s="108"/>
      <c r="T82" s="108"/>
      <c r="U82" s="108"/>
      <c r="V82" s="108"/>
      <c r="W82" s="108"/>
      <c r="X82" s="108"/>
      <c r="Y82" s="108"/>
    </row>
    <row r="83" spans="1:25" ht="18.75" customHeight="1">
      <c r="A83" s="108"/>
      <c r="B83" s="279"/>
      <c r="C83" s="277"/>
      <c r="D83" s="277"/>
      <c r="E83" s="277"/>
      <c r="F83" s="277"/>
      <c r="G83" s="277"/>
      <c r="H83" s="277"/>
      <c r="I83" s="277"/>
      <c r="J83" s="277"/>
      <c r="K83" s="277"/>
      <c r="L83" s="277"/>
      <c r="M83" s="277"/>
      <c r="N83" s="278"/>
      <c r="O83" s="108"/>
      <c r="P83" s="281"/>
      <c r="Q83" s="107"/>
      <c r="R83" s="108"/>
      <c r="S83" s="108"/>
      <c r="T83" s="108"/>
      <c r="U83" s="108"/>
      <c r="V83" s="108"/>
      <c r="W83" s="108"/>
      <c r="X83" s="108"/>
      <c r="Y83" s="108"/>
    </row>
    <row r="84" spans="1:25" ht="18.75" customHeight="1">
      <c r="A84" s="108"/>
      <c r="B84" s="279"/>
      <c r="C84" s="277"/>
      <c r="D84" s="277"/>
      <c r="E84" s="277"/>
      <c r="F84" s="277"/>
      <c r="G84" s="277"/>
      <c r="H84" s="277"/>
      <c r="I84" s="277"/>
      <c r="J84" s="277"/>
      <c r="K84" s="277"/>
      <c r="L84" s="277"/>
      <c r="M84" s="277"/>
      <c r="N84" s="278"/>
      <c r="O84" s="108"/>
      <c r="P84" s="281"/>
      <c r="Q84" s="107"/>
      <c r="R84" s="108"/>
      <c r="S84" s="108"/>
      <c r="T84" s="108"/>
      <c r="U84" s="108"/>
      <c r="V84" s="108"/>
      <c r="W84" s="108"/>
      <c r="X84" s="108"/>
      <c r="Y84" s="108"/>
    </row>
    <row r="85" spans="1:25" ht="18.75" customHeight="1">
      <c r="A85" s="108"/>
      <c r="B85" s="279"/>
      <c r="C85" s="277"/>
      <c r="D85" s="277"/>
      <c r="E85" s="277"/>
      <c r="F85" s="277"/>
      <c r="G85" s="277"/>
      <c r="H85" s="277"/>
      <c r="I85" s="277"/>
      <c r="J85" s="277"/>
      <c r="K85" s="277"/>
      <c r="L85" s="277"/>
      <c r="M85" s="277"/>
      <c r="N85" s="278"/>
      <c r="O85" s="108"/>
      <c r="P85" s="281"/>
      <c r="Q85" s="107"/>
      <c r="R85" s="108"/>
      <c r="S85" s="108"/>
      <c r="T85" s="108"/>
      <c r="U85" s="108"/>
      <c r="V85" s="108"/>
      <c r="W85" s="108"/>
      <c r="X85" s="108"/>
      <c r="Y85" s="108"/>
    </row>
    <row r="86" spans="1:25" ht="18.75" customHeight="1">
      <c r="A86" s="108"/>
      <c r="B86" s="279"/>
      <c r="C86" s="277"/>
      <c r="D86" s="277"/>
      <c r="E86" s="277"/>
      <c r="F86" s="277"/>
      <c r="G86" s="277"/>
      <c r="H86" s="277"/>
      <c r="I86" s="277"/>
      <c r="J86" s="277"/>
      <c r="K86" s="277"/>
      <c r="L86" s="277"/>
      <c r="M86" s="277"/>
      <c r="N86" s="278"/>
      <c r="O86" s="108"/>
      <c r="P86" s="281"/>
      <c r="Q86" s="107"/>
      <c r="R86" s="108"/>
      <c r="S86" s="108"/>
      <c r="T86" s="108"/>
      <c r="U86" s="108"/>
      <c r="V86" s="108"/>
      <c r="W86" s="108"/>
      <c r="X86" s="108"/>
      <c r="Y86" s="108"/>
    </row>
    <row r="87" spans="1:25" ht="18.75" customHeight="1">
      <c r="A87" s="108"/>
      <c r="B87" s="279"/>
      <c r="C87" s="277"/>
      <c r="D87" s="277"/>
      <c r="E87" s="277"/>
      <c r="F87" s="277"/>
      <c r="G87" s="277"/>
      <c r="H87" s="277"/>
      <c r="I87" s="277"/>
      <c r="J87" s="277"/>
      <c r="K87" s="277"/>
      <c r="L87" s="277"/>
      <c r="M87" s="277"/>
      <c r="N87" s="278"/>
      <c r="O87" s="108"/>
      <c r="P87" s="281"/>
      <c r="Q87" s="107"/>
      <c r="R87" s="108"/>
      <c r="S87" s="108"/>
      <c r="T87" s="108"/>
      <c r="U87" s="108"/>
      <c r="V87" s="108"/>
      <c r="W87" s="108"/>
      <c r="X87" s="108"/>
      <c r="Y87" s="108"/>
    </row>
    <row r="88" spans="1:25" ht="18.75" customHeight="1">
      <c r="A88" s="108"/>
      <c r="B88" s="279"/>
      <c r="C88" s="277"/>
      <c r="D88" s="277"/>
      <c r="E88" s="277"/>
      <c r="F88" s="277"/>
      <c r="G88" s="277"/>
      <c r="H88" s="277"/>
      <c r="I88" s="277"/>
      <c r="J88" s="277"/>
      <c r="K88" s="277"/>
      <c r="L88" s="277"/>
      <c r="M88" s="277"/>
      <c r="N88" s="278"/>
      <c r="O88" s="108"/>
      <c r="P88" s="281"/>
      <c r="Q88" s="107"/>
      <c r="R88" s="108"/>
      <c r="S88" s="108"/>
      <c r="T88" s="108"/>
      <c r="U88" s="108"/>
      <c r="V88" s="108"/>
      <c r="W88" s="108"/>
      <c r="X88" s="108"/>
      <c r="Y88" s="108"/>
    </row>
    <row r="89" spans="1:25" ht="18.75" customHeight="1">
      <c r="A89" s="108"/>
      <c r="B89" s="279"/>
      <c r="C89" s="277"/>
      <c r="D89" s="277"/>
      <c r="E89" s="277"/>
      <c r="F89" s="277"/>
      <c r="G89" s="277"/>
      <c r="H89" s="277"/>
      <c r="I89" s="277"/>
      <c r="J89" s="277"/>
      <c r="K89" s="277"/>
      <c r="L89" s="277"/>
      <c r="M89" s="277"/>
      <c r="N89" s="278"/>
      <c r="O89" s="108"/>
      <c r="P89" s="281"/>
      <c r="Q89" s="107"/>
      <c r="R89" s="108"/>
      <c r="S89" s="108"/>
      <c r="T89" s="108"/>
      <c r="U89" s="108"/>
      <c r="V89" s="108"/>
      <c r="W89" s="108"/>
      <c r="X89" s="108"/>
      <c r="Y89" s="108"/>
    </row>
    <row r="90" spans="1:25" ht="18.75" customHeight="1">
      <c r="A90" s="108"/>
      <c r="B90" s="279"/>
      <c r="C90" s="277"/>
      <c r="D90" s="277"/>
      <c r="E90" s="277"/>
      <c r="F90" s="277"/>
      <c r="G90" s="277"/>
      <c r="H90" s="277"/>
      <c r="I90" s="277"/>
      <c r="J90" s="277"/>
      <c r="K90" s="277"/>
      <c r="L90" s="277"/>
      <c r="M90" s="277"/>
      <c r="N90" s="278"/>
      <c r="O90" s="108"/>
      <c r="P90" s="281"/>
      <c r="Q90" s="107"/>
      <c r="R90" s="108"/>
      <c r="S90" s="108"/>
      <c r="T90" s="108"/>
      <c r="U90" s="108"/>
      <c r="V90" s="108"/>
      <c r="W90" s="108"/>
      <c r="X90" s="108"/>
      <c r="Y90" s="108"/>
    </row>
    <row r="91" spans="1:25" ht="18.75" customHeight="1">
      <c r="A91" s="108"/>
      <c r="B91" s="279"/>
      <c r="C91" s="277"/>
      <c r="D91" s="277"/>
      <c r="E91" s="277"/>
      <c r="F91" s="277"/>
      <c r="G91" s="277"/>
      <c r="H91" s="277"/>
      <c r="I91" s="277"/>
      <c r="J91" s="277"/>
      <c r="K91" s="277"/>
      <c r="L91" s="277"/>
      <c r="M91" s="277"/>
      <c r="N91" s="278"/>
      <c r="O91" s="108"/>
      <c r="P91" s="281"/>
      <c r="Q91" s="107"/>
      <c r="R91" s="108"/>
      <c r="S91" s="108"/>
      <c r="T91" s="108"/>
      <c r="U91" s="108"/>
      <c r="V91" s="108"/>
      <c r="W91" s="108"/>
      <c r="X91" s="108"/>
      <c r="Y91" s="108"/>
    </row>
    <row r="92" spans="1:25" ht="18.75" customHeight="1">
      <c r="A92" s="108"/>
      <c r="B92" s="279"/>
      <c r="C92" s="277"/>
      <c r="D92" s="277"/>
      <c r="E92" s="277"/>
      <c r="F92" s="277"/>
      <c r="G92" s="277"/>
      <c r="H92" s="277"/>
      <c r="I92" s="277"/>
      <c r="J92" s="277"/>
      <c r="K92" s="277"/>
      <c r="L92" s="277"/>
      <c r="M92" s="277"/>
      <c r="N92" s="278"/>
      <c r="O92" s="108"/>
      <c r="P92" s="281"/>
      <c r="Q92" s="107"/>
      <c r="R92" s="108"/>
      <c r="S92" s="108"/>
      <c r="T92" s="108"/>
      <c r="U92" s="108"/>
      <c r="V92" s="108"/>
      <c r="W92" s="108"/>
      <c r="X92" s="108"/>
      <c r="Y92" s="108"/>
    </row>
    <row r="93" spans="1:25" ht="18.75" customHeight="1">
      <c r="A93" s="108"/>
      <c r="B93" s="279"/>
      <c r="C93" s="277"/>
      <c r="D93" s="277"/>
      <c r="E93" s="277"/>
      <c r="F93" s="277"/>
      <c r="G93" s="277"/>
      <c r="H93" s="277"/>
      <c r="I93" s="277"/>
      <c r="J93" s="277"/>
      <c r="K93" s="277"/>
      <c r="L93" s="277"/>
      <c r="M93" s="277"/>
      <c r="N93" s="278"/>
      <c r="O93" s="108"/>
      <c r="P93" s="281"/>
      <c r="Q93" s="107"/>
      <c r="R93" s="108"/>
      <c r="S93" s="108"/>
      <c r="T93" s="108"/>
      <c r="U93" s="108"/>
      <c r="V93" s="108"/>
      <c r="W93" s="108"/>
      <c r="X93" s="108"/>
      <c r="Y93" s="108"/>
    </row>
    <row r="94" spans="1:25" ht="18.75" customHeight="1">
      <c r="A94" s="108"/>
      <c r="B94" s="290"/>
      <c r="C94" s="291"/>
      <c r="D94" s="291"/>
      <c r="E94" s="291"/>
      <c r="F94" s="291"/>
      <c r="G94" s="291"/>
      <c r="H94" s="291"/>
      <c r="I94" s="291"/>
      <c r="J94" s="291"/>
      <c r="K94" s="291"/>
      <c r="L94" s="291"/>
      <c r="M94" s="291"/>
      <c r="N94" s="292"/>
      <c r="O94" s="293"/>
      <c r="P94" s="294"/>
      <c r="Q94" s="107"/>
      <c r="R94" s="108"/>
      <c r="S94" s="108"/>
      <c r="T94" s="108"/>
      <c r="U94" s="108"/>
      <c r="V94" s="108"/>
      <c r="W94" s="108"/>
      <c r="X94" s="108"/>
      <c r="Y94" s="108"/>
    </row>
    <row r="95" spans="1:25" ht="18.75" customHeight="1">
      <c r="A95" s="108"/>
      <c r="B95" s="108"/>
      <c r="C95" s="108"/>
      <c r="D95" s="108"/>
      <c r="E95" s="108"/>
      <c r="F95" s="108"/>
      <c r="G95" s="108"/>
      <c r="H95" s="108"/>
      <c r="I95" s="108"/>
      <c r="J95" s="108"/>
      <c r="K95" s="108"/>
      <c r="L95" s="108"/>
      <c r="M95" s="108"/>
      <c r="N95" s="108"/>
      <c r="O95" s="108"/>
      <c r="P95" s="108"/>
      <c r="Q95" s="107"/>
      <c r="R95" s="108"/>
      <c r="S95" s="108"/>
      <c r="T95" s="108"/>
      <c r="U95" s="108"/>
      <c r="V95" s="108"/>
      <c r="W95" s="108"/>
      <c r="X95" s="108"/>
      <c r="Y95" s="108"/>
    </row>
    <row r="96" spans="1:25" ht="18.75" customHeight="1">
      <c r="A96" s="108"/>
      <c r="B96" s="108"/>
      <c r="C96" s="108"/>
      <c r="D96" s="108"/>
      <c r="E96" s="108"/>
      <c r="F96" s="108"/>
      <c r="G96" s="108"/>
      <c r="H96" s="108"/>
      <c r="I96" s="108"/>
      <c r="J96" s="108"/>
      <c r="K96" s="108"/>
      <c r="L96" s="108"/>
      <c r="M96" s="108"/>
      <c r="N96" s="108"/>
      <c r="O96" s="108"/>
      <c r="P96" s="108"/>
      <c r="Q96" s="107"/>
      <c r="R96" s="108"/>
      <c r="S96" s="108"/>
      <c r="T96" s="108"/>
      <c r="U96" s="108"/>
      <c r="V96" s="108"/>
      <c r="W96" s="108"/>
      <c r="X96" s="108"/>
      <c r="Y96" s="108"/>
    </row>
    <row r="97" spans="1:25" ht="18.75" customHeight="1">
      <c r="A97" s="108"/>
      <c r="B97" s="108"/>
      <c r="C97" s="108"/>
      <c r="D97" s="108"/>
      <c r="E97" s="108"/>
      <c r="F97" s="108"/>
      <c r="G97" s="108"/>
      <c r="H97" s="108"/>
      <c r="I97" s="108"/>
      <c r="J97" s="108"/>
      <c r="K97" s="108"/>
      <c r="L97" s="108"/>
      <c r="M97" s="108"/>
      <c r="N97" s="108"/>
      <c r="O97" s="108"/>
      <c r="P97" s="108"/>
      <c r="Q97" s="107"/>
      <c r="R97" s="108"/>
      <c r="S97" s="108"/>
      <c r="T97" s="108"/>
      <c r="U97" s="108"/>
      <c r="V97" s="108"/>
      <c r="W97" s="108"/>
      <c r="X97" s="108"/>
      <c r="Y97" s="108"/>
    </row>
    <row r="98" spans="1:25" ht="18.75" customHeight="1">
      <c r="A98" s="108"/>
      <c r="B98" s="108"/>
      <c r="C98" s="108"/>
      <c r="D98" s="108"/>
      <c r="E98" s="108"/>
      <c r="F98" s="108"/>
      <c r="G98" s="108"/>
      <c r="H98" s="108"/>
      <c r="I98" s="108"/>
      <c r="J98" s="108"/>
      <c r="K98" s="108"/>
      <c r="L98" s="108"/>
      <c r="M98" s="108"/>
      <c r="N98" s="108"/>
      <c r="O98" s="108"/>
      <c r="P98" s="108"/>
      <c r="Q98" s="107"/>
      <c r="R98" s="108"/>
      <c r="S98" s="108"/>
      <c r="T98" s="108"/>
      <c r="U98" s="108"/>
      <c r="V98" s="108"/>
      <c r="W98" s="108"/>
      <c r="X98" s="108"/>
      <c r="Y98" s="108"/>
    </row>
    <row r="99" spans="1:25" ht="18.75" customHeight="1">
      <c r="A99" s="108"/>
      <c r="B99" s="108"/>
      <c r="C99" s="108"/>
      <c r="D99" s="108"/>
      <c r="E99" s="108"/>
      <c r="F99" s="108"/>
      <c r="G99" s="108"/>
      <c r="H99" s="108"/>
      <c r="I99" s="108"/>
      <c r="J99" s="108"/>
      <c r="K99" s="108"/>
      <c r="L99" s="108"/>
      <c r="M99" s="108"/>
      <c r="N99" s="108"/>
      <c r="O99" s="108"/>
      <c r="P99" s="108"/>
      <c r="Q99" s="107"/>
      <c r="R99" s="108"/>
      <c r="S99" s="108"/>
      <c r="T99" s="108"/>
      <c r="U99" s="108"/>
      <c r="V99" s="108"/>
      <c r="W99" s="108"/>
      <c r="X99" s="108"/>
      <c r="Y99" s="108"/>
    </row>
    <row r="100" spans="1:25" ht="18.75" customHeight="1">
      <c r="A100" s="108"/>
      <c r="B100" s="108"/>
      <c r="C100" s="108"/>
      <c r="D100" s="108"/>
      <c r="E100" s="108"/>
      <c r="F100" s="108"/>
      <c r="G100" s="108"/>
      <c r="H100" s="108"/>
      <c r="I100" s="108"/>
      <c r="J100" s="108"/>
      <c r="K100" s="108"/>
      <c r="L100" s="108"/>
      <c r="M100" s="108"/>
      <c r="N100" s="108"/>
      <c r="O100" s="108"/>
      <c r="P100" s="108"/>
      <c r="Q100" s="107"/>
      <c r="R100" s="108"/>
      <c r="S100" s="108"/>
      <c r="T100" s="108"/>
      <c r="U100" s="108"/>
      <c r="V100" s="108"/>
      <c r="W100" s="108"/>
      <c r="X100" s="108"/>
      <c r="Y100" s="108"/>
    </row>
    <row r="101" spans="1:25" ht="18.75" customHeight="1">
      <c r="A101" s="108"/>
      <c r="B101" s="108"/>
      <c r="C101" s="108"/>
      <c r="D101" s="108"/>
      <c r="E101" s="108"/>
      <c r="F101" s="108"/>
      <c r="G101" s="108"/>
      <c r="H101" s="108"/>
      <c r="I101" s="108"/>
      <c r="J101" s="108"/>
      <c r="K101" s="108"/>
      <c r="L101" s="108"/>
      <c r="M101" s="108"/>
      <c r="N101" s="108"/>
      <c r="O101" s="108"/>
      <c r="P101" s="108"/>
      <c r="Q101" s="107"/>
      <c r="R101" s="108"/>
      <c r="S101" s="108"/>
      <c r="T101" s="108"/>
      <c r="U101" s="108"/>
      <c r="V101" s="108"/>
      <c r="W101" s="108"/>
      <c r="X101" s="108"/>
      <c r="Y101" s="108"/>
    </row>
    <row r="102" spans="1:25" ht="18.75" customHeight="1">
      <c r="A102" s="108"/>
      <c r="B102" s="108"/>
      <c r="C102" s="108"/>
      <c r="D102" s="108"/>
      <c r="E102" s="108"/>
      <c r="F102" s="108"/>
      <c r="G102" s="108"/>
      <c r="H102" s="108"/>
      <c r="I102" s="108"/>
      <c r="J102" s="108"/>
      <c r="K102" s="108"/>
      <c r="L102" s="108"/>
      <c r="M102" s="108"/>
      <c r="N102" s="108"/>
      <c r="O102" s="108"/>
      <c r="P102" s="108"/>
      <c r="Q102" s="107"/>
      <c r="R102" s="108"/>
      <c r="S102" s="108"/>
      <c r="T102" s="108"/>
      <c r="U102" s="108"/>
      <c r="V102" s="108"/>
      <c r="W102" s="108"/>
      <c r="X102" s="108"/>
      <c r="Y102" s="108"/>
    </row>
    <row r="103" spans="1:25" ht="18.75" customHeight="1">
      <c r="A103" s="108"/>
      <c r="B103" s="108"/>
      <c r="C103" s="108"/>
      <c r="D103" s="108"/>
      <c r="E103" s="108"/>
      <c r="F103" s="108"/>
      <c r="G103" s="108"/>
      <c r="H103" s="108"/>
      <c r="I103" s="108"/>
      <c r="J103" s="108"/>
      <c r="K103" s="108"/>
      <c r="L103" s="108"/>
      <c r="M103" s="108"/>
      <c r="N103" s="108"/>
      <c r="O103" s="108"/>
      <c r="P103" s="108"/>
      <c r="Q103" s="107"/>
      <c r="R103" s="108"/>
      <c r="S103" s="108"/>
      <c r="T103" s="108"/>
      <c r="U103" s="108"/>
      <c r="V103" s="108"/>
      <c r="W103" s="108"/>
      <c r="X103" s="108"/>
      <c r="Y103" s="108"/>
    </row>
    <row r="104" spans="1:25" ht="18.75" customHeight="1">
      <c r="A104" s="108"/>
      <c r="B104" s="108"/>
      <c r="C104" s="108"/>
      <c r="D104" s="108"/>
      <c r="E104" s="108"/>
      <c r="F104" s="108"/>
      <c r="G104" s="108"/>
      <c r="H104" s="108"/>
      <c r="I104" s="108"/>
      <c r="J104" s="108"/>
      <c r="K104" s="108"/>
      <c r="L104" s="108"/>
      <c r="M104" s="108"/>
      <c r="N104" s="108"/>
      <c r="O104" s="108"/>
      <c r="P104" s="108"/>
      <c r="Q104" s="107"/>
      <c r="R104" s="108"/>
      <c r="S104" s="108"/>
      <c r="T104" s="108"/>
      <c r="U104" s="108"/>
      <c r="V104" s="108"/>
      <c r="W104" s="108"/>
      <c r="X104" s="108"/>
      <c r="Y104" s="108"/>
    </row>
    <row r="105" spans="1:25" ht="18.75" customHeight="1">
      <c r="A105" s="108"/>
      <c r="B105" s="108"/>
      <c r="C105" s="108"/>
      <c r="D105" s="108"/>
      <c r="E105" s="108"/>
      <c r="F105" s="108"/>
      <c r="G105" s="108"/>
      <c r="H105" s="108"/>
      <c r="I105" s="108"/>
      <c r="J105" s="108"/>
      <c r="K105" s="108"/>
      <c r="L105" s="108"/>
      <c r="M105" s="108"/>
      <c r="N105" s="108"/>
      <c r="O105" s="108"/>
      <c r="P105" s="108"/>
      <c r="Q105" s="107"/>
      <c r="R105" s="108"/>
      <c r="S105" s="108"/>
      <c r="T105" s="108"/>
      <c r="U105" s="108"/>
      <c r="V105" s="108"/>
      <c r="W105" s="108"/>
      <c r="X105" s="108"/>
      <c r="Y105" s="108"/>
    </row>
    <row r="106" spans="1:25" ht="18.75" customHeight="1">
      <c r="A106" s="108"/>
      <c r="B106" s="108"/>
      <c r="C106" s="108"/>
      <c r="D106" s="108"/>
      <c r="E106" s="108"/>
      <c r="F106" s="108"/>
      <c r="G106" s="108"/>
      <c r="H106" s="108"/>
      <c r="I106" s="108"/>
      <c r="J106" s="108"/>
      <c r="K106" s="108"/>
      <c r="L106" s="108"/>
      <c r="M106" s="108"/>
      <c r="N106" s="108"/>
      <c r="O106" s="108"/>
      <c r="P106" s="108"/>
      <c r="Q106" s="107"/>
      <c r="R106" s="108"/>
      <c r="S106" s="108"/>
      <c r="T106" s="108"/>
      <c r="U106" s="108"/>
      <c r="V106" s="108"/>
      <c r="W106" s="108"/>
      <c r="X106" s="108"/>
      <c r="Y106" s="108"/>
    </row>
    <row r="107" spans="1:25" ht="18.75" customHeight="1">
      <c r="A107" s="108"/>
      <c r="B107" s="108"/>
      <c r="C107" s="108"/>
      <c r="D107" s="108"/>
      <c r="E107" s="108"/>
      <c r="F107" s="108"/>
      <c r="G107" s="108"/>
      <c r="H107" s="108"/>
      <c r="I107" s="108"/>
      <c r="J107" s="108"/>
      <c r="K107" s="108"/>
      <c r="L107" s="108"/>
      <c r="M107" s="108"/>
      <c r="N107" s="108"/>
      <c r="O107" s="108"/>
      <c r="P107" s="108"/>
      <c r="Q107" s="107"/>
      <c r="R107" s="108"/>
      <c r="S107" s="108"/>
      <c r="T107" s="108"/>
      <c r="U107" s="108"/>
      <c r="V107" s="108"/>
      <c r="W107" s="108"/>
      <c r="X107" s="108"/>
      <c r="Y107" s="108"/>
    </row>
    <row r="108" spans="1:25" ht="18.75" customHeight="1">
      <c r="A108" s="108"/>
      <c r="B108" s="108"/>
      <c r="C108" s="108"/>
      <c r="D108" s="108"/>
      <c r="E108" s="108"/>
      <c r="F108" s="108"/>
      <c r="G108" s="108"/>
      <c r="H108" s="108"/>
      <c r="I108" s="108"/>
      <c r="J108" s="108"/>
      <c r="K108" s="108"/>
      <c r="L108" s="108"/>
      <c r="M108" s="108"/>
      <c r="N108" s="108"/>
      <c r="O108" s="108"/>
      <c r="P108" s="108"/>
      <c r="Q108" s="107"/>
      <c r="R108" s="108"/>
      <c r="S108" s="108"/>
      <c r="T108" s="108"/>
      <c r="U108" s="108"/>
      <c r="V108" s="108"/>
      <c r="W108" s="108"/>
      <c r="X108" s="108"/>
      <c r="Y108" s="108"/>
    </row>
    <row r="109" spans="1:25" ht="18.75" customHeight="1">
      <c r="A109" s="108"/>
      <c r="B109" s="108"/>
      <c r="C109" s="108"/>
      <c r="D109" s="108"/>
      <c r="E109" s="108"/>
      <c r="F109" s="108"/>
      <c r="G109" s="108"/>
      <c r="H109" s="108"/>
      <c r="I109" s="108"/>
      <c r="J109" s="108"/>
      <c r="K109" s="108"/>
      <c r="L109" s="108"/>
      <c r="M109" s="108"/>
      <c r="N109" s="108"/>
      <c r="O109" s="108"/>
      <c r="P109" s="108"/>
      <c r="Q109" s="107"/>
      <c r="R109" s="108"/>
      <c r="S109" s="108"/>
      <c r="T109" s="108"/>
      <c r="U109" s="108"/>
      <c r="V109" s="108"/>
      <c r="W109" s="108"/>
      <c r="X109" s="108"/>
      <c r="Y109" s="108"/>
    </row>
    <row r="110" spans="1:25" ht="18.75" customHeight="1">
      <c r="A110" s="108"/>
      <c r="B110" s="108"/>
      <c r="C110" s="108"/>
      <c r="D110" s="108"/>
      <c r="E110" s="108"/>
      <c r="F110" s="108"/>
      <c r="G110" s="108"/>
      <c r="H110" s="108"/>
      <c r="I110" s="108"/>
      <c r="J110" s="108"/>
      <c r="K110" s="108"/>
      <c r="L110" s="108"/>
      <c r="M110" s="108"/>
      <c r="N110" s="108"/>
      <c r="O110" s="108"/>
      <c r="P110" s="108"/>
      <c r="Q110" s="107"/>
      <c r="R110" s="108"/>
      <c r="S110" s="108"/>
      <c r="T110" s="108"/>
      <c r="U110" s="108"/>
      <c r="V110" s="108"/>
      <c r="W110" s="108"/>
      <c r="X110" s="108"/>
      <c r="Y110" s="108"/>
    </row>
    <row r="111" spans="1:25" ht="18.75" customHeight="1">
      <c r="A111" s="108"/>
      <c r="B111" s="108"/>
      <c r="C111" s="108"/>
      <c r="D111" s="108"/>
      <c r="E111" s="108"/>
      <c r="F111" s="108"/>
      <c r="G111" s="108"/>
      <c r="H111" s="108"/>
      <c r="I111" s="108"/>
      <c r="J111" s="108"/>
      <c r="K111" s="108"/>
      <c r="L111" s="108"/>
      <c r="M111" s="108"/>
      <c r="N111" s="108"/>
      <c r="O111" s="108"/>
      <c r="P111" s="108"/>
      <c r="Q111" s="107"/>
      <c r="R111" s="108"/>
      <c r="S111" s="108"/>
      <c r="T111" s="108"/>
      <c r="U111" s="108"/>
      <c r="V111" s="108"/>
      <c r="W111" s="108"/>
      <c r="X111" s="108"/>
      <c r="Y111" s="108"/>
    </row>
    <row r="112" spans="1:25" ht="18.75" customHeight="1">
      <c r="A112" s="108"/>
      <c r="B112" s="108"/>
      <c r="C112" s="108"/>
      <c r="D112" s="108"/>
      <c r="E112" s="108"/>
      <c r="F112" s="108"/>
      <c r="G112" s="108"/>
      <c r="H112" s="108"/>
      <c r="I112" s="108"/>
      <c r="J112" s="108"/>
      <c r="K112" s="108"/>
      <c r="L112" s="108"/>
      <c r="M112" s="108"/>
      <c r="N112" s="108"/>
      <c r="O112" s="108"/>
      <c r="P112" s="108"/>
      <c r="Q112" s="107"/>
      <c r="R112" s="108"/>
      <c r="S112" s="108"/>
      <c r="T112" s="108"/>
      <c r="U112" s="108"/>
      <c r="V112" s="108"/>
      <c r="W112" s="108"/>
      <c r="X112" s="108"/>
      <c r="Y112" s="108"/>
    </row>
    <row r="113" spans="1:25" ht="18.75" customHeight="1">
      <c r="A113" s="108"/>
      <c r="B113" s="108"/>
      <c r="C113" s="108"/>
      <c r="D113" s="108"/>
      <c r="E113" s="108"/>
      <c r="F113" s="108"/>
      <c r="G113" s="108"/>
      <c r="H113" s="108"/>
      <c r="I113" s="108"/>
      <c r="J113" s="108"/>
      <c r="K113" s="108"/>
      <c r="L113" s="108"/>
      <c r="M113" s="108"/>
      <c r="N113" s="108"/>
      <c r="O113" s="108"/>
      <c r="P113" s="108"/>
      <c r="Q113" s="107"/>
      <c r="R113" s="108"/>
      <c r="S113" s="108"/>
      <c r="T113" s="108"/>
      <c r="U113" s="108"/>
      <c r="V113" s="108"/>
      <c r="W113" s="108"/>
      <c r="X113" s="108"/>
      <c r="Y113" s="108"/>
    </row>
    <row r="114" spans="1:25" ht="18.75" customHeight="1">
      <c r="A114" s="108"/>
      <c r="B114" s="108"/>
      <c r="C114" s="108"/>
      <c r="D114" s="108"/>
      <c r="E114" s="108"/>
      <c r="F114" s="108"/>
      <c r="G114" s="108"/>
      <c r="H114" s="108"/>
      <c r="I114" s="108"/>
      <c r="J114" s="108"/>
      <c r="K114" s="108"/>
      <c r="L114" s="108"/>
      <c r="M114" s="108"/>
      <c r="N114" s="108"/>
      <c r="O114" s="108"/>
      <c r="P114" s="108"/>
      <c r="Q114" s="107"/>
      <c r="R114" s="108"/>
      <c r="S114" s="108"/>
      <c r="T114" s="108"/>
      <c r="U114" s="108"/>
      <c r="V114" s="108"/>
      <c r="W114" s="108"/>
      <c r="X114" s="108"/>
      <c r="Y114" s="108"/>
    </row>
    <row r="115" spans="1:25" ht="18.75" customHeight="1">
      <c r="A115" s="108"/>
      <c r="B115" s="108"/>
      <c r="C115" s="108"/>
      <c r="D115" s="108"/>
      <c r="E115" s="108"/>
      <c r="F115" s="108"/>
      <c r="G115" s="108"/>
      <c r="H115" s="108"/>
      <c r="I115" s="108"/>
      <c r="J115" s="108"/>
      <c r="K115" s="108"/>
      <c r="L115" s="108"/>
      <c r="M115" s="108"/>
      <c r="N115" s="108"/>
      <c r="O115" s="108"/>
      <c r="P115" s="108"/>
      <c r="Q115" s="107"/>
      <c r="R115" s="108"/>
      <c r="S115" s="108"/>
      <c r="T115" s="108"/>
      <c r="U115" s="108"/>
      <c r="V115" s="108"/>
      <c r="W115" s="108"/>
      <c r="X115" s="108"/>
      <c r="Y115" s="108"/>
    </row>
    <row r="116" spans="1:25" ht="18.75" customHeight="1">
      <c r="A116" s="108"/>
      <c r="B116" s="108"/>
      <c r="C116" s="108"/>
      <c r="D116" s="108"/>
      <c r="E116" s="108"/>
      <c r="F116" s="108"/>
      <c r="G116" s="108"/>
      <c r="H116" s="108"/>
      <c r="I116" s="108"/>
      <c r="J116" s="108"/>
      <c r="K116" s="108"/>
      <c r="L116" s="108"/>
      <c r="M116" s="108"/>
      <c r="N116" s="108"/>
      <c r="O116" s="108"/>
      <c r="P116" s="108"/>
      <c r="Q116" s="107"/>
      <c r="R116" s="108"/>
      <c r="S116" s="108"/>
      <c r="T116" s="108"/>
      <c r="U116" s="108"/>
      <c r="V116" s="108"/>
      <c r="W116" s="108"/>
      <c r="X116" s="108"/>
      <c r="Y116" s="108"/>
    </row>
    <row r="117" spans="1:25" ht="18.75" customHeight="1">
      <c r="A117" s="108"/>
      <c r="B117" s="108"/>
      <c r="C117" s="108"/>
      <c r="D117" s="108"/>
      <c r="E117" s="108"/>
      <c r="F117" s="108"/>
      <c r="G117" s="108"/>
      <c r="H117" s="108"/>
      <c r="I117" s="108"/>
      <c r="J117" s="108"/>
      <c r="K117" s="108"/>
      <c r="L117" s="108"/>
      <c r="M117" s="108"/>
      <c r="N117" s="108"/>
      <c r="O117" s="108"/>
      <c r="P117" s="108"/>
      <c r="Q117" s="107"/>
      <c r="R117" s="108"/>
      <c r="S117" s="108"/>
      <c r="T117" s="108"/>
      <c r="U117" s="108"/>
      <c r="V117" s="108"/>
      <c r="W117" s="108"/>
      <c r="X117" s="108"/>
      <c r="Y117" s="108"/>
    </row>
    <row r="118" spans="1:25" ht="18.75" customHeight="1">
      <c r="A118" s="108"/>
      <c r="B118" s="108"/>
      <c r="C118" s="108"/>
      <c r="D118" s="108"/>
      <c r="E118" s="108"/>
      <c r="F118" s="108"/>
      <c r="G118" s="108"/>
      <c r="H118" s="108"/>
      <c r="I118" s="108"/>
      <c r="J118" s="108"/>
      <c r="K118" s="108"/>
      <c r="L118" s="108"/>
      <c r="M118" s="108"/>
      <c r="N118" s="108"/>
      <c r="O118" s="108"/>
      <c r="P118" s="108"/>
      <c r="Q118" s="107"/>
      <c r="R118" s="108"/>
      <c r="S118" s="108"/>
      <c r="T118" s="108"/>
      <c r="U118" s="108"/>
      <c r="V118" s="108"/>
      <c r="W118" s="108"/>
      <c r="X118" s="108"/>
      <c r="Y118" s="108"/>
    </row>
    <row r="119" spans="1:25" ht="18.75" customHeight="1">
      <c r="A119" s="108"/>
      <c r="B119" s="108"/>
      <c r="C119" s="108"/>
      <c r="D119" s="108"/>
      <c r="E119" s="108"/>
      <c r="F119" s="108"/>
      <c r="G119" s="108"/>
      <c r="H119" s="108"/>
      <c r="I119" s="108"/>
      <c r="J119" s="108"/>
      <c r="K119" s="108"/>
      <c r="L119" s="108"/>
      <c r="M119" s="108"/>
      <c r="N119" s="108"/>
      <c r="O119" s="108"/>
      <c r="P119" s="108"/>
      <c r="Q119" s="107"/>
      <c r="R119" s="108"/>
      <c r="S119" s="108"/>
      <c r="T119" s="108"/>
      <c r="U119" s="108"/>
      <c r="V119" s="108"/>
      <c r="W119" s="108"/>
      <c r="X119" s="108"/>
      <c r="Y119" s="108"/>
    </row>
    <row r="120" spans="1:25" ht="18.75" customHeight="1">
      <c r="A120" s="108"/>
      <c r="B120" s="108"/>
      <c r="C120" s="108"/>
      <c r="D120" s="108"/>
      <c r="E120" s="108"/>
      <c r="F120" s="108"/>
      <c r="G120" s="108"/>
      <c r="H120" s="108"/>
      <c r="I120" s="108"/>
      <c r="J120" s="108"/>
      <c r="K120" s="108"/>
      <c r="L120" s="108"/>
      <c r="M120" s="108"/>
      <c r="N120" s="108"/>
      <c r="O120" s="108"/>
      <c r="P120" s="108"/>
      <c r="Q120" s="107"/>
      <c r="R120" s="108"/>
      <c r="S120" s="108"/>
      <c r="T120" s="108"/>
      <c r="U120" s="108"/>
      <c r="V120" s="108"/>
      <c r="W120" s="108"/>
      <c r="X120" s="108"/>
      <c r="Y120" s="108"/>
    </row>
    <row r="121" spans="1:25" ht="18.75" customHeight="1">
      <c r="A121" s="108"/>
      <c r="B121" s="108"/>
      <c r="C121" s="108"/>
      <c r="D121" s="108"/>
      <c r="E121" s="108"/>
      <c r="F121" s="108"/>
      <c r="G121" s="108"/>
      <c r="H121" s="108"/>
      <c r="I121" s="108"/>
      <c r="J121" s="108"/>
      <c r="K121" s="108"/>
      <c r="L121" s="108"/>
      <c r="M121" s="108"/>
      <c r="N121" s="108"/>
      <c r="O121" s="108"/>
      <c r="P121" s="108"/>
      <c r="Q121" s="107"/>
      <c r="R121" s="108"/>
      <c r="S121" s="108"/>
      <c r="T121" s="108"/>
      <c r="U121" s="108"/>
      <c r="V121" s="108"/>
      <c r="W121" s="108"/>
      <c r="X121" s="108"/>
      <c r="Y121" s="108"/>
    </row>
    <row r="122" spans="1:25" ht="18.75" customHeight="1">
      <c r="A122" s="108"/>
      <c r="B122" s="108"/>
      <c r="C122" s="108"/>
      <c r="D122" s="108"/>
      <c r="E122" s="108"/>
      <c r="F122" s="108"/>
      <c r="G122" s="108"/>
      <c r="H122" s="108"/>
      <c r="I122" s="108"/>
      <c r="J122" s="108"/>
      <c r="K122" s="108"/>
      <c r="L122" s="108"/>
      <c r="M122" s="108"/>
      <c r="N122" s="108"/>
      <c r="O122" s="108"/>
      <c r="P122" s="108"/>
      <c r="Q122" s="107"/>
      <c r="R122" s="108"/>
      <c r="S122" s="108"/>
      <c r="T122" s="108"/>
      <c r="U122" s="108"/>
      <c r="V122" s="108"/>
      <c r="W122" s="108"/>
      <c r="X122" s="108"/>
      <c r="Y122" s="108"/>
    </row>
    <row r="123" spans="1:25" ht="18.75" customHeight="1">
      <c r="A123" s="108"/>
      <c r="B123" s="108"/>
      <c r="C123" s="108"/>
      <c r="D123" s="108"/>
      <c r="E123" s="108"/>
      <c r="F123" s="108"/>
      <c r="G123" s="108"/>
      <c r="H123" s="108"/>
      <c r="I123" s="108"/>
      <c r="J123" s="108"/>
      <c r="K123" s="108"/>
      <c r="L123" s="108"/>
      <c r="M123" s="108"/>
      <c r="N123" s="108"/>
      <c r="O123" s="108"/>
      <c r="P123" s="108"/>
      <c r="Q123" s="107"/>
      <c r="R123" s="108"/>
      <c r="S123" s="108"/>
      <c r="T123" s="108"/>
      <c r="U123" s="108"/>
      <c r="V123" s="108"/>
      <c r="W123" s="108"/>
      <c r="X123" s="108"/>
      <c r="Y123" s="108"/>
    </row>
    <row r="124" spans="1:25" ht="18.75" customHeight="1">
      <c r="A124" s="108"/>
      <c r="B124" s="108"/>
      <c r="C124" s="108"/>
      <c r="D124" s="108"/>
      <c r="E124" s="108"/>
      <c r="F124" s="108"/>
      <c r="G124" s="108"/>
      <c r="H124" s="108"/>
      <c r="I124" s="108"/>
      <c r="J124" s="108"/>
      <c r="K124" s="108"/>
      <c r="L124" s="108"/>
      <c r="M124" s="108"/>
      <c r="N124" s="108"/>
      <c r="O124" s="108"/>
      <c r="P124" s="108"/>
      <c r="Q124" s="107"/>
      <c r="R124" s="108"/>
      <c r="S124" s="108"/>
      <c r="T124" s="108"/>
      <c r="U124" s="108"/>
      <c r="V124" s="108"/>
      <c r="W124" s="108"/>
      <c r="X124" s="108"/>
      <c r="Y124" s="108"/>
    </row>
    <row r="125" spans="1:25" ht="18.75" customHeight="1">
      <c r="A125" s="108"/>
      <c r="B125" s="108"/>
      <c r="C125" s="108"/>
      <c r="D125" s="108"/>
      <c r="E125" s="108"/>
      <c r="F125" s="108"/>
      <c r="G125" s="108"/>
      <c r="H125" s="108"/>
      <c r="I125" s="108"/>
      <c r="J125" s="108"/>
      <c r="K125" s="108"/>
      <c r="L125" s="108"/>
      <c r="M125" s="108"/>
      <c r="N125" s="108"/>
      <c r="O125" s="108"/>
      <c r="P125" s="108"/>
      <c r="Q125" s="107"/>
      <c r="R125" s="108"/>
      <c r="S125" s="108"/>
      <c r="T125" s="108"/>
      <c r="U125" s="108"/>
      <c r="V125" s="108"/>
      <c r="W125" s="108"/>
      <c r="X125" s="108"/>
      <c r="Y125" s="108"/>
    </row>
    <row r="126" spans="1:25" ht="18.75" customHeight="1">
      <c r="A126" s="108"/>
      <c r="B126" s="108"/>
      <c r="C126" s="108"/>
      <c r="D126" s="108"/>
      <c r="E126" s="108"/>
      <c r="F126" s="108"/>
      <c r="G126" s="108"/>
      <c r="H126" s="108"/>
      <c r="I126" s="108"/>
      <c r="J126" s="108"/>
      <c r="K126" s="108"/>
      <c r="L126" s="108"/>
      <c r="M126" s="108"/>
      <c r="N126" s="108"/>
      <c r="O126" s="108"/>
      <c r="P126" s="108"/>
      <c r="Q126" s="107"/>
      <c r="R126" s="108"/>
      <c r="S126" s="108"/>
      <c r="T126" s="108"/>
      <c r="U126" s="108"/>
      <c r="V126" s="108"/>
      <c r="W126" s="108"/>
      <c r="X126" s="108"/>
      <c r="Y126" s="108"/>
    </row>
    <row r="127" spans="1:25" ht="18.75" customHeight="1">
      <c r="A127" s="108"/>
      <c r="B127" s="108"/>
      <c r="C127" s="108"/>
      <c r="D127" s="108"/>
      <c r="E127" s="108"/>
      <c r="F127" s="108"/>
      <c r="G127" s="108"/>
      <c r="H127" s="108"/>
      <c r="I127" s="108"/>
      <c r="J127" s="108"/>
      <c r="K127" s="108"/>
      <c r="L127" s="108"/>
      <c r="M127" s="108"/>
      <c r="N127" s="108"/>
      <c r="O127" s="108"/>
      <c r="P127" s="108"/>
      <c r="Q127" s="107"/>
      <c r="R127" s="108"/>
      <c r="S127" s="108"/>
      <c r="T127" s="108"/>
      <c r="U127" s="108"/>
      <c r="V127" s="108"/>
      <c r="W127" s="108"/>
      <c r="X127" s="108"/>
      <c r="Y127" s="108"/>
    </row>
    <row r="128" spans="1:25" ht="18.75" customHeight="1">
      <c r="A128" s="108"/>
      <c r="B128" s="108"/>
      <c r="C128" s="108"/>
      <c r="D128" s="108"/>
      <c r="E128" s="108"/>
      <c r="F128" s="108"/>
      <c r="G128" s="108"/>
      <c r="H128" s="108"/>
      <c r="I128" s="108"/>
      <c r="J128" s="108"/>
      <c r="K128" s="108"/>
      <c r="L128" s="108"/>
      <c r="M128" s="108"/>
      <c r="N128" s="108"/>
      <c r="O128" s="108"/>
      <c r="P128" s="108"/>
      <c r="Q128" s="107"/>
      <c r="R128" s="108"/>
      <c r="S128" s="108"/>
      <c r="T128" s="108"/>
      <c r="U128" s="108"/>
      <c r="V128" s="108"/>
      <c r="W128" s="108"/>
      <c r="X128" s="108"/>
      <c r="Y128" s="108"/>
    </row>
    <row r="129" spans="1:25" ht="18.75" customHeight="1">
      <c r="A129" s="108"/>
      <c r="B129" s="108"/>
      <c r="C129" s="108"/>
      <c r="D129" s="108"/>
      <c r="E129" s="108"/>
      <c r="F129" s="108"/>
      <c r="G129" s="108"/>
      <c r="H129" s="108"/>
      <c r="I129" s="108"/>
      <c r="J129" s="108"/>
      <c r="K129" s="108"/>
      <c r="L129" s="108"/>
      <c r="M129" s="108"/>
      <c r="N129" s="108"/>
      <c r="O129" s="108"/>
      <c r="P129" s="108"/>
      <c r="Q129" s="107"/>
      <c r="R129" s="108"/>
      <c r="S129" s="108"/>
      <c r="T129" s="108"/>
      <c r="U129" s="108"/>
      <c r="V129" s="108"/>
      <c r="W129" s="108"/>
      <c r="X129" s="108"/>
      <c r="Y129" s="108"/>
    </row>
    <row r="130" spans="1:25" ht="18.75" customHeight="1">
      <c r="A130" s="108"/>
      <c r="B130" s="108"/>
      <c r="C130" s="108"/>
      <c r="D130" s="108"/>
      <c r="E130" s="108"/>
      <c r="F130" s="108"/>
      <c r="G130" s="108"/>
      <c r="H130" s="108"/>
      <c r="I130" s="108"/>
      <c r="J130" s="108"/>
      <c r="K130" s="108"/>
      <c r="L130" s="108"/>
      <c r="M130" s="108"/>
      <c r="N130" s="108"/>
      <c r="O130" s="108"/>
      <c r="P130" s="108"/>
      <c r="Q130" s="107"/>
      <c r="R130" s="108"/>
      <c r="S130" s="108"/>
      <c r="T130" s="108"/>
      <c r="U130" s="108"/>
      <c r="V130" s="108"/>
      <c r="W130" s="108"/>
      <c r="X130" s="108"/>
      <c r="Y130" s="108"/>
    </row>
    <row r="131" spans="1:25" ht="18.75" customHeight="1">
      <c r="A131" s="108"/>
      <c r="B131" s="108"/>
      <c r="C131" s="108"/>
      <c r="D131" s="108"/>
      <c r="E131" s="108"/>
      <c r="F131" s="108"/>
      <c r="G131" s="108"/>
      <c r="H131" s="108"/>
      <c r="I131" s="108"/>
      <c r="J131" s="108"/>
      <c r="K131" s="108"/>
      <c r="L131" s="108"/>
      <c r="M131" s="108"/>
      <c r="N131" s="108"/>
      <c r="O131" s="108"/>
      <c r="P131" s="108"/>
      <c r="Q131" s="107"/>
      <c r="R131" s="108"/>
      <c r="S131" s="108"/>
      <c r="T131" s="108"/>
      <c r="U131" s="108"/>
      <c r="V131" s="108"/>
      <c r="W131" s="108"/>
      <c r="X131" s="108"/>
      <c r="Y131" s="108"/>
    </row>
    <row r="132" spans="1:25" ht="18.75" customHeight="1">
      <c r="A132" s="108"/>
      <c r="B132" s="108"/>
      <c r="C132" s="108"/>
      <c r="D132" s="108"/>
      <c r="E132" s="108"/>
      <c r="F132" s="108"/>
      <c r="G132" s="108"/>
      <c r="H132" s="108"/>
      <c r="I132" s="108"/>
      <c r="J132" s="108"/>
      <c r="K132" s="108"/>
      <c r="L132" s="108"/>
      <c r="M132" s="108"/>
      <c r="N132" s="108"/>
      <c r="O132" s="108"/>
      <c r="P132" s="108"/>
      <c r="Q132" s="107"/>
      <c r="R132" s="108"/>
      <c r="S132" s="108"/>
      <c r="T132" s="108"/>
      <c r="U132" s="108"/>
      <c r="V132" s="108"/>
      <c r="W132" s="108"/>
      <c r="X132" s="108"/>
      <c r="Y132" s="108"/>
    </row>
    <row r="133" spans="1:25" ht="18.75" customHeight="1">
      <c r="A133" s="108"/>
      <c r="B133" s="108"/>
      <c r="C133" s="108"/>
      <c r="D133" s="108"/>
      <c r="E133" s="108"/>
      <c r="F133" s="108"/>
      <c r="G133" s="108"/>
      <c r="H133" s="108"/>
      <c r="I133" s="108"/>
      <c r="J133" s="108"/>
      <c r="K133" s="108"/>
      <c r="L133" s="108"/>
      <c r="M133" s="108"/>
      <c r="N133" s="108"/>
      <c r="O133" s="108"/>
      <c r="P133" s="108"/>
      <c r="Q133" s="107"/>
      <c r="R133" s="108"/>
      <c r="S133" s="108"/>
      <c r="T133" s="108"/>
      <c r="U133" s="108"/>
      <c r="V133" s="108"/>
      <c r="W133" s="108"/>
      <c r="X133" s="108"/>
      <c r="Y133" s="108"/>
    </row>
    <row r="134" spans="1:25" ht="18.75" customHeight="1">
      <c r="A134" s="108"/>
      <c r="B134" s="108"/>
      <c r="C134" s="108"/>
      <c r="D134" s="108"/>
      <c r="E134" s="108"/>
      <c r="F134" s="108"/>
      <c r="G134" s="108"/>
      <c r="H134" s="108"/>
      <c r="I134" s="108"/>
      <c r="J134" s="108"/>
      <c r="K134" s="108"/>
      <c r="L134" s="108"/>
      <c r="M134" s="108"/>
      <c r="N134" s="108"/>
      <c r="O134" s="108"/>
      <c r="P134" s="108"/>
      <c r="Q134" s="107"/>
      <c r="R134" s="108"/>
      <c r="S134" s="108"/>
      <c r="T134" s="108"/>
      <c r="U134" s="108"/>
      <c r="V134" s="108"/>
      <c r="W134" s="108"/>
      <c r="X134" s="108"/>
      <c r="Y134" s="108"/>
    </row>
    <row r="135" spans="1:25" ht="18.75" customHeight="1">
      <c r="A135" s="108"/>
      <c r="B135" s="108"/>
      <c r="C135" s="108"/>
      <c r="D135" s="108"/>
      <c r="E135" s="108"/>
      <c r="F135" s="108"/>
      <c r="G135" s="108"/>
      <c r="H135" s="108"/>
      <c r="I135" s="108"/>
      <c r="J135" s="108"/>
      <c r="K135" s="108"/>
      <c r="L135" s="108"/>
      <c r="M135" s="108"/>
      <c r="N135" s="108"/>
      <c r="O135" s="108"/>
      <c r="P135" s="108"/>
      <c r="Q135" s="107"/>
      <c r="R135" s="108"/>
      <c r="S135" s="108"/>
      <c r="T135" s="108"/>
      <c r="U135" s="108"/>
      <c r="V135" s="108"/>
      <c r="W135" s="108"/>
      <c r="X135" s="108"/>
      <c r="Y135" s="108"/>
    </row>
    <row r="136" spans="1:25" ht="18.75" customHeight="1">
      <c r="A136" s="108"/>
      <c r="B136" s="108"/>
      <c r="C136" s="108"/>
      <c r="D136" s="108"/>
      <c r="E136" s="108"/>
      <c r="F136" s="108"/>
      <c r="G136" s="108"/>
      <c r="H136" s="108"/>
      <c r="I136" s="108"/>
      <c r="J136" s="108"/>
      <c r="K136" s="108"/>
      <c r="L136" s="108"/>
      <c r="M136" s="108"/>
      <c r="N136" s="108"/>
      <c r="O136" s="108"/>
      <c r="P136" s="108"/>
      <c r="Q136" s="107"/>
      <c r="R136" s="108"/>
      <c r="S136" s="108"/>
      <c r="T136" s="108"/>
      <c r="U136" s="108"/>
      <c r="V136" s="108"/>
      <c r="W136" s="108"/>
      <c r="X136" s="108"/>
      <c r="Y136" s="108"/>
    </row>
    <row r="137" spans="1:25" ht="18.75" customHeight="1">
      <c r="A137" s="108"/>
      <c r="B137" s="108"/>
      <c r="C137" s="108"/>
      <c r="D137" s="108"/>
      <c r="E137" s="108"/>
      <c r="F137" s="108"/>
      <c r="G137" s="108"/>
      <c r="H137" s="108"/>
      <c r="I137" s="108"/>
      <c r="J137" s="108"/>
      <c r="K137" s="108"/>
      <c r="L137" s="108"/>
      <c r="M137" s="108"/>
      <c r="N137" s="108"/>
      <c r="O137" s="108"/>
      <c r="P137" s="108"/>
      <c r="Q137" s="107"/>
      <c r="R137" s="108"/>
      <c r="S137" s="108"/>
      <c r="T137" s="108"/>
      <c r="U137" s="108"/>
      <c r="V137" s="108"/>
      <c r="W137" s="108"/>
      <c r="X137" s="108"/>
      <c r="Y137" s="108"/>
    </row>
    <row r="138" spans="1:25" ht="18.75" customHeight="1">
      <c r="A138" s="108"/>
      <c r="B138" s="108"/>
      <c r="C138" s="108"/>
      <c r="D138" s="108"/>
      <c r="E138" s="108"/>
      <c r="F138" s="108"/>
      <c r="G138" s="108"/>
      <c r="H138" s="108"/>
      <c r="I138" s="108"/>
      <c r="J138" s="108"/>
      <c r="K138" s="108"/>
      <c r="L138" s="108"/>
      <c r="M138" s="108"/>
      <c r="N138" s="108"/>
      <c r="O138" s="108"/>
      <c r="P138" s="108"/>
      <c r="Q138" s="107"/>
      <c r="R138" s="108"/>
      <c r="S138" s="108"/>
      <c r="T138" s="108"/>
      <c r="U138" s="108"/>
      <c r="V138" s="108"/>
      <c r="W138" s="108"/>
      <c r="X138" s="108"/>
      <c r="Y138" s="108"/>
    </row>
    <row r="139" spans="1:25" ht="18.75" customHeight="1">
      <c r="A139" s="108"/>
      <c r="B139" s="108"/>
      <c r="C139" s="108"/>
      <c r="D139" s="108"/>
      <c r="E139" s="108"/>
      <c r="F139" s="108"/>
      <c r="G139" s="108"/>
      <c r="H139" s="108"/>
      <c r="I139" s="108"/>
      <c r="J139" s="108"/>
      <c r="K139" s="108"/>
      <c r="L139" s="108"/>
      <c r="M139" s="108"/>
      <c r="N139" s="108"/>
      <c r="O139" s="108"/>
      <c r="P139" s="108"/>
      <c r="Q139" s="107"/>
      <c r="R139" s="108"/>
      <c r="S139" s="108"/>
      <c r="T139" s="108"/>
      <c r="U139" s="108"/>
      <c r="V139" s="108"/>
      <c r="W139" s="108"/>
      <c r="X139" s="108"/>
      <c r="Y139" s="108"/>
    </row>
    <row r="140" spans="1:25" ht="18.75" customHeight="1">
      <c r="A140" s="108"/>
      <c r="B140" s="108"/>
      <c r="C140" s="108"/>
      <c r="D140" s="108"/>
      <c r="E140" s="108"/>
      <c r="F140" s="108"/>
      <c r="G140" s="108"/>
      <c r="H140" s="108"/>
      <c r="I140" s="108"/>
      <c r="J140" s="108"/>
      <c r="K140" s="108"/>
      <c r="L140" s="108"/>
      <c r="M140" s="108"/>
      <c r="N140" s="108"/>
      <c r="O140" s="108"/>
      <c r="P140" s="108"/>
      <c r="Q140" s="107"/>
      <c r="R140" s="108"/>
      <c r="S140" s="108"/>
      <c r="T140" s="108"/>
      <c r="U140" s="108"/>
      <c r="V140" s="108"/>
      <c r="W140" s="108"/>
      <c r="X140" s="108"/>
      <c r="Y140" s="108"/>
    </row>
    <row r="141" spans="1:25" ht="18.75" customHeight="1">
      <c r="A141" s="108"/>
      <c r="B141" s="108"/>
      <c r="C141" s="108"/>
      <c r="D141" s="108"/>
      <c r="E141" s="108"/>
      <c r="F141" s="108"/>
      <c r="G141" s="108"/>
      <c r="H141" s="108"/>
      <c r="I141" s="108"/>
      <c r="J141" s="108"/>
      <c r="K141" s="108"/>
      <c r="L141" s="108"/>
      <c r="M141" s="108"/>
      <c r="N141" s="108"/>
      <c r="O141" s="108"/>
      <c r="P141" s="108"/>
      <c r="Q141" s="107"/>
      <c r="R141" s="108"/>
      <c r="S141" s="108"/>
      <c r="T141" s="108"/>
      <c r="U141" s="108"/>
      <c r="V141" s="108"/>
      <c r="W141" s="108"/>
      <c r="X141" s="108"/>
      <c r="Y141" s="108"/>
    </row>
    <row r="142" spans="1:25" ht="18.75" customHeight="1">
      <c r="A142" s="108"/>
      <c r="B142" s="108"/>
      <c r="C142" s="108"/>
      <c r="D142" s="108"/>
      <c r="E142" s="108"/>
      <c r="F142" s="108"/>
      <c r="G142" s="108"/>
      <c r="H142" s="108"/>
      <c r="I142" s="108"/>
      <c r="J142" s="108"/>
      <c r="K142" s="108"/>
      <c r="L142" s="108"/>
      <c r="M142" s="108"/>
      <c r="N142" s="108"/>
      <c r="O142" s="108"/>
      <c r="P142" s="108"/>
      <c r="Q142" s="107"/>
      <c r="R142" s="108"/>
      <c r="S142" s="108"/>
      <c r="T142" s="108"/>
      <c r="U142" s="108"/>
      <c r="V142" s="108"/>
      <c r="W142" s="108"/>
      <c r="X142" s="108"/>
      <c r="Y142" s="108"/>
    </row>
    <row r="143" spans="1:25" ht="18.75" customHeight="1">
      <c r="A143" s="108"/>
      <c r="B143" s="108"/>
      <c r="C143" s="108"/>
      <c r="D143" s="108"/>
      <c r="E143" s="108"/>
      <c r="F143" s="108"/>
      <c r="G143" s="108"/>
      <c r="H143" s="108"/>
      <c r="I143" s="108"/>
      <c r="J143" s="108"/>
      <c r="K143" s="108"/>
      <c r="L143" s="108"/>
      <c r="M143" s="108"/>
      <c r="N143" s="108"/>
      <c r="O143" s="108"/>
      <c r="P143" s="108"/>
      <c r="Q143" s="107"/>
      <c r="R143" s="108"/>
      <c r="S143" s="108"/>
      <c r="T143" s="108"/>
      <c r="U143" s="108"/>
      <c r="V143" s="108"/>
      <c r="W143" s="108"/>
      <c r="X143" s="108"/>
      <c r="Y143" s="108"/>
    </row>
    <row r="144" spans="1:25" ht="18.75" customHeight="1">
      <c r="A144" s="108"/>
      <c r="B144" s="108"/>
      <c r="C144" s="108"/>
      <c r="D144" s="108"/>
      <c r="E144" s="108"/>
      <c r="F144" s="108"/>
      <c r="G144" s="108"/>
      <c r="H144" s="108"/>
      <c r="I144" s="108"/>
      <c r="J144" s="108"/>
      <c r="K144" s="108"/>
      <c r="L144" s="108"/>
      <c r="M144" s="108"/>
      <c r="N144" s="108"/>
      <c r="O144" s="108"/>
      <c r="P144" s="108"/>
      <c r="Q144" s="107"/>
      <c r="R144" s="108"/>
      <c r="S144" s="108"/>
      <c r="T144" s="108"/>
      <c r="U144" s="108"/>
      <c r="V144" s="108"/>
      <c r="W144" s="108"/>
      <c r="X144" s="108"/>
      <c r="Y144" s="108"/>
    </row>
    <row r="145" spans="1:25" ht="18.75" customHeight="1">
      <c r="A145" s="108"/>
      <c r="B145" s="108"/>
      <c r="C145" s="108"/>
      <c r="D145" s="108"/>
      <c r="E145" s="108"/>
      <c r="F145" s="108"/>
      <c r="G145" s="108"/>
      <c r="H145" s="108"/>
      <c r="I145" s="108"/>
      <c r="J145" s="108"/>
      <c r="K145" s="108"/>
      <c r="L145" s="108"/>
      <c r="M145" s="108"/>
      <c r="N145" s="108"/>
      <c r="O145" s="108"/>
      <c r="P145" s="108"/>
      <c r="Q145" s="107"/>
      <c r="R145" s="108"/>
      <c r="S145" s="108"/>
      <c r="T145" s="108"/>
      <c r="U145" s="108"/>
      <c r="V145" s="108"/>
      <c r="W145" s="108"/>
      <c r="X145" s="108"/>
      <c r="Y145" s="108"/>
    </row>
    <row r="146" spans="1:25" ht="18.75" customHeight="1">
      <c r="A146" s="108"/>
      <c r="B146" s="108"/>
      <c r="C146" s="108"/>
      <c r="D146" s="108"/>
      <c r="E146" s="108"/>
      <c r="F146" s="108"/>
      <c r="G146" s="108"/>
      <c r="H146" s="108"/>
      <c r="I146" s="108"/>
      <c r="J146" s="108"/>
      <c r="K146" s="108"/>
      <c r="L146" s="108"/>
      <c r="M146" s="108"/>
      <c r="N146" s="108"/>
      <c r="O146" s="108"/>
      <c r="P146" s="108"/>
      <c r="Q146" s="107"/>
      <c r="R146" s="108"/>
      <c r="S146" s="108"/>
      <c r="T146" s="108"/>
      <c r="U146" s="108"/>
      <c r="V146" s="108"/>
      <c r="W146" s="108"/>
      <c r="X146" s="108"/>
      <c r="Y146" s="108"/>
    </row>
    <row r="147" spans="1:25" ht="18.75" customHeight="1">
      <c r="A147" s="108"/>
      <c r="B147" s="108"/>
      <c r="C147" s="108"/>
      <c r="D147" s="108"/>
      <c r="E147" s="108"/>
      <c r="F147" s="108"/>
      <c r="G147" s="108"/>
      <c r="H147" s="108"/>
      <c r="I147" s="108"/>
      <c r="J147" s="108"/>
      <c r="K147" s="108"/>
      <c r="L147" s="108"/>
      <c r="M147" s="108"/>
      <c r="N147" s="108"/>
      <c r="O147" s="108"/>
      <c r="P147" s="108"/>
      <c r="Q147" s="107"/>
      <c r="R147" s="108"/>
      <c r="S147" s="108"/>
      <c r="T147" s="108"/>
      <c r="U147" s="108"/>
      <c r="V147" s="108"/>
      <c r="W147" s="108"/>
      <c r="X147" s="108"/>
      <c r="Y147" s="108"/>
    </row>
    <row r="148" spans="1:25" ht="18.75" customHeight="1">
      <c r="A148" s="108"/>
      <c r="B148" s="108"/>
      <c r="C148" s="108"/>
      <c r="D148" s="108"/>
      <c r="E148" s="108"/>
      <c r="F148" s="108"/>
      <c r="G148" s="108"/>
      <c r="H148" s="108"/>
      <c r="I148" s="108"/>
      <c r="J148" s="108"/>
      <c r="K148" s="108"/>
      <c r="L148" s="108"/>
      <c r="M148" s="108"/>
      <c r="N148" s="108"/>
      <c r="O148" s="108"/>
      <c r="P148" s="108"/>
      <c r="Q148" s="107"/>
      <c r="R148" s="108"/>
      <c r="S148" s="108"/>
      <c r="T148" s="108"/>
      <c r="U148" s="108"/>
      <c r="V148" s="108"/>
      <c r="W148" s="108"/>
      <c r="X148" s="108"/>
      <c r="Y148" s="108"/>
    </row>
    <row r="149" spans="1:25" ht="18.75" customHeight="1">
      <c r="A149" s="108"/>
      <c r="B149" s="108"/>
      <c r="C149" s="108"/>
      <c r="D149" s="108"/>
      <c r="E149" s="108"/>
      <c r="F149" s="108"/>
      <c r="G149" s="108"/>
      <c r="H149" s="108"/>
      <c r="I149" s="108"/>
      <c r="J149" s="108"/>
      <c r="K149" s="108"/>
      <c r="L149" s="108"/>
      <c r="M149" s="108"/>
      <c r="N149" s="108"/>
      <c r="O149" s="108"/>
      <c r="P149" s="108"/>
      <c r="Q149" s="107"/>
      <c r="R149" s="108"/>
      <c r="S149" s="108"/>
      <c r="T149" s="108"/>
      <c r="U149" s="108"/>
      <c r="V149" s="108"/>
      <c r="W149" s="108"/>
      <c r="X149" s="108"/>
      <c r="Y149" s="108"/>
    </row>
    <row r="150" spans="1:25" ht="18.75" customHeight="1">
      <c r="A150" s="108"/>
      <c r="B150" s="108"/>
      <c r="C150" s="108"/>
      <c r="D150" s="108"/>
      <c r="E150" s="108"/>
      <c r="F150" s="108"/>
      <c r="G150" s="108"/>
      <c r="H150" s="108"/>
      <c r="I150" s="108"/>
      <c r="J150" s="108"/>
      <c r="K150" s="108"/>
      <c r="L150" s="108"/>
      <c r="M150" s="108"/>
      <c r="N150" s="108"/>
      <c r="O150" s="108"/>
      <c r="P150" s="108"/>
      <c r="Q150" s="107"/>
      <c r="R150" s="108"/>
      <c r="S150" s="108"/>
      <c r="T150" s="108"/>
      <c r="U150" s="108"/>
      <c r="V150" s="108"/>
      <c r="W150" s="108"/>
      <c r="X150" s="108"/>
      <c r="Y150" s="108"/>
    </row>
    <row r="151" spans="1:25" ht="18.75" customHeight="1">
      <c r="A151" s="108"/>
      <c r="B151" s="108"/>
      <c r="C151" s="108"/>
      <c r="D151" s="108"/>
      <c r="E151" s="108"/>
      <c r="F151" s="108"/>
      <c r="G151" s="108"/>
      <c r="H151" s="108"/>
      <c r="I151" s="108"/>
      <c r="J151" s="108"/>
      <c r="K151" s="108"/>
      <c r="L151" s="108"/>
      <c r="M151" s="108"/>
      <c r="N151" s="108"/>
      <c r="O151" s="108"/>
      <c r="P151" s="108"/>
      <c r="Q151" s="107"/>
      <c r="R151" s="108"/>
      <c r="S151" s="108"/>
      <c r="T151" s="108"/>
      <c r="U151" s="108"/>
      <c r="V151" s="108"/>
      <c r="W151" s="108"/>
      <c r="X151" s="108"/>
      <c r="Y151" s="108"/>
    </row>
    <row r="152" spans="1:25" ht="18.75" customHeight="1">
      <c r="A152" s="108"/>
      <c r="B152" s="108"/>
      <c r="C152" s="108"/>
      <c r="D152" s="108"/>
      <c r="E152" s="108"/>
      <c r="F152" s="108"/>
      <c r="G152" s="108"/>
      <c r="H152" s="108"/>
      <c r="I152" s="108"/>
      <c r="J152" s="108"/>
      <c r="K152" s="108"/>
      <c r="L152" s="108"/>
      <c r="M152" s="108"/>
      <c r="N152" s="108"/>
      <c r="O152" s="108"/>
      <c r="P152" s="108"/>
      <c r="Q152" s="107"/>
      <c r="R152" s="108"/>
      <c r="S152" s="108"/>
      <c r="T152" s="108"/>
      <c r="U152" s="108"/>
      <c r="V152" s="108"/>
      <c r="W152" s="108"/>
      <c r="X152" s="108"/>
      <c r="Y152" s="108"/>
    </row>
    <row r="153" spans="1:25" ht="18.75" customHeight="1">
      <c r="A153" s="108"/>
      <c r="B153" s="108"/>
      <c r="C153" s="108"/>
      <c r="D153" s="108"/>
      <c r="E153" s="108"/>
      <c r="F153" s="108"/>
      <c r="G153" s="108"/>
      <c r="H153" s="108"/>
      <c r="I153" s="108"/>
      <c r="J153" s="108"/>
      <c r="K153" s="108"/>
      <c r="L153" s="108"/>
      <c r="M153" s="108"/>
      <c r="N153" s="108"/>
      <c r="O153" s="108"/>
      <c r="P153" s="108"/>
      <c r="Q153" s="107"/>
      <c r="R153" s="108"/>
      <c r="S153" s="108"/>
      <c r="T153" s="108"/>
      <c r="U153" s="108"/>
      <c r="V153" s="108"/>
      <c r="W153" s="108"/>
      <c r="X153" s="108"/>
      <c r="Y153" s="108"/>
    </row>
    <row r="154" spans="1:25" ht="18.75" customHeight="1">
      <c r="A154" s="108"/>
      <c r="B154" s="108"/>
      <c r="C154" s="108"/>
      <c r="D154" s="108"/>
      <c r="E154" s="108"/>
      <c r="F154" s="108"/>
      <c r="G154" s="108"/>
      <c r="H154" s="108"/>
      <c r="I154" s="108"/>
      <c r="J154" s="108"/>
      <c r="K154" s="108"/>
      <c r="L154" s="108"/>
      <c r="M154" s="108"/>
      <c r="N154" s="108"/>
      <c r="O154" s="108"/>
      <c r="P154" s="108"/>
      <c r="Q154" s="107"/>
      <c r="R154" s="108"/>
      <c r="S154" s="108"/>
      <c r="T154" s="108"/>
      <c r="U154" s="108"/>
      <c r="V154" s="108"/>
      <c r="W154" s="108"/>
      <c r="X154" s="108"/>
      <c r="Y154" s="108"/>
    </row>
    <row r="155" spans="1:25" ht="18.75" customHeight="1">
      <c r="A155" s="108"/>
      <c r="B155" s="108"/>
      <c r="C155" s="108"/>
      <c r="D155" s="108"/>
      <c r="E155" s="108"/>
      <c r="F155" s="108"/>
      <c r="G155" s="108"/>
      <c r="H155" s="108"/>
      <c r="I155" s="108"/>
      <c r="J155" s="108"/>
      <c r="K155" s="108"/>
      <c r="L155" s="108"/>
      <c r="M155" s="108"/>
      <c r="N155" s="108"/>
      <c r="O155" s="108"/>
      <c r="P155" s="108"/>
      <c r="Q155" s="107"/>
      <c r="R155" s="108"/>
      <c r="S155" s="108"/>
      <c r="T155" s="108"/>
      <c r="U155" s="108"/>
      <c r="V155" s="108"/>
      <c r="W155" s="108"/>
      <c r="X155" s="108"/>
      <c r="Y155" s="108"/>
    </row>
    <row r="156" spans="1:25" ht="18.75" customHeight="1">
      <c r="A156" s="108"/>
      <c r="B156" s="108"/>
      <c r="C156" s="108"/>
      <c r="D156" s="108"/>
      <c r="E156" s="108"/>
      <c r="F156" s="108"/>
      <c r="G156" s="108"/>
      <c r="H156" s="108"/>
      <c r="I156" s="108"/>
      <c r="J156" s="108"/>
      <c r="K156" s="108"/>
      <c r="L156" s="108"/>
      <c r="M156" s="108"/>
      <c r="N156" s="108"/>
      <c r="O156" s="108"/>
      <c r="P156" s="108"/>
      <c r="Q156" s="107"/>
      <c r="R156" s="108"/>
      <c r="S156" s="108"/>
      <c r="T156" s="108"/>
      <c r="U156" s="108"/>
      <c r="V156" s="108"/>
      <c r="W156" s="108"/>
      <c r="X156" s="108"/>
      <c r="Y156" s="108"/>
    </row>
    <row r="157" spans="1:25" ht="18.75" customHeight="1">
      <c r="A157" s="108"/>
      <c r="B157" s="108"/>
      <c r="C157" s="108"/>
      <c r="D157" s="108"/>
      <c r="E157" s="108"/>
      <c r="F157" s="108"/>
      <c r="G157" s="108"/>
      <c r="H157" s="108"/>
      <c r="I157" s="108"/>
      <c r="J157" s="108"/>
      <c r="K157" s="108"/>
      <c r="L157" s="108"/>
      <c r="M157" s="108"/>
      <c r="N157" s="108"/>
      <c r="O157" s="108"/>
      <c r="P157" s="108"/>
      <c r="Q157" s="107"/>
      <c r="R157" s="108"/>
      <c r="S157" s="108"/>
      <c r="T157" s="108"/>
      <c r="U157" s="108"/>
      <c r="V157" s="108"/>
      <c r="W157" s="108"/>
      <c r="X157" s="108"/>
      <c r="Y157" s="108"/>
    </row>
    <row r="158" spans="1:25" ht="18.75" customHeight="1">
      <c r="A158" s="108"/>
      <c r="B158" s="108"/>
      <c r="C158" s="108"/>
      <c r="D158" s="108"/>
      <c r="E158" s="108"/>
      <c r="F158" s="108"/>
      <c r="G158" s="108"/>
      <c r="H158" s="108"/>
      <c r="I158" s="108"/>
      <c r="J158" s="108"/>
      <c r="K158" s="108"/>
      <c r="L158" s="108"/>
      <c r="M158" s="108"/>
      <c r="N158" s="108"/>
      <c r="O158" s="108"/>
      <c r="P158" s="108"/>
      <c r="Q158" s="107"/>
      <c r="R158" s="108"/>
      <c r="S158" s="108"/>
      <c r="T158" s="108"/>
      <c r="U158" s="108"/>
      <c r="V158" s="108"/>
      <c r="W158" s="108"/>
      <c r="X158" s="108"/>
      <c r="Y158" s="108"/>
    </row>
    <row r="159" spans="1:25" ht="18.75" customHeight="1">
      <c r="A159" s="108"/>
      <c r="B159" s="108"/>
      <c r="C159" s="108"/>
      <c r="D159" s="108"/>
      <c r="E159" s="108"/>
      <c r="F159" s="108"/>
      <c r="G159" s="108"/>
      <c r="H159" s="108"/>
      <c r="I159" s="108"/>
      <c r="J159" s="108"/>
      <c r="K159" s="108"/>
      <c r="L159" s="108"/>
      <c r="M159" s="108"/>
      <c r="N159" s="108"/>
      <c r="O159" s="108"/>
      <c r="P159" s="108"/>
      <c r="Q159" s="107"/>
      <c r="R159" s="108"/>
      <c r="S159" s="108"/>
      <c r="T159" s="108"/>
      <c r="U159" s="108"/>
      <c r="V159" s="108"/>
      <c r="W159" s="108"/>
      <c r="X159" s="108"/>
      <c r="Y159" s="108"/>
    </row>
    <row r="160" spans="1:25" ht="18.75" customHeight="1">
      <c r="A160" s="108"/>
      <c r="B160" s="108"/>
      <c r="C160" s="108"/>
      <c r="D160" s="108"/>
      <c r="E160" s="108"/>
      <c r="F160" s="108"/>
      <c r="G160" s="108"/>
      <c r="H160" s="108"/>
      <c r="I160" s="108"/>
      <c r="J160" s="108"/>
      <c r="K160" s="108"/>
      <c r="L160" s="108"/>
      <c r="M160" s="108"/>
      <c r="N160" s="108"/>
      <c r="O160" s="108"/>
      <c r="P160" s="108"/>
      <c r="Q160" s="107"/>
      <c r="R160" s="108"/>
      <c r="S160" s="108"/>
      <c r="T160" s="108"/>
      <c r="U160" s="108"/>
      <c r="V160" s="108"/>
      <c r="W160" s="108"/>
      <c r="X160" s="108"/>
      <c r="Y160" s="108"/>
    </row>
    <row r="161" spans="1:25" ht="18.75" customHeight="1">
      <c r="A161" s="108"/>
      <c r="B161" s="108"/>
      <c r="C161" s="108"/>
      <c r="D161" s="108"/>
      <c r="E161" s="108"/>
      <c r="F161" s="108"/>
      <c r="G161" s="108"/>
      <c r="H161" s="108"/>
      <c r="I161" s="108"/>
      <c r="J161" s="108"/>
      <c r="K161" s="108"/>
      <c r="L161" s="108"/>
      <c r="M161" s="108"/>
      <c r="N161" s="108"/>
      <c r="O161" s="108"/>
      <c r="P161" s="108"/>
      <c r="Q161" s="107"/>
      <c r="R161" s="108"/>
      <c r="S161" s="108"/>
      <c r="T161" s="108"/>
      <c r="U161" s="108"/>
      <c r="V161" s="108"/>
      <c r="W161" s="108"/>
      <c r="X161" s="108"/>
      <c r="Y161" s="108"/>
    </row>
    <row r="162" spans="1:25" ht="18.75" customHeight="1">
      <c r="A162" s="108"/>
      <c r="B162" s="108"/>
      <c r="C162" s="108"/>
      <c r="D162" s="108"/>
      <c r="E162" s="108"/>
      <c r="F162" s="108"/>
      <c r="G162" s="108"/>
      <c r="H162" s="108"/>
      <c r="I162" s="108"/>
      <c r="J162" s="108"/>
      <c r="K162" s="108"/>
      <c r="L162" s="108"/>
      <c r="M162" s="108"/>
      <c r="N162" s="108"/>
      <c r="O162" s="108"/>
      <c r="P162" s="108"/>
      <c r="Q162" s="107"/>
      <c r="R162" s="108"/>
      <c r="S162" s="108"/>
      <c r="T162" s="108"/>
      <c r="U162" s="108"/>
      <c r="V162" s="108"/>
      <c r="W162" s="108"/>
      <c r="X162" s="108"/>
      <c r="Y162" s="108"/>
    </row>
    <row r="163" spans="1:25" ht="18.75" customHeight="1">
      <c r="A163" s="108"/>
      <c r="B163" s="108"/>
      <c r="C163" s="108"/>
      <c r="D163" s="108"/>
      <c r="E163" s="108"/>
      <c r="F163" s="108"/>
      <c r="G163" s="108"/>
      <c r="H163" s="108"/>
      <c r="I163" s="108"/>
      <c r="J163" s="108"/>
      <c r="K163" s="108"/>
      <c r="L163" s="108"/>
      <c r="M163" s="108"/>
      <c r="N163" s="108"/>
      <c r="O163" s="108"/>
      <c r="P163" s="108"/>
      <c r="Q163" s="107"/>
      <c r="R163" s="108"/>
      <c r="S163" s="108"/>
      <c r="T163" s="108"/>
      <c r="U163" s="108"/>
      <c r="V163" s="108"/>
      <c r="W163" s="108"/>
      <c r="X163" s="108"/>
      <c r="Y163" s="108"/>
    </row>
    <row r="164" spans="1:25" ht="18.75" customHeight="1">
      <c r="A164" s="108"/>
      <c r="B164" s="108"/>
      <c r="C164" s="108"/>
      <c r="D164" s="108"/>
      <c r="E164" s="108"/>
      <c r="F164" s="108"/>
      <c r="G164" s="108"/>
      <c r="H164" s="108"/>
      <c r="I164" s="108"/>
      <c r="J164" s="108"/>
      <c r="K164" s="108"/>
      <c r="L164" s="108"/>
      <c r="M164" s="108"/>
      <c r="N164" s="108"/>
      <c r="O164" s="108"/>
      <c r="P164" s="108"/>
      <c r="Q164" s="107"/>
      <c r="R164" s="108"/>
      <c r="S164" s="108"/>
      <c r="T164" s="108"/>
      <c r="U164" s="108"/>
      <c r="V164" s="108"/>
      <c r="W164" s="108"/>
      <c r="X164" s="108"/>
      <c r="Y164" s="108"/>
    </row>
    <row r="165" spans="1:25" ht="18.75" customHeight="1">
      <c r="A165" s="108"/>
      <c r="B165" s="108"/>
      <c r="C165" s="108"/>
      <c r="D165" s="108"/>
      <c r="E165" s="108"/>
      <c r="F165" s="108"/>
      <c r="G165" s="108"/>
      <c r="H165" s="108"/>
      <c r="I165" s="108"/>
      <c r="J165" s="108"/>
      <c r="K165" s="108"/>
      <c r="L165" s="108"/>
      <c r="M165" s="108"/>
      <c r="N165" s="108"/>
      <c r="O165" s="108"/>
      <c r="P165" s="108"/>
      <c r="Q165" s="107"/>
      <c r="R165" s="108"/>
      <c r="S165" s="108"/>
      <c r="T165" s="108"/>
      <c r="U165" s="108"/>
      <c r="V165" s="108"/>
      <c r="W165" s="108"/>
      <c r="X165" s="108"/>
      <c r="Y165" s="108"/>
    </row>
    <row r="166" spans="1:25" ht="18.75" customHeight="1">
      <c r="A166" s="108"/>
      <c r="B166" s="108"/>
      <c r="C166" s="108"/>
      <c r="D166" s="108"/>
      <c r="E166" s="108"/>
      <c r="F166" s="108"/>
      <c r="G166" s="108"/>
      <c r="H166" s="108"/>
      <c r="I166" s="108"/>
      <c r="J166" s="108"/>
      <c r="K166" s="108"/>
      <c r="L166" s="108"/>
      <c r="M166" s="108"/>
      <c r="N166" s="108"/>
      <c r="O166" s="108"/>
      <c r="P166" s="108"/>
      <c r="Q166" s="107"/>
      <c r="R166" s="108"/>
      <c r="S166" s="108"/>
      <c r="T166" s="108"/>
      <c r="U166" s="108"/>
      <c r="V166" s="108"/>
      <c r="W166" s="108"/>
      <c r="X166" s="108"/>
      <c r="Y166" s="108"/>
    </row>
    <row r="167" spans="1:25" ht="18.75" customHeight="1">
      <c r="A167" s="108"/>
      <c r="B167" s="108"/>
      <c r="C167" s="108"/>
      <c r="D167" s="108"/>
      <c r="E167" s="108"/>
      <c r="F167" s="108"/>
      <c r="G167" s="108"/>
      <c r="H167" s="108"/>
      <c r="I167" s="108"/>
      <c r="J167" s="108"/>
      <c r="K167" s="108"/>
      <c r="L167" s="108"/>
      <c r="M167" s="108"/>
      <c r="N167" s="108"/>
      <c r="O167" s="108"/>
      <c r="P167" s="108"/>
      <c r="Q167" s="107"/>
      <c r="R167" s="108"/>
      <c r="S167" s="108"/>
      <c r="T167" s="108"/>
      <c r="U167" s="108"/>
      <c r="V167" s="108"/>
      <c r="W167" s="108"/>
      <c r="X167" s="108"/>
      <c r="Y167" s="108"/>
    </row>
    <row r="168" spans="1:25" ht="18.75" customHeight="1">
      <c r="A168" s="108"/>
      <c r="B168" s="108"/>
      <c r="C168" s="108"/>
      <c r="D168" s="108"/>
      <c r="E168" s="108"/>
      <c r="F168" s="108"/>
      <c r="G168" s="108"/>
      <c r="H168" s="108"/>
      <c r="I168" s="108"/>
      <c r="J168" s="108"/>
      <c r="K168" s="108"/>
      <c r="L168" s="108"/>
      <c r="M168" s="108"/>
      <c r="N168" s="108"/>
      <c r="O168" s="108"/>
      <c r="P168" s="108"/>
      <c r="Q168" s="107"/>
      <c r="R168" s="108"/>
      <c r="S168" s="108"/>
      <c r="T168" s="108"/>
      <c r="U168" s="108"/>
      <c r="V168" s="108"/>
      <c r="W168" s="108"/>
      <c r="X168" s="108"/>
      <c r="Y168" s="108"/>
    </row>
    <row r="169" spans="1:25" ht="18.75" customHeight="1">
      <c r="A169" s="108"/>
      <c r="B169" s="108"/>
      <c r="C169" s="108"/>
      <c r="D169" s="108"/>
      <c r="E169" s="108"/>
      <c r="F169" s="108"/>
      <c r="G169" s="108"/>
      <c r="H169" s="108"/>
      <c r="I169" s="108"/>
      <c r="J169" s="108"/>
      <c r="K169" s="108"/>
      <c r="L169" s="108"/>
      <c r="M169" s="108"/>
      <c r="N169" s="108"/>
      <c r="O169" s="108"/>
      <c r="P169" s="108"/>
      <c r="Q169" s="107"/>
      <c r="R169" s="108"/>
      <c r="S169" s="108"/>
      <c r="T169" s="108"/>
      <c r="U169" s="108"/>
      <c r="V169" s="108"/>
      <c r="W169" s="108"/>
      <c r="X169" s="108"/>
      <c r="Y169" s="108"/>
    </row>
    <row r="170" spans="1:25" ht="18.75" customHeight="1">
      <c r="A170" s="108"/>
      <c r="B170" s="108"/>
      <c r="C170" s="108"/>
      <c r="D170" s="108"/>
      <c r="E170" s="108"/>
      <c r="F170" s="108"/>
      <c r="G170" s="108"/>
      <c r="H170" s="108"/>
      <c r="I170" s="108"/>
      <c r="J170" s="108"/>
      <c r="K170" s="108"/>
      <c r="L170" s="108"/>
      <c r="M170" s="108"/>
      <c r="N170" s="108"/>
      <c r="O170" s="108"/>
      <c r="P170" s="108"/>
      <c r="Q170" s="107"/>
      <c r="R170" s="108"/>
      <c r="S170" s="108"/>
      <c r="T170" s="108"/>
      <c r="U170" s="108"/>
      <c r="V170" s="108"/>
      <c r="W170" s="108"/>
      <c r="X170" s="108"/>
      <c r="Y170" s="108"/>
    </row>
    <row r="171" spans="1:25" ht="18.75" customHeight="1">
      <c r="A171" s="108"/>
      <c r="B171" s="108"/>
      <c r="C171" s="108"/>
      <c r="D171" s="108"/>
      <c r="E171" s="108"/>
      <c r="F171" s="108"/>
      <c r="G171" s="108"/>
      <c r="H171" s="108"/>
      <c r="I171" s="108"/>
      <c r="J171" s="108"/>
      <c r="K171" s="108"/>
      <c r="L171" s="108"/>
      <c r="M171" s="108"/>
      <c r="N171" s="108"/>
      <c r="O171" s="108"/>
      <c r="P171" s="108"/>
      <c r="Q171" s="107"/>
      <c r="R171" s="108"/>
      <c r="S171" s="108"/>
      <c r="T171" s="108"/>
      <c r="U171" s="108"/>
      <c r="V171" s="108"/>
      <c r="W171" s="108"/>
      <c r="X171" s="108"/>
      <c r="Y171" s="108"/>
    </row>
    <row r="172" spans="1:25" ht="18.75" customHeight="1">
      <c r="A172" s="108"/>
      <c r="B172" s="108"/>
      <c r="C172" s="108"/>
      <c r="D172" s="108"/>
      <c r="E172" s="108"/>
      <c r="F172" s="108"/>
      <c r="G172" s="108"/>
      <c r="H172" s="108"/>
      <c r="I172" s="108"/>
      <c r="J172" s="108"/>
      <c r="K172" s="108"/>
      <c r="L172" s="108"/>
      <c r="M172" s="108"/>
      <c r="N172" s="108"/>
      <c r="O172" s="108"/>
      <c r="P172" s="108"/>
      <c r="Q172" s="107"/>
      <c r="R172" s="108"/>
      <c r="S172" s="108"/>
      <c r="T172" s="108"/>
      <c r="U172" s="108"/>
      <c r="V172" s="108"/>
      <c r="W172" s="108"/>
      <c r="X172" s="108"/>
      <c r="Y172" s="108"/>
    </row>
    <row r="173" spans="1:25" ht="18.75" customHeight="1">
      <c r="A173" s="108"/>
      <c r="B173" s="108"/>
      <c r="C173" s="108"/>
      <c r="D173" s="108"/>
      <c r="E173" s="108"/>
      <c r="F173" s="108"/>
      <c r="G173" s="108"/>
      <c r="H173" s="108"/>
      <c r="I173" s="108"/>
      <c r="J173" s="108"/>
      <c r="K173" s="108"/>
      <c r="L173" s="108"/>
      <c r="M173" s="108"/>
      <c r="N173" s="108"/>
      <c r="O173" s="108"/>
      <c r="P173" s="108"/>
      <c r="Q173" s="107"/>
      <c r="R173" s="108"/>
      <c r="S173" s="108"/>
      <c r="T173" s="108"/>
      <c r="U173" s="108"/>
      <c r="V173" s="108"/>
      <c r="W173" s="108"/>
      <c r="X173" s="108"/>
      <c r="Y173" s="108"/>
    </row>
    <row r="174" spans="1:25" ht="18.75" customHeight="1">
      <c r="A174" s="108"/>
      <c r="B174" s="108"/>
      <c r="C174" s="108"/>
      <c r="D174" s="108"/>
      <c r="E174" s="108"/>
      <c r="F174" s="108"/>
      <c r="G174" s="108"/>
      <c r="H174" s="108"/>
      <c r="I174" s="108"/>
      <c r="J174" s="108"/>
      <c r="K174" s="108"/>
      <c r="L174" s="108"/>
      <c r="M174" s="108"/>
      <c r="N174" s="108"/>
      <c r="O174" s="108"/>
      <c r="P174" s="108"/>
      <c r="Q174" s="107"/>
      <c r="R174" s="108"/>
      <c r="S174" s="108"/>
      <c r="T174" s="108"/>
      <c r="U174" s="108"/>
      <c r="V174" s="108"/>
      <c r="W174" s="108"/>
      <c r="X174" s="108"/>
      <c r="Y174" s="108"/>
    </row>
    <row r="175" spans="1:25" ht="18.75" customHeight="1">
      <c r="A175" s="108"/>
      <c r="B175" s="108"/>
      <c r="C175" s="108"/>
      <c r="D175" s="108"/>
      <c r="E175" s="108"/>
      <c r="F175" s="108"/>
      <c r="G175" s="108"/>
      <c r="H175" s="108"/>
      <c r="I175" s="108"/>
      <c r="J175" s="108"/>
      <c r="K175" s="108"/>
      <c r="L175" s="108"/>
      <c r="M175" s="108"/>
      <c r="N175" s="108"/>
      <c r="O175" s="108"/>
      <c r="P175" s="108"/>
      <c r="Q175" s="107"/>
      <c r="R175" s="108"/>
      <c r="S175" s="108"/>
      <c r="T175" s="108"/>
      <c r="U175" s="108"/>
      <c r="V175" s="108"/>
      <c r="W175" s="108"/>
      <c r="X175" s="108"/>
      <c r="Y175" s="108"/>
    </row>
    <row r="176" spans="1:25" ht="18.75" customHeight="1">
      <c r="A176" s="108"/>
      <c r="B176" s="108"/>
      <c r="C176" s="108"/>
      <c r="D176" s="108"/>
      <c r="E176" s="108"/>
      <c r="F176" s="108"/>
      <c r="G176" s="108"/>
      <c r="H176" s="108"/>
      <c r="I176" s="108"/>
      <c r="J176" s="108"/>
      <c r="K176" s="108"/>
      <c r="L176" s="108"/>
      <c r="M176" s="108"/>
      <c r="N176" s="108"/>
      <c r="O176" s="108"/>
      <c r="P176" s="108"/>
      <c r="Q176" s="107"/>
      <c r="R176" s="108"/>
      <c r="S176" s="108"/>
      <c r="T176" s="108"/>
      <c r="U176" s="108"/>
      <c r="V176" s="108"/>
      <c r="W176" s="108"/>
      <c r="X176" s="108"/>
      <c r="Y176" s="108"/>
    </row>
    <row r="177" spans="1:25" ht="18.75" customHeight="1">
      <c r="A177" s="108"/>
      <c r="B177" s="108"/>
      <c r="C177" s="108"/>
      <c r="D177" s="108"/>
      <c r="E177" s="108"/>
      <c r="F177" s="108"/>
      <c r="G177" s="108"/>
      <c r="H177" s="108"/>
      <c r="I177" s="108"/>
      <c r="J177" s="108"/>
      <c r="K177" s="108"/>
      <c r="L177" s="108"/>
      <c r="M177" s="108"/>
      <c r="N177" s="108"/>
      <c r="O177" s="108"/>
      <c r="P177" s="108"/>
      <c r="Q177" s="107"/>
      <c r="R177" s="108"/>
      <c r="S177" s="108"/>
      <c r="T177" s="108"/>
      <c r="U177" s="108"/>
      <c r="V177" s="108"/>
      <c r="W177" s="108"/>
      <c r="X177" s="108"/>
      <c r="Y177" s="108"/>
    </row>
    <row r="178" spans="1:25" ht="18.75" customHeight="1">
      <c r="A178" s="108"/>
      <c r="B178" s="108"/>
      <c r="C178" s="108"/>
      <c r="D178" s="108"/>
      <c r="E178" s="108"/>
      <c r="F178" s="108"/>
      <c r="G178" s="108"/>
      <c r="H178" s="108"/>
      <c r="I178" s="108"/>
      <c r="J178" s="108"/>
      <c r="K178" s="108"/>
      <c r="L178" s="108"/>
      <c r="M178" s="108"/>
      <c r="N178" s="108"/>
      <c r="O178" s="108"/>
      <c r="P178" s="108"/>
      <c r="Q178" s="107"/>
      <c r="R178" s="108"/>
      <c r="S178" s="108"/>
      <c r="T178" s="108"/>
      <c r="U178" s="108"/>
      <c r="V178" s="108"/>
      <c r="W178" s="108"/>
      <c r="X178" s="108"/>
      <c r="Y178" s="108"/>
    </row>
    <row r="179" spans="1:25" ht="18.75" customHeight="1">
      <c r="A179" s="108"/>
      <c r="B179" s="108"/>
      <c r="C179" s="108"/>
      <c r="D179" s="108"/>
      <c r="E179" s="108"/>
      <c r="F179" s="108"/>
      <c r="G179" s="108"/>
      <c r="H179" s="108"/>
      <c r="I179" s="108"/>
      <c r="J179" s="108"/>
      <c r="K179" s="108"/>
      <c r="L179" s="108"/>
      <c r="M179" s="108"/>
      <c r="N179" s="108"/>
      <c r="O179" s="108"/>
      <c r="P179" s="108"/>
      <c r="Q179" s="107"/>
      <c r="R179" s="108"/>
      <c r="S179" s="108"/>
      <c r="T179" s="108"/>
      <c r="U179" s="108"/>
      <c r="V179" s="108"/>
      <c r="W179" s="108"/>
      <c r="X179" s="108"/>
      <c r="Y179" s="108"/>
    </row>
    <row r="180" spans="1:25" ht="18.75" customHeight="1">
      <c r="A180" s="108"/>
      <c r="B180" s="108"/>
      <c r="C180" s="108"/>
      <c r="D180" s="108"/>
      <c r="E180" s="108"/>
      <c r="F180" s="108"/>
      <c r="G180" s="108"/>
      <c r="H180" s="108"/>
      <c r="I180" s="108"/>
      <c r="J180" s="108"/>
      <c r="K180" s="108"/>
      <c r="L180" s="108"/>
      <c r="M180" s="108"/>
      <c r="N180" s="108"/>
      <c r="O180" s="108"/>
      <c r="P180" s="108"/>
      <c r="Q180" s="107"/>
      <c r="R180" s="108"/>
      <c r="S180" s="108"/>
      <c r="T180" s="108"/>
      <c r="U180" s="108"/>
      <c r="V180" s="108"/>
      <c r="W180" s="108"/>
      <c r="X180" s="108"/>
      <c r="Y180" s="108"/>
    </row>
    <row r="181" spans="1:25" ht="18.75" customHeight="1">
      <c r="A181" s="108"/>
      <c r="B181" s="108"/>
      <c r="C181" s="108"/>
      <c r="D181" s="108"/>
      <c r="E181" s="108"/>
      <c r="F181" s="108"/>
      <c r="G181" s="108"/>
      <c r="H181" s="108"/>
      <c r="I181" s="108"/>
      <c r="J181" s="108"/>
      <c r="K181" s="108"/>
      <c r="L181" s="108"/>
      <c r="M181" s="108"/>
      <c r="N181" s="108"/>
      <c r="O181" s="108"/>
      <c r="P181" s="108"/>
      <c r="Q181" s="107"/>
      <c r="R181" s="108"/>
      <c r="S181" s="108"/>
      <c r="T181" s="108"/>
      <c r="U181" s="108"/>
      <c r="V181" s="108"/>
      <c r="W181" s="108"/>
      <c r="X181" s="108"/>
      <c r="Y181" s="108"/>
    </row>
    <row r="182" spans="1:25" ht="18.75" customHeight="1">
      <c r="A182" s="108"/>
      <c r="B182" s="108"/>
      <c r="C182" s="108"/>
      <c r="D182" s="108"/>
      <c r="E182" s="108"/>
      <c r="F182" s="108"/>
      <c r="G182" s="108"/>
      <c r="H182" s="108"/>
      <c r="I182" s="108"/>
      <c r="J182" s="108"/>
      <c r="K182" s="108"/>
      <c r="L182" s="108"/>
      <c r="M182" s="108"/>
      <c r="N182" s="108"/>
      <c r="O182" s="108"/>
      <c r="P182" s="108"/>
      <c r="Q182" s="107"/>
      <c r="R182" s="108"/>
      <c r="S182" s="108"/>
      <c r="T182" s="108"/>
      <c r="U182" s="108"/>
      <c r="V182" s="108"/>
      <c r="W182" s="108"/>
      <c r="X182" s="108"/>
      <c r="Y182" s="108"/>
    </row>
    <row r="183" spans="1:25" ht="18.75" customHeight="1">
      <c r="A183" s="108"/>
      <c r="B183" s="108"/>
      <c r="C183" s="108"/>
      <c r="D183" s="108"/>
      <c r="E183" s="108"/>
      <c r="F183" s="108"/>
      <c r="G183" s="108"/>
      <c r="H183" s="108"/>
      <c r="I183" s="108"/>
      <c r="J183" s="108"/>
      <c r="K183" s="108"/>
      <c r="L183" s="108"/>
      <c r="M183" s="108"/>
      <c r="N183" s="108"/>
      <c r="O183" s="108"/>
      <c r="P183" s="108"/>
      <c r="Q183" s="107"/>
      <c r="R183" s="108"/>
      <c r="S183" s="108"/>
      <c r="T183" s="108"/>
      <c r="U183" s="108"/>
      <c r="V183" s="108"/>
      <c r="W183" s="108"/>
      <c r="X183" s="108"/>
      <c r="Y183" s="108"/>
    </row>
    <row r="184" spans="1:25" ht="18.75" customHeight="1">
      <c r="A184" s="108"/>
      <c r="B184" s="108"/>
      <c r="C184" s="108"/>
      <c r="D184" s="108"/>
      <c r="E184" s="108"/>
      <c r="F184" s="108"/>
      <c r="G184" s="108"/>
      <c r="H184" s="108"/>
      <c r="I184" s="108"/>
      <c r="J184" s="108"/>
      <c r="K184" s="108"/>
      <c r="L184" s="108"/>
      <c r="M184" s="108"/>
      <c r="N184" s="108"/>
      <c r="O184" s="108"/>
      <c r="P184" s="108"/>
      <c r="Q184" s="107"/>
      <c r="R184" s="108"/>
      <c r="S184" s="108"/>
      <c r="T184" s="108"/>
      <c r="U184" s="108"/>
      <c r="V184" s="108"/>
      <c r="W184" s="108"/>
      <c r="X184" s="108"/>
      <c r="Y184" s="108"/>
    </row>
    <row r="185" spans="1:25" ht="18.75" customHeight="1">
      <c r="A185" s="108"/>
      <c r="B185" s="108"/>
      <c r="C185" s="108"/>
      <c r="D185" s="108"/>
      <c r="E185" s="108"/>
      <c r="F185" s="108"/>
      <c r="G185" s="108"/>
      <c r="H185" s="108"/>
      <c r="I185" s="108"/>
      <c r="J185" s="108"/>
      <c r="K185" s="108"/>
      <c r="L185" s="108"/>
      <c r="M185" s="108"/>
      <c r="N185" s="108"/>
      <c r="O185" s="108"/>
      <c r="P185" s="108"/>
      <c r="Q185" s="107"/>
      <c r="R185" s="108"/>
      <c r="S185" s="108"/>
      <c r="T185" s="108"/>
      <c r="U185" s="108"/>
      <c r="V185" s="108"/>
      <c r="W185" s="108"/>
      <c r="X185" s="108"/>
      <c r="Y185" s="108"/>
    </row>
    <row r="186" spans="1:25" ht="18.75" customHeight="1">
      <c r="A186" s="108"/>
      <c r="B186" s="108"/>
      <c r="C186" s="108"/>
      <c r="D186" s="108"/>
      <c r="E186" s="108"/>
      <c r="F186" s="108"/>
      <c r="G186" s="108"/>
      <c r="H186" s="108"/>
      <c r="I186" s="108"/>
      <c r="J186" s="108"/>
      <c r="K186" s="108"/>
      <c r="L186" s="108"/>
      <c r="M186" s="108"/>
      <c r="N186" s="108"/>
      <c r="O186" s="108"/>
      <c r="P186" s="108"/>
      <c r="Q186" s="107"/>
      <c r="R186" s="108"/>
      <c r="S186" s="108"/>
      <c r="T186" s="108"/>
      <c r="U186" s="108"/>
      <c r="V186" s="108"/>
      <c r="W186" s="108"/>
      <c r="X186" s="108"/>
      <c r="Y186" s="108"/>
    </row>
    <row r="187" spans="1:25" ht="18.75" customHeight="1">
      <c r="A187" s="108"/>
      <c r="B187" s="108"/>
      <c r="C187" s="108"/>
      <c r="D187" s="108"/>
      <c r="E187" s="108"/>
      <c r="F187" s="108"/>
      <c r="G187" s="108"/>
      <c r="H187" s="108"/>
      <c r="I187" s="108"/>
      <c r="J187" s="108"/>
      <c r="K187" s="108"/>
      <c r="L187" s="108"/>
      <c r="M187" s="108"/>
      <c r="N187" s="108"/>
      <c r="O187" s="108"/>
      <c r="P187" s="108"/>
      <c r="Q187" s="107"/>
      <c r="R187" s="108"/>
      <c r="S187" s="108"/>
      <c r="T187" s="108"/>
      <c r="U187" s="108"/>
      <c r="V187" s="108"/>
      <c r="W187" s="108"/>
      <c r="X187" s="108"/>
      <c r="Y187" s="108"/>
    </row>
    <row r="188" spans="1:25" ht="18.75" customHeight="1">
      <c r="A188" s="108"/>
      <c r="B188" s="108"/>
      <c r="C188" s="108"/>
      <c r="D188" s="108"/>
      <c r="E188" s="108"/>
      <c r="F188" s="108"/>
      <c r="G188" s="108"/>
      <c r="H188" s="108"/>
      <c r="I188" s="108"/>
      <c r="J188" s="108"/>
      <c r="K188" s="108"/>
      <c r="L188" s="108"/>
      <c r="M188" s="108"/>
      <c r="N188" s="108"/>
      <c r="O188" s="108"/>
      <c r="P188" s="108"/>
      <c r="Q188" s="107"/>
      <c r="R188" s="108"/>
      <c r="S188" s="108"/>
      <c r="T188" s="108"/>
      <c r="U188" s="108"/>
      <c r="V188" s="108"/>
      <c r="W188" s="108"/>
      <c r="X188" s="108"/>
      <c r="Y188" s="108"/>
    </row>
    <row r="189" spans="1:25" ht="18.75" customHeight="1">
      <c r="A189" s="108"/>
      <c r="B189" s="108"/>
      <c r="C189" s="108"/>
      <c r="D189" s="108"/>
      <c r="E189" s="108"/>
      <c r="F189" s="108"/>
      <c r="G189" s="108"/>
      <c r="H189" s="108"/>
      <c r="I189" s="108"/>
      <c r="J189" s="108"/>
      <c r="K189" s="108"/>
      <c r="L189" s="108"/>
      <c r="M189" s="108"/>
      <c r="N189" s="108"/>
      <c r="O189" s="108"/>
      <c r="P189" s="108"/>
      <c r="Q189" s="107"/>
      <c r="R189" s="108"/>
      <c r="S189" s="108"/>
      <c r="T189" s="108"/>
      <c r="U189" s="108"/>
      <c r="V189" s="108"/>
      <c r="W189" s="108"/>
      <c r="X189" s="108"/>
      <c r="Y189" s="108"/>
    </row>
    <row r="190" spans="1:25" ht="18.75" customHeight="1">
      <c r="A190" s="108"/>
      <c r="B190" s="108"/>
      <c r="C190" s="108"/>
      <c r="D190" s="108"/>
      <c r="E190" s="108"/>
      <c r="F190" s="108"/>
      <c r="G190" s="108"/>
      <c r="H190" s="108"/>
      <c r="I190" s="108"/>
      <c r="J190" s="108"/>
      <c r="K190" s="108"/>
      <c r="L190" s="108"/>
      <c r="M190" s="108"/>
      <c r="N190" s="108"/>
      <c r="O190" s="108"/>
      <c r="P190" s="108"/>
      <c r="Q190" s="107"/>
      <c r="R190" s="108"/>
      <c r="S190" s="108"/>
      <c r="T190" s="108"/>
      <c r="U190" s="108"/>
      <c r="V190" s="108"/>
      <c r="W190" s="108"/>
      <c r="X190" s="108"/>
      <c r="Y190" s="108"/>
    </row>
    <row r="191" spans="1:25" ht="18.75" customHeight="1">
      <c r="A191" s="108"/>
      <c r="B191" s="108"/>
      <c r="C191" s="108"/>
      <c r="D191" s="108"/>
      <c r="E191" s="108"/>
      <c r="F191" s="108"/>
      <c r="G191" s="108"/>
      <c r="H191" s="108"/>
      <c r="I191" s="108"/>
      <c r="J191" s="108"/>
      <c r="K191" s="108"/>
      <c r="L191" s="108"/>
      <c r="M191" s="108"/>
      <c r="N191" s="108"/>
      <c r="O191" s="108"/>
      <c r="P191" s="108"/>
      <c r="Q191" s="107"/>
      <c r="R191" s="108"/>
      <c r="S191" s="108"/>
      <c r="T191" s="108"/>
      <c r="U191" s="108"/>
      <c r="V191" s="108"/>
      <c r="W191" s="108"/>
      <c r="X191" s="108"/>
      <c r="Y191" s="108"/>
    </row>
    <row r="192" spans="1:25" ht="18.75" customHeight="1">
      <c r="A192" s="108"/>
      <c r="B192" s="108"/>
      <c r="C192" s="108"/>
      <c r="D192" s="108"/>
      <c r="E192" s="108"/>
      <c r="F192" s="108"/>
      <c r="G192" s="108"/>
      <c r="H192" s="108"/>
      <c r="I192" s="108"/>
      <c r="J192" s="108"/>
      <c r="K192" s="108"/>
      <c r="L192" s="108"/>
      <c r="M192" s="108"/>
      <c r="N192" s="108"/>
      <c r="O192" s="108"/>
      <c r="P192" s="108"/>
      <c r="Q192" s="107"/>
      <c r="R192" s="108"/>
      <c r="S192" s="108"/>
      <c r="T192" s="108"/>
      <c r="U192" s="108"/>
      <c r="V192" s="108"/>
      <c r="W192" s="108"/>
      <c r="X192" s="108"/>
      <c r="Y192" s="108"/>
    </row>
    <row r="193" spans="1:25" ht="18.75" customHeight="1">
      <c r="A193" s="108"/>
      <c r="B193" s="108"/>
      <c r="C193" s="108"/>
      <c r="D193" s="108"/>
      <c r="E193" s="108"/>
      <c r="F193" s="108"/>
      <c r="G193" s="108"/>
      <c r="H193" s="108"/>
      <c r="I193" s="108"/>
      <c r="J193" s="108"/>
      <c r="K193" s="108"/>
      <c r="L193" s="108"/>
      <c r="M193" s="108"/>
      <c r="N193" s="108"/>
      <c r="O193" s="108"/>
      <c r="P193" s="108"/>
      <c r="Q193" s="107"/>
      <c r="R193" s="108"/>
      <c r="S193" s="108"/>
      <c r="T193" s="108"/>
      <c r="U193" s="108"/>
      <c r="V193" s="108"/>
      <c r="W193" s="108"/>
      <c r="X193" s="108"/>
      <c r="Y193" s="108"/>
    </row>
    <row r="194" spans="1:25" ht="18.75" customHeight="1">
      <c r="A194" s="108"/>
      <c r="B194" s="108"/>
      <c r="C194" s="108"/>
      <c r="D194" s="108"/>
      <c r="E194" s="108"/>
      <c r="F194" s="108"/>
      <c r="G194" s="108"/>
      <c r="H194" s="108"/>
      <c r="I194" s="108"/>
      <c r="J194" s="108"/>
      <c r="K194" s="108"/>
      <c r="L194" s="108"/>
      <c r="M194" s="108"/>
      <c r="N194" s="108"/>
      <c r="O194" s="108"/>
      <c r="P194" s="108"/>
      <c r="Q194" s="107"/>
      <c r="R194" s="108"/>
      <c r="S194" s="108"/>
      <c r="T194" s="108"/>
      <c r="U194" s="108"/>
      <c r="V194" s="108"/>
      <c r="W194" s="108"/>
      <c r="X194" s="108"/>
      <c r="Y194" s="108"/>
    </row>
    <row r="195" spans="1:25" ht="18.75" customHeight="1">
      <c r="A195" s="108"/>
      <c r="B195" s="108"/>
      <c r="C195" s="108"/>
      <c r="D195" s="108"/>
      <c r="E195" s="108"/>
      <c r="F195" s="108"/>
      <c r="G195" s="108"/>
      <c r="H195" s="108"/>
      <c r="I195" s="108"/>
      <c r="J195" s="108"/>
      <c r="K195" s="108"/>
      <c r="L195" s="108"/>
      <c r="M195" s="108"/>
      <c r="N195" s="108"/>
      <c r="O195" s="108"/>
      <c r="P195" s="108"/>
      <c r="Q195" s="107"/>
      <c r="R195" s="108"/>
      <c r="S195" s="108"/>
      <c r="T195" s="108"/>
      <c r="U195" s="108"/>
      <c r="V195" s="108"/>
      <c r="W195" s="108"/>
      <c r="X195" s="108"/>
      <c r="Y195" s="108"/>
    </row>
    <row r="196" spans="1:25" ht="18.75" customHeight="1">
      <c r="A196" s="108"/>
      <c r="B196" s="108"/>
      <c r="C196" s="108"/>
      <c r="D196" s="108"/>
      <c r="E196" s="108"/>
      <c r="F196" s="108"/>
      <c r="G196" s="108"/>
      <c r="H196" s="108"/>
      <c r="I196" s="108"/>
      <c r="J196" s="108"/>
      <c r="K196" s="108"/>
      <c r="L196" s="108"/>
      <c r="M196" s="108"/>
      <c r="N196" s="108"/>
      <c r="O196" s="108"/>
      <c r="P196" s="108"/>
      <c r="Q196" s="107"/>
      <c r="R196" s="108"/>
      <c r="S196" s="108"/>
      <c r="T196" s="108"/>
      <c r="U196" s="108"/>
      <c r="V196" s="108"/>
      <c r="W196" s="108"/>
      <c r="X196" s="108"/>
      <c r="Y196" s="108"/>
    </row>
    <row r="197" spans="1:25" ht="18.75" customHeight="1">
      <c r="A197" s="108"/>
      <c r="B197" s="108"/>
      <c r="C197" s="108"/>
      <c r="D197" s="108"/>
      <c r="E197" s="108"/>
      <c r="F197" s="108"/>
      <c r="G197" s="108"/>
      <c r="H197" s="108"/>
      <c r="I197" s="108"/>
      <c r="J197" s="108"/>
      <c r="K197" s="108"/>
      <c r="L197" s="108"/>
      <c r="M197" s="108"/>
      <c r="N197" s="108"/>
      <c r="O197" s="108"/>
      <c r="P197" s="108"/>
      <c r="Q197" s="107"/>
      <c r="R197" s="108"/>
      <c r="S197" s="108"/>
      <c r="T197" s="108"/>
      <c r="U197" s="108"/>
      <c r="V197" s="108"/>
      <c r="W197" s="108"/>
      <c r="X197" s="108"/>
      <c r="Y197" s="108"/>
    </row>
    <row r="198" spans="1:25" ht="18.75" customHeight="1">
      <c r="A198" s="108"/>
      <c r="B198" s="108"/>
      <c r="C198" s="108"/>
      <c r="D198" s="108"/>
      <c r="E198" s="108"/>
      <c r="F198" s="108"/>
      <c r="G198" s="108"/>
      <c r="H198" s="108"/>
      <c r="I198" s="108"/>
      <c r="J198" s="108"/>
      <c r="K198" s="108"/>
      <c r="L198" s="108"/>
      <c r="M198" s="108"/>
      <c r="N198" s="108"/>
      <c r="O198" s="108"/>
      <c r="P198" s="108"/>
      <c r="Q198" s="107"/>
      <c r="R198" s="108"/>
      <c r="S198" s="108"/>
      <c r="T198" s="108"/>
      <c r="U198" s="108"/>
      <c r="V198" s="108"/>
      <c r="W198" s="108"/>
      <c r="X198" s="108"/>
      <c r="Y198" s="108"/>
    </row>
    <row r="199" spans="1:25" ht="18.75" customHeight="1">
      <c r="A199" s="108"/>
      <c r="B199" s="108"/>
      <c r="C199" s="108"/>
      <c r="D199" s="108"/>
      <c r="E199" s="108"/>
      <c r="F199" s="108"/>
      <c r="G199" s="108"/>
      <c r="H199" s="108"/>
      <c r="I199" s="108"/>
      <c r="J199" s="108"/>
      <c r="K199" s="108"/>
      <c r="L199" s="108"/>
      <c r="M199" s="108"/>
      <c r="N199" s="108"/>
      <c r="O199" s="108"/>
      <c r="P199" s="108"/>
      <c r="Q199" s="107"/>
      <c r="R199" s="108"/>
      <c r="S199" s="108"/>
      <c r="T199" s="108"/>
      <c r="U199" s="108"/>
      <c r="V199" s="108"/>
      <c r="W199" s="108"/>
      <c r="X199" s="108"/>
      <c r="Y199" s="108"/>
    </row>
    <row r="200" spans="1:25" ht="18.75" customHeight="1">
      <c r="A200" s="108"/>
      <c r="B200" s="108"/>
      <c r="C200" s="108"/>
      <c r="D200" s="108"/>
      <c r="E200" s="108"/>
      <c r="F200" s="108"/>
      <c r="G200" s="108"/>
      <c r="H200" s="108"/>
      <c r="I200" s="108"/>
      <c r="J200" s="108"/>
      <c r="K200" s="108"/>
      <c r="L200" s="108"/>
      <c r="M200" s="108"/>
      <c r="N200" s="108"/>
      <c r="O200" s="108"/>
      <c r="P200" s="108"/>
      <c r="Q200" s="107"/>
      <c r="R200" s="108"/>
      <c r="S200" s="108"/>
      <c r="T200" s="108"/>
      <c r="U200" s="108"/>
      <c r="V200" s="108"/>
      <c r="W200" s="108"/>
      <c r="X200" s="108"/>
      <c r="Y200" s="108"/>
    </row>
    <row r="201" spans="1:25" ht="18.75" customHeight="1">
      <c r="A201" s="108"/>
      <c r="B201" s="108"/>
      <c r="C201" s="108"/>
      <c r="D201" s="108"/>
      <c r="E201" s="108"/>
      <c r="F201" s="108"/>
      <c r="G201" s="108"/>
      <c r="H201" s="108"/>
      <c r="I201" s="108"/>
      <c r="J201" s="108"/>
      <c r="K201" s="108"/>
      <c r="L201" s="108"/>
      <c r="M201" s="108"/>
      <c r="N201" s="108"/>
      <c r="O201" s="108"/>
      <c r="P201" s="108"/>
      <c r="Q201" s="107"/>
      <c r="R201" s="108"/>
      <c r="S201" s="108"/>
      <c r="T201" s="108"/>
      <c r="U201" s="108"/>
      <c r="V201" s="108"/>
      <c r="W201" s="108"/>
      <c r="X201" s="108"/>
      <c r="Y201" s="108"/>
    </row>
    <row r="202" spans="1:25" ht="18.75" customHeight="1">
      <c r="A202" s="108"/>
      <c r="B202" s="108"/>
      <c r="C202" s="108"/>
      <c r="D202" s="108"/>
      <c r="E202" s="108"/>
      <c r="F202" s="108"/>
      <c r="G202" s="108"/>
      <c r="H202" s="108"/>
      <c r="I202" s="108"/>
      <c r="J202" s="108"/>
      <c r="K202" s="108"/>
      <c r="L202" s="108"/>
      <c r="M202" s="108"/>
      <c r="N202" s="108"/>
      <c r="O202" s="108"/>
      <c r="P202" s="108"/>
      <c r="Q202" s="107"/>
      <c r="R202" s="108"/>
      <c r="S202" s="108"/>
      <c r="T202" s="108"/>
      <c r="U202" s="108"/>
      <c r="V202" s="108"/>
      <c r="W202" s="108"/>
      <c r="X202" s="108"/>
      <c r="Y202" s="108"/>
    </row>
    <row r="203" spans="1:25" ht="18.75" customHeight="1">
      <c r="A203" s="108"/>
      <c r="B203" s="108"/>
      <c r="C203" s="108"/>
      <c r="D203" s="108"/>
      <c r="E203" s="108"/>
      <c r="F203" s="108"/>
      <c r="G203" s="108"/>
      <c r="H203" s="108"/>
      <c r="I203" s="108"/>
      <c r="J203" s="108"/>
      <c r="K203" s="108"/>
      <c r="L203" s="108"/>
      <c r="M203" s="108"/>
      <c r="N203" s="108"/>
      <c r="O203" s="108"/>
      <c r="P203" s="108"/>
      <c r="Q203" s="107"/>
      <c r="R203" s="108"/>
      <c r="S203" s="108"/>
      <c r="T203" s="108"/>
      <c r="U203" s="108"/>
      <c r="V203" s="108"/>
      <c r="W203" s="108"/>
      <c r="X203" s="108"/>
      <c r="Y203" s="108"/>
    </row>
    <row r="204" spans="1:25" ht="18.75" customHeight="1">
      <c r="A204" s="108"/>
      <c r="B204" s="108"/>
      <c r="C204" s="108"/>
      <c r="D204" s="108"/>
      <c r="E204" s="108"/>
      <c r="F204" s="108"/>
      <c r="G204" s="108"/>
      <c r="H204" s="108"/>
      <c r="I204" s="108"/>
      <c r="J204" s="108"/>
      <c r="K204" s="108"/>
      <c r="L204" s="108"/>
      <c r="M204" s="108"/>
      <c r="N204" s="108"/>
      <c r="O204" s="108"/>
      <c r="P204" s="108"/>
      <c r="Q204" s="107"/>
      <c r="R204" s="108"/>
      <c r="S204" s="108"/>
      <c r="T204" s="108"/>
      <c r="U204" s="108"/>
      <c r="V204" s="108"/>
      <c r="W204" s="108"/>
      <c r="X204" s="108"/>
      <c r="Y204" s="108"/>
    </row>
    <row r="205" spans="1:25" ht="18.75" customHeight="1">
      <c r="A205" s="108"/>
      <c r="B205" s="108"/>
      <c r="C205" s="108"/>
      <c r="D205" s="108"/>
      <c r="E205" s="108"/>
      <c r="F205" s="108"/>
      <c r="G205" s="108"/>
      <c r="H205" s="108"/>
      <c r="I205" s="108"/>
      <c r="J205" s="108"/>
      <c r="K205" s="108"/>
      <c r="L205" s="108"/>
      <c r="M205" s="108"/>
      <c r="N205" s="108"/>
      <c r="O205" s="108"/>
      <c r="P205" s="108"/>
      <c r="Q205" s="107"/>
      <c r="R205" s="108"/>
      <c r="S205" s="108"/>
      <c r="T205" s="108"/>
      <c r="U205" s="108"/>
      <c r="V205" s="108"/>
      <c r="W205" s="108"/>
      <c r="X205" s="108"/>
      <c r="Y205" s="108"/>
    </row>
    <row r="206" spans="1:25" ht="18.75" customHeight="1">
      <c r="A206" s="108"/>
      <c r="B206" s="108"/>
      <c r="C206" s="108"/>
      <c r="D206" s="108"/>
      <c r="E206" s="108"/>
      <c r="F206" s="108"/>
      <c r="G206" s="108"/>
      <c r="H206" s="108"/>
      <c r="I206" s="108"/>
      <c r="J206" s="108"/>
      <c r="K206" s="108"/>
      <c r="L206" s="108"/>
      <c r="M206" s="108"/>
      <c r="N206" s="108"/>
      <c r="O206" s="108"/>
      <c r="P206" s="108"/>
      <c r="Q206" s="107"/>
      <c r="R206" s="108"/>
      <c r="S206" s="108"/>
      <c r="T206" s="108"/>
      <c r="U206" s="108"/>
      <c r="V206" s="108"/>
      <c r="W206" s="108"/>
      <c r="X206" s="108"/>
      <c r="Y206" s="108"/>
    </row>
    <row r="207" spans="1:25" ht="18.75" customHeight="1">
      <c r="A207" s="108"/>
      <c r="B207" s="108"/>
      <c r="C207" s="108"/>
      <c r="D207" s="108"/>
      <c r="E207" s="108"/>
      <c r="F207" s="108"/>
      <c r="G207" s="108"/>
      <c r="H207" s="108"/>
      <c r="I207" s="108"/>
      <c r="J207" s="108"/>
      <c r="K207" s="108"/>
      <c r="L207" s="108"/>
      <c r="M207" s="108"/>
      <c r="N207" s="108"/>
      <c r="O207" s="108"/>
      <c r="P207" s="108"/>
      <c r="Q207" s="107"/>
      <c r="R207" s="108"/>
      <c r="S207" s="108"/>
      <c r="T207" s="108"/>
      <c r="U207" s="108"/>
      <c r="V207" s="108"/>
      <c r="W207" s="108"/>
      <c r="X207" s="108"/>
      <c r="Y207" s="108"/>
    </row>
    <row r="208" spans="1:25" ht="18.75" customHeight="1">
      <c r="A208" s="108"/>
      <c r="B208" s="108"/>
      <c r="C208" s="108"/>
      <c r="D208" s="108"/>
      <c r="E208" s="108"/>
      <c r="F208" s="108"/>
      <c r="G208" s="108"/>
      <c r="H208" s="108"/>
      <c r="I208" s="108"/>
      <c r="J208" s="108"/>
      <c r="K208" s="108"/>
      <c r="L208" s="108"/>
      <c r="M208" s="108"/>
      <c r="N208" s="108"/>
      <c r="O208" s="108"/>
      <c r="P208" s="108"/>
      <c r="Q208" s="107"/>
      <c r="R208" s="108"/>
      <c r="S208" s="108"/>
      <c r="T208" s="108"/>
      <c r="U208" s="108"/>
      <c r="V208" s="108"/>
      <c r="W208" s="108"/>
      <c r="X208" s="108"/>
      <c r="Y208" s="108"/>
    </row>
    <row r="209" spans="1:25" ht="18.75" customHeight="1">
      <c r="A209" s="108"/>
      <c r="B209" s="108"/>
      <c r="C209" s="108"/>
      <c r="D209" s="108"/>
      <c r="E209" s="108"/>
      <c r="F209" s="108"/>
      <c r="G209" s="108"/>
      <c r="H209" s="108"/>
      <c r="I209" s="108"/>
      <c r="J209" s="108"/>
      <c r="K209" s="108"/>
      <c r="L209" s="108"/>
      <c r="M209" s="108"/>
      <c r="N209" s="108"/>
      <c r="O209" s="108"/>
      <c r="P209" s="108"/>
      <c r="Q209" s="107"/>
      <c r="R209" s="108"/>
      <c r="S209" s="108"/>
      <c r="T209" s="108"/>
      <c r="U209" s="108"/>
      <c r="V209" s="108"/>
      <c r="W209" s="108"/>
      <c r="X209" s="108"/>
      <c r="Y209" s="108"/>
    </row>
    <row r="210" spans="1:25" ht="18.75" customHeight="1">
      <c r="A210" s="108"/>
      <c r="B210" s="108"/>
      <c r="C210" s="108"/>
      <c r="D210" s="108"/>
      <c r="E210" s="108"/>
      <c r="F210" s="108"/>
      <c r="G210" s="108"/>
      <c r="H210" s="108"/>
      <c r="I210" s="108"/>
      <c r="J210" s="108"/>
      <c r="K210" s="108"/>
      <c r="L210" s="108"/>
      <c r="M210" s="108"/>
      <c r="N210" s="108"/>
      <c r="O210" s="108"/>
      <c r="P210" s="108"/>
      <c r="Q210" s="107"/>
      <c r="R210" s="108"/>
      <c r="S210" s="108"/>
      <c r="T210" s="108"/>
      <c r="U210" s="108"/>
      <c r="V210" s="108"/>
      <c r="W210" s="108"/>
      <c r="X210" s="108"/>
      <c r="Y210" s="108"/>
    </row>
    <row r="211" spans="1:25" ht="18.75" customHeight="1">
      <c r="A211" s="108"/>
      <c r="B211" s="108"/>
      <c r="C211" s="108"/>
      <c r="D211" s="108"/>
      <c r="E211" s="108"/>
      <c r="F211" s="108"/>
      <c r="G211" s="108"/>
      <c r="H211" s="108"/>
      <c r="I211" s="108"/>
      <c r="J211" s="108"/>
      <c r="K211" s="108"/>
      <c r="L211" s="108"/>
      <c r="M211" s="108"/>
      <c r="N211" s="108"/>
      <c r="O211" s="108"/>
      <c r="P211" s="108"/>
      <c r="Q211" s="107"/>
      <c r="R211" s="108"/>
      <c r="S211" s="108"/>
      <c r="T211" s="108"/>
      <c r="U211" s="108"/>
      <c r="V211" s="108"/>
      <c r="W211" s="108"/>
      <c r="X211" s="108"/>
      <c r="Y211" s="108"/>
    </row>
    <row r="212" spans="1:25" ht="18.75" customHeight="1">
      <c r="A212" s="108"/>
      <c r="B212" s="108"/>
      <c r="C212" s="108"/>
      <c r="D212" s="108"/>
      <c r="E212" s="108"/>
      <c r="F212" s="108"/>
      <c r="G212" s="108"/>
      <c r="H212" s="108"/>
      <c r="I212" s="108"/>
      <c r="J212" s="108"/>
      <c r="K212" s="108"/>
      <c r="L212" s="108"/>
      <c r="M212" s="108"/>
      <c r="N212" s="108"/>
      <c r="O212" s="108"/>
      <c r="P212" s="108"/>
      <c r="Q212" s="107"/>
      <c r="R212" s="108"/>
      <c r="S212" s="108"/>
      <c r="T212" s="108"/>
      <c r="U212" s="108"/>
      <c r="V212" s="108"/>
      <c r="W212" s="108"/>
      <c r="X212" s="108"/>
      <c r="Y212" s="108"/>
    </row>
    <row r="213" spans="1:25" ht="18.75" customHeight="1">
      <c r="A213" s="108"/>
      <c r="B213" s="108"/>
      <c r="C213" s="108"/>
      <c r="D213" s="108"/>
      <c r="E213" s="108"/>
      <c r="F213" s="108"/>
      <c r="G213" s="108"/>
      <c r="H213" s="108"/>
      <c r="I213" s="108"/>
      <c r="J213" s="108"/>
      <c r="K213" s="108"/>
      <c r="L213" s="108"/>
      <c r="M213" s="108"/>
      <c r="N213" s="108"/>
      <c r="O213" s="108"/>
      <c r="P213" s="108"/>
      <c r="Q213" s="107"/>
      <c r="R213" s="108"/>
      <c r="S213" s="108"/>
      <c r="T213" s="108"/>
      <c r="U213" s="108"/>
      <c r="V213" s="108"/>
      <c r="W213" s="108"/>
      <c r="X213" s="108"/>
      <c r="Y213" s="108"/>
    </row>
    <row r="214" spans="1:25" ht="18.75" customHeight="1">
      <c r="A214" s="108"/>
      <c r="B214" s="108"/>
      <c r="C214" s="108"/>
      <c r="D214" s="108"/>
      <c r="E214" s="108"/>
      <c r="F214" s="108"/>
      <c r="G214" s="108"/>
      <c r="H214" s="108"/>
      <c r="I214" s="108"/>
      <c r="J214" s="108"/>
      <c r="K214" s="108"/>
      <c r="L214" s="108"/>
      <c r="M214" s="108"/>
      <c r="N214" s="108"/>
      <c r="O214" s="108"/>
      <c r="P214" s="108"/>
      <c r="Q214" s="107"/>
      <c r="R214" s="108"/>
      <c r="S214" s="108"/>
      <c r="T214" s="108"/>
      <c r="U214" s="108"/>
      <c r="V214" s="108"/>
      <c r="W214" s="108"/>
      <c r="X214" s="108"/>
      <c r="Y214" s="108"/>
    </row>
    <row r="215" spans="1:25" ht="18.75" customHeight="1">
      <c r="A215" s="108"/>
      <c r="B215" s="108"/>
      <c r="C215" s="108"/>
      <c r="D215" s="108"/>
      <c r="E215" s="108"/>
      <c r="F215" s="108"/>
      <c r="G215" s="108"/>
      <c r="H215" s="108"/>
      <c r="I215" s="108"/>
      <c r="J215" s="108"/>
      <c r="K215" s="108"/>
      <c r="L215" s="108"/>
      <c r="M215" s="108"/>
      <c r="N215" s="108"/>
      <c r="O215" s="108"/>
      <c r="P215" s="108"/>
      <c r="Q215" s="107"/>
      <c r="R215" s="108"/>
      <c r="S215" s="108"/>
      <c r="T215" s="108"/>
      <c r="U215" s="108"/>
      <c r="V215" s="108"/>
      <c r="W215" s="108"/>
      <c r="X215" s="108"/>
      <c r="Y215" s="108"/>
    </row>
    <row r="216" spans="1:25" ht="18.75" customHeight="1">
      <c r="A216" s="108"/>
      <c r="B216" s="108"/>
      <c r="C216" s="108"/>
      <c r="D216" s="108"/>
      <c r="E216" s="108"/>
      <c r="F216" s="108"/>
      <c r="G216" s="108"/>
      <c r="H216" s="108"/>
      <c r="I216" s="108"/>
      <c r="J216" s="108"/>
      <c r="K216" s="108"/>
      <c r="L216" s="108"/>
      <c r="M216" s="108"/>
      <c r="N216" s="108"/>
      <c r="O216" s="108"/>
      <c r="P216" s="108"/>
      <c r="Q216" s="107"/>
      <c r="R216" s="108"/>
      <c r="S216" s="108"/>
      <c r="T216" s="108"/>
      <c r="U216" s="108"/>
      <c r="V216" s="108"/>
      <c r="W216" s="108"/>
      <c r="X216" s="108"/>
      <c r="Y216" s="108"/>
    </row>
    <row r="217" spans="1:25" ht="18.75" customHeight="1">
      <c r="A217" s="108"/>
      <c r="B217" s="108"/>
      <c r="C217" s="108"/>
      <c r="D217" s="108"/>
      <c r="E217" s="108"/>
      <c r="F217" s="108"/>
      <c r="G217" s="108"/>
      <c r="H217" s="108"/>
      <c r="I217" s="108"/>
      <c r="J217" s="108"/>
      <c r="K217" s="108"/>
      <c r="L217" s="108"/>
      <c r="M217" s="108"/>
      <c r="N217" s="108"/>
      <c r="O217" s="108"/>
      <c r="P217" s="108"/>
      <c r="Q217" s="107"/>
      <c r="R217" s="108"/>
      <c r="S217" s="108"/>
      <c r="T217" s="108"/>
      <c r="U217" s="108"/>
      <c r="V217" s="108"/>
      <c r="W217" s="108"/>
      <c r="X217" s="108"/>
      <c r="Y217" s="108"/>
    </row>
    <row r="218" spans="1:25" ht="18.75" customHeight="1">
      <c r="A218" s="108"/>
      <c r="B218" s="108"/>
      <c r="C218" s="108"/>
      <c r="D218" s="108"/>
      <c r="E218" s="108"/>
      <c r="F218" s="108"/>
      <c r="G218" s="108"/>
      <c r="H218" s="108"/>
      <c r="I218" s="108"/>
      <c r="J218" s="108"/>
      <c r="K218" s="108"/>
      <c r="L218" s="108"/>
      <c r="M218" s="108"/>
      <c r="N218" s="108"/>
      <c r="O218" s="108"/>
      <c r="P218" s="108"/>
      <c r="Q218" s="107"/>
      <c r="R218" s="108"/>
      <c r="S218" s="108"/>
      <c r="T218" s="108"/>
      <c r="U218" s="108"/>
      <c r="V218" s="108"/>
      <c r="W218" s="108"/>
      <c r="X218" s="108"/>
      <c r="Y218" s="108"/>
    </row>
    <row r="219" spans="1:25" ht="18.75" customHeight="1">
      <c r="A219" s="108"/>
      <c r="B219" s="108"/>
      <c r="C219" s="108"/>
      <c r="D219" s="108"/>
      <c r="E219" s="108"/>
      <c r="F219" s="108"/>
      <c r="G219" s="108"/>
      <c r="H219" s="108"/>
      <c r="I219" s="108"/>
      <c r="J219" s="108"/>
      <c r="K219" s="108"/>
      <c r="L219" s="108"/>
      <c r="M219" s="108"/>
      <c r="N219" s="108"/>
      <c r="O219" s="108"/>
      <c r="P219" s="108"/>
      <c r="Q219" s="107"/>
      <c r="R219" s="108"/>
      <c r="S219" s="108"/>
      <c r="T219" s="108"/>
      <c r="U219" s="108"/>
      <c r="V219" s="108"/>
      <c r="W219" s="108"/>
      <c r="X219" s="108"/>
      <c r="Y219" s="108"/>
    </row>
    <row r="220" spans="1:25" ht="18.75" customHeight="1">
      <c r="A220" s="108"/>
      <c r="B220" s="108"/>
      <c r="C220" s="108"/>
      <c r="D220" s="108"/>
      <c r="E220" s="108"/>
      <c r="F220" s="108"/>
      <c r="G220" s="108"/>
      <c r="H220" s="108"/>
      <c r="I220" s="108"/>
      <c r="J220" s="108"/>
      <c r="K220" s="108"/>
      <c r="L220" s="108"/>
      <c r="M220" s="108"/>
      <c r="N220" s="108"/>
      <c r="O220" s="108"/>
      <c r="P220" s="108"/>
      <c r="Q220" s="107"/>
      <c r="R220" s="108"/>
      <c r="S220" s="108"/>
      <c r="T220" s="108"/>
      <c r="U220" s="108"/>
      <c r="V220" s="108"/>
      <c r="W220" s="108"/>
      <c r="X220" s="108"/>
      <c r="Y220" s="108"/>
    </row>
    <row r="221" spans="1:25" ht="18.75" customHeight="1">
      <c r="A221" s="108"/>
      <c r="B221" s="108"/>
      <c r="C221" s="108"/>
      <c r="D221" s="108"/>
      <c r="E221" s="108"/>
      <c r="F221" s="108"/>
      <c r="G221" s="108"/>
      <c r="H221" s="108"/>
      <c r="I221" s="108"/>
      <c r="J221" s="108"/>
      <c r="K221" s="108"/>
      <c r="L221" s="108"/>
      <c r="M221" s="108"/>
      <c r="N221" s="108"/>
      <c r="O221" s="108"/>
      <c r="P221" s="108"/>
      <c r="Q221" s="107"/>
      <c r="R221" s="108"/>
      <c r="S221" s="108"/>
      <c r="T221" s="108"/>
      <c r="U221" s="108"/>
      <c r="V221" s="108"/>
      <c r="W221" s="108"/>
      <c r="X221" s="108"/>
      <c r="Y221" s="108"/>
    </row>
    <row r="222" spans="1:25" ht="18.75" customHeight="1">
      <c r="A222" s="108"/>
      <c r="B222" s="108"/>
      <c r="C222" s="108"/>
      <c r="D222" s="108"/>
      <c r="E222" s="108"/>
      <c r="F222" s="108"/>
      <c r="G222" s="108"/>
      <c r="H222" s="108"/>
      <c r="I222" s="108"/>
      <c r="J222" s="108"/>
      <c r="K222" s="108"/>
      <c r="L222" s="108"/>
      <c r="M222" s="108"/>
      <c r="N222" s="108"/>
      <c r="O222" s="108"/>
      <c r="P222" s="108"/>
      <c r="Q222" s="107"/>
      <c r="R222" s="108"/>
      <c r="S222" s="108"/>
      <c r="T222" s="108"/>
      <c r="U222" s="108"/>
      <c r="V222" s="108"/>
      <c r="W222" s="108"/>
      <c r="X222" s="108"/>
      <c r="Y222" s="108"/>
    </row>
    <row r="223" spans="1:25" ht="18.75" customHeight="1">
      <c r="A223" s="108"/>
      <c r="B223" s="108"/>
      <c r="C223" s="108"/>
      <c r="D223" s="108"/>
      <c r="E223" s="108"/>
      <c r="F223" s="108"/>
      <c r="G223" s="108"/>
      <c r="H223" s="108"/>
      <c r="I223" s="108"/>
      <c r="J223" s="108"/>
      <c r="K223" s="108"/>
      <c r="L223" s="108"/>
      <c r="M223" s="108"/>
      <c r="N223" s="108"/>
      <c r="O223" s="108"/>
      <c r="P223" s="108"/>
      <c r="Q223" s="107"/>
      <c r="R223" s="108"/>
      <c r="S223" s="108"/>
      <c r="T223" s="108"/>
      <c r="U223" s="108"/>
      <c r="V223" s="108"/>
      <c r="W223" s="108"/>
      <c r="X223" s="108"/>
      <c r="Y223" s="108"/>
    </row>
    <row r="224" spans="1:25" ht="18.75" customHeight="1">
      <c r="A224" s="108"/>
      <c r="B224" s="108"/>
      <c r="C224" s="108"/>
      <c r="D224" s="108"/>
      <c r="E224" s="108"/>
      <c r="F224" s="108"/>
      <c r="G224" s="108"/>
      <c r="H224" s="108"/>
      <c r="I224" s="108"/>
      <c r="J224" s="108"/>
      <c r="K224" s="108"/>
      <c r="L224" s="108"/>
      <c r="M224" s="108"/>
      <c r="N224" s="108"/>
      <c r="O224" s="108"/>
      <c r="P224" s="108"/>
      <c r="Q224" s="107"/>
      <c r="R224" s="108"/>
      <c r="S224" s="108"/>
      <c r="T224" s="108"/>
      <c r="U224" s="108"/>
      <c r="V224" s="108"/>
      <c r="W224" s="108"/>
      <c r="X224" s="108"/>
      <c r="Y224" s="108"/>
    </row>
    <row r="225" spans="1:25" ht="18.75" customHeight="1">
      <c r="A225" s="108"/>
      <c r="B225" s="108"/>
      <c r="C225" s="108"/>
      <c r="D225" s="108"/>
      <c r="E225" s="108"/>
      <c r="F225" s="108"/>
      <c r="G225" s="108"/>
      <c r="H225" s="108"/>
      <c r="I225" s="108"/>
      <c r="J225" s="108"/>
      <c r="K225" s="108"/>
      <c r="L225" s="108"/>
      <c r="M225" s="108"/>
      <c r="N225" s="108"/>
      <c r="O225" s="108"/>
      <c r="P225" s="108"/>
      <c r="Q225" s="107"/>
      <c r="R225" s="108"/>
      <c r="S225" s="108"/>
      <c r="T225" s="108"/>
      <c r="U225" s="108"/>
      <c r="V225" s="108"/>
      <c r="W225" s="108"/>
      <c r="X225" s="108"/>
      <c r="Y225" s="108"/>
    </row>
    <row r="226" spans="1:25" ht="18.75" customHeight="1">
      <c r="A226" s="108"/>
      <c r="B226" s="108"/>
      <c r="C226" s="108"/>
      <c r="D226" s="108"/>
      <c r="E226" s="108"/>
      <c r="F226" s="108"/>
      <c r="G226" s="108"/>
      <c r="H226" s="108"/>
      <c r="I226" s="108"/>
      <c r="J226" s="108"/>
      <c r="K226" s="108"/>
      <c r="L226" s="108"/>
      <c r="M226" s="108"/>
      <c r="N226" s="108"/>
      <c r="O226" s="108"/>
      <c r="P226" s="108"/>
      <c r="Q226" s="107"/>
      <c r="R226" s="108"/>
      <c r="S226" s="108"/>
      <c r="T226" s="108"/>
      <c r="U226" s="108"/>
      <c r="V226" s="108"/>
      <c r="W226" s="108"/>
      <c r="X226" s="108"/>
      <c r="Y226" s="108"/>
    </row>
    <row r="227" spans="1:25" ht="18.75" customHeight="1">
      <c r="A227" s="108"/>
      <c r="B227" s="108"/>
      <c r="C227" s="108"/>
      <c r="D227" s="108"/>
      <c r="E227" s="108"/>
      <c r="F227" s="108"/>
      <c r="G227" s="108"/>
      <c r="H227" s="108"/>
      <c r="I227" s="108"/>
      <c r="J227" s="108"/>
      <c r="K227" s="108"/>
      <c r="L227" s="108"/>
      <c r="M227" s="108"/>
      <c r="N227" s="108"/>
      <c r="O227" s="108"/>
      <c r="P227" s="108"/>
      <c r="Q227" s="107"/>
      <c r="R227" s="108"/>
      <c r="S227" s="108"/>
      <c r="T227" s="108"/>
      <c r="U227" s="108"/>
      <c r="V227" s="108"/>
      <c r="W227" s="108"/>
      <c r="X227" s="108"/>
      <c r="Y227" s="108"/>
    </row>
    <row r="228" spans="1:25" ht="18.75" customHeight="1">
      <c r="A228" s="108"/>
      <c r="B228" s="108"/>
      <c r="C228" s="108"/>
      <c r="D228" s="108"/>
      <c r="E228" s="108"/>
      <c r="F228" s="108"/>
      <c r="G228" s="108"/>
      <c r="H228" s="108"/>
      <c r="I228" s="108"/>
      <c r="J228" s="108"/>
      <c r="K228" s="108"/>
      <c r="L228" s="108"/>
      <c r="M228" s="108"/>
      <c r="N228" s="108"/>
      <c r="O228" s="108"/>
      <c r="P228" s="108"/>
      <c r="Q228" s="107"/>
      <c r="R228" s="108"/>
      <c r="S228" s="108"/>
      <c r="T228" s="108"/>
      <c r="U228" s="108"/>
      <c r="V228" s="108"/>
      <c r="W228" s="108"/>
      <c r="X228" s="108"/>
      <c r="Y228" s="108"/>
    </row>
    <row r="229" spans="1:25" ht="18.75" customHeight="1">
      <c r="A229" s="108"/>
      <c r="B229" s="108"/>
      <c r="C229" s="108"/>
      <c r="D229" s="108"/>
      <c r="E229" s="108"/>
      <c r="F229" s="108"/>
      <c r="G229" s="108"/>
      <c r="H229" s="108"/>
      <c r="I229" s="108"/>
      <c r="J229" s="108"/>
      <c r="K229" s="108"/>
      <c r="L229" s="108"/>
      <c r="M229" s="108"/>
      <c r="N229" s="108"/>
      <c r="O229" s="108"/>
      <c r="P229" s="108"/>
      <c r="Q229" s="107"/>
      <c r="R229" s="108"/>
      <c r="S229" s="108"/>
      <c r="T229" s="108"/>
      <c r="U229" s="108"/>
      <c r="V229" s="108"/>
      <c r="W229" s="108"/>
      <c r="X229" s="108"/>
      <c r="Y229" s="108"/>
    </row>
    <row r="230" spans="1:25" ht="18.75" customHeight="1">
      <c r="A230" s="108"/>
      <c r="B230" s="108"/>
      <c r="C230" s="108"/>
      <c r="D230" s="108"/>
      <c r="E230" s="108"/>
      <c r="F230" s="108"/>
      <c r="G230" s="108"/>
      <c r="H230" s="108"/>
      <c r="I230" s="108"/>
      <c r="J230" s="108"/>
      <c r="K230" s="108"/>
      <c r="L230" s="108"/>
      <c r="M230" s="108"/>
      <c r="N230" s="108"/>
      <c r="O230" s="108"/>
      <c r="P230" s="108"/>
      <c r="Q230" s="107"/>
      <c r="R230" s="108"/>
      <c r="S230" s="108"/>
      <c r="T230" s="108"/>
      <c r="U230" s="108"/>
      <c r="V230" s="108"/>
      <c r="W230" s="108"/>
      <c r="X230" s="108"/>
      <c r="Y230" s="108"/>
    </row>
    <row r="231" spans="1:25" ht="18.75" customHeight="1">
      <c r="A231" s="108"/>
      <c r="B231" s="108"/>
      <c r="C231" s="108"/>
      <c r="D231" s="108"/>
      <c r="E231" s="108"/>
      <c r="F231" s="108"/>
      <c r="G231" s="108"/>
      <c r="H231" s="108"/>
      <c r="I231" s="108"/>
      <c r="J231" s="108"/>
      <c r="K231" s="108"/>
      <c r="L231" s="108"/>
      <c r="M231" s="108"/>
      <c r="N231" s="108"/>
      <c r="O231" s="108"/>
      <c r="P231" s="108"/>
      <c r="Q231" s="107"/>
      <c r="R231" s="108"/>
      <c r="S231" s="108"/>
      <c r="T231" s="108"/>
      <c r="U231" s="108"/>
      <c r="V231" s="108"/>
      <c r="W231" s="108"/>
      <c r="X231" s="108"/>
      <c r="Y231" s="108"/>
    </row>
    <row r="232" spans="1:25" ht="18.75" customHeight="1">
      <c r="A232" s="108"/>
      <c r="B232" s="108"/>
      <c r="C232" s="108"/>
      <c r="D232" s="108"/>
      <c r="E232" s="108"/>
      <c r="F232" s="108"/>
      <c r="G232" s="108"/>
      <c r="H232" s="108"/>
      <c r="I232" s="108"/>
      <c r="J232" s="108"/>
      <c r="K232" s="108"/>
      <c r="L232" s="108"/>
      <c r="M232" s="108"/>
      <c r="N232" s="108"/>
      <c r="O232" s="108"/>
      <c r="P232" s="108"/>
      <c r="Q232" s="107"/>
      <c r="R232" s="108"/>
      <c r="S232" s="108"/>
      <c r="T232" s="108"/>
      <c r="U232" s="108"/>
      <c r="V232" s="108"/>
      <c r="W232" s="108"/>
      <c r="X232" s="108"/>
      <c r="Y232" s="108"/>
    </row>
    <row r="233" spans="1:25" ht="18.75" customHeight="1">
      <c r="A233" s="108"/>
      <c r="B233" s="108"/>
      <c r="C233" s="108"/>
      <c r="D233" s="108"/>
      <c r="E233" s="108"/>
      <c r="F233" s="108"/>
      <c r="G233" s="108"/>
      <c r="H233" s="108"/>
      <c r="I233" s="108"/>
      <c r="J233" s="108"/>
      <c r="K233" s="108"/>
      <c r="L233" s="108"/>
      <c r="M233" s="108"/>
      <c r="N233" s="108"/>
      <c r="O233" s="108"/>
      <c r="P233" s="108"/>
      <c r="Q233" s="107"/>
      <c r="R233" s="108"/>
      <c r="S233" s="108"/>
      <c r="T233" s="108"/>
      <c r="U233" s="108"/>
      <c r="V233" s="108"/>
      <c r="W233" s="108"/>
      <c r="X233" s="108"/>
      <c r="Y233" s="108"/>
    </row>
    <row r="234" spans="1:25" ht="18.75" customHeight="1">
      <c r="A234" s="108"/>
      <c r="B234" s="108"/>
      <c r="C234" s="108"/>
      <c r="D234" s="108"/>
      <c r="E234" s="108"/>
      <c r="F234" s="108"/>
      <c r="G234" s="108"/>
      <c r="H234" s="108"/>
      <c r="I234" s="108"/>
      <c r="J234" s="108"/>
      <c r="K234" s="108"/>
      <c r="L234" s="108"/>
      <c r="M234" s="108"/>
      <c r="N234" s="108"/>
      <c r="O234" s="108"/>
      <c r="P234" s="108"/>
      <c r="Q234" s="107"/>
      <c r="R234" s="108"/>
      <c r="S234" s="108"/>
      <c r="T234" s="108"/>
      <c r="U234" s="108"/>
      <c r="V234" s="108"/>
      <c r="W234" s="108"/>
      <c r="X234" s="108"/>
      <c r="Y234" s="108"/>
    </row>
    <row r="235" spans="1:25" ht="18.75" customHeight="1">
      <c r="A235" s="108"/>
      <c r="B235" s="108"/>
      <c r="C235" s="108"/>
      <c r="D235" s="108"/>
      <c r="E235" s="108"/>
      <c r="F235" s="108"/>
      <c r="G235" s="108"/>
      <c r="H235" s="108"/>
      <c r="I235" s="108"/>
      <c r="J235" s="108"/>
      <c r="K235" s="108"/>
      <c r="L235" s="108"/>
      <c r="M235" s="108"/>
      <c r="N235" s="108"/>
      <c r="O235" s="108"/>
      <c r="P235" s="108"/>
      <c r="Q235" s="107"/>
      <c r="R235" s="108"/>
      <c r="S235" s="108"/>
      <c r="T235" s="108"/>
      <c r="U235" s="108"/>
      <c r="V235" s="108"/>
      <c r="W235" s="108"/>
      <c r="X235" s="108"/>
      <c r="Y235" s="108"/>
    </row>
    <row r="236" spans="1:25" ht="18.75" customHeight="1">
      <c r="A236" s="108"/>
      <c r="B236" s="108"/>
      <c r="C236" s="108"/>
      <c r="D236" s="108"/>
      <c r="E236" s="108"/>
      <c r="F236" s="108"/>
      <c r="G236" s="108"/>
      <c r="H236" s="108"/>
      <c r="I236" s="108"/>
      <c r="J236" s="108"/>
      <c r="K236" s="108"/>
      <c r="L236" s="108"/>
      <c r="M236" s="108"/>
      <c r="N236" s="108"/>
      <c r="O236" s="108"/>
      <c r="P236" s="108"/>
      <c r="Q236" s="107"/>
      <c r="R236" s="108"/>
      <c r="S236" s="108"/>
      <c r="T236" s="108"/>
      <c r="U236" s="108"/>
      <c r="V236" s="108"/>
      <c r="W236" s="108"/>
      <c r="X236" s="108"/>
      <c r="Y236" s="108"/>
    </row>
    <row r="237" spans="1:25" ht="18.75" customHeight="1">
      <c r="A237" s="108"/>
      <c r="B237" s="108"/>
      <c r="C237" s="108"/>
      <c r="D237" s="108"/>
      <c r="E237" s="108"/>
      <c r="F237" s="108"/>
      <c r="G237" s="108"/>
      <c r="H237" s="108"/>
      <c r="I237" s="108"/>
      <c r="J237" s="108"/>
      <c r="K237" s="108"/>
      <c r="L237" s="108"/>
      <c r="M237" s="108"/>
      <c r="N237" s="108"/>
      <c r="O237" s="108"/>
      <c r="P237" s="108"/>
      <c r="Q237" s="107"/>
      <c r="R237" s="108"/>
      <c r="S237" s="108"/>
      <c r="T237" s="108"/>
      <c r="U237" s="108"/>
      <c r="V237" s="108"/>
      <c r="W237" s="108"/>
      <c r="X237" s="108"/>
      <c r="Y237" s="108"/>
    </row>
    <row r="238" spans="1:25" ht="18.75" customHeight="1">
      <c r="A238" s="108"/>
      <c r="B238" s="108"/>
      <c r="C238" s="108"/>
      <c r="D238" s="108"/>
      <c r="E238" s="108"/>
      <c r="F238" s="108"/>
      <c r="G238" s="108"/>
      <c r="H238" s="108"/>
      <c r="I238" s="108"/>
      <c r="J238" s="108"/>
      <c r="K238" s="108"/>
      <c r="L238" s="108"/>
      <c r="M238" s="108"/>
      <c r="N238" s="108"/>
      <c r="O238" s="108"/>
      <c r="P238" s="108"/>
      <c r="Q238" s="107"/>
      <c r="R238" s="108"/>
      <c r="S238" s="108"/>
      <c r="T238" s="108"/>
      <c r="U238" s="108"/>
      <c r="V238" s="108"/>
      <c r="W238" s="108"/>
      <c r="X238" s="108"/>
      <c r="Y238" s="108"/>
    </row>
    <row r="239" spans="1:25" ht="18.75" customHeight="1">
      <c r="A239" s="108"/>
      <c r="B239" s="108"/>
      <c r="C239" s="108"/>
      <c r="D239" s="108"/>
      <c r="E239" s="108"/>
      <c r="F239" s="108"/>
      <c r="G239" s="108"/>
      <c r="H239" s="108"/>
      <c r="I239" s="108"/>
      <c r="J239" s="108"/>
      <c r="K239" s="108"/>
      <c r="L239" s="108"/>
      <c r="M239" s="108"/>
      <c r="N239" s="108"/>
      <c r="O239" s="108"/>
      <c r="P239" s="108"/>
      <c r="Q239" s="107"/>
      <c r="R239" s="108"/>
      <c r="S239" s="108"/>
      <c r="T239" s="108"/>
      <c r="U239" s="108"/>
      <c r="V239" s="108"/>
      <c r="W239" s="108"/>
      <c r="X239" s="108"/>
      <c r="Y239" s="108"/>
    </row>
    <row r="240" spans="1:25" ht="18.75" customHeight="1">
      <c r="A240" s="108"/>
      <c r="B240" s="108"/>
      <c r="C240" s="108"/>
      <c r="D240" s="108"/>
      <c r="E240" s="108"/>
      <c r="F240" s="108"/>
      <c r="G240" s="108"/>
      <c r="H240" s="108"/>
      <c r="I240" s="108"/>
      <c r="J240" s="108"/>
      <c r="K240" s="108"/>
      <c r="L240" s="108"/>
      <c r="M240" s="108"/>
      <c r="N240" s="108"/>
      <c r="O240" s="108"/>
      <c r="P240" s="108"/>
      <c r="Q240" s="107"/>
      <c r="R240" s="108"/>
      <c r="S240" s="108"/>
      <c r="T240" s="108"/>
      <c r="U240" s="108"/>
      <c r="V240" s="108"/>
      <c r="W240" s="108"/>
      <c r="X240" s="108"/>
      <c r="Y240" s="108"/>
    </row>
    <row r="241" spans="1:25" ht="18.75" customHeight="1">
      <c r="A241" s="108"/>
      <c r="B241" s="108"/>
      <c r="C241" s="108"/>
      <c r="D241" s="108"/>
      <c r="E241" s="108"/>
      <c r="F241" s="108"/>
      <c r="G241" s="108"/>
      <c r="H241" s="108"/>
      <c r="I241" s="108"/>
      <c r="J241" s="108"/>
      <c r="K241" s="108"/>
      <c r="L241" s="108"/>
      <c r="M241" s="108"/>
      <c r="N241" s="108"/>
      <c r="O241" s="108"/>
      <c r="P241" s="108"/>
      <c r="Q241" s="107"/>
      <c r="R241" s="108"/>
      <c r="S241" s="108"/>
      <c r="T241" s="108"/>
      <c r="U241" s="108"/>
      <c r="V241" s="108"/>
      <c r="W241" s="108"/>
      <c r="X241" s="108"/>
      <c r="Y241" s="108"/>
    </row>
    <row r="242" spans="1:25" ht="18.75" customHeight="1">
      <c r="A242" s="108"/>
      <c r="B242" s="108"/>
      <c r="C242" s="108"/>
      <c r="D242" s="108"/>
      <c r="E242" s="108"/>
      <c r="F242" s="108"/>
      <c r="G242" s="108"/>
      <c r="H242" s="108"/>
      <c r="I242" s="108"/>
      <c r="J242" s="108"/>
      <c r="K242" s="108"/>
      <c r="L242" s="108"/>
      <c r="M242" s="108"/>
      <c r="N242" s="108"/>
      <c r="O242" s="108"/>
      <c r="P242" s="108"/>
      <c r="Q242" s="107"/>
      <c r="R242" s="108"/>
      <c r="S242" s="108"/>
      <c r="T242" s="108"/>
      <c r="U242" s="108"/>
      <c r="V242" s="108"/>
      <c r="W242" s="108"/>
      <c r="X242" s="108"/>
      <c r="Y242" s="108"/>
    </row>
    <row r="243" spans="1:25" ht="18.75" customHeight="1">
      <c r="A243" s="108"/>
      <c r="B243" s="108"/>
      <c r="C243" s="108"/>
      <c r="D243" s="108"/>
      <c r="E243" s="108"/>
      <c r="F243" s="108"/>
      <c r="G243" s="108"/>
      <c r="H243" s="108"/>
      <c r="I243" s="108"/>
      <c r="J243" s="108"/>
      <c r="K243" s="108"/>
      <c r="L243" s="108"/>
      <c r="M243" s="108"/>
      <c r="N243" s="108"/>
      <c r="O243" s="108"/>
      <c r="P243" s="108"/>
      <c r="Q243" s="107"/>
      <c r="R243" s="108"/>
      <c r="S243" s="108"/>
      <c r="T243" s="108"/>
      <c r="U243" s="108"/>
      <c r="V243" s="108"/>
      <c r="W243" s="108"/>
      <c r="X243" s="108"/>
      <c r="Y243" s="108"/>
    </row>
    <row r="244" spans="1:25" ht="18.75" customHeight="1">
      <c r="A244" s="108"/>
      <c r="B244" s="108"/>
      <c r="C244" s="108"/>
      <c r="D244" s="108"/>
      <c r="E244" s="108"/>
      <c r="F244" s="108"/>
      <c r="G244" s="108"/>
      <c r="H244" s="108"/>
      <c r="I244" s="108"/>
      <c r="J244" s="108"/>
      <c r="K244" s="108"/>
      <c r="L244" s="108"/>
      <c r="M244" s="108"/>
      <c r="N244" s="108"/>
      <c r="O244" s="108"/>
      <c r="P244" s="108"/>
      <c r="Q244" s="107"/>
      <c r="R244" s="108"/>
      <c r="S244" s="108"/>
      <c r="T244" s="108"/>
      <c r="U244" s="108"/>
      <c r="V244" s="108"/>
      <c r="W244" s="108"/>
      <c r="X244" s="108"/>
      <c r="Y244" s="108"/>
    </row>
    <row r="245" spans="1:25" ht="18.75" customHeight="1">
      <c r="A245" s="108"/>
      <c r="B245" s="108"/>
      <c r="C245" s="108"/>
      <c r="D245" s="108"/>
      <c r="E245" s="108"/>
      <c r="F245" s="108"/>
      <c r="G245" s="108"/>
      <c r="H245" s="108"/>
      <c r="I245" s="108"/>
      <c r="J245" s="108"/>
      <c r="K245" s="108"/>
      <c r="L245" s="108"/>
      <c r="M245" s="108"/>
      <c r="N245" s="108"/>
      <c r="O245" s="108"/>
      <c r="P245" s="108"/>
      <c r="Q245" s="107"/>
      <c r="R245" s="108"/>
      <c r="S245" s="108"/>
      <c r="T245" s="108"/>
      <c r="U245" s="108"/>
      <c r="V245" s="108"/>
      <c r="W245" s="108"/>
      <c r="X245" s="108"/>
      <c r="Y245" s="108"/>
    </row>
    <row r="246" spans="1:25" ht="18.75" customHeight="1">
      <c r="A246" s="108"/>
      <c r="B246" s="108"/>
      <c r="C246" s="108"/>
      <c r="D246" s="108"/>
      <c r="E246" s="108"/>
      <c r="F246" s="108"/>
      <c r="G246" s="108"/>
      <c r="H246" s="108"/>
      <c r="I246" s="108"/>
      <c r="J246" s="108"/>
      <c r="K246" s="108"/>
      <c r="L246" s="108"/>
      <c r="M246" s="108"/>
      <c r="N246" s="108"/>
      <c r="O246" s="108"/>
      <c r="P246" s="108"/>
      <c r="Q246" s="107"/>
      <c r="R246" s="108"/>
      <c r="S246" s="108"/>
      <c r="T246" s="108"/>
      <c r="U246" s="108"/>
      <c r="V246" s="108"/>
      <c r="W246" s="108"/>
      <c r="X246" s="108"/>
      <c r="Y246" s="108"/>
    </row>
    <row r="247" spans="1:25" ht="18.75" customHeight="1">
      <c r="A247" s="108"/>
      <c r="B247" s="108"/>
      <c r="C247" s="108"/>
      <c r="D247" s="108"/>
      <c r="E247" s="108"/>
      <c r="F247" s="108"/>
      <c r="G247" s="108"/>
      <c r="H247" s="108"/>
      <c r="I247" s="108"/>
      <c r="J247" s="108"/>
      <c r="K247" s="108"/>
      <c r="L247" s="108"/>
      <c r="M247" s="108"/>
      <c r="N247" s="108"/>
      <c r="O247" s="108"/>
      <c r="P247" s="108"/>
      <c r="Q247" s="107"/>
      <c r="R247" s="108"/>
      <c r="S247" s="108"/>
      <c r="T247" s="108"/>
      <c r="U247" s="108"/>
      <c r="V247" s="108"/>
      <c r="W247" s="108"/>
      <c r="X247" s="108"/>
      <c r="Y247" s="108"/>
    </row>
    <row r="248" spans="1:25" ht="18.75" customHeight="1">
      <c r="A248" s="108"/>
      <c r="B248" s="108"/>
      <c r="C248" s="108"/>
      <c r="D248" s="108"/>
      <c r="E248" s="108"/>
      <c r="F248" s="108"/>
      <c r="G248" s="108"/>
      <c r="H248" s="108"/>
      <c r="I248" s="108"/>
      <c r="J248" s="108"/>
      <c r="K248" s="108"/>
      <c r="L248" s="108"/>
      <c r="M248" s="108"/>
      <c r="N248" s="108"/>
      <c r="O248" s="108"/>
      <c r="P248" s="108"/>
      <c r="Q248" s="107"/>
      <c r="R248" s="108"/>
      <c r="S248" s="108"/>
      <c r="T248" s="108"/>
      <c r="U248" s="108"/>
      <c r="V248" s="108"/>
      <c r="W248" s="108"/>
      <c r="X248" s="108"/>
      <c r="Y248" s="108"/>
    </row>
    <row r="249" spans="1:25" ht="18.75" customHeight="1">
      <c r="A249" s="108"/>
      <c r="B249" s="108"/>
      <c r="C249" s="108"/>
      <c r="D249" s="108"/>
      <c r="E249" s="108"/>
      <c r="F249" s="108"/>
      <c r="G249" s="108"/>
      <c r="H249" s="108"/>
      <c r="I249" s="108"/>
      <c r="J249" s="108"/>
      <c r="K249" s="108"/>
      <c r="L249" s="108"/>
      <c r="M249" s="108"/>
      <c r="N249" s="108"/>
      <c r="O249" s="108"/>
      <c r="P249" s="108"/>
      <c r="Q249" s="107"/>
      <c r="R249" s="108"/>
      <c r="S249" s="108"/>
      <c r="T249" s="108"/>
      <c r="U249" s="108"/>
      <c r="V249" s="108"/>
      <c r="W249" s="108"/>
      <c r="X249" s="108"/>
      <c r="Y249" s="108"/>
    </row>
    <row r="250" spans="1:25" ht="18.75" customHeight="1">
      <c r="A250" s="108"/>
      <c r="B250" s="108"/>
      <c r="C250" s="108"/>
      <c r="D250" s="108"/>
      <c r="E250" s="108"/>
      <c r="F250" s="108"/>
      <c r="G250" s="108"/>
      <c r="H250" s="108"/>
      <c r="I250" s="108"/>
      <c r="J250" s="108"/>
      <c r="K250" s="108"/>
      <c r="L250" s="108"/>
      <c r="M250" s="108"/>
      <c r="N250" s="108"/>
      <c r="O250" s="108"/>
      <c r="P250" s="108"/>
      <c r="Q250" s="107"/>
      <c r="R250" s="108"/>
      <c r="S250" s="108"/>
      <c r="T250" s="108"/>
      <c r="U250" s="108"/>
      <c r="V250" s="108"/>
      <c r="W250" s="108"/>
      <c r="X250" s="108"/>
      <c r="Y250" s="108"/>
    </row>
    <row r="251" spans="1:25" ht="18.75" customHeight="1">
      <c r="A251" s="108"/>
      <c r="B251" s="108"/>
      <c r="C251" s="108"/>
      <c r="D251" s="108"/>
      <c r="E251" s="108"/>
      <c r="F251" s="108"/>
      <c r="G251" s="108"/>
      <c r="H251" s="108"/>
      <c r="I251" s="108"/>
      <c r="J251" s="108"/>
      <c r="K251" s="108"/>
      <c r="L251" s="108"/>
      <c r="M251" s="108"/>
      <c r="N251" s="108"/>
      <c r="O251" s="108"/>
      <c r="P251" s="108"/>
      <c r="Q251" s="107"/>
      <c r="R251" s="108"/>
      <c r="S251" s="108"/>
      <c r="T251" s="108"/>
      <c r="U251" s="108"/>
      <c r="V251" s="108"/>
      <c r="W251" s="108"/>
      <c r="X251" s="108"/>
      <c r="Y251" s="108"/>
    </row>
    <row r="252" spans="1:25" ht="18.75" customHeight="1">
      <c r="A252" s="108"/>
      <c r="B252" s="108"/>
      <c r="C252" s="108"/>
      <c r="D252" s="108"/>
      <c r="E252" s="108"/>
      <c r="F252" s="108"/>
      <c r="G252" s="108"/>
      <c r="H252" s="108"/>
      <c r="I252" s="108"/>
      <c r="J252" s="108"/>
      <c r="K252" s="108"/>
      <c r="L252" s="108"/>
      <c r="M252" s="108"/>
      <c r="N252" s="108"/>
      <c r="O252" s="108"/>
      <c r="P252" s="108"/>
      <c r="Q252" s="107"/>
      <c r="R252" s="108"/>
      <c r="S252" s="108"/>
      <c r="T252" s="108"/>
      <c r="U252" s="108"/>
      <c r="V252" s="108"/>
      <c r="W252" s="108"/>
      <c r="X252" s="108"/>
      <c r="Y252" s="108"/>
    </row>
    <row r="253" spans="1:25" ht="18.75" customHeight="1">
      <c r="A253" s="108"/>
      <c r="B253" s="108"/>
      <c r="C253" s="108"/>
      <c r="D253" s="108"/>
      <c r="E253" s="108"/>
      <c r="F253" s="108"/>
      <c r="G253" s="108"/>
      <c r="H253" s="108"/>
      <c r="I253" s="108"/>
      <c r="J253" s="108"/>
      <c r="K253" s="108"/>
      <c r="L253" s="108"/>
      <c r="M253" s="108"/>
      <c r="N253" s="108"/>
      <c r="O253" s="108"/>
      <c r="P253" s="108"/>
      <c r="Q253" s="107"/>
      <c r="R253" s="108"/>
      <c r="S253" s="108"/>
      <c r="T253" s="108"/>
      <c r="U253" s="108"/>
      <c r="V253" s="108"/>
      <c r="W253" s="108"/>
      <c r="X253" s="108"/>
      <c r="Y253" s="108"/>
    </row>
    <row r="254" spans="1:25" ht="18.75" customHeight="1">
      <c r="A254" s="108"/>
      <c r="B254" s="108"/>
      <c r="C254" s="108"/>
      <c r="D254" s="108"/>
      <c r="E254" s="108"/>
      <c r="F254" s="108"/>
      <c r="G254" s="108"/>
      <c r="H254" s="108"/>
      <c r="I254" s="108"/>
      <c r="J254" s="108"/>
      <c r="K254" s="108"/>
      <c r="L254" s="108"/>
      <c r="M254" s="108"/>
      <c r="N254" s="108"/>
      <c r="O254" s="108"/>
      <c r="P254" s="108"/>
      <c r="Q254" s="107"/>
      <c r="R254" s="108"/>
      <c r="S254" s="108"/>
      <c r="T254" s="108"/>
      <c r="U254" s="108"/>
      <c r="V254" s="108"/>
      <c r="W254" s="108"/>
      <c r="X254" s="108"/>
      <c r="Y254" s="108"/>
    </row>
    <row r="255" spans="1:25" ht="18.75" customHeight="1">
      <c r="A255" s="108"/>
      <c r="B255" s="108"/>
      <c r="C255" s="108"/>
      <c r="D255" s="108"/>
      <c r="E255" s="108"/>
      <c r="F255" s="108"/>
      <c r="G255" s="108"/>
      <c r="H255" s="108"/>
      <c r="I255" s="108"/>
      <c r="J255" s="108"/>
      <c r="K255" s="108"/>
      <c r="L255" s="108"/>
      <c r="M255" s="108"/>
      <c r="N255" s="108"/>
      <c r="O255" s="108"/>
      <c r="P255" s="108"/>
      <c r="Q255" s="107"/>
      <c r="R255" s="108"/>
      <c r="S255" s="108"/>
      <c r="T255" s="108"/>
      <c r="U255" s="108"/>
      <c r="V255" s="108"/>
      <c r="W255" s="108"/>
      <c r="X255" s="108"/>
      <c r="Y255" s="108"/>
    </row>
    <row r="256" spans="1:25" ht="18.75" customHeight="1">
      <c r="A256" s="108"/>
      <c r="B256" s="108"/>
      <c r="C256" s="108"/>
      <c r="D256" s="108"/>
      <c r="E256" s="108"/>
      <c r="F256" s="108"/>
      <c r="G256" s="108"/>
      <c r="H256" s="108"/>
      <c r="I256" s="108"/>
      <c r="J256" s="108"/>
      <c r="K256" s="108"/>
      <c r="L256" s="108"/>
      <c r="M256" s="108"/>
      <c r="N256" s="108"/>
      <c r="O256" s="108"/>
      <c r="P256" s="108"/>
      <c r="Q256" s="107"/>
      <c r="R256" s="108"/>
      <c r="S256" s="108"/>
      <c r="T256" s="108"/>
      <c r="U256" s="108"/>
      <c r="V256" s="108"/>
      <c r="W256" s="108"/>
      <c r="X256" s="108"/>
      <c r="Y256" s="108"/>
    </row>
    <row r="257" spans="1:25" ht="18.75" customHeight="1">
      <c r="A257" s="108"/>
      <c r="B257" s="108"/>
      <c r="C257" s="108"/>
      <c r="D257" s="108"/>
      <c r="E257" s="108"/>
      <c r="F257" s="108"/>
      <c r="G257" s="108"/>
      <c r="H257" s="108"/>
      <c r="I257" s="108"/>
      <c r="J257" s="108"/>
      <c r="K257" s="108"/>
      <c r="L257" s="108"/>
      <c r="M257" s="108"/>
      <c r="N257" s="108"/>
      <c r="O257" s="108"/>
      <c r="P257" s="108"/>
      <c r="Q257" s="107"/>
      <c r="R257" s="108"/>
      <c r="S257" s="108"/>
      <c r="T257" s="108"/>
      <c r="U257" s="108"/>
      <c r="V257" s="108"/>
      <c r="W257" s="108"/>
      <c r="X257" s="108"/>
      <c r="Y257" s="108"/>
    </row>
    <row r="258" spans="1:25" ht="18.75" customHeight="1">
      <c r="A258" s="108"/>
      <c r="B258" s="108"/>
      <c r="C258" s="108"/>
      <c r="D258" s="108"/>
      <c r="E258" s="108"/>
      <c r="F258" s="108"/>
      <c r="G258" s="108"/>
      <c r="H258" s="108"/>
      <c r="I258" s="108"/>
      <c r="J258" s="108"/>
      <c r="K258" s="108"/>
      <c r="L258" s="108"/>
      <c r="M258" s="108"/>
      <c r="N258" s="108"/>
      <c r="O258" s="108"/>
      <c r="P258" s="108"/>
      <c r="Q258" s="107"/>
      <c r="R258" s="108"/>
      <c r="S258" s="108"/>
      <c r="T258" s="108"/>
      <c r="U258" s="108"/>
      <c r="V258" s="108"/>
      <c r="W258" s="108"/>
      <c r="X258" s="108"/>
      <c r="Y258" s="108"/>
    </row>
    <row r="259" spans="1:25" ht="18.75" customHeight="1">
      <c r="A259" s="108"/>
      <c r="B259" s="108"/>
      <c r="C259" s="108"/>
      <c r="D259" s="108"/>
      <c r="E259" s="108"/>
      <c r="F259" s="108"/>
      <c r="G259" s="108"/>
      <c r="H259" s="108"/>
      <c r="I259" s="108"/>
      <c r="J259" s="108"/>
      <c r="K259" s="108"/>
      <c r="L259" s="108"/>
      <c r="M259" s="108"/>
      <c r="N259" s="108"/>
      <c r="O259" s="108"/>
      <c r="P259" s="108"/>
      <c r="Q259" s="107"/>
      <c r="R259" s="108"/>
      <c r="S259" s="108"/>
      <c r="T259" s="108"/>
      <c r="U259" s="108"/>
      <c r="V259" s="108"/>
      <c r="W259" s="108"/>
      <c r="X259" s="108"/>
      <c r="Y259" s="108"/>
    </row>
    <row r="260" spans="1:25" ht="18.75" customHeight="1">
      <c r="A260" s="108"/>
      <c r="B260" s="108"/>
      <c r="C260" s="108"/>
      <c r="D260" s="108"/>
      <c r="E260" s="108"/>
      <c r="F260" s="108"/>
      <c r="G260" s="108"/>
      <c r="H260" s="108"/>
      <c r="I260" s="108"/>
      <c r="J260" s="108"/>
      <c r="K260" s="108"/>
      <c r="L260" s="108"/>
      <c r="M260" s="108"/>
      <c r="N260" s="108"/>
      <c r="O260" s="108"/>
      <c r="P260" s="108"/>
      <c r="Q260" s="107"/>
      <c r="R260" s="108"/>
      <c r="S260" s="108"/>
      <c r="T260" s="108"/>
      <c r="U260" s="108"/>
      <c r="V260" s="108"/>
      <c r="W260" s="108"/>
      <c r="X260" s="108"/>
      <c r="Y260" s="108"/>
    </row>
    <row r="261" spans="1:25" ht="18.75" customHeight="1">
      <c r="A261" s="108"/>
      <c r="B261" s="108"/>
      <c r="C261" s="108"/>
      <c r="D261" s="108"/>
      <c r="E261" s="108"/>
      <c r="F261" s="108"/>
      <c r="G261" s="108"/>
      <c r="H261" s="108"/>
      <c r="I261" s="108"/>
      <c r="J261" s="108"/>
      <c r="K261" s="108"/>
      <c r="L261" s="108"/>
      <c r="M261" s="108"/>
      <c r="N261" s="108"/>
      <c r="O261" s="108"/>
      <c r="P261" s="108"/>
      <c r="Q261" s="107"/>
      <c r="R261" s="108"/>
      <c r="S261" s="108"/>
      <c r="T261" s="108"/>
      <c r="U261" s="108"/>
      <c r="V261" s="108"/>
      <c r="W261" s="108"/>
      <c r="X261" s="108"/>
      <c r="Y261" s="108"/>
    </row>
    <row r="262" spans="1:25" ht="18.75" customHeight="1">
      <c r="A262" s="108"/>
      <c r="B262" s="108"/>
      <c r="C262" s="108"/>
      <c r="D262" s="108"/>
      <c r="E262" s="108"/>
      <c r="F262" s="108"/>
      <c r="G262" s="108"/>
      <c r="H262" s="108"/>
      <c r="I262" s="108"/>
      <c r="J262" s="108"/>
      <c r="K262" s="108"/>
      <c r="L262" s="108"/>
      <c r="M262" s="108"/>
      <c r="N262" s="108"/>
      <c r="O262" s="108"/>
      <c r="P262" s="108"/>
      <c r="Q262" s="107"/>
      <c r="R262" s="108"/>
      <c r="S262" s="108"/>
      <c r="T262" s="108"/>
      <c r="U262" s="108"/>
      <c r="V262" s="108"/>
      <c r="W262" s="108"/>
      <c r="X262" s="108"/>
      <c r="Y262" s="108"/>
    </row>
    <row r="263" spans="1:25" ht="18.75" customHeight="1">
      <c r="A263" s="108"/>
      <c r="B263" s="108"/>
      <c r="C263" s="108"/>
      <c r="D263" s="108"/>
      <c r="E263" s="108"/>
      <c r="F263" s="108"/>
      <c r="G263" s="108"/>
      <c r="H263" s="108"/>
      <c r="I263" s="108"/>
      <c r="J263" s="108"/>
      <c r="K263" s="108"/>
      <c r="L263" s="108"/>
      <c r="M263" s="108"/>
      <c r="N263" s="108"/>
      <c r="O263" s="108"/>
      <c r="P263" s="108"/>
      <c r="Q263" s="107"/>
      <c r="R263" s="108"/>
      <c r="S263" s="108"/>
      <c r="T263" s="108"/>
      <c r="U263" s="108"/>
      <c r="V263" s="108"/>
      <c r="W263" s="108"/>
      <c r="X263" s="108"/>
      <c r="Y263" s="108"/>
    </row>
    <row r="264" spans="1:25" ht="18.75" customHeight="1">
      <c r="A264" s="108"/>
      <c r="B264" s="108"/>
      <c r="C264" s="108"/>
      <c r="D264" s="108"/>
      <c r="E264" s="108"/>
      <c r="F264" s="108"/>
      <c r="G264" s="108"/>
      <c r="H264" s="108"/>
      <c r="I264" s="108"/>
      <c r="J264" s="108"/>
      <c r="K264" s="108"/>
      <c r="L264" s="108"/>
      <c r="M264" s="108"/>
      <c r="N264" s="108"/>
      <c r="O264" s="108"/>
      <c r="P264" s="108"/>
      <c r="Q264" s="107"/>
      <c r="R264" s="108"/>
      <c r="S264" s="108"/>
      <c r="T264" s="108"/>
      <c r="U264" s="108"/>
      <c r="V264" s="108"/>
      <c r="W264" s="108"/>
      <c r="X264" s="108"/>
      <c r="Y264" s="108"/>
    </row>
    <row r="265" spans="1:25" ht="18.75" customHeight="1">
      <c r="A265" s="108"/>
      <c r="B265" s="108"/>
      <c r="C265" s="108"/>
      <c r="D265" s="108"/>
      <c r="E265" s="108"/>
      <c r="F265" s="108"/>
      <c r="G265" s="108"/>
      <c r="H265" s="108"/>
      <c r="I265" s="108"/>
      <c r="J265" s="108"/>
      <c r="K265" s="108"/>
      <c r="L265" s="108"/>
      <c r="M265" s="108"/>
      <c r="N265" s="108"/>
      <c r="O265" s="108"/>
      <c r="P265" s="108"/>
      <c r="Q265" s="107"/>
      <c r="R265" s="108"/>
      <c r="S265" s="108"/>
      <c r="T265" s="108"/>
      <c r="U265" s="108"/>
      <c r="V265" s="108"/>
      <c r="W265" s="108"/>
      <c r="X265" s="108"/>
      <c r="Y265" s="108"/>
    </row>
    <row r="266" spans="1:25" ht="18.75" customHeight="1">
      <c r="A266" s="108"/>
      <c r="B266" s="108"/>
      <c r="C266" s="108"/>
      <c r="D266" s="108"/>
      <c r="E266" s="108"/>
      <c r="F266" s="108"/>
      <c r="G266" s="108"/>
      <c r="H266" s="108"/>
      <c r="I266" s="108"/>
      <c r="J266" s="108"/>
      <c r="K266" s="108"/>
      <c r="L266" s="108"/>
      <c r="M266" s="108"/>
      <c r="N266" s="108"/>
      <c r="O266" s="108"/>
      <c r="P266" s="108"/>
      <c r="Q266" s="107"/>
      <c r="R266" s="108"/>
      <c r="S266" s="108"/>
      <c r="T266" s="108"/>
      <c r="U266" s="108"/>
      <c r="V266" s="108"/>
      <c r="W266" s="108"/>
      <c r="X266" s="108"/>
      <c r="Y266" s="108"/>
    </row>
    <row r="267" spans="1:25" ht="18.75" customHeight="1">
      <c r="A267" s="108"/>
      <c r="B267" s="108"/>
      <c r="C267" s="108"/>
      <c r="D267" s="108"/>
      <c r="E267" s="108"/>
      <c r="F267" s="108"/>
      <c r="G267" s="108"/>
      <c r="H267" s="108"/>
      <c r="I267" s="108"/>
      <c r="J267" s="108"/>
      <c r="K267" s="108"/>
      <c r="L267" s="108"/>
      <c r="M267" s="108"/>
      <c r="N267" s="108"/>
      <c r="O267" s="108"/>
      <c r="P267" s="108"/>
      <c r="Q267" s="107"/>
      <c r="R267" s="108"/>
      <c r="S267" s="108"/>
      <c r="T267" s="108"/>
      <c r="U267" s="108"/>
      <c r="V267" s="108"/>
      <c r="W267" s="108"/>
      <c r="X267" s="108"/>
      <c r="Y267" s="108"/>
    </row>
    <row r="268" spans="1:25" ht="18.75" customHeight="1">
      <c r="A268" s="108"/>
      <c r="B268" s="108"/>
      <c r="C268" s="108"/>
      <c r="D268" s="108"/>
      <c r="E268" s="108"/>
      <c r="F268" s="108"/>
      <c r="G268" s="108"/>
      <c r="H268" s="108"/>
      <c r="I268" s="108"/>
      <c r="J268" s="108"/>
      <c r="K268" s="108"/>
      <c r="L268" s="108"/>
      <c r="M268" s="108"/>
      <c r="N268" s="108"/>
      <c r="O268" s="108"/>
      <c r="P268" s="108"/>
      <c r="Q268" s="107"/>
      <c r="R268" s="108"/>
      <c r="S268" s="108"/>
      <c r="T268" s="108"/>
      <c r="U268" s="108"/>
      <c r="V268" s="108"/>
      <c r="W268" s="108"/>
      <c r="X268" s="108"/>
      <c r="Y268" s="108"/>
    </row>
    <row r="269" spans="1:25" ht="18.75" customHeight="1">
      <c r="A269" s="108"/>
      <c r="B269" s="108"/>
      <c r="C269" s="108"/>
      <c r="D269" s="108"/>
      <c r="E269" s="108"/>
      <c r="F269" s="108"/>
      <c r="G269" s="108"/>
      <c r="H269" s="108"/>
      <c r="I269" s="108"/>
      <c r="J269" s="108"/>
      <c r="K269" s="108"/>
      <c r="L269" s="108"/>
      <c r="M269" s="108"/>
      <c r="N269" s="108"/>
      <c r="O269" s="108"/>
      <c r="P269" s="108"/>
      <c r="Q269" s="107"/>
      <c r="R269" s="108"/>
      <c r="S269" s="108"/>
      <c r="T269" s="108"/>
      <c r="U269" s="108"/>
      <c r="V269" s="108"/>
      <c r="W269" s="108"/>
      <c r="X269" s="108"/>
      <c r="Y269" s="108"/>
    </row>
    <row r="270" spans="1:25" ht="18.75" customHeight="1">
      <c r="A270" s="108"/>
      <c r="B270" s="108"/>
      <c r="C270" s="108"/>
      <c r="D270" s="108"/>
      <c r="E270" s="108"/>
      <c r="F270" s="108"/>
      <c r="G270" s="108"/>
      <c r="H270" s="108"/>
      <c r="I270" s="108"/>
      <c r="J270" s="108"/>
      <c r="K270" s="108"/>
      <c r="L270" s="108"/>
      <c r="M270" s="108"/>
      <c r="N270" s="108"/>
      <c r="O270" s="108"/>
      <c r="P270" s="108"/>
      <c r="Q270" s="107"/>
      <c r="R270" s="108"/>
      <c r="S270" s="108"/>
      <c r="T270" s="108"/>
      <c r="U270" s="108"/>
      <c r="V270" s="108"/>
      <c r="W270" s="108"/>
      <c r="X270" s="108"/>
      <c r="Y270" s="108"/>
    </row>
    <row r="271" spans="1:25" ht="18.75" customHeight="1">
      <c r="A271" s="108"/>
      <c r="B271" s="108"/>
      <c r="C271" s="108"/>
      <c r="D271" s="108"/>
      <c r="E271" s="108"/>
      <c r="F271" s="108"/>
      <c r="G271" s="108"/>
      <c r="H271" s="108"/>
      <c r="I271" s="108"/>
      <c r="J271" s="108"/>
      <c r="K271" s="108"/>
      <c r="L271" s="108"/>
      <c r="M271" s="108"/>
      <c r="N271" s="108"/>
      <c r="O271" s="108"/>
      <c r="P271" s="108"/>
      <c r="Q271" s="107"/>
      <c r="R271" s="108"/>
      <c r="S271" s="108"/>
      <c r="T271" s="108"/>
      <c r="U271" s="108"/>
      <c r="V271" s="108"/>
      <c r="W271" s="108"/>
      <c r="X271" s="108"/>
      <c r="Y271" s="108"/>
    </row>
    <row r="272" spans="1:25" ht="18.75" customHeight="1">
      <c r="A272" s="108"/>
      <c r="B272" s="108"/>
      <c r="C272" s="108"/>
      <c r="D272" s="108"/>
      <c r="E272" s="108"/>
      <c r="F272" s="108"/>
      <c r="G272" s="108"/>
      <c r="H272" s="108"/>
      <c r="I272" s="108"/>
      <c r="J272" s="108"/>
      <c r="K272" s="108"/>
      <c r="L272" s="108"/>
      <c r="M272" s="108"/>
      <c r="N272" s="108"/>
      <c r="O272" s="108"/>
      <c r="P272" s="108"/>
      <c r="Q272" s="107"/>
      <c r="R272" s="108"/>
      <c r="S272" s="108"/>
      <c r="T272" s="108"/>
      <c r="U272" s="108"/>
      <c r="V272" s="108"/>
      <c r="W272" s="108"/>
      <c r="X272" s="108"/>
      <c r="Y272" s="108"/>
    </row>
    <row r="273" spans="1:25" ht="18.75" customHeight="1">
      <c r="A273" s="108"/>
      <c r="B273" s="108"/>
      <c r="C273" s="108"/>
      <c r="D273" s="108"/>
      <c r="E273" s="108"/>
      <c r="F273" s="108"/>
      <c r="G273" s="108"/>
      <c r="H273" s="108"/>
      <c r="I273" s="108"/>
      <c r="J273" s="108"/>
      <c r="K273" s="108"/>
      <c r="L273" s="108"/>
      <c r="M273" s="108"/>
      <c r="N273" s="108"/>
      <c r="O273" s="108"/>
      <c r="P273" s="108"/>
      <c r="Q273" s="107"/>
      <c r="R273" s="108"/>
      <c r="S273" s="108"/>
      <c r="T273" s="108"/>
      <c r="U273" s="108"/>
      <c r="V273" s="108"/>
      <c r="W273" s="108"/>
      <c r="X273" s="108"/>
      <c r="Y273" s="108"/>
    </row>
    <row r="274" spans="1:25" ht="18.75" customHeight="1">
      <c r="A274" s="108"/>
      <c r="B274" s="108"/>
      <c r="C274" s="108"/>
      <c r="D274" s="108"/>
      <c r="E274" s="108"/>
      <c r="F274" s="108"/>
      <c r="G274" s="108"/>
      <c r="H274" s="108"/>
      <c r="I274" s="108"/>
      <c r="J274" s="108"/>
      <c r="K274" s="108"/>
      <c r="L274" s="108"/>
      <c r="M274" s="108"/>
      <c r="N274" s="108"/>
      <c r="O274" s="108"/>
      <c r="P274" s="108"/>
      <c r="Q274" s="107"/>
      <c r="R274" s="108"/>
      <c r="S274" s="108"/>
      <c r="T274" s="108"/>
      <c r="U274" s="108"/>
      <c r="V274" s="108"/>
      <c r="W274" s="108"/>
      <c r="X274" s="108"/>
      <c r="Y274" s="108"/>
    </row>
    <row r="275" spans="1:25" ht="18.75" customHeight="1">
      <c r="A275" s="108"/>
      <c r="B275" s="108"/>
      <c r="C275" s="108"/>
      <c r="D275" s="108"/>
      <c r="E275" s="108"/>
      <c r="F275" s="108"/>
      <c r="G275" s="108"/>
      <c r="H275" s="108"/>
      <c r="I275" s="108"/>
      <c r="J275" s="108"/>
      <c r="K275" s="108"/>
      <c r="L275" s="108"/>
      <c r="M275" s="108"/>
      <c r="N275" s="108"/>
      <c r="O275" s="108"/>
      <c r="P275" s="108"/>
      <c r="Q275" s="107"/>
      <c r="R275" s="108"/>
      <c r="S275" s="108"/>
      <c r="T275" s="108"/>
      <c r="U275" s="108"/>
      <c r="V275" s="108"/>
      <c r="W275" s="108"/>
      <c r="X275" s="108"/>
      <c r="Y275" s="108"/>
    </row>
    <row r="276" spans="1:25" ht="18.75" customHeight="1">
      <c r="A276" s="108"/>
      <c r="B276" s="108"/>
      <c r="C276" s="108"/>
      <c r="D276" s="108"/>
      <c r="E276" s="108"/>
      <c r="F276" s="108"/>
      <c r="G276" s="108"/>
      <c r="H276" s="108"/>
      <c r="I276" s="108"/>
      <c r="J276" s="108"/>
      <c r="K276" s="108"/>
      <c r="L276" s="108"/>
      <c r="M276" s="108"/>
      <c r="N276" s="108"/>
      <c r="O276" s="108"/>
      <c r="P276" s="108"/>
      <c r="Q276" s="107"/>
      <c r="R276" s="108"/>
      <c r="S276" s="108"/>
      <c r="T276" s="108"/>
      <c r="U276" s="108"/>
      <c r="V276" s="108"/>
      <c r="W276" s="108"/>
      <c r="X276" s="108"/>
      <c r="Y276" s="108"/>
    </row>
    <row r="277" spans="1:25" ht="18.75" customHeight="1">
      <c r="A277" s="108"/>
      <c r="B277" s="108"/>
      <c r="C277" s="108"/>
      <c r="D277" s="108"/>
      <c r="E277" s="108"/>
      <c r="F277" s="108"/>
      <c r="G277" s="108"/>
      <c r="H277" s="108"/>
      <c r="I277" s="108"/>
      <c r="J277" s="108"/>
      <c r="K277" s="108"/>
      <c r="L277" s="108"/>
      <c r="M277" s="108"/>
      <c r="N277" s="108"/>
      <c r="O277" s="108"/>
      <c r="P277" s="108"/>
      <c r="Q277" s="107"/>
      <c r="R277" s="108"/>
      <c r="S277" s="108"/>
      <c r="T277" s="108"/>
      <c r="U277" s="108"/>
      <c r="V277" s="108"/>
      <c r="W277" s="108"/>
      <c r="X277" s="108"/>
      <c r="Y277" s="108"/>
    </row>
    <row r="278" spans="1:25" ht="18.75" customHeight="1">
      <c r="A278" s="108"/>
      <c r="B278" s="108"/>
      <c r="C278" s="108"/>
      <c r="D278" s="108"/>
      <c r="E278" s="108"/>
      <c r="F278" s="108"/>
      <c r="G278" s="108"/>
      <c r="H278" s="108"/>
      <c r="I278" s="108"/>
      <c r="J278" s="108"/>
      <c r="K278" s="108"/>
      <c r="L278" s="108"/>
      <c r="M278" s="108"/>
      <c r="N278" s="108"/>
      <c r="O278" s="108"/>
      <c r="P278" s="108"/>
      <c r="Q278" s="107"/>
      <c r="R278" s="108"/>
      <c r="S278" s="108"/>
      <c r="T278" s="108"/>
      <c r="U278" s="108"/>
      <c r="V278" s="108"/>
      <c r="W278" s="108"/>
      <c r="X278" s="108"/>
      <c r="Y278" s="108"/>
    </row>
    <row r="279" spans="1:25" ht="18.75" customHeight="1">
      <c r="A279" s="108"/>
      <c r="B279" s="108"/>
      <c r="C279" s="108"/>
      <c r="D279" s="108"/>
      <c r="E279" s="108"/>
      <c r="F279" s="108"/>
      <c r="G279" s="108"/>
      <c r="H279" s="108"/>
      <c r="I279" s="108"/>
      <c r="J279" s="108"/>
      <c r="K279" s="108"/>
      <c r="L279" s="108"/>
      <c r="M279" s="108"/>
      <c r="N279" s="108"/>
      <c r="O279" s="108"/>
      <c r="P279" s="108"/>
      <c r="Q279" s="107"/>
      <c r="R279" s="108"/>
      <c r="S279" s="108"/>
      <c r="T279" s="108"/>
      <c r="U279" s="108"/>
      <c r="V279" s="108"/>
      <c r="W279" s="108"/>
      <c r="X279" s="108"/>
      <c r="Y279" s="108"/>
    </row>
    <row r="280" spans="1:25" ht="18.75" customHeight="1">
      <c r="A280" s="108"/>
      <c r="B280" s="108"/>
      <c r="C280" s="108"/>
      <c r="D280" s="108"/>
      <c r="E280" s="108"/>
      <c r="F280" s="108"/>
      <c r="G280" s="108"/>
      <c r="H280" s="108"/>
      <c r="I280" s="108"/>
      <c r="J280" s="108"/>
      <c r="K280" s="108"/>
      <c r="L280" s="108"/>
      <c r="M280" s="108"/>
      <c r="N280" s="108"/>
      <c r="O280" s="108"/>
      <c r="P280" s="108"/>
      <c r="Q280" s="107"/>
      <c r="R280" s="108"/>
      <c r="S280" s="108"/>
      <c r="T280" s="108"/>
      <c r="U280" s="108"/>
      <c r="V280" s="108"/>
      <c r="W280" s="108"/>
      <c r="X280" s="108"/>
      <c r="Y280" s="108"/>
    </row>
    <row r="281" spans="1:25" ht="18.75" customHeight="1">
      <c r="A281" s="108"/>
      <c r="B281" s="108"/>
      <c r="C281" s="108"/>
      <c r="D281" s="108"/>
      <c r="E281" s="108"/>
      <c r="F281" s="108"/>
      <c r="G281" s="108"/>
      <c r="H281" s="108"/>
      <c r="I281" s="108"/>
      <c r="J281" s="108"/>
      <c r="K281" s="108"/>
      <c r="L281" s="108"/>
      <c r="M281" s="108"/>
      <c r="N281" s="108"/>
      <c r="O281" s="108"/>
      <c r="P281" s="108"/>
      <c r="Q281" s="107"/>
      <c r="R281" s="108"/>
      <c r="S281" s="108"/>
      <c r="T281" s="108"/>
      <c r="U281" s="108"/>
      <c r="V281" s="108"/>
      <c r="W281" s="108"/>
      <c r="X281" s="108"/>
      <c r="Y281" s="108"/>
    </row>
    <row r="282" spans="1:25" ht="18.75" customHeight="1">
      <c r="A282" s="108"/>
      <c r="B282" s="108"/>
      <c r="C282" s="108"/>
      <c r="D282" s="108"/>
      <c r="E282" s="108"/>
      <c r="F282" s="108"/>
      <c r="G282" s="108"/>
      <c r="H282" s="108"/>
      <c r="I282" s="108"/>
      <c r="J282" s="108"/>
      <c r="K282" s="108"/>
      <c r="L282" s="108"/>
      <c r="M282" s="108"/>
      <c r="N282" s="108"/>
      <c r="O282" s="108"/>
      <c r="P282" s="108"/>
      <c r="Q282" s="107"/>
      <c r="R282" s="108"/>
      <c r="S282" s="108"/>
      <c r="T282" s="108"/>
      <c r="U282" s="108"/>
      <c r="V282" s="108"/>
      <c r="W282" s="108"/>
      <c r="X282" s="108"/>
      <c r="Y282" s="108"/>
    </row>
    <row r="283" spans="1:25" ht="18.75" customHeight="1">
      <c r="A283" s="108"/>
      <c r="B283" s="108"/>
      <c r="C283" s="108"/>
      <c r="D283" s="108"/>
      <c r="E283" s="108"/>
      <c r="F283" s="108"/>
      <c r="G283" s="108"/>
      <c r="H283" s="108"/>
      <c r="I283" s="108"/>
      <c r="J283" s="108"/>
      <c r="K283" s="108"/>
      <c r="L283" s="108"/>
      <c r="M283" s="108"/>
      <c r="N283" s="108"/>
      <c r="O283" s="108"/>
      <c r="P283" s="108"/>
      <c r="Q283" s="107"/>
      <c r="R283" s="108"/>
      <c r="S283" s="108"/>
      <c r="T283" s="108"/>
      <c r="U283" s="108"/>
      <c r="V283" s="108"/>
      <c r="W283" s="108"/>
      <c r="X283" s="108"/>
      <c r="Y283" s="108"/>
    </row>
    <row r="284" spans="1:25" ht="18.75" customHeight="1">
      <c r="A284" s="108"/>
      <c r="B284" s="108"/>
      <c r="C284" s="108"/>
      <c r="D284" s="108"/>
      <c r="E284" s="108"/>
      <c r="F284" s="108"/>
      <c r="G284" s="108"/>
      <c r="H284" s="108"/>
      <c r="I284" s="108"/>
      <c r="J284" s="108"/>
      <c r="K284" s="108"/>
      <c r="L284" s="108"/>
      <c r="M284" s="108"/>
      <c r="N284" s="108"/>
      <c r="O284" s="108"/>
      <c r="P284" s="108"/>
      <c r="Q284" s="107"/>
      <c r="R284" s="108"/>
      <c r="S284" s="108"/>
      <c r="T284" s="108"/>
      <c r="U284" s="108"/>
      <c r="V284" s="108"/>
      <c r="W284" s="108"/>
      <c r="X284" s="108"/>
      <c r="Y284" s="108"/>
    </row>
    <row r="285" spans="1:25" ht="18.75" customHeight="1">
      <c r="A285" s="108"/>
      <c r="B285" s="108"/>
      <c r="C285" s="108"/>
      <c r="D285" s="108"/>
      <c r="E285" s="108"/>
      <c r="F285" s="108"/>
      <c r="G285" s="108"/>
      <c r="H285" s="108"/>
      <c r="I285" s="108"/>
      <c r="J285" s="108"/>
      <c r="K285" s="108"/>
      <c r="L285" s="108"/>
      <c r="M285" s="108"/>
      <c r="N285" s="108"/>
      <c r="O285" s="108"/>
      <c r="P285" s="108"/>
      <c r="Q285" s="107"/>
      <c r="R285" s="108"/>
      <c r="S285" s="108"/>
      <c r="T285" s="108"/>
      <c r="U285" s="108"/>
      <c r="V285" s="108"/>
      <c r="W285" s="108"/>
      <c r="X285" s="108"/>
      <c r="Y285" s="108"/>
    </row>
    <row r="286" spans="1:25" ht="18.75" customHeight="1">
      <c r="A286" s="108"/>
      <c r="B286" s="108"/>
      <c r="C286" s="108"/>
      <c r="D286" s="108"/>
      <c r="E286" s="108"/>
      <c r="F286" s="108"/>
      <c r="G286" s="108"/>
      <c r="H286" s="108"/>
      <c r="I286" s="108"/>
      <c r="J286" s="108"/>
      <c r="K286" s="108"/>
      <c r="L286" s="108"/>
      <c r="M286" s="108"/>
      <c r="N286" s="108"/>
      <c r="O286" s="108"/>
      <c r="P286" s="108"/>
      <c r="Q286" s="107"/>
      <c r="R286" s="108"/>
      <c r="S286" s="108"/>
      <c r="T286" s="108"/>
      <c r="U286" s="108"/>
      <c r="V286" s="108"/>
      <c r="W286" s="108"/>
      <c r="X286" s="108"/>
      <c r="Y286" s="108"/>
    </row>
    <row r="287" spans="1:25" ht="18.75" customHeight="1">
      <c r="A287" s="108"/>
      <c r="B287" s="108"/>
      <c r="C287" s="108"/>
      <c r="D287" s="108"/>
      <c r="E287" s="108"/>
      <c r="F287" s="108"/>
      <c r="G287" s="108"/>
      <c r="H287" s="108"/>
      <c r="I287" s="108"/>
      <c r="J287" s="108"/>
      <c r="K287" s="108"/>
      <c r="L287" s="108"/>
      <c r="M287" s="108"/>
      <c r="N287" s="108"/>
      <c r="O287" s="108"/>
      <c r="P287" s="108"/>
      <c r="Q287" s="107"/>
      <c r="R287" s="108"/>
      <c r="S287" s="108"/>
      <c r="T287" s="108"/>
      <c r="U287" s="108"/>
      <c r="V287" s="108"/>
      <c r="W287" s="108"/>
      <c r="X287" s="108"/>
      <c r="Y287" s="108"/>
    </row>
    <row r="288" spans="1:25" ht="18.75" customHeight="1">
      <c r="A288" s="108"/>
      <c r="B288" s="108"/>
      <c r="C288" s="108"/>
      <c r="D288" s="108"/>
      <c r="E288" s="108"/>
      <c r="F288" s="108"/>
      <c r="G288" s="108"/>
      <c r="H288" s="108"/>
      <c r="I288" s="108"/>
      <c r="J288" s="108"/>
      <c r="K288" s="108"/>
      <c r="L288" s="108"/>
      <c r="M288" s="108"/>
      <c r="N288" s="108"/>
      <c r="O288" s="108"/>
      <c r="P288" s="108"/>
      <c r="Q288" s="107"/>
      <c r="R288" s="108"/>
      <c r="S288" s="108"/>
      <c r="T288" s="108"/>
      <c r="U288" s="108"/>
      <c r="V288" s="108"/>
      <c r="W288" s="108"/>
      <c r="X288" s="108"/>
      <c r="Y288" s="108"/>
    </row>
    <row r="289" spans="1:25" ht="18.75" customHeight="1">
      <c r="A289" s="108"/>
      <c r="B289" s="108"/>
      <c r="C289" s="108"/>
      <c r="D289" s="108"/>
      <c r="E289" s="108"/>
      <c r="F289" s="108"/>
      <c r="G289" s="108"/>
      <c r="H289" s="108"/>
      <c r="I289" s="108"/>
      <c r="J289" s="108"/>
      <c r="K289" s="108"/>
      <c r="L289" s="108"/>
      <c r="M289" s="108"/>
      <c r="N289" s="108"/>
      <c r="O289" s="108"/>
      <c r="P289" s="108"/>
      <c r="Q289" s="107"/>
      <c r="R289" s="108"/>
      <c r="S289" s="108"/>
      <c r="T289" s="108"/>
      <c r="U289" s="108"/>
      <c r="V289" s="108"/>
      <c r="W289" s="108"/>
      <c r="X289" s="108"/>
      <c r="Y289" s="108"/>
    </row>
    <row r="290" spans="1:25" ht="18.75" customHeight="1">
      <c r="A290" s="108"/>
      <c r="B290" s="108"/>
      <c r="C290" s="108"/>
      <c r="D290" s="108"/>
      <c r="E290" s="108"/>
      <c r="F290" s="108"/>
      <c r="G290" s="108"/>
      <c r="H290" s="108"/>
      <c r="I290" s="108"/>
      <c r="J290" s="108"/>
      <c r="K290" s="108"/>
      <c r="L290" s="108"/>
      <c r="M290" s="108"/>
      <c r="N290" s="108"/>
      <c r="O290" s="108"/>
      <c r="P290" s="108"/>
      <c r="Q290" s="107"/>
      <c r="R290" s="108"/>
      <c r="S290" s="108"/>
      <c r="T290" s="108"/>
      <c r="U290" s="108"/>
      <c r="V290" s="108"/>
      <c r="W290" s="108"/>
      <c r="X290" s="108"/>
      <c r="Y290" s="108"/>
    </row>
    <row r="291" spans="1:25" ht="18.75" customHeight="1">
      <c r="A291" s="108"/>
      <c r="B291" s="108"/>
      <c r="C291" s="108"/>
      <c r="D291" s="108"/>
      <c r="E291" s="108"/>
      <c r="F291" s="108"/>
      <c r="G291" s="108"/>
      <c r="H291" s="108"/>
      <c r="I291" s="108"/>
      <c r="J291" s="108"/>
      <c r="K291" s="108"/>
      <c r="L291" s="108"/>
      <c r="M291" s="108"/>
      <c r="N291" s="108"/>
      <c r="O291" s="108"/>
      <c r="P291" s="108"/>
      <c r="Q291" s="107"/>
      <c r="R291" s="108"/>
      <c r="S291" s="108"/>
      <c r="T291" s="108"/>
      <c r="U291" s="108"/>
      <c r="V291" s="108"/>
      <c r="W291" s="108"/>
      <c r="X291" s="108"/>
      <c r="Y291" s="108"/>
    </row>
    <row r="292" spans="1:25" ht="18.75" customHeight="1">
      <c r="A292" s="108"/>
      <c r="B292" s="108"/>
      <c r="C292" s="108"/>
      <c r="D292" s="108"/>
      <c r="E292" s="108"/>
      <c r="F292" s="108"/>
      <c r="G292" s="108"/>
      <c r="H292" s="108"/>
      <c r="I292" s="108"/>
      <c r="J292" s="108"/>
      <c r="K292" s="108"/>
      <c r="L292" s="108"/>
      <c r="M292" s="108"/>
      <c r="N292" s="108"/>
      <c r="O292" s="108"/>
      <c r="P292" s="108"/>
      <c r="Q292" s="107"/>
      <c r="R292" s="108"/>
      <c r="S292" s="108"/>
      <c r="T292" s="108"/>
      <c r="U292" s="108"/>
      <c r="V292" s="108"/>
      <c r="W292" s="108"/>
      <c r="X292" s="108"/>
      <c r="Y292" s="108"/>
    </row>
    <row r="293" spans="1:25" ht="18.75" customHeight="1">
      <c r="A293" s="108"/>
      <c r="B293" s="108"/>
      <c r="C293" s="108"/>
      <c r="D293" s="108"/>
      <c r="E293" s="108"/>
      <c r="F293" s="108"/>
      <c r="G293" s="108"/>
      <c r="H293" s="108"/>
      <c r="I293" s="108"/>
      <c r="J293" s="108"/>
      <c r="K293" s="108"/>
      <c r="L293" s="108"/>
      <c r="M293" s="108"/>
      <c r="N293" s="108"/>
      <c r="O293" s="108"/>
      <c r="P293" s="108"/>
      <c r="Q293" s="107"/>
      <c r="R293" s="108"/>
      <c r="S293" s="108"/>
      <c r="T293" s="108"/>
      <c r="U293" s="108"/>
      <c r="V293" s="108"/>
      <c r="W293" s="108"/>
      <c r="X293" s="108"/>
      <c r="Y293" s="108"/>
    </row>
    <row r="294" spans="1:25" ht="18.75" customHeight="1">
      <c r="A294" s="108"/>
      <c r="B294" s="108"/>
      <c r="C294" s="108"/>
      <c r="D294" s="108"/>
      <c r="E294" s="108"/>
      <c r="F294" s="108"/>
      <c r="G294" s="108"/>
      <c r="H294" s="108"/>
      <c r="I294" s="108"/>
      <c r="J294" s="108"/>
      <c r="K294" s="108"/>
      <c r="L294" s="108"/>
      <c r="M294" s="108"/>
      <c r="N294" s="108"/>
      <c r="O294" s="108"/>
      <c r="P294" s="108"/>
      <c r="Q294" s="107"/>
      <c r="R294" s="108"/>
      <c r="S294" s="108"/>
      <c r="T294" s="108"/>
      <c r="U294" s="108"/>
      <c r="V294" s="108"/>
      <c r="W294" s="108"/>
      <c r="X294" s="108"/>
      <c r="Y294" s="108"/>
    </row>
    <row r="295" spans="1:25" ht="18.75" customHeight="1">
      <c r="A295" s="108"/>
      <c r="B295" s="108"/>
      <c r="C295" s="108"/>
      <c r="D295" s="108"/>
      <c r="E295" s="108"/>
      <c r="F295" s="108"/>
      <c r="G295" s="108"/>
      <c r="H295" s="108"/>
      <c r="I295" s="108"/>
      <c r="J295" s="108"/>
      <c r="K295" s="108"/>
      <c r="L295" s="108"/>
      <c r="M295" s="108"/>
      <c r="N295" s="108"/>
      <c r="O295" s="108"/>
      <c r="P295" s="108"/>
      <c r="Q295" s="107"/>
      <c r="R295" s="108"/>
      <c r="S295" s="108"/>
      <c r="T295" s="108"/>
      <c r="U295" s="108"/>
      <c r="V295" s="108"/>
      <c r="W295" s="108"/>
      <c r="X295" s="108"/>
      <c r="Y295" s="108"/>
    </row>
    <row r="296" spans="1:25" ht="18.75" customHeight="1">
      <c r="A296" s="108"/>
      <c r="B296" s="108"/>
      <c r="C296" s="108"/>
      <c r="D296" s="108"/>
      <c r="E296" s="108"/>
      <c r="F296" s="108"/>
      <c r="G296" s="108"/>
      <c r="H296" s="108"/>
      <c r="I296" s="108"/>
      <c r="J296" s="108"/>
      <c r="K296" s="108"/>
      <c r="L296" s="108"/>
      <c r="M296" s="108"/>
      <c r="N296" s="108"/>
      <c r="O296" s="108"/>
      <c r="P296" s="108"/>
      <c r="Q296" s="107"/>
      <c r="R296" s="108"/>
      <c r="S296" s="108"/>
      <c r="T296" s="108"/>
      <c r="U296" s="108"/>
      <c r="V296" s="108"/>
      <c r="W296" s="108"/>
      <c r="X296" s="108"/>
      <c r="Y296" s="108"/>
    </row>
    <row r="297" spans="1:25" ht="18.75" customHeight="1">
      <c r="A297" s="108"/>
      <c r="B297" s="108"/>
      <c r="C297" s="108"/>
      <c r="D297" s="108"/>
      <c r="E297" s="108"/>
      <c r="F297" s="108"/>
      <c r="G297" s="108"/>
      <c r="H297" s="108"/>
      <c r="I297" s="108"/>
      <c r="J297" s="108"/>
      <c r="K297" s="108"/>
      <c r="L297" s="108"/>
      <c r="M297" s="108"/>
      <c r="N297" s="108"/>
      <c r="O297" s="108"/>
      <c r="P297" s="108"/>
      <c r="Q297" s="107"/>
      <c r="R297" s="108"/>
      <c r="S297" s="108"/>
      <c r="T297" s="108"/>
      <c r="U297" s="108"/>
      <c r="V297" s="108"/>
      <c r="W297" s="108"/>
      <c r="X297" s="108"/>
      <c r="Y297" s="108"/>
    </row>
    <row r="298" spans="1:25" ht="18.75" customHeight="1">
      <c r="A298" s="108"/>
      <c r="B298" s="108"/>
      <c r="C298" s="108"/>
      <c r="D298" s="108"/>
      <c r="E298" s="108"/>
      <c r="F298" s="108"/>
      <c r="G298" s="108"/>
      <c r="H298" s="108"/>
      <c r="I298" s="108"/>
      <c r="J298" s="108"/>
      <c r="K298" s="108"/>
      <c r="L298" s="108"/>
      <c r="M298" s="108"/>
      <c r="N298" s="108"/>
      <c r="O298" s="108"/>
      <c r="P298" s="108"/>
      <c r="Q298" s="107"/>
      <c r="R298" s="108"/>
      <c r="S298" s="108"/>
      <c r="T298" s="108"/>
      <c r="U298" s="108"/>
      <c r="V298" s="108"/>
      <c r="W298" s="108"/>
      <c r="X298" s="108"/>
      <c r="Y298" s="108"/>
    </row>
    <row r="299" spans="1:25" ht="18.75" customHeight="1">
      <c r="A299" s="108"/>
      <c r="B299" s="108"/>
      <c r="C299" s="108"/>
      <c r="D299" s="108"/>
      <c r="E299" s="108"/>
      <c r="F299" s="108"/>
      <c r="G299" s="108"/>
      <c r="H299" s="108"/>
      <c r="I299" s="108"/>
      <c r="J299" s="108"/>
      <c r="K299" s="108"/>
      <c r="L299" s="108"/>
      <c r="M299" s="108"/>
      <c r="N299" s="108"/>
      <c r="O299" s="108"/>
      <c r="P299" s="108"/>
      <c r="Q299" s="107"/>
      <c r="R299" s="108"/>
      <c r="S299" s="108"/>
      <c r="T299" s="108"/>
      <c r="U299" s="108"/>
      <c r="V299" s="108"/>
      <c r="W299" s="108"/>
      <c r="X299" s="108"/>
      <c r="Y299" s="108"/>
    </row>
    <row r="300" spans="1:25" ht="18.75" customHeight="1">
      <c r="A300" s="108"/>
      <c r="B300" s="108"/>
      <c r="C300" s="108"/>
      <c r="D300" s="108"/>
      <c r="E300" s="108"/>
      <c r="F300" s="108"/>
      <c r="G300" s="108"/>
      <c r="H300" s="108"/>
      <c r="I300" s="108"/>
      <c r="J300" s="108"/>
      <c r="K300" s="108"/>
      <c r="L300" s="108"/>
      <c r="M300" s="108"/>
      <c r="N300" s="108"/>
      <c r="O300" s="108"/>
      <c r="P300" s="108"/>
      <c r="Q300" s="107"/>
      <c r="R300" s="108"/>
      <c r="S300" s="108"/>
      <c r="T300" s="108"/>
      <c r="U300" s="108"/>
      <c r="V300" s="108"/>
      <c r="W300" s="108"/>
      <c r="X300" s="108"/>
      <c r="Y300" s="108"/>
    </row>
    <row r="301" spans="1:25" ht="18.75" customHeight="1">
      <c r="A301" s="108"/>
      <c r="B301" s="108"/>
      <c r="C301" s="108"/>
      <c r="D301" s="108"/>
      <c r="E301" s="108"/>
      <c r="F301" s="108"/>
      <c r="G301" s="108"/>
      <c r="H301" s="108"/>
      <c r="I301" s="108"/>
      <c r="J301" s="108"/>
      <c r="K301" s="108"/>
      <c r="L301" s="108"/>
      <c r="M301" s="108"/>
      <c r="N301" s="108"/>
      <c r="O301" s="108"/>
      <c r="P301" s="108"/>
      <c r="Q301" s="107"/>
      <c r="R301" s="108"/>
      <c r="S301" s="108"/>
      <c r="T301" s="108"/>
      <c r="U301" s="108"/>
      <c r="V301" s="108"/>
      <c r="W301" s="108"/>
      <c r="X301" s="108"/>
      <c r="Y301" s="108"/>
    </row>
    <row r="302" spans="1:25" ht="18.75" customHeight="1">
      <c r="A302" s="108"/>
      <c r="B302" s="108"/>
      <c r="C302" s="108"/>
      <c r="D302" s="108"/>
      <c r="E302" s="108"/>
      <c r="F302" s="108"/>
      <c r="G302" s="108"/>
      <c r="H302" s="108"/>
      <c r="I302" s="108"/>
      <c r="J302" s="108"/>
      <c r="K302" s="108"/>
      <c r="L302" s="108"/>
      <c r="M302" s="108"/>
      <c r="N302" s="108"/>
      <c r="O302" s="108"/>
      <c r="P302" s="108"/>
      <c r="Q302" s="107"/>
      <c r="R302" s="108"/>
      <c r="S302" s="108"/>
      <c r="T302" s="108"/>
      <c r="U302" s="108"/>
      <c r="V302" s="108"/>
      <c r="W302" s="108"/>
      <c r="X302" s="108"/>
      <c r="Y302" s="108"/>
    </row>
    <row r="303" spans="1:25" ht="18.75" customHeight="1">
      <c r="A303" s="108"/>
      <c r="B303" s="108"/>
      <c r="C303" s="108"/>
      <c r="D303" s="108"/>
      <c r="E303" s="108"/>
      <c r="F303" s="108"/>
      <c r="G303" s="108"/>
      <c r="H303" s="108"/>
      <c r="I303" s="108"/>
      <c r="J303" s="108"/>
      <c r="K303" s="108"/>
      <c r="L303" s="108"/>
      <c r="M303" s="108"/>
      <c r="N303" s="108"/>
      <c r="O303" s="108"/>
      <c r="P303" s="108"/>
      <c r="Q303" s="107"/>
      <c r="R303" s="108"/>
      <c r="S303" s="108"/>
      <c r="T303" s="108"/>
      <c r="U303" s="108"/>
      <c r="V303" s="108"/>
      <c r="W303" s="108"/>
      <c r="X303" s="108"/>
      <c r="Y303" s="108"/>
    </row>
    <row r="304" spans="1:25" ht="18.75" customHeight="1">
      <c r="A304" s="108"/>
      <c r="B304" s="108"/>
      <c r="C304" s="108"/>
      <c r="D304" s="108"/>
      <c r="E304" s="108"/>
      <c r="F304" s="108"/>
      <c r="G304" s="108"/>
      <c r="H304" s="108"/>
      <c r="I304" s="108"/>
      <c r="J304" s="108"/>
      <c r="K304" s="108"/>
      <c r="L304" s="108"/>
      <c r="M304" s="108"/>
      <c r="N304" s="108"/>
      <c r="O304" s="108"/>
      <c r="P304" s="108"/>
      <c r="Q304" s="107"/>
      <c r="R304" s="108"/>
      <c r="S304" s="108"/>
      <c r="T304" s="108"/>
      <c r="U304" s="108"/>
      <c r="V304" s="108"/>
      <c r="W304" s="108"/>
      <c r="X304" s="108"/>
      <c r="Y304" s="108"/>
    </row>
    <row r="305" spans="1:25" ht="18.75" customHeight="1">
      <c r="A305" s="108"/>
      <c r="B305" s="108"/>
      <c r="C305" s="108"/>
      <c r="D305" s="108"/>
      <c r="E305" s="108"/>
      <c r="F305" s="108"/>
      <c r="G305" s="108"/>
      <c r="H305" s="108"/>
      <c r="I305" s="108"/>
      <c r="J305" s="108"/>
      <c r="K305" s="108"/>
      <c r="L305" s="108"/>
      <c r="M305" s="108"/>
      <c r="N305" s="108"/>
      <c r="O305" s="108"/>
      <c r="P305" s="108"/>
      <c r="Q305" s="107"/>
      <c r="R305" s="108"/>
      <c r="S305" s="108"/>
      <c r="T305" s="108"/>
      <c r="U305" s="108"/>
      <c r="V305" s="108"/>
      <c r="W305" s="108"/>
      <c r="X305" s="108"/>
      <c r="Y305" s="108"/>
    </row>
    <row r="306" spans="1:25" ht="18.75" customHeight="1">
      <c r="A306" s="108"/>
      <c r="B306" s="108"/>
      <c r="C306" s="108"/>
      <c r="D306" s="108"/>
      <c r="E306" s="108"/>
      <c r="F306" s="108"/>
      <c r="G306" s="108"/>
      <c r="H306" s="108"/>
      <c r="I306" s="108"/>
      <c r="J306" s="108"/>
      <c r="K306" s="108"/>
      <c r="L306" s="108"/>
      <c r="M306" s="108"/>
      <c r="N306" s="108"/>
      <c r="O306" s="108"/>
      <c r="P306" s="108"/>
      <c r="Q306" s="107"/>
      <c r="R306" s="108"/>
      <c r="S306" s="108"/>
      <c r="T306" s="108"/>
      <c r="U306" s="108"/>
      <c r="V306" s="108"/>
      <c r="W306" s="108"/>
      <c r="X306" s="108"/>
      <c r="Y306" s="108"/>
    </row>
    <row r="307" spans="1:25" ht="18.75" customHeight="1">
      <c r="A307" s="108"/>
      <c r="B307" s="108"/>
      <c r="C307" s="108"/>
      <c r="D307" s="108"/>
      <c r="E307" s="108"/>
      <c r="F307" s="108"/>
      <c r="G307" s="108"/>
      <c r="H307" s="108"/>
      <c r="I307" s="108"/>
      <c r="J307" s="108"/>
      <c r="K307" s="108"/>
      <c r="L307" s="108"/>
      <c r="M307" s="108"/>
      <c r="N307" s="108"/>
      <c r="O307" s="108"/>
      <c r="P307" s="108"/>
      <c r="Q307" s="107"/>
      <c r="R307" s="108"/>
      <c r="S307" s="108"/>
      <c r="T307" s="108"/>
      <c r="U307" s="108"/>
      <c r="V307" s="108"/>
      <c r="W307" s="108"/>
      <c r="X307" s="108"/>
      <c r="Y307" s="108"/>
    </row>
    <row r="308" spans="1:25" ht="18.75" customHeight="1">
      <c r="A308" s="108"/>
      <c r="B308" s="108"/>
      <c r="C308" s="108"/>
      <c r="D308" s="108"/>
      <c r="E308" s="108"/>
      <c r="F308" s="108"/>
      <c r="G308" s="108"/>
      <c r="H308" s="108"/>
      <c r="I308" s="108"/>
      <c r="J308" s="108"/>
      <c r="K308" s="108"/>
      <c r="L308" s="108"/>
      <c r="M308" s="108"/>
      <c r="N308" s="108"/>
      <c r="O308" s="108"/>
      <c r="P308" s="108"/>
      <c r="Q308" s="107"/>
      <c r="R308" s="108"/>
      <c r="S308" s="108"/>
      <c r="T308" s="108"/>
      <c r="U308" s="108"/>
      <c r="V308" s="108"/>
      <c r="W308" s="108"/>
      <c r="X308" s="108"/>
      <c r="Y308" s="108"/>
    </row>
    <row r="309" spans="1:25" ht="18.75" customHeight="1">
      <c r="A309" s="108"/>
      <c r="B309" s="108"/>
      <c r="C309" s="108"/>
      <c r="D309" s="108"/>
      <c r="E309" s="108"/>
      <c r="F309" s="108"/>
      <c r="G309" s="108"/>
      <c r="H309" s="108"/>
      <c r="I309" s="108"/>
      <c r="J309" s="108"/>
      <c r="K309" s="108"/>
      <c r="L309" s="108"/>
      <c r="M309" s="108"/>
      <c r="N309" s="108"/>
      <c r="O309" s="108"/>
      <c r="P309" s="108"/>
      <c r="Q309" s="107"/>
      <c r="R309" s="108"/>
      <c r="S309" s="108"/>
      <c r="T309" s="108"/>
      <c r="U309" s="108"/>
      <c r="V309" s="108"/>
      <c r="W309" s="108"/>
      <c r="X309" s="108"/>
      <c r="Y309" s="108"/>
    </row>
    <row r="310" spans="1:25" ht="18.75" customHeight="1">
      <c r="A310" s="108"/>
      <c r="B310" s="108"/>
      <c r="C310" s="108"/>
      <c r="D310" s="108"/>
      <c r="E310" s="108"/>
      <c r="F310" s="108"/>
      <c r="G310" s="108"/>
      <c r="H310" s="108"/>
      <c r="I310" s="108"/>
      <c r="J310" s="108"/>
      <c r="K310" s="108"/>
      <c r="L310" s="108"/>
      <c r="M310" s="108"/>
      <c r="N310" s="108"/>
      <c r="O310" s="108"/>
      <c r="P310" s="108"/>
      <c r="Q310" s="107"/>
      <c r="R310" s="108"/>
      <c r="S310" s="108"/>
      <c r="T310" s="108"/>
      <c r="U310" s="108"/>
      <c r="V310" s="108"/>
      <c r="W310" s="108"/>
      <c r="X310" s="108"/>
      <c r="Y310" s="108"/>
    </row>
    <row r="311" spans="1:25" ht="18.75" customHeight="1">
      <c r="A311" s="108"/>
      <c r="B311" s="108"/>
      <c r="C311" s="108"/>
      <c r="D311" s="108"/>
      <c r="E311" s="108"/>
      <c r="F311" s="108"/>
      <c r="G311" s="108"/>
      <c r="H311" s="108"/>
      <c r="I311" s="108"/>
      <c r="J311" s="108"/>
      <c r="K311" s="108"/>
      <c r="L311" s="108"/>
      <c r="M311" s="108"/>
      <c r="N311" s="108"/>
      <c r="O311" s="108"/>
      <c r="P311" s="108"/>
      <c r="Q311" s="107"/>
      <c r="R311" s="108"/>
      <c r="S311" s="108"/>
      <c r="T311" s="108"/>
      <c r="U311" s="108"/>
      <c r="V311" s="108"/>
      <c r="W311" s="108"/>
      <c r="X311" s="108"/>
      <c r="Y311" s="108"/>
    </row>
    <row r="312" spans="1:25" ht="18.75" customHeight="1">
      <c r="A312" s="108"/>
      <c r="B312" s="108"/>
      <c r="C312" s="108"/>
      <c r="D312" s="108"/>
      <c r="E312" s="108"/>
      <c r="F312" s="108"/>
      <c r="G312" s="108"/>
      <c r="H312" s="108"/>
      <c r="I312" s="108"/>
      <c r="J312" s="108"/>
      <c r="K312" s="108"/>
      <c r="L312" s="108"/>
      <c r="M312" s="108"/>
      <c r="N312" s="108"/>
      <c r="O312" s="108"/>
      <c r="P312" s="108"/>
      <c r="Q312" s="107"/>
      <c r="R312" s="108"/>
      <c r="S312" s="108"/>
      <c r="T312" s="108"/>
      <c r="U312" s="108"/>
      <c r="V312" s="108"/>
      <c r="W312" s="108"/>
      <c r="X312" s="108"/>
      <c r="Y312" s="108"/>
    </row>
    <row r="313" spans="1:25" ht="18.75" customHeight="1">
      <c r="A313" s="108"/>
      <c r="B313" s="108"/>
      <c r="C313" s="108"/>
      <c r="D313" s="108"/>
      <c r="E313" s="108"/>
      <c r="F313" s="108"/>
      <c r="G313" s="108"/>
      <c r="H313" s="108"/>
      <c r="I313" s="108"/>
      <c r="J313" s="108"/>
      <c r="K313" s="108"/>
      <c r="L313" s="108"/>
      <c r="M313" s="108"/>
      <c r="N313" s="108"/>
      <c r="O313" s="108"/>
      <c r="P313" s="108"/>
      <c r="Q313" s="107"/>
      <c r="R313" s="108"/>
      <c r="S313" s="108"/>
      <c r="T313" s="108"/>
      <c r="U313" s="108"/>
      <c r="V313" s="108"/>
      <c r="W313" s="108"/>
      <c r="X313" s="108"/>
      <c r="Y313" s="108"/>
    </row>
    <row r="314" spans="1:25" ht="18.75" customHeight="1">
      <c r="A314" s="108"/>
      <c r="B314" s="108"/>
      <c r="C314" s="108"/>
      <c r="D314" s="108"/>
      <c r="E314" s="108"/>
      <c r="F314" s="108"/>
      <c r="G314" s="108"/>
      <c r="H314" s="108"/>
      <c r="I314" s="108"/>
      <c r="J314" s="108"/>
      <c r="K314" s="108"/>
      <c r="L314" s="108"/>
      <c r="M314" s="108"/>
      <c r="N314" s="108"/>
      <c r="O314" s="108"/>
      <c r="P314" s="108"/>
      <c r="Q314" s="107"/>
      <c r="R314" s="108"/>
      <c r="S314" s="108"/>
      <c r="T314" s="108"/>
      <c r="U314" s="108"/>
      <c r="V314" s="108"/>
      <c r="W314" s="108"/>
      <c r="X314" s="108"/>
      <c r="Y314" s="108"/>
    </row>
    <row r="315" spans="1:25" ht="18.75" customHeight="1">
      <c r="A315" s="108"/>
      <c r="B315" s="108"/>
      <c r="C315" s="108"/>
      <c r="D315" s="108"/>
      <c r="E315" s="108"/>
      <c r="F315" s="108"/>
      <c r="G315" s="108"/>
      <c r="H315" s="108"/>
      <c r="I315" s="108"/>
      <c r="J315" s="108"/>
      <c r="K315" s="108"/>
      <c r="L315" s="108"/>
      <c r="M315" s="108"/>
      <c r="N315" s="108"/>
      <c r="O315" s="108"/>
      <c r="P315" s="108"/>
      <c r="Q315" s="107"/>
      <c r="R315" s="108"/>
      <c r="S315" s="108"/>
      <c r="T315" s="108"/>
      <c r="U315" s="108"/>
      <c r="V315" s="108"/>
      <c r="W315" s="108"/>
      <c r="X315" s="108"/>
      <c r="Y315" s="108"/>
    </row>
    <row r="316" spans="1:25" ht="18.75" customHeight="1">
      <c r="A316" s="108"/>
      <c r="B316" s="108"/>
      <c r="C316" s="108"/>
      <c r="D316" s="108"/>
      <c r="E316" s="108"/>
      <c r="F316" s="108"/>
      <c r="G316" s="108"/>
      <c r="H316" s="108"/>
      <c r="I316" s="108"/>
      <c r="J316" s="108"/>
      <c r="K316" s="108"/>
      <c r="L316" s="108"/>
      <c r="M316" s="108"/>
      <c r="N316" s="108"/>
      <c r="O316" s="108"/>
      <c r="P316" s="108"/>
      <c r="Q316" s="107"/>
      <c r="R316" s="108"/>
      <c r="S316" s="108"/>
      <c r="T316" s="108"/>
      <c r="U316" s="108"/>
      <c r="V316" s="108"/>
      <c r="W316" s="108"/>
      <c r="X316" s="108"/>
      <c r="Y316" s="108"/>
    </row>
    <row r="317" spans="1:25" ht="18.75" customHeight="1">
      <c r="A317" s="108"/>
      <c r="B317" s="108"/>
      <c r="C317" s="108"/>
      <c r="D317" s="108"/>
      <c r="E317" s="108"/>
      <c r="F317" s="108"/>
      <c r="G317" s="108"/>
      <c r="H317" s="108"/>
      <c r="I317" s="108"/>
      <c r="J317" s="108"/>
      <c r="K317" s="108"/>
      <c r="L317" s="108"/>
      <c r="M317" s="108"/>
      <c r="N317" s="108"/>
      <c r="O317" s="108"/>
      <c r="P317" s="108"/>
      <c r="Q317" s="107"/>
      <c r="R317" s="108"/>
      <c r="S317" s="108"/>
      <c r="T317" s="108"/>
      <c r="U317" s="108"/>
      <c r="V317" s="108"/>
      <c r="W317" s="108"/>
      <c r="X317" s="108"/>
      <c r="Y317" s="108"/>
    </row>
    <row r="318" spans="1:25" ht="18.75" customHeight="1">
      <c r="A318" s="108"/>
      <c r="B318" s="108"/>
      <c r="C318" s="108"/>
      <c r="D318" s="108"/>
      <c r="E318" s="108"/>
      <c r="F318" s="108"/>
      <c r="G318" s="108"/>
      <c r="H318" s="108"/>
      <c r="I318" s="108"/>
      <c r="J318" s="108"/>
      <c r="K318" s="108"/>
      <c r="L318" s="108"/>
      <c r="M318" s="108"/>
      <c r="N318" s="108"/>
      <c r="O318" s="108"/>
      <c r="P318" s="108"/>
      <c r="Q318" s="107"/>
      <c r="R318" s="108"/>
      <c r="S318" s="108"/>
      <c r="T318" s="108"/>
      <c r="U318" s="108"/>
      <c r="V318" s="108"/>
      <c r="W318" s="108"/>
      <c r="X318" s="108"/>
      <c r="Y318" s="108"/>
    </row>
    <row r="319" spans="1:25" ht="18.75" customHeight="1">
      <c r="A319" s="108"/>
      <c r="B319" s="108"/>
      <c r="C319" s="108"/>
      <c r="D319" s="108"/>
      <c r="E319" s="108"/>
      <c r="F319" s="108"/>
      <c r="G319" s="108"/>
      <c r="H319" s="108"/>
      <c r="I319" s="108"/>
      <c r="J319" s="108"/>
      <c r="K319" s="108"/>
      <c r="L319" s="108"/>
      <c r="M319" s="108"/>
      <c r="N319" s="108"/>
      <c r="O319" s="108"/>
      <c r="P319" s="108"/>
      <c r="Q319" s="107"/>
      <c r="R319" s="108"/>
      <c r="S319" s="108"/>
      <c r="T319" s="108"/>
      <c r="U319" s="108"/>
      <c r="V319" s="108"/>
      <c r="W319" s="108"/>
      <c r="X319" s="108"/>
      <c r="Y319" s="108"/>
    </row>
    <row r="320" spans="1:25" ht="18.75" customHeight="1">
      <c r="A320" s="108"/>
      <c r="B320" s="108"/>
      <c r="C320" s="108"/>
      <c r="D320" s="108"/>
      <c r="E320" s="108"/>
      <c r="F320" s="108"/>
      <c r="G320" s="108"/>
      <c r="H320" s="108"/>
      <c r="I320" s="108"/>
      <c r="J320" s="108"/>
      <c r="K320" s="108"/>
      <c r="L320" s="108"/>
      <c r="M320" s="108"/>
      <c r="N320" s="108"/>
      <c r="O320" s="108"/>
      <c r="P320" s="108"/>
      <c r="Q320" s="107"/>
      <c r="R320" s="108"/>
      <c r="S320" s="108"/>
      <c r="T320" s="108"/>
      <c r="U320" s="108"/>
      <c r="V320" s="108"/>
      <c r="W320" s="108"/>
      <c r="X320" s="108"/>
      <c r="Y320" s="108"/>
    </row>
    <row r="321" spans="1:25" ht="18.75" customHeight="1">
      <c r="A321" s="108"/>
      <c r="B321" s="108"/>
      <c r="C321" s="108"/>
      <c r="D321" s="108"/>
      <c r="E321" s="108"/>
      <c r="F321" s="108"/>
      <c r="G321" s="108"/>
      <c r="H321" s="108"/>
      <c r="I321" s="108"/>
      <c r="J321" s="108"/>
      <c r="K321" s="108"/>
      <c r="L321" s="108"/>
      <c r="M321" s="108"/>
      <c r="N321" s="108"/>
      <c r="O321" s="108"/>
      <c r="P321" s="108"/>
      <c r="Q321" s="107"/>
      <c r="R321" s="108"/>
      <c r="S321" s="108"/>
      <c r="T321" s="108"/>
      <c r="U321" s="108"/>
      <c r="V321" s="108"/>
      <c r="W321" s="108"/>
      <c r="X321" s="108"/>
      <c r="Y321" s="108"/>
    </row>
    <row r="322" spans="1:25" ht="18.75" customHeight="1">
      <c r="A322" s="108"/>
      <c r="B322" s="108"/>
      <c r="C322" s="108"/>
      <c r="D322" s="108"/>
      <c r="E322" s="108"/>
      <c r="F322" s="108"/>
      <c r="G322" s="108"/>
      <c r="H322" s="108"/>
      <c r="I322" s="108"/>
      <c r="J322" s="108"/>
      <c r="K322" s="108"/>
      <c r="L322" s="108"/>
      <c r="M322" s="108"/>
      <c r="N322" s="108"/>
      <c r="O322" s="108"/>
      <c r="P322" s="108"/>
      <c r="Q322" s="107"/>
      <c r="R322" s="108"/>
      <c r="S322" s="108"/>
      <c r="T322" s="108"/>
      <c r="U322" s="108"/>
      <c r="V322" s="108"/>
      <c r="W322" s="108"/>
      <c r="X322" s="108"/>
      <c r="Y322" s="108"/>
    </row>
    <row r="323" spans="1:25" ht="18.75" customHeight="1">
      <c r="A323" s="108"/>
      <c r="B323" s="108"/>
      <c r="C323" s="108"/>
      <c r="D323" s="108"/>
      <c r="E323" s="108"/>
      <c r="F323" s="108"/>
      <c r="G323" s="108"/>
      <c r="H323" s="108"/>
      <c r="I323" s="108"/>
      <c r="J323" s="108"/>
      <c r="K323" s="108"/>
      <c r="L323" s="108"/>
      <c r="M323" s="108"/>
      <c r="N323" s="108"/>
      <c r="O323" s="108"/>
      <c r="P323" s="108"/>
      <c r="Q323" s="107"/>
      <c r="R323" s="108"/>
      <c r="S323" s="108"/>
      <c r="T323" s="108"/>
      <c r="U323" s="108"/>
      <c r="V323" s="108"/>
      <c r="W323" s="108"/>
      <c r="X323" s="108"/>
      <c r="Y323" s="108"/>
    </row>
    <row r="324" spans="1:25" ht="18.75" customHeight="1">
      <c r="A324" s="108"/>
      <c r="B324" s="108"/>
      <c r="C324" s="108"/>
      <c r="D324" s="108"/>
      <c r="E324" s="108"/>
      <c r="F324" s="108"/>
      <c r="G324" s="108"/>
      <c r="H324" s="108"/>
      <c r="I324" s="108"/>
      <c r="J324" s="108"/>
      <c r="K324" s="108"/>
      <c r="L324" s="108"/>
      <c r="M324" s="108"/>
      <c r="N324" s="108"/>
      <c r="O324" s="108"/>
      <c r="P324" s="108"/>
      <c r="Q324" s="107"/>
      <c r="R324" s="108"/>
      <c r="S324" s="108"/>
      <c r="T324" s="108"/>
      <c r="U324" s="108"/>
      <c r="V324" s="108"/>
      <c r="W324" s="108"/>
      <c r="X324" s="108"/>
      <c r="Y324" s="108"/>
    </row>
    <row r="325" spans="1:25" ht="18.75" customHeight="1">
      <c r="A325" s="108"/>
      <c r="B325" s="108"/>
      <c r="C325" s="108"/>
      <c r="D325" s="108"/>
      <c r="E325" s="108"/>
      <c r="F325" s="108"/>
      <c r="G325" s="108"/>
      <c r="H325" s="108"/>
      <c r="I325" s="108"/>
      <c r="J325" s="108"/>
      <c r="K325" s="108"/>
      <c r="L325" s="108"/>
      <c r="M325" s="108"/>
      <c r="N325" s="108"/>
      <c r="O325" s="108"/>
      <c r="P325" s="108"/>
      <c r="Q325" s="107"/>
      <c r="R325" s="108"/>
      <c r="S325" s="108"/>
      <c r="T325" s="108"/>
      <c r="U325" s="108"/>
      <c r="V325" s="108"/>
      <c r="W325" s="108"/>
      <c r="X325" s="108"/>
      <c r="Y325" s="108"/>
    </row>
    <row r="326" spans="1:25" ht="18.75" customHeight="1">
      <c r="A326" s="108"/>
      <c r="B326" s="108"/>
      <c r="C326" s="108"/>
      <c r="D326" s="108"/>
      <c r="E326" s="108"/>
      <c r="F326" s="108"/>
      <c r="G326" s="108"/>
      <c r="H326" s="108"/>
      <c r="I326" s="108"/>
      <c r="J326" s="108"/>
      <c r="K326" s="108"/>
      <c r="L326" s="108"/>
      <c r="M326" s="108"/>
      <c r="N326" s="108"/>
      <c r="O326" s="108"/>
      <c r="P326" s="108"/>
      <c r="Q326" s="107"/>
      <c r="R326" s="108"/>
      <c r="S326" s="108"/>
      <c r="T326" s="108"/>
      <c r="U326" s="108"/>
      <c r="V326" s="108"/>
      <c r="W326" s="108"/>
      <c r="X326" s="108"/>
      <c r="Y326" s="108"/>
    </row>
    <row r="327" spans="1:25" ht="18.75" customHeight="1">
      <c r="A327" s="108"/>
      <c r="B327" s="108"/>
      <c r="C327" s="108"/>
      <c r="D327" s="108"/>
      <c r="E327" s="108"/>
      <c r="F327" s="108"/>
      <c r="G327" s="108"/>
      <c r="H327" s="108"/>
      <c r="I327" s="108"/>
      <c r="J327" s="108"/>
      <c r="K327" s="108"/>
      <c r="L327" s="108"/>
      <c r="M327" s="108"/>
      <c r="N327" s="108"/>
      <c r="O327" s="108"/>
      <c r="P327" s="108"/>
      <c r="Q327" s="107"/>
      <c r="R327" s="108"/>
      <c r="S327" s="108"/>
      <c r="T327" s="108"/>
      <c r="U327" s="108"/>
      <c r="V327" s="108"/>
      <c r="W327" s="108"/>
      <c r="X327" s="108"/>
      <c r="Y327" s="108"/>
    </row>
    <row r="328" spans="1:25" ht="18.75" customHeight="1">
      <c r="A328" s="108"/>
      <c r="B328" s="108"/>
      <c r="C328" s="108"/>
      <c r="D328" s="108"/>
      <c r="E328" s="108"/>
      <c r="F328" s="108"/>
      <c r="G328" s="108"/>
      <c r="H328" s="108"/>
      <c r="I328" s="108"/>
      <c r="J328" s="108"/>
      <c r="K328" s="108"/>
      <c r="L328" s="108"/>
      <c r="M328" s="108"/>
      <c r="N328" s="108"/>
      <c r="O328" s="108"/>
      <c r="P328" s="108"/>
      <c r="Q328" s="107"/>
      <c r="R328" s="108"/>
      <c r="S328" s="108"/>
      <c r="T328" s="108"/>
      <c r="U328" s="108"/>
      <c r="V328" s="108"/>
      <c r="W328" s="108"/>
      <c r="X328" s="108"/>
      <c r="Y328" s="108"/>
    </row>
    <row r="329" spans="1:25" ht="18.75" customHeight="1">
      <c r="A329" s="108"/>
      <c r="B329" s="108"/>
      <c r="C329" s="108"/>
      <c r="D329" s="108"/>
      <c r="E329" s="108"/>
      <c r="F329" s="108"/>
      <c r="G329" s="108"/>
      <c r="H329" s="108"/>
      <c r="I329" s="108"/>
      <c r="J329" s="108"/>
      <c r="K329" s="108"/>
      <c r="L329" s="108"/>
      <c r="M329" s="108"/>
      <c r="N329" s="108"/>
      <c r="O329" s="108"/>
      <c r="P329" s="108"/>
      <c r="Q329" s="107"/>
      <c r="R329" s="108"/>
      <c r="S329" s="108"/>
      <c r="T329" s="108"/>
      <c r="U329" s="108"/>
      <c r="V329" s="108"/>
      <c r="W329" s="108"/>
      <c r="X329" s="108"/>
      <c r="Y329" s="108"/>
    </row>
    <row r="330" spans="1:25" ht="18.75" customHeight="1">
      <c r="A330" s="108"/>
      <c r="B330" s="108"/>
      <c r="C330" s="108"/>
      <c r="D330" s="108"/>
      <c r="E330" s="108"/>
      <c r="F330" s="108"/>
      <c r="G330" s="108"/>
      <c r="H330" s="108"/>
      <c r="I330" s="108"/>
      <c r="J330" s="108"/>
      <c r="K330" s="108"/>
      <c r="L330" s="108"/>
      <c r="M330" s="108"/>
      <c r="N330" s="108"/>
      <c r="O330" s="108"/>
      <c r="P330" s="108"/>
      <c r="Q330" s="107"/>
      <c r="R330" s="108"/>
      <c r="S330" s="108"/>
      <c r="T330" s="108"/>
      <c r="U330" s="108"/>
      <c r="V330" s="108"/>
      <c r="W330" s="108"/>
      <c r="X330" s="108"/>
      <c r="Y330" s="108"/>
    </row>
    <row r="331" spans="1:25" ht="18.75" customHeight="1">
      <c r="A331" s="108"/>
      <c r="B331" s="108"/>
      <c r="C331" s="108"/>
      <c r="D331" s="108"/>
      <c r="E331" s="108"/>
      <c r="F331" s="108"/>
      <c r="G331" s="108"/>
      <c r="H331" s="108"/>
      <c r="I331" s="108"/>
      <c r="J331" s="108"/>
      <c r="K331" s="108"/>
      <c r="L331" s="108"/>
      <c r="M331" s="108"/>
      <c r="N331" s="108"/>
      <c r="O331" s="108"/>
      <c r="P331" s="108"/>
      <c r="Q331" s="107"/>
      <c r="R331" s="108"/>
      <c r="S331" s="108"/>
      <c r="T331" s="108"/>
      <c r="U331" s="108"/>
      <c r="V331" s="108"/>
      <c r="W331" s="108"/>
      <c r="X331" s="108"/>
      <c r="Y331" s="108"/>
    </row>
    <row r="332" spans="1:25" ht="18.75" customHeight="1">
      <c r="A332" s="108"/>
      <c r="B332" s="108"/>
      <c r="C332" s="108"/>
      <c r="D332" s="108"/>
      <c r="E332" s="108"/>
      <c r="F332" s="108"/>
      <c r="G332" s="108"/>
      <c r="H332" s="108"/>
      <c r="I332" s="108"/>
      <c r="J332" s="108"/>
      <c r="K332" s="108"/>
      <c r="L332" s="108"/>
      <c r="M332" s="108"/>
      <c r="N332" s="108"/>
      <c r="O332" s="108"/>
      <c r="P332" s="108"/>
      <c r="Q332" s="107"/>
      <c r="R332" s="108"/>
      <c r="S332" s="108"/>
      <c r="T332" s="108"/>
      <c r="U332" s="108"/>
      <c r="V332" s="108"/>
      <c r="W332" s="108"/>
      <c r="X332" s="108"/>
      <c r="Y332" s="108"/>
    </row>
    <row r="333" spans="1:25" ht="18.75" customHeight="1">
      <c r="A333" s="108"/>
      <c r="B333" s="108"/>
      <c r="C333" s="108"/>
      <c r="D333" s="108"/>
      <c r="E333" s="108"/>
      <c r="F333" s="108"/>
      <c r="G333" s="108"/>
      <c r="H333" s="108"/>
      <c r="I333" s="108"/>
      <c r="J333" s="108"/>
      <c r="K333" s="108"/>
      <c r="L333" s="108"/>
      <c r="M333" s="108"/>
      <c r="N333" s="108"/>
      <c r="O333" s="108"/>
      <c r="P333" s="108"/>
      <c r="Q333" s="107"/>
      <c r="R333" s="108"/>
      <c r="S333" s="108"/>
      <c r="T333" s="108"/>
      <c r="U333" s="108"/>
      <c r="V333" s="108"/>
      <c r="W333" s="108"/>
      <c r="X333" s="108"/>
      <c r="Y333" s="108"/>
    </row>
    <row r="334" spans="1:25" ht="18.75" customHeight="1">
      <c r="A334" s="108"/>
      <c r="B334" s="108"/>
      <c r="C334" s="108"/>
      <c r="D334" s="108"/>
      <c r="E334" s="108"/>
      <c r="F334" s="108"/>
      <c r="G334" s="108"/>
      <c r="H334" s="108"/>
      <c r="I334" s="108"/>
      <c r="J334" s="108"/>
      <c r="K334" s="108"/>
      <c r="L334" s="108"/>
      <c r="M334" s="108"/>
      <c r="N334" s="108"/>
      <c r="O334" s="108"/>
      <c r="P334" s="108"/>
      <c r="Q334" s="107"/>
      <c r="R334" s="108"/>
      <c r="S334" s="108"/>
      <c r="T334" s="108"/>
      <c r="U334" s="108"/>
      <c r="V334" s="108"/>
      <c r="W334" s="108"/>
      <c r="X334" s="108"/>
      <c r="Y334" s="108"/>
    </row>
    <row r="335" spans="1:25" ht="18.75" customHeight="1">
      <c r="A335" s="108"/>
      <c r="B335" s="108"/>
      <c r="C335" s="108"/>
      <c r="D335" s="108"/>
      <c r="E335" s="108"/>
      <c r="F335" s="108"/>
      <c r="G335" s="108"/>
      <c r="H335" s="108"/>
      <c r="I335" s="108"/>
      <c r="J335" s="108"/>
      <c r="K335" s="108"/>
      <c r="L335" s="108"/>
      <c r="M335" s="108"/>
      <c r="N335" s="108"/>
      <c r="O335" s="108"/>
      <c r="P335" s="108"/>
      <c r="Q335" s="107"/>
      <c r="R335" s="108"/>
      <c r="S335" s="108"/>
      <c r="T335" s="108"/>
      <c r="U335" s="108"/>
      <c r="V335" s="108"/>
      <c r="W335" s="108"/>
      <c r="X335" s="108"/>
      <c r="Y335" s="108"/>
    </row>
    <row r="336" spans="1:25" ht="18.75" customHeight="1">
      <c r="A336" s="108"/>
      <c r="B336" s="108"/>
      <c r="C336" s="108"/>
      <c r="D336" s="108"/>
      <c r="E336" s="108"/>
      <c r="F336" s="108"/>
      <c r="G336" s="108"/>
      <c r="H336" s="108"/>
      <c r="I336" s="108"/>
      <c r="J336" s="108"/>
      <c r="K336" s="108"/>
      <c r="L336" s="108"/>
      <c r="M336" s="108"/>
      <c r="N336" s="108"/>
      <c r="O336" s="108"/>
      <c r="P336" s="108"/>
      <c r="Q336" s="107"/>
      <c r="R336" s="108"/>
      <c r="S336" s="108"/>
      <c r="T336" s="108"/>
      <c r="U336" s="108"/>
      <c r="V336" s="108"/>
      <c r="W336" s="108"/>
      <c r="X336" s="108"/>
      <c r="Y336" s="108"/>
    </row>
    <row r="337" spans="1:25" ht="18.75" customHeight="1">
      <c r="A337" s="108"/>
      <c r="B337" s="108"/>
      <c r="C337" s="108"/>
      <c r="D337" s="108"/>
      <c r="E337" s="108"/>
      <c r="F337" s="108"/>
      <c r="G337" s="108"/>
      <c r="H337" s="108"/>
      <c r="I337" s="108"/>
      <c r="J337" s="108"/>
      <c r="K337" s="108"/>
      <c r="L337" s="108"/>
      <c r="M337" s="108"/>
      <c r="N337" s="108"/>
      <c r="O337" s="108"/>
      <c r="P337" s="108"/>
      <c r="Q337" s="107"/>
      <c r="R337" s="108"/>
      <c r="S337" s="108"/>
      <c r="T337" s="108"/>
      <c r="U337" s="108"/>
      <c r="V337" s="108"/>
      <c r="W337" s="108"/>
      <c r="X337" s="108"/>
      <c r="Y337" s="108"/>
    </row>
    <row r="338" spans="1:25" ht="18.75" customHeight="1">
      <c r="A338" s="108"/>
      <c r="B338" s="108"/>
      <c r="C338" s="108"/>
      <c r="D338" s="108"/>
      <c r="E338" s="108"/>
      <c r="F338" s="108"/>
      <c r="G338" s="108"/>
      <c r="H338" s="108"/>
      <c r="I338" s="108"/>
      <c r="J338" s="108"/>
      <c r="K338" s="108"/>
      <c r="L338" s="108"/>
      <c r="M338" s="108"/>
      <c r="N338" s="108"/>
      <c r="O338" s="108"/>
      <c r="P338" s="108"/>
      <c r="Q338" s="107"/>
      <c r="R338" s="108"/>
      <c r="S338" s="108"/>
      <c r="T338" s="108"/>
      <c r="U338" s="108"/>
      <c r="V338" s="108"/>
      <c r="W338" s="108"/>
      <c r="X338" s="108"/>
      <c r="Y338" s="108"/>
    </row>
    <row r="339" spans="1:25" ht="18.75" customHeight="1">
      <c r="A339" s="108"/>
      <c r="B339" s="108"/>
      <c r="C339" s="108"/>
      <c r="D339" s="108"/>
      <c r="E339" s="108"/>
      <c r="F339" s="108"/>
      <c r="G339" s="108"/>
      <c r="H339" s="108"/>
      <c r="I339" s="108"/>
      <c r="J339" s="108"/>
      <c r="K339" s="108"/>
      <c r="L339" s="108"/>
      <c r="M339" s="108"/>
      <c r="N339" s="108"/>
      <c r="O339" s="108"/>
      <c r="P339" s="108"/>
      <c r="Q339" s="107"/>
      <c r="R339" s="108"/>
      <c r="S339" s="108"/>
      <c r="T339" s="108"/>
      <c r="U339" s="108"/>
      <c r="V339" s="108"/>
      <c r="W339" s="108"/>
      <c r="X339" s="108"/>
      <c r="Y339" s="108"/>
    </row>
    <row r="340" spans="1:25" ht="18.75" customHeight="1">
      <c r="A340" s="108"/>
      <c r="B340" s="108"/>
      <c r="C340" s="108"/>
      <c r="D340" s="108"/>
      <c r="E340" s="108"/>
      <c r="F340" s="108"/>
      <c r="G340" s="108"/>
      <c r="H340" s="108"/>
      <c r="I340" s="108"/>
      <c r="J340" s="108"/>
      <c r="K340" s="108"/>
      <c r="L340" s="108"/>
      <c r="M340" s="108"/>
      <c r="N340" s="108"/>
      <c r="O340" s="108"/>
      <c r="P340" s="108"/>
      <c r="Q340" s="107"/>
      <c r="R340" s="108"/>
      <c r="S340" s="108"/>
      <c r="T340" s="108"/>
      <c r="U340" s="108"/>
      <c r="V340" s="108"/>
      <c r="W340" s="108"/>
      <c r="X340" s="108"/>
      <c r="Y340" s="108"/>
    </row>
    <row r="341" spans="1:25" ht="18.75" customHeight="1">
      <c r="A341" s="108"/>
      <c r="B341" s="108"/>
      <c r="C341" s="108"/>
      <c r="D341" s="108"/>
      <c r="E341" s="108"/>
      <c r="F341" s="108"/>
      <c r="G341" s="108"/>
      <c r="H341" s="108"/>
      <c r="I341" s="108"/>
      <c r="J341" s="108"/>
      <c r="K341" s="108"/>
      <c r="L341" s="108"/>
      <c r="M341" s="108"/>
      <c r="N341" s="108"/>
      <c r="O341" s="108"/>
      <c r="P341" s="108"/>
      <c r="Q341" s="107"/>
      <c r="R341" s="108"/>
      <c r="S341" s="108"/>
      <c r="T341" s="108"/>
      <c r="U341" s="108"/>
      <c r="V341" s="108"/>
      <c r="W341" s="108"/>
      <c r="X341" s="108"/>
      <c r="Y341" s="108"/>
    </row>
    <row r="342" spans="1:25" ht="18.75" customHeight="1">
      <c r="A342" s="108"/>
      <c r="B342" s="108"/>
      <c r="C342" s="108"/>
      <c r="D342" s="108"/>
      <c r="E342" s="108"/>
      <c r="F342" s="108"/>
      <c r="G342" s="108"/>
      <c r="H342" s="108"/>
      <c r="I342" s="108"/>
      <c r="J342" s="108"/>
      <c r="K342" s="108"/>
      <c r="L342" s="108"/>
      <c r="M342" s="108"/>
      <c r="N342" s="108"/>
      <c r="O342" s="108"/>
      <c r="P342" s="108"/>
      <c r="Q342" s="107"/>
      <c r="R342" s="108"/>
      <c r="S342" s="108"/>
      <c r="T342" s="108"/>
      <c r="U342" s="108"/>
      <c r="V342" s="108"/>
      <c r="W342" s="108"/>
      <c r="X342" s="108"/>
      <c r="Y342" s="108"/>
    </row>
    <row r="343" spans="1:25" ht="18.75" customHeight="1">
      <c r="A343" s="108"/>
      <c r="B343" s="108"/>
      <c r="C343" s="108"/>
      <c r="D343" s="108"/>
      <c r="E343" s="108"/>
      <c r="F343" s="108"/>
      <c r="G343" s="108"/>
      <c r="H343" s="108"/>
      <c r="I343" s="108"/>
      <c r="J343" s="108"/>
      <c r="K343" s="108"/>
      <c r="L343" s="108"/>
      <c r="M343" s="108"/>
      <c r="N343" s="108"/>
      <c r="O343" s="108"/>
      <c r="P343" s="108"/>
      <c r="Q343" s="107"/>
      <c r="R343" s="108"/>
      <c r="S343" s="108"/>
      <c r="T343" s="108"/>
      <c r="U343" s="108"/>
      <c r="V343" s="108"/>
      <c r="W343" s="108"/>
      <c r="X343" s="108"/>
      <c r="Y343" s="108"/>
    </row>
    <row r="344" spans="1:25" ht="18.75" customHeight="1">
      <c r="A344" s="108"/>
      <c r="B344" s="108"/>
      <c r="C344" s="108"/>
      <c r="D344" s="108"/>
      <c r="E344" s="108"/>
      <c r="F344" s="108"/>
      <c r="G344" s="108"/>
      <c r="H344" s="108"/>
      <c r="I344" s="108"/>
      <c r="J344" s="108"/>
      <c r="K344" s="108"/>
      <c r="L344" s="108"/>
      <c r="M344" s="108"/>
      <c r="N344" s="108"/>
      <c r="O344" s="108"/>
      <c r="P344" s="108"/>
      <c r="Q344" s="107"/>
      <c r="R344" s="108"/>
      <c r="S344" s="108"/>
      <c r="T344" s="108"/>
      <c r="U344" s="108"/>
      <c r="V344" s="108"/>
      <c r="W344" s="108"/>
      <c r="X344" s="108"/>
      <c r="Y344" s="108"/>
    </row>
    <row r="345" spans="1:25" ht="18.75" customHeight="1">
      <c r="A345" s="108"/>
      <c r="B345" s="108"/>
      <c r="C345" s="108"/>
      <c r="D345" s="108"/>
      <c r="E345" s="108"/>
      <c r="F345" s="108"/>
      <c r="G345" s="108"/>
      <c r="H345" s="108"/>
      <c r="I345" s="108"/>
      <c r="J345" s="108"/>
      <c r="K345" s="108"/>
      <c r="L345" s="108"/>
      <c r="M345" s="108"/>
      <c r="N345" s="108"/>
      <c r="O345" s="108"/>
      <c r="P345" s="108"/>
      <c r="Q345" s="107"/>
      <c r="R345" s="108"/>
      <c r="S345" s="108"/>
      <c r="T345" s="108"/>
      <c r="U345" s="108"/>
      <c r="V345" s="108"/>
      <c r="W345" s="108"/>
      <c r="X345" s="108"/>
      <c r="Y345" s="108"/>
    </row>
    <row r="346" spans="1:25" ht="18.75" customHeight="1">
      <c r="A346" s="108"/>
      <c r="B346" s="108"/>
      <c r="C346" s="108"/>
      <c r="D346" s="108"/>
      <c r="E346" s="108"/>
      <c r="F346" s="108"/>
      <c r="G346" s="108"/>
      <c r="H346" s="108"/>
      <c r="I346" s="108"/>
      <c r="J346" s="108"/>
      <c r="K346" s="108"/>
      <c r="L346" s="108"/>
      <c r="M346" s="108"/>
      <c r="N346" s="108"/>
      <c r="O346" s="108"/>
      <c r="P346" s="108"/>
      <c r="Q346" s="107"/>
      <c r="R346" s="108"/>
      <c r="S346" s="108"/>
      <c r="T346" s="108"/>
      <c r="U346" s="108"/>
      <c r="V346" s="108"/>
      <c r="W346" s="108"/>
      <c r="X346" s="108"/>
      <c r="Y346" s="108"/>
    </row>
    <row r="347" spans="1:25" ht="18.75" customHeight="1">
      <c r="A347" s="108"/>
      <c r="B347" s="108"/>
      <c r="C347" s="108"/>
      <c r="D347" s="108"/>
      <c r="E347" s="108"/>
      <c r="F347" s="108"/>
      <c r="G347" s="108"/>
      <c r="H347" s="108"/>
      <c r="I347" s="108"/>
      <c r="J347" s="108"/>
      <c r="K347" s="108"/>
      <c r="L347" s="108"/>
      <c r="M347" s="108"/>
      <c r="N347" s="108"/>
      <c r="O347" s="108"/>
      <c r="P347" s="108"/>
      <c r="Q347" s="107"/>
      <c r="R347" s="108"/>
      <c r="S347" s="108"/>
      <c r="T347" s="108"/>
      <c r="U347" s="108"/>
      <c r="V347" s="108"/>
      <c r="W347" s="108"/>
      <c r="X347" s="108"/>
      <c r="Y347" s="108"/>
    </row>
    <row r="348" spans="1:25" ht="18.75" customHeight="1">
      <c r="A348" s="108"/>
      <c r="B348" s="108"/>
      <c r="C348" s="108"/>
      <c r="D348" s="108"/>
      <c r="E348" s="108"/>
      <c r="F348" s="108"/>
      <c r="G348" s="108"/>
      <c r="H348" s="108"/>
      <c r="I348" s="108"/>
      <c r="J348" s="108"/>
      <c r="K348" s="108"/>
      <c r="L348" s="108"/>
      <c r="M348" s="108"/>
      <c r="N348" s="108"/>
      <c r="O348" s="108"/>
      <c r="P348" s="108"/>
      <c r="Q348" s="107"/>
      <c r="R348" s="108"/>
      <c r="S348" s="108"/>
      <c r="T348" s="108"/>
      <c r="U348" s="108"/>
      <c r="V348" s="108"/>
      <c r="W348" s="108"/>
      <c r="X348" s="108"/>
      <c r="Y348" s="108"/>
    </row>
    <row r="349" spans="1:25" ht="18.75" customHeight="1">
      <c r="A349" s="108"/>
      <c r="B349" s="108"/>
      <c r="C349" s="108"/>
      <c r="D349" s="108"/>
      <c r="E349" s="108"/>
      <c r="F349" s="108"/>
      <c r="G349" s="108"/>
      <c r="H349" s="108"/>
      <c r="I349" s="108"/>
      <c r="J349" s="108"/>
      <c r="K349" s="108"/>
      <c r="L349" s="108"/>
      <c r="M349" s="108"/>
      <c r="N349" s="108"/>
      <c r="O349" s="108"/>
      <c r="P349" s="108"/>
      <c r="Q349" s="107"/>
      <c r="R349" s="108"/>
      <c r="S349" s="108"/>
      <c r="T349" s="108"/>
      <c r="U349" s="108"/>
      <c r="V349" s="108"/>
      <c r="W349" s="108"/>
      <c r="X349" s="108"/>
      <c r="Y349" s="108"/>
    </row>
    <row r="350" spans="1:25" ht="18.75" customHeight="1">
      <c r="A350" s="108"/>
      <c r="B350" s="108"/>
      <c r="C350" s="108"/>
      <c r="D350" s="108"/>
      <c r="E350" s="108"/>
      <c r="F350" s="108"/>
      <c r="G350" s="108"/>
      <c r="H350" s="108"/>
      <c r="I350" s="108"/>
      <c r="J350" s="108"/>
      <c r="K350" s="108"/>
      <c r="L350" s="108"/>
      <c r="M350" s="108"/>
      <c r="N350" s="108"/>
      <c r="O350" s="108"/>
      <c r="P350" s="108"/>
      <c r="Q350" s="107"/>
      <c r="R350" s="108"/>
      <c r="S350" s="108"/>
      <c r="T350" s="108"/>
      <c r="U350" s="108"/>
      <c r="V350" s="108"/>
      <c r="W350" s="108"/>
      <c r="X350" s="108"/>
      <c r="Y350" s="108"/>
    </row>
    <row r="351" spans="1:25" ht="18.75" customHeight="1">
      <c r="A351" s="108"/>
      <c r="B351" s="108"/>
      <c r="C351" s="108"/>
      <c r="D351" s="108"/>
      <c r="E351" s="108"/>
      <c r="F351" s="108"/>
      <c r="G351" s="108"/>
      <c r="H351" s="108"/>
      <c r="I351" s="108"/>
      <c r="J351" s="108"/>
      <c r="K351" s="108"/>
      <c r="L351" s="108"/>
      <c r="M351" s="108"/>
      <c r="N351" s="108"/>
      <c r="O351" s="108"/>
      <c r="P351" s="108"/>
      <c r="Q351" s="107"/>
      <c r="R351" s="108"/>
      <c r="S351" s="108"/>
      <c r="T351" s="108"/>
      <c r="U351" s="108"/>
      <c r="V351" s="108"/>
      <c r="W351" s="108"/>
      <c r="X351" s="108"/>
      <c r="Y351" s="108"/>
    </row>
    <row r="352" spans="1:25" ht="18.75" customHeight="1">
      <c r="A352" s="108"/>
      <c r="B352" s="108"/>
      <c r="C352" s="108"/>
      <c r="D352" s="108"/>
      <c r="E352" s="108"/>
      <c r="F352" s="108"/>
      <c r="G352" s="108"/>
      <c r="H352" s="108"/>
      <c r="I352" s="108"/>
      <c r="J352" s="108"/>
      <c r="K352" s="108"/>
      <c r="L352" s="108"/>
      <c r="M352" s="108"/>
      <c r="N352" s="108"/>
      <c r="O352" s="108"/>
      <c r="P352" s="108"/>
      <c r="Q352" s="107"/>
      <c r="R352" s="108"/>
      <c r="S352" s="108"/>
      <c r="T352" s="108"/>
      <c r="U352" s="108"/>
      <c r="V352" s="108"/>
      <c r="W352" s="108"/>
      <c r="X352" s="108"/>
      <c r="Y352" s="108"/>
    </row>
    <row r="353" spans="1:25" ht="18.75" customHeight="1">
      <c r="A353" s="108"/>
      <c r="B353" s="108"/>
      <c r="C353" s="108"/>
      <c r="D353" s="108"/>
      <c r="E353" s="108"/>
      <c r="F353" s="108"/>
      <c r="G353" s="108"/>
      <c r="H353" s="108"/>
      <c r="I353" s="108"/>
      <c r="J353" s="108"/>
      <c r="K353" s="108"/>
      <c r="L353" s="108"/>
      <c r="M353" s="108"/>
      <c r="N353" s="108"/>
      <c r="O353" s="108"/>
      <c r="P353" s="108"/>
      <c r="Q353" s="107"/>
      <c r="R353" s="108"/>
      <c r="S353" s="108"/>
      <c r="T353" s="108"/>
      <c r="U353" s="108"/>
      <c r="V353" s="108"/>
      <c r="W353" s="108"/>
      <c r="X353" s="108"/>
      <c r="Y353" s="108"/>
    </row>
    <row r="354" spans="1:25" ht="18.75" customHeight="1">
      <c r="A354" s="108"/>
      <c r="B354" s="108"/>
      <c r="C354" s="108"/>
      <c r="D354" s="108"/>
      <c r="E354" s="108"/>
      <c r="F354" s="108"/>
      <c r="G354" s="108"/>
      <c r="H354" s="108"/>
      <c r="I354" s="108"/>
      <c r="J354" s="108"/>
      <c r="K354" s="108"/>
      <c r="L354" s="108"/>
      <c r="M354" s="108"/>
      <c r="N354" s="108"/>
      <c r="O354" s="108"/>
      <c r="P354" s="108"/>
      <c r="Q354" s="107"/>
      <c r="R354" s="108"/>
      <c r="S354" s="108"/>
      <c r="T354" s="108"/>
      <c r="U354" s="108"/>
      <c r="V354" s="108"/>
      <c r="W354" s="108"/>
      <c r="X354" s="108"/>
      <c r="Y354" s="108"/>
    </row>
    <row r="355" spans="1:25" ht="18.75" customHeight="1">
      <c r="A355" s="108"/>
      <c r="B355" s="108"/>
      <c r="C355" s="108"/>
      <c r="D355" s="108"/>
      <c r="E355" s="108"/>
      <c r="F355" s="108"/>
      <c r="G355" s="108"/>
      <c r="H355" s="108"/>
      <c r="I355" s="108"/>
      <c r="J355" s="108"/>
      <c r="K355" s="108"/>
      <c r="L355" s="108"/>
      <c r="M355" s="108"/>
      <c r="N355" s="108"/>
      <c r="O355" s="108"/>
      <c r="P355" s="108"/>
      <c r="Q355" s="107"/>
      <c r="R355" s="108"/>
      <c r="S355" s="108"/>
      <c r="T355" s="108"/>
      <c r="U355" s="108"/>
      <c r="V355" s="108"/>
      <c r="W355" s="108"/>
      <c r="X355" s="108"/>
      <c r="Y355" s="108"/>
    </row>
    <row r="356" spans="1:25" ht="18.75" customHeight="1">
      <c r="A356" s="108"/>
      <c r="B356" s="108"/>
      <c r="C356" s="108"/>
      <c r="D356" s="108"/>
      <c r="E356" s="108"/>
      <c r="F356" s="108"/>
      <c r="G356" s="108"/>
      <c r="H356" s="108"/>
      <c r="I356" s="108"/>
      <c r="J356" s="108"/>
      <c r="K356" s="108"/>
      <c r="L356" s="108"/>
      <c r="M356" s="108"/>
      <c r="N356" s="108"/>
      <c r="O356" s="108"/>
      <c r="P356" s="108"/>
      <c r="Q356" s="107"/>
      <c r="R356" s="108"/>
      <c r="S356" s="108"/>
      <c r="T356" s="108"/>
      <c r="U356" s="108"/>
      <c r="V356" s="108"/>
      <c r="W356" s="108"/>
      <c r="X356" s="108"/>
      <c r="Y356" s="108"/>
    </row>
    <row r="357" spans="1:25" ht="18.75" customHeight="1">
      <c r="A357" s="108"/>
      <c r="B357" s="108"/>
      <c r="C357" s="108"/>
      <c r="D357" s="108"/>
      <c r="E357" s="108"/>
      <c r="F357" s="108"/>
      <c r="G357" s="108"/>
      <c r="H357" s="108"/>
      <c r="I357" s="108"/>
      <c r="J357" s="108"/>
      <c r="K357" s="108"/>
      <c r="L357" s="108"/>
      <c r="M357" s="108"/>
      <c r="N357" s="108"/>
      <c r="O357" s="108"/>
      <c r="P357" s="108"/>
      <c r="Q357" s="107"/>
      <c r="R357" s="108"/>
      <c r="S357" s="108"/>
      <c r="T357" s="108"/>
      <c r="U357" s="108"/>
      <c r="V357" s="108"/>
      <c r="W357" s="108"/>
      <c r="X357" s="108"/>
      <c r="Y357" s="108"/>
    </row>
    <row r="358" spans="1:25" ht="18.75" customHeight="1">
      <c r="A358" s="108"/>
      <c r="B358" s="108"/>
      <c r="C358" s="108"/>
      <c r="D358" s="108"/>
      <c r="E358" s="108"/>
      <c r="F358" s="108"/>
      <c r="G358" s="108"/>
      <c r="H358" s="108"/>
      <c r="I358" s="108"/>
      <c r="J358" s="108"/>
      <c r="K358" s="108"/>
      <c r="L358" s="108"/>
      <c r="M358" s="108"/>
      <c r="N358" s="108"/>
      <c r="O358" s="108"/>
      <c r="P358" s="108"/>
      <c r="Q358" s="107"/>
      <c r="R358" s="108"/>
      <c r="S358" s="108"/>
      <c r="T358" s="108"/>
      <c r="U358" s="108"/>
      <c r="V358" s="108"/>
      <c r="W358" s="108"/>
      <c r="X358" s="108"/>
      <c r="Y358" s="108"/>
    </row>
    <row r="359" spans="1:25" ht="18.75" customHeight="1">
      <c r="A359" s="108"/>
      <c r="B359" s="108"/>
      <c r="C359" s="108"/>
      <c r="D359" s="108"/>
      <c r="E359" s="108"/>
      <c r="F359" s="108"/>
      <c r="G359" s="108"/>
      <c r="H359" s="108"/>
      <c r="I359" s="108"/>
      <c r="J359" s="108"/>
      <c r="K359" s="108"/>
      <c r="L359" s="108"/>
      <c r="M359" s="108"/>
      <c r="N359" s="108"/>
      <c r="O359" s="108"/>
      <c r="P359" s="108"/>
      <c r="Q359" s="107"/>
      <c r="R359" s="108"/>
      <c r="S359" s="108"/>
      <c r="T359" s="108"/>
      <c r="U359" s="108"/>
      <c r="V359" s="108"/>
      <c r="W359" s="108"/>
      <c r="X359" s="108"/>
      <c r="Y359" s="108"/>
    </row>
    <row r="360" spans="1:25" ht="18.75" customHeight="1">
      <c r="A360" s="108"/>
      <c r="B360" s="108"/>
      <c r="C360" s="108"/>
      <c r="D360" s="108"/>
      <c r="E360" s="108"/>
      <c r="F360" s="108"/>
      <c r="G360" s="108"/>
      <c r="H360" s="108"/>
      <c r="I360" s="108"/>
      <c r="J360" s="108"/>
      <c r="K360" s="108"/>
      <c r="L360" s="108"/>
      <c r="M360" s="108"/>
      <c r="N360" s="108"/>
      <c r="O360" s="108"/>
      <c r="P360" s="108"/>
      <c r="Q360" s="107"/>
      <c r="R360" s="108"/>
      <c r="S360" s="108"/>
      <c r="T360" s="108"/>
      <c r="U360" s="108"/>
      <c r="V360" s="108"/>
      <c r="W360" s="108"/>
      <c r="X360" s="108"/>
      <c r="Y360" s="108"/>
    </row>
    <row r="361" spans="1:25" ht="18.75" customHeight="1">
      <c r="A361" s="108"/>
      <c r="B361" s="108"/>
      <c r="C361" s="108"/>
      <c r="D361" s="108"/>
      <c r="E361" s="108"/>
      <c r="F361" s="108"/>
      <c r="G361" s="108"/>
      <c r="H361" s="108"/>
      <c r="I361" s="108"/>
      <c r="J361" s="108"/>
      <c r="K361" s="108"/>
      <c r="L361" s="108"/>
      <c r="M361" s="108"/>
      <c r="N361" s="108"/>
      <c r="O361" s="108"/>
      <c r="P361" s="108"/>
      <c r="Q361" s="107"/>
      <c r="R361" s="108"/>
      <c r="S361" s="108"/>
      <c r="T361" s="108"/>
      <c r="U361" s="108"/>
      <c r="V361" s="108"/>
      <c r="W361" s="108"/>
      <c r="X361" s="108"/>
      <c r="Y361" s="108"/>
    </row>
    <row r="362" spans="1:25" ht="18.75" customHeight="1">
      <c r="A362" s="108"/>
      <c r="B362" s="108"/>
      <c r="C362" s="108"/>
      <c r="D362" s="108"/>
      <c r="E362" s="108"/>
      <c r="F362" s="108"/>
      <c r="G362" s="108"/>
      <c r="H362" s="108"/>
      <c r="I362" s="108"/>
      <c r="J362" s="108"/>
      <c r="K362" s="108"/>
      <c r="L362" s="108"/>
      <c r="M362" s="108"/>
      <c r="N362" s="108"/>
      <c r="O362" s="108"/>
      <c r="P362" s="108"/>
      <c r="Q362" s="107"/>
      <c r="R362" s="108"/>
      <c r="S362" s="108"/>
      <c r="T362" s="108"/>
      <c r="U362" s="108"/>
      <c r="V362" s="108"/>
      <c r="W362" s="108"/>
      <c r="X362" s="108"/>
      <c r="Y362" s="108"/>
    </row>
    <row r="363" spans="1:25" ht="18.75" customHeight="1">
      <c r="A363" s="108"/>
      <c r="B363" s="108"/>
      <c r="C363" s="108"/>
      <c r="D363" s="108"/>
      <c r="E363" s="108"/>
      <c r="F363" s="108"/>
      <c r="G363" s="108"/>
      <c r="H363" s="108"/>
      <c r="I363" s="108"/>
      <c r="J363" s="108"/>
      <c r="K363" s="108"/>
      <c r="L363" s="108"/>
      <c r="M363" s="108"/>
      <c r="N363" s="108"/>
      <c r="O363" s="108"/>
      <c r="P363" s="108"/>
      <c r="Q363" s="107"/>
      <c r="R363" s="108"/>
      <c r="S363" s="108"/>
      <c r="T363" s="108"/>
      <c r="U363" s="108"/>
      <c r="V363" s="108"/>
      <c r="W363" s="108"/>
      <c r="X363" s="108"/>
      <c r="Y363" s="108"/>
    </row>
    <row r="364" spans="1:25" ht="18.75" customHeight="1">
      <c r="A364" s="108"/>
      <c r="B364" s="108"/>
      <c r="C364" s="108"/>
      <c r="D364" s="108"/>
      <c r="E364" s="108"/>
      <c r="F364" s="108"/>
      <c r="G364" s="108"/>
      <c r="H364" s="108"/>
      <c r="I364" s="108"/>
      <c r="J364" s="108"/>
      <c r="K364" s="108"/>
      <c r="L364" s="108"/>
      <c r="M364" s="108"/>
      <c r="N364" s="108"/>
      <c r="O364" s="108"/>
      <c r="P364" s="108"/>
      <c r="Q364" s="107"/>
      <c r="R364" s="108"/>
      <c r="S364" s="108"/>
      <c r="T364" s="108"/>
      <c r="U364" s="108"/>
      <c r="V364" s="108"/>
      <c r="W364" s="108"/>
      <c r="X364" s="108"/>
      <c r="Y364" s="108"/>
    </row>
    <row r="365" spans="1:25" ht="18.75" customHeight="1">
      <c r="A365" s="108"/>
      <c r="B365" s="108"/>
      <c r="C365" s="108"/>
      <c r="D365" s="108"/>
      <c r="E365" s="108"/>
      <c r="F365" s="108"/>
      <c r="G365" s="108"/>
      <c r="H365" s="108"/>
      <c r="I365" s="108"/>
      <c r="J365" s="108"/>
      <c r="K365" s="108"/>
      <c r="L365" s="108"/>
      <c r="M365" s="108"/>
      <c r="N365" s="108"/>
      <c r="O365" s="108"/>
      <c r="P365" s="108"/>
      <c r="Q365" s="107"/>
      <c r="R365" s="108"/>
      <c r="S365" s="108"/>
      <c r="T365" s="108"/>
      <c r="U365" s="108"/>
      <c r="V365" s="108"/>
      <c r="W365" s="108"/>
      <c r="X365" s="108"/>
      <c r="Y365" s="108"/>
    </row>
    <row r="366" spans="1:25" ht="18.75" customHeight="1">
      <c r="A366" s="108"/>
      <c r="B366" s="108"/>
      <c r="C366" s="108"/>
      <c r="D366" s="108"/>
      <c r="E366" s="108"/>
      <c r="F366" s="108"/>
      <c r="G366" s="108"/>
      <c r="H366" s="108"/>
      <c r="I366" s="108"/>
      <c r="J366" s="108"/>
      <c r="K366" s="108"/>
      <c r="L366" s="108"/>
      <c r="M366" s="108"/>
      <c r="N366" s="108"/>
      <c r="O366" s="108"/>
      <c r="P366" s="108"/>
      <c r="Q366" s="107"/>
      <c r="R366" s="108"/>
      <c r="S366" s="108"/>
      <c r="T366" s="108"/>
      <c r="U366" s="108"/>
      <c r="V366" s="108"/>
      <c r="W366" s="108"/>
      <c r="X366" s="108"/>
      <c r="Y366" s="108"/>
    </row>
    <row r="367" spans="1:25" ht="18.75" customHeight="1">
      <c r="A367" s="108"/>
      <c r="B367" s="108"/>
      <c r="C367" s="108"/>
      <c r="D367" s="108"/>
      <c r="E367" s="108"/>
      <c r="F367" s="108"/>
      <c r="G367" s="108"/>
      <c r="H367" s="108"/>
      <c r="I367" s="108"/>
      <c r="J367" s="108"/>
      <c r="K367" s="108"/>
      <c r="L367" s="108"/>
      <c r="M367" s="108"/>
      <c r="N367" s="108"/>
      <c r="O367" s="108"/>
      <c r="P367" s="108"/>
      <c r="Q367" s="107"/>
      <c r="R367" s="108"/>
      <c r="S367" s="108"/>
      <c r="T367" s="108"/>
      <c r="U367" s="108"/>
      <c r="V367" s="108"/>
      <c r="W367" s="108"/>
      <c r="X367" s="108"/>
      <c r="Y367" s="108"/>
    </row>
    <row r="368" spans="1:25" ht="18.75" customHeight="1">
      <c r="A368" s="108"/>
      <c r="B368" s="108"/>
      <c r="C368" s="108"/>
      <c r="D368" s="108"/>
      <c r="E368" s="108"/>
      <c r="F368" s="108"/>
      <c r="G368" s="108"/>
      <c r="H368" s="108"/>
      <c r="I368" s="108"/>
      <c r="J368" s="108"/>
      <c r="K368" s="108"/>
      <c r="L368" s="108"/>
      <c r="M368" s="108"/>
      <c r="N368" s="108"/>
      <c r="O368" s="108"/>
      <c r="P368" s="108"/>
      <c r="Q368" s="107"/>
      <c r="R368" s="108"/>
      <c r="S368" s="108"/>
      <c r="T368" s="108"/>
      <c r="U368" s="108"/>
      <c r="V368" s="108"/>
      <c r="W368" s="108"/>
      <c r="X368" s="108"/>
      <c r="Y368" s="108"/>
    </row>
    <row r="369" spans="1:25" ht="18.75" customHeight="1">
      <c r="A369" s="108"/>
      <c r="B369" s="108"/>
      <c r="C369" s="108"/>
      <c r="D369" s="108"/>
      <c r="E369" s="108"/>
      <c r="F369" s="108"/>
      <c r="G369" s="108"/>
      <c r="H369" s="108"/>
      <c r="I369" s="108"/>
      <c r="J369" s="108"/>
      <c r="K369" s="108"/>
      <c r="L369" s="108"/>
      <c r="M369" s="108"/>
      <c r="N369" s="108"/>
      <c r="O369" s="108"/>
      <c r="P369" s="108"/>
      <c r="Q369" s="107"/>
      <c r="R369" s="108"/>
      <c r="S369" s="108"/>
      <c r="T369" s="108"/>
      <c r="U369" s="108"/>
      <c r="V369" s="108"/>
      <c r="W369" s="108"/>
      <c r="X369" s="108"/>
      <c r="Y369" s="108"/>
    </row>
    <row r="370" spans="1:25" ht="18.75" customHeight="1">
      <c r="A370" s="108"/>
      <c r="B370" s="108"/>
      <c r="C370" s="108"/>
      <c r="D370" s="108"/>
      <c r="E370" s="108"/>
      <c r="F370" s="108"/>
      <c r="G370" s="108"/>
      <c r="H370" s="108"/>
      <c r="I370" s="108"/>
      <c r="J370" s="108"/>
      <c r="K370" s="108"/>
      <c r="L370" s="108"/>
      <c r="M370" s="108"/>
      <c r="N370" s="108"/>
      <c r="O370" s="108"/>
      <c r="P370" s="108"/>
      <c r="Q370" s="107"/>
      <c r="R370" s="108"/>
      <c r="S370" s="108"/>
      <c r="T370" s="108"/>
      <c r="U370" s="108"/>
      <c r="V370" s="108"/>
      <c r="W370" s="108"/>
      <c r="X370" s="108"/>
      <c r="Y370" s="108"/>
    </row>
    <row r="371" spans="1:25" ht="18.75" customHeight="1">
      <c r="A371" s="108"/>
      <c r="B371" s="108"/>
      <c r="C371" s="108"/>
      <c r="D371" s="108"/>
      <c r="E371" s="108"/>
      <c r="F371" s="108"/>
      <c r="G371" s="108"/>
      <c r="H371" s="108"/>
      <c r="I371" s="108"/>
      <c r="J371" s="108"/>
      <c r="K371" s="108"/>
      <c r="L371" s="108"/>
      <c r="M371" s="108"/>
      <c r="N371" s="108"/>
      <c r="O371" s="108"/>
      <c r="P371" s="108"/>
      <c r="Q371" s="107"/>
      <c r="R371" s="108"/>
      <c r="S371" s="108"/>
      <c r="T371" s="108"/>
      <c r="U371" s="108"/>
      <c r="V371" s="108"/>
      <c r="W371" s="108"/>
      <c r="X371" s="108"/>
      <c r="Y371" s="108"/>
    </row>
    <row r="372" spans="1:25" ht="18.75" customHeight="1">
      <c r="A372" s="108"/>
      <c r="B372" s="108"/>
      <c r="C372" s="108"/>
      <c r="D372" s="108"/>
      <c r="E372" s="108"/>
      <c r="F372" s="108"/>
      <c r="G372" s="108"/>
      <c r="H372" s="108"/>
      <c r="I372" s="108"/>
      <c r="J372" s="108"/>
      <c r="K372" s="108"/>
      <c r="L372" s="108"/>
      <c r="M372" s="108"/>
      <c r="N372" s="108"/>
      <c r="O372" s="108"/>
      <c r="P372" s="108"/>
      <c r="Q372" s="107"/>
      <c r="R372" s="108"/>
      <c r="S372" s="108"/>
      <c r="T372" s="108"/>
      <c r="U372" s="108"/>
      <c r="V372" s="108"/>
      <c r="W372" s="108"/>
      <c r="X372" s="108"/>
      <c r="Y372" s="108"/>
    </row>
    <row r="373" spans="1:25" ht="18.75" customHeight="1">
      <c r="A373" s="108"/>
      <c r="B373" s="108"/>
      <c r="C373" s="108"/>
      <c r="D373" s="108"/>
      <c r="E373" s="108"/>
      <c r="F373" s="108"/>
      <c r="G373" s="108"/>
      <c r="H373" s="108"/>
      <c r="I373" s="108"/>
      <c r="J373" s="108"/>
      <c r="K373" s="108"/>
      <c r="L373" s="108"/>
      <c r="M373" s="108"/>
      <c r="N373" s="108"/>
      <c r="O373" s="108"/>
      <c r="P373" s="108"/>
      <c r="Q373" s="107"/>
      <c r="R373" s="108"/>
      <c r="S373" s="108"/>
      <c r="T373" s="108"/>
      <c r="U373" s="108"/>
      <c r="V373" s="108"/>
      <c r="W373" s="108"/>
      <c r="X373" s="108"/>
      <c r="Y373" s="108"/>
    </row>
    <row r="374" spans="1:25" ht="18.75" customHeight="1">
      <c r="A374" s="108"/>
      <c r="B374" s="108"/>
      <c r="C374" s="108"/>
      <c r="D374" s="108"/>
      <c r="E374" s="108"/>
      <c r="F374" s="108"/>
      <c r="G374" s="108"/>
      <c r="H374" s="108"/>
      <c r="I374" s="108"/>
      <c r="J374" s="108"/>
      <c r="K374" s="108"/>
      <c r="L374" s="108"/>
      <c r="M374" s="108"/>
      <c r="N374" s="108"/>
      <c r="O374" s="108"/>
      <c r="P374" s="108"/>
      <c r="Q374" s="107"/>
      <c r="R374" s="108"/>
      <c r="S374" s="108"/>
      <c r="T374" s="108"/>
      <c r="U374" s="108"/>
      <c r="V374" s="108"/>
      <c r="W374" s="108"/>
      <c r="X374" s="108"/>
      <c r="Y374" s="108"/>
    </row>
    <row r="375" spans="1:25" ht="18.75" customHeight="1">
      <c r="A375" s="108"/>
      <c r="B375" s="108"/>
      <c r="C375" s="108"/>
      <c r="D375" s="108"/>
      <c r="E375" s="108"/>
      <c r="F375" s="108"/>
      <c r="G375" s="108"/>
      <c r="H375" s="108"/>
      <c r="I375" s="108"/>
      <c r="J375" s="108"/>
      <c r="K375" s="108"/>
      <c r="L375" s="108"/>
      <c r="M375" s="108"/>
      <c r="N375" s="108"/>
      <c r="O375" s="108"/>
      <c r="P375" s="108"/>
      <c r="Q375" s="107"/>
      <c r="R375" s="108"/>
      <c r="S375" s="108"/>
      <c r="T375" s="108"/>
      <c r="U375" s="108"/>
      <c r="V375" s="108"/>
      <c r="W375" s="108"/>
      <c r="X375" s="108"/>
      <c r="Y375" s="108"/>
    </row>
    <row r="376" spans="1:25" ht="18.75" customHeight="1">
      <c r="A376" s="108"/>
      <c r="B376" s="108"/>
      <c r="C376" s="108"/>
      <c r="D376" s="108"/>
      <c r="E376" s="108"/>
      <c r="F376" s="108"/>
      <c r="G376" s="108"/>
      <c r="H376" s="108"/>
      <c r="I376" s="108"/>
      <c r="J376" s="108"/>
      <c r="K376" s="108"/>
      <c r="L376" s="108"/>
      <c r="M376" s="108"/>
      <c r="N376" s="108"/>
      <c r="O376" s="108"/>
      <c r="P376" s="108"/>
      <c r="Q376" s="107"/>
      <c r="R376" s="108"/>
      <c r="S376" s="108"/>
      <c r="T376" s="108"/>
      <c r="U376" s="108"/>
      <c r="V376" s="108"/>
      <c r="W376" s="108"/>
      <c r="X376" s="108"/>
      <c r="Y376" s="108"/>
    </row>
    <row r="377" spans="1:25" ht="18.75" customHeight="1">
      <c r="A377" s="108"/>
      <c r="B377" s="108"/>
      <c r="C377" s="108"/>
      <c r="D377" s="108"/>
      <c r="E377" s="108"/>
      <c r="F377" s="108"/>
      <c r="G377" s="108"/>
      <c r="H377" s="108"/>
      <c r="I377" s="108"/>
      <c r="J377" s="108"/>
      <c r="K377" s="108"/>
      <c r="L377" s="108"/>
      <c r="M377" s="108"/>
      <c r="N377" s="108"/>
      <c r="O377" s="108"/>
      <c r="P377" s="108"/>
      <c r="Q377" s="107"/>
      <c r="R377" s="108"/>
      <c r="S377" s="108"/>
      <c r="T377" s="108"/>
      <c r="U377" s="108"/>
      <c r="V377" s="108"/>
      <c r="W377" s="108"/>
      <c r="X377" s="108"/>
      <c r="Y377" s="108"/>
    </row>
    <row r="378" spans="1:25" ht="18.75" customHeight="1">
      <c r="A378" s="108"/>
      <c r="B378" s="108"/>
      <c r="C378" s="108"/>
      <c r="D378" s="108"/>
      <c r="E378" s="108"/>
      <c r="F378" s="108"/>
      <c r="G378" s="108"/>
      <c r="H378" s="108"/>
      <c r="I378" s="108"/>
      <c r="J378" s="108"/>
      <c r="K378" s="108"/>
      <c r="L378" s="108"/>
      <c r="M378" s="108"/>
      <c r="N378" s="108"/>
      <c r="O378" s="108"/>
      <c r="P378" s="108"/>
      <c r="Q378" s="107"/>
      <c r="R378" s="108"/>
      <c r="S378" s="108"/>
      <c r="T378" s="108"/>
      <c r="U378" s="108"/>
      <c r="V378" s="108"/>
      <c r="W378" s="108"/>
      <c r="X378" s="108"/>
      <c r="Y378" s="108"/>
    </row>
    <row r="379" spans="1:25" ht="18.75" customHeight="1">
      <c r="A379" s="108"/>
      <c r="B379" s="108"/>
      <c r="C379" s="108"/>
      <c r="D379" s="108"/>
      <c r="E379" s="108"/>
      <c r="F379" s="108"/>
      <c r="G379" s="108"/>
      <c r="H379" s="108"/>
      <c r="I379" s="108"/>
      <c r="J379" s="108"/>
      <c r="K379" s="108"/>
      <c r="L379" s="108"/>
      <c r="M379" s="108"/>
      <c r="N379" s="108"/>
      <c r="O379" s="108"/>
      <c r="P379" s="108"/>
      <c r="Q379" s="107"/>
      <c r="R379" s="108"/>
      <c r="S379" s="108"/>
      <c r="T379" s="108"/>
      <c r="U379" s="108"/>
      <c r="V379" s="108"/>
      <c r="W379" s="108"/>
      <c r="X379" s="108"/>
      <c r="Y379" s="108"/>
    </row>
    <row r="380" spans="1:25" ht="18.75" customHeight="1">
      <c r="A380" s="108"/>
      <c r="B380" s="108"/>
      <c r="C380" s="108"/>
      <c r="D380" s="108"/>
      <c r="E380" s="108"/>
      <c r="F380" s="108"/>
      <c r="G380" s="108"/>
      <c r="H380" s="108"/>
      <c r="I380" s="108"/>
      <c r="J380" s="108"/>
      <c r="K380" s="108"/>
      <c r="L380" s="108"/>
      <c r="M380" s="108"/>
      <c r="N380" s="108"/>
      <c r="O380" s="108"/>
      <c r="P380" s="108"/>
      <c r="Q380" s="107"/>
      <c r="R380" s="108"/>
      <c r="S380" s="108"/>
      <c r="T380" s="108"/>
      <c r="U380" s="108"/>
      <c r="V380" s="108"/>
      <c r="W380" s="108"/>
      <c r="X380" s="108"/>
      <c r="Y380" s="108"/>
    </row>
    <row r="381" spans="1:25" ht="18.75" customHeight="1">
      <c r="A381" s="108"/>
      <c r="B381" s="108"/>
      <c r="C381" s="108"/>
      <c r="D381" s="108"/>
      <c r="E381" s="108"/>
      <c r="F381" s="108"/>
      <c r="G381" s="108"/>
      <c r="H381" s="108"/>
      <c r="I381" s="108"/>
      <c r="J381" s="108"/>
      <c r="K381" s="108"/>
      <c r="L381" s="108"/>
      <c r="M381" s="108"/>
      <c r="N381" s="108"/>
      <c r="O381" s="108"/>
      <c r="P381" s="108"/>
      <c r="Q381" s="107"/>
      <c r="R381" s="108"/>
      <c r="S381" s="108"/>
      <c r="T381" s="108"/>
      <c r="U381" s="108"/>
      <c r="V381" s="108"/>
      <c r="W381" s="108"/>
      <c r="X381" s="108"/>
      <c r="Y381" s="108"/>
    </row>
    <row r="382" spans="1:25" ht="18.75" customHeight="1">
      <c r="A382" s="108"/>
      <c r="B382" s="108"/>
      <c r="C382" s="108"/>
      <c r="D382" s="108"/>
      <c r="E382" s="108"/>
      <c r="F382" s="108"/>
      <c r="G382" s="108"/>
      <c r="H382" s="108"/>
      <c r="I382" s="108"/>
      <c r="J382" s="108"/>
      <c r="K382" s="108"/>
      <c r="L382" s="108"/>
      <c r="M382" s="108"/>
      <c r="N382" s="108"/>
      <c r="O382" s="108"/>
      <c r="P382" s="108"/>
      <c r="Q382" s="107"/>
      <c r="R382" s="108"/>
      <c r="S382" s="108"/>
      <c r="T382" s="108"/>
      <c r="U382" s="108"/>
      <c r="V382" s="108"/>
      <c r="W382" s="108"/>
      <c r="X382" s="108"/>
      <c r="Y382" s="108"/>
    </row>
    <row r="383" spans="1:25" ht="18.75" customHeight="1">
      <c r="A383" s="108"/>
      <c r="B383" s="108"/>
      <c r="C383" s="108"/>
      <c r="D383" s="108"/>
      <c r="E383" s="108"/>
      <c r="F383" s="108"/>
      <c r="G383" s="108"/>
      <c r="H383" s="108"/>
      <c r="I383" s="108"/>
      <c r="J383" s="108"/>
      <c r="K383" s="108"/>
      <c r="L383" s="108"/>
      <c r="M383" s="108"/>
      <c r="N383" s="108"/>
      <c r="O383" s="108"/>
      <c r="P383" s="108"/>
      <c r="Q383" s="107"/>
      <c r="R383" s="108"/>
      <c r="S383" s="108"/>
      <c r="T383" s="108"/>
      <c r="U383" s="108"/>
      <c r="V383" s="108"/>
      <c r="W383" s="108"/>
      <c r="X383" s="108"/>
      <c r="Y383" s="108"/>
    </row>
    <row r="384" spans="1:25" ht="18.75" customHeight="1">
      <c r="A384" s="108"/>
      <c r="B384" s="108"/>
      <c r="C384" s="108"/>
      <c r="D384" s="108"/>
      <c r="E384" s="108"/>
      <c r="F384" s="108"/>
      <c r="G384" s="108"/>
      <c r="H384" s="108"/>
      <c r="I384" s="108"/>
      <c r="J384" s="108"/>
      <c r="K384" s="108"/>
      <c r="L384" s="108"/>
      <c r="M384" s="108"/>
      <c r="N384" s="108"/>
      <c r="O384" s="108"/>
      <c r="P384" s="108"/>
      <c r="Q384" s="107"/>
      <c r="R384" s="108"/>
      <c r="S384" s="108"/>
      <c r="T384" s="108"/>
      <c r="U384" s="108"/>
      <c r="V384" s="108"/>
      <c r="W384" s="108"/>
      <c r="X384" s="108"/>
      <c r="Y384" s="108"/>
    </row>
    <row r="385" spans="1:25" ht="18.75" customHeight="1">
      <c r="A385" s="108"/>
      <c r="B385" s="108"/>
      <c r="C385" s="108"/>
      <c r="D385" s="108"/>
      <c r="E385" s="108"/>
      <c r="F385" s="108"/>
      <c r="G385" s="108"/>
      <c r="H385" s="108"/>
      <c r="I385" s="108"/>
      <c r="J385" s="108"/>
      <c r="K385" s="108"/>
      <c r="L385" s="108"/>
      <c r="M385" s="108"/>
      <c r="N385" s="108"/>
      <c r="O385" s="108"/>
      <c r="P385" s="108"/>
      <c r="Q385" s="107"/>
      <c r="R385" s="108"/>
      <c r="S385" s="108"/>
      <c r="T385" s="108"/>
      <c r="U385" s="108"/>
      <c r="V385" s="108"/>
      <c r="W385" s="108"/>
      <c r="X385" s="108"/>
      <c r="Y385" s="108"/>
    </row>
    <row r="386" spans="1:25" ht="18.75" customHeight="1">
      <c r="A386" s="108"/>
      <c r="B386" s="108"/>
      <c r="C386" s="108"/>
      <c r="D386" s="108"/>
      <c r="E386" s="108"/>
      <c r="F386" s="108"/>
      <c r="G386" s="108"/>
      <c r="H386" s="108"/>
      <c r="I386" s="108"/>
      <c r="J386" s="108"/>
      <c r="K386" s="108"/>
      <c r="L386" s="108"/>
      <c r="M386" s="108"/>
      <c r="N386" s="108"/>
      <c r="O386" s="108"/>
      <c r="P386" s="108"/>
      <c r="Q386" s="107"/>
      <c r="R386" s="108"/>
      <c r="S386" s="108"/>
      <c r="T386" s="108"/>
      <c r="U386" s="108"/>
      <c r="V386" s="108"/>
      <c r="W386" s="108"/>
      <c r="X386" s="108"/>
      <c r="Y386" s="108"/>
    </row>
    <row r="387" spans="1:25" ht="18.75" customHeight="1">
      <c r="A387" s="108"/>
      <c r="B387" s="108"/>
      <c r="C387" s="108"/>
      <c r="D387" s="108"/>
      <c r="E387" s="108"/>
      <c r="F387" s="108"/>
      <c r="G387" s="108"/>
      <c r="H387" s="108"/>
      <c r="I387" s="108"/>
      <c r="J387" s="108"/>
      <c r="K387" s="108"/>
      <c r="L387" s="108"/>
      <c r="M387" s="108"/>
      <c r="N387" s="108"/>
      <c r="O387" s="108"/>
      <c r="P387" s="108"/>
      <c r="Q387" s="107"/>
      <c r="R387" s="108"/>
      <c r="S387" s="108"/>
      <c r="T387" s="108"/>
      <c r="U387" s="108"/>
      <c r="V387" s="108"/>
      <c r="W387" s="108"/>
      <c r="X387" s="108"/>
      <c r="Y387" s="108"/>
    </row>
    <row r="388" spans="1:25" ht="18.75" customHeight="1">
      <c r="A388" s="108"/>
      <c r="B388" s="108"/>
      <c r="C388" s="108"/>
      <c r="D388" s="108"/>
      <c r="E388" s="108"/>
      <c r="F388" s="108"/>
      <c r="G388" s="108"/>
      <c r="H388" s="108"/>
      <c r="I388" s="108"/>
      <c r="J388" s="108"/>
      <c r="K388" s="108"/>
      <c r="L388" s="108"/>
      <c r="M388" s="108"/>
      <c r="N388" s="108"/>
      <c r="O388" s="108"/>
      <c r="P388" s="108"/>
      <c r="Q388" s="107"/>
      <c r="R388" s="108"/>
      <c r="S388" s="108"/>
      <c r="T388" s="108"/>
      <c r="U388" s="108"/>
      <c r="V388" s="108"/>
      <c r="W388" s="108"/>
      <c r="X388" s="108"/>
      <c r="Y388" s="108"/>
    </row>
    <row r="389" spans="1:25" ht="18.75" customHeight="1">
      <c r="A389" s="108"/>
      <c r="B389" s="108"/>
      <c r="C389" s="108"/>
      <c r="D389" s="108"/>
      <c r="E389" s="108"/>
      <c r="F389" s="108"/>
      <c r="G389" s="108"/>
      <c r="H389" s="108"/>
      <c r="I389" s="108"/>
      <c r="J389" s="108"/>
      <c r="K389" s="108"/>
      <c r="L389" s="108"/>
      <c r="M389" s="108"/>
      <c r="N389" s="108"/>
      <c r="O389" s="108"/>
      <c r="P389" s="108"/>
      <c r="Q389" s="107"/>
      <c r="R389" s="108"/>
      <c r="S389" s="108"/>
      <c r="T389" s="108"/>
      <c r="U389" s="108"/>
      <c r="V389" s="108"/>
      <c r="W389" s="108"/>
      <c r="X389" s="108"/>
      <c r="Y389" s="108"/>
    </row>
    <row r="390" spans="1:25" ht="18.75" customHeight="1">
      <c r="A390" s="108"/>
      <c r="B390" s="108"/>
      <c r="C390" s="108"/>
      <c r="D390" s="108"/>
      <c r="E390" s="108"/>
      <c r="F390" s="108"/>
      <c r="G390" s="108"/>
      <c r="H390" s="108"/>
      <c r="I390" s="108"/>
      <c r="J390" s="108"/>
      <c r="K390" s="108"/>
      <c r="L390" s="108"/>
      <c r="M390" s="108"/>
      <c r="N390" s="108"/>
      <c r="O390" s="108"/>
      <c r="P390" s="108"/>
      <c r="Q390" s="107"/>
      <c r="R390" s="108"/>
      <c r="S390" s="108"/>
      <c r="T390" s="108"/>
      <c r="U390" s="108"/>
      <c r="V390" s="108"/>
      <c r="W390" s="108"/>
      <c r="X390" s="108"/>
      <c r="Y390" s="108"/>
    </row>
    <row r="391" spans="1:25" ht="18.75" customHeight="1">
      <c r="A391" s="108"/>
      <c r="B391" s="108"/>
      <c r="C391" s="108"/>
      <c r="D391" s="108"/>
      <c r="E391" s="108"/>
      <c r="F391" s="108"/>
      <c r="G391" s="108"/>
      <c r="H391" s="108"/>
      <c r="I391" s="108"/>
      <c r="J391" s="108"/>
      <c r="K391" s="108"/>
      <c r="L391" s="108"/>
      <c r="M391" s="108"/>
      <c r="N391" s="108"/>
      <c r="O391" s="108"/>
      <c r="P391" s="108"/>
      <c r="Q391" s="107"/>
      <c r="R391" s="108"/>
      <c r="S391" s="108"/>
      <c r="T391" s="108"/>
      <c r="U391" s="108"/>
      <c r="V391" s="108"/>
      <c r="W391" s="108"/>
      <c r="X391" s="108"/>
      <c r="Y391" s="108"/>
    </row>
    <row r="392" spans="1:25" ht="18.75" customHeight="1">
      <c r="A392" s="108"/>
      <c r="B392" s="108"/>
      <c r="C392" s="108"/>
      <c r="D392" s="108"/>
      <c r="E392" s="108"/>
      <c r="F392" s="108"/>
      <c r="G392" s="108"/>
      <c r="H392" s="108"/>
      <c r="I392" s="108"/>
      <c r="J392" s="108"/>
      <c r="K392" s="108"/>
      <c r="L392" s="108"/>
      <c r="M392" s="108"/>
      <c r="N392" s="108"/>
      <c r="O392" s="108"/>
      <c r="P392" s="108"/>
      <c r="Q392" s="107"/>
      <c r="R392" s="108"/>
      <c r="S392" s="108"/>
      <c r="T392" s="108"/>
      <c r="U392" s="108"/>
      <c r="V392" s="108"/>
      <c r="W392" s="108"/>
      <c r="X392" s="108"/>
      <c r="Y392" s="108"/>
    </row>
    <row r="393" spans="1:25" ht="18.75" customHeight="1">
      <c r="A393" s="108"/>
      <c r="B393" s="108"/>
      <c r="C393" s="108"/>
      <c r="D393" s="108"/>
      <c r="E393" s="108"/>
      <c r="F393" s="108"/>
      <c r="G393" s="108"/>
      <c r="H393" s="108"/>
      <c r="I393" s="108"/>
      <c r="J393" s="108"/>
      <c r="K393" s="108"/>
      <c r="L393" s="108"/>
      <c r="M393" s="108"/>
      <c r="N393" s="108"/>
      <c r="O393" s="108"/>
      <c r="P393" s="108"/>
      <c r="Q393" s="107"/>
      <c r="R393" s="108"/>
      <c r="S393" s="108"/>
      <c r="T393" s="108"/>
      <c r="U393" s="108"/>
      <c r="V393" s="108"/>
      <c r="W393" s="108"/>
      <c r="X393" s="108"/>
      <c r="Y393" s="108"/>
    </row>
    <row r="394" spans="1:25" ht="18.75" customHeight="1">
      <c r="A394" s="108"/>
      <c r="B394" s="108"/>
      <c r="C394" s="108"/>
      <c r="D394" s="108"/>
      <c r="E394" s="108"/>
      <c r="F394" s="108"/>
      <c r="G394" s="108"/>
      <c r="H394" s="108"/>
      <c r="I394" s="108"/>
      <c r="J394" s="108"/>
      <c r="K394" s="108"/>
      <c r="L394" s="108"/>
      <c r="M394" s="108"/>
      <c r="N394" s="108"/>
      <c r="O394" s="108"/>
      <c r="P394" s="108"/>
      <c r="Q394" s="107"/>
      <c r="R394" s="108"/>
      <c r="S394" s="108"/>
      <c r="T394" s="108"/>
      <c r="U394" s="108"/>
      <c r="V394" s="108"/>
      <c r="W394" s="108"/>
      <c r="X394" s="108"/>
      <c r="Y394" s="108"/>
    </row>
    <row r="395" spans="1:25" ht="18.75" customHeight="1">
      <c r="A395" s="108"/>
      <c r="B395" s="108"/>
      <c r="C395" s="108"/>
      <c r="D395" s="108"/>
      <c r="E395" s="108"/>
      <c r="F395" s="108"/>
      <c r="G395" s="108"/>
      <c r="H395" s="108"/>
      <c r="I395" s="108"/>
      <c r="J395" s="108"/>
      <c r="K395" s="108"/>
      <c r="L395" s="108"/>
      <c r="M395" s="108"/>
      <c r="N395" s="108"/>
      <c r="O395" s="108"/>
      <c r="P395" s="108"/>
      <c r="Q395" s="107"/>
      <c r="R395" s="108"/>
      <c r="S395" s="108"/>
      <c r="T395" s="108"/>
      <c r="U395" s="108"/>
      <c r="V395" s="108"/>
      <c r="W395" s="108"/>
      <c r="X395" s="108"/>
      <c r="Y395" s="108"/>
    </row>
    <row r="396" spans="1:25" ht="18.75" customHeight="1">
      <c r="A396" s="108"/>
      <c r="B396" s="108"/>
      <c r="C396" s="108"/>
      <c r="D396" s="108"/>
      <c r="E396" s="108"/>
      <c r="F396" s="108"/>
      <c r="G396" s="108"/>
      <c r="H396" s="108"/>
      <c r="I396" s="108"/>
      <c r="J396" s="108"/>
      <c r="K396" s="108"/>
      <c r="L396" s="108"/>
      <c r="M396" s="108"/>
      <c r="N396" s="108"/>
      <c r="O396" s="108"/>
      <c r="P396" s="108"/>
      <c r="Q396" s="107"/>
      <c r="R396" s="108"/>
      <c r="S396" s="108"/>
      <c r="T396" s="108"/>
      <c r="U396" s="108"/>
      <c r="V396" s="108"/>
      <c r="W396" s="108"/>
      <c r="X396" s="108"/>
      <c r="Y396" s="108"/>
    </row>
    <row r="397" spans="1:25" ht="18.75" customHeight="1">
      <c r="A397" s="108"/>
      <c r="B397" s="108"/>
      <c r="C397" s="108"/>
      <c r="D397" s="108"/>
      <c r="E397" s="108"/>
      <c r="F397" s="108"/>
      <c r="G397" s="108"/>
      <c r="H397" s="108"/>
      <c r="I397" s="108"/>
      <c r="J397" s="108"/>
      <c r="K397" s="108"/>
      <c r="L397" s="108"/>
      <c r="M397" s="108"/>
      <c r="N397" s="108"/>
      <c r="O397" s="108"/>
      <c r="P397" s="108"/>
      <c r="Q397" s="107"/>
      <c r="R397" s="108"/>
      <c r="S397" s="108"/>
      <c r="T397" s="108"/>
      <c r="U397" s="108"/>
      <c r="V397" s="108"/>
      <c r="W397" s="108"/>
      <c r="X397" s="108"/>
      <c r="Y397" s="108"/>
    </row>
    <row r="398" spans="1:25" ht="18.75" customHeight="1">
      <c r="A398" s="108"/>
      <c r="B398" s="108"/>
      <c r="C398" s="108"/>
      <c r="D398" s="108"/>
      <c r="E398" s="108"/>
      <c r="F398" s="108"/>
      <c r="G398" s="108"/>
      <c r="H398" s="108"/>
      <c r="I398" s="108"/>
      <c r="J398" s="108"/>
      <c r="K398" s="108"/>
      <c r="L398" s="108"/>
      <c r="M398" s="108"/>
      <c r="N398" s="108"/>
      <c r="O398" s="108"/>
      <c r="P398" s="108"/>
      <c r="Q398" s="107"/>
      <c r="R398" s="108"/>
      <c r="S398" s="108"/>
      <c r="T398" s="108"/>
      <c r="U398" s="108"/>
      <c r="V398" s="108"/>
      <c r="W398" s="108"/>
      <c r="X398" s="108"/>
      <c r="Y398" s="108"/>
    </row>
    <row r="399" spans="1:25" ht="18.75" customHeight="1">
      <c r="A399" s="108"/>
      <c r="B399" s="108"/>
      <c r="C399" s="108"/>
      <c r="D399" s="108"/>
      <c r="E399" s="108"/>
      <c r="F399" s="108"/>
      <c r="G399" s="108"/>
      <c r="H399" s="108"/>
      <c r="I399" s="108"/>
      <c r="J399" s="108"/>
      <c r="K399" s="108"/>
      <c r="L399" s="108"/>
      <c r="M399" s="108"/>
      <c r="N399" s="108"/>
      <c r="O399" s="108"/>
      <c r="P399" s="108"/>
      <c r="Q399" s="107"/>
      <c r="R399" s="108"/>
      <c r="S399" s="108"/>
      <c r="T399" s="108"/>
      <c r="U399" s="108"/>
      <c r="V399" s="108"/>
      <c r="W399" s="108"/>
      <c r="X399" s="108"/>
      <c r="Y399" s="108"/>
    </row>
    <row r="400" spans="1:25" ht="18.75" customHeight="1">
      <c r="A400" s="108"/>
      <c r="B400" s="108"/>
      <c r="C400" s="108"/>
      <c r="D400" s="108"/>
      <c r="E400" s="108"/>
      <c r="F400" s="108"/>
      <c r="G400" s="108"/>
      <c r="H400" s="108"/>
      <c r="I400" s="108"/>
      <c r="J400" s="108"/>
      <c r="K400" s="108"/>
      <c r="L400" s="108"/>
      <c r="M400" s="108"/>
      <c r="N400" s="108"/>
      <c r="O400" s="108"/>
      <c r="P400" s="108"/>
      <c r="Q400" s="107"/>
      <c r="R400" s="108"/>
      <c r="S400" s="108"/>
      <c r="T400" s="108"/>
      <c r="U400" s="108"/>
      <c r="V400" s="108"/>
      <c r="W400" s="108"/>
      <c r="X400" s="108"/>
      <c r="Y400" s="108"/>
    </row>
    <row r="401" spans="1:25" ht="18.75" customHeight="1">
      <c r="A401" s="108"/>
      <c r="B401" s="108"/>
      <c r="C401" s="108"/>
      <c r="D401" s="108"/>
      <c r="E401" s="108"/>
      <c r="F401" s="108"/>
      <c r="G401" s="108"/>
      <c r="H401" s="108"/>
      <c r="I401" s="108"/>
      <c r="J401" s="108"/>
      <c r="K401" s="108"/>
      <c r="L401" s="108"/>
      <c r="M401" s="108"/>
      <c r="N401" s="108"/>
      <c r="O401" s="108"/>
      <c r="P401" s="108"/>
      <c r="Q401" s="107"/>
      <c r="R401" s="108"/>
      <c r="S401" s="108"/>
      <c r="T401" s="108"/>
      <c r="U401" s="108"/>
      <c r="V401" s="108"/>
      <c r="W401" s="108"/>
      <c r="X401" s="108"/>
      <c r="Y401" s="108"/>
    </row>
    <row r="402" spans="1:25" ht="18.75" customHeight="1">
      <c r="A402" s="108"/>
      <c r="B402" s="108"/>
      <c r="C402" s="108"/>
      <c r="D402" s="108"/>
      <c r="E402" s="108"/>
      <c r="F402" s="108"/>
      <c r="G402" s="108"/>
      <c r="H402" s="108"/>
      <c r="I402" s="108"/>
      <c r="J402" s="108"/>
      <c r="K402" s="108"/>
      <c r="L402" s="108"/>
      <c r="M402" s="108"/>
      <c r="N402" s="108"/>
      <c r="O402" s="108"/>
      <c r="P402" s="108"/>
      <c r="Q402" s="107"/>
      <c r="R402" s="108"/>
      <c r="S402" s="108"/>
      <c r="T402" s="108"/>
      <c r="U402" s="108"/>
      <c r="V402" s="108"/>
      <c r="W402" s="108"/>
      <c r="X402" s="108"/>
      <c r="Y402" s="108"/>
    </row>
    <row r="403" spans="1:25" ht="18.75" customHeight="1">
      <c r="A403" s="108"/>
      <c r="B403" s="108"/>
      <c r="C403" s="108"/>
      <c r="D403" s="108"/>
      <c r="E403" s="108"/>
      <c r="F403" s="108"/>
      <c r="G403" s="108"/>
      <c r="H403" s="108"/>
      <c r="I403" s="108"/>
      <c r="J403" s="108"/>
      <c r="K403" s="108"/>
      <c r="L403" s="108"/>
      <c r="M403" s="108"/>
      <c r="N403" s="108"/>
      <c r="O403" s="108"/>
      <c r="P403" s="108"/>
      <c r="Q403" s="107"/>
      <c r="R403" s="108"/>
      <c r="S403" s="108"/>
      <c r="T403" s="108"/>
      <c r="U403" s="108"/>
      <c r="V403" s="108"/>
      <c r="W403" s="108"/>
      <c r="X403" s="108"/>
      <c r="Y403" s="108"/>
    </row>
    <row r="404" spans="1:25" ht="18.75" customHeight="1">
      <c r="A404" s="108"/>
      <c r="B404" s="108"/>
      <c r="C404" s="108"/>
      <c r="D404" s="108"/>
      <c r="E404" s="108"/>
      <c r="F404" s="108"/>
      <c r="G404" s="108"/>
      <c r="H404" s="108"/>
      <c r="I404" s="108"/>
      <c r="J404" s="108"/>
      <c r="K404" s="108"/>
      <c r="L404" s="108"/>
      <c r="M404" s="108"/>
      <c r="N404" s="108"/>
      <c r="O404" s="108"/>
      <c r="P404" s="108"/>
      <c r="Q404" s="107"/>
      <c r="R404" s="108"/>
      <c r="S404" s="108"/>
      <c r="T404" s="108"/>
      <c r="U404" s="108"/>
      <c r="V404" s="108"/>
      <c r="W404" s="108"/>
      <c r="X404" s="108"/>
      <c r="Y404" s="108"/>
    </row>
    <row r="405" spans="1:25" ht="18.75" customHeight="1">
      <c r="A405" s="108"/>
      <c r="B405" s="108"/>
      <c r="C405" s="108"/>
      <c r="D405" s="108"/>
      <c r="E405" s="108"/>
      <c r="F405" s="108"/>
      <c r="G405" s="108"/>
      <c r="H405" s="108"/>
      <c r="I405" s="108"/>
      <c r="J405" s="108"/>
      <c r="K405" s="108"/>
      <c r="L405" s="108"/>
      <c r="M405" s="108"/>
      <c r="N405" s="108"/>
      <c r="O405" s="108"/>
      <c r="P405" s="108"/>
      <c r="Q405" s="107"/>
      <c r="R405" s="108"/>
      <c r="S405" s="108"/>
      <c r="T405" s="108"/>
      <c r="U405" s="108"/>
      <c r="V405" s="108"/>
      <c r="W405" s="108"/>
      <c r="X405" s="108"/>
      <c r="Y405" s="108"/>
    </row>
    <row r="406" spans="1:25" ht="18.75" customHeight="1">
      <c r="A406" s="108"/>
      <c r="B406" s="108"/>
      <c r="C406" s="108"/>
      <c r="D406" s="108"/>
      <c r="E406" s="108"/>
      <c r="F406" s="108"/>
      <c r="G406" s="108"/>
      <c r="H406" s="108"/>
      <c r="I406" s="108"/>
      <c r="J406" s="108"/>
      <c r="K406" s="108"/>
      <c r="L406" s="108"/>
      <c r="M406" s="108"/>
      <c r="N406" s="108"/>
      <c r="O406" s="108"/>
      <c r="P406" s="108"/>
      <c r="Q406" s="107"/>
      <c r="R406" s="108"/>
      <c r="S406" s="108"/>
      <c r="T406" s="108"/>
      <c r="U406" s="108"/>
      <c r="V406" s="108"/>
      <c r="W406" s="108"/>
      <c r="X406" s="108"/>
      <c r="Y406" s="108"/>
    </row>
    <row r="407" spans="1:25" ht="18.75" customHeight="1">
      <c r="A407" s="108"/>
      <c r="B407" s="108"/>
      <c r="C407" s="108"/>
      <c r="D407" s="108"/>
      <c r="E407" s="108"/>
      <c r="F407" s="108"/>
      <c r="G407" s="108"/>
      <c r="H407" s="108"/>
      <c r="I407" s="108"/>
      <c r="J407" s="108"/>
      <c r="K407" s="108"/>
      <c r="L407" s="108"/>
      <c r="M407" s="108"/>
      <c r="N407" s="108"/>
      <c r="O407" s="108"/>
      <c r="P407" s="108"/>
      <c r="Q407" s="107"/>
      <c r="R407" s="108"/>
      <c r="S407" s="108"/>
      <c r="T407" s="108"/>
      <c r="U407" s="108"/>
      <c r="V407" s="108"/>
      <c r="W407" s="108"/>
      <c r="X407" s="108"/>
      <c r="Y407" s="108"/>
    </row>
    <row r="408" spans="1:25" ht="18.75" customHeight="1">
      <c r="A408" s="108"/>
      <c r="B408" s="108"/>
      <c r="C408" s="108"/>
      <c r="D408" s="108"/>
      <c r="E408" s="108"/>
      <c r="F408" s="108"/>
      <c r="G408" s="108"/>
      <c r="H408" s="108"/>
      <c r="I408" s="108"/>
      <c r="J408" s="108"/>
      <c r="K408" s="108"/>
      <c r="L408" s="108"/>
      <c r="M408" s="108"/>
      <c r="N408" s="108"/>
      <c r="O408" s="108"/>
      <c r="P408" s="108"/>
      <c r="Q408" s="107"/>
      <c r="R408" s="108"/>
      <c r="S408" s="108"/>
      <c r="T408" s="108"/>
      <c r="U408" s="108"/>
      <c r="V408" s="108"/>
      <c r="W408" s="108"/>
      <c r="X408" s="108"/>
      <c r="Y408" s="108"/>
    </row>
    <row r="409" spans="1:25" ht="18.75" customHeight="1">
      <c r="A409" s="108"/>
      <c r="B409" s="108"/>
      <c r="C409" s="108"/>
      <c r="D409" s="108"/>
      <c r="E409" s="108"/>
      <c r="F409" s="108"/>
      <c r="G409" s="108"/>
      <c r="H409" s="108"/>
      <c r="I409" s="108"/>
      <c r="J409" s="108"/>
      <c r="K409" s="108"/>
      <c r="L409" s="108"/>
      <c r="M409" s="108"/>
      <c r="N409" s="108"/>
      <c r="O409" s="108"/>
      <c r="P409" s="108"/>
      <c r="Q409" s="107"/>
      <c r="R409" s="108"/>
      <c r="S409" s="108"/>
      <c r="T409" s="108"/>
      <c r="U409" s="108"/>
      <c r="V409" s="108"/>
      <c r="W409" s="108"/>
      <c r="X409" s="108"/>
      <c r="Y409" s="108"/>
    </row>
    <row r="410" spans="1:25" ht="18.75" customHeight="1">
      <c r="A410" s="108"/>
      <c r="B410" s="108"/>
      <c r="C410" s="108"/>
      <c r="D410" s="108"/>
      <c r="E410" s="108"/>
      <c r="F410" s="108"/>
      <c r="G410" s="108"/>
      <c r="H410" s="108"/>
      <c r="I410" s="108"/>
      <c r="J410" s="108"/>
      <c r="K410" s="108"/>
      <c r="L410" s="108"/>
      <c r="M410" s="108"/>
      <c r="N410" s="108"/>
      <c r="O410" s="108"/>
      <c r="P410" s="108"/>
      <c r="Q410" s="107"/>
      <c r="R410" s="108"/>
      <c r="S410" s="108"/>
      <c r="T410" s="108"/>
      <c r="U410" s="108"/>
      <c r="V410" s="108"/>
      <c r="W410" s="108"/>
      <c r="X410" s="108"/>
      <c r="Y410" s="108"/>
    </row>
    <row r="411" spans="1:25" ht="18.75" customHeight="1">
      <c r="A411" s="108"/>
      <c r="B411" s="108"/>
      <c r="C411" s="108"/>
      <c r="D411" s="108"/>
      <c r="E411" s="108"/>
      <c r="F411" s="108"/>
      <c r="G411" s="108"/>
      <c r="H411" s="108"/>
      <c r="I411" s="108"/>
      <c r="J411" s="108"/>
      <c r="K411" s="108"/>
      <c r="L411" s="108"/>
      <c r="M411" s="108"/>
      <c r="N411" s="108"/>
      <c r="O411" s="108"/>
      <c r="P411" s="108"/>
      <c r="Q411" s="107"/>
      <c r="R411" s="108"/>
      <c r="S411" s="108"/>
      <c r="T411" s="108"/>
      <c r="U411" s="108"/>
      <c r="V411" s="108"/>
      <c r="W411" s="108"/>
      <c r="X411" s="108"/>
      <c r="Y411" s="108"/>
    </row>
    <row r="412" spans="1:25" ht="18.75" customHeight="1">
      <c r="A412" s="108"/>
      <c r="B412" s="108"/>
      <c r="C412" s="108"/>
      <c r="D412" s="108"/>
      <c r="E412" s="108"/>
      <c r="F412" s="108"/>
      <c r="G412" s="108"/>
      <c r="H412" s="108"/>
      <c r="I412" s="108"/>
      <c r="J412" s="108"/>
      <c r="K412" s="108"/>
      <c r="L412" s="108"/>
      <c r="M412" s="108"/>
      <c r="N412" s="108"/>
      <c r="O412" s="108"/>
      <c r="P412" s="108"/>
      <c r="Q412" s="107"/>
      <c r="R412" s="108"/>
      <c r="S412" s="108"/>
      <c r="T412" s="108"/>
      <c r="U412" s="108"/>
      <c r="V412" s="108"/>
      <c r="W412" s="108"/>
      <c r="X412" s="108"/>
      <c r="Y412" s="108"/>
    </row>
    <row r="413" spans="1:25" ht="18.75" customHeight="1">
      <c r="A413" s="108"/>
      <c r="B413" s="108"/>
      <c r="C413" s="108"/>
      <c r="D413" s="108"/>
      <c r="E413" s="108"/>
      <c r="F413" s="108"/>
      <c r="G413" s="108"/>
      <c r="H413" s="108"/>
      <c r="I413" s="108"/>
      <c r="J413" s="108"/>
      <c r="K413" s="108"/>
      <c r="L413" s="108"/>
      <c r="M413" s="108"/>
      <c r="N413" s="108"/>
      <c r="O413" s="108"/>
      <c r="P413" s="108"/>
      <c r="Q413" s="107"/>
      <c r="R413" s="108"/>
      <c r="S413" s="108"/>
      <c r="T413" s="108"/>
      <c r="U413" s="108"/>
      <c r="V413" s="108"/>
      <c r="W413" s="108"/>
      <c r="X413" s="108"/>
      <c r="Y413" s="108"/>
    </row>
    <row r="414" spans="1:25" ht="18.75" customHeight="1">
      <c r="A414" s="108"/>
      <c r="B414" s="108"/>
      <c r="C414" s="108"/>
      <c r="D414" s="108"/>
      <c r="E414" s="108"/>
      <c r="F414" s="108"/>
      <c r="G414" s="108"/>
      <c r="H414" s="108"/>
      <c r="I414" s="108"/>
      <c r="J414" s="108"/>
      <c r="K414" s="108"/>
      <c r="L414" s="108"/>
      <c r="M414" s="108"/>
      <c r="N414" s="108"/>
      <c r="O414" s="108"/>
      <c r="P414" s="108"/>
      <c r="Q414" s="107"/>
      <c r="R414" s="108"/>
      <c r="S414" s="108"/>
      <c r="T414" s="108"/>
      <c r="U414" s="108"/>
      <c r="V414" s="108"/>
      <c r="W414" s="108"/>
      <c r="X414" s="108"/>
      <c r="Y414" s="108"/>
    </row>
    <row r="415" spans="1:25" ht="18.75" customHeight="1">
      <c r="A415" s="108"/>
      <c r="B415" s="108"/>
      <c r="C415" s="108"/>
      <c r="D415" s="108"/>
      <c r="E415" s="108"/>
      <c r="F415" s="108"/>
      <c r="G415" s="108"/>
      <c r="H415" s="108"/>
      <c r="I415" s="108"/>
      <c r="J415" s="108"/>
      <c r="K415" s="108"/>
      <c r="L415" s="108"/>
      <c r="M415" s="108"/>
      <c r="N415" s="108"/>
      <c r="O415" s="108"/>
      <c r="P415" s="108"/>
      <c r="Q415" s="107"/>
      <c r="R415" s="108"/>
      <c r="S415" s="108"/>
      <c r="T415" s="108"/>
      <c r="U415" s="108"/>
      <c r="V415" s="108"/>
      <c r="W415" s="108"/>
      <c r="X415" s="108"/>
      <c r="Y415" s="108"/>
    </row>
    <row r="416" spans="1:25" ht="18.75" customHeight="1">
      <c r="A416" s="108"/>
      <c r="B416" s="108"/>
      <c r="C416" s="108"/>
      <c r="D416" s="108"/>
      <c r="E416" s="108"/>
      <c r="F416" s="108"/>
      <c r="G416" s="108"/>
      <c r="H416" s="108"/>
      <c r="I416" s="108"/>
      <c r="J416" s="108"/>
      <c r="K416" s="108"/>
      <c r="L416" s="108"/>
      <c r="M416" s="108"/>
      <c r="N416" s="108"/>
      <c r="O416" s="108"/>
      <c r="P416" s="108"/>
      <c r="Q416" s="107"/>
      <c r="R416" s="108"/>
      <c r="S416" s="108"/>
      <c r="T416" s="108"/>
      <c r="U416" s="108"/>
      <c r="V416" s="108"/>
      <c r="W416" s="108"/>
      <c r="X416" s="108"/>
      <c r="Y416" s="108"/>
    </row>
    <row r="417" spans="1:25" ht="18.75" customHeight="1">
      <c r="A417" s="108"/>
      <c r="B417" s="108"/>
      <c r="C417" s="108"/>
      <c r="D417" s="108"/>
      <c r="E417" s="108"/>
      <c r="F417" s="108"/>
      <c r="G417" s="108"/>
      <c r="H417" s="108"/>
      <c r="I417" s="108"/>
      <c r="J417" s="108"/>
      <c r="K417" s="108"/>
      <c r="L417" s="108"/>
      <c r="M417" s="108"/>
      <c r="N417" s="108"/>
      <c r="O417" s="108"/>
      <c r="P417" s="108"/>
      <c r="Q417" s="107"/>
      <c r="R417" s="108"/>
      <c r="S417" s="108"/>
      <c r="T417" s="108"/>
      <c r="U417" s="108"/>
      <c r="V417" s="108"/>
      <c r="W417" s="108"/>
      <c r="X417" s="108"/>
      <c r="Y417" s="108"/>
    </row>
    <row r="418" spans="1:25" ht="18.75" customHeight="1">
      <c r="A418" s="108"/>
      <c r="B418" s="108"/>
      <c r="C418" s="108"/>
      <c r="D418" s="108"/>
      <c r="E418" s="108"/>
      <c r="F418" s="108"/>
      <c r="G418" s="108"/>
      <c r="H418" s="108"/>
      <c r="I418" s="108"/>
      <c r="J418" s="108"/>
      <c r="K418" s="108"/>
      <c r="L418" s="108"/>
      <c r="M418" s="108"/>
      <c r="N418" s="108"/>
      <c r="O418" s="108"/>
      <c r="P418" s="108"/>
      <c r="Q418" s="107"/>
      <c r="R418" s="108"/>
      <c r="S418" s="108"/>
      <c r="T418" s="108"/>
      <c r="U418" s="108"/>
      <c r="V418" s="108"/>
      <c r="W418" s="108"/>
      <c r="X418" s="108"/>
      <c r="Y418" s="108"/>
    </row>
    <row r="419" spans="1:25" ht="18.75" customHeight="1">
      <c r="A419" s="108"/>
      <c r="B419" s="108"/>
      <c r="C419" s="108"/>
      <c r="D419" s="108"/>
      <c r="E419" s="108"/>
      <c r="F419" s="108"/>
      <c r="G419" s="108"/>
      <c r="H419" s="108"/>
      <c r="I419" s="108"/>
      <c r="J419" s="108"/>
      <c r="K419" s="108"/>
      <c r="L419" s="108"/>
      <c r="M419" s="108"/>
      <c r="N419" s="108"/>
      <c r="O419" s="108"/>
      <c r="P419" s="108"/>
      <c r="Q419" s="107"/>
      <c r="R419" s="108"/>
      <c r="S419" s="108"/>
      <c r="T419" s="108"/>
      <c r="U419" s="108"/>
      <c r="V419" s="108"/>
      <c r="W419" s="108"/>
      <c r="X419" s="108"/>
      <c r="Y419" s="108"/>
    </row>
    <row r="420" spans="1:25" ht="18.75" customHeight="1">
      <c r="A420" s="108"/>
      <c r="B420" s="108"/>
      <c r="C420" s="108"/>
      <c r="D420" s="108"/>
      <c r="E420" s="108"/>
      <c r="F420" s="108"/>
      <c r="G420" s="108"/>
      <c r="H420" s="108"/>
      <c r="I420" s="108"/>
      <c r="J420" s="108"/>
      <c r="K420" s="108"/>
      <c r="L420" s="108"/>
      <c r="M420" s="108"/>
      <c r="N420" s="108"/>
      <c r="O420" s="108"/>
      <c r="P420" s="108"/>
      <c r="Q420" s="107"/>
      <c r="R420" s="108"/>
      <c r="S420" s="108"/>
      <c r="T420" s="108"/>
      <c r="U420" s="108"/>
      <c r="V420" s="108"/>
      <c r="W420" s="108"/>
      <c r="X420" s="108"/>
      <c r="Y420" s="108"/>
    </row>
    <row r="421" spans="1:25" ht="18.75" customHeight="1">
      <c r="A421" s="108"/>
      <c r="B421" s="108"/>
      <c r="C421" s="108"/>
      <c r="D421" s="108"/>
      <c r="E421" s="108"/>
      <c r="F421" s="108"/>
      <c r="G421" s="108"/>
      <c r="H421" s="108"/>
      <c r="I421" s="108"/>
      <c r="J421" s="108"/>
      <c r="K421" s="108"/>
      <c r="L421" s="108"/>
      <c r="M421" s="108"/>
      <c r="N421" s="108"/>
      <c r="O421" s="108"/>
      <c r="P421" s="108"/>
      <c r="Q421" s="107"/>
      <c r="R421" s="108"/>
      <c r="S421" s="108"/>
      <c r="T421" s="108"/>
      <c r="U421" s="108"/>
      <c r="V421" s="108"/>
      <c r="W421" s="108"/>
      <c r="X421" s="108"/>
      <c r="Y421" s="108"/>
    </row>
    <row r="422" spans="1:25" ht="18.75" customHeight="1">
      <c r="A422" s="108"/>
      <c r="B422" s="108"/>
      <c r="C422" s="108"/>
      <c r="D422" s="108"/>
      <c r="E422" s="108"/>
      <c r="F422" s="108"/>
      <c r="G422" s="108"/>
      <c r="H422" s="108"/>
      <c r="I422" s="108"/>
      <c r="J422" s="108"/>
      <c r="K422" s="108"/>
      <c r="L422" s="108"/>
      <c r="M422" s="108"/>
      <c r="N422" s="108"/>
      <c r="O422" s="108"/>
      <c r="P422" s="108"/>
      <c r="Q422" s="107"/>
      <c r="R422" s="108"/>
      <c r="S422" s="108"/>
      <c r="T422" s="108"/>
      <c r="U422" s="108"/>
      <c r="V422" s="108"/>
      <c r="W422" s="108"/>
      <c r="X422" s="108"/>
      <c r="Y422" s="108"/>
    </row>
    <row r="423" spans="1:25" ht="18.75" customHeight="1">
      <c r="A423" s="108"/>
      <c r="B423" s="108"/>
      <c r="C423" s="108"/>
      <c r="D423" s="108"/>
      <c r="E423" s="108"/>
      <c r="F423" s="108"/>
      <c r="G423" s="108"/>
      <c r="H423" s="108"/>
      <c r="I423" s="108"/>
      <c r="J423" s="108"/>
      <c r="K423" s="108"/>
      <c r="L423" s="108"/>
      <c r="M423" s="108"/>
      <c r="N423" s="108"/>
      <c r="O423" s="108"/>
      <c r="P423" s="108"/>
      <c r="Q423" s="107"/>
      <c r="R423" s="108"/>
      <c r="S423" s="108"/>
      <c r="T423" s="108"/>
      <c r="U423" s="108"/>
      <c r="V423" s="108"/>
      <c r="W423" s="108"/>
      <c r="X423" s="108"/>
      <c r="Y423" s="108"/>
    </row>
    <row r="424" spans="1:25" ht="18.75" customHeight="1">
      <c r="A424" s="108"/>
      <c r="B424" s="108"/>
      <c r="C424" s="108"/>
      <c r="D424" s="108"/>
      <c r="E424" s="108"/>
      <c r="F424" s="108"/>
      <c r="G424" s="108"/>
      <c r="H424" s="108"/>
      <c r="I424" s="108"/>
      <c r="J424" s="108"/>
      <c r="K424" s="108"/>
      <c r="L424" s="108"/>
      <c r="M424" s="108"/>
      <c r="N424" s="108"/>
      <c r="O424" s="108"/>
      <c r="P424" s="108"/>
      <c r="Q424" s="107"/>
      <c r="R424" s="108"/>
      <c r="S424" s="108"/>
      <c r="T424" s="108"/>
      <c r="U424" s="108"/>
      <c r="V424" s="108"/>
      <c r="W424" s="108"/>
      <c r="X424" s="108"/>
      <c r="Y424" s="108"/>
    </row>
    <row r="425" spans="1:25" ht="18.75" customHeight="1">
      <c r="A425" s="108"/>
      <c r="B425" s="108"/>
      <c r="C425" s="108"/>
      <c r="D425" s="108"/>
      <c r="E425" s="108"/>
      <c r="F425" s="108"/>
      <c r="G425" s="108"/>
      <c r="H425" s="108"/>
      <c r="I425" s="108"/>
      <c r="J425" s="108"/>
      <c r="K425" s="108"/>
      <c r="L425" s="108"/>
      <c r="M425" s="108"/>
      <c r="N425" s="108"/>
      <c r="O425" s="108"/>
      <c r="P425" s="108"/>
      <c r="Q425" s="107"/>
      <c r="R425" s="108"/>
      <c r="S425" s="108"/>
      <c r="T425" s="108"/>
      <c r="U425" s="108"/>
      <c r="V425" s="108"/>
      <c r="W425" s="108"/>
      <c r="X425" s="108"/>
      <c r="Y425" s="108"/>
    </row>
    <row r="426" spans="1:25" ht="18.75" customHeight="1">
      <c r="A426" s="108"/>
      <c r="B426" s="108"/>
      <c r="C426" s="108"/>
      <c r="D426" s="108"/>
      <c r="E426" s="108"/>
      <c r="F426" s="108"/>
      <c r="G426" s="108"/>
      <c r="H426" s="108"/>
      <c r="I426" s="108"/>
      <c r="J426" s="108"/>
      <c r="K426" s="108"/>
      <c r="L426" s="108"/>
      <c r="M426" s="108"/>
      <c r="N426" s="108"/>
      <c r="O426" s="108"/>
      <c r="P426" s="108"/>
      <c r="Q426" s="107"/>
      <c r="R426" s="108"/>
      <c r="S426" s="108"/>
      <c r="T426" s="108"/>
      <c r="U426" s="108"/>
      <c r="V426" s="108"/>
      <c r="W426" s="108"/>
      <c r="X426" s="108"/>
      <c r="Y426" s="108"/>
    </row>
    <row r="427" spans="1:25" ht="18.75" customHeight="1">
      <c r="A427" s="108"/>
      <c r="B427" s="108"/>
      <c r="C427" s="108"/>
      <c r="D427" s="108"/>
      <c r="E427" s="108"/>
      <c r="F427" s="108"/>
      <c r="G427" s="108"/>
      <c r="H427" s="108"/>
      <c r="I427" s="108"/>
      <c r="J427" s="108"/>
      <c r="K427" s="108"/>
      <c r="L427" s="108"/>
      <c r="M427" s="108"/>
      <c r="N427" s="108"/>
      <c r="O427" s="108"/>
      <c r="P427" s="108"/>
      <c r="Q427" s="107"/>
      <c r="R427" s="108"/>
      <c r="S427" s="108"/>
      <c r="T427" s="108"/>
      <c r="U427" s="108"/>
      <c r="V427" s="108"/>
      <c r="W427" s="108"/>
      <c r="X427" s="108"/>
      <c r="Y427" s="108"/>
    </row>
    <row r="428" spans="1:25" ht="18.75" customHeight="1">
      <c r="A428" s="108"/>
      <c r="B428" s="108"/>
      <c r="C428" s="108"/>
      <c r="D428" s="108"/>
      <c r="E428" s="108"/>
      <c r="F428" s="108"/>
      <c r="G428" s="108"/>
      <c r="H428" s="108"/>
      <c r="I428" s="108"/>
      <c r="J428" s="108"/>
      <c r="K428" s="108"/>
      <c r="L428" s="108"/>
      <c r="M428" s="108"/>
      <c r="N428" s="108"/>
      <c r="O428" s="108"/>
      <c r="P428" s="108"/>
      <c r="Q428" s="107"/>
      <c r="R428" s="108"/>
      <c r="S428" s="108"/>
      <c r="T428" s="108"/>
      <c r="U428" s="108"/>
      <c r="V428" s="108"/>
      <c r="W428" s="108"/>
      <c r="X428" s="108"/>
      <c r="Y428" s="108"/>
    </row>
    <row r="429" spans="1:25" ht="18.75" customHeight="1">
      <c r="A429" s="108"/>
      <c r="B429" s="108"/>
      <c r="C429" s="108"/>
      <c r="D429" s="108"/>
      <c r="E429" s="108"/>
      <c r="F429" s="108"/>
      <c r="G429" s="108"/>
      <c r="H429" s="108"/>
      <c r="I429" s="108"/>
      <c r="J429" s="108"/>
      <c r="K429" s="108"/>
      <c r="L429" s="108"/>
      <c r="M429" s="108"/>
      <c r="N429" s="108"/>
      <c r="O429" s="108"/>
      <c r="P429" s="108"/>
      <c r="Q429" s="107"/>
      <c r="R429" s="108"/>
      <c r="S429" s="108"/>
      <c r="T429" s="108"/>
      <c r="U429" s="108"/>
      <c r="V429" s="108"/>
      <c r="W429" s="108"/>
      <c r="X429" s="108"/>
      <c r="Y429" s="108"/>
    </row>
    <row r="430" spans="1:25" ht="18.75" customHeight="1">
      <c r="A430" s="108"/>
      <c r="B430" s="108"/>
      <c r="C430" s="108"/>
      <c r="D430" s="108"/>
      <c r="E430" s="108"/>
      <c r="F430" s="108"/>
      <c r="G430" s="108"/>
      <c r="H430" s="108"/>
      <c r="I430" s="108"/>
      <c r="J430" s="108"/>
      <c r="K430" s="108"/>
      <c r="L430" s="108"/>
      <c r="M430" s="108"/>
      <c r="N430" s="108"/>
      <c r="O430" s="108"/>
      <c r="P430" s="108"/>
      <c r="Q430" s="107"/>
      <c r="R430" s="108"/>
      <c r="S430" s="108"/>
      <c r="T430" s="108"/>
      <c r="U430" s="108"/>
      <c r="V430" s="108"/>
      <c r="W430" s="108"/>
      <c r="X430" s="108"/>
      <c r="Y430" s="108"/>
    </row>
    <row r="431" spans="1:25" ht="18.75" customHeight="1">
      <c r="A431" s="108"/>
      <c r="B431" s="108"/>
      <c r="C431" s="108"/>
      <c r="D431" s="108"/>
      <c r="E431" s="108"/>
      <c r="F431" s="108"/>
      <c r="G431" s="108"/>
      <c r="H431" s="108"/>
      <c r="I431" s="108"/>
      <c r="J431" s="108"/>
      <c r="K431" s="108"/>
      <c r="L431" s="108"/>
      <c r="M431" s="108"/>
      <c r="N431" s="108"/>
      <c r="O431" s="108"/>
      <c r="P431" s="108"/>
      <c r="Q431" s="107"/>
      <c r="R431" s="108"/>
      <c r="S431" s="108"/>
      <c r="T431" s="108"/>
      <c r="U431" s="108"/>
      <c r="V431" s="108"/>
      <c r="W431" s="108"/>
      <c r="X431" s="108"/>
      <c r="Y431" s="108"/>
    </row>
    <row r="432" spans="1:25" ht="18.75" customHeight="1">
      <c r="A432" s="108"/>
      <c r="B432" s="108"/>
      <c r="C432" s="108"/>
      <c r="D432" s="108"/>
      <c r="E432" s="108"/>
      <c r="F432" s="108"/>
      <c r="G432" s="108"/>
      <c r="H432" s="108"/>
      <c r="I432" s="108"/>
      <c r="J432" s="108"/>
      <c r="K432" s="108"/>
      <c r="L432" s="108"/>
      <c r="M432" s="108"/>
      <c r="N432" s="108"/>
      <c r="O432" s="108"/>
      <c r="P432" s="108"/>
      <c r="Q432" s="107"/>
      <c r="R432" s="108"/>
      <c r="S432" s="108"/>
      <c r="T432" s="108"/>
      <c r="U432" s="108"/>
      <c r="V432" s="108"/>
      <c r="W432" s="108"/>
      <c r="X432" s="108"/>
      <c r="Y432" s="108"/>
    </row>
    <row r="433" spans="1:25" ht="18.75" customHeight="1">
      <c r="A433" s="108"/>
      <c r="B433" s="108"/>
      <c r="C433" s="108"/>
      <c r="D433" s="108"/>
      <c r="E433" s="108"/>
      <c r="F433" s="108"/>
      <c r="G433" s="108"/>
      <c r="H433" s="108"/>
      <c r="I433" s="108"/>
      <c r="J433" s="108"/>
      <c r="K433" s="108"/>
      <c r="L433" s="108"/>
      <c r="M433" s="108"/>
      <c r="N433" s="108"/>
      <c r="O433" s="108"/>
      <c r="P433" s="108"/>
      <c r="Q433" s="107"/>
      <c r="R433" s="108"/>
      <c r="S433" s="108"/>
      <c r="T433" s="108"/>
      <c r="U433" s="108"/>
      <c r="V433" s="108"/>
      <c r="W433" s="108"/>
      <c r="X433" s="108"/>
      <c r="Y433" s="108"/>
    </row>
    <row r="434" spans="1:25" ht="18.75" customHeight="1">
      <c r="A434" s="108"/>
      <c r="B434" s="108"/>
      <c r="C434" s="108"/>
      <c r="D434" s="108"/>
      <c r="E434" s="108"/>
      <c r="F434" s="108"/>
      <c r="G434" s="108"/>
      <c r="H434" s="108"/>
      <c r="I434" s="108"/>
      <c r="J434" s="108"/>
      <c r="K434" s="108"/>
      <c r="L434" s="108"/>
      <c r="M434" s="108"/>
      <c r="N434" s="108"/>
      <c r="O434" s="108"/>
      <c r="P434" s="108"/>
      <c r="Q434" s="107"/>
      <c r="R434" s="108"/>
      <c r="S434" s="108"/>
      <c r="T434" s="108"/>
      <c r="U434" s="108"/>
      <c r="V434" s="108"/>
      <c r="W434" s="108"/>
      <c r="X434" s="108"/>
      <c r="Y434" s="108"/>
    </row>
    <row r="435" spans="1:25" ht="18.75" customHeight="1">
      <c r="A435" s="108"/>
      <c r="B435" s="108"/>
      <c r="C435" s="108"/>
      <c r="D435" s="108"/>
      <c r="E435" s="108"/>
      <c r="F435" s="108"/>
      <c r="G435" s="108"/>
      <c r="H435" s="108"/>
      <c r="I435" s="108"/>
      <c r="J435" s="108"/>
      <c r="K435" s="108"/>
      <c r="L435" s="108"/>
      <c r="M435" s="108"/>
      <c r="N435" s="108"/>
      <c r="O435" s="108"/>
      <c r="P435" s="108"/>
      <c r="Q435" s="107"/>
      <c r="R435" s="108"/>
      <c r="S435" s="108"/>
      <c r="T435" s="108"/>
      <c r="U435" s="108"/>
      <c r="V435" s="108"/>
      <c r="W435" s="108"/>
      <c r="X435" s="108"/>
      <c r="Y435" s="108"/>
    </row>
    <row r="436" spans="1:25" ht="18.75" customHeight="1">
      <c r="A436" s="108"/>
      <c r="B436" s="108"/>
      <c r="C436" s="108"/>
      <c r="D436" s="108"/>
      <c r="E436" s="108"/>
      <c r="F436" s="108"/>
      <c r="G436" s="108"/>
      <c r="H436" s="108"/>
      <c r="I436" s="108"/>
      <c r="J436" s="108"/>
      <c r="K436" s="108"/>
      <c r="L436" s="108"/>
      <c r="M436" s="108"/>
      <c r="N436" s="108"/>
      <c r="O436" s="108"/>
      <c r="P436" s="108"/>
      <c r="Q436" s="107"/>
      <c r="R436" s="108"/>
      <c r="S436" s="108"/>
      <c r="T436" s="108"/>
      <c r="U436" s="108"/>
      <c r="V436" s="108"/>
      <c r="W436" s="108"/>
      <c r="X436" s="108"/>
      <c r="Y436" s="108"/>
    </row>
    <row r="437" spans="1:25" ht="18.75" customHeight="1">
      <c r="A437" s="108"/>
      <c r="B437" s="108"/>
      <c r="C437" s="108"/>
      <c r="D437" s="108"/>
      <c r="E437" s="108"/>
      <c r="F437" s="108"/>
      <c r="G437" s="108"/>
      <c r="H437" s="108"/>
      <c r="I437" s="108"/>
      <c r="J437" s="108"/>
      <c r="K437" s="108"/>
      <c r="L437" s="108"/>
      <c r="M437" s="108"/>
      <c r="N437" s="108"/>
      <c r="O437" s="108"/>
      <c r="P437" s="108"/>
      <c r="Q437" s="107"/>
      <c r="R437" s="108"/>
      <c r="S437" s="108"/>
      <c r="T437" s="108"/>
      <c r="U437" s="108"/>
      <c r="V437" s="108"/>
      <c r="W437" s="108"/>
      <c r="X437" s="108"/>
      <c r="Y437" s="108"/>
    </row>
    <row r="438" spans="1:25" ht="18.75" customHeight="1">
      <c r="A438" s="108"/>
      <c r="B438" s="108"/>
      <c r="C438" s="108"/>
      <c r="D438" s="108"/>
      <c r="E438" s="108"/>
      <c r="F438" s="108"/>
      <c r="G438" s="108"/>
      <c r="H438" s="108"/>
      <c r="I438" s="108"/>
      <c r="J438" s="108"/>
      <c r="K438" s="108"/>
      <c r="L438" s="108"/>
      <c r="M438" s="108"/>
      <c r="N438" s="108"/>
      <c r="O438" s="108"/>
      <c r="P438" s="108"/>
      <c r="Q438" s="107"/>
      <c r="R438" s="108"/>
      <c r="S438" s="108"/>
      <c r="T438" s="108"/>
      <c r="U438" s="108"/>
      <c r="V438" s="108"/>
      <c r="W438" s="108"/>
      <c r="X438" s="108"/>
      <c r="Y438" s="108"/>
    </row>
    <row r="439" spans="1:25" ht="18.75" customHeight="1">
      <c r="A439" s="108"/>
      <c r="B439" s="108"/>
      <c r="C439" s="108"/>
      <c r="D439" s="108"/>
      <c r="E439" s="108"/>
      <c r="F439" s="108"/>
      <c r="G439" s="108"/>
      <c r="H439" s="108"/>
      <c r="I439" s="108"/>
      <c r="J439" s="108"/>
      <c r="K439" s="108"/>
      <c r="L439" s="108"/>
      <c r="M439" s="108"/>
      <c r="N439" s="108"/>
      <c r="O439" s="108"/>
      <c r="P439" s="108"/>
      <c r="Q439" s="107"/>
      <c r="R439" s="108"/>
      <c r="S439" s="108"/>
      <c r="T439" s="108"/>
      <c r="U439" s="108"/>
      <c r="V439" s="108"/>
      <c r="W439" s="108"/>
      <c r="X439" s="108"/>
      <c r="Y439" s="108"/>
    </row>
    <row r="440" spans="1:25" ht="18.75" customHeight="1">
      <c r="A440" s="108"/>
      <c r="B440" s="108"/>
      <c r="C440" s="108"/>
      <c r="D440" s="108"/>
      <c r="E440" s="108"/>
      <c r="F440" s="108"/>
      <c r="G440" s="108"/>
      <c r="H440" s="108"/>
      <c r="I440" s="108"/>
      <c r="J440" s="108"/>
      <c r="K440" s="108"/>
      <c r="L440" s="108"/>
      <c r="M440" s="108"/>
      <c r="N440" s="108"/>
      <c r="O440" s="108"/>
      <c r="P440" s="108"/>
      <c r="Q440" s="107"/>
      <c r="R440" s="108"/>
      <c r="S440" s="108"/>
      <c r="T440" s="108"/>
      <c r="U440" s="108"/>
      <c r="V440" s="108"/>
      <c r="W440" s="108"/>
      <c r="X440" s="108"/>
      <c r="Y440" s="108"/>
    </row>
    <row r="441" spans="1:25" ht="18.75" customHeight="1">
      <c r="A441" s="108"/>
      <c r="B441" s="108"/>
      <c r="C441" s="108"/>
      <c r="D441" s="108"/>
      <c r="E441" s="108"/>
      <c r="F441" s="108"/>
      <c r="G441" s="108"/>
      <c r="H441" s="108"/>
      <c r="I441" s="108"/>
      <c r="J441" s="108"/>
      <c r="K441" s="108"/>
      <c r="L441" s="108"/>
      <c r="M441" s="108"/>
      <c r="N441" s="108"/>
      <c r="O441" s="108"/>
      <c r="P441" s="108"/>
      <c r="Q441" s="107"/>
      <c r="R441" s="108"/>
      <c r="S441" s="108"/>
      <c r="T441" s="108"/>
      <c r="U441" s="108"/>
      <c r="V441" s="108"/>
      <c r="W441" s="108"/>
      <c r="X441" s="108"/>
      <c r="Y441" s="108"/>
    </row>
    <row r="442" spans="1:25" ht="18.75" customHeight="1">
      <c r="A442" s="108"/>
      <c r="B442" s="108"/>
      <c r="C442" s="108"/>
      <c r="D442" s="108"/>
      <c r="E442" s="108"/>
      <c r="F442" s="108"/>
      <c r="G442" s="108"/>
      <c r="H442" s="108"/>
      <c r="I442" s="108"/>
      <c r="J442" s="108"/>
      <c r="K442" s="108"/>
      <c r="L442" s="108"/>
      <c r="M442" s="108"/>
      <c r="N442" s="108"/>
      <c r="O442" s="108"/>
      <c r="P442" s="108"/>
      <c r="Q442" s="107"/>
      <c r="R442" s="108"/>
      <c r="S442" s="108"/>
      <c r="T442" s="108"/>
      <c r="U442" s="108"/>
      <c r="V442" s="108"/>
      <c r="W442" s="108"/>
      <c r="X442" s="108"/>
      <c r="Y442" s="108"/>
    </row>
    <row r="443" spans="1:25" ht="18.75" customHeight="1">
      <c r="A443" s="108"/>
      <c r="B443" s="108"/>
      <c r="C443" s="108"/>
      <c r="D443" s="108"/>
      <c r="E443" s="108"/>
      <c r="F443" s="108"/>
      <c r="G443" s="108"/>
      <c r="H443" s="108"/>
      <c r="I443" s="108"/>
      <c r="J443" s="108"/>
      <c r="K443" s="108"/>
      <c r="L443" s="108"/>
      <c r="M443" s="108"/>
      <c r="N443" s="108"/>
      <c r="O443" s="108"/>
      <c r="P443" s="108"/>
      <c r="Q443" s="107"/>
      <c r="R443" s="108"/>
      <c r="S443" s="108"/>
      <c r="T443" s="108"/>
      <c r="U443" s="108"/>
      <c r="V443" s="108"/>
      <c r="W443" s="108"/>
      <c r="X443" s="108"/>
      <c r="Y443" s="108"/>
    </row>
    <row r="444" spans="1:25" ht="18.75" customHeight="1">
      <c r="A444" s="108"/>
      <c r="B444" s="108"/>
      <c r="C444" s="108"/>
      <c r="D444" s="108"/>
      <c r="E444" s="108"/>
      <c r="F444" s="108"/>
      <c r="G444" s="108"/>
      <c r="H444" s="108"/>
      <c r="I444" s="108"/>
      <c r="J444" s="108"/>
      <c r="K444" s="108"/>
      <c r="L444" s="108"/>
      <c r="M444" s="108"/>
      <c r="N444" s="108"/>
      <c r="O444" s="108"/>
      <c r="P444" s="108"/>
      <c r="Q444" s="107"/>
      <c r="R444" s="108"/>
      <c r="S444" s="108"/>
      <c r="T444" s="108"/>
      <c r="U444" s="108"/>
      <c r="V444" s="108"/>
      <c r="W444" s="108"/>
      <c r="X444" s="108"/>
      <c r="Y444" s="108"/>
    </row>
    <row r="445" spans="1:25" ht="18.75" customHeight="1">
      <c r="A445" s="108"/>
      <c r="B445" s="108"/>
      <c r="C445" s="108"/>
      <c r="D445" s="108"/>
      <c r="E445" s="108"/>
      <c r="F445" s="108"/>
      <c r="G445" s="108"/>
      <c r="H445" s="108"/>
      <c r="I445" s="108"/>
      <c r="J445" s="108"/>
      <c r="K445" s="108"/>
      <c r="L445" s="108"/>
      <c r="M445" s="108"/>
      <c r="N445" s="108"/>
      <c r="O445" s="108"/>
      <c r="P445" s="108"/>
      <c r="Q445" s="107"/>
      <c r="R445" s="108"/>
      <c r="S445" s="108"/>
      <c r="T445" s="108"/>
      <c r="U445" s="108"/>
      <c r="V445" s="108"/>
      <c r="W445" s="108"/>
      <c r="X445" s="108"/>
      <c r="Y445" s="108"/>
    </row>
    <row r="446" spans="1:25" ht="18.75" customHeight="1">
      <c r="A446" s="108"/>
      <c r="B446" s="108"/>
      <c r="C446" s="108"/>
      <c r="D446" s="108"/>
      <c r="E446" s="108"/>
      <c r="F446" s="108"/>
      <c r="G446" s="108"/>
      <c r="H446" s="108"/>
      <c r="I446" s="108"/>
      <c r="J446" s="108"/>
      <c r="K446" s="108"/>
      <c r="L446" s="108"/>
      <c r="M446" s="108"/>
      <c r="N446" s="108"/>
      <c r="O446" s="108"/>
      <c r="P446" s="108"/>
      <c r="Q446" s="107"/>
      <c r="R446" s="108"/>
      <c r="S446" s="108"/>
      <c r="T446" s="108"/>
      <c r="U446" s="108"/>
      <c r="V446" s="108"/>
      <c r="W446" s="108"/>
      <c r="X446" s="108"/>
      <c r="Y446" s="108"/>
    </row>
    <row r="447" spans="1:25" ht="18.75" customHeight="1">
      <c r="A447" s="108"/>
      <c r="B447" s="108"/>
      <c r="C447" s="108"/>
      <c r="D447" s="108"/>
      <c r="E447" s="108"/>
      <c r="F447" s="108"/>
      <c r="G447" s="108"/>
      <c r="H447" s="108"/>
      <c r="I447" s="108"/>
      <c r="J447" s="108"/>
      <c r="K447" s="108"/>
      <c r="L447" s="108"/>
      <c r="M447" s="108"/>
      <c r="N447" s="108"/>
      <c r="O447" s="108"/>
      <c r="P447" s="108"/>
      <c r="Q447" s="107"/>
      <c r="R447" s="108"/>
      <c r="S447" s="108"/>
      <c r="T447" s="108"/>
      <c r="U447" s="108"/>
      <c r="V447" s="108"/>
      <c r="W447" s="108"/>
      <c r="X447" s="108"/>
      <c r="Y447" s="108"/>
    </row>
    <row r="448" spans="1:25" ht="18.75" customHeight="1">
      <c r="A448" s="108"/>
      <c r="B448" s="108"/>
      <c r="C448" s="108"/>
      <c r="D448" s="108"/>
      <c r="E448" s="108"/>
      <c r="F448" s="108"/>
      <c r="G448" s="108"/>
      <c r="H448" s="108"/>
      <c r="I448" s="108"/>
      <c r="J448" s="108"/>
      <c r="K448" s="108"/>
      <c r="L448" s="108"/>
      <c r="M448" s="108"/>
      <c r="N448" s="108"/>
      <c r="O448" s="108"/>
      <c r="P448" s="108"/>
      <c r="Q448" s="107"/>
      <c r="R448" s="108"/>
      <c r="S448" s="108"/>
      <c r="T448" s="108"/>
      <c r="U448" s="108"/>
      <c r="V448" s="108"/>
      <c r="W448" s="108"/>
      <c r="X448" s="108"/>
      <c r="Y448" s="108"/>
    </row>
    <row r="449" spans="1:25" ht="18.75" customHeight="1">
      <c r="A449" s="108"/>
      <c r="B449" s="108"/>
      <c r="C449" s="108"/>
      <c r="D449" s="108"/>
      <c r="E449" s="108"/>
      <c r="F449" s="108"/>
      <c r="G449" s="108"/>
      <c r="H449" s="108"/>
      <c r="I449" s="108"/>
      <c r="J449" s="108"/>
      <c r="K449" s="108"/>
      <c r="L449" s="108"/>
      <c r="M449" s="108"/>
      <c r="N449" s="108"/>
      <c r="O449" s="108"/>
      <c r="P449" s="108"/>
      <c r="Q449" s="107"/>
      <c r="R449" s="108"/>
      <c r="S449" s="108"/>
      <c r="T449" s="108"/>
      <c r="U449" s="108"/>
      <c r="V449" s="108"/>
      <c r="W449" s="108"/>
      <c r="X449" s="108"/>
      <c r="Y449" s="108"/>
    </row>
    <row r="450" spans="1:25" ht="18.75" customHeight="1">
      <c r="A450" s="108"/>
      <c r="B450" s="108"/>
      <c r="C450" s="108"/>
      <c r="D450" s="108"/>
      <c r="E450" s="108"/>
      <c r="F450" s="108"/>
      <c r="G450" s="108"/>
      <c r="H450" s="108"/>
      <c r="I450" s="108"/>
      <c r="J450" s="108"/>
      <c r="K450" s="108"/>
      <c r="L450" s="108"/>
      <c r="M450" s="108"/>
      <c r="N450" s="108"/>
      <c r="O450" s="108"/>
      <c r="P450" s="108"/>
      <c r="Q450" s="107"/>
      <c r="R450" s="108"/>
      <c r="S450" s="108"/>
      <c r="T450" s="108"/>
      <c r="U450" s="108"/>
      <c r="V450" s="108"/>
      <c r="W450" s="108"/>
      <c r="X450" s="108"/>
      <c r="Y450" s="108"/>
    </row>
    <row r="451" spans="1:25" ht="18.75" customHeight="1">
      <c r="A451" s="108"/>
      <c r="B451" s="108"/>
      <c r="C451" s="108"/>
      <c r="D451" s="108"/>
      <c r="E451" s="108"/>
      <c r="F451" s="108"/>
      <c r="G451" s="108"/>
      <c r="H451" s="108"/>
      <c r="I451" s="108"/>
      <c r="J451" s="108"/>
      <c r="K451" s="108"/>
      <c r="L451" s="108"/>
      <c r="M451" s="108"/>
      <c r="N451" s="108"/>
      <c r="O451" s="108"/>
      <c r="P451" s="108"/>
      <c r="Q451" s="107"/>
      <c r="R451" s="108"/>
      <c r="S451" s="108"/>
      <c r="T451" s="108"/>
      <c r="U451" s="108"/>
      <c r="V451" s="108"/>
      <c r="W451" s="108"/>
      <c r="X451" s="108"/>
      <c r="Y451" s="108"/>
    </row>
    <row r="452" spans="1:25" ht="18.75" customHeight="1">
      <c r="A452" s="108"/>
      <c r="B452" s="108"/>
      <c r="C452" s="108"/>
      <c r="D452" s="108"/>
      <c r="E452" s="108"/>
      <c r="F452" s="108"/>
      <c r="G452" s="108"/>
      <c r="H452" s="108"/>
      <c r="I452" s="108"/>
      <c r="J452" s="108"/>
      <c r="K452" s="108"/>
      <c r="L452" s="108"/>
      <c r="M452" s="108"/>
      <c r="N452" s="108"/>
      <c r="O452" s="108"/>
      <c r="P452" s="108"/>
      <c r="Q452" s="107"/>
      <c r="R452" s="108"/>
      <c r="S452" s="108"/>
      <c r="T452" s="108"/>
      <c r="U452" s="108"/>
      <c r="V452" s="108"/>
      <c r="W452" s="108"/>
      <c r="X452" s="108"/>
      <c r="Y452" s="108"/>
    </row>
    <row r="453" spans="1:25" ht="18.75" customHeight="1">
      <c r="A453" s="108"/>
      <c r="B453" s="108"/>
      <c r="C453" s="108"/>
      <c r="D453" s="108"/>
      <c r="E453" s="108"/>
      <c r="F453" s="108"/>
      <c r="G453" s="108"/>
      <c r="H453" s="108"/>
      <c r="I453" s="108"/>
      <c r="J453" s="108"/>
      <c r="K453" s="108"/>
      <c r="L453" s="108"/>
      <c r="M453" s="108"/>
      <c r="N453" s="108"/>
      <c r="O453" s="108"/>
      <c r="P453" s="108"/>
      <c r="Q453" s="107"/>
      <c r="R453" s="108"/>
      <c r="S453" s="108"/>
      <c r="T453" s="108"/>
      <c r="U453" s="108"/>
      <c r="V453" s="108"/>
      <c r="W453" s="108"/>
      <c r="X453" s="108"/>
      <c r="Y453" s="108"/>
    </row>
    <row r="454" spans="1:25" ht="18.75" customHeight="1">
      <c r="A454" s="108"/>
      <c r="B454" s="108"/>
      <c r="C454" s="108"/>
      <c r="D454" s="108"/>
      <c r="E454" s="108"/>
      <c r="F454" s="108"/>
      <c r="G454" s="108"/>
      <c r="H454" s="108"/>
      <c r="I454" s="108"/>
      <c r="J454" s="108"/>
      <c r="K454" s="108"/>
      <c r="L454" s="108"/>
      <c r="M454" s="108"/>
      <c r="N454" s="108"/>
      <c r="O454" s="108"/>
      <c r="P454" s="108"/>
      <c r="Q454" s="107"/>
      <c r="R454" s="108"/>
      <c r="S454" s="108"/>
      <c r="T454" s="108"/>
      <c r="U454" s="108"/>
      <c r="V454" s="108"/>
      <c r="W454" s="108"/>
      <c r="X454" s="108"/>
      <c r="Y454" s="108"/>
    </row>
    <row r="455" spans="1:25" ht="18.75" customHeight="1">
      <c r="A455" s="108"/>
      <c r="B455" s="108"/>
      <c r="C455" s="108"/>
      <c r="D455" s="108"/>
      <c r="E455" s="108"/>
      <c r="F455" s="108"/>
      <c r="G455" s="108"/>
      <c r="H455" s="108"/>
      <c r="I455" s="108"/>
      <c r="J455" s="108"/>
      <c r="K455" s="108"/>
      <c r="L455" s="108"/>
      <c r="M455" s="108"/>
      <c r="N455" s="108"/>
      <c r="O455" s="108"/>
      <c r="P455" s="108"/>
      <c r="Q455" s="107"/>
      <c r="R455" s="108"/>
      <c r="S455" s="108"/>
      <c r="T455" s="108"/>
      <c r="U455" s="108"/>
      <c r="V455" s="108"/>
      <c r="W455" s="108"/>
      <c r="X455" s="108"/>
      <c r="Y455" s="108"/>
    </row>
    <row r="456" spans="1:25" ht="18.75" customHeight="1">
      <c r="A456" s="108"/>
      <c r="B456" s="108"/>
      <c r="C456" s="108"/>
      <c r="D456" s="108"/>
      <c r="E456" s="108"/>
      <c r="F456" s="108"/>
      <c r="G456" s="108"/>
      <c r="H456" s="108"/>
      <c r="I456" s="108"/>
      <c r="J456" s="108"/>
      <c r="K456" s="108"/>
      <c r="L456" s="108"/>
      <c r="M456" s="108"/>
      <c r="N456" s="108"/>
      <c r="O456" s="108"/>
      <c r="P456" s="108"/>
      <c r="Q456" s="107"/>
      <c r="R456" s="108"/>
      <c r="S456" s="108"/>
      <c r="T456" s="108"/>
      <c r="U456" s="108"/>
      <c r="V456" s="108"/>
      <c r="W456" s="108"/>
      <c r="X456" s="108"/>
      <c r="Y456" s="108"/>
    </row>
    <row r="457" spans="1:25" ht="18.75" customHeight="1">
      <c r="A457" s="108"/>
      <c r="B457" s="108"/>
      <c r="C457" s="108"/>
      <c r="D457" s="108"/>
      <c r="E457" s="108"/>
      <c r="F457" s="108"/>
      <c r="G457" s="108"/>
      <c r="H457" s="108"/>
      <c r="I457" s="108"/>
      <c r="J457" s="108"/>
      <c r="K457" s="108"/>
      <c r="L457" s="108"/>
      <c r="M457" s="108"/>
      <c r="N457" s="108"/>
      <c r="O457" s="108"/>
      <c r="P457" s="108"/>
      <c r="Q457" s="107"/>
      <c r="R457" s="108"/>
      <c r="S457" s="108"/>
      <c r="T457" s="108"/>
      <c r="U457" s="108"/>
      <c r="V457" s="108"/>
      <c r="W457" s="108"/>
      <c r="X457" s="108"/>
      <c r="Y457" s="108"/>
    </row>
    <row r="458" spans="1:25" ht="18.75" customHeight="1">
      <c r="A458" s="108"/>
      <c r="B458" s="108"/>
      <c r="C458" s="108"/>
      <c r="D458" s="108"/>
      <c r="E458" s="108"/>
      <c r="F458" s="108"/>
      <c r="G458" s="108"/>
      <c r="H458" s="108"/>
      <c r="I458" s="108"/>
      <c r="J458" s="108"/>
      <c r="K458" s="108"/>
      <c r="L458" s="108"/>
      <c r="M458" s="108"/>
      <c r="N458" s="108"/>
      <c r="O458" s="108"/>
      <c r="P458" s="108"/>
      <c r="Q458" s="107"/>
      <c r="R458" s="108"/>
      <c r="S458" s="108"/>
      <c r="T458" s="108"/>
      <c r="U458" s="108"/>
      <c r="V458" s="108"/>
      <c r="W458" s="108"/>
      <c r="X458" s="108"/>
      <c r="Y458" s="108"/>
    </row>
    <row r="459" spans="1:25" ht="18.75" customHeight="1">
      <c r="A459" s="108"/>
      <c r="B459" s="108"/>
      <c r="C459" s="108"/>
      <c r="D459" s="108"/>
      <c r="E459" s="108"/>
      <c r="F459" s="108"/>
      <c r="G459" s="108"/>
      <c r="H459" s="108"/>
      <c r="I459" s="108"/>
      <c r="J459" s="108"/>
      <c r="K459" s="108"/>
      <c r="L459" s="108"/>
      <c r="M459" s="108"/>
      <c r="N459" s="108"/>
      <c r="O459" s="108"/>
      <c r="P459" s="108"/>
      <c r="Q459" s="107"/>
      <c r="R459" s="108"/>
      <c r="S459" s="108"/>
      <c r="T459" s="108"/>
      <c r="U459" s="108"/>
      <c r="V459" s="108"/>
      <c r="W459" s="108"/>
      <c r="X459" s="108"/>
      <c r="Y459" s="108"/>
    </row>
    <row r="460" spans="1:25" ht="18.75" customHeight="1">
      <c r="A460" s="108"/>
      <c r="B460" s="108"/>
      <c r="C460" s="108"/>
      <c r="D460" s="108"/>
      <c r="E460" s="108"/>
      <c r="F460" s="108"/>
      <c r="G460" s="108"/>
      <c r="H460" s="108"/>
      <c r="I460" s="108"/>
      <c r="J460" s="108"/>
      <c r="K460" s="108"/>
      <c r="L460" s="108"/>
      <c r="M460" s="108"/>
      <c r="N460" s="108"/>
      <c r="O460" s="108"/>
      <c r="P460" s="108"/>
      <c r="Q460" s="107"/>
      <c r="R460" s="108"/>
      <c r="S460" s="108"/>
      <c r="T460" s="108"/>
      <c r="U460" s="108"/>
      <c r="V460" s="108"/>
      <c r="W460" s="108"/>
      <c r="X460" s="108"/>
      <c r="Y460" s="108"/>
    </row>
    <row r="461" spans="1:25" ht="18.75" customHeight="1">
      <c r="A461" s="108"/>
      <c r="B461" s="108"/>
      <c r="C461" s="108"/>
      <c r="D461" s="108"/>
      <c r="E461" s="108"/>
      <c r="F461" s="108"/>
      <c r="G461" s="108"/>
      <c r="H461" s="108"/>
      <c r="I461" s="108"/>
      <c r="J461" s="108"/>
      <c r="K461" s="108"/>
      <c r="L461" s="108"/>
      <c r="M461" s="108"/>
      <c r="N461" s="108"/>
      <c r="O461" s="108"/>
      <c r="P461" s="108"/>
      <c r="Q461" s="107"/>
      <c r="R461" s="108"/>
      <c r="S461" s="108"/>
      <c r="T461" s="108"/>
      <c r="U461" s="108"/>
      <c r="V461" s="108"/>
      <c r="W461" s="108"/>
      <c r="X461" s="108"/>
      <c r="Y461" s="108"/>
    </row>
    <row r="462" spans="1:25" ht="18.75" customHeight="1">
      <c r="A462" s="108"/>
      <c r="B462" s="108"/>
      <c r="C462" s="108"/>
      <c r="D462" s="108"/>
      <c r="E462" s="108"/>
      <c r="F462" s="108"/>
      <c r="G462" s="108"/>
      <c r="H462" s="108"/>
      <c r="I462" s="108"/>
      <c r="J462" s="108"/>
      <c r="K462" s="108"/>
      <c r="L462" s="108"/>
      <c r="M462" s="108"/>
      <c r="N462" s="108"/>
      <c r="O462" s="108"/>
      <c r="P462" s="108"/>
      <c r="Q462" s="107"/>
      <c r="R462" s="108"/>
      <c r="S462" s="108"/>
      <c r="T462" s="108"/>
      <c r="U462" s="108"/>
      <c r="V462" s="108"/>
      <c r="W462" s="108"/>
      <c r="X462" s="108"/>
      <c r="Y462" s="108"/>
    </row>
    <row r="463" spans="1:25" ht="18.75" customHeight="1">
      <c r="A463" s="108"/>
      <c r="B463" s="108"/>
      <c r="C463" s="108"/>
      <c r="D463" s="108"/>
      <c r="E463" s="108"/>
      <c r="F463" s="108"/>
      <c r="G463" s="108"/>
      <c r="H463" s="108"/>
      <c r="I463" s="108"/>
      <c r="J463" s="108"/>
      <c r="K463" s="108"/>
      <c r="L463" s="108"/>
      <c r="M463" s="108"/>
      <c r="N463" s="108"/>
      <c r="O463" s="108"/>
      <c r="P463" s="108"/>
      <c r="Q463" s="107"/>
      <c r="R463" s="108"/>
      <c r="S463" s="108"/>
      <c r="T463" s="108"/>
      <c r="U463" s="108"/>
      <c r="V463" s="108"/>
      <c r="W463" s="108"/>
      <c r="X463" s="108"/>
      <c r="Y463" s="108"/>
    </row>
    <row r="464" spans="1:25" ht="18.75" customHeight="1">
      <c r="A464" s="108"/>
      <c r="B464" s="108"/>
      <c r="C464" s="108"/>
      <c r="D464" s="108"/>
      <c r="E464" s="108"/>
      <c r="F464" s="108"/>
      <c r="G464" s="108"/>
      <c r="H464" s="108"/>
      <c r="I464" s="108"/>
      <c r="J464" s="108"/>
      <c r="K464" s="108"/>
      <c r="L464" s="108"/>
      <c r="M464" s="108"/>
      <c r="N464" s="108"/>
      <c r="O464" s="108"/>
      <c r="P464" s="108"/>
      <c r="Q464" s="107"/>
      <c r="R464" s="108"/>
      <c r="S464" s="108"/>
      <c r="T464" s="108"/>
      <c r="U464" s="108"/>
      <c r="V464" s="108"/>
      <c r="W464" s="108"/>
      <c r="X464" s="108"/>
      <c r="Y464" s="108"/>
    </row>
    <row r="465" spans="1:25" ht="18.75" customHeight="1">
      <c r="A465" s="108"/>
      <c r="B465" s="108"/>
      <c r="C465" s="108"/>
      <c r="D465" s="108"/>
      <c r="E465" s="108"/>
      <c r="F465" s="108"/>
      <c r="G465" s="108"/>
      <c r="H465" s="108"/>
      <c r="I465" s="108"/>
      <c r="J465" s="108"/>
      <c r="K465" s="108"/>
      <c r="L465" s="108"/>
      <c r="M465" s="108"/>
      <c r="N465" s="108"/>
      <c r="O465" s="108"/>
      <c r="P465" s="108"/>
      <c r="Q465" s="107"/>
      <c r="R465" s="108"/>
      <c r="S465" s="108"/>
      <c r="T465" s="108"/>
      <c r="U465" s="108"/>
      <c r="V465" s="108"/>
      <c r="W465" s="108"/>
      <c r="X465" s="108"/>
      <c r="Y465" s="108"/>
    </row>
    <row r="466" spans="1:25" ht="18.75" customHeight="1">
      <c r="A466" s="108"/>
      <c r="B466" s="108"/>
      <c r="C466" s="108"/>
      <c r="D466" s="108"/>
      <c r="E466" s="108"/>
      <c r="F466" s="108"/>
      <c r="G466" s="108"/>
      <c r="H466" s="108"/>
      <c r="I466" s="108"/>
      <c r="J466" s="108"/>
      <c r="K466" s="108"/>
      <c r="L466" s="108"/>
      <c r="M466" s="108"/>
      <c r="N466" s="108"/>
      <c r="O466" s="108"/>
      <c r="P466" s="108"/>
      <c r="Q466" s="107"/>
      <c r="R466" s="108"/>
      <c r="S466" s="108"/>
      <c r="T466" s="108"/>
      <c r="U466" s="108"/>
      <c r="V466" s="108"/>
      <c r="W466" s="108"/>
      <c r="X466" s="108"/>
      <c r="Y466" s="108"/>
    </row>
    <row r="467" spans="1:25" ht="18.75" customHeight="1">
      <c r="A467" s="108"/>
      <c r="B467" s="108"/>
      <c r="C467" s="108"/>
      <c r="D467" s="108"/>
      <c r="E467" s="108"/>
      <c r="F467" s="108"/>
      <c r="G467" s="108"/>
      <c r="H467" s="108"/>
      <c r="I467" s="108"/>
      <c r="J467" s="108"/>
      <c r="K467" s="108"/>
      <c r="L467" s="108"/>
      <c r="M467" s="108"/>
      <c r="N467" s="108"/>
      <c r="O467" s="108"/>
      <c r="P467" s="108"/>
      <c r="Q467" s="107"/>
      <c r="R467" s="108"/>
      <c r="S467" s="108"/>
      <c r="T467" s="108"/>
      <c r="U467" s="108"/>
      <c r="V467" s="108"/>
      <c r="W467" s="108"/>
      <c r="X467" s="108"/>
      <c r="Y467" s="108"/>
    </row>
    <row r="468" spans="1:25" ht="18.75" customHeight="1">
      <c r="A468" s="108"/>
      <c r="B468" s="108"/>
      <c r="C468" s="108"/>
      <c r="D468" s="108"/>
      <c r="E468" s="108"/>
      <c r="F468" s="108"/>
      <c r="G468" s="108"/>
      <c r="H468" s="108"/>
      <c r="I468" s="108"/>
      <c r="J468" s="108"/>
      <c r="K468" s="108"/>
      <c r="L468" s="108"/>
      <c r="M468" s="108"/>
      <c r="N468" s="108"/>
      <c r="O468" s="108"/>
      <c r="P468" s="108"/>
      <c r="Q468" s="107"/>
      <c r="R468" s="108"/>
      <c r="S468" s="108"/>
      <c r="T468" s="108"/>
      <c r="U468" s="108"/>
      <c r="V468" s="108"/>
      <c r="W468" s="108"/>
      <c r="X468" s="108"/>
      <c r="Y468" s="108"/>
    </row>
    <row r="469" spans="1:25" ht="18.75" customHeight="1">
      <c r="A469" s="108"/>
      <c r="B469" s="108"/>
      <c r="C469" s="108"/>
      <c r="D469" s="108"/>
      <c r="E469" s="108"/>
      <c r="F469" s="108"/>
      <c r="G469" s="108"/>
      <c r="H469" s="108"/>
      <c r="I469" s="108"/>
      <c r="J469" s="108"/>
      <c r="K469" s="108"/>
      <c r="L469" s="108"/>
      <c r="M469" s="108"/>
      <c r="N469" s="108"/>
      <c r="O469" s="108"/>
      <c r="P469" s="108"/>
      <c r="Q469" s="107"/>
      <c r="R469" s="108"/>
      <c r="S469" s="108"/>
      <c r="T469" s="108"/>
      <c r="U469" s="108"/>
      <c r="V469" s="108"/>
      <c r="W469" s="108"/>
      <c r="X469" s="108"/>
      <c r="Y469" s="108"/>
    </row>
    <row r="470" spans="1:25" ht="18.75" customHeight="1">
      <c r="A470" s="108"/>
      <c r="B470" s="108"/>
      <c r="C470" s="108"/>
      <c r="D470" s="108"/>
      <c r="E470" s="108"/>
      <c r="F470" s="108"/>
      <c r="G470" s="108"/>
      <c r="H470" s="108"/>
      <c r="I470" s="108"/>
      <c r="J470" s="108"/>
      <c r="K470" s="108"/>
      <c r="L470" s="108"/>
      <c r="M470" s="108"/>
      <c r="N470" s="108"/>
      <c r="O470" s="108"/>
      <c r="P470" s="108"/>
      <c r="Q470" s="107"/>
      <c r="R470" s="108"/>
      <c r="S470" s="108"/>
      <c r="T470" s="108"/>
      <c r="U470" s="108"/>
      <c r="V470" s="108"/>
      <c r="W470" s="108"/>
      <c r="X470" s="108"/>
      <c r="Y470" s="108"/>
    </row>
    <row r="471" spans="1:25" ht="18.75" customHeight="1">
      <c r="A471" s="108"/>
      <c r="B471" s="108"/>
      <c r="C471" s="108"/>
      <c r="D471" s="108"/>
      <c r="E471" s="108"/>
      <c r="F471" s="108"/>
      <c r="G471" s="108"/>
      <c r="H471" s="108"/>
      <c r="I471" s="108"/>
      <c r="J471" s="108"/>
      <c r="K471" s="108"/>
      <c r="L471" s="108"/>
      <c r="M471" s="108"/>
      <c r="N471" s="108"/>
      <c r="O471" s="108"/>
      <c r="P471" s="108"/>
      <c r="Q471" s="107"/>
      <c r="R471" s="108"/>
      <c r="S471" s="108"/>
      <c r="T471" s="108"/>
      <c r="U471" s="108"/>
      <c r="V471" s="108"/>
      <c r="W471" s="108"/>
      <c r="X471" s="108"/>
      <c r="Y471" s="108"/>
    </row>
    <row r="472" spans="1:25" ht="18.75" customHeight="1">
      <c r="A472" s="108"/>
      <c r="B472" s="108"/>
      <c r="C472" s="108"/>
      <c r="D472" s="108"/>
      <c r="E472" s="108"/>
      <c r="F472" s="108"/>
      <c r="G472" s="108"/>
      <c r="H472" s="108"/>
      <c r="I472" s="108"/>
      <c r="J472" s="108"/>
      <c r="K472" s="108"/>
      <c r="L472" s="108"/>
      <c r="M472" s="108"/>
      <c r="N472" s="108"/>
      <c r="O472" s="108"/>
      <c r="P472" s="108"/>
      <c r="Q472" s="107"/>
      <c r="R472" s="108"/>
      <c r="S472" s="108"/>
      <c r="T472" s="108"/>
      <c r="U472" s="108"/>
      <c r="V472" s="108"/>
      <c r="W472" s="108"/>
      <c r="X472" s="108"/>
      <c r="Y472" s="108"/>
    </row>
    <row r="473" spans="1:25" ht="18.75" customHeight="1">
      <c r="A473" s="108"/>
      <c r="B473" s="108"/>
      <c r="C473" s="108"/>
      <c r="D473" s="108"/>
      <c r="E473" s="108"/>
      <c r="F473" s="108"/>
      <c r="G473" s="108"/>
      <c r="H473" s="108"/>
      <c r="I473" s="108"/>
      <c r="J473" s="108"/>
      <c r="K473" s="108"/>
      <c r="L473" s="108"/>
      <c r="M473" s="108"/>
      <c r="N473" s="108"/>
      <c r="O473" s="108"/>
      <c r="P473" s="108"/>
      <c r="Q473" s="107"/>
      <c r="R473" s="108"/>
      <c r="S473" s="108"/>
      <c r="T473" s="108"/>
      <c r="U473" s="108"/>
      <c r="V473" s="108"/>
      <c r="W473" s="108"/>
      <c r="X473" s="108"/>
      <c r="Y473" s="108"/>
    </row>
    <row r="474" spans="1:25" ht="18.75" customHeight="1">
      <c r="A474" s="108"/>
      <c r="B474" s="108"/>
      <c r="C474" s="108"/>
      <c r="D474" s="108"/>
      <c r="E474" s="108"/>
      <c r="F474" s="108"/>
      <c r="G474" s="108"/>
      <c r="H474" s="108"/>
      <c r="I474" s="108"/>
      <c r="J474" s="108"/>
      <c r="K474" s="108"/>
      <c r="L474" s="108"/>
      <c r="M474" s="108"/>
      <c r="N474" s="108"/>
      <c r="O474" s="108"/>
      <c r="P474" s="108"/>
      <c r="Q474" s="107"/>
      <c r="R474" s="108"/>
      <c r="S474" s="108"/>
      <c r="T474" s="108"/>
      <c r="U474" s="108"/>
      <c r="V474" s="108"/>
      <c r="W474" s="108"/>
      <c r="X474" s="108"/>
      <c r="Y474" s="108"/>
    </row>
    <row r="475" spans="1:25" ht="18.75" customHeight="1">
      <c r="A475" s="108"/>
      <c r="B475" s="108"/>
      <c r="C475" s="108"/>
      <c r="D475" s="108"/>
      <c r="E475" s="108"/>
      <c r="F475" s="108"/>
      <c r="G475" s="108"/>
      <c r="H475" s="108"/>
      <c r="I475" s="108"/>
      <c r="J475" s="108"/>
      <c r="K475" s="108"/>
      <c r="L475" s="108"/>
      <c r="M475" s="108"/>
      <c r="N475" s="108"/>
      <c r="O475" s="108"/>
      <c r="P475" s="108"/>
      <c r="Q475" s="107"/>
      <c r="R475" s="108"/>
      <c r="S475" s="108"/>
      <c r="T475" s="108"/>
      <c r="U475" s="108"/>
      <c r="V475" s="108"/>
      <c r="W475" s="108"/>
      <c r="X475" s="108"/>
      <c r="Y475" s="108"/>
    </row>
    <row r="476" spans="1:25" ht="18.75" customHeight="1">
      <c r="A476" s="108"/>
      <c r="B476" s="108"/>
      <c r="C476" s="108"/>
      <c r="D476" s="108"/>
      <c r="E476" s="108"/>
      <c r="F476" s="108"/>
      <c r="G476" s="108"/>
      <c r="H476" s="108"/>
      <c r="I476" s="108"/>
      <c r="J476" s="108"/>
      <c r="K476" s="108"/>
      <c r="L476" s="108"/>
      <c r="M476" s="108"/>
      <c r="N476" s="108"/>
      <c r="O476" s="108"/>
      <c r="P476" s="108"/>
      <c r="Q476" s="107"/>
      <c r="R476" s="108"/>
      <c r="S476" s="108"/>
      <c r="T476" s="108"/>
      <c r="U476" s="108"/>
      <c r="V476" s="108"/>
      <c r="W476" s="108"/>
      <c r="X476" s="108"/>
      <c r="Y476" s="108"/>
    </row>
    <row r="477" spans="1:25" ht="18.75" customHeight="1">
      <c r="A477" s="108"/>
      <c r="B477" s="108"/>
      <c r="C477" s="108"/>
      <c r="D477" s="108"/>
      <c r="E477" s="108"/>
      <c r="F477" s="108"/>
      <c r="G477" s="108"/>
      <c r="H477" s="108"/>
      <c r="I477" s="108"/>
      <c r="J477" s="108"/>
      <c r="K477" s="108"/>
      <c r="L477" s="108"/>
      <c r="M477" s="108"/>
      <c r="N477" s="108"/>
      <c r="O477" s="108"/>
      <c r="P477" s="108"/>
      <c r="Q477" s="107"/>
      <c r="R477" s="108"/>
      <c r="S477" s="108"/>
      <c r="T477" s="108"/>
      <c r="U477" s="108"/>
      <c r="V477" s="108"/>
      <c r="W477" s="108"/>
      <c r="X477" s="108"/>
      <c r="Y477" s="108"/>
    </row>
    <row r="478" spans="1:25" ht="18.75" customHeight="1">
      <c r="A478" s="108"/>
      <c r="B478" s="108"/>
      <c r="C478" s="108"/>
      <c r="D478" s="108"/>
      <c r="E478" s="108"/>
      <c r="F478" s="108"/>
      <c r="G478" s="108"/>
      <c r="H478" s="108"/>
      <c r="I478" s="108"/>
      <c r="J478" s="108"/>
      <c r="K478" s="108"/>
      <c r="L478" s="108"/>
      <c r="M478" s="108"/>
      <c r="N478" s="108"/>
      <c r="O478" s="108"/>
      <c r="P478" s="108"/>
      <c r="Q478" s="107"/>
      <c r="R478" s="108"/>
      <c r="S478" s="108"/>
      <c r="T478" s="108"/>
      <c r="U478" s="108"/>
      <c r="V478" s="108"/>
      <c r="W478" s="108"/>
      <c r="X478" s="108"/>
      <c r="Y478" s="108"/>
    </row>
    <row r="479" spans="1:25" ht="18.75" customHeight="1">
      <c r="A479" s="108"/>
      <c r="B479" s="108"/>
      <c r="C479" s="108"/>
      <c r="D479" s="108"/>
      <c r="E479" s="108"/>
      <c r="F479" s="108"/>
      <c r="G479" s="108"/>
      <c r="H479" s="108"/>
      <c r="I479" s="108"/>
      <c r="J479" s="108"/>
      <c r="K479" s="108"/>
      <c r="L479" s="108"/>
      <c r="M479" s="108"/>
      <c r="N479" s="108"/>
      <c r="O479" s="108"/>
      <c r="P479" s="108"/>
      <c r="Q479" s="107"/>
      <c r="R479" s="108"/>
      <c r="S479" s="108"/>
      <c r="T479" s="108"/>
      <c r="U479" s="108"/>
      <c r="V479" s="108"/>
      <c r="W479" s="108"/>
      <c r="X479" s="108"/>
      <c r="Y479" s="108"/>
    </row>
    <row r="480" spans="1:25" ht="18.75" customHeight="1">
      <c r="A480" s="108"/>
      <c r="B480" s="108"/>
      <c r="C480" s="108"/>
      <c r="D480" s="108"/>
      <c r="E480" s="108"/>
      <c r="F480" s="108"/>
      <c r="G480" s="108"/>
      <c r="H480" s="108"/>
      <c r="I480" s="108"/>
      <c r="J480" s="108"/>
      <c r="K480" s="108"/>
      <c r="L480" s="108"/>
      <c r="M480" s="108"/>
      <c r="N480" s="108"/>
      <c r="O480" s="108"/>
      <c r="P480" s="108"/>
      <c r="Q480" s="107"/>
      <c r="R480" s="108"/>
      <c r="S480" s="108"/>
      <c r="T480" s="108"/>
      <c r="U480" s="108"/>
      <c r="V480" s="108"/>
      <c r="W480" s="108"/>
      <c r="X480" s="108"/>
      <c r="Y480" s="108"/>
    </row>
    <row r="481" spans="1:25" ht="18.75" customHeight="1">
      <c r="A481" s="108"/>
      <c r="B481" s="108"/>
      <c r="C481" s="108"/>
      <c r="D481" s="108"/>
      <c r="E481" s="108"/>
      <c r="F481" s="108"/>
      <c r="G481" s="108"/>
      <c r="H481" s="108"/>
      <c r="I481" s="108"/>
      <c r="J481" s="108"/>
      <c r="K481" s="108"/>
      <c r="L481" s="108"/>
      <c r="M481" s="108"/>
      <c r="N481" s="108"/>
      <c r="O481" s="108"/>
      <c r="P481" s="108"/>
      <c r="Q481" s="107"/>
      <c r="R481" s="108"/>
      <c r="S481" s="108"/>
      <c r="T481" s="108"/>
      <c r="U481" s="108"/>
      <c r="V481" s="108"/>
      <c r="W481" s="108"/>
      <c r="X481" s="108"/>
      <c r="Y481" s="108"/>
    </row>
    <row r="482" spans="1:25" ht="18.75" customHeight="1">
      <c r="A482" s="108"/>
      <c r="B482" s="108"/>
      <c r="C482" s="108"/>
      <c r="D482" s="108"/>
      <c r="E482" s="108"/>
      <c r="F482" s="108"/>
      <c r="G482" s="108"/>
      <c r="H482" s="108"/>
      <c r="I482" s="108"/>
      <c r="J482" s="108"/>
      <c r="K482" s="108"/>
      <c r="L482" s="108"/>
      <c r="M482" s="108"/>
      <c r="N482" s="108"/>
      <c r="O482" s="108"/>
      <c r="P482" s="108"/>
      <c r="Q482" s="107"/>
      <c r="R482" s="108"/>
      <c r="S482" s="108"/>
      <c r="T482" s="108"/>
      <c r="U482" s="108"/>
      <c r="V482" s="108"/>
      <c r="W482" s="108"/>
      <c r="X482" s="108"/>
      <c r="Y482" s="108"/>
    </row>
    <row r="483" spans="1:25" ht="18.75" customHeight="1">
      <c r="A483" s="108"/>
      <c r="B483" s="108"/>
      <c r="C483" s="108"/>
      <c r="D483" s="108"/>
      <c r="E483" s="108"/>
      <c r="F483" s="108"/>
      <c r="G483" s="108"/>
      <c r="H483" s="108"/>
      <c r="I483" s="108"/>
      <c r="J483" s="108"/>
      <c r="K483" s="108"/>
      <c r="L483" s="108"/>
      <c r="M483" s="108"/>
      <c r="N483" s="108"/>
      <c r="O483" s="108"/>
      <c r="P483" s="108"/>
      <c r="Q483" s="107"/>
      <c r="R483" s="108"/>
      <c r="S483" s="108"/>
      <c r="T483" s="108"/>
      <c r="U483" s="108"/>
      <c r="V483" s="108"/>
      <c r="W483" s="108"/>
      <c r="X483" s="108"/>
      <c r="Y483" s="108"/>
    </row>
    <row r="484" spans="1:25" ht="18.75" customHeight="1">
      <c r="A484" s="108"/>
      <c r="B484" s="108"/>
      <c r="C484" s="108"/>
      <c r="D484" s="108"/>
      <c r="E484" s="108"/>
      <c r="F484" s="108"/>
      <c r="G484" s="108"/>
      <c r="H484" s="108"/>
      <c r="I484" s="108"/>
      <c r="J484" s="108"/>
      <c r="K484" s="108"/>
      <c r="L484" s="108"/>
      <c r="M484" s="108"/>
      <c r="N484" s="108"/>
      <c r="O484" s="108"/>
      <c r="P484" s="108"/>
      <c r="Q484" s="107"/>
      <c r="R484" s="108"/>
      <c r="S484" s="108"/>
      <c r="T484" s="108"/>
      <c r="U484" s="108"/>
      <c r="V484" s="108"/>
      <c r="W484" s="108"/>
      <c r="X484" s="108"/>
      <c r="Y484" s="108"/>
    </row>
    <row r="485" spans="1:25" ht="18.75" customHeight="1">
      <c r="A485" s="108"/>
      <c r="B485" s="108"/>
      <c r="C485" s="108"/>
      <c r="D485" s="108"/>
      <c r="E485" s="108"/>
      <c r="F485" s="108"/>
      <c r="G485" s="108"/>
      <c r="H485" s="108"/>
      <c r="I485" s="108"/>
      <c r="J485" s="108"/>
      <c r="K485" s="108"/>
      <c r="L485" s="108"/>
      <c r="M485" s="108"/>
      <c r="N485" s="108"/>
      <c r="O485" s="108"/>
      <c r="P485" s="108"/>
      <c r="Q485" s="107"/>
      <c r="R485" s="108"/>
      <c r="S485" s="108"/>
      <c r="T485" s="108"/>
      <c r="U485" s="108"/>
      <c r="V485" s="108"/>
      <c r="W485" s="108"/>
      <c r="X485" s="108"/>
      <c r="Y485" s="108"/>
    </row>
    <row r="486" spans="1:25" ht="18.75" customHeight="1">
      <c r="A486" s="108"/>
      <c r="B486" s="108"/>
      <c r="C486" s="108"/>
      <c r="D486" s="108"/>
      <c r="E486" s="108"/>
      <c r="F486" s="108"/>
      <c r="G486" s="108"/>
      <c r="H486" s="108"/>
      <c r="I486" s="108"/>
      <c r="J486" s="108"/>
      <c r="K486" s="108"/>
      <c r="L486" s="108"/>
      <c r="M486" s="108"/>
      <c r="N486" s="108"/>
      <c r="O486" s="108"/>
      <c r="P486" s="108"/>
      <c r="Q486" s="107"/>
      <c r="R486" s="108"/>
      <c r="S486" s="108"/>
      <c r="T486" s="108"/>
      <c r="U486" s="108"/>
      <c r="V486" s="108"/>
      <c r="W486" s="108"/>
      <c r="X486" s="108"/>
      <c r="Y486" s="108"/>
    </row>
    <row r="487" spans="1:25" ht="18.75" customHeight="1">
      <c r="A487" s="108"/>
      <c r="B487" s="108"/>
      <c r="C487" s="108"/>
      <c r="D487" s="108"/>
      <c r="E487" s="108"/>
      <c r="F487" s="108"/>
      <c r="G487" s="108"/>
      <c r="H487" s="108"/>
      <c r="I487" s="108"/>
      <c r="J487" s="108"/>
      <c r="K487" s="108"/>
      <c r="L487" s="108"/>
      <c r="M487" s="108"/>
      <c r="N487" s="108"/>
      <c r="O487" s="108"/>
      <c r="P487" s="108"/>
      <c r="Q487" s="107"/>
      <c r="R487" s="108"/>
      <c r="S487" s="108"/>
      <c r="T487" s="108"/>
      <c r="U487" s="108"/>
      <c r="V487" s="108"/>
      <c r="W487" s="108"/>
      <c r="X487" s="108"/>
      <c r="Y487" s="108"/>
    </row>
    <row r="488" spans="1:25" ht="18.75" customHeight="1">
      <c r="A488" s="108"/>
      <c r="B488" s="108"/>
      <c r="C488" s="108"/>
      <c r="D488" s="108"/>
      <c r="E488" s="108"/>
      <c r="F488" s="108"/>
      <c r="G488" s="108"/>
      <c r="H488" s="108"/>
      <c r="I488" s="108"/>
      <c r="J488" s="108"/>
      <c r="K488" s="108"/>
      <c r="L488" s="108"/>
      <c r="M488" s="108"/>
      <c r="N488" s="108"/>
      <c r="O488" s="108"/>
      <c r="P488" s="108"/>
      <c r="Q488" s="107"/>
      <c r="R488" s="108"/>
      <c r="S488" s="108"/>
      <c r="T488" s="108"/>
      <c r="U488" s="108"/>
      <c r="V488" s="108"/>
      <c r="W488" s="108"/>
      <c r="X488" s="108"/>
      <c r="Y488" s="108"/>
    </row>
    <row r="489" spans="1:25" ht="18.75" customHeight="1">
      <c r="A489" s="108"/>
      <c r="B489" s="108"/>
      <c r="C489" s="108"/>
      <c r="D489" s="108"/>
      <c r="E489" s="108"/>
      <c r="F489" s="108"/>
      <c r="G489" s="108"/>
      <c r="H489" s="108"/>
      <c r="I489" s="108"/>
      <c r="J489" s="108"/>
      <c r="K489" s="108"/>
      <c r="L489" s="108"/>
      <c r="M489" s="108"/>
      <c r="N489" s="108"/>
      <c r="O489" s="108"/>
      <c r="P489" s="108"/>
      <c r="Q489" s="107"/>
      <c r="R489" s="108"/>
      <c r="S489" s="108"/>
      <c r="T489" s="108"/>
      <c r="U489" s="108"/>
      <c r="V489" s="108"/>
      <c r="W489" s="108"/>
      <c r="X489" s="108"/>
      <c r="Y489" s="108"/>
    </row>
    <row r="490" spans="1:25" ht="18.75" customHeight="1">
      <c r="A490" s="108"/>
      <c r="B490" s="108"/>
      <c r="C490" s="108"/>
      <c r="D490" s="108"/>
      <c r="E490" s="108"/>
      <c r="F490" s="108"/>
      <c r="G490" s="108"/>
      <c r="H490" s="108"/>
      <c r="I490" s="108"/>
      <c r="J490" s="108"/>
      <c r="K490" s="108"/>
      <c r="L490" s="108"/>
      <c r="M490" s="108"/>
      <c r="N490" s="108"/>
      <c r="O490" s="108"/>
      <c r="P490" s="108"/>
      <c r="Q490" s="107"/>
      <c r="R490" s="108"/>
      <c r="S490" s="108"/>
      <c r="T490" s="108"/>
      <c r="U490" s="108"/>
      <c r="V490" s="108"/>
      <c r="W490" s="108"/>
      <c r="X490" s="108"/>
      <c r="Y490" s="108"/>
    </row>
    <row r="491" spans="1:25" ht="18.75" customHeight="1">
      <c r="A491" s="108"/>
      <c r="B491" s="108"/>
      <c r="C491" s="108"/>
      <c r="D491" s="108"/>
      <c r="E491" s="108"/>
      <c r="F491" s="108"/>
      <c r="G491" s="108"/>
      <c r="H491" s="108"/>
      <c r="I491" s="108"/>
      <c r="J491" s="108"/>
      <c r="K491" s="108"/>
      <c r="L491" s="108"/>
      <c r="M491" s="108"/>
      <c r="N491" s="108"/>
      <c r="O491" s="108"/>
      <c r="P491" s="108"/>
      <c r="Q491" s="107"/>
      <c r="R491" s="108"/>
      <c r="S491" s="108"/>
      <c r="T491" s="108"/>
      <c r="U491" s="108"/>
      <c r="V491" s="108"/>
      <c r="W491" s="108"/>
      <c r="X491" s="108"/>
      <c r="Y491" s="108"/>
    </row>
    <row r="492" spans="1:25" ht="18.75" customHeight="1">
      <c r="A492" s="108"/>
      <c r="B492" s="108"/>
      <c r="C492" s="108"/>
      <c r="D492" s="108"/>
      <c r="E492" s="108"/>
      <c r="F492" s="108"/>
      <c r="G492" s="108"/>
      <c r="H492" s="108"/>
      <c r="I492" s="108"/>
      <c r="J492" s="108"/>
      <c r="K492" s="108"/>
      <c r="L492" s="108"/>
      <c r="M492" s="108"/>
      <c r="N492" s="108"/>
      <c r="O492" s="108"/>
      <c r="P492" s="108"/>
      <c r="Q492" s="107"/>
      <c r="R492" s="108"/>
      <c r="S492" s="108"/>
      <c r="T492" s="108"/>
      <c r="U492" s="108"/>
      <c r="V492" s="108"/>
      <c r="W492" s="108"/>
      <c r="X492" s="108"/>
      <c r="Y492" s="108"/>
    </row>
    <row r="493" spans="1:25" ht="18.75" customHeight="1">
      <c r="A493" s="108"/>
      <c r="B493" s="108"/>
      <c r="C493" s="108"/>
      <c r="D493" s="108"/>
      <c r="E493" s="108"/>
      <c r="F493" s="108"/>
      <c r="G493" s="108"/>
      <c r="H493" s="108"/>
      <c r="I493" s="108"/>
      <c r="J493" s="108"/>
      <c r="K493" s="108"/>
      <c r="L493" s="108"/>
      <c r="M493" s="108"/>
      <c r="N493" s="108"/>
      <c r="O493" s="108"/>
      <c r="P493" s="108"/>
      <c r="Q493" s="107"/>
      <c r="R493" s="108"/>
      <c r="S493" s="108"/>
      <c r="T493" s="108"/>
      <c r="U493" s="108"/>
      <c r="V493" s="108"/>
      <c r="W493" s="108"/>
      <c r="X493" s="108"/>
      <c r="Y493" s="108"/>
    </row>
    <row r="494" spans="1:25" ht="18.75" customHeight="1">
      <c r="A494" s="108"/>
      <c r="B494" s="108"/>
      <c r="C494" s="108"/>
      <c r="D494" s="108"/>
      <c r="E494" s="108"/>
      <c r="F494" s="108"/>
      <c r="G494" s="108"/>
      <c r="H494" s="108"/>
      <c r="I494" s="108"/>
      <c r="J494" s="108"/>
      <c r="K494" s="108"/>
      <c r="L494" s="108"/>
      <c r="M494" s="108"/>
      <c r="N494" s="108"/>
      <c r="O494" s="108"/>
      <c r="P494" s="108"/>
      <c r="Q494" s="107"/>
      <c r="R494" s="108"/>
      <c r="S494" s="108"/>
      <c r="T494" s="108"/>
      <c r="U494" s="108"/>
      <c r="V494" s="108"/>
      <c r="W494" s="108"/>
      <c r="X494" s="108"/>
      <c r="Y494" s="108"/>
    </row>
    <row r="495" spans="1:25" ht="18.75" customHeight="1">
      <c r="A495" s="108"/>
      <c r="B495" s="108"/>
      <c r="C495" s="108"/>
      <c r="D495" s="108"/>
      <c r="E495" s="108"/>
      <c r="F495" s="108"/>
      <c r="G495" s="108"/>
      <c r="H495" s="108"/>
      <c r="I495" s="108"/>
      <c r="J495" s="108"/>
      <c r="K495" s="108"/>
      <c r="L495" s="108"/>
      <c r="M495" s="108"/>
      <c r="N495" s="108"/>
      <c r="O495" s="108"/>
      <c r="P495" s="108"/>
      <c r="Q495" s="107"/>
      <c r="R495" s="108"/>
      <c r="S495" s="108"/>
      <c r="T495" s="108"/>
      <c r="U495" s="108"/>
      <c r="V495" s="108"/>
      <c r="W495" s="108"/>
      <c r="X495" s="108"/>
      <c r="Y495" s="108"/>
    </row>
    <row r="496" spans="1:25" ht="18.75" customHeight="1">
      <c r="A496" s="108"/>
      <c r="B496" s="108"/>
      <c r="C496" s="108"/>
      <c r="D496" s="108"/>
      <c r="E496" s="108"/>
      <c r="F496" s="108"/>
      <c r="G496" s="108"/>
      <c r="H496" s="108"/>
      <c r="I496" s="108"/>
      <c r="J496" s="108"/>
      <c r="K496" s="108"/>
      <c r="L496" s="108"/>
      <c r="M496" s="108"/>
      <c r="N496" s="108"/>
      <c r="O496" s="108"/>
      <c r="P496" s="108"/>
      <c r="Q496" s="107"/>
      <c r="R496" s="108"/>
      <c r="S496" s="108"/>
      <c r="T496" s="108"/>
      <c r="U496" s="108"/>
      <c r="V496" s="108"/>
      <c r="W496" s="108"/>
      <c r="X496" s="108"/>
      <c r="Y496" s="108"/>
    </row>
    <row r="497" spans="1:25" ht="18.75" customHeight="1">
      <c r="A497" s="108"/>
      <c r="B497" s="108"/>
      <c r="C497" s="108"/>
      <c r="D497" s="108"/>
      <c r="E497" s="108"/>
      <c r="F497" s="108"/>
      <c r="G497" s="108"/>
      <c r="H497" s="108"/>
      <c r="I497" s="108"/>
      <c r="J497" s="108"/>
      <c r="K497" s="108"/>
      <c r="L497" s="108"/>
      <c r="M497" s="108"/>
      <c r="N497" s="108"/>
      <c r="O497" s="108"/>
      <c r="P497" s="108"/>
      <c r="Q497" s="107"/>
      <c r="R497" s="108"/>
      <c r="S497" s="108"/>
      <c r="T497" s="108"/>
      <c r="U497" s="108"/>
      <c r="V497" s="108"/>
      <c r="W497" s="108"/>
      <c r="X497" s="108"/>
      <c r="Y497" s="108"/>
    </row>
    <row r="498" spans="1:25" ht="18.75" customHeight="1">
      <c r="A498" s="108"/>
      <c r="B498" s="108"/>
      <c r="C498" s="108"/>
      <c r="D498" s="108"/>
      <c r="E498" s="108"/>
      <c r="F498" s="108"/>
      <c r="G498" s="108"/>
      <c r="H498" s="108"/>
      <c r="I498" s="108"/>
      <c r="J498" s="108"/>
      <c r="K498" s="108"/>
      <c r="L498" s="108"/>
      <c r="M498" s="108"/>
      <c r="N498" s="108"/>
      <c r="O498" s="108"/>
      <c r="P498" s="108"/>
      <c r="Q498" s="107"/>
      <c r="R498" s="108"/>
      <c r="S498" s="108"/>
      <c r="T498" s="108"/>
      <c r="U498" s="108"/>
      <c r="V498" s="108"/>
      <c r="W498" s="108"/>
      <c r="X498" s="108"/>
      <c r="Y498" s="108"/>
    </row>
    <row r="499" spans="1:25" ht="18.75" customHeight="1">
      <c r="A499" s="108"/>
      <c r="B499" s="108"/>
      <c r="C499" s="108"/>
      <c r="D499" s="108"/>
      <c r="E499" s="108"/>
      <c r="F499" s="108"/>
      <c r="G499" s="108"/>
      <c r="H499" s="108"/>
      <c r="I499" s="108"/>
      <c r="J499" s="108"/>
      <c r="K499" s="108"/>
      <c r="L499" s="108"/>
      <c r="M499" s="108"/>
      <c r="N499" s="108"/>
      <c r="O499" s="108"/>
      <c r="P499" s="108"/>
      <c r="Q499" s="107"/>
      <c r="R499" s="108"/>
      <c r="S499" s="108"/>
      <c r="T499" s="108"/>
      <c r="U499" s="108"/>
      <c r="V499" s="108"/>
      <c r="W499" s="108"/>
      <c r="X499" s="108"/>
      <c r="Y499" s="108"/>
    </row>
    <row r="500" spans="1:25" ht="18.75" customHeight="1">
      <c r="A500" s="108"/>
      <c r="B500" s="108"/>
      <c r="C500" s="108"/>
      <c r="D500" s="108"/>
      <c r="E500" s="108"/>
      <c r="F500" s="108"/>
      <c r="G500" s="108"/>
      <c r="H500" s="108"/>
      <c r="I500" s="108"/>
      <c r="J500" s="108"/>
      <c r="K500" s="108"/>
      <c r="L500" s="108"/>
      <c r="M500" s="108"/>
      <c r="N500" s="108"/>
      <c r="O500" s="108"/>
      <c r="P500" s="108"/>
      <c r="Q500" s="107"/>
      <c r="R500" s="108"/>
      <c r="S500" s="108"/>
      <c r="T500" s="108"/>
      <c r="U500" s="108"/>
      <c r="V500" s="108"/>
      <c r="W500" s="108"/>
      <c r="X500" s="108"/>
      <c r="Y500" s="108"/>
    </row>
    <row r="501" spans="1:25" ht="18.75" customHeight="1">
      <c r="A501" s="108"/>
      <c r="B501" s="108"/>
      <c r="C501" s="108"/>
      <c r="D501" s="108"/>
      <c r="E501" s="108"/>
      <c r="F501" s="108"/>
      <c r="G501" s="108"/>
      <c r="H501" s="108"/>
      <c r="I501" s="108"/>
      <c r="J501" s="108"/>
      <c r="K501" s="108"/>
      <c r="L501" s="108"/>
      <c r="M501" s="108"/>
      <c r="N501" s="108"/>
      <c r="O501" s="108"/>
      <c r="P501" s="108"/>
      <c r="Q501" s="107"/>
      <c r="R501" s="108"/>
      <c r="S501" s="108"/>
      <c r="T501" s="108"/>
      <c r="U501" s="108"/>
      <c r="V501" s="108"/>
      <c r="W501" s="108"/>
      <c r="X501" s="108"/>
      <c r="Y501" s="108"/>
    </row>
    <row r="502" spans="1:25" ht="18.75" customHeight="1">
      <c r="A502" s="108"/>
      <c r="B502" s="108"/>
      <c r="C502" s="108"/>
      <c r="D502" s="108"/>
      <c r="E502" s="108"/>
      <c r="F502" s="108"/>
      <c r="G502" s="108"/>
      <c r="H502" s="108"/>
      <c r="I502" s="108"/>
      <c r="J502" s="108"/>
      <c r="K502" s="108"/>
      <c r="L502" s="108"/>
      <c r="M502" s="108"/>
      <c r="N502" s="108"/>
      <c r="O502" s="108"/>
      <c r="P502" s="108"/>
      <c r="Q502" s="107"/>
      <c r="R502" s="108"/>
      <c r="S502" s="108"/>
      <c r="T502" s="108"/>
      <c r="U502" s="108"/>
      <c r="V502" s="108"/>
      <c r="W502" s="108"/>
      <c r="X502" s="108"/>
      <c r="Y502" s="108"/>
    </row>
    <row r="503" spans="1:25" ht="18.75" customHeight="1">
      <c r="A503" s="108"/>
      <c r="B503" s="108"/>
      <c r="C503" s="108"/>
      <c r="D503" s="108"/>
      <c r="E503" s="108"/>
      <c r="F503" s="108"/>
      <c r="G503" s="108"/>
      <c r="H503" s="108"/>
      <c r="I503" s="108"/>
      <c r="J503" s="108"/>
      <c r="K503" s="108"/>
      <c r="L503" s="108"/>
      <c r="M503" s="108"/>
      <c r="N503" s="108"/>
      <c r="O503" s="108"/>
      <c r="P503" s="108"/>
      <c r="Q503" s="107"/>
      <c r="R503" s="108"/>
      <c r="S503" s="108"/>
      <c r="T503" s="108"/>
      <c r="U503" s="108"/>
      <c r="V503" s="108"/>
      <c r="W503" s="108"/>
      <c r="X503" s="108"/>
      <c r="Y503" s="108"/>
    </row>
    <row r="504" spans="1:25" ht="18.75" customHeight="1">
      <c r="A504" s="108"/>
      <c r="B504" s="108"/>
      <c r="C504" s="108"/>
      <c r="D504" s="108"/>
      <c r="E504" s="108"/>
      <c r="F504" s="108"/>
      <c r="G504" s="108"/>
      <c r="H504" s="108"/>
      <c r="I504" s="108"/>
      <c r="J504" s="108"/>
      <c r="K504" s="108"/>
      <c r="L504" s="108"/>
      <c r="M504" s="108"/>
      <c r="N504" s="108"/>
      <c r="O504" s="108"/>
      <c r="P504" s="108"/>
      <c r="Q504" s="107"/>
      <c r="R504" s="108"/>
      <c r="S504" s="108"/>
      <c r="T504" s="108"/>
      <c r="U504" s="108"/>
      <c r="V504" s="108"/>
      <c r="W504" s="108"/>
      <c r="X504" s="108"/>
      <c r="Y504" s="108"/>
    </row>
    <row r="505" spans="1:25" ht="18.75" customHeight="1">
      <c r="A505" s="108"/>
      <c r="B505" s="108"/>
      <c r="C505" s="108"/>
      <c r="D505" s="108"/>
      <c r="E505" s="108"/>
      <c r="F505" s="108"/>
      <c r="G505" s="108"/>
      <c r="H505" s="108"/>
      <c r="I505" s="108"/>
      <c r="J505" s="108"/>
      <c r="K505" s="108"/>
      <c r="L505" s="108"/>
      <c r="M505" s="108"/>
      <c r="N505" s="108"/>
      <c r="O505" s="108"/>
      <c r="P505" s="108"/>
      <c r="Q505" s="107"/>
      <c r="R505" s="108"/>
      <c r="S505" s="108"/>
      <c r="T505" s="108"/>
      <c r="U505" s="108"/>
      <c r="V505" s="108"/>
      <c r="W505" s="108"/>
      <c r="X505" s="108"/>
      <c r="Y505" s="108"/>
    </row>
    <row r="506" spans="1:25" ht="18.75" customHeight="1">
      <c r="A506" s="108"/>
      <c r="B506" s="108"/>
      <c r="C506" s="108"/>
      <c r="D506" s="108"/>
      <c r="E506" s="108"/>
      <c r="F506" s="108"/>
      <c r="G506" s="108"/>
      <c r="H506" s="108"/>
      <c r="I506" s="108"/>
      <c r="J506" s="108"/>
      <c r="K506" s="108"/>
      <c r="L506" s="108"/>
      <c r="M506" s="108"/>
      <c r="N506" s="108"/>
      <c r="O506" s="108"/>
      <c r="P506" s="108"/>
      <c r="Q506" s="107"/>
      <c r="R506" s="108"/>
      <c r="S506" s="108"/>
      <c r="T506" s="108"/>
      <c r="U506" s="108"/>
      <c r="V506" s="108"/>
      <c r="W506" s="108"/>
      <c r="X506" s="108"/>
      <c r="Y506" s="108"/>
    </row>
    <row r="507" spans="1:25" ht="18.75" customHeight="1">
      <c r="A507" s="108"/>
      <c r="B507" s="108"/>
      <c r="C507" s="108"/>
      <c r="D507" s="108"/>
      <c r="E507" s="108"/>
      <c r="F507" s="108"/>
      <c r="G507" s="108"/>
      <c r="H507" s="108"/>
      <c r="I507" s="108"/>
      <c r="J507" s="108"/>
      <c r="K507" s="108"/>
      <c r="L507" s="108"/>
      <c r="M507" s="108"/>
      <c r="N507" s="108"/>
      <c r="O507" s="108"/>
      <c r="P507" s="108"/>
      <c r="Q507" s="107"/>
      <c r="R507" s="108"/>
      <c r="S507" s="108"/>
      <c r="T507" s="108"/>
      <c r="U507" s="108"/>
      <c r="V507" s="108"/>
      <c r="W507" s="108"/>
      <c r="X507" s="108"/>
      <c r="Y507" s="108"/>
    </row>
    <row r="508" spans="1:25" ht="18.75" customHeight="1">
      <c r="A508" s="108"/>
      <c r="B508" s="108"/>
      <c r="C508" s="108"/>
      <c r="D508" s="108"/>
      <c r="E508" s="108"/>
      <c r="F508" s="108"/>
      <c r="G508" s="108"/>
      <c r="H508" s="108"/>
      <c r="I508" s="108"/>
      <c r="J508" s="108"/>
      <c r="K508" s="108"/>
      <c r="L508" s="108"/>
      <c r="M508" s="108"/>
      <c r="N508" s="108"/>
      <c r="O508" s="108"/>
      <c r="P508" s="108"/>
      <c r="Q508" s="107"/>
      <c r="R508" s="108"/>
      <c r="S508" s="108"/>
      <c r="T508" s="108"/>
      <c r="U508" s="108"/>
      <c r="V508" s="108"/>
      <c r="W508" s="108"/>
      <c r="X508" s="108"/>
      <c r="Y508" s="108"/>
    </row>
    <row r="509" spans="1:25" ht="18.75" customHeight="1">
      <c r="A509" s="108"/>
      <c r="B509" s="108"/>
      <c r="C509" s="108"/>
      <c r="D509" s="108"/>
      <c r="E509" s="108"/>
      <c r="F509" s="108"/>
      <c r="G509" s="108"/>
      <c r="H509" s="108"/>
      <c r="I509" s="108"/>
      <c r="J509" s="108"/>
      <c r="K509" s="108"/>
      <c r="L509" s="108"/>
      <c r="M509" s="108"/>
      <c r="N509" s="108"/>
      <c r="O509" s="108"/>
      <c r="P509" s="108"/>
      <c r="Q509" s="107"/>
      <c r="R509" s="108"/>
      <c r="S509" s="108"/>
      <c r="T509" s="108"/>
      <c r="U509" s="108"/>
      <c r="V509" s="108"/>
      <c r="W509" s="108"/>
      <c r="X509" s="108"/>
      <c r="Y509" s="108"/>
    </row>
    <row r="510" spans="1:25" ht="18.75" customHeight="1">
      <c r="A510" s="108"/>
      <c r="B510" s="108"/>
      <c r="C510" s="108"/>
      <c r="D510" s="108"/>
      <c r="E510" s="108"/>
      <c r="F510" s="108"/>
      <c r="G510" s="108"/>
      <c r="H510" s="108"/>
      <c r="I510" s="108"/>
      <c r="J510" s="108"/>
      <c r="K510" s="108"/>
      <c r="L510" s="108"/>
      <c r="M510" s="108"/>
      <c r="N510" s="108"/>
      <c r="O510" s="108"/>
      <c r="P510" s="108"/>
      <c r="Q510" s="107"/>
      <c r="R510" s="108"/>
      <c r="S510" s="108"/>
      <c r="T510" s="108"/>
      <c r="U510" s="108"/>
      <c r="V510" s="108"/>
      <c r="W510" s="108"/>
      <c r="X510" s="108"/>
      <c r="Y510" s="108"/>
    </row>
    <row r="511" spans="1:25" ht="18.75" customHeight="1">
      <c r="A511" s="108"/>
      <c r="B511" s="108"/>
      <c r="C511" s="108"/>
      <c r="D511" s="108"/>
      <c r="E511" s="108"/>
      <c r="F511" s="108"/>
      <c r="G511" s="108"/>
      <c r="H511" s="108"/>
      <c r="I511" s="108"/>
      <c r="J511" s="108"/>
      <c r="K511" s="108"/>
      <c r="L511" s="108"/>
      <c r="M511" s="108"/>
      <c r="N511" s="108"/>
      <c r="O511" s="108"/>
      <c r="P511" s="108"/>
      <c r="Q511" s="107"/>
      <c r="R511" s="108"/>
      <c r="S511" s="108"/>
      <c r="T511" s="108"/>
      <c r="U511" s="108"/>
      <c r="V511" s="108"/>
      <c r="W511" s="108"/>
      <c r="X511" s="108"/>
      <c r="Y511" s="108"/>
    </row>
    <row r="512" spans="1:25" ht="18.75" customHeight="1">
      <c r="A512" s="108"/>
      <c r="B512" s="108"/>
      <c r="C512" s="108"/>
      <c r="D512" s="108"/>
      <c r="E512" s="108"/>
      <c r="F512" s="108"/>
      <c r="G512" s="108"/>
      <c r="H512" s="108"/>
      <c r="I512" s="108"/>
      <c r="J512" s="108"/>
      <c r="K512" s="108"/>
      <c r="L512" s="108"/>
      <c r="M512" s="108"/>
      <c r="N512" s="108"/>
      <c r="O512" s="108"/>
      <c r="P512" s="108"/>
      <c r="Q512" s="107"/>
      <c r="R512" s="108"/>
      <c r="S512" s="108"/>
      <c r="T512" s="108"/>
      <c r="U512" s="108"/>
      <c r="V512" s="108"/>
      <c r="W512" s="108"/>
      <c r="X512" s="108"/>
      <c r="Y512" s="108"/>
    </row>
    <row r="513" spans="1:25" ht="18.75" customHeight="1">
      <c r="A513" s="108"/>
      <c r="B513" s="108"/>
      <c r="C513" s="108"/>
      <c r="D513" s="108"/>
      <c r="E513" s="108"/>
      <c r="F513" s="108"/>
      <c r="G513" s="108"/>
      <c r="H513" s="108"/>
      <c r="I513" s="108"/>
      <c r="J513" s="108"/>
      <c r="K513" s="108"/>
      <c r="L513" s="108"/>
      <c r="M513" s="108"/>
      <c r="N513" s="108"/>
      <c r="O513" s="108"/>
      <c r="P513" s="108"/>
      <c r="Q513" s="107"/>
      <c r="R513" s="108"/>
      <c r="S513" s="108"/>
      <c r="T513" s="108"/>
      <c r="U513" s="108"/>
      <c r="V513" s="108"/>
      <c r="W513" s="108"/>
      <c r="X513" s="108"/>
      <c r="Y513" s="108"/>
    </row>
    <row r="514" spans="1:25" ht="18.75" customHeight="1">
      <c r="A514" s="108"/>
      <c r="B514" s="108"/>
      <c r="C514" s="108"/>
      <c r="D514" s="108"/>
      <c r="E514" s="108"/>
      <c r="F514" s="108"/>
      <c r="G514" s="108"/>
      <c r="H514" s="108"/>
      <c r="I514" s="108"/>
      <c r="J514" s="108"/>
      <c r="K514" s="108"/>
      <c r="L514" s="108"/>
      <c r="M514" s="108"/>
      <c r="N514" s="108"/>
      <c r="O514" s="108"/>
      <c r="P514" s="108"/>
      <c r="Q514" s="107"/>
      <c r="R514" s="108"/>
      <c r="S514" s="108"/>
      <c r="T514" s="108"/>
      <c r="U514" s="108"/>
      <c r="V514" s="108"/>
      <c r="W514" s="108"/>
      <c r="X514" s="108"/>
      <c r="Y514" s="108"/>
    </row>
    <row r="515" spans="1:25" ht="18.75" customHeight="1">
      <c r="A515" s="108"/>
      <c r="B515" s="108"/>
      <c r="C515" s="108"/>
      <c r="D515" s="108"/>
      <c r="E515" s="108"/>
      <c r="F515" s="108"/>
      <c r="G515" s="108"/>
      <c r="H515" s="108"/>
      <c r="I515" s="108"/>
      <c r="J515" s="108"/>
      <c r="K515" s="108"/>
      <c r="L515" s="108"/>
      <c r="M515" s="108"/>
      <c r="N515" s="108"/>
      <c r="O515" s="108"/>
      <c r="P515" s="108"/>
      <c r="Q515" s="107"/>
      <c r="R515" s="108"/>
      <c r="S515" s="108"/>
      <c r="T515" s="108"/>
      <c r="U515" s="108"/>
      <c r="V515" s="108"/>
      <c r="W515" s="108"/>
      <c r="X515" s="108"/>
      <c r="Y515" s="108"/>
    </row>
    <row r="516" spans="1:25" ht="18.75" customHeight="1">
      <c r="A516" s="108"/>
      <c r="B516" s="108"/>
      <c r="C516" s="108"/>
      <c r="D516" s="108"/>
      <c r="E516" s="108"/>
      <c r="F516" s="108"/>
      <c r="G516" s="108"/>
      <c r="H516" s="108"/>
      <c r="I516" s="108"/>
      <c r="J516" s="108"/>
      <c r="K516" s="108"/>
      <c r="L516" s="108"/>
      <c r="M516" s="108"/>
      <c r="N516" s="108"/>
      <c r="O516" s="108"/>
      <c r="P516" s="108"/>
      <c r="Q516" s="107"/>
      <c r="R516" s="108"/>
      <c r="S516" s="108"/>
      <c r="T516" s="108"/>
      <c r="U516" s="108"/>
      <c r="V516" s="108"/>
      <c r="W516" s="108"/>
      <c r="X516" s="108"/>
      <c r="Y516" s="108"/>
    </row>
    <row r="517" spans="1:25" ht="18.75" customHeight="1">
      <c r="A517" s="108"/>
      <c r="B517" s="108"/>
      <c r="C517" s="108"/>
      <c r="D517" s="108"/>
      <c r="E517" s="108"/>
      <c r="F517" s="108"/>
      <c r="G517" s="108"/>
      <c r="H517" s="108"/>
      <c r="I517" s="108"/>
      <c r="J517" s="108"/>
      <c r="K517" s="108"/>
      <c r="L517" s="108"/>
      <c r="M517" s="108"/>
      <c r="N517" s="108"/>
      <c r="O517" s="108"/>
      <c r="P517" s="108"/>
      <c r="Q517" s="107"/>
      <c r="R517" s="108"/>
      <c r="S517" s="108"/>
      <c r="T517" s="108"/>
      <c r="U517" s="108"/>
      <c r="V517" s="108"/>
      <c r="W517" s="108"/>
      <c r="X517" s="108"/>
      <c r="Y517" s="108"/>
    </row>
    <row r="518" spans="1:25" ht="18.75" customHeight="1">
      <c r="A518" s="108"/>
      <c r="B518" s="108"/>
      <c r="C518" s="108"/>
      <c r="D518" s="108"/>
      <c r="E518" s="108"/>
      <c r="F518" s="108"/>
      <c r="G518" s="108"/>
      <c r="H518" s="108"/>
      <c r="I518" s="108"/>
      <c r="J518" s="108"/>
      <c r="K518" s="108"/>
      <c r="L518" s="108"/>
      <c r="M518" s="108"/>
      <c r="N518" s="108"/>
      <c r="O518" s="108"/>
      <c r="P518" s="108"/>
      <c r="Q518" s="107"/>
      <c r="R518" s="108"/>
      <c r="S518" s="108"/>
      <c r="T518" s="108"/>
      <c r="U518" s="108"/>
      <c r="V518" s="108"/>
      <c r="W518" s="108"/>
      <c r="X518" s="108"/>
      <c r="Y518" s="108"/>
    </row>
    <row r="519" spans="1:25" ht="18.75" customHeight="1">
      <c r="A519" s="108"/>
      <c r="B519" s="108"/>
      <c r="C519" s="108"/>
      <c r="D519" s="108"/>
      <c r="E519" s="108"/>
      <c r="F519" s="108"/>
      <c r="G519" s="108"/>
      <c r="H519" s="108"/>
      <c r="I519" s="108"/>
      <c r="J519" s="108"/>
      <c r="K519" s="108"/>
      <c r="L519" s="108"/>
      <c r="M519" s="108"/>
      <c r="N519" s="108"/>
      <c r="O519" s="108"/>
      <c r="P519" s="108"/>
      <c r="Q519" s="107"/>
      <c r="R519" s="108"/>
      <c r="S519" s="108"/>
      <c r="T519" s="108"/>
      <c r="U519" s="108"/>
      <c r="V519" s="108"/>
      <c r="W519" s="108"/>
      <c r="X519" s="108"/>
      <c r="Y519" s="108"/>
    </row>
    <row r="520" spans="1:25" ht="18.75" customHeight="1">
      <c r="A520" s="108"/>
      <c r="B520" s="108"/>
      <c r="C520" s="108"/>
      <c r="D520" s="108"/>
      <c r="E520" s="108"/>
      <c r="F520" s="108"/>
      <c r="G520" s="108"/>
      <c r="H520" s="108"/>
      <c r="I520" s="108"/>
      <c r="J520" s="108"/>
      <c r="K520" s="108"/>
      <c r="L520" s="108"/>
      <c r="M520" s="108"/>
      <c r="N520" s="108"/>
      <c r="O520" s="108"/>
      <c r="P520" s="108"/>
      <c r="Q520" s="107"/>
      <c r="R520" s="108"/>
      <c r="S520" s="108"/>
      <c r="T520" s="108"/>
      <c r="U520" s="108"/>
      <c r="V520" s="108"/>
      <c r="W520" s="108"/>
      <c r="X520" s="108"/>
      <c r="Y520" s="108"/>
    </row>
    <row r="521" spans="1:25" ht="18.75" customHeight="1">
      <c r="A521" s="108"/>
      <c r="B521" s="108"/>
      <c r="C521" s="108"/>
      <c r="D521" s="108"/>
      <c r="E521" s="108"/>
      <c r="F521" s="108"/>
      <c r="G521" s="108"/>
      <c r="H521" s="108"/>
      <c r="I521" s="108"/>
      <c r="J521" s="108"/>
      <c r="K521" s="108"/>
      <c r="L521" s="108"/>
      <c r="M521" s="108"/>
      <c r="N521" s="108"/>
      <c r="O521" s="108"/>
      <c r="P521" s="108"/>
      <c r="Q521" s="107"/>
      <c r="R521" s="108"/>
      <c r="S521" s="108"/>
      <c r="T521" s="108"/>
      <c r="U521" s="108"/>
      <c r="V521" s="108"/>
      <c r="W521" s="108"/>
      <c r="X521" s="108"/>
      <c r="Y521" s="108"/>
    </row>
    <row r="522" spans="1:25" ht="18.75" customHeight="1">
      <c r="A522" s="108"/>
      <c r="B522" s="108"/>
      <c r="C522" s="108"/>
      <c r="D522" s="108"/>
      <c r="E522" s="108"/>
      <c r="F522" s="108"/>
      <c r="G522" s="108"/>
      <c r="H522" s="108"/>
      <c r="I522" s="108"/>
      <c r="J522" s="108"/>
      <c r="K522" s="108"/>
      <c r="L522" s="108"/>
      <c r="M522" s="108"/>
      <c r="N522" s="108"/>
      <c r="O522" s="108"/>
      <c r="P522" s="108"/>
      <c r="Q522" s="107"/>
      <c r="R522" s="108"/>
      <c r="S522" s="108"/>
      <c r="T522" s="108"/>
      <c r="U522" s="108"/>
      <c r="V522" s="108"/>
      <c r="W522" s="108"/>
      <c r="X522" s="108"/>
      <c r="Y522" s="108"/>
    </row>
    <row r="523" spans="1:25" ht="18.75" customHeight="1">
      <c r="A523" s="108"/>
      <c r="B523" s="108"/>
      <c r="C523" s="108"/>
      <c r="D523" s="108"/>
      <c r="E523" s="108"/>
      <c r="F523" s="108"/>
      <c r="G523" s="108"/>
      <c r="H523" s="108"/>
      <c r="I523" s="108"/>
      <c r="J523" s="108"/>
      <c r="K523" s="108"/>
      <c r="L523" s="108"/>
      <c r="M523" s="108"/>
      <c r="N523" s="108"/>
      <c r="O523" s="108"/>
      <c r="P523" s="108"/>
      <c r="Q523" s="107"/>
      <c r="R523" s="108"/>
      <c r="S523" s="108"/>
      <c r="T523" s="108"/>
      <c r="U523" s="108"/>
      <c r="V523" s="108"/>
      <c r="W523" s="108"/>
      <c r="X523" s="108"/>
      <c r="Y523" s="108"/>
    </row>
    <row r="524" spans="1:25" ht="18.75" customHeight="1">
      <c r="A524" s="108"/>
      <c r="B524" s="108"/>
      <c r="C524" s="108"/>
      <c r="D524" s="108"/>
      <c r="E524" s="108"/>
      <c r="F524" s="108"/>
      <c r="G524" s="108"/>
      <c r="H524" s="108"/>
      <c r="I524" s="108"/>
      <c r="J524" s="108"/>
      <c r="K524" s="108"/>
      <c r="L524" s="108"/>
      <c r="M524" s="108"/>
      <c r="N524" s="108"/>
      <c r="O524" s="108"/>
      <c r="P524" s="108"/>
      <c r="Q524" s="107"/>
      <c r="R524" s="108"/>
      <c r="S524" s="108"/>
      <c r="T524" s="108"/>
      <c r="U524" s="108"/>
      <c r="V524" s="108"/>
      <c r="W524" s="108"/>
      <c r="X524" s="108"/>
      <c r="Y524" s="108"/>
    </row>
    <row r="525" spans="1:25" ht="18.75" customHeight="1">
      <c r="A525" s="108"/>
      <c r="B525" s="108"/>
      <c r="C525" s="108"/>
      <c r="D525" s="108"/>
      <c r="E525" s="108"/>
      <c r="F525" s="108"/>
      <c r="G525" s="108"/>
      <c r="H525" s="108"/>
      <c r="I525" s="108"/>
      <c r="J525" s="108"/>
      <c r="K525" s="108"/>
      <c r="L525" s="108"/>
      <c r="M525" s="108"/>
      <c r="N525" s="108"/>
      <c r="O525" s="108"/>
      <c r="P525" s="108"/>
      <c r="Q525" s="107"/>
      <c r="R525" s="108"/>
      <c r="S525" s="108"/>
      <c r="T525" s="108"/>
      <c r="U525" s="108"/>
      <c r="V525" s="108"/>
      <c r="W525" s="108"/>
      <c r="X525" s="108"/>
      <c r="Y525" s="108"/>
    </row>
    <row r="526" spans="1:25" ht="18.75" customHeight="1">
      <c r="A526" s="108"/>
      <c r="B526" s="108"/>
      <c r="C526" s="108"/>
      <c r="D526" s="108"/>
      <c r="E526" s="108"/>
      <c r="F526" s="108"/>
      <c r="G526" s="108"/>
      <c r="H526" s="108"/>
      <c r="I526" s="108"/>
      <c r="J526" s="108"/>
      <c r="K526" s="108"/>
      <c r="L526" s="108"/>
      <c r="M526" s="108"/>
      <c r="N526" s="108"/>
      <c r="O526" s="108"/>
      <c r="P526" s="108"/>
      <c r="Q526" s="107"/>
      <c r="R526" s="108"/>
      <c r="S526" s="108"/>
      <c r="T526" s="108"/>
      <c r="U526" s="108"/>
      <c r="V526" s="108"/>
      <c r="W526" s="108"/>
      <c r="X526" s="108"/>
      <c r="Y526" s="108"/>
    </row>
    <row r="527" spans="1:25" ht="18.75" customHeight="1">
      <c r="A527" s="108"/>
      <c r="B527" s="108"/>
      <c r="C527" s="108"/>
      <c r="D527" s="108"/>
      <c r="E527" s="108"/>
      <c r="F527" s="108"/>
      <c r="G527" s="108"/>
      <c r="H527" s="108"/>
      <c r="I527" s="108"/>
      <c r="J527" s="108"/>
      <c r="K527" s="108"/>
      <c r="L527" s="108"/>
      <c r="M527" s="108"/>
      <c r="N527" s="108"/>
      <c r="O527" s="108"/>
      <c r="P527" s="108"/>
      <c r="Q527" s="107"/>
      <c r="R527" s="108"/>
      <c r="S527" s="108"/>
      <c r="T527" s="108"/>
      <c r="U527" s="108"/>
      <c r="V527" s="108"/>
      <c r="W527" s="108"/>
      <c r="X527" s="108"/>
      <c r="Y527" s="108"/>
    </row>
    <row r="528" spans="1:25" ht="18.75" customHeight="1">
      <c r="A528" s="108"/>
      <c r="B528" s="108"/>
      <c r="C528" s="108"/>
      <c r="D528" s="108"/>
      <c r="E528" s="108"/>
      <c r="F528" s="108"/>
      <c r="G528" s="108"/>
      <c r="H528" s="108"/>
      <c r="I528" s="108"/>
      <c r="J528" s="108"/>
      <c r="K528" s="108"/>
      <c r="L528" s="108"/>
      <c r="M528" s="108"/>
      <c r="N528" s="108"/>
      <c r="O528" s="108"/>
      <c r="P528" s="108"/>
      <c r="Q528" s="107"/>
      <c r="R528" s="108"/>
      <c r="S528" s="108"/>
      <c r="T528" s="108"/>
      <c r="U528" s="108"/>
      <c r="V528" s="108"/>
      <c r="W528" s="108"/>
      <c r="X528" s="108"/>
      <c r="Y528" s="108"/>
    </row>
    <row r="529" spans="1:25" ht="18.75" customHeight="1">
      <c r="A529" s="108"/>
      <c r="B529" s="108"/>
      <c r="C529" s="108"/>
      <c r="D529" s="108"/>
      <c r="E529" s="108"/>
      <c r="F529" s="108"/>
      <c r="G529" s="108"/>
      <c r="H529" s="108"/>
      <c r="I529" s="108"/>
      <c r="J529" s="108"/>
      <c r="K529" s="108"/>
      <c r="L529" s="108"/>
      <c r="M529" s="108"/>
      <c r="N529" s="108"/>
      <c r="O529" s="108"/>
      <c r="P529" s="108"/>
      <c r="Q529" s="107"/>
      <c r="R529" s="108"/>
      <c r="S529" s="108"/>
      <c r="T529" s="108"/>
      <c r="U529" s="108"/>
      <c r="V529" s="108"/>
      <c r="W529" s="108"/>
      <c r="X529" s="108"/>
      <c r="Y529" s="108"/>
    </row>
    <row r="530" spans="1:25" ht="18.75" customHeight="1">
      <c r="A530" s="108"/>
      <c r="B530" s="108"/>
      <c r="C530" s="108"/>
      <c r="D530" s="108"/>
      <c r="E530" s="108"/>
      <c r="F530" s="108"/>
      <c r="G530" s="108"/>
      <c r="H530" s="108"/>
      <c r="I530" s="108"/>
      <c r="J530" s="108"/>
      <c r="K530" s="108"/>
      <c r="L530" s="108"/>
      <c r="M530" s="108"/>
      <c r="N530" s="108"/>
      <c r="O530" s="108"/>
      <c r="P530" s="108"/>
      <c r="Q530" s="107"/>
      <c r="R530" s="108"/>
      <c r="S530" s="108"/>
      <c r="T530" s="108"/>
      <c r="U530" s="108"/>
      <c r="V530" s="108"/>
      <c r="W530" s="108"/>
      <c r="X530" s="108"/>
      <c r="Y530" s="108"/>
    </row>
    <row r="531" spans="1:25" ht="18.75" customHeight="1">
      <c r="A531" s="108"/>
      <c r="B531" s="108"/>
      <c r="C531" s="108"/>
      <c r="D531" s="108"/>
      <c r="E531" s="108"/>
      <c r="F531" s="108"/>
      <c r="G531" s="108"/>
      <c r="H531" s="108"/>
      <c r="I531" s="108"/>
      <c r="J531" s="108"/>
      <c r="K531" s="108"/>
      <c r="L531" s="108"/>
      <c r="M531" s="108"/>
      <c r="N531" s="108"/>
      <c r="O531" s="108"/>
      <c r="P531" s="108"/>
      <c r="Q531" s="107"/>
      <c r="R531" s="108"/>
      <c r="S531" s="108"/>
      <c r="T531" s="108"/>
      <c r="U531" s="108"/>
      <c r="V531" s="108"/>
      <c r="W531" s="108"/>
      <c r="X531" s="108"/>
      <c r="Y531" s="108"/>
    </row>
    <row r="532" spans="1:25" ht="18.75" customHeight="1">
      <c r="A532" s="108"/>
      <c r="B532" s="108"/>
      <c r="C532" s="108"/>
      <c r="D532" s="108"/>
      <c r="E532" s="108"/>
      <c r="F532" s="108"/>
      <c r="G532" s="108"/>
      <c r="H532" s="108"/>
      <c r="I532" s="108"/>
      <c r="J532" s="108"/>
      <c r="K532" s="108"/>
      <c r="L532" s="108"/>
      <c r="M532" s="108"/>
      <c r="N532" s="108"/>
      <c r="O532" s="108"/>
      <c r="P532" s="108"/>
      <c r="Q532" s="107"/>
      <c r="R532" s="108"/>
      <c r="S532" s="108"/>
      <c r="T532" s="108"/>
      <c r="U532" s="108"/>
      <c r="V532" s="108"/>
      <c r="W532" s="108"/>
      <c r="X532" s="108"/>
      <c r="Y532" s="108"/>
    </row>
    <row r="533" spans="1:25" ht="18.75" customHeight="1">
      <c r="A533" s="108"/>
      <c r="B533" s="108"/>
      <c r="C533" s="108"/>
      <c r="D533" s="108"/>
      <c r="E533" s="108"/>
      <c r="F533" s="108"/>
      <c r="G533" s="108"/>
      <c r="H533" s="108"/>
      <c r="I533" s="108"/>
      <c r="J533" s="108"/>
      <c r="K533" s="108"/>
      <c r="L533" s="108"/>
      <c r="M533" s="108"/>
      <c r="N533" s="108"/>
      <c r="O533" s="108"/>
      <c r="P533" s="108"/>
      <c r="Q533" s="107"/>
      <c r="R533" s="108"/>
      <c r="S533" s="108"/>
      <c r="T533" s="108"/>
      <c r="U533" s="108"/>
      <c r="V533" s="108"/>
      <c r="W533" s="108"/>
      <c r="X533" s="108"/>
      <c r="Y533" s="108"/>
    </row>
    <row r="534" spans="1:25" ht="18.75" customHeight="1">
      <c r="A534" s="108"/>
      <c r="B534" s="108"/>
      <c r="C534" s="108"/>
      <c r="D534" s="108"/>
      <c r="E534" s="108"/>
      <c r="F534" s="108"/>
      <c r="G534" s="108"/>
      <c r="H534" s="108"/>
      <c r="I534" s="108"/>
      <c r="J534" s="108"/>
      <c r="K534" s="108"/>
      <c r="L534" s="108"/>
      <c r="M534" s="108"/>
      <c r="N534" s="108"/>
      <c r="O534" s="108"/>
      <c r="P534" s="108"/>
      <c r="Q534" s="107"/>
      <c r="R534" s="108"/>
      <c r="S534" s="108"/>
      <c r="T534" s="108"/>
      <c r="U534" s="108"/>
      <c r="V534" s="108"/>
      <c r="W534" s="108"/>
      <c r="X534" s="108"/>
      <c r="Y534" s="108"/>
    </row>
    <row r="535" spans="1:25" ht="18.75" customHeight="1">
      <c r="A535" s="108"/>
      <c r="B535" s="108"/>
      <c r="C535" s="108"/>
      <c r="D535" s="108"/>
      <c r="E535" s="108"/>
      <c r="F535" s="108"/>
      <c r="G535" s="108"/>
      <c r="H535" s="108"/>
      <c r="I535" s="108"/>
      <c r="J535" s="108"/>
      <c r="K535" s="108"/>
      <c r="L535" s="108"/>
      <c r="M535" s="108"/>
      <c r="N535" s="108"/>
      <c r="O535" s="108"/>
      <c r="P535" s="108"/>
      <c r="Q535" s="107"/>
      <c r="R535" s="108"/>
      <c r="S535" s="108"/>
      <c r="T535" s="108"/>
      <c r="U535" s="108"/>
      <c r="V535" s="108"/>
      <c r="W535" s="108"/>
      <c r="X535" s="108"/>
      <c r="Y535" s="108"/>
    </row>
    <row r="536" spans="1:25" ht="18.75" customHeight="1">
      <c r="A536" s="108"/>
      <c r="B536" s="108"/>
      <c r="C536" s="108"/>
      <c r="D536" s="108"/>
      <c r="E536" s="108"/>
      <c r="F536" s="108"/>
      <c r="G536" s="108"/>
      <c r="H536" s="108"/>
      <c r="I536" s="108"/>
      <c r="J536" s="108"/>
      <c r="K536" s="108"/>
      <c r="L536" s="108"/>
      <c r="M536" s="108"/>
      <c r="N536" s="108"/>
      <c r="O536" s="108"/>
      <c r="P536" s="108"/>
      <c r="Q536" s="107"/>
      <c r="R536" s="108"/>
      <c r="S536" s="108"/>
      <c r="T536" s="108"/>
      <c r="U536" s="108"/>
      <c r="V536" s="108"/>
      <c r="W536" s="108"/>
      <c r="X536" s="108"/>
      <c r="Y536" s="108"/>
    </row>
    <row r="537" spans="1:25" ht="18.75" customHeight="1">
      <c r="A537" s="108"/>
      <c r="B537" s="108"/>
      <c r="C537" s="108"/>
      <c r="D537" s="108"/>
      <c r="E537" s="108"/>
      <c r="F537" s="108"/>
      <c r="G537" s="108"/>
      <c r="H537" s="108"/>
      <c r="I537" s="108"/>
      <c r="J537" s="108"/>
      <c r="K537" s="108"/>
      <c r="L537" s="108"/>
      <c r="M537" s="108"/>
      <c r="N537" s="108"/>
      <c r="O537" s="108"/>
      <c r="P537" s="108"/>
      <c r="Q537" s="107"/>
      <c r="R537" s="108"/>
      <c r="S537" s="108"/>
      <c r="T537" s="108"/>
      <c r="U537" s="108"/>
      <c r="V537" s="108"/>
      <c r="W537" s="108"/>
      <c r="X537" s="108"/>
      <c r="Y537" s="108"/>
    </row>
    <row r="538" spans="1:25" ht="18.75" customHeight="1">
      <c r="A538" s="108"/>
      <c r="B538" s="108"/>
      <c r="C538" s="108"/>
      <c r="D538" s="108"/>
      <c r="E538" s="108"/>
      <c r="F538" s="108"/>
      <c r="G538" s="108"/>
      <c r="H538" s="108"/>
      <c r="I538" s="108"/>
      <c r="J538" s="108"/>
      <c r="K538" s="108"/>
      <c r="L538" s="108"/>
      <c r="M538" s="108"/>
      <c r="N538" s="108"/>
      <c r="O538" s="108"/>
      <c r="P538" s="108"/>
      <c r="Q538" s="107"/>
      <c r="R538" s="108"/>
      <c r="S538" s="108"/>
      <c r="T538" s="108"/>
      <c r="U538" s="108"/>
      <c r="V538" s="108"/>
      <c r="W538" s="108"/>
      <c r="X538" s="108"/>
      <c r="Y538" s="108"/>
    </row>
    <row r="539" spans="1:25" ht="18.75" customHeight="1">
      <c r="A539" s="108"/>
      <c r="B539" s="108"/>
      <c r="C539" s="108"/>
      <c r="D539" s="108"/>
      <c r="E539" s="108"/>
      <c r="F539" s="108"/>
      <c r="G539" s="108"/>
      <c r="H539" s="108"/>
      <c r="I539" s="108"/>
      <c r="J539" s="108"/>
      <c r="K539" s="108"/>
      <c r="L539" s="108"/>
      <c r="M539" s="108"/>
      <c r="N539" s="108"/>
      <c r="O539" s="108"/>
      <c r="P539" s="108"/>
      <c r="Q539" s="107"/>
      <c r="R539" s="108"/>
      <c r="S539" s="108"/>
      <c r="T539" s="108"/>
      <c r="U539" s="108"/>
      <c r="V539" s="108"/>
      <c r="W539" s="108"/>
      <c r="X539" s="108"/>
      <c r="Y539" s="108"/>
    </row>
    <row r="540" spans="1:25" ht="18.75" customHeight="1">
      <c r="A540" s="108"/>
      <c r="B540" s="108"/>
      <c r="C540" s="108"/>
      <c r="D540" s="108"/>
      <c r="E540" s="108"/>
      <c r="F540" s="108"/>
      <c r="G540" s="108"/>
      <c r="H540" s="108"/>
      <c r="I540" s="108"/>
      <c r="J540" s="108"/>
      <c r="K540" s="108"/>
      <c r="L540" s="108"/>
      <c r="M540" s="108"/>
      <c r="N540" s="108"/>
      <c r="O540" s="108"/>
      <c r="P540" s="108"/>
      <c r="Q540" s="107"/>
      <c r="R540" s="108"/>
      <c r="S540" s="108"/>
      <c r="T540" s="108"/>
      <c r="U540" s="108"/>
      <c r="V540" s="108"/>
      <c r="W540" s="108"/>
      <c r="X540" s="108"/>
      <c r="Y540" s="108"/>
    </row>
    <row r="541" spans="1:25" ht="18.75" customHeight="1">
      <c r="A541" s="108"/>
      <c r="B541" s="108"/>
      <c r="C541" s="108"/>
      <c r="D541" s="108"/>
      <c r="E541" s="108"/>
      <c r="F541" s="108"/>
      <c r="G541" s="108"/>
      <c r="H541" s="108"/>
      <c r="I541" s="108"/>
      <c r="J541" s="108"/>
      <c r="K541" s="108"/>
      <c r="L541" s="108"/>
      <c r="M541" s="108"/>
      <c r="N541" s="108"/>
      <c r="O541" s="108"/>
      <c r="P541" s="108"/>
      <c r="Q541" s="107"/>
      <c r="R541" s="108"/>
      <c r="S541" s="108"/>
      <c r="T541" s="108"/>
      <c r="U541" s="108"/>
      <c r="V541" s="108"/>
      <c r="W541" s="108"/>
      <c r="X541" s="108"/>
      <c r="Y541" s="108"/>
    </row>
    <row r="542" spans="1:25" ht="18.75" customHeight="1">
      <c r="A542" s="108"/>
      <c r="B542" s="108"/>
      <c r="C542" s="108"/>
      <c r="D542" s="108"/>
      <c r="E542" s="108"/>
      <c r="F542" s="108"/>
      <c r="G542" s="108"/>
      <c r="H542" s="108"/>
      <c r="I542" s="108"/>
      <c r="J542" s="108"/>
      <c r="K542" s="108"/>
      <c r="L542" s="108"/>
      <c r="M542" s="108"/>
      <c r="N542" s="108"/>
      <c r="O542" s="108"/>
      <c r="P542" s="108"/>
      <c r="Q542" s="107"/>
      <c r="R542" s="108"/>
      <c r="S542" s="108"/>
      <c r="T542" s="108"/>
      <c r="U542" s="108"/>
      <c r="V542" s="108"/>
      <c r="W542" s="108"/>
      <c r="X542" s="108"/>
      <c r="Y542" s="108"/>
    </row>
    <row r="543" spans="1:25" ht="18.75" customHeight="1">
      <c r="A543" s="108"/>
      <c r="B543" s="108"/>
      <c r="C543" s="108"/>
      <c r="D543" s="108"/>
      <c r="E543" s="108"/>
      <c r="F543" s="108"/>
      <c r="G543" s="108"/>
      <c r="H543" s="108"/>
      <c r="I543" s="108"/>
      <c r="J543" s="108"/>
      <c r="K543" s="108"/>
      <c r="L543" s="108"/>
      <c r="M543" s="108"/>
      <c r="N543" s="108"/>
      <c r="O543" s="108"/>
      <c r="P543" s="108"/>
      <c r="Q543" s="107"/>
      <c r="R543" s="108"/>
      <c r="S543" s="108"/>
      <c r="T543" s="108"/>
      <c r="U543" s="108"/>
      <c r="V543" s="108"/>
      <c r="W543" s="108"/>
      <c r="X543" s="108"/>
      <c r="Y543" s="108"/>
    </row>
    <row r="544" spans="1:25" ht="18.75" customHeight="1">
      <c r="A544" s="108"/>
      <c r="B544" s="108"/>
      <c r="C544" s="108"/>
      <c r="D544" s="108"/>
      <c r="E544" s="108"/>
      <c r="F544" s="108"/>
      <c r="G544" s="108"/>
      <c r="H544" s="108"/>
      <c r="I544" s="108"/>
      <c r="J544" s="108"/>
      <c r="K544" s="108"/>
      <c r="L544" s="108"/>
      <c r="M544" s="108"/>
      <c r="N544" s="108"/>
      <c r="O544" s="108"/>
      <c r="P544" s="108"/>
      <c r="Q544" s="107"/>
      <c r="R544" s="108"/>
      <c r="S544" s="108"/>
      <c r="T544" s="108"/>
      <c r="U544" s="108"/>
      <c r="V544" s="108"/>
      <c r="W544" s="108"/>
      <c r="X544" s="108"/>
      <c r="Y544" s="108"/>
    </row>
    <row r="545" spans="1:25" ht="18.75" customHeight="1">
      <c r="A545" s="108"/>
      <c r="B545" s="108"/>
      <c r="C545" s="108"/>
      <c r="D545" s="108"/>
      <c r="E545" s="108"/>
      <c r="F545" s="108"/>
      <c r="G545" s="108"/>
      <c r="H545" s="108"/>
      <c r="I545" s="108"/>
      <c r="J545" s="108"/>
      <c r="K545" s="108"/>
      <c r="L545" s="108"/>
      <c r="M545" s="108"/>
      <c r="N545" s="108"/>
      <c r="O545" s="108"/>
      <c r="P545" s="108"/>
      <c r="Q545" s="107"/>
      <c r="R545" s="108"/>
      <c r="S545" s="108"/>
      <c r="T545" s="108"/>
      <c r="U545" s="108"/>
      <c r="V545" s="108"/>
      <c r="W545" s="108"/>
      <c r="X545" s="108"/>
      <c r="Y545" s="108"/>
    </row>
    <row r="546" spans="1:25" ht="18.75" customHeight="1">
      <c r="A546" s="108"/>
      <c r="B546" s="108"/>
      <c r="C546" s="108"/>
      <c r="D546" s="108"/>
      <c r="E546" s="108"/>
      <c r="F546" s="108"/>
      <c r="G546" s="108"/>
      <c r="H546" s="108"/>
      <c r="I546" s="108"/>
      <c r="J546" s="108"/>
      <c r="K546" s="108"/>
      <c r="L546" s="108"/>
      <c r="M546" s="108"/>
      <c r="N546" s="108"/>
      <c r="O546" s="108"/>
      <c r="P546" s="108"/>
      <c r="Q546" s="107"/>
      <c r="R546" s="108"/>
      <c r="S546" s="108"/>
      <c r="T546" s="108"/>
      <c r="U546" s="108"/>
      <c r="V546" s="108"/>
      <c r="W546" s="108"/>
      <c r="X546" s="108"/>
      <c r="Y546" s="108"/>
    </row>
    <row r="547" spans="1:25" ht="18.75" customHeight="1">
      <c r="A547" s="108"/>
      <c r="B547" s="108"/>
      <c r="C547" s="108"/>
      <c r="D547" s="108"/>
      <c r="E547" s="108"/>
      <c r="F547" s="108"/>
      <c r="G547" s="108"/>
      <c r="H547" s="108"/>
      <c r="I547" s="108"/>
      <c r="J547" s="108"/>
      <c r="K547" s="108"/>
      <c r="L547" s="108"/>
      <c r="M547" s="108"/>
      <c r="N547" s="108"/>
      <c r="O547" s="108"/>
      <c r="P547" s="108"/>
      <c r="Q547" s="107"/>
      <c r="R547" s="108"/>
      <c r="S547" s="108"/>
      <c r="T547" s="108"/>
      <c r="U547" s="108"/>
      <c r="V547" s="108"/>
      <c r="W547" s="108"/>
      <c r="X547" s="108"/>
      <c r="Y547" s="108"/>
    </row>
    <row r="548" spans="1:25" ht="18.75" customHeight="1">
      <c r="A548" s="108"/>
      <c r="B548" s="108"/>
      <c r="C548" s="108"/>
      <c r="D548" s="108"/>
      <c r="E548" s="108"/>
      <c r="F548" s="108"/>
      <c r="G548" s="108"/>
      <c r="H548" s="108"/>
      <c r="I548" s="108"/>
      <c r="J548" s="108"/>
      <c r="K548" s="108"/>
      <c r="L548" s="108"/>
      <c r="M548" s="108"/>
      <c r="N548" s="108"/>
      <c r="O548" s="108"/>
      <c r="P548" s="108"/>
      <c r="Q548" s="107"/>
      <c r="R548" s="108"/>
      <c r="S548" s="108"/>
      <c r="T548" s="108"/>
      <c r="U548" s="108"/>
      <c r="V548" s="108"/>
      <c r="W548" s="108"/>
      <c r="X548" s="108"/>
      <c r="Y548" s="108"/>
    </row>
    <row r="549" spans="1:25" ht="18.75" customHeight="1">
      <c r="A549" s="108"/>
      <c r="B549" s="108"/>
      <c r="C549" s="108"/>
      <c r="D549" s="108"/>
      <c r="E549" s="108"/>
      <c r="F549" s="108"/>
      <c r="G549" s="108"/>
      <c r="H549" s="108"/>
      <c r="I549" s="108"/>
      <c r="J549" s="108"/>
      <c r="K549" s="108"/>
      <c r="L549" s="108"/>
      <c r="M549" s="108"/>
      <c r="N549" s="108"/>
      <c r="O549" s="108"/>
      <c r="P549" s="108"/>
      <c r="Q549" s="107"/>
      <c r="R549" s="108"/>
      <c r="S549" s="108"/>
      <c r="T549" s="108"/>
      <c r="U549" s="108"/>
      <c r="V549" s="108"/>
      <c r="W549" s="108"/>
      <c r="X549" s="108"/>
      <c r="Y549" s="108"/>
    </row>
    <row r="550" spans="1:25" ht="18.75" customHeight="1">
      <c r="A550" s="108"/>
      <c r="B550" s="108"/>
      <c r="C550" s="108"/>
      <c r="D550" s="108"/>
      <c r="E550" s="108"/>
      <c r="F550" s="108"/>
      <c r="G550" s="108"/>
      <c r="H550" s="108"/>
      <c r="I550" s="108"/>
      <c r="J550" s="108"/>
      <c r="K550" s="108"/>
      <c r="L550" s="108"/>
      <c r="M550" s="108"/>
      <c r="N550" s="108"/>
      <c r="O550" s="108"/>
      <c r="P550" s="108"/>
      <c r="Q550" s="107"/>
      <c r="R550" s="108"/>
      <c r="S550" s="108"/>
      <c r="T550" s="108"/>
      <c r="U550" s="108"/>
      <c r="V550" s="108"/>
      <c r="W550" s="108"/>
      <c r="X550" s="108"/>
      <c r="Y550" s="108"/>
    </row>
    <row r="551" spans="1:25" ht="18.75" customHeight="1">
      <c r="A551" s="108"/>
      <c r="B551" s="108"/>
      <c r="C551" s="108"/>
      <c r="D551" s="108"/>
      <c r="E551" s="108"/>
      <c r="F551" s="108"/>
      <c r="G551" s="108"/>
      <c r="H551" s="108"/>
      <c r="I551" s="108"/>
      <c r="J551" s="108"/>
      <c r="K551" s="108"/>
      <c r="L551" s="108"/>
      <c r="M551" s="108"/>
      <c r="N551" s="108"/>
      <c r="O551" s="108"/>
      <c r="P551" s="108"/>
      <c r="Q551" s="107"/>
      <c r="R551" s="108"/>
      <c r="S551" s="108"/>
      <c r="T551" s="108"/>
      <c r="U551" s="108"/>
      <c r="V551" s="108"/>
      <c r="W551" s="108"/>
      <c r="X551" s="108"/>
      <c r="Y551" s="108"/>
    </row>
    <row r="552" spans="1:25" ht="18.75" customHeight="1">
      <c r="A552" s="108"/>
      <c r="B552" s="108"/>
      <c r="C552" s="108"/>
      <c r="D552" s="108"/>
      <c r="E552" s="108"/>
      <c r="F552" s="108"/>
      <c r="G552" s="108"/>
      <c r="H552" s="108"/>
      <c r="I552" s="108"/>
      <c r="J552" s="108"/>
      <c r="K552" s="108"/>
      <c r="L552" s="108"/>
      <c r="M552" s="108"/>
      <c r="N552" s="108"/>
      <c r="O552" s="108"/>
      <c r="P552" s="108"/>
      <c r="Q552" s="107"/>
      <c r="R552" s="108"/>
      <c r="S552" s="108"/>
      <c r="T552" s="108"/>
      <c r="U552" s="108"/>
      <c r="V552" s="108"/>
      <c r="W552" s="108"/>
      <c r="X552" s="108"/>
      <c r="Y552" s="108"/>
    </row>
    <row r="553" spans="1:25" ht="18.75" customHeight="1">
      <c r="A553" s="108"/>
      <c r="B553" s="108"/>
      <c r="C553" s="108"/>
      <c r="D553" s="108"/>
      <c r="E553" s="108"/>
      <c r="F553" s="108"/>
      <c r="G553" s="108"/>
      <c r="H553" s="108"/>
      <c r="I553" s="108"/>
      <c r="J553" s="108"/>
      <c r="K553" s="108"/>
      <c r="L553" s="108"/>
      <c r="M553" s="108"/>
      <c r="N553" s="108"/>
      <c r="O553" s="108"/>
      <c r="P553" s="108"/>
      <c r="Q553" s="107"/>
      <c r="R553" s="108"/>
      <c r="S553" s="108"/>
      <c r="T553" s="108"/>
      <c r="U553" s="108"/>
      <c r="V553" s="108"/>
      <c r="W553" s="108"/>
      <c r="X553" s="108"/>
      <c r="Y553" s="108"/>
    </row>
    <row r="554" spans="1:25" ht="18.75" customHeight="1">
      <c r="A554" s="108"/>
      <c r="B554" s="108"/>
      <c r="C554" s="108"/>
      <c r="D554" s="108"/>
      <c r="E554" s="108"/>
      <c r="F554" s="108"/>
      <c r="G554" s="108"/>
      <c r="H554" s="108"/>
      <c r="I554" s="108"/>
      <c r="J554" s="108"/>
      <c r="K554" s="108"/>
      <c r="L554" s="108"/>
      <c r="M554" s="108"/>
      <c r="N554" s="108"/>
      <c r="O554" s="108"/>
      <c r="P554" s="108"/>
      <c r="Q554" s="107"/>
      <c r="R554" s="108"/>
      <c r="S554" s="108"/>
      <c r="T554" s="108"/>
      <c r="U554" s="108"/>
      <c r="V554" s="108"/>
      <c r="W554" s="108"/>
      <c r="X554" s="108"/>
      <c r="Y554" s="108"/>
    </row>
    <row r="555" spans="1:25" ht="18.75" customHeight="1">
      <c r="A555" s="108"/>
      <c r="B555" s="108"/>
      <c r="C555" s="108"/>
      <c r="D555" s="108"/>
      <c r="E555" s="108"/>
      <c r="F555" s="108"/>
      <c r="G555" s="108"/>
      <c r="H555" s="108"/>
      <c r="I555" s="108"/>
      <c r="J555" s="108"/>
      <c r="K555" s="108"/>
      <c r="L555" s="108"/>
      <c r="M555" s="108"/>
      <c r="N555" s="108"/>
      <c r="O555" s="108"/>
      <c r="P555" s="108"/>
      <c r="Q555" s="107"/>
      <c r="R555" s="108"/>
      <c r="S555" s="108"/>
      <c r="T555" s="108"/>
      <c r="U555" s="108"/>
      <c r="V555" s="108"/>
      <c r="W555" s="108"/>
      <c r="X555" s="108"/>
      <c r="Y555" s="108"/>
    </row>
    <row r="556" spans="1:25" ht="18.75" customHeight="1">
      <c r="A556" s="108"/>
      <c r="B556" s="108"/>
      <c r="C556" s="108"/>
      <c r="D556" s="108"/>
      <c r="E556" s="108"/>
      <c r="F556" s="108"/>
      <c r="G556" s="108"/>
      <c r="H556" s="108"/>
      <c r="I556" s="108"/>
      <c r="J556" s="108"/>
      <c r="K556" s="108"/>
      <c r="L556" s="108"/>
      <c r="M556" s="108"/>
      <c r="N556" s="108"/>
      <c r="O556" s="108"/>
      <c r="P556" s="108"/>
      <c r="Q556" s="107"/>
      <c r="R556" s="108"/>
      <c r="S556" s="108"/>
      <c r="T556" s="108"/>
      <c r="U556" s="108"/>
      <c r="V556" s="108"/>
      <c r="W556" s="108"/>
      <c r="X556" s="108"/>
      <c r="Y556" s="108"/>
    </row>
    <row r="557" spans="1:25" ht="18.75" customHeight="1">
      <c r="A557" s="108"/>
      <c r="B557" s="108"/>
      <c r="C557" s="108"/>
      <c r="D557" s="108"/>
      <c r="E557" s="108"/>
      <c r="F557" s="108"/>
      <c r="G557" s="108"/>
      <c r="H557" s="108"/>
      <c r="I557" s="108"/>
      <c r="J557" s="108"/>
      <c r="K557" s="108"/>
      <c r="L557" s="108"/>
      <c r="M557" s="108"/>
      <c r="N557" s="108"/>
      <c r="O557" s="108"/>
      <c r="P557" s="108"/>
      <c r="Q557" s="107"/>
      <c r="R557" s="108"/>
      <c r="S557" s="108"/>
      <c r="T557" s="108"/>
      <c r="U557" s="108"/>
      <c r="V557" s="108"/>
      <c r="W557" s="108"/>
      <c r="X557" s="108"/>
      <c r="Y557" s="108"/>
    </row>
    <row r="558" spans="1:25" ht="18.75" customHeight="1">
      <c r="A558" s="108"/>
      <c r="B558" s="108"/>
      <c r="C558" s="108"/>
      <c r="D558" s="108"/>
      <c r="E558" s="108"/>
      <c r="F558" s="108"/>
      <c r="G558" s="108"/>
      <c r="H558" s="108"/>
      <c r="I558" s="108"/>
      <c r="J558" s="108"/>
      <c r="K558" s="108"/>
      <c r="L558" s="108"/>
      <c r="M558" s="108"/>
      <c r="N558" s="108"/>
      <c r="O558" s="108"/>
      <c r="P558" s="108"/>
      <c r="Q558" s="107"/>
      <c r="R558" s="108"/>
      <c r="S558" s="108"/>
      <c r="T558" s="108"/>
      <c r="U558" s="108"/>
      <c r="V558" s="108"/>
      <c r="W558" s="108"/>
      <c r="X558" s="108"/>
      <c r="Y558" s="108"/>
    </row>
    <row r="559" spans="1:25" ht="18.75" customHeight="1">
      <c r="A559" s="108"/>
      <c r="B559" s="108"/>
      <c r="C559" s="108"/>
      <c r="D559" s="108"/>
      <c r="E559" s="108"/>
      <c r="F559" s="108"/>
      <c r="G559" s="108"/>
      <c r="H559" s="108"/>
      <c r="I559" s="108"/>
      <c r="J559" s="108"/>
      <c r="K559" s="108"/>
      <c r="L559" s="108"/>
      <c r="M559" s="108"/>
      <c r="N559" s="108"/>
      <c r="O559" s="108"/>
      <c r="P559" s="108"/>
      <c r="Q559" s="107"/>
      <c r="R559" s="108"/>
      <c r="S559" s="108"/>
      <c r="T559" s="108"/>
      <c r="U559" s="108"/>
      <c r="V559" s="108"/>
      <c r="W559" s="108"/>
      <c r="X559" s="108"/>
      <c r="Y559" s="108"/>
    </row>
    <row r="560" spans="1:25" ht="18.75" customHeight="1">
      <c r="A560" s="108"/>
      <c r="B560" s="108"/>
      <c r="C560" s="108"/>
      <c r="D560" s="108"/>
      <c r="E560" s="108"/>
      <c r="F560" s="108"/>
      <c r="G560" s="108"/>
      <c r="H560" s="108"/>
      <c r="I560" s="108"/>
      <c r="J560" s="108"/>
      <c r="K560" s="108"/>
      <c r="L560" s="108"/>
      <c r="M560" s="108"/>
      <c r="N560" s="108"/>
      <c r="O560" s="108"/>
      <c r="P560" s="108"/>
      <c r="Q560" s="107"/>
      <c r="R560" s="108"/>
      <c r="S560" s="108"/>
      <c r="T560" s="108"/>
      <c r="U560" s="108"/>
      <c r="V560" s="108"/>
      <c r="W560" s="108"/>
      <c r="X560" s="108"/>
      <c r="Y560" s="108"/>
    </row>
    <row r="561" spans="1:25" ht="18.75" customHeight="1">
      <c r="A561" s="108"/>
      <c r="B561" s="108"/>
      <c r="C561" s="108"/>
      <c r="D561" s="108"/>
      <c r="E561" s="108"/>
      <c r="F561" s="108"/>
      <c r="G561" s="108"/>
      <c r="H561" s="108"/>
      <c r="I561" s="108"/>
      <c r="J561" s="108"/>
      <c r="K561" s="108"/>
      <c r="L561" s="108"/>
      <c r="M561" s="108"/>
      <c r="N561" s="108"/>
      <c r="O561" s="108"/>
      <c r="P561" s="108"/>
      <c r="Q561" s="107"/>
      <c r="R561" s="108"/>
      <c r="S561" s="108"/>
      <c r="T561" s="108"/>
      <c r="U561" s="108"/>
      <c r="V561" s="108"/>
      <c r="W561" s="108"/>
      <c r="X561" s="108"/>
      <c r="Y561" s="108"/>
    </row>
    <row r="562" spans="1:25" ht="18.75" customHeight="1">
      <c r="A562" s="108"/>
      <c r="B562" s="108"/>
      <c r="C562" s="108"/>
      <c r="D562" s="108"/>
      <c r="E562" s="108"/>
      <c r="F562" s="108"/>
      <c r="G562" s="108"/>
      <c r="H562" s="108"/>
      <c r="I562" s="108"/>
      <c r="J562" s="108"/>
      <c r="K562" s="108"/>
      <c r="L562" s="108"/>
      <c r="M562" s="108"/>
      <c r="N562" s="108"/>
      <c r="O562" s="108"/>
      <c r="P562" s="108"/>
      <c r="Q562" s="107"/>
      <c r="R562" s="108"/>
      <c r="S562" s="108"/>
      <c r="T562" s="108"/>
      <c r="U562" s="108"/>
      <c r="V562" s="108"/>
      <c r="W562" s="108"/>
      <c r="X562" s="108"/>
      <c r="Y562" s="108"/>
    </row>
    <row r="563" spans="1:25" ht="18.75" customHeight="1">
      <c r="A563" s="108"/>
      <c r="B563" s="108"/>
      <c r="C563" s="108"/>
      <c r="D563" s="108"/>
      <c r="E563" s="108"/>
      <c r="F563" s="108"/>
      <c r="G563" s="108"/>
      <c r="H563" s="108"/>
      <c r="I563" s="108"/>
      <c r="J563" s="108"/>
      <c r="K563" s="108"/>
      <c r="L563" s="108"/>
      <c r="M563" s="108"/>
      <c r="N563" s="108"/>
      <c r="O563" s="108"/>
      <c r="P563" s="108"/>
      <c r="Q563" s="107"/>
      <c r="R563" s="108"/>
      <c r="S563" s="108"/>
      <c r="T563" s="108"/>
      <c r="U563" s="108"/>
      <c r="V563" s="108"/>
      <c r="W563" s="108"/>
      <c r="X563" s="108"/>
      <c r="Y563" s="108"/>
    </row>
    <row r="564" spans="1:25" ht="18.75" customHeight="1">
      <c r="A564" s="108"/>
      <c r="B564" s="108"/>
      <c r="C564" s="108"/>
      <c r="D564" s="108"/>
      <c r="E564" s="108"/>
      <c r="F564" s="108"/>
      <c r="G564" s="108"/>
      <c r="H564" s="108"/>
      <c r="I564" s="108"/>
      <c r="J564" s="108"/>
      <c r="K564" s="108"/>
      <c r="L564" s="108"/>
      <c r="M564" s="108"/>
      <c r="N564" s="108"/>
      <c r="O564" s="108"/>
      <c r="P564" s="108"/>
      <c r="Q564" s="107"/>
      <c r="R564" s="108"/>
      <c r="S564" s="108"/>
      <c r="T564" s="108"/>
      <c r="U564" s="108"/>
      <c r="V564" s="108"/>
      <c r="W564" s="108"/>
      <c r="X564" s="108"/>
      <c r="Y564" s="108"/>
    </row>
    <row r="565" spans="1:25" ht="18.75" customHeight="1">
      <c r="A565" s="108"/>
      <c r="B565" s="108"/>
      <c r="C565" s="108"/>
      <c r="D565" s="108"/>
      <c r="E565" s="108"/>
      <c r="F565" s="108"/>
      <c r="G565" s="108"/>
      <c r="H565" s="108"/>
      <c r="I565" s="108"/>
      <c r="J565" s="108"/>
      <c r="K565" s="108"/>
      <c r="L565" s="108"/>
      <c r="M565" s="108"/>
      <c r="N565" s="108"/>
      <c r="O565" s="108"/>
      <c r="P565" s="108"/>
      <c r="Q565" s="107"/>
      <c r="R565" s="108"/>
      <c r="S565" s="108"/>
      <c r="T565" s="108"/>
      <c r="U565" s="108"/>
      <c r="V565" s="108"/>
      <c r="W565" s="108"/>
      <c r="X565" s="108"/>
      <c r="Y565" s="108"/>
    </row>
    <row r="566" spans="1:25" ht="18.75" customHeight="1">
      <c r="A566" s="108"/>
      <c r="B566" s="108"/>
      <c r="C566" s="108"/>
      <c r="D566" s="108"/>
      <c r="E566" s="108"/>
      <c r="F566" s="108"/>
      <c r="G566" s="108"/>
      <c r="H566" s="108"/>
      <c r="I566" s="108"/>
      <c r="J566" s="108"/>
      <c r="K566" s="108"/>
      <c r="L566" s="108"/>
      <c r="M566" s="108"/>
      <c r="N566" s="108"/>
      <c r="O566" s="108"/>
      <c r="P566" s="108"/>
      <c r="Q566" s="107"/>
      <c r="R566" s="108"/>
      <c r="S566" s="108"/>
      <c r="T566" s="108"/>
      <c r="U566" s="108"/>
      <c r="V566" s="108"/>
      <c r="W566" s="108"/>
      <c r="X566" s="108"/>
      <c r="Y566" s="108"/>
    </row>
    <row r="567" spans="1:25" ht="18.75" customHeight="1">
      <c r="A567" s="108"/>
      <c r="B567" s="108"/>
      <c r="C567" s="108"/>
      <c r="D567" s="108"/>
      <c r="E567" s="108"/>
      <c r="F567" s="108"/>
      <c r="G567" s="108"/>
      <c r="H567" s="108"/>
      <c r="I567" s="108"/>
      <c r="J567" s="108"/>
      <c r="K567" s="108"/>
      <c r="L567" s="108"/>
      <c r="M567" s="108"/>
      <c r="N567" s="108"/>
      <c r="O567" s="108"/>
      <c r="P567" s="108"/>
      <c r="Q567" s="107"/>
      <c r="R567" s="108"/>
      <c r="S567" s="108"/>
      <c r="T567" s="108"/>
      <c r="U567" s="108"/>
      <c r="V567" s="108"/>
      <c r="W567" s="108"/>
      <c r="X567" s="108"/>
      <c r="Y567" s="108"/>
    </row>
    <row r="568" spans="1:25" ht="18.75" customHeight="1">
      <c r="A568" s="108"/>
      <c r="B568" s="108"/>
      <c r="C568" s="108"/>
      <c r="D568" s="108"/>
      <c r="E568" s="108"/>
      <c r="F568" s="108"/>
      <c r="G568" s="108"/>
      <c r="H568" s="108"/>
      <c r="I568" s="108"/>
      <c r="J568" s="108"/>
      <c r="K568" s="108"/>
      <c r="L568" s="108"/>
      <c r="M568" s="108"/>
      <c r="N568" s="108"/>
      <c r="O568" s="108"/>
      <c r="P568" s="108"/>
      <c r="Q568" s="107"/>
      <c r="R568" s="108"/>
      <c r="S568" s="108"/>
      <c r="T568" s="108"/>
      <c r="U568" s="108"/>
      <c r="V568" s="108"/>
      <c r="W568" s="108"/>
      <c r="X568" s="108"/>
      <c r="Y568" s="108"/>
    </row>
    <row r="569" spans="1:25" ht="18.75" customHeight="1">
      <c r="A569" s="108"/>
      <c r="B569" s="108"/>
      <c r="C569" s="108"/>
      <c r="D569" s="108"/>
      <c r="E569" s="108"/>
      <c r="F569" s="108"/>
      <c r="G569" s="108"/>
      <c r="H569" s="108"/>
      <c r="I569" s="108"/>
      <c r="J569" s="108"/>
      <c r="K569" s="108"/>
      <c r="L569" s="108"/>
      <c r="M569" s="108"/>
      <c r="N569" s="108"/>
      <c r="O569" s="108"/>
      <c r="P569" s="108"/>
      <c r="Q569" s="107"/>
      <c r="R569" s="108"/>
      <c r="S569" s="108"/>
      <c r="T569" s="108"/>
      <c r="U569" s="108"/>
      <c r="V569" s="108"/>
      <c r="W569" s="108"/>
      <c r="X569" s="108"/>
      <c r="Y569" s="108"/>
    </row>
    <row r="570" spans="1:25" ht="18.75" customHeight="1">
      <c r="A570" s="108"/>
      <c r="B570" s="108"/>
      <c r="C570" s="108"/>
      <c r="D570" s="108"/>
      <c r="E570" s="108"/>
      <c r="F570" s="108"/>
      <c r="G570" s="108"/>
      <c r="H570" s="108"/>
      <c r="I570" s="108"/>
      <c r="J570" s="108"/>
      <c r="K570" s="108"/>
      <c r="L570" s="108"/>
      <c r="M570" s="108"/>
      <c r="N570" s="108"/>
      <c r="O570" s="108"/>
      <c r="P570" s="108"/>
      <c r="Q570" s="107"/>
      <c r="R570" s="108"/>
      <c r="S570" s="108"/>
      <c r="T570" s="108"/>
      <c r="U570" s="108"/>
      <c r="V570" s="108"/>
      <c r="W570" s="108"/>
      <c r="X570" s="108"/>
      <c r="Y570" s="108"/>
    </row>
    <row r="571" spans="1:25" ht="18.75" customHeight="1">
      <c r="A571" s="108"/>
      <c r="B571" s="108"/>
      <c r="C571" s="108"/>
      <c r="D571" s="108"/>
      <c r="E571" s="108"/>
      <c r="F571" s="108"/>
      <c r="G571" s="108"/>
      <c r="H571" s="108"/>
      <c r="I571" s="108"/>
      <c r="J571" s="108"/>
      <c r="K571" s="108"/>
      <c r="L571" s="108"/>
      <c r="M571" s="108"/>
      <c r="N571" s="108"/>
      <c r="O571" s="108"/>
      <c r="P571" s="108"/>
      <c r="Q571" s="107"/>
      <c r="R571" s="108"/>
      <c r="S571" s="108"/>
      <c r="T571" s="108"/>
      <c r="U571" s="108"/>
      <c r="V571" s="108"/>
      <c r="W571" s="108"/>
      <c r="X571" s="108"/>
      <c r="Y571" s="108"/>
    </row>
    <row r="572" spans="1:25" ht="18.75" customHeight="1">
      <c r="A572" s="108"/>
      <c r="B572" s="108"/>
      <c r="C572" s="108"/>
      <c r="D572" s="108"/>
      <c r="E572" s="108"/>
      <c r="F572" s="108"/>
      <c r="G572" s="108"/>
      <c r="H572" s="108"/>
      <c r="I572" s="108"/>
      <c r="J572" s="108"/>
      <c r="K572" s="108"/>
      <c r="L572" s="108"/>
      <c r="M572" s="108"/>
      <c r="N572" s="108"/>
      <c r="O572" s="108"/>
      <c r="P572" s="108"/>
      <c r="Q572" s="107"/>
      <c r="R572" s="108"/>
      <c r="S572" s="108"/>
      <c r="T572" s="108"/>
      <c r="U572" s="108"/>
      <c r="V572" s="108"/>
      <c r="W572" s="108"/>
      <c r="X572" s="108"/>
      <c r="Y572" s="108"/>
    </row>
    <row r="573" spans="1:25" ht="18.75" customHeight="1">
      <c r="A573" s="108"/>
      <c r="B573" s="108"/>
      <c r="C573" s="108"/>
      <c r="D573" s="108"/>
      <c r="E573" s="108"/>
      <c r="F573" s="108"/>
      <c r="G573" s="108"/>
      <c r="H573" s="108"/>
      <c r="I573" s="108"/>
      <c r="J573" s="108"/>
      <c r="K573" s="108"/>
      <c r="L573" s="108"/>
      <c r="M573" s="108"/>
      <c r="N573" s="108"/>
      <c r="O573" s="108"/>
      <c r="P573" s="108"/>
      <c r="Q573" s="107"/>
      <c r="R573" s="108"/>
      <c r="S573" s="108"/>
      <c r="T573" s="108"/>
      <c r="U573" s="108"/>
      <c r="V573" s="108"/>
      <c r="W573" s="108"/>
      <c r="X573" s="108"/>
      <c r="Y573" s="108"/>
    </row>
    <row r="574" spans="1:25" ht="18.75" customHeight="1">
      <c r="A574" s="108"/>
      <c r="B574" s="108"/>
      <c r="C574" s="108"/>
      <c r="D574" s="108"/>
      <c r="E574" s="108"/>
      <c r="F574" s="108"/>
      <c r="G574" s="108"/>
      <c r="H574" s="108"/>
      <c r="I574" s="108"/>
      <c r="J574" s="108"/>
      <c r="K574" s="108"/>
      <c r="L574" s="108"/>
      <c r="M574" s="108"/>
      <c r="N574" s="108"/>
      <c r="O574" s="108"/>
      <c r="P574" s="108"/>
      <c r="Q574" s="107"/>
      <c r="R574" s="108"/>
      <c r="S574" s="108"/>
      <c r="T574" s="108"/>
      <c r="U574" s="108"/>
      <c r="V574" s="108"/>
      <c r="W574" s="108"/>
      <c r="X574" s="108"/>
      <c r="Y574" s="108"/>
    </row>
    <row r="575" spans="1:25" ht="18.75" customHeight="1">
      <c r="A575" s="108"/>
      <c r="B575" s="108"/>
      <c r="C575" s="108"/>
      <c r="D575" s="108"/>
      <c r="E575" s="108"/>
      <c r="F575" s="108"/>
      <c r="G575" s="108"/>
      <c r="H575" s="108"/>
      <c r="I575" s="108"/>
      <c r="J575" s="108"/>
      <c r="K575" s="108"/>
      <c r="L575" s="108"/>
      <c r="M575" s="108"/>
      <c r="N575" s="108"/>
      <c r="O575" s="108"/>
      <c r="P575" s="108"/>
      <c r="Q575" s="107"/>
      <c r="R575" s="108"/>
      <c r="S575" s="108"/>
      <c r="T575" s="108"/>
      <c r="U575" s="108"/>
      <c r="V575" s="108"/>
      <c r="W575" s="108"/>
      <c r="X575" s="108"/>
      <c r="Y575" s="108"/>
    </row>
    <row r="576" spans="1:25" ht="18.75" customHeight="1">
      <c r="A576" s="108"/>
      <c r="B576" s="108"/>
      <c r="C576" s="108"/>
      <c r="D576" s="108"/>
      <c r="E576" s="108"/>
      <c r="F576" s="108"/>
      <c r="G576" s="108"/>
      <c r="H576" s="108"/>
      <c r="I576" s="108"/>
      <c r="J576" s="108"/>
      <c r="K576" s="108"/>
      <c r="L576" s="108"/>
      <c r="M576" s="108"/>
      <c r="N576" s="108"/>
      <c r="O576" s="108"/>
      <c r="P576" s="108"/>
      <c r="Q576" s="107"/>
      <c r="R576" s="108"/>
      <c r="S576" s="108"/>
      <c r="T576" s="108"/>
      <c r="U576" s="108"/>
      <c r="V576" s="108"/>
      <c r="W576" s="108"/>
      <c r="X576" s="108"/>
      <c r="Y576" s="108"/>
    </row>
    <row r="577" spans="1:25" ht="18.75" customHeight="1">
      <c r="A577" s="108"/>
      <c r="B577" s="108"/>
      <c r="C577" s="108"/>
      <c r="D577" s="108"/>
      <c r="E577" s="108"/>
      <c r="F577" s="108"/>
      <c r="G577" s="108"/>
      <c r="H577" s="108"/>
      <c r="I577" s="108"/>
      <c r="J577" s="108"/>
      <c r="K577" s="108"/>
      <c r="L577" s="108"/>
      <c r="M577" s="108"/>
      <c r="N577" s="108"/>
      <c r="O577" s="108"/>
      <c r="P577" s="108"/>
      <c r="Q577" s="107"/>
      <c r="R577" s="108"/>
      <c r="S577" s="108"/>
      <c r="T577" s="108"/>
      <c r="U577" s="108"/>
      <c r="V577" s="108"/>
      <c r="W577" s="108"/>
      <c r="X577" s="108"/>
      <c r="Y577" s="108"/>
    </row>
    <row r="578" spans="1:25" ht="18.75" customHeight="1">
      <c r="A578" s="108"/>
      <c r="B578" s="108"/>
      <c r="C578" s="108"/>
      <c r="D578" s="108"/>
      <c r="E578" s="108"/>
      <c r="F578" s="108"/>
      <c r="G578" s="108"/>
      <c r="H578" s="108"/>
      <c r="I578" s="108"/>
      <c r="J578" s="108"/>
      <c r="K578" s="108"/>
      <c r="L578" s="108"/>
      <c r="M578" s="108"/>
      <c r="N578" s="108"/>
      <c r="O578" s="108"/>
      <c r="P578" s="108"/>
      <c r="Q578" s="107"/>
      <c r="R578" s="108"/>
      <c r="S578" s="108"/>
      <c r="T578" s="108"/>
      <c r="U578" s="108"/>
      <c r="V578" s="108"/>
      <c r="W578" s="108"/>
      <c r="X578" s="108"/>
      <c r="Y578" s="108"/>
    </row>
    <row r="579" spans="1:25" ht="18.75" customHeight="1">
      <c r="A579" s="108"/>
      <c r="B579" s="108"/>
      <c r="C579" s="108"/>
      <c r="D579" s="108"/>
      <c r="E579" s="108"/>
      <c r="F579" s="108"/>
      <c r="G579" s="108"/>
      <c r="H579" s="108"/>
      <c r="I579" s="108"/>
      <c r="J579" s="108"/>
      <c r="K579" s="108"/>
      <c r="L579" s="108"/>
      <c r="M579" s="108"/>
      <c r="N579" s="108"/>
      <c r="O579" s="108"/>
      <c r="P579" s="108"/>
      <c r="Q579" s="107"/>
      <c r="R579" s="108"/>
      <c r="S579" s="108"/>
      <c r="T579" s="108"/>
      <c r="U579" s="108"/>
      <c r="V579" s="108"/>
      <c r="W579" s="108"/>
      <c r="X579" s="108"/>
      <c r="Y579" s="108"/>
    </row>
    <row r="580" spans="1:25" ht="18.75" customHeight="1">
      <c r="A580" s="108"/>
      <c r="B580" s="108"/>
      <c r="C580" s="108"/>
      <c r="D580" s="108"/>
      <c r="E580" s="108"/>
      <c r="F580" s="108"/>
      <c r="G580" s="108"/>
      <c r="H580" s="108"/>
      <c r="I580" s="108"/>
      <c r="J580" s="108"/>
      <c r="K580" s="108"/>
      <c r="L580" s="108"/>
      <c r="M580" s="108"/>
      <c r="N580" s="108"/>
      <c r="O580" s="108"/>
      <c r="P580" s="108"/>
      <c r="Q580" s="107"/>
      <c r="R580" s="108"/>
      <c r="S580" s="108"/>
      <c r="T580" s="108"/>
      <c r="U580" s="108"/>
      <c r="V580" s="108"/>
      <c r="W580" s="108"/>
      <c r="X580" s="108"/>
      <c r="Y580" s="108"/>
    </row>
    <row r="581" spans="1:25" ht="18.75" customHeight="1">
      <c r="A581" s="108"/>
      <c r="B581" s="108"/>
      <c r="C581" s="108"/>
      <c r="D581" s="108"/>
      <c r="E581" s="108"/>
      <c r="F581" s="108"/>
      <c r="G581" s="108"/>
      <c r="H581" s="108"/>
      <c r="I581" s="108"/>
      <c r="J581" s="108"/>
      <c r="K581" s="108"/>
      <c r="L581" s="108"/>
      <c r="M581" s="108"/>
      <c r="N581" s="108"/>
      <c r="O581" s="108"/>
      <c r="P581" s="108"/>
      <c r="Q581" s="107"/>
      <c r="R581" s="108"/>
      <c r="S581" s="108"/>
      <c r="T581" s="108"/>
      <c r="U581" s="108"/>
      <c r="V581" s="108"/>
      <c r="W581" s="108"/>
      <c r="X581" s="108"/>
      <c r="Y581" s="108"/>
    </row>
    <row r="582" spans="1:25" ht="18.75" customHeight="1">
      <c r="A582" s="108"/>
      <c r="B582" s="108"/>
      <c r="C582" s="108"/>
      <c r="D582" s="108"/>
      <c r="E582" s="108"/>
      <c r="F582" s="108"/>
      <c r="G582" s="108"/>
      <c r="H582" s="108"/>
      <c r="I582" s="108"/>
      <c r="J582" s="108"/>
      <c r="K582" s="108"/>
      <c r="L582" s="108"/>
      <c r="M582" s="108"/>
      <c r="N582" s="108"/>
      <c r="O582" s="108"/>
      <c r="P582" s="108"/>
      <c r="Q582" s="107"/>
      <c r="R582" s="108"/>
      <c r="S582" s="108"/>
      <c r="T582" s="108"/>
      <c r="U582" s="108"/>
      <c r="V582" s="108"/>
      <c r="W582" s="108"/>
      <c r="X582" s="108"/>
      <c r="Y582" s="108"/>
    </row>
    <row r="583" spans="1:25" ht="18.75" customHeight="1">
      <c r="A583" s="108"/>
      <c r="B583" s="108"/>
      <c r="C583" s="108"/>
      <c r="D583" s="108"/>
      <c r="E583" s="108"/>
      <c r="F583" s="108"/>
      <c r="G583" s="108"/>
      <c r="H583" s="108"/>
      <c r="I583" s="108"/>
      <c r="J583" s="108"/>
      <c r="K583" s="108"/>
      <c r="L583" s="108"/>
      <c r="M583" s="108"/>
      <c r="N583" s="108"/>
      <c r="O583" s="108"/>
      <c r="P583" s="108"/>
      <c r="Q583" s="107"/>
      <c r="R583" s="108"/>
      <c r="S583" s="108"/>
      <c r="T583" s="108"/>
      <c r="U583" s="108"/>
      <c r="V583" s="108"/>
      <c r="W583" s="108"/>
      <c r="X583" s="108"/>
      <c r="Y583" s="108"/>
    </row>
    <row r="584" spans="1:25" ht="18.75" customHeight="1">
      <c r="A584" s="108"/>
      <c r="B584" s="108"/>
      <c r="C584" s="108"/>
      <c r="D584" s="108"/>
      <c r="E584" s="108"/>
      <c r="F584" s="108"/>
      <c r="G584" s="108"/>
      <c r="H584" s="108"/>
      <c r="I584" s="108"/>
      <c r="J584" s="108"/>
      <c r="K584" s="108"/>
      <c r="L584" s="108"/>
      <c r="M584" s="108"/>
      <c r="N584" s="108"/>
      <c r="O584" s="108"/>
      <c r="P584" s="108"/>
      <c r="Q584" s="107"/>
      <c r="R584" s="108"/>
      <c r="S584" s="108"/>
      <c r="T584" s="108"/>
      <c r="U584" s="108"/>
      <c r="V584" s="108"/>
      <c r="W584" s="108"/>
      <c r="X584" s="108"/>
      <c r="Y584" s="108"/>
    </row>
    <row r="585" spans="1:25" ht="18.75" customHeight="1">
      <c r="A585" s="108"/>
      <c r="B585" s="108"/>
      <c r="C585" s="108"/>
      <c r="D585" s="108"/>
      <c r="E585" s="108"/>
      <c r="F585" s="108"/>
      <c r="G585" s="108"/>
      <c r="H585" s="108"/>
      <c r="I585" s="108"/>
      <c r="J585" s="108"/>
      <c r="K585" s="108"/>
      <c r="L585" s="108"/>
      <c r="M585" s="108"/>
      <c r="N585" s="108"/>
      <c r="O585" s="108"/>
      <c r="P585" s="108"/>
      <c r="Q585" s="107"/>
      <c r="R585" s="108"/>
      <c r="S585" s="108"/>
      <c r="T585" s="108"/>
      <c r="U585" s="108"/>
      <c r="V585" s="108"/>
      <c r="W585" s="108"/>
      <c r="X585" s="108"/>
      <c r="Y585" s="108"/>
    </row>
    <row r="586" spans="1:25" ht="18.75" customHeight="1">
      <c r="A586" s="108"/>
      <c r="B586" s="108"/>
      <c r="C586" s="108"/>
      <c r="D586" s="108"/>
      <c r="E586" s="108"/>
      <c r="F586" s="108"/>
      <c r="G586" s="108"/>
      <c r="H586" s="108"/>
      <c r="I586" s="108"/>
      <c r="J586" s="108"/>
      <c r="K586" s="108"/>
      <c r="L586" s="108"/>
      <c r="M586" s="108"/>
      <c r="N586" s="108"/>
      <c r="O586" s="108"/>
      <c r="P586" s="108"/>
      <c r="Q586" s="107"/>
      <c r="R586" s="108"/>
      <c r="S586" s="108"/>
      <c r="T586" s="108"/>
      <c r="U586" s="108"/>
      <c r="V586" s="108"/>
      <c r="W586" s="108"/>
      <c r="X586" s="108"/>
      <c r="Y586" s="108"/>
    </row>
    <row r="587" spans="1:25" ht="18.75" customHeight="1">
      <c r="A587" s="108"/>
      <c r="B587" s="108"/>
      <c r="C587" s="108"/>
      <c r="D587" s="108"/>
      <c r="E587" s="108"/>
      <c r="F587" s="108"/>
      <c r="G587" s="108"/>
      <c r="H587" s="108"/>
      <c r="I587" s="108"/>
      <c r="J587" s="108"/>
      <c r="K587" s="108"/>
      <c r="L587" s="108"/>
      <c r="M587" s="108"/>
      <c r="N587" s="108"/>
      <c r="O587" s="108"/>
      <c r="P587" s="108"/>
      <c r="Q587" s="107"/>
      <c r="R587" s="108"/>
      <c r="S587" s="108"/>
      <c r="T587" s="108"/>
      <c r="U587" s="108"/>
      <c r="V587" s="108"/>
      <c r="W587" s="108"/>
      <c r="X587" s="108"/>
      <c r="Y587" s="108"/>
    </row>
    <row r="588" spans="1:25" ht="18.75" customHeight="1">
      <c r="A588" s="108"/>
      <c r="B588" s="108"/>
      <c r="C588" s="108"/>
      <c r="D588" s="108"/>
      <c r="E588" s="108"/>
      <c r="F588" s="108"/>
      <c r="G588" s="108"/>
      <c r="H588" s="108"/>
      <c r="I588" s="108"/>
      <c r="J588" s="108"/>
      <c r="K588" s="108"/>
      <c r="L588" s="108"/>
      <c r="M588" s="108"/>
      <c r="N588" s="108"/>
      <c r="O588" s="108"/>
      <c r="P588" s="108"/>
      <c r="Q588" s="107"/>
      <c r="R588" s="108"/>
      <c r="S588" s="108"/>
      <c r="T588" s="108"/>
      <c r="U588" s="108"/>
      <c r="V588" s="108"/>
      <c r="W588" s="108"/>
      <c r="X588" s="108"/>
      <c r="Y588" s="108"/>
    </row>
    <row r="589" spans="1:25" ht="18.75" customHeight="1">
      <c r="A589" s="108"/>
      <c r="B589" s="108"/>
      <c r="C589" s="108"/>
      <c r="D589" s="108"/>
      <c r="E589" s="108"/>
      <c r="F589" s="108"/>
      <c r="G589" s="108"/>
      <c r="H589" s="108"/>
      <c r="I589" s="108"/>
      <c r="J589" s="108"/>
      <c r="K589" s="108"/>
      <c r="L589" s="108"/>
      <c r="M589" s="108"/>
      <c r="N589" s="108"/>
      <c r="O589" s="108"/>
      <c r="P589" s="108"/>
      <c r="Q589" s="107"/>
      <c r="R589" s="108"/>
      <c r="S589" s="108"/>
      <c r="T589" s="108"/>
      <c r="U589" s="108"/>
      <c r="V589" s="108"/>
      <c r="W589" s="108"/>
      <c r="X589" s="108"/>
      <c r="Y589" s="108"/>
    </row>
    <row r="590" spans="1:25" ht="18.75" customHeight="1">
      <c r="A590" s="108"/>
      <c r="B590" s="108"/>
      <c r="C590" s="108"/>
      <c r="D590" s="108"/>
      <c r="E590" s="108"/>
      <c r="F590" s="108"/>
      <c r="G590" s="108"/>
      <c r="H590" s="108"/>
      <c r="I590" s="108"/>
      <c r="J590" s="108"/>
      <c r="K590" s="108"/>
      <c r="L590" s="108"/>
      <c r="M590" s="108"/>
      <c r="N590" s="108"/>
      <c r="O590" s="108"/>
      <c r="P590" s="108"/>
      <c r="Q590" s="107"/>
      <c r="R590" s="108"/>
      <c r="S590" s="108"/>
      <c r="T590" s="108"/>
      <c r="U590" s="108"/>
      <c r="V590" s="108"/>
      <c r="W590" s="108"/>
      <c r="X590" s="108"/>
      <c r="Y590" s="108"/>
    </row>
    <row r="591" spans="1:25" ht="18.75" customHeight="1">
      <c r="A591" s="108"/>
      <c r="B591" s="108"/>
      <c r="C591" s="108"/>
      <c r="D591" s="108"/>
      <c r="E591" s="108"/>
      <c r="F591" s="108"/>
      <c r="G591" s="108"/>
      <c r="H591" s="108"/>
      <c r="I591" s="108"/>
      <c r="J591" s="108"/>
      <c r="K591" s="108"/>
      <c r="L591" s="108"/>
      <c r="M591" s="108"/>
      <c r="N591" s="108"/>
      <c r="O591" s="108"/>
      <c r="P591" s="108"/>
      <c r="Q591" s="107"/>
      <c r="R591" s="108"/>
      <c r="S591" s="108"/>
      <c r="T591" s="108"/>
      <c r="U591" s="108"/>
      <c r="V591" s="108"/>
      <c r="W591" s="108"/>
      <c r="X591" s="108"/>
      <c r="Y591" s="108"/>
    </row>
    <row r="592" spans="1:25" ht="18.75" customHeight="1">
      <c r="A592" s="108"/>
      <c r="B592" s="108"/>
      <c r="C592" s="108"/>
      <c r="D592" s="108"/>
      <c r="E592" s="108"/>
      <c r="F592" s="108"/>
      <c r="G592" s="108"/>
      <c r="H592" s="108"/>
      <c r="I592" s="108"/>
      <c r="J592" s="108"/>
      <c r="K592" s="108"/>
      <c r="L592" s="108"/>
      <c r="M592" s="108"/>
      <c r="N592" s="108"/>
      <c r="O592" s="108"/>
      <c r="P592" s="108"/>
      <c r="Q592" s="107"/>
      <c r="R592" s="108"/>
      <c r="S592" s="108"/>
      <c r="T592" s="108"/>
      <c r="U592" s="108"/>
      <c r="V592" s="108"/>
      <c r="W592" s="108"/>
      <c r="X592" s="108"/>
      <c r="Y592" s="108"/>
    </row>
    <row r="593" spans="1:25" ht="18.75" customHeight="1">
      <c r="A593" s="108"/>
      <c r="B593" s="108"/>
      <c r="C593" s="108"/>
      <c r="D593" s="108"/>
      <c r="E593" s="108"/>
      <c r="F593" s="108"/>
      <c r="G593" s="108"/>
      <c r="H593" s="108"/>
      <c r="I593" s="108"/>
      <c r="J593" s="108"/>
      <c r="K593" s="108"/>
      <c r="L593" s="108"/>
      <c r="M593" s="108"/>
      <c r="N593" s="108"/>
      <c r="O593" s="108"/>
      <c r="P593" s="108"/>
      <c r="Q593" s="107"/>
      <c r="R593" s="108"/>
      <c r="S593" s="108"/>
      <c r="T593" s="108"/>
      <c r="U593" s="108"/>
      <c r="V593" s="108"/>
      <c r="W593" s="108"/>
      <c r="X593" s="108"/>
      <c r="Y593" s="108"/>
    </row>
    <row r="594" spans="1:25" ht="18.75" customHeight="1">
      <c r="A594" s="108"/>
      <c r="B594" s="108"/>
      <c r="C594" s="108"/>
      <c r="D594" s="108"/>
      <c r="E594" s="108"/>
      <c r="F594" s="108"/>
      <c r="G594" s="108"/>
      <c r="H594" s="108"/>
      <c r="I594" s="108"/>
      <c r="J594" s="108"/>
      <c r="K594" s="108"/>
      <c r="L594" s="108"/>
      <c r="M594" s="108"/>
      <c r="N594" s="108"/>
      <c r="O594" s="108"/>
      <c r="P594" s="108"/>
      <c r="Q594" s="107"/>
      <c r="R594" s="108"/>
      <c r="S594" s="108"/>
      <c r="T594" s="108"/>
      <c r="U594" s="108"/>
      <c r="V594" s="108"/>
      <c r="W594" s="108"/>
      <c r="X594" s="108"/>
      <c r="Y594" s="108"/>
    </row>
    <row r="595" spans="1:25" ht="18.75" customHeight="1">
      <c r="A595" s="108"/>
      <c r="B595" s="108"/>
      <c r="C595" s="108"/>
      <c r="D595" s="108"/>
      <c r="E595" s="108"/>
      <c r="F595" s="108"/>
      <c r="G595" s="108"/>
      <c r="H595" s="108"/>
      <c r="I595" s="108"/>
      <c r="J595" s="108"/>
      <c r="K595" s="108"/>
      <c r="L595" s="108"/>
      <c r="M595" s="108"/>
      <c r="N595" s="108"/>
      <c r="O595" s="108"/>
      <c r="P595" s="108"/>
      <c r="Q595" s="107"/>
      <c r="R595" s="108"/>
      <c r="S595" s="108"/>
      <c r="T595" s="108"/>
      <c r="U595" s="108"/>
      <c r="V595" s="108"/>
      <c r="W595" s="108"/>
      <c r="X595" s="108"/>
      <c r="Y595" s="108"/>
    </row>
    <row r="596" spans="1:25" ht="18.75" customHeight="1">
      <c r="A596" s="108"/>
      <c r="B596" s="108"/>
      <c r="C596" s="108"/>
      <c r="D596" s="108"/>
      <c r="E596" s="108"/>
      <c r="F596" s="108"/>
      <c r="G596" s="108"/>
      <c r="H596" s="108"/>
      <c r="I596" s="108"/>
      <c r="J596" s="108"/>
      <c r="K596" s="108"/>
      <c r="L596" s="108"/>
      <c r="M596" s="108"/>
      <c r="N596" s="108"/>
      <c r="O596" s="108"/>
      <c r="P596" s="108"/>
      <c r="Q596" s="107"/>
      <c r="R596" s="108"/>
      <c r="S596" s="108"/>
      <c r="T596" s="108"/>
      <c r="U596" s="108"/>
      <c r="V596" s="108"/>
      <c r="W596" s="108"/>
      <c r="X596" s="108"/>
      <c r="Y596" s="108"/>
    </row>
    <row r="597" spans="1:25" ht="18.75" customHeight="1">
      <c r="A597" s="108"/>
      <c r="B597" s="108"/>
      <c r="C597" s="108"/>
      <c r="D597" s="108"/>
      <c r="E597" s="108"/>
      <c r="F597" s="108"/>
      <c r="G597" s="108"/>
      <c r="H597" s="108"/>
      <c r="I597" s="108"/>
      <c r="J597" s="108"/>
      <c r="K597" s="108"/>
      <c r="L597" s="108"/>
      <c r="M597" s="108"/>
      <c r="N597" s="108"/>
      <c r="O597" s="108"/>
      <c r="P597" s="108"/>
      <c r="Q597" s="107"/>
      <c r="R597" s="108"/>
      <c r="S597" s="108"/>
      <c r="T597" s="108"/>
      <c r="U597" s="108"/>
      <c r="V597" s="108"/>
      <c r="W597" s="108"/>
      <c r="X597" s="108"/>
      <c r="Y597" s="108"/>
    </row>
    <row r="598" spans="1:25" ht="18.75" customHeight="1">
      <c r="A598" s="108"/>
      <c r="B598" s="108"/>
      <c r="C598" s="108"/>
      <c r="D598" s="108"/>
      <c r="E598" s="108"/>
      <c r="F598" s="108"/>
      <c r="G598" s="108"/>
      <c r="H598" s="108"/>
      <c r="I598" s="108"/>
      <c r="J598" s="108"/>
      <c r="K598" s="108"/>
      <c r="L598" s="108"/>
      <c r="M598" s="108"/>
      <c r="N598" s="108"/>
      <c r="O598" s="108"/>
      <c r="P598" s="108"/>
      <c r="Q598" s="107"/>
      <c r="R598" s="108"/>
      <c r="S598" s="108"/>
      <c r="T598" s="108"/>
      <c r="U598" s="108"/>
      <c r="V598" s="108"/>
      <c r="W598" s="108"/>
      <c r="X598" s="108"/>
      <c r="Y598" s="108"/>
    </row>
    <row r="599" spans="1:25" ht="18.75" customHeight="1">
      <c r="A599" s="108"/>
      <c r="B599" s="108"/>
      <c r="C599" s="108"/>
      <c r="D599" s="108"/>
      <c r="E599" s="108"/>
      <c r="F599" s="108"/>
      <c r="G599" s="108"/>
      <c r="H599" s="108"/>
      <c r="I599" s="108"/>
      <c r="J599" s="108"/>
      <c r="K599" s="108"/>
      <c r="L599" s="108"/>
      <c r="M599" s="108"/>
      <c r="N599" s="108"/>
      <c r="O599" s="108"/>
      <c r="P599" s="108"/>
      <c r="Q599" s="107"/>
      <c r="R599" s="108"/>
      <c r="S599" s="108"/>
      <c r="T599" s="108"/>
      <c r="U599" s="108"/>
      <c r="V599" s="108"/>
      <c r="W599" s="108"/>
      <c r="X599" s="108"/>
      <c r="Y599" s="108"/>
    </row>
    <row r="600" spans="1:25" ht="18.75" customHeight="1">
      <c r="A600" s="108"/>
      <c r="B600" s="108"/>
      <c r="C600" s="108"/>
      <c r="D600" s="108"/>
      <c r="E600" s="108"/>
      <c r="F600" s="108"/>
      <c r="G600" s="108"/>
      <c r="H600" s="108"/>
      <c r="I600" s="108"/>
      <c r="J600" s="108"/>
      <c r="K600" s="108"/>
      <c r="L600" s="108"/>
      <c r="M600" s="108"/>
      <c r="N600" s="108"/>
      <c r="O600" s="108"/>
      <c r="P600" s="108"/>
      <c r="Q600" s="107"/>
      <c r="R600" s="108"/>
      <c r="S600" s="108"/>
      <c r="T600" s="108"/>
      <c r="U600" s="108"/>
      <c r="V600" s="108"/>
      <c r="W600" s="108"/>
      <c r="X600" s="108"/>
      <c r="Y600" s="108"/>
    </row>
    <row r="601" spans="1:25" ht="18.75" customHeight="1">
      <c r="A601" s="108"/>
      <c r="B601" s="108"/>
      <c r="C601" s="108"/>
      <c r="D601" s="108"/>
      <c r="E601" s="108"/>
      <c r="F601" s="108"/>
      <c r="G601" s="108"/>
      <c r="H601" s="108"/>
      <c r="I601" s="108"/>
      <c r="J601" s="108"/>
      <c r="K601" s="108"/>
      <c r="L601" s="108"/>
      <c r="M601" s="108"/>
      <c r="N601" s="108"/>
      <c r="O601" s="108"/>
      <c r="P601" s="108"/>
      <c r="Q601" s="107"/>
      <c r="R601" s="108"/>
      <c r="S601" s="108"/>
      <c r="T601" s="108"/>
      <c r="U601" s="108"/>
      <c r="V601" s="108"/>
      <c r="W601" s="108"/>
      <c r="X601" s="108"/>
      <c r="Y601" s="108"/>
    </row>
    <row r="602" spans="1:25" ht="18.75" customHeight="1">
      <c r="A602" s="108"/>
      <c r="B602" s="108"/>
      <c r="C602" s="108"/>
      <c r="D602" s="108"/>
      <c r="E602" s="108"/>
      <c r="F602" s="108"/>
      <c r="G602" s="108"/>
      <c r="H602" s="108"/>
      <c r="I602" s="108"/>
      <c r="J602" s="108"/>
      <c r="K602" s="108"/>
      <c r="L602" s="108"/>
      <c r="M602" s="108"/>
      <c r="N602" s="108"/>
      <c r="O602" s="108"/>
      <c r="P602" s="108"/>
      <c r="Q602" s="107"/>
      <c r="R602" s="108"/>
      <c r="S602" s="108"/>
      <c r="T602" s="108"/>
      <c r="U602" s="108"/>
      <c r="V602" s="108"/>
      <c r="W602" s="108"/>
      <c r="X602" s="108"/>
      <c r="Y602" s="108"/>
    </row>
    <row r="603" spans="1:25" ht="18.75" customHeight="1">
      <c r="A603" s="108"/>
      <c r="B603" s="108"/>
      <c r="C603" s="108"/>
      <c r="D603" s="108"/>
      <c r="E603" s="108"/>
      <c r="F603" s="108"/>
      <c r="G603" s="108"/>
      <c r="H603" s="108"/>
      <c r="I603" s="108"/>
      <c r="J603" s="108"/>
      <c r="K603" s="108"/>
      <c r="L603" s="108"/>
      <c r="M603" s="108"/>
      <c r="N603" s="108"/>
      <c r="O603" s="108"/>
      <c r="P603" s="108"/>
      <c r="Q603" s="107"/>
      <c r="R603" s="108"/>
      <c r="S603" s="108"/>
      <c r="T603" s="108"/>
      <c r="U603" s="108"/>
      <c r="V603" s="108"/>
      <c r="W603" s="108"/>
      <c r="X603" s="108"/>
      <c r="Y603" s="108"/>
    </row>
    <row r="604" spans="1:25" ht="18.75" customHeight="1">
      <c r="A604" s="108"/>
      <c r="B604" s="108"/>
      <c r="C604" s="108"/>
      <c r="D604" s="108"/>
      <c r="E604" s="108"/>
      <c r="F604" s="108"/>
      <c r="G604" s="108"/>
      <c r="H604" s="108"/>
      <c r="I604" s="108"/>
      <c r="J604" s="108"/>
      <c r="K604" s="108"/>
      <c r="L604" s="108"/>
      <c r="M604" s="108"/>
      <c r="N604" s="108"/>
      <c r="O604" s="108"/>
      <c r="P604" s="108"/>
      <c r="Q604" s="107"/>
      <c r="R604" s="108"/>
      <c r="S604" s="108"/>
      <c r="T604" s="108"/>
      <c r="U604" s="108"/>
      <c r="V604" s="108"/>
      <c r="W604" s="108"/>
      <c r="X604" s="108"/>
      <c r="Y604" s="108"/>
    </row>
    <row r="605" spans="1:25" ht="18.75" customHeight="1">
      <c r="A605" s="108"/>
      <c r="B605" s="108"/>
      <c r="C605" s="108"/>
      <c r="D605" s="108"/>
      <c r="E605" s="108"/>
      <c r="F605" s="108"/>
      <c r="G605" s="108"/>
      <c r="H605" s="108"/>
      <c r="I605" s="108"/>
      <c r="J605" s="108"/>
      <c r="K605" s="108"/>
      <c r="L605" s="108"/>
      <c r="M605" s="108"/>
      <c r="N605" s="108"/>
      <c r="O605" s="108"/>
      <c r="P605" s="108"/>
      <c r="Q605" s="107"/>
      <c r="R605" s="108"/>
      <c r="S605" s="108"/>
      <c r="T605" s="108"/>
      <c r="U605" s="108"/>
      <c r="V605" s="108"/>
      <c r="W605" s="108"/>
      <c r="X605" s="108"/>
      <c r="Y605" s="108"/>
    </row>
    <row r="606" spans="1:25" ht="18.75" customHeight="1">
      <c r="A606" s="108"/>
      <c r="B606" s="108"/>
      <c r="C606" s="108"/>
      <c r="D606" s="108"/>
      <c r="E606" s="108"/>
      <c r="F606" s="108"/>
      <c r="G606" s="108"/>
      <c r="H606" s="108"/>
      <c r="I606" s="108"/>
      <c r="J606" s="108"/>
      <c r="K606" s="108"/>
      <c r="L606" s="108"/>
      <c r="M606" s="108"/>
      <c r="N606" s="108"/>
      <c r="O606" s="108"/>
      <c r="P606" s="108"/>
      <c r="Q606" s="107"/>
      <c r="R606" s="108"/>
      <c r="S606" s="108"/>
      <c r="T606" s="108"/>
      <c r="U606" s="108"/>
      <c r="V606" s="108"/>
      <c r="W606" s="108"/>
      <c r="X606" s="108"/>
      <c r="Y606" s="108"/>
    </row>
    <row r="607" spans="1:25" ht="18.75" customHeight="1">
      <c r="A607" s="108"/>
      <c r="B607" s="108"/>
      <c r="C607" s="108"/>
      <c r="D607" s="108"/>
      <c r="E607" s="108"/>
      <c r="F607" s="108"/>
      <c r="G607" s="108"/>
      <c r="H607" s="108"/>
      <c r="I607" s="108"/>
      <c r="J607" s="108"/>
      <c r="K607" s="108"/>
      <c r="L607" s="108"/>
      <c r="M607" s="108"/>
      <c r="N607" s="108"/>
      <c r="O607" s="108"/>
      <c r="P607" s="108"/>
      <c r="Q607" s="107"/>
      <c r="R607" s="108"/>
      <c r="S607" s="108"/>
      <c r="T607" s="108"/>
      <c r="U607" s="108"/>
      <c r="V607" s="108"/>
      <c r="W607" s="108"/>
      <c r="X607" s="108"/>
      <c r="Y607" s="108"/>
    </row>
    <row r="608" spans="1:25" ht="18.75" customHeight="1">
      <c r="A608" s="108"/>
      <c r="B608" s="108"/>
      <c r="C608" s="108"/>
      <c r="D608" s="108"/>
      <c r="E608" s="108"/>
      <c r="F608" s="108"/>
      <c r="G608" s="108"/>
      <c r="H608" s="108"/>
      <c r="I608" s="108"/>
      <c r="J608" s="108"/>
      <c r="K608" s="108"/>
      <c r="L608" s="108"/>
      <c r="M608" s="108"/>
      <c r="N608" s="108"/>
      <c r="O608" s="108"/>
      <c r="P608" s="108"/>
      <c r="Q608" s="107"/>
      <c r="R608" s="108"/>
      <c r="S608" s="108"/>
      <c r="T608" s="108"/>
      <c r="U608" s="108"/>
      <c r="V608" s="108"/>
      <c r="W608" s="108"/>
      <c r="X608" s="108"/>
      <c r="Y608" s="108"/>
    </row>
    <row r="609" spans="1:25" ht="18.75" customHeight="1">
      <c r="A609" s="108"/>
      <c r="B609" s="108"/>
      <c r="C609" s="108"/>
      <c r="D609" s="108"/>
      <c r="E609" s="108"/>
      <c r="F609" s="108"/>
      <c r="G609" s="108"/>
      <c r="H609" s="108"/>
      <c r="I609" s="108"/>
      <c r="J609" s="108"/>
      <c r="K609" s="108"/>
      <c r="L609" s="108"/>
      <c r="M609" s="108"/>
      <c r="N609" s="108"/>
      <c r="O609" s="108"/>
      <c r="P609" s="108"/>
      <c r="Q609" s="107"/>
      <c r="R609" s="108"/>
      <c r="S609" s="108"/>
      <c r="T609" s="108"/>
      <c r="U609" s="108"/>
      <c r="V609" s="108"/>
      <c r="W609" s="108"/>
      <c r="X609" s="108"/>
      <c r="Y609" s="108"/>
    </row>
    <row r="610" spans="1:25" ht="18.75" customHeight="1">
      <c r="A610" s="108"/>
      <c r="B610" s="108"/>
      <c r="C610" s="108"/>
      <c r="D610" s="108"/>
      <c r="E610" s="108"/>
      <c r="F610" s="108"/>
      <c r="G610" s="108"/>
      <c r="H610" s="108"/>
      <c r="I610" s="108"/>
      <c r="J610" s="108"/>
      <c r="K610" s="108"/>
      <c r="L610" s="108"/>
      <c r="M610" s="108"/>
      <c r="N610" s="108"/>
      <c r="O610" s="108"/>
      <c r="P610" s="108"/>
      <c r="Q610" s="107"/>
      <c r="R610" s="108"/>
      <c r="S610" s="108"/>
      <c r="T610" s="108"/>
      <c r="U610" s="108"/>
      <c r="V610" s="108"/>
      <c r="W610" s="108"/>
      <c r="X610" s="108"/>
      <c r="Y610" s="108"/>
    </row>
    <row r="611" spans="1:25" ht="18.75" customHeight="1">
      <c r="A611" s="108"/>
      <c r="B611" s="108"/>
      <c r="C611" s="108"/>
      <c r="D611" s="108"/>
      <c r="E611" s="108"/>
      <c r="F611" s="108"/>
      <c r="G611" s="108"/>
      <c r="H611" s="108"/>
      <c r="I611" s="108"/>
      <c r="J611" s="108"/>
      <c r="K611" s="108"/>
      <c r="L611" s="108"/>
      <c r="M611" s="108"/>
      <c r="N611" s="108"/>
      <c r="O611" s="108"/>
      <c r="P611" s="108"/>
      <c r="Q611" s="107"/>
      <c r="R611" s="108"/>
      <c r="S611" s="108"/>
      <c r="T611" s="108"/>
      <c r="U611" s="108"/>
      <c r="V611" s="108"/>
      <c r="W611" s="108"/>
      <c r="X611" s="108"/>
      <c r="Y611" s="108"/>
    </row>
    <row r="612" spans="1:25" ht="18.75" customHeight="1">
      <c r="A612" s="108"/>
      <c r="B612" s="108"/>
      <c r="C612" s="108"/>
      <c r="D612" s="108"/>
      <c r="E612" s="108"/>
      <c r="F612" s="108"/>
      <c r="G612" s="108"/>
      <c r="H612" s="108"/>
      <c r="I612" s="108"/>
      <c r="J612" s="108"/>
      <c r="K612" s="108"/>
      <c r="L612" s="108"/>
      <c r="M612" s="108"/>
      <c r="N612" s="108"/>
      <c r="O612" s="108"/>
      <c r="P612" s="108"/>
      <c r="Q612" s="107"/>
      <c r="R612" s="108"/>
      <c r="S612" s="108"/>
      <c r="T612" s="108"/>
      <c r="U612" s="108"/>
      <c r="V612" s="108"/>
      <c r="W612" s="108"/>
      <c r="X612" s="108"/>
      <c r="Y612" s="108"/>
    </row>
    <row r="613" spans="1:25" ht="18.75" customHeight="1">
      <c r="A613" s="108"/>
      <c r="B613" s="108"/>
      <c r="C613" s="108"/>
      <c r="D613" s="108"/>
      <c r="E613" s="108"/>
      <c r="F613" s="108"/>
      <c r="G613" s="108"/>
      <c r="H613" s="108"/>
      <c r="I613" s="108"/>
      <c r="J613" s="108"/>
      <c r="K613" s="108"/>
      <c r="L613" s="108"/>
      <c r="M613" s="108"/>
      <c r="N613" s="108"/>
      <c r="O613" s="108"/>
      <c r="P613" s="108"/>
      <c r="Q613" s="107"/>
      <c r="R613" s="108"/>
      <c r="S613" s="108"/>
      <c r="T613" s="108"/>
      <c r="U613" s="108"/>
      <c r="V613" s="108"/>
      <c r="W613" s="108"/>
      <c r="X613" s="108"/>
      <c r="Y613" s="108"/>
    </row>
    <row r="614" spans="1:25" ht="18.75" customHeight="1">
      <c r="A614" s="108"/>
      <c r="B614" s="108"/>
      <c r="C614" s="108"/>
      <c r="D614" s="108"/>
      <c r="E614" s="108"/>
      <c r="F614" s="108"/>
      <c r="G614" s="108"/>
      <c r="H614" s="108"/>
      <c r="I614" s="108"/>
      <c r="J614" s="108"/>
      <c r="K614" s="108"/>
      <c r="L614" s="108"/>
      <c r="M614" s="108"/>
      <c r="N614" s="108"/>
      <c r="O614" s="108"/>
      <c r="P614" s="108"/>
      <c r="Q614" s="107"/>
      <c r="R614" s="108"/>
      <c r="S614" s="108"/>
      <c r="T614" s="108"/>
      <c r="U614" s="108"/>
      <c r="V614" s="108"/>
      <c r="W614" s="108"/>
      <c r="X614" s="108"/>
      <c r="Y614" s="108"/>
    </row>
    <row r="615" spans="1:25" ht="18.75" customHeight="1">
      <c r="A615" s="108"/>
      <c r="B615" s="108"/>
      <c r="C615" s="108"/>
      <c r="D615" s="108"/>
      <c r="E615" s="108"/>
      <c r="F615" s="108"/>
      <c r="G615" s="108"/>
      <c r="H615" s="108"/>
      <c r="I615" s="108"/>
      <c r="J615" s="108"/>
      <c r="K615" s="108"/>
      <c r="L615" s="108"/>
      <c r="M615" s="108"/>
      <c r="N615" s="108"/>
      <c r="O615" s="108"/>
      <c r="P615" s="108"/>
      <c r="Q615" s="107"/>
      <c r="R615" s="108"/>
      <c r="S615" s="108"/>
      <c r="T615" s="108"/>
      <c r="U615" s="108"/>
      <c r="V615" s="108"/>
      <c r="W615" s="108"/>
      <c r="X615" s="108"/>
      <c r="Y615" s="108"/>
    </row>
    <row r="616" spans="1:25" ht="18.75" customHeight="1">
      <c r="A616" s="108"/>
      <c r="B616" s="108"/>
      <c r="C616" s="108"/>
      <c r="D616" s="108"/>
      <c r="E616" s="108"/>
      <c r="F616" s="108"/>
      <c r="G616" s="108"/>
      <c r="H616" s="108"/>
      <c r="I616" s="108"/>
      <c r="J616" s="108"/>
      <c r="K616" s="108"/>
      <c r="L616" s="108"/>
      <c r="M616" s="108"/>
      <c r="N616" s="108"/>
      <c r="O616" s="108"/>
      <c r="P616" s="108"/>
      <c r="Q616" s="107"/>
      <c r="R616" s="108"/>
      <c r="S616" s="108"/>
      <c r="T616" s="108"/>
      <c r="U616" s="108"/>
      <c r="V616" s="108"/>
      <c r="W616" s="108"/>
      <c r="X616" s="108"/>
      <c r="Y616" s="108"/>
    </row>
    <row r="617" spans="1:25" ht="18.75" customHeight="1">
      <c r="A617" s="108"/>
      <c r="B617" s="108"/>
      <c r="C617" s="108"/>
      <c r="D617" s="108"/>
      <c r="E617" s="108"/>
      <c r="F617" s="108"/>
      <c r="G617" s="108"/>
      <c r="H617" s="108"/>
      <c r="I617" s="108"/>
      <c r="J617" s="108"/>
      <c r="K617" s="108"/>
      <c r="L617" s="108"/>
      <c r="M617" s="108"/>
      <c r="N617" s="108"/>
      <c r="O617" s="108"/>
      <c r="P617" s="108"/>
      <c r="Q617" s="107"/>
      <c r="R617" s="108"/>
      <c r="S617" s="108"/>
      <c r="T617" s="108"/>
      <c r="U617" s="108"/>
      <c r="V617" s="108"/>
      <c r="W617" s="108"/>
      <c r="X617" s="108"/>
      <c r="Y617" s="108"/>
    </row>
    <row r="618" spans="1:25" ht="18.75" customHeight="1">
      <c r="A618" s="108"/>
      <c r="B618" s="108"/>
      <c r="C618" s="108"/>
      <c r="D618" s="108"/>
      <c r="E618" s="108"/>
      <c r="F618" s="108"/>
      <c r="G618" s="108"/>
      <c r="H618" s="108"/>
      <c r="I618" s="108"/>
      <c r="J618" s="108"/>
      <c r="K618" s="108"/>
      <c r="L618" s="108"/>
      <c r="M618" s="108"/>
      <c r="N618" s="108"/>
      <c r="O618" s="108"/>
      <c r="P618" s="108"/>
      <c r="Q618" s="107"/>
      <c r="R618" s="108"/>
      <c r="S618" s="108"/>
      <c r="T618" s="108"/>
      <c r="U618" s="108"/>
      <c r="V618" s="108"/>
      <c r="W618" s="108"/>
      <c r="X618" s="108"/>
      <c r="Y618" s="108"/>
    </row>
    <row r="619" spans="1:25" ht="18.75" customHeight="1">
      <c r="A619" s="108"/>
      <c r="B619" s="108"/>
      <c r="C619" s="108"/>
      <c r="D619" s="108"/>
      <c r="E619" s="108"/>
      <c r="F619" s="108"/>
      <c r="G619" s="108"/>
      <c r="H619" s="108"/>
      <c r="I619" s="108"/>
      <c r="J619" s="108"/>
      <c r="K619" s="108"/>
      <c r="L619" s="108"/>
      <c r="M619" s="108"/>
      <c r="N619" s="108"/>
      <c r="O619" s="108"/>
      <c r="P619" s="108"/>
      <c r="Q619" s="107"/>
      <c r="R619" s="108"/>
      <c r="S619" s="108"/>
      <c r="T619" s="108"/>
      <c r="U619" s="108"/>
      <c r="V619" s="108"/>
      <c r="W619" s="108"/>
      <c r="X619" s="108"/>
      <c r="Y619" s="108"/>
    </row>
    <row r="620" spans="1:25" ht="18.75" customHeight="1">
      <c r="A620" s="108"/>
      <c r="B620" s="108"/>
      <c r="C620" s="108"/>
      <c r="D620" s="108"/>
      <c r="E620" s="108"/>
      <c r="F620" s="108"/>
      <c r="G620" s="108"/>
      <c r="H620" s="108"/>
      <c r="I620" s="108"/>
      <c r="J620" s="108"/>
      <c r="K620" s="108"/>
      <c r="L620" s="108"/>
      <c r="M620" s="108"/>
      <c r="N620" s="108"/>
      <c r="O620" s="108"/>
      <c r="P620" s="108"/>
      <c r="Q620" s="107"/>
      <c r="R620" s="108"/>
      <c r="S620" s="108"/>
      <c r="T620" s="108"/>
      <c r="U620" s="108"/>
      <c r="V620" s="108"/>
      <c r="W620" s="108"/>
      <c r="X620" s="108"/>
      <c r="Y620" s="108"/>
    </row>
    <row r="621" spans="1:25" ht="18.75" customHeight="1">
      <c r="A621" s="108"/>
      <c r="B621" s="108"/>
      <c r="C621" s="108"/>
      <c r="D621" s="108"/>
      <c r="E621" s="108"/>
      <c r="F621" s="108"/>
      <c r="G621" s="108"/>
      <c r="H621" s="108"/>
      <c r="I621" s="108"/>
      <c r="J621" s="108"/>
      <c r="K621" s="108"/>
      <c r="L621" s="108"/>
      <c r="M621" s="108"/>
      <c r="N621" s="108"/>
      <c r="O621" s="108"/>
      <c r="P621" s="108"/>
      <c r="Q621" s="107"/>
      <c r="R621" s="108"/>
      <c r="S621" s="108"/>
      <c r="T621" s="108"/>
      <c r="U621" s="108"/>
      <c r="V621" s="108"/>
      <c r="W621" s="108"/>
      <c r="X621" s="108"/>
      <c r="Y621" s="108"/>
    </row>
    <row r="622" spans="1:25" ht="18.75" customHeight="1">
      <c r="A622" s="108"/>
      <c r="B622" s="108"/>
      <c r="C622" s="108"/>
      <c r="D622" s="108"/>
      <c r="E622" s="108"/>
      <c r="F622" s="108"/>
      <c r="G622" s="108"/>
      <c r="H622" s="108"/>
      <c r="I622" s="108"/>
      <c r="J622" s="108"/>
      <c r="K622" s="108"/>
      <c r="L622" s="108"/>
      <c r="M622" s="108"/>
      <c r="N622" s="108"/>
      <c r="O622" s="108"/>
      <c r="P622" s="108"/>
      <c r="Q622" s="107"/>
      <c r="R622" s="108"/>
      <c r="S622" s="108"/>
      <c r="T622" s="108"/>
      <c r="U622" s="108"/>
      <c r="V622" s="108"/>
      <c r="W622" s="108"/>
      <c r="X622" s="108"/>
      <c r="Y622" s="108"/>
    </row>
    <row r="623" spans="1:25" ht="18.75" customHeight="1">
      <c r="A623" s="108"/>
      <c r="B623" s="108"/>
      <c r="C623" s="108"/>
      <c r="D623" s="108"/>
      <c r="E623" s="108"/>
      <c r="F623" s="108"/>
      <c r="G623" s="108"/>
      <c r="H623" s="108"/>
      <c r="I623" s="108"/>
      <c r="J623" s="108"/>
      <c r="K623" s="108"/>
      <c r="L623" s="108"/>
      <c r="M623" s="108"/>
      <c r="N623" s="108"/>
      <c r="O623" s="108"/>
      <c r="P623" s="108"/>
      <c r="Q623" s="107"/>
      <c r="R623" s="108"/>
      <c r="S623" s="108"/>
      <c r="T623" s="108"/>
      <c r="U623" s="108"/>
      <c r="V623" s="108"/>
      <c r="W623" s="108"/>
      <c r="X623" s="108"/>
      <c r="Y623" s="108"/>
    </row>
    <row r="624" spans="1:25" ht="18.75" customHeight="1">
      <c r="A624" s="108"/>
      <c r="B624" s="108"/>
      <c r="C624" s="108"/>
      <c r="D624" s="108"/>
      <c r="E624" s="108"/>
      <c r="F624" s="108"/>
      <c r="G624" s="108"/>
      <c r="H624" s="108"/>
      <c r="I624" s="108"/>
      <c r="J624" s="108"/>
      <c r="K624" s="108"/>
      <c r="L624" s="108"/>
      <c r="M624" s="108"/>
      <c r="N624" s="108"/>
      <c r="O624" s="108"/>
      <c r="P624" s="108"/>
      <c r="Q624" s="107"/>
      <c r="R624" s="108"/>
      <c r="S624" s="108"/>
      <c r="T624" s="108"/>
      <c r="U624" s="108"/>
      <c r="V624" s="108"/>
      <c r="W624" s="108"/>
      <c r="X624" s="108"/>
      <c r="Y624" s="108"/>
    </row>
    <row r="625" spans="1:25" ht="18.75" customHeight="1">
      <c r="A625" s="108"/>
      <c r="B625" s="108"/>
      <c r="C625" s="108"/>
      <c r="D625" s="108"/>
      <c r="E625" s="108"/>
      <c r="F625" s="108"/>
      <c r="G625" s="108"/>
      <c r="H625" s="108"/>
      <c r="I625" s="108"/>
      <c r="J625" s="108"/>
      <c r="K625" s="108"/>
      <c r="L625" s="108"/>
      <c r="M625" s="108"/>
      <c r="N625" s="108"/>
      <c r="O625" s="108"/>
      <c r="P625" s="108"/>
      <c r="Q625" s="107"/>
      <c r="R625" s="108"/>
      <c r="S625" s="108"/>
      <c r="T625" s="108"/>
      <c r="U625" s="108"/>
      <c r="V625" s="108"/>
      <c r="W625" s="108"/>
      <c r="X625" s="108"/>
      <c r="Y625" s="108"/>
    </row>
    <row r="626" spans="1:25" ht="18.75" customHeight="1">
      <c r="A626" s="108"/>
      <c r="B626" s="108"/>
      <c r="C626" s="108"/>
      <c r="D626" s="108"/>
      <c r="E626" s="108"/>
      <c r="F626" s="108"/>
      <c r="G626" s="108"/>
      <c r="H626" s="108"/>
      <c r="I626" s="108"/>
      <c r="J626" s="108"/>
      <c r="K626" s="108"/>
      <c r="L626" s="108"/>
      <c r="M626" s="108"/>
      <c r="N626" s="108"/>
      <c r="O626" s="108"/>
      <c r="P626" s="108"/>
      <c r="Q626" s="107"/>
      <c r="R626" s="108"/>
      <c r="S626" s="108"/>
      <c r="T626" s="108"/>
      <c r="U626" s="108"/>
      <c r="V626" s="108"/>
      <c r="W626" s="108"/>
      <c r="X626" s="108"/>
      <c r="Y626" s="108"/>
    </row>
    <row r="627" spans="1:25" ht="18.75" customHeight="1">
      <c r="A627" s="108"/>
      <c r="B627" s="108"/>
      <c r="C627" s="108"/>
      <c r="D627" s="108"/>
      <c r="E627" s="108"/>
      <c r="F627" s="108"/>
      <c r="G627" s="108"/>
      <c r="H627" s="108"/>
      <c r="I627" s="108"/>
      <c r="J627" s="108"/>
      <c r="K627" s="108"/>
      <c r="L627" s="108"/>
      <c r="M627" s="108"/>
      <c r="N627" s="108"/>
      <c r="O627" s="108"/>
      <c r="P627" s="108"/>
      <c r="Q627" s="107"/>
      <c r="R627" s="108"/>
      <c r="S627" s="108"/>
      <c r="T627" s="108"/>
      <c r="U627" s="108"/>
      <c r="V627" s="108"/>
      <c r="W627" s="108"/>
      <c r="X627" s="108"/>
      <c r="Y627" s="108"/>
    </row>
    <row r="628" spans="1:25" ht="18.75" customHeight="1">
      <c r="A628" s="108"/>
      <c r="B628" s="108"/>
      <c r="C628" s="108"/>
      <c r="D628" s="108"/>
      <c r="E628" s="108"/>
      <c r="F628" s="108"/>
      <c r="G628" s="108"/>
      <c r="H628" s="108"/>
      <c r="I628" s="108"/>
      <c r="J628" s="108"/>
      <c r="K628" s="108"/>
      <c r="L628" s="108"/>
      <c r="M628" s="108"/>
      <c r="N628" s="108"/>
      <c r="O628" s="108"/>
      <c r="P628" s="108"/>
      <c r="Q628" s="107"/>
      <c r="R628" s="108"/>
      <c r="S628" s="108"/>
      <c r="T628" s="108"/>
      <c r="U628" s="108"/>
      <c r="V628" s="108"/>
      <c r="W628" s="108"/>
      <c r="X628" s="108"/>
      <c r="Y628" s="108"/>
    </row>
    <row r="629" spans="1:25" ht="18.75" customHeight="1">
      <c r="A629" s="108"/>
      <c r="B629" s="108"/>
      <c r="C629" s="108"/>
      <c r="D629" s="108"/>
      <c r="E629" s="108"/>
      <c r="F629" s="108"/>
      <c r="G629" s="108"/>
      <c r="H629" s="108"/>
      <c r="I629" s="108"/>
      <c r="J629" s="108"/>
      <c r="K629" s="108"/>
      <c r="L629" s="108"/>
      <c r="M629" s="108"/>
      <c r="N629" s="108"/>
      <c r="O629" s="108"/>
      <c r="P629" s="108"/>
      <c r="Q629" s="107"/>
      <c r="R629" s="108"/>
      <c r="S629" s="108"/>
      <c r="T629" s="108"/>
      <c r="U629" s="108"/>
      <c r="V629" s="108"/>
      <c r="W629" s="108"/>
      <c r="X629" s="108"/>
      <c r="Y629" s="108"/>
    </row>
    <row r="630" spans="1:25" ht="18.75" customHeight="1">
      <c r="A630" s="108"/>
      <c r="B630" s="108"/>
      <c r="C630" s="108"/>
      <c r="D630" s="108"/>
      <c r="E630" s="108"/>
      <c r="F630" s="108"/>
      <c r="G630" s="108"/>
      <c r="H630" s="108"/>
      <c r="I630" s="108"/>
      <c r="J630" s="108"/>
      <c r="K630" s="108"/>
      <c r="L630" s="108"/>
      <c r="M630" s="108"/>
      <c r="N630" s="108"/>
      <c r="O630" s="108"/>
      <c r="P630" s="108"/>
      <c r="Q630" s="107"/>
      <c r="R630" s="108"/>
      <c r="S630" s="108"/>
      <c r="T630" s="108"/>
      <c r="U630" s="108"/>
      <c r="V630" s="108"/>
      <c r="W630" s="108"/>
      <c r="X630" s="108"/>
      <c r="Y630" s="108"/>
    </row>
    <row r="631" spans="1:25" ht="18.75" customHeight="1">
      <c r="A631" s="108"/>
      <c r="B631" s="108"/>
      <c r="C631" s="108"/>
      <c r="D631" s="108"/>
      <c r="E631" s="108"/>
      <c r="F631" s="108"/>
      <c r="G631" s="108"/>
      <c r="H631" s="108"/>
      <c r="I631" s="108"/>
      <c r="J631" s="108"/>
      <c r="K631" s="108"/>
      <c r="L631" s="108"/>
      <c r="M631" s="108"/>
      <c r="N631" s="108"/>
      <c r="O631" s="108"/>
      <c r="P631" s="108"/>
      <c r="Q631" s="107"/>
      <c r="R631" s="108"/>
      <c r="S631" s="108"/>
      <c r="T631" s="108"/>
      <c r="U631" s="108"/>
      <c r="V631" s="108"/>
      <c r="W631" s="108"/>
      <c r="X631" s="108"/>
      <c r="Y631" s="108"/>
    </row>
    <row r="632" spans="1:25" ht="18.75" customHeight="1">
      <c r="A632" s="108"/>
      <c r="B632" s="108"/>
      <c r="C632" s="108"/>
      <c r="D632" s="108"/>
      <c r="E632" s="108"/>
      <c r="F632" s="108"/>
      <c r="G632" s="108"/>
      <c r="H632" s="108"/>
      <c r="I632" s="108"/>
      <c r="J632" s="108"/>
      <c r="K632" s="108"/>
      <c r="L632" s="108"/>
      <c r="M632" s="108"/>
      <c r="N632" s="108"/>
      <c r="O632" s="108"/>
      <c r="P632" s="108"/>
      <c r="Q632" s="107"/>
      <c r="R632" s="108"/>
      <c r="S632" s="108"/>
      <c r="T632" s="108"/>
      <c r="U632" s="108"/>
      <c r="V632" s="108"/>
      <c r="W632" s="108"/>
      <c r="X632" s="108"/>
      <c r="Y632" s="108"/>
    </row>
    <row r="633" spans="1:25" ht="18.75" customHeight="1">
      <c r="A633" s="108"/>
      <c r="B633" s="108"/>
      <c r="C633" s="108"/>
      <c r="D633" s="108"/>
      <c r="E633" s="108"/>
      <c r="F633" s="108"/>
      <c r="G633" s="108"/>
      <c r="H633" s="108"/>
      <c r="I633" s="108"/>
      <c r="J633" s="108"/>
      <c r="K633" s="108"/>
      <c r="L633" s="108"/>
      <c r="M633" s="108"/>
      <c r="N633" s="108"/>
      <c r="O633" s="108"/>
      <c r="P633" s="108"/>
      <c r="Q633" s="107"/>
      <c r="R633" s="108"/>
      <c r="S633" s="108"/>
      <c r="T633" s="108"/>
      <c r="U633" s="108"/>
      <c r="V633" s="108"/>
      <c r="W633" s="108"/>
      <c r="X633" s="108"/>
      <c r="Y633" s="108"/>
    </row>
    <row r="634" spans="1:25" ht="18.75" customHeight="1">
      <c r="A634" s="108"/>
      <c r="B634" s="108"/>
      <c r="C634" s="108"/>
      <c r="D634" s="108"/>
      <c r="E634" s="108"/>
      <c r="F634" s="108"/>
      <c r="G634" s="108"/>
      <c r="H634" s="108"/>
      <c r="I634" s="108"/>
      <c r="J634" s="108"/>
      <c r="K634" s="108"/>
      <c r="L634" s="108"/>
      <c r="M634" s="108"/>
      <c r="N634" s="108"/>
      <c r="O634" s="108"/>
      <c r="P634" s="108"/>
      <c r="Q634" s="107"/>
      <c r="R634" s="108"/>
      <c r="S634" s="108"/>
      <c r="T634" s="108"/>
      <c r="U634" s="108"/>
      <c r="V634" s="108"/>
      <c r="W634" s="108"/>
      <c r="X634" s="108"/>
      <c r="Y634" s="108"/>
    </row>
    <row r="635" spans="1:25" ht="18.75" customHeight="1">
      <c r="A635" s="108"/>
      <c r="B635" s="108"/>
      <c r="C635" s="108"/>
      <c r="D635" s="108"/>
      <c r="E635" s="108"/>
      <c r="F635" s="108"/>
      <c r="G635" s="108"/>
      <c r="H635" s="108"/>
      <c r="I635" s="108"/>
      <c r="J635" s="108"/>
      <c r="K635" s="108"/>
      <c r="L635" s="108"/>
      <c r="M635" s="108"/>
      <c r="N635" s="108"/>
      <c r="O635" s="108"/>
      <c r="P635" s="108"/>
      <c r="Q635" s="107"/>
      <c r="R635" s="108"/>
      <c r="S635" s="108"/>
      <c r="T635" s="108"/>
      <c r="U635" s="108"/>
      <c r="V635" s="108"/>
      <c r="W635" s="108"/>
      <c r="X635" s="108"/>
      <c r="Y635" s="108"/>
    </row>
    <row r="636" spans="1:25" ht="18.75" customHeight="1">
      <c r="A636" s="108"/>
      <c r="B636" s="108"/>
      <c r="C636" s="108"/>
      <c r="D636" s="108"/>
      <c r="E636" s="108"/>
      <c r="F636" s="108"/>
      <c r="G636" s="108"/>
      <c r="H636" s="108"/>
      <c r="I636" s="108"/>
      <c r="J636" s="108"/>
      <c r="K636" s="108"/>
      <c r="L636" s="108"/>
      <c r="M636" s="108"/>
      <c r="N636" s="108"/>
      <c r="O636" s="108"/>
      <c r="P636" s="108"/>
      <c r="Q636" s="107"/>
      <c r="R636" s="108"/>
      <c r="S636" s="108"/>
      <c r="T636" s="108"/>
      <c r="U636" s="108"/>
      <c r="V636" s="108"/>
      <c r="W636" s="108"/>
      <c r="X636" s="108"/>
      <c r="Y636" s="108"/>
    </row>
    <row r="637" spans="1:25" ht="18.75" customHeight="1">
      <c r="A637" s="108"/>
      <c r="B637" s="108"/>
      <c r="C637" s="108"/>
      <c r="D637" s="108"/>
      <c r="E637" s="108"/>
      <c r="F637" s="108"/>
      <c r="G637" s="108"/>
      <c r="H637" s="108"/>
      <c r="I637" s="108"/>
      <c r="J637" s="108"/>
      <c r="K637" s="108"/>
      <c r="L637" s="108"/>
      <c r="M637" s="108"/>
      <c r="N637" s="108"/>
      <c r="O637" s="108"/>
      <c r="P637" s="108"/>
      <c r="Q637" s="107"/>
      <c r="R637" s="108"/>
      <c r="S637" s="108"/>
      <c r="T637" s="108"/>
      <c r="U637" s="108"/>
      <c r="V637" s="108"/>
      <c r="W637" s="108"/>
      <c r="X637" s="108"/>
      <c r="Y637" s="108"/>
    </row>
    <row r="638" spans="1:25" ht="18.75" customHeight="1">
      <c r="A638" s="108"/>
      <c r="B638" s="108"/>
      <c r="C638" s="108"/>
      <c r="D638" s="108"/>
      <c r="E638" s="108"/>
      <c r="F638" s="108"/>
      <c r="G638" s="108"/>
      <c r="H638" s="108"/>
      <c r="I638" s="108"/>
      <c r="J638" s="108"/>
      <c r="K638" s="108"/>
      <c r="L638" s="108"/>
      <c r="M638" s="108"/>
      <c r="N638" s="108"/>
      <c r="O638" s="108"/>
      <c r="P638" s="108"/>
      <c r="Q638" s="107"/>
      <c r="R638" s="108"/>
      <c r="S638" s="108"/>
      <c r="T638" s="108"/>
      <c r="U638" s="108"/>
      <c r="V638" s="108"/>
      <c r="W638" s="108"/>
      <c r="X638" s="108"/>
      <c r="Y638" s="108"/>
    </row>
    <row r="639" spans="1:25" ht="18.75" customHeight="1">
      <c r="A639" s="108"/>
      <c r="B639" s="108"/>
      <c r="C639" s="108"/>
      <c r="D639" s="108"/>
      <c r="E639" s="108"/>
      <c r="F639" s="108"/>
      <c r="G639" s="108"/>
      <c r="H639" s="108"/>
      <c r="I639" s="108"/>
      <c r="J639" s="108"/>
      <c r="K639" s="108"/>
      <c r="L639" s="108"/>
      <c r="M639" s="108"/>
      <c r="N639" s="108"/>
      <c r="O639" s="108"/>
      <c r="P639" s="108"/>
      <c r="Q639" s="107"/>
      <c r="R639" s="108"/>
      <c r="S639" s="108"/>
      <c r="T639" s="108"/>
      <c r="U639" s="108"/>
      <c r="V639" s="108"/>
      <c r="W639" s="108"/>
      <c r="X639" s="108"/>
      <c r="Y639" s="108"/>
    </row>
    <row r="640" spans="1:25" ht="18.75" customHeight="1">
      <c r="A640" s="108"/>
      <c r="B640" s="108"/>
      <c r="C640" s="108"/>
      <c r="D640" s="108"/>
      <c r="E640" s="108"/>
      <c r="F640" s="108"/>
      <c r="G640" s="108"/>
      <c r="H640" s="108"/>
      <c r="I640" s="108"/>
      <c r="J640" s="108"/>
      <c r="K640" s="108"/>
      <c r="L640" s="108"/>
      <c r="M640" s="108"/>
      <c r="N640" s="108"/>
      <c r="O640" s="108"/>
      <c r="P640" s="108"/>
      <c r="Q640" s="107"/>
      <c r="R640" s="108"/>
      <c r="S640" s="108"/>
      <c r="T640" s="108"/>
      <c r="U640" s="108"/>
      <c r="V640" s="108"/>
      <c r="W640" s="108"/>
      <c r="X640" s="108"/>
      <c r="Y640" s="108"/>
    </row>
    <row r="641" spans="1:25" ht="18.75" customHeight="1">
      <c r="A641" s="108"/>
      <c r="B641" s="108"/>
      <c r="C641" s="108"/>
      <c r="D641" s="108"/>
      <c r="E641" s="108"/>
      <c r="F641" s="108"/>
      <c r="G641" s="108"/>
      <c r="H641" s="108"/>
      <c r="I641" s="108"/>
      <c r="J641" s="108"/>
      <c r="K641" s="108"/>
      <c r="L641" s="108"/>
      <c r="M641" s="108"/>
      <c r="N641" s="108"/>
      <c r="O641" s="108"/>
      <c r="P641" s="108"/>
      <c r="Q641" s="107"/>
      <c r="R641" s="108"/>
      <c r="S641" s="108"/>
      <c r="T641" s="108"/>
      <c r="U641" s="108"/>
      <c r="V641" s="108"/>
      <c r="W641" s="108"/>
      <c r="X641" s="108"/>
      <c r="Y641" s="108"/>
    </row>
    <row r="642" spans="1:25" ht="18.75" customHeight="1">
      <c r="A642" s="108"/>
      <c r="B642" s="108"/>
      <c r="C642" s="108"/>
      <c r="D642" s="108"/>
      <c r="E642" s="108"/>
      <c r="F642" s="108"/>
      <c r="G642" s="108"/>
      <c r="H642" s="108"/>
      <c r="I642" s="108"/>
      <c r="J642" s="108"/>
      <c r="K642" s="108"/>
      <c r="L642" s="108"/>
      <c r="M642" s="108"/>
      <c r="N642" s="108"/>
      <c r="O642" s="108"/>
      <c r="P642" s="108"/>
      <c r="Q642" s="107"/>
      <c r="R642" s="108"/>
      <c r="S642" s="108"/>
      <c r="T642" s="108"/>
      <c r="U642" s="108"/>
      <c r="V642" s="108"/>
      <c r="W642" s="108"/>
      <c r="X642" s="108"/>
      <c r="Y642" s="108"/>
    </row>
    <row r="643" spans="1:25" ht="18.75" customHeight="1">
      <c r="A643" s="108"/>
      <c r="B643" s="108"/>
      <c r="C643" s="108"/>
      <c r="D643" s="108"/>
      <c r="E643" s="108"/>
      <c r="F643" s="108"/>
      <c r="G643" s="108"/>
      <c r="H643" s="108"/>
      <c r="I643" s="108"/>
      <c r="J643" s="108"/>
      <c r="K643" s="108"/>
      <c r="L643" s="108"/>
      <c r="M643" s="108"/>
      <c r="N643" s="108"/>
      <c r="O643" s="108"/>
      <c r="P643" s="108"/>
      <c r="Q643" s="107"/>
      <c r="R643" s="108"/>
      <c r="S643" s="108"/>
      <c r="T643" s="108"/>
      <c r="U643" s="108"/>
      <c r="V643" s="108"/>
      <c r="W643" s="108"/>
      <c r="X643" s="108"/>
      <c r="Y643" s="108"/>
    </row>
    <row r="644" spans="1:25" ht="18.75" customHeight="1">
      <c r="A644" s="108"/>
      <c r="B644" s="108"/>
      <c r="C644" s="108"/>
      <c r="D644" s="108"/>
      <c r="E644" s="108"/>
      <c r="F644" s="108"/>
      <c r="G644" s="108"/>
      <c r="H644" s="108"/>
      <c r="I644" s="108"/>
      <c r="J644" s="108"/>
      <c r="K644" s="108"/>
      <c r="L644" s="108"/>
      <c r="M644" s="108"/>
      <c r="N644" s="108"/>
      <c r="O644" s="108"/>
      <c r="P644" s="108"/>
      <c r="Q644" s="107"/>
      <c r="R644" s="108"/>
      <c r="S644" s="108"/>
      <c r="T644" s="108"/>
      <c r="U644" s="108"/>
      <c r="V644" s="108"/>
      <c r="W644" s="108"/>
      <c r="X644" s="108"/>
      <c r="Y644" s="108"/>
    </row>
    <row r="645" spans="1:25" ht="18.75" customHeight="1">
      <c r="A645" s="108"/>
      <c r="B645" s="108"/>
      <c r="C645" s="108"/>
      <c r="D645" s="108"/>
      <c r="E645" s="108"/>
      <c r="F645" s="108"/>
      <c r="G645" s="108"/>
      <c r="H645" s="108"/>
      <c r="I645" s="108"/>
      <c r="J645" s="108"/>
      <c r="K645" s="108"/>
      <c r="L645" s="108"/>
      <c r="M645" s="108"/>
      <c r="N645" s="108"/>
      <c r="O645" s="108"/>
      <c r="P645" s="108"/>
      <c r="Q645" s="107"/>
      <c r="R645" s="108"/>
      <c r="S645" s="108"/>
      <c r="T645" s="108"/>
      <c r="U645" s="108"/>
      <c r="V645" s="108"/>
      <c r="W645" s="108"/>
      <c r="X645" s="108"/>
      <c r="Y645" s="108"/>
    </row>
    <row r="646" spans="1:25" ht="18.75" customHeight="1">
      <c r="A646" s="108"/>
      <c r="B646" s="108"/>
      <c r="C646" s="108"/>
      <c r="D646" s="108"/>
      <c r="E646" s="108"/>
      <c r="F646" s="108"/>
      <c r="G646" s="108"/>
      <c r="H646" s="108"/>
      <c r="I646" s="108"/>
      <c r="J646" s="108"/>
      <c r="K646" s="108"/>
      <c r="L646" s="108"/>
      <c r="M646" s="108"/>
      <c r="N646" s="108"/>
      <c r="O646" s="108"/>
      <c r="P646" s="108"/>
      <c r="Q646" s="107"/>
      <c r="R646" s="108"/>
      <c r="S646" s="108"/>
      <c r="T646" s="108"/>
      <c r="U646" s="108"/>
      <c r="V646" s="108"/>
      <c r="W646" s="108"/>
      <c r="X646" s="108"/>
      <c r="Y646" s="108"/>
    </row>
    <row r="647" spans="1:25" ht="18.75" customHeight="1">
      <c r="A647" s="108"/>
      <c r="B647" s="108"/>
      <c r="C647" s="108"/>
      <c r="D647" s="108"/>
      <c r="E647" s="108"/>
      <c r="F647" s="108"/>
      <c r="G647" s="108"/>
      <c r="H647" s="108"/>
      <c r="I647" s="108"/>
      <c r="J647" s="108"/>
      <c r="K647" s="108"/>
      <c r="L647" s="108"/>
      <c r="M647" s="108"/>
      <c r="N647" s="108"/>
      <c r="O647" s="108"/>
      <c r="P647" s="108"/>
      <c r="Q647" s="107"/>
      <c r="R647" s="108"/>
      <c r="S647" s="108"/>
      <c r="T647" s="108"/>
      <c r="U647" s="108"/>
      <c r="V647" s="108"/>
      <c r="W647" s="108"/>
      <c r="X647" s="108"/>
      <c r="Y647" s="108"/>
    </row>
    <row r="648" spans="1:25" ht="18.75" customHeight="1">
      <c r="A648" s="108"/>
      <c r="B648" s="108"/>
      <c r="C648" s="108"/>
      <c r="D648" s="108"/>
      <c r="E648" s="108"/>
      <c r="F648" s="108"/>
      <c r="G648" s="108"/>
      <c r="H648" s="108"/>
      <c r="I648" s="108"/>
      <c r="J648" s="108"/>
      <c r="K648" s="108"/>
      <c r="L648" s="108"/>
      <c r="M648" s="108"/>
      <c r="N648" s="108"/>
      <c r="O648" s="108"/>
      <c r="P648" s="108"/>
      <c r="Q648" s="107"/>
      <c r="R648" s="108"/>
      <c r="S648" s="108"/>
      <c r="T648" s="108"/>
      <c r="U648" s="108"/>
      <c r="V648" s="108"/>
      <c r="W648" s="108"/>
      <c r="X648" s="108"/>
      <c r="Y648" s="108"/>
    </row>
    <row r="649" spans="1:25" ht="18.75" customHeight="1">
      <c r="A649" s="108"/>
      <c r="B649" s="108"/>
      <c r="C649" s="108"/>
      <c r="D649" s="108"/>
      <c r="E649" s="108"/>
      <c r="F649" s="108"/>
      <c r="G649" s="108"/>
      <c r="H649" s="108"/>
      <c r="I649" s="108"/>
      <c r="J649" s="108"/>
      <c r="K649" s="108"/>
      <c r="L649" s="108"/>
      <c r="M649" s="108"/>
      <c r="N649" s="108"/>
      <c r="O649" s="108"/>
      <c r="P649" s="108"/>
      <c r="Q649" s="107"/>
      <c r="R649" s="108"/>
      <c r="S649" s="108"/>
      <c r="T649" s="108"/>
      <c r="U649" s="108"/>
      <c r="V649" s="108"/>
      <c r="W649" s="108"/>
      <c r="X649" s="108"/>
      <c r="Y649" s="108"/>
    </row>
    <row r="650" spans="1:25" ht="18.75" customHeight="1">
      <c r="A650" s="108"/>
      <c r="B650" s="108"/>
      <c r="C650" s="108"/>
      <c r="D650" s="108"/>
      <c r="E650" s="108"/>
      <c r="F650" s="108"/>
      <c r="G650" s="108"/>
      <c r="H650" s="108"/>
      <c r="I650" s="108"/>
      <c r="J650" s="108"/>
      <c r="K650" s="108"/>
      <c r="L650" s="108"/>
      <c r="M650" s="108"/>
      <c r="N650" s="108"/>
      <c r="O650" s="108"/>
      <c r="P650" s="108"/>
      <c r="Q650" s="107"/>
      <c r="R650" s="108"/>
      <c r="S650" s="108"/>
      <c r="T650" s="108"/>
      <c r="U650" s="108"/>
      <c r="V650" s="108"/>
      <c r="W650" s="108"/>
      <c r="X650" s="108"/>
      <c r="Y650" s="108"/>
    </row>
    <row r="651" spans="1:25" ht="18.75" customHeight="1">
      <c r="A651" s="108"/>
      <c r="B651" s="108"/>
      <c r="C651" s="108"/>
      <c r="D651" s="108"/>
      <c r="E651" s="108"/>
      <c r="F651" s="108"/>
      <c r="G651" s="108"/>
      <c r="H651" s="108"/>
      <c r="I651" s="108"/>
      <c r="J651" s="108"/>
      <c r="K651" s="108"/>
      <c r="L651" s="108"/>
      <c r="M651" s="108"/>
      <c r="N651" s="108"/>
      <c r="O651" s="108"/>
      <c r="P651" s="108"/>
      <c r="Q651" s="107"/>
      <c r="R651" s="108"/>
      <c r="S651" s="108"/>
      <c r="T651" s="108"/>
      <c r="U651" s="108"/>
      <c r="V651" s="108"/>
      <c r="W651" s="108"/>
      <c r="X651" s="108"/>
      <c r="Y651" s="108"/>
    </row>
    <row r="652" spans="1:25" ht="18.75" customHeight="1">
      <c r="A652" s="108"/>
      <c r="B652" s="108"/>
      <c r="C652" s="108"/>
      <c r="D652" s="108"/>
      <c r="E652" s="108"/>
      <c r="F652" s="108"/>
      <c r="G652" s="108"/>
      <c r="H652" s="108"/>
      <c r="I652" s="108"/>
      <c r="J652" s="108"/>
      <c r="K652" s="108"/>
      <c r="L652" s="108"/>
      <c r="M652" s="108"/>
      <c r="N652" s="108"/>
      <c r="O652" s="108"/>
      <c r="P652" s="108"/>
      <c r="Q652" s="107"/>
      <c r="R652" s="108"/>
      <c r="S652" s="108"/>
      <c r="T652" s="108"/>
      <c r="U652" s="108"/>
      <c r="V652" s="108"/>
      <c r="W652" s="108"/>
      <c r="X652" s="108"/>
      <c r="Y652" s="108"/>
    </row>
    <row r="653" spans="1:25" ht="18.75" customHeight="1">
      <c r="A653" s="108"/>
      <c r="B653" s="108"/>
      <c r="C653" s="108"/>
      <c r="D653" s="108"/>
      <c r="E653" s="108"/>
      <c r="F653" s="108"/>
      <c r="G653" s="108"/>
      <c r="H653" s="108"/>
      <c r="I653" s="108"/>
      <c r="J653" s="108"/>
      <c r="K653" s="108"/>
      <c r="L653" s="108"/>
      <c r="M653" s="108"/>
      <c r="N653" s="108"/>
      <c r="O653" s="108"/>
      <c r="P653" s="108"/>
      <c r="Q653" s="107"/>
      <c r="R653" s="108"/>
      <c r="S653" s="108"/>
      <c r="T653" s="108"/>
      <c r="U653" s="108"/>
      <c r="V653" s="108"/>
      <c r="W653" s="108"/>
      <c r="X653" s="108"/>
      <c r="Y653" s="108"/>
    </row>
    <row r="654" spans="1:25" ht="18.75" customHeight="1">
      <c r="A654" s="108"/>
      <c r="B654" s="108"/>
      <c r="C654" s="108"/>
      <c r="D654" s="108"/>
      <c r="E654" s="108"/>
      <c r="F654" s="108"/>
      <c r="G654" s="108"/>
      <c r="H654" s="108"/>
      <c r="I654" s="108"/>
      <c r="J654" s="108"/>
      <c r="K654" s="108"/>
      <c r="L654" s="108"/>
      <c r="M654" s="108"/>
      <c r="N654" s="108"/>
      <c r="O654" s="108"/>
      <c r="P654" s="108"/>
      <c r="Q654" s="107"/>
      <c r="R654" s="108"/>
      <c r="S654" s="108"/>
      <c r="T654" s="108"/>
      <c r="U654" s="108"/>
      <c r="V654" s="108"/>
      <c r="W654" s="108"/>
      <c r="X654" s="108"/>
      <c r="Y654" s="108"/>
    </row>
    <row r="655" spans="1:25" ht="18.75" customHeight="1">
      <c r="A655" s="108"/>
      <c r="B655" s="108"/>
      <c r="C655" s="108"/>
      <c r="D655" s="108"/>
      <c r="E655" s="108"/>
      <c r="F655" s="108"/>
      <c r="G655" s="108"/>
      <c r="H655" s="108"/>
      <c r="I655" s="108"/>
      <c r="J655" s="108"/>
      <c r="K655" s="108"/>
      <c r="L655" s="108"/>
      <c r="M655" s="108"/>
      <c r="N655" s="108"/>
      <c r="O655" s="108"/>
      <c r="P655" s="108"/>
      <c r="Q655" s="107"/>
      <c r="R655" s="108"/>
      <c r="S655" s="108"/>
      <c r="T655" s="108"/>
      <c r="U655" s="108"/>
      <c r="V655" s="108"/>
      <c r="W655" s="108"/>
      <c r="X655" s="108"/>
      <c r="Y655" s="108"/>
    </row>
    <row r="656" spans="1:25" ht="18.75" customHeight="1">
      <c r="A656" s="108"/>
      <c r="B656" s="108"/>
      <c r="C656" s="108"/>
      <c r="D656" s="108"/>
      <c r="E656" s="108"/>
      <c r="F656" s="108"/>
      <c r="G656" s="108"/>
      <c r="H656" s="108"/>
      <c r="I656" s="108"/>
      <c r="J656" s="108"/>
      <c r="K656" s="108"/>
      <c r="L656" s="108"/>
      <c r="M656" s="108"/>
      <c r="N656" s="108"/>
      <c r="O656" s="108"/>
      <c r="P656" s="108"/>
      <c r="Q656" s="107"/>
      <c r="R656" s="108"/>
      <c r="S656" s="108"/>
      <c r="T656" s="108"/>
      <c r="U656" s="108"/>
      <c r="V656" s="108"/>
      <c r="W656" s="108"/>
      <c r="X656" s="108"/>
      <c r="Y656" s="108"/>
    </row>
    <row r="657" spans="1:25" ht="18.75" customHeight="1">
      <c r="A657" s="108"/>
      <c r="B657" s="108"/>
      <c r="C657" s="108"/>
      <c r="D657" s="108"/>
      <c r="E657" s="108"/>
      <c r="F657" s="108"/>
      <c r="G657" s="108"/>
      <c r="H657" s="108"/>
      <c r="I657" s="108"/>
      <c r="J657" s="108"/>
      <c r="K657" s="108"/>
      <c r="L657" s="108"/>
      <c r="M657" s="108"/>
      <c r="N657" s="108"/>
      <c r="O657" s="108"/>
      <c r="P657" s="108"/>
      <c r="Q657" s="107"/>
      <c r="R657" s="108"/>
      <c r="S657" s="108"/>
      <c r="T657" s="108"/>
      <c r="U657" s="108"/>
      <c r="V657" s="108"/>
      <c r="W657" s="108"/>
      <c r="X657" s="108"/>
      <c r="Y657" s="108"/>
    </row>
    <row r="658" spans="1:25" ht="18.75" customHeight="1">
      <c r="A658" s="108"/>
      <c r="B658" s="108"/>
      <c r="C658" s="108"/>
      <c r="D658" s="108"/>
      <c r="E658" s="108"/>
      <c r="F658" s="108"/>
      <c r="G658" s="108"/>
      <c r="H658" s="108"/>
      <c r="I658" s="108"/>
      <c r="J658" s="108"/>
      <c r="K658" s="108"/>
      <c r="L658" s="108"/>
      <c r="M658" s="108"/>
      <c r="N658" s="108"/>
      <c r="O658" s="108"/>
      <c r="P658" s="108"/>
      <c r="Q658" s="107"/>
      <c r="R658" s="108"/>
      <c r="S658" s="108"/>
      <c r="T658" s="108"/>
      <c r="U658" s="108"/>
      <c r="V658" s="108"/>
      <c r="W658" s="108"/>
      <c r="X658" s="108"/>
      <c r="Y658" s="108"/>
    </row>
    <row r="659" spans="1:25" ht="18.75" customHeight="1">
      <c r="A659" s="108"/>
      <c r="B659" s="108"/>
      <c r="C659" s="108"/>
      <c r="D659" s="108"/>
      <c r="E659" s="108"/>
      <c r="F659" s="108"/>
      <c r="G659" s="108"/>
      <c r="H659" s="108"/>
      <c r="I659" s="108"/>
      <c r="J659" s="108"/>
      <c r="K659" s="108"/>
      <c r="L659" s="108"/>
      <c r="M659" s="108"/>
      <c r="N659" s="108"/>
      <c r="O659" s="108"/>
      <c r="P659" s="108"/>
      <c r="Q659" s="107"/>
      <c r="R659" s="108"/>
      <c r="S659" s="108"/>
      <c r="T659" s="108"/>
      <c r="U659" s="108"/>
      <c r="V659" s="108"/>
      <c r="W659" s="108"/>
      <c r="X659" s="108"/>
      <c r="Y659" s="108"/>
    </row>
    <row r="660" spans="1:25" ht="18.75" customHeight="1">
      <c r="A660" s="108"/>
      <c r="B660" s="108"/>
      <c r="C660" s="108"/>
      <c r="D660" s="108"/>
      <c r="E660" s="108"/>
      <c r="F660" s="108"/>
      <c r="G660" s="108"/>
      <c r="H660" s="108"/>
      <c r="I660" s="108"/>
      <c r="J660" s="108"/>
      <c r="K660" s="108"/>
      <c r="L660" s="108"/>
      <c r="M660" s="108"/>
      <c r="N660" s="108"/>
      <c r="O660" s="108"/>
      <c r="P660" s="108"/>
      <c r="Q660" s="107"/>
      <c r="R660" s="108"/>
      <c r="S660" s="108"/>
      <c r="T660" s="108"/>
      <c r="U660" s="108"/>
      <c r="V660" s="108"/>
      <c r="W660" s="108"/>
      <c r="X660" s="108"/>
      <c r="Y660" s="108"/>
    </row>
    <row r="661" spans="1:25" ht="18.75" customHeight="1">
      <c r="A661" s="108"/>
      <c r="B661" s="108"/>
      <c r="C661" s="108"/>
      <c r="D661" s="108"/>
      <c r="E661" s="108"/>
      <c r="F661" s="108"/>
      <c r="G661" s="108"/>
      <c r="H661" s="108"/>
      <c r="I661" s="108"/>
      <c r="J661" s="108"/>
      <c r="K661" s="108"/>
      <c r="L661" s="108"/>
      <c r="M661" s="108"/>
      <c r="N661" s="108"/>
      <c r="O661" s="108"/>
      <c r="P661" s="108"/>
      <c r="Q661" s="107"/>
      <c r="R661" s="108"/>
      <c r="S661" s="108"/>
      <c r="T661" s="108"/>
      <c r="U661" s="108"/>
      <c r="V661" s="108"/>
      <c r="W661" s="108"/>
      <c r="X661" s="108"/>
      <c r="Y661" s="108"/>
    </row>
    <row r="662" spans="1:25" ht="18.75" customHeight="1">
      <c r="A662" s="108"/>
      <c r="B662" s="108"/>
      <c r="C662" s="108"/>
      <c r="D662" s="108"/>
      <c r="E662" s="108"/>
      <c r="F662" s="108"/>
      <c r="G662" s="108"/>
      <c r="H662" s="108"/>
      <c r="I662" s="108"/>
      <c r="J662" s="108"/>
      <c r="K662" s="108"/>
      <c r="L662" s="108"/>
      <c r="M662" s="108"/>
      <c r="N662" s="108"/>
      <c r="O662" s="108"/>
      <c r="P662" s="108"/>
      <c r="Q662" s="107"/>
      <c r="R662" s="108"/>
      <c r="S662" s="108"/>
      <c r="T662" s="108"/>
      <c r="U662" s="108"/>
      <c r="V662" s="108"/>
      <c r="W662" s="108"/>
      <c r="X662" s="108"/>
      <c r="Y662" s="108"/>
    </row>
    <row r="663" spans="1:25" ht="18.75" customHeight="1">
      <c r="A663" s="108"/>
      <c r="B663" s="108"/>
      <c r="C663" s="108"/>
      <c r="D663" s="108"/>
      <c r="E663" s="108"/>
      <c r="F663" s="108"/>
      <c r="G663" s="108"/>
      <c r="H663" s="108"/>
      <c r="I663" s="108"/>
      <c r="J663" s="108"/>
      <c r="K663" s="108"/>
      <c r="L663" s="108"/>
      <c r="M663" s="108"/>
      <c r="N663" s="108"/>
      <c r="O663" s="108"/>
      <c r="P663" s="108"/>
      <c r="Q663" s="107"/>
      <c r="R663" s="108"/>
      <c r="S663" s="108"/>
      <c r="T663" s="108"/>
      <c r="U663" s="108"/>
      <c r="V663" s="108"/>
      <c r="W663" s="108"/>
      <c r="X663" s="108"/>
      <c r="Y663" s="108"/>
    </row>
    <row r="664" spans="1:25" ht="18.75" customHeight="1">
      <c r="A664" s="108"/>
      <c r="B664" s="108"/>
      <c r="C664" s="108"/>
      <c r="D664" s="108"/>
      <c r="E664" s="108"/>
      <c r="F664" s="108"/>
      <c r="G664" s="108"/>
      <c r="H664" s="108"/>
      <c r="I664" s="108"/>
      <c r="J664" s="108"/>
      <c r="K664" s="108"/>
      <c r="L664" s="108"/>
      <c r="M664" s="108"/>
      <c r="N664" s="108"/>
      <c r="O664" s="108"/>
      <c r="P664" s="108"/>
      <c r="Q664" s="107"/>
      <c r="R664" s="108"/>
      <c r="S664" s="108"/>
      <c r="T664" s="108"/>
      <c r="U664" s="108"/>
      <c r="V664" s="108"/>
      <c r="W664" s="108"/>
      <c r="X664" s="108"/>
      <c r="Y664" s="108"/>
    </row>
    <row r="665" spans="1:25" ht="18.75" customHeight="1">
      <c r="A665" s="108"/>
      <c r="B665" s="108"/>
      <c r="C665" s="108"/>
      <c r="D665" s="108"/>
      <c r="E665" s="108"/>
      <c r="F665" s="108"/>
      <c r="G665" s="108"/>
      <c r="H665" s="108"/>
      <c r="I665" s="108"/>
      <c r="J665" s="108"/>
      <c r="K665" s="108"/>
      <c r="L665" s="108"/>
      <c r="M665" s="108"/>
      <c r="N665" s="108"/>
      <c r="O665" s="108"/>
      <c r="P665" s="108"/>
      <c r="Q665" s="107"/>
      <c r="R665" s="108"/>
      <c r="S665" s="108"/>
      <c r="T665" s="108"/>
      <c r="U665" s="108"/>
      <c r="V665" s="108"/>
      <c r="W665" s="108"/>
      <c r="X665" s="108"/>
      <c r="Y665" s="108"/>
    </row>
    <row r="666" spans="1:25" ht="18.75" customHeight="1">
      <c r="A666" s="108"/>
      <c r="B666" s="108"/>
      <c r="C666" s="108"/>
      <c r="D666" s="108"/>
      <c r="E666" s="108"/>
      <c r="F666" s="108"/>
      <c r="G666" s="108"/>
      <c r="H666" s="108"/>
      <c r="I666" s="108"/>
      <c r="J666" s="108"/>
      <c r="K666" s="108"/>
      <c r="L666" s="108"/>
      <c r="M666" s="108"/>
      <c r="N666" s="108"/>
      <c r="O666" s="108"/>
      <c r="P666" s="108"/>
      <c r="Q666" s="107"/>
      <c r="R666" s="108"/>
      <c r="S666" s="108"/>
      <c r="T666" s="108"/>
      <c r="U666" s="108"/>
      <c r="V666" s="108"/>
      <c r="W666" s="108"/>
      <c r="X666" s="108"/>
      <c r="Y666" s="108"/>
    </row>
    <row r="667" spans="1:25" ht="18.75" customHeight="1">
      <c r="A667" s="108"/>
      <c r="B667" s="108"/>
      <c r="C667" s="108"/>
      <c r="D667" s="108"/>
      <c r="E667" s="108"/>
      <c r="F667" s="108"/>
      <c r="G667" s="108"/>
      <c r="H667" s="108"/>
      <c r="I667" s="108"/>
      <c r="J667" s="108"/>
      <c r="K667" s="108"/>
      <c r="L667" s="108"/>
      <c r="M667" s="108"/>
      <c r="N667" s="108"/>
      <c r="O667" s="108"/>
      <c r="P667" s="108"/>
      <c r="Q667" s="107"/>
      <c r="R667" s="108"/>
      <c r="S667" s="108"/>
      <c r="T667" s="108"/>
      <c r="U667" s="108"/>
      <c r="V667" s="108"/>
      <c r="W667" s="108"/>
      <c r="X667" s="108"/>
      <c r="Y667" s="108"/>
    </row>
    <row r="668" spans="1:25" ht="18.75" customHeight="1">
      <c r="A668" s="108"/>
      <c r="B668" s="108"/>
      <c r="C668" s="108"/>
      <c r="D668" s="108"/>
      <c r="E668" s="108"/>
      <c r="F668" s="108"/>
      <c r="G668" s="108"/>
      <c r="H668" s="108"/>
      <c r="I668" s="108"/>
      <c r="J668" s="108"/>
      <c r="K668" s="108"/>
      <c r="L668" s="108"/>
      <c r="M668" s="108"/>
      <c r="N668" s="108"/>
      <c r="O668" s="108"/>
      <c r="P668" s="108"/>
      <c r="Q668" s="107"/>
      <c r="R668" s="108"/>
      <c r="S668" s="108"/>
      <c r="T668" s="108"/>
      <c r="U668" s="108"/>
      <c r="V668" s="108"/>
      <c r="W668" s="108"/>
      <c r="X668" s="108"/>
      <c r="Y668" s="108"/>
    </row>
    <row r="669" spans="1:25" ht="18.75" customHeight="1">
      <c r="A669" s="108"/>
      <c r="B669" s="108"/>
      <c r="C669" s="108"/>
      <c r="D669" s="108"/>
      <c r="E669" s="108"/>
      <c r="F669" s="108"/>
      <c r="G669" s="108"/>
      <c r="H669" s="108"/>
      <c r="I669" s="108"/>
      <c r="J669" s="108"/>
      <c r="K669" s="108"/>
      <c r="L669" s="108"/>
      <c r="M669" s="108"/>
      <c r="N669" s="108"/>
      <c r="O669" s="108"/>
      <c r="P669" s="108"/>
      <c r="Q669" s="107"/>
      <c r="R669" s="108"/>
      <c r="S669" s="108"/>
      <c r="T669" s="108"/>
      <c r="U669" s="108"/>
      <c r="V669" s="108"/>
      <c r="W669" s="108"/>
      <c r="X669" s="108"/>
      <c r="Y669" s="108"/>
    </row>
    <row r="670" spans="1:25" ht="18.75" customHeight="1">
      <c r="A670" s="108"/>
      <c r="B670" s="108"/>
      <c r="C670" s="108"/>
      <c r="D670" s="108"/>
      <c r="E670" s="108"/>
      <c r="F670" s="108"/>
      <c r="G670" s="108"/>
      <c r="H670" s="108"/>
      <c r="I670" s="108"/>
      <c r="J670" s="108"/>
      <c r="K670" s="108"/>
      <c r="L670" s="108"/>
      <c r="M670" s="108"/>
      <c r="N670" s="108"/>
      <c r="O670" s="108"/>
      <c r="P670" s="108"/>
      <c r="Q670" s="107"/>
      <c r="R670" s="108"/>
      <c r="S670" s="108"/>
      <c r="T670" s="108"/>
      <c r="U670" s="108"/>
      <c r="V670" s="108"/>
      <c r="W670" s="108"/>
      <c r="X670" s="108"/>
      <c r="Y670" s="108"/>
    </row>
    <row r="671" spans="1:25" ht="18.75" customHeight="1">
      <c r="A671" s="108"/>
      <c r="B671" s="108"/>
      <c r="C671" s="108"/>
      <c r="D671" s="108"/>
      <c r="E671" s="108"/>
      <c r="F671" s="108"/>
      <c r="G671" s="108"/>
      <c r="H671" s="108"/>
      <c r="I671" s="108"/>
      <c r="J671" s="108"/>
      <c r="K671" s="108"/>
      <c r="L671" s="108"/>
      <c r="M671" s="108"/>
      <c r="N671" s="108"/>
      <c r="O671" s="108"/>
      <c r="P671" s="108"/>
      <c r="Q671" s="107"/>
      <c r="R671" s="108"/>
      <c r="S671" s="108"/>
      <c r="T671" s="108"/>
      <c r="U671" s="108"/>
      <c r="V671" s="108"/>
      <c r="W671" s="108"/>
      <c r="X671" s="108"/>
      <c r="Y671" s="108"/>
    </row>
    <row r="672" spans="1:25" ht="18.75" customHeight="1">
      <c r="A672" s="108"/>
      <c r="B672" s="108"/>
      <c r="C672" s="108"/>
      <c r="D672" s="108"/>
      <c r="E672" s="108"/>
      <c r="F672" s="108"/>
      <c r="G672" s="108"/>
      <c r="H672" s="108"/>
      <c r="I672" s="108"/>
      <c r="J672" s="108"/>
      <c r="K672" s="108"/>
      <c r="L672" s="108"/>
      <c r="M672" s="108"/>
      <c r="N672" s="108"/>
      <c r="O672" s="108"/>
      <c r="P672" s="108"/>
      <c r="Q672" s="107"/>
      <c r="R672" s="108"/>
      <c r="S672" s="108"/>
      <c r="T672" s="108"/>
      <c r="U672" s="108"/>
      <c r="V672" s="108"/>
      <c r="W672" s="108"/>
      <c r="X672" s="108"/>
      <c r="Y672" s="108"/>
    </row>
    <row r="673" spans="1:25" ht="18.75" customHeight="1">
      <c r="A673" s="108"/>
      <c r="B673" s="108"/>
      <c r="C673" s="108"/>
      <c r="D673" s="108"/>
      <c r="E673" s="108"/>
      <c r="F673" s="108"/>
      <c r="G673" s="108"/>
      <c r="H673" s="108"/>
      <c r="I673" s="108"/>
      <c r="J673" s="108"/>
      <c r="K673" s="108"/>
      <c r="L673" s="108"/>
      <c r="M673" s="108"/>
      <c r="N673" s="108"/>
      <c r="O673" s="108"/>
      <c r="P673" s="108"/>
      <c r="Q673" s="107"/>
      <c r="R673" s="108"/>
      <c r="S673" s="108"/>
      <c r="T673" s="108"/>
      <c r="U673" s="108"/>
      <c r="V673" s="108"/>
      <c r="W673" s="108"/>
      <c r="X673" s="108"/>
      <c r="Y673" s="108"/>
    </row>
    <row r="674" spans="1:25" ht="18.75" customHeight="1">
      <c r="A674" s="108"/>
      <c r="B674" s="108"/>
      <c r="C674" s="108"/>
      <c r="D674" s="108"/>
      <c r="E674" s="108"/>
      <c r="F674" s="108"/>
      <c r="G674" s="108"/>
      <c r="H674" s="108"/>
      <c r="I674" s="108"/>
      <c r="J674" s="108"/>
      <c r="K674" s="108"/>
      <c r="L674" s="108"/>
      <c r="M674" s="108"/>
      <c r="N674" s="108"/>
      <c r="O674" s="108"/>
      <c r="P674" s="108"/>
      <c r="Q674" s="107"/>
      <c r="R674" s="108"/>
      <c r="S674" s="108"/>
      <c r="T674" s="108"/>
      <c r="U674" s="108"/>
      <c r="V674" s="108"/>
      <c r="W674" s="108"/>
      <c r="X674" s="108"/>
      <c r="Y674" s="108"/>
    </row>
    <row r="675" spans="1:25" ht="18.75" customHeight="1">
      <c r="A675" s="108"/>
      <c r="B675" s="108"/>
      <c r="C675" s="108"/>
      <c r="D675" s="108"/>
      <c r="E675" s="108"/>
      <c r="F675" s="108"/>
      <c r="G675" s="108"/>
      <c r="H675" s="108"/>
      <c r="I675" s="108"/>
      <c r="J675" s="108"/>
      <c r="K675" s="108"/>
      <c r="L675" s="108"/>
      <c r="M675" s="108"/>
      <c r="N675" s="108"/>
      <c r="O675" s="108"/>
      <c r="P675" s="108"/>
      <c r="Q675" s="107"/>
      <c r="R675" s="108"/>
      <c r="S675" s="108"/>
      <c r="T675" s="108"/>
      <c r="U675" s="108"/>
      <c r="V675" s="108"/>
      <c r="W675" s="108"/>
      <c r="X675" s="108"/>
      <c r="Y675" s="108"/>
    </row>
    <row r="676" spans="1:25" ht="18.75" customHeight="1">
      <c r="A676" s="108"/>
      <c r="B676" s="108"/>
      <c r="C676" s="108"/>
      <c r="D676" s="108"/>
      <c r="E676" s="108"/>
      <c r="F676" s="108"/>
      <c r="G676" s="108"/>
      <c r="H676" s="108"/>
      <c r="I676" s="108"/>
      <c r="J676" s="108"/>
      <c r="K676" s="108"/>
      <c r="L676" s="108"/>
      <c r="M676" s="108"/>
      <c r="N676" s="108"/>
      <c r="O676" s="108"/>
      <c r="P676" s="108"/>
      <c r="Q676" s="107"/>
      <c r="R676" s="108"/>
      <c r="S676" s="108"/>
      <c r="T676" s="108"/>
      <c r="U676" s="108"/>
      <c r="V676" s="108"/>
      <c r="W676" s="108"/>
      <c r="X676" s="108"/>
      <c r="Y676" s="108"/>
    </row>
    <row r="677" spans="1:25" ht="18.75" customHeight="1">
      <c r="A677" s="108"/>
      <c r="B677" s="108"/>
      <c r="C677" s="108"/>
      <c r="D677" s="108"/>
      <c r="E677" s="108"/>
      <c r="F677" s="108"/>
      <c r="G677" s="108"/>
      <c r="H677" s="108"/>
      <c r="I677" s="108"/>
      <c r="J677" s="108"/>
      <c r="K677" s="108"/>
      <c r="L677" s="108"/>
      <c r="M677" s="108"/>
      <c r="N677" s="108"/>
      <c r="O677" s="108"/>
      <c r="P677" s="108"/>
      <c r="Q677" s="107"/>
      <c r="R677" s="108"/>
      <c r="S677" s="108"/>
      <c r="T677" s="108"/>
      <c r="U677" s="108"/>
      <c r="V677" s="108"/>
      <c r="W677" s="108"/>
      <c r="X677" s="108"/>
      <c r="Y677" s="108"/>
    </row>
    <row r="678" spans="1:25" ht="18.75" customHeight="1">
      <c r="A678" s="108"/>
      <c r="B678" s="108"/>
      <c r="C678" s="108"/>
      <c r="D678" s="108"/>
      <c r="E678" s="108"/>
      <c r="F678" s="108"/>
      <c r="G678" s="108"/>
      <c r="H678" s="108"/>
      <c r="I678" s="108"/>
      <c r="J678" s="108"/>
      <c r="K678" s="108"/>
      <c r="L678" s="108"/>
      <c r="M678" s="108"/>
      <c r="N678" s="108"/>
      <c r="O678" s="108"/>
      <c r="P678" s="108"/>
      <c r="Q678" s="107"/>
      <c r="R678" s="108"/>
      <c r="S678" s="108"/>
      <c r="T678" s="108"/>
      <c r="U678" s="108"/>
      <c r="V678" s="108"/>
      <c r="W678" s="108"/>
      <c r="X678" s="108"/>
      <c r="Y678" s="108"/>
    </row>
    <row r="679" spans="1:25" ht="18.75" customHeight="1">
      <c r="A679" s="108"/>
      <c r="B679" s="108"/>
      <c r="C679" s="108"/>
      <c r="D679" s="108"/>
      <c r="E679" s="108"/>
      <c r="F679" s="108"/>
      <c r="G679" s="108"/>
      <c r="H679" s="108"/>
      <c r="I679" s="108"/>
      <c r="J679" s="108"/>
      <c r="K679" s="108"/>
      <c r="L679" s="108"/>
      <c r="M679" s="108"/>
      <c r="N679" s="108"/>
      <c r="O679" s="108"/>
      <c r="P679" s="108"/>
      <c r="Q679" s="107"/>
      <c r="R679" s="108"/>
      <c r="S679" s="108"/>
      <c r="T679" s="108"/>
      <c r="U679" s="108"/>
      <c r="V679" s="108"/>
      <c r="W679" s="108"/>
      <c r="X679" s="108"/>
      <c r="Y679" s="108"/>
    </row>
    <row r="680" spans="1:25" ht="18.75" customHeight="1">
      <c r="A680" s="108"/>
      <c r="B680" s="108"/>
      <c r="C680" s="108"/>
      <c r="D680" s="108"/>
      <c r="E680" s="108"/>
      <c r="F680" s="108"/>
      <c r="G680" s="108"/>
      <c r="H680" s="108"/>
      <c r="I680" s="108"/>
      <c r="J680" s="108"/>
      <c r="K680" s="108"/>
      <c r="L680" s="108"/>
      <c r="M680" s="108"/>
      <c r="N680" s="108"/>
      <c r="O680" s="108"/>
      <c r="P680" s="108"/>
      <c r="Q680" s="107"/>
      <c r="R680" s="108"/>
      <c r="S680" s="108"/>
      <c r="T680" s="108"/>
      <c r="U680" s="108"/>
      <c r="V680" s="108"/>
      <c r="W680" s="108"/>
      <c r="X680" s="108"/>
      <c r="Y680" s="108"/>
    </row>
    <row r="681" spans="1:25" ht="18.75" customHeight="1">
      <c r="A681" s="108"/>
      <c r="B681" s="108"/>
      <c r="C681" s="108"/>
      <c r="D681" s="108"/>
      <c r="E681" s="108"/>
      <c r="F681" s="108"/>
      <c r="G681" s="108"/>
      <c r="H681" s="108"/>
      <c r="I681" s="108"/>
      <c r="J681" s="108"/>
      <c r="K681" s="108"/>
      <c r="L681" s="108"/>
      <c r="M681" s="108"/>
      <c r="N681" s="108"/>
      <c r="O681" s="108"/>
      <c r="P681" s="108"/>
      <c r="Q681" s="107"/>
      <c r="R681" s="108"/>
      <c r="S681" s="108"/>
      <c r="T681" s="108"/>
      <c r="U681" s="108"/>
      <c r="V681" s="108"/>
      <c r="W681" s="108"/>
      <c r="X681" s="108"/>
      <c r="Y681" s="108"/>
    </row>
    <row r="682" spans="1:25" ht="18.75" customHeight="1">
      <c r="A682" s="108"/>
      <c r="B682" s="108"/>
      <c r="C682" s="108"/>
      <c r="D682" s="108"/>
      <c r="E682" s="108"/>
      <c r="F682" s="108"/>
      <c r="G682" s="108"/>
      <c r="H682" s="108"/>
      <c r="I682" s="108"/>
      <c r="J682" s="108"/>
      <c r="K682" s="108"/>
      <c r="L682" s="108"/>
      <c r="M682" s="108"/>
      <c r="N682" s="108"/>
      <c r="O682" s="108"/>
      <c r="P682" s="108"/>
      <c r="Q682" s="107"/>
      <c r="R682" s="108"/>
      <c r="S682" s="108"/>
      <c r="T682" s="108"/>
      <c r="U682" s="108"/>
      <c r="V682" s="108"/>
      <c r="W682" s="108"/>
      <c r="X682" s="108"/>
      <c r="Y682" s="108"/>
    </row>
    <row r="683" spans="1:25" ht="18.75" customHeight="1">
      <c r="A683" s="108"/>
      <c r="B683" s="108"/>
      <c r="C683" s="108"/>
      <c r="D683" s="108"/>
      <c r="E683" s="108"/>
      <c r="F683" s="108"/>
      <c r="G683" s="108"/>
      <c r="H683" s="108"/>
      <c r="I683" s="108"/>
      <c r="J683" s="108"/>
      <c r="K683" s="108"/>
      <c r="L683" s="108"/>
      <c r="M683" s="108"/>
      <c r="N683" s="108"/>
      <c r="O683" s="108"/>
      <c r="P683" s="108"/>
      <c r="Q683" s="107"/>
      <c r="R683" s="108"/>
      <c r="S683" s="108"/>
      <c r="T683" s="108"/>
      <c r="U683" s="108"/>
      <c r="V683" s="108"/>
      <c r="W683" s="108"/>
      <c r="X683" s="108"/>
      <c r="Y683" s="108"/>
    </row>
    <row r="684" spans="1:25" ht="18.75" customHeight="1">
      <c r="A684" s="108"/>
      <c r="B684" s="108"/>
      <c r="C684" s="108"/>
      <c r="D684" s="108"/>
      <c r="E684" s="108"/>
      <c r="F684" s="108"/>
      <c r="G684" s="108"/>
      <c r="H684" s="108"/>
      <c r="I684" s="108"/>
      <c r="J684" s="108"/>
      <c r="K684" s="108"/>
      <c r="L684" s="108"/>
      <c r="M684" s="108"/>
      <c r="N684" s="108"/>
      <c r="O684" s="108"/>
      <c r="P684" s="108"/>
      <c r="Q684" s="107"/>
      <c r="R684" s="108"/>
      <c r="S684" s="108"/>
      <c r="T684" s="108"/>
      <c r="U684" s="108"/>
      <c r="V684" s="108"/>
      <c r="W684" s="108"/>
      <c r="X684" s="108"/>
      <c r="Y684" s="108"/>
    </row>
    <row r="685" spans="1:25" ht="18.75" customHeight="1">
      <c r="A685" s="108"/>
      <c r="B685" s="108"/>
      <c r="C685" s="108"/>
      <c r="D685" s="108"/>
      <c r="E685" s="108"/>
      <c r="F685" s="108"/>
      <c r="G685" s="108"/>
      <c r="H685" s="108"/>
      <c r="I685" s="108"/>
      <c r="J685" s="108"/>
      <c r="K685" s="108"/>
      <c r="L685" s="108"/>
      <c r="M685" s="108"/>
      <c r="N685" s="108"/>
      <c r="O685" s="108"/>
      <c r="P685" s="108"/>
      <c r="Q685" s="107"/>
      <c r="R685" s="108"/>
      <c r="S685" s="108"/>
      <c r="T685" s="108"/>
      <c r="U685" s="108"/>
      <c r="V685" s="108"/>
      <c r="W685" s="108"/>
      <c r="X685" s="108"/>
      <c r="Y685" s="108"/>
    </row>
    <row r="686" spans="1:25" ht="18.75" customHeight="1">
      <c r="A686" s="108"/>
      <c r="B686" s="108"/>
      <c r="C686" s="108"/>
      <c r="D686" s="108"/>
      <c r="E686" s="108"/>
      <c r="F686" s="108"/>
      <c r="G686" s="108"/>
      <c r="H686" s="108"/>
      <c r="I686" s="108"/>
      <c r="J686" s="108"/>
      <c r="K686" s="108"/>
      <c r="L686" s="108"/>
      <c r="M686" s="108"/>
      <c r="N686" s="108"/>
      <c r="O686" s="108"/>
      <c r="P686" s="108"/>
      <c r="Q686" s="107"/>
      <c r="R686" s="108"/>
      <c r="S686" s="108"/>
      <c r="T686" s="108"/>
      <c r="U686" s="108"/>
      <c r="V686" s="108"/>
      <c r="W686" s="108"/>
      <c r="X686" s="108"/>
      <c r="Y686" s="108"/>
    </row>
    <row r="687" spans="1:25" ht="18.75" customHeight="1">
      <c r="A687" s="108"/>
      <c r="B687" s="108"/>
      <c r="C687" s="108"/>
      <c r="D687" s="108"/>
      <c r="E687" s="108"/>
      <c r="F687" s="108"/>
      <c r="G687" s="108"/>
      <c r="H687" s="108"/>
      <c r="I687" s="108"/>
      <c r="J687" s="108"/>
      <c r="K687" s="108"/>
      <c r="L687" s="108"/>
      <c r="M687" s="108"/>
      <c r="N687" s="108"/>
      <c r="O687" s="108"/>
      <c r="P687" s="108"/>
      <c r="Q687" s="107"/>
      <c r="R687" s="108"/>
      <c r="S687" s="108"/>
      <c r="T687" s="108"/>
      <c r="U687" s="108"/>
      <c r="V687" s="108"/>
      <c r="W687" s="108"/>
      <c r="X687" s="108"/>
      <c r="Y687" s="108"/>
    </row>
    <row r="688" spans="1:25" ht="18.75" customHeight="1">
      <c r="A688" s="108"/>
      <c r="B688" s="108"/>
      <c r="C688" s="108"/>
      <c r="D688" s="108"/>
      <c r="E688" s="108"/>
      <c r="F688" s="108"/>
      <c r="G688" s="108"/>
      <c r="H688" s="108"/>
      <c r="I688" s="108"/>
      <c r="J688" s="108"/>
      <c r="K688" s="108"/>
      <c r="L688" s="108"/>
      <c r="M688" s="108"/>
      <c r="N688" s="108"/>
      <c r="O688" s="108"/>
      <c r="P688" s="108"/>
      <c r="Q688" s="107"/>
      <c r="R688" s="108"/>
      <c r="S688" s="108"/>
      <c r="T688" s="108"/>
      <c r="U688" s="108"/>
      <c r="V688" s="108"/>
      <c r="W688" s="108"/>
      <c r="X688" s="108"/>
      <c r="Y688" s="108"/>
    </row>
    <row r="689" spans="1:25" ht="18.75" customHeight="1">
      <c r="A689" s="108"/>
      <c r="B689" s="108"/>
      <c r="C689" s="108"/>
      <c r="D689" s="108"/>
      <c r="E689" s="108"/>
      <c r="F689" s="108"/>
      <c r="G689" s="108"/>
      <c r="H689" s="108"/>
      <c r="I689" s="108"/>
      <c r="J689" s="108"/>
      <c r="K689" s="108"/>
      <c r="L689" s="108"/>
      <c r="M689" s="108"/>
      <c r="N689" s="108"/>
      <c r="O689" s="108"/>
      <c r="P689" s="108"/>
      <c r="Q689" s="107"/>
      <c r="R689" s="108"/>
      <c r="S689" s="108"/>
      <c r="T689" s="108"/>
      <c r="U689" s="108"/>
      <c r="V689" s="108"/>
      <c r="W689" s="108"/>
      <c r="X689" s="108"/>
      <c r="Y689" s="108"/>
    </row>
    <row r="690" spans="1:25" ht="18.75" customHeight="1">
      <c r="A690" s="108"/>
      <c r="B690" s="108"/>
      <c r="C690" s="108"/>
      <c r="D690" s="108"/>
      <c r="E690" s="108"/>
      <c r="F690" s="108"/>
      <c r="G690" s="108"/>
      <c r="H690" s="108"/>
      <c r="I690" s="108"/>
      <c r="J690" s="108"/>
      <c r="K690" s="108"/>
      <c r="L690" s="108"/>
      <c r="M690" s="108"/>
      <c r="N690" s="108"/>
      <c r="O690" s="108"/>
      <c r="P690" s="108"/>
      <c r="Q690" s="107"/>
      <c r="R690" s="108"/>
      <c r="S690" s="108"/>
      <c r="T690" s="108"/>
      <c r="U690" s="108"/>
      <c r="V690" s="108"/>
      <c r="W690" s="108"/>
      <c r="X690" s="108"/>
      <c r="Y690" s="108"/>
    </row>
    <row r="691" spans="1:25" ht="18.75" customHeight="1">
      <c r="A691" s="108"/>
      <c r="B691" s="108"/>
      <c r="C691" s="108"/>
      <c r="D691" s="108"/>
      <c r="E691" s="108"/>
      <c r="F691" s="108"/>
      <c r="G691" s="108"/>
      <c r="H691" s="108"/>
      <c r="I691" s="108"/>
      <c r="J691" s="108"/>
      <c r="K691" s="108"/>
      <c r="L691" s="108"/>
      <c r="M691" s="108"/>
      <c r="N691" s="108"/>
      <c r="O691" s="108"/>
      <c r="P691" s="108"/>
      <c r="Q691" s="107"/>
      <c r="R691" s="108"/>
      <c r="S691" s="108"/>
      <c r="T691" s="108"/>
      <c r="U691" s="108"/>
      <c r="V691" s="108"/>
      <c r="W691" s="108"/>
      <c r="X691" s="108"/>
      <c r="Y691" s="108"/>
    </row>
    <row r="692" spans="1:25" ht="18.75" customHeight="1">
      <c r="A692" s="108"/>
      <c r="B692" s="108"/>
      <c r="C692" s="108"/>
      <c r="D692" s="108"/>
      <c r="E692" s="108"/>
      <c r="F692" s="108"/>
      <c r="G692" s="108"/>
      <c r="H692" s="108"/>
      <c r="I692" s="108"/>
      <c r="J692" s="108"/>
      <c r="K692" s="108"/>
      <c r="L692" s="108"/>
      <c r="M692" s="108"/>
      <c r="N692" s="108"/>
      <c r="O692" s="108"/>
      <c r="P692" s="108"/>
      <c r="Q692" s="107"/>
      <c r="R692" s="108"/>
      <c r="S692" s="108"/>
      <c r="T692" s="108"/>
      <c r="U692" s="108"/>
      <c r="V692" s="108"/>
      <c r="W692" s="108"/>
      <c r="X692" s="108"/>
      <c r="Y692" s="108"/>
    </row>
    <row r="693" spans="1:25" ht="18.75" customHeight="1">
      <c r="A693" s="108"/>
      <c r="B693" s="108"/>
      <c r="C693" s="108"/>
      <c r="D693" s="108"/>
      <c r="E693" s="108"/>
      <c r="F693" s="108"/>
      <c r="G693" s="108"/>
      <c r="H693" s="108"/>
      <c r="I693" s="108"/>
      <c r="J693" s="108"/>
      <c r="K693" s="108"/>
      <c r="L693" s="108"/>
      <c r="M693" s="108"/>
      <c r="N693" s="108"/>
      <c r="O693" s="108"/>
      <c r="P693" s="108"/>
      <c r="Q693" s="107"/>
      <c r="R693" s="108"/>
      <c r="S693" s="108"/>
      <c r="T693" s="108"/>
      <c r="U693" s="108"/>
      <c r="V693" s="108"/>
      <c r="W693" s="108"/>
      <c r="X693" s="108"/>
      <c r="Y693" s="108"/>
    </row>
    <row r="694" spans="1:25" ht="18.75" customHeight="1">
      <c r="A694" s="108"/>
      <c r="B694" s="108"/>
      <c r="C694" s="108"/>
      <c r="D694" s="108"/>
      <c r="E694" s="108"/>
      <c r="F694" s="108"/>
      <c r="G694" s="108"/>
      <c r="H694" s="108"/>
      <c r="I694" s="108"/>
      <c r="J694" s="108"/>
      <c r="K694" s="108"/>
      <c r="L694" s="108"/>
      <c r="M694" s="108"/>
      <c r="N694" s="108"/>
      <c r="O694" s="108"/>
      <c r="P694" s="108"/>
      <c r="Q694" s="107"/>
      <c r="R694" s="108"/>
      <c r="S694" s="108"/>
      <c r="T694" s="108"/>
      <c r="U694" s="108"/>
      <c r="V694" s="108"/>
      <c r="W694" s="108"/>
      <c r="X694" s="108"/>
      <c r="Y694" s="108"/>
    </row>
    <row r="695" spans="1:25" ht="18.75" customHeight="1">
      <c r="A695" s="108"/>
      <c r="B695" s="108"/>
      <c r="C695" s="108"/>
      <c r="D695" s="108"/>
      <c r="E695" s="108"/>
      <c r="F695" s="108"/>
      <c r="G695" s="108"/>
      <c r="H695" s="108"/>
      <c r="I695" s="108"/>
      <c r="J695" s="108"/>
      <c r="K695" s="108"/>
      <c r="L695" s="108"/>
      <c r="M695" s="108"/>
      <c r="N695" s="108"/>
      <c r="O695" s="108"/>
      <c r="P695" s="108"/>
      <c r="Q695" s="107"/>
      <c r="R695" s="108"/>
      <c r="S695" s="108"/>
      <c r="T695" s="108"/>
      <c r="U695" s="108"/>
      <c r="V695" s="108"/>
      <c r="W695" s="108"/>
      <c r="X695" s="108"/>
      <c r="Y695" s="108"/>
    </row>
    <row r="696" spans="1:25" ht="18.75" customHeight="1">
      <c r="A696" s="108"/>
      <c r="B696" s="108"/>
      <c r="C696" s="108"/>
      <c r="D696" s="108"/>
      <c r="E696" s="108"/>
      <c r="F696" s="108"/>
      <c r="G696" s="108"/>
      <c r="H696" s="108"/>
      <c r="I696" s="108"/>
      <c r="J696" s="108"/>
      <c r="K696" s="108"/>
      <c r="L696" s="108"/>
      <c r="M696" s="108"/>
      <c r="N696" s="108"/>
      <c r="O696" s="108"/>
      <c r="P696" s="108"/>
      <c r="Q696" s="107"/>
      <c r="R696" s="108"/>
      <c r="S696" s="108"/>
      <c r="T696" s="108"/>
      <c r="U696" s="108"/>
      <c r="V696" s="108"/>
      <c r="W696" s="108"/>
      <c r="X696" s="108"/>
      <c r="Y696" s="108"/>
    </row>
    <row r="697" spans="1:25" ht="18.75" customHeight="1">
      <c r="A697" s="108"/>
      <c r="B697" s="108"/>
      <c r="C697" s="108"/>
      <c r="D697" s="108"/>
      <c r="E697" s="108"/>
      <c r="F697" s="108"/>
      <c r="G697" s="108"/>
      <c r="H697" s="108"/>
      <c r="I697" s="108"/>
      <c r="J697" s="108"/>
      <c r="K697" s="108"/>
      <c r="L697" s="108"/>
      <c r="M697" s="108"/>
      <c r="N697" s="108"/>
      <c r="O697" s="108"/>
      <c r="P697" s="108"/>
      <c r="Q697" s="107"/>
      <c r="R697" s="108"/>
      <c r="S697" s="108"/>
      <c r="T697" s="108"/>
      <c r="U697" s="108"/>
      <c r="V697" s="108"/>
      <c r="W697" s="108"/>
      <c r="X697" s="108"/>
      <c r="Y697" s="108"/>
    </row>
    <row r="698" spans="1:25" ht="18.75" customHeight="1">
      <c r="A698" s="108"/>
      <c r="B698" s="108"/>
      <c r="C698" s="108"/>
      <c r="D698" s="108"/>
      <c r="E698" s="108"/>
      <c r="F698" s="108"/>
      <c r="G698" s="108"/>
      <c r="H698" s="108"/>
      <c r="I698" s="108"/>
      <c r="J698" s="108"/>
      <c r="K698" s="108"/>
      <c r="L698" s="108"/>
      <c r="M698" s="108"/>
      <c r="N698" s="108"/>
      <c r="O698" s="108"/>
      <c r="P698" s="108"/>
      <c r="Q698" s="107"/>
      <c r="R698" s="108"/>
      <c r="S698" s="108"/>
      <c r="T698" s="108"/>
      <c r="U698" s="108"/>
      <c r="V698" s="108"/>
      <c r="W698" s="108"/>
      <c r="X698" s="108"/>
      <c r="Y698" s="108"/>
    </row>
    <row r="699" spans="1:25" ht="18.75" customHeight="1">
      <c r="A699" s="108"/>
      <c r="B699" s="108"/>
      <c r="C699" s="108"/>
      <c r="D699" s="108"/>
      <c r="E699" s="108"/>
      <c r="F699" s="108"/>
      <c r="G699" s="108"/>
      <c r="H699" s="108"/>
      <c r="I699" s="108"/>
      <c r="J699" s="108"/>
      <c r="K699" s="108"/>
      <c r="L699" s="108"/>
      <c r="M699" s="108"/>
      <c r="N699" s="108"/>
      <c r="O699" s="108"/>
      <c r="P699" s="108"/>
      <c r="Q699" s="107"/>
      <c r="R699" s="108"/>
      <c r="S699" s="108"/>
      <c r="T699" s="108"/>
      <c r="U699" s="108"/>
      <c r="V699" s="108"/>
      <c r="W699" s="108"/>
      <c r="X699" s="108"/>
      <c r="Y699" s="108"/>
    </row>
    <row r="700" spans="1:25" ht="18.75" customHeight="1">
      <c r="A700" s="108"/>
      <c r="B700" s="108"/>
      <c r="C700" s="108"/>
      <c r="D700" s="108"/>
      <c r="E700" s="108"/>
      <c r="F700" s="108"/>
      <c r="G700" s="108"/>
      <c r="H700" s="108"/>
      <c r="I700" s="108"/>
      <c r="J700" s="108"/>
      <c r="K700" s="108"/>
      <c r="L700" s="108"/>
      <c r="M700" s="108"/>
      <c r="N700" s="108"/>
      <c r="O700" s="108"/>
      <c r="P700" s="108"/>
      <c r="Q700" s="107"/>
      <c r="R700" s="108"/>
      <c r="S700" s="108"/>
      <c r="T700" s="108"/>
      <c r="U700" s="108"/>
      <c r="V700" s="108"/>
      <c r="W700" s="108"/>
      <c r="X700" s="108"/>
      <c r="Y700" s="108"/>
    </row>
    <row r="701" spans="1:25" ht="18.75" customHeight="1">
      <c r="A701" s="108"/>
      <c r="B701" s="108"/>
      <c r="C701" s="108"/>
      <c r="D701" s="108"/>
      <c r="E701" s="108"/>
      <c r="F701" s="108"/>
      <c r="G701" s="108"/>
      <c r="H701" s="108"/>
      <c r="I701" s="108"/>
      <c r="J701" s="108"/>
      <c r="K701" s="108"/>
      <c r="L701" s="108"/>
      <c r="M701" s="108"/>
      <c r="N701" s="108"/>
      <c r="O701" s="108"/>
      <c r="P701" s="108"/>
      <c r="Q701" s="107"/>
      <c r="R701" s="108"/>
      <c r="S701" s="108"/>
      <c r="T701" s="108"/>
      <c r="U701" s="108"/>
      <c r="V701" s="108"/>
      <c r="W701" s="108"/>
      <c r="X701" s="108"/>
      <c r="Y701" s="108"/>
    </row>
    <row r="702" spans="1:25" ht="18.75" customHeight="1">
      <c r="A702" s="108"/>
      <c r="B702" s="108"/>
      <c r="C702" s="108"/>
      <c r="D702" s="108"/>
      <c r="E702" s="108"/>
      <c r="F702" s="108"/>
      <c r="G702" s="108"/>
      <c r="H702" s="108"/>
      <c r="I702" s="108"/>
      <c r="J702" s="108"/>
      <c r="K702" s="108"/>
      <c r="L702" s="108"/>
      <c r="M702" s="108"/>
      <c r="N702" s="108"/>
      <c r="O702" s="108"/>
      <c r="P702" s="108"/>
      <c r="Q702" s="107"/>
      <c r="R702" s="108"/>
      <c r="S702" s="108"/>
      <c r="T702" s="108"/>
      <c r="U702" s="108"/>
      <c r="V702" s="108"/>
      <c r="W702" s="108"/>
      <c r="X702" s="108"/>
      <c r="Y702" s="108"/>
    </row>
    <row r="703" spans="1:25" ht="18.75" customHeight="1">
      <c r="A703" s="108"/>
      <c r="B703" s="108"/>
      <c r="C703" s="108"/>
      <c r="D703" s="108"/>
      <c r="E703" s="108"/>
      <c r="F703" s="108"/>
      <c r="G703" s="108"/>
      <c r="H703" s="108"/>
      <c r="I703" s="108"/>
      <c r="J703" s="108"/>
      <c r="K703" s="108"/>
      <c r="L703" s="108"/>
      <c r="M703" s="108"/>
      <c r="N703" s="108"/>
      <c r="O703" s="108"/>
      <c r="P703" s="108"/>
      <c r="Q703" s="107"/>
      <c r="R703" s="108"/>
      <c r="S703" s="108"/>
      <c r="T703" s="108"/>
      <c r="U703" s="108"/>
      <c r="V703" s="108"/>
      <c r="W703" s="108"/>
      <c r="X703" s="108"/>
      <c r="Y703" s="108"/>
    </row>
    <row r="704" spans="1:25" ht="18.75" customHeight="1">
      <c r="A704" s="108"/>
      <c r="B704" s="108"/>
      <c r="C704" s="108"/>
      <c r="D704" s="108"/>
      <c r="E704" s="108"/>
      <c r="F704" s="108"/>
      <c r="G704" s="108"/>
      <c r="H704" s="108"/>
      <c r="I704" s="108"/>
      <c r="J704" s="108"/>
      <c r="K704" s="108"/>
      <c r="L704" s="108"/>
      <c r="M704" s="108"/>
      <c r="N704" s="108"/>
      <c r="O704" s="108"/>
      <c r="P704" s="108"/>
      <c r="Q704" s="107"/>
      <c r="R704" s="108"/>
      <c r="S704" s="108"/>
      <c r="T704" s="108"/>
      <c r="U704" s="108"/>
      <c r="V704" s="108"/>
      <c r="W704" s="108"/>
      <c r="X704" s="108"/>
      <c r="Y704" s="108"/>
    </row>
    <row r="705" spans="1:25" ht="18.75" customHeight="1">
      <c r="A705" s="108"/>
      <c r="B705" s="108"/>
      <c r="C705" s="108"/>
      <c r="D705" s="108"/>
      <c r="E705" s="108"/>
      <c r="F705" s="108"/>
      <c r="G705" s="108"/>
      <c r="H705" s="108"/>
      <c r="I705" s="108"/>
      <c r="J705" s="108"/>
      <c r="K705" s="108"/>
      <c r="L705" s="108"/>
      <c r="M705" s="108"/>
      <c r="N705" s="108"/>
      <c r="O705" s="108"/>
      <c r="P705" s="108"/>
      <c r="Q705" s="107"/>
      <c r="R705" s="108"/>
      <c r="S705" s="108"/>
      <c r="T705" s="108"/>
      <c r="U705" s="108"/>
      <c r="V705" s="108"/>
      <c r="W705" s="108"/>
      <c r="X705" s="108"/>
      <c r="Y705" s="108"/>
    </row>
    <row r="706" spans="1:25" ht="18.75" customHeight="1">
      <c r="A706" s="108"/>
      <c r="B706" s="108"/>
      <c r="C706" s="108"/>
      <c r="D706" s="108"/>
      <c r="E706" s="108"/>
      <c r="F706" s="108"/>
      <c r="G706" s="108"/>
      <c r="H706" s="108"/>
      <c r="I706" s="108"/>
      <c r="J706" s="108"/>
      <c r="K706" s="108"/>
      <c r="L706" s="108"/>
      <c r="M706" s="108"/>
      <c r="N706" s="108"/>
      <c r="O706" s="108"/>
      <c r="P706" s="108"/>
      <c r="Q706" s="107"/>
      <c r="R706" s="108"/>
      <c r="S706" s="108"/>
      <c r="T706" s="108"/>
      <c r="U706" s="108"/>
      <c r="V706" s="108"/>
      <c r="W706" s="108"/>
      <c r="X706" s="108"/>
      <c r="Y706" s="108"/>
    </row>
    <row r="707" spans="1:25" ht="18.75" customHeight="1">
      <c r="A707" s="108"/>
      <c r="B707" s="108"/>
      <c r="C707" s="108"/>
      <c r="D707" s="108"/>
      <c r="E707" s="108"/>
      <c r="F707" s="108"/>
      <c r="G707" s="108"/>
      <c r="H707" s="108"/>
      <c r="I707" s="108"/>
      <c r="J707" s="108"/>
      <c r="K707" s="108"/>
      <c r="L707" s="108"/>
      <c r="M707" s="108"/>
      <c r="N707" s="108"/>
      <c r="O707" s="108"/>
      <c r="P707" s="108"/>
      <c r="Q707" s="107"/>
      <c r="R707" s="108"/>
      <c r="S707" s="108"/>
      <c r="T707" s="108"/>
      <c r="U707" s="108"/>
      <c r="V707" s="108"/>
      <c r="W707" s="108"/>
      <c r="X707" s="108"/>
      <c r="Y707" s="108"/>
    </row>
    <row r="708" spans="1:25" ht="18.75" customHeight="1">
      <c r="A708" s="108"/>
      <c r="B708" s="108"/>
      <c r="C708" s="108"/>
      <c r="D708" s="108"/>
      <c r="E708" s="108"/>
      <c r="F708" s="108"/>
      <c r="G708" s="108"/>
      <c r="H708" s="108"/>
      <c r="I708" s="108"/>
      <c r="J708" s="108"/>
      <c r="K708" s="108"/>
      <c r="L708" s="108"/>
      <c r="M708" s="108"/>
      <c r="N708" s="108"/>
      <c r="O708" s="108"/>
      <c r="P708" s="108"/>
      <c r="Q708" s="107"/>
      <c r="R708" s="108"/>
      <c r="S708" s="108"/>
      <c r="T708" s="108"/>
      <c r="U708" s="108"/>
      <c r="V708" s="108"/>
      <c r="W708" s="108"/>
      <c r="X708" s="108"/>
      <c r="Y708" s="108"/>
    </row>
    <row r="709" spans="1:25" ht="18.75" customHeight="1">
      <c r="A709" s="108"/>
      <c r="B709" s="108"/>
      <c r="C709" s="108"/>
      <c r="D709" s="108"/>
      <c r="E709" s="108"/>
      <c r="F709" s="108"/>
      <c r="G709" s="108"/>
      <c r="H709" s="108"/>
      <c r="I709" s="108"/>
      <c r="J709" s="108"/>
      <c r="K709" s="108"/>
      <c r="L709" s="108"/>
      <c r="M709" s="108"/>
      <c r="N709" s="108"/>
      <c r="O709" s="108"/>
      <c r="P709" s="108"/>
      <c r="Q709" s="107"/>
      <c r="R709" s="108"/>
      <c r="S709" s="108"/>
      <c r="T709" s="108"/>
      <c r="U709" s="108"/>
      <c r="V709" s="108"/>
      <c r="W709" s="108"/>
      <c r="X709" s="108"/>
      <c r="Y709" s="108"/>
    </row>
    <row r="710" spans="1:25" ht="18.75" customHeight="1">
      <c r="A710" s="108"/>
      <c r="B710" s="108"/>
      <c r="C710" s="108"/>
      <c r="D710" s="108"/>
      <c r="E710" s="108"/>
      <c r="F710" s="108"/>
      <c r="G710" s="108"/>
      <c r="H710" s="108"/>
      <c r="I710" s="108"/>
      <c r="J710" s="108"/>
      <c r="K710" s="108"/>
      <c r="L710" s="108"/>
      <c r="M710" s="108"/>
      <c r="N710" s="108"/>
      <c r="O710" s="108"/>
      <c r="P710" s="108"/>
      <c r="Q710" s="107"/>
      <c r="R710" s="108"/>
      <c r="S710" s="108"/>
      <c r="T710" s="108"/>
      <c r="U710" s="108"/>
      <c r="V710" s="108"/>
      <c r="W710" s="108"/>
      <c r="X710" s="108"/>
      <c r="Y710" s="108"/>
    </row>
    <row r="711" spans="1:25" ht="18.75" customHeight="1">
      <c r="A711" s="108"/>
      <c r="B711" s="108"/>
      <c r="C711" s="108"/>
      <c r="D711" s="108"/>
      <c r="E711" s="108"/>
      <c r="F711" s="108"/>
      <c r="G711" s="108"/>
      <c r="H711" s="108"/>
      <c r="I711" s="108"/>
      <c r="J711" s="108"/>
      <c r="K711" s="108"/>
      <c r="L711" s="108"/>
      <c r="M711" s="108"/>
      <c r="N711" s="108"/>
      <c r="O711" s="108"/>
      <c r="P711" s="108"/>
      <c r="Q711" s="107"/>
      <c r="R711" s="108"/>
      <c r="S711" s="108"/>
      <c r="T711" s="108"/>
      <c r="U711" s="108"/>
      <c r="V711" s="108"/>
      <c r="W711" s="108"/>
      <c r="X711" s="108"/>
      <c r="Y711" s="108"/>
    </row>
    <row r="712" spans="1:25" ht="18.75" customHeight="1">
      <c r="A712" s="108"/>
      <c r="B712" s="108"/>
      <c r="C712" s="108"/>
      <c r="D712" s="108"/>
      <c r="E712" s="108"/>
      <c r="F712" s="108"/>
      <c r="G712" s="108"/>
      <c r="H712" s="108"/>
      <c r="I712" s="108"/>
      <c r="J712" s="108"/>
      <c r="K712" s="108"/>
      <c r="L712" s="108"/>
      <c r="M712" s="108"/>
      <c r="N712" s="108"/>
      <c r="O712" s="108"/>
      <c r="P712" s="108"/>
      <c r="Q712" s="107"/>
      <c r="R712" s="108"/>
      <c r="S712" s="108"/>
      <c r="T712" s="108"/>
      <c r="U712" s="108"/>
      <c r="V712" s="108"/>
      <c r="W712" s="108"/>
      <c r="X712" s="108"/>
      <c r="Y712" s="108"/>
    </row>
    <row r="713" spans="1:25" ht="18.75" customHeight="1">
      <c r="A713" s="108"/>
      <c r="B713" s="108"/>
      <c r="C713" s="108"/>
      <c r="D713" s="108"/>
      <c r="E713" s="108"/>
      <c r="F713" s="108"/>
      <c r="G713" s="108"/>
      <c r="H713" s="108"/>
      <c r="I713" s="108"/>
      <c r="J713" s="108"/>
      <c r="K713" s="108"/>
      <c r="L713" s="108"/>
      <c r="M713" s="108"/>
      <c r="N713" s="108"/>
      <c r="O713" s="108"/>
      <c r="P713" s="108"/>
      <c r="Q713" s="107"/>
      <c r="R713" s="108"/>
      <c r="S713" s="108"/>
      <c r="T713" s="108"/>
      <c r="U713" s="108"/>
      <c r="V713" s="108"/>
      <c r="W713" s="108"/>
      <c r="X713" s="108"/>
      <c r="Y713" s="108"/>
    </row>
    <row r="714" spans="1:25" ht="18.75" customHeight="1">
      <c r="A714" s="108"/>
      <c r="B714" s="108"/>
      <c r="C714" s="108"/>
      <c r="D714" s="108"/>
      <c r="E714" s="108"/>
      <c r="F714" s="108"/>
      <c r="G714" s="108"/>
      <c r="H714" s="108"/>
      <c r="I714" s="108"/>
      <c r="J714" s="108"/>
      <c r="K714" s="108"/>
      <c r="L714" s="108"/>
      <c r="M714" s="108"/>
      <c r="N714" s="108"/>
      <c r="O714" s="108"/>
      <c r="P714" s="108"/>
      <c r="Q714" s="107"/>
      <c r="R714" s="108"/>
      <c r="S714" s="108"/>
      <c r="T714" s="108"/>
      <c r="U714" s="108"/>
      <c r="V714" s="108"/>
      <c r="W714" s="108"/>
      <c r="X714" s="108"/>
      <c r="Y714" s="108"/>
    </row>
    <row r="715" spans="1:25" ht="18.75" customHeight="1">
      <c r="A715" s="108"/>
      <c r="B715" s="108"/>
      <c r="C715" s="108"/>
      <c r="D715" s="108"/>
      <c r="E715" s="108"/>
      <c r="F715" s="108"/>
      <c r="G715" s="108"/>
      <c r="H715" s="108"/>
      <c r="I715" s="108"/>
      <c r="J715" s="108"/>
      <c r="K715" s="108"/>
      <c r="L715" s="108"/>
      <c r="M715" s="108"/>
      <c r="N715" s="108"/>
      <c r="O715" s="108"/>
      <c r="P715" s="108"/>
      <c r="Q715" s="107"/>
      <c r="R715" s="108"/>
      <c r="S715" s="108"/>
      <c r="T715" s="108"/>
      <c r="U715" s="108"/>
      <c r="V715" s="108"/>
      <c r="W715" s="108"/>
      <c r="X715" s="108"/>
      <c r="Y715" s="108"/>
    </row>
    <row r="716" spans="1:25" ht="18.75" customHeight="1">
      <c r="A716" s="108"/>
      <c r="B716" s="108"/>
      <c r="C716" s="108"/>
      <c r="D716" s="108"/>
      <c r="E716" s="108"/>
      <c r="F716" s="108"/>
      <c r="G716" s="108"/>
      <c r="H716" s="108"/>
      <c r="I716" s="108"/>
      <c r="J716" s="108"/>
      <c r="K716" s="108"/>
      <c r="L716" s="108"/>
      <c r="M716" s="108"/>
      <c r="N716" s="108"/>
      <c r="O716" s="108"/>
      <c r="P716" s="108"/>
      <c r="Q716" s="107"/>
      <c r="R716" s="108"/>
      <c r="S716" s="108"/>
      <c r="T716" s="108"/>
      <c r="U716" s="108"/>
      <c r="V716" s="108"/>
      <c r="W716" s="108"/>
      <c r="X716" s="108"/>
      <c r="Y716" s="108"/>
    </row>
    <row r="717" spans="1:25" ht="18.75" customHeight="1">
      <c r="A717" s="108"/>
      <c r="B717" s="108"/>
      <c r="C717" s="108"/>
      <c r="D717" s="108"/>
      <c r="E717" s="108"/>
      <c r="F717" s="108"/>
      <c r="G717" s="108"/>
      <c r="H717" s="108"/>
      <c r="I717" s="108"/>
      <c r="J717" s="108"/>
      <c r="K717" s="108"/>
      <c r="L717" s="108"/>
      <c r="M717" s="108"/>
      <c r="N717" s="108"/>
      <c r="O717" s="108"/>
      <c r="P717" s="108"/>
      <c r="Q717" s="107"/>
      <c r="R717" s="108"/>
      <c r="S717" s="108"/>
      <c r="T717" s="108"/>
      <c r="U717" s="108"/>
      <c r="V717" s="108"/>
      <c r="W717" s="108"/>
      <c r="X717" s="108"/>
      <c r="Y717" s="108"/>
    </row>
    <row r="718" spans="1:25" ht="18.75" customHeight="1">
      <c r="A718" s="108"/>
      <c r="B718" s="108"/>
      <c r="C718" s="108"/>
      <c r="D718" s="108"/>
      <c r="E718" s="108"/>
      <c r="F718" s="108"/>
      <c r="G718" s="108"/>
      <c r="H718" s="108"/>
      <c r="I718" s="108"/>
      <c r="J718" s="108"/>
      <c r="K718" s="108"/>
      <c r="L718" s="108"/>
      <c r="M718" s="108"/>
      <c r="N718" s="108"/>
      <c r="O718" s="108"/>
      <c r="P718" s="108"/>
      <c r="Q718" s="107"/>
      <c r="R718" s="108"/>
      <c r="S718" s="108"/>
      <c r="T718" s="108"/>
      <c r="U718" s="108"/>
      <c r="V718" s="108"/>
      <c r="W718" s="108"/>
      <c r="X718" s="108"/>
      <c r="Y718" s="108"/>
    </row>
    <row r="719" spans="1:25" ht="18.75" customHeight="1">
      <c r="A719" s="108"/>
      <c r="B719" s="108"/>
      <c r="C719" s="108"/>
      <c r="D719" s="108"/>
      <c r="E719" s="108"/>
      <c r="F719" s="108"/>
      <c r="G719" s="108"/>
      <c r="H719" s="108"/>
      <c r="I719" s="108"/>
      <c r="J719" s="108"/>
      <c r="K719" s="108"/>
      <c r="L719" s="108"/>
      <c r="M719" s="108"/>
      <c r="N719" s="108"/>
      <c r="O719" s="108"/>
      <c r="P719" s="108"/>
      <c r="Q719" s="107"/>
      <c r="R719" s="108"/>
      <c r="S719" s="108"/>
      <c r="T719" s="108"/>
      <c r="U719" s="108"/>
      <c r="V719" s="108"/>
      <c r="W719" s="108"/>
      <c r="X719" s="108"/>
      <c r="Y719" s="108"/>
    </row>
    <row r="720" spans="1:25" ht="18.75" customHeight="1">
      <c r="A720" s="108"/>
      <c r="B720" s="108"/>
      <c r="C720" s="108"/>
      <c r="D720" s="108"/>
      <c r="E720" s="108"/>
      <c r="F720" s="108"/>
      <c r="G720" s="108"/>
      <c r="H720" s="108"/>
      <c r="I720" s="108"/>
      <c r="J720" s="108"/>
      <c r="K720" s="108"/>
      <c r="L720" s="108"/>
      <c r="M720" s="108"/>
      <c r="N720" s="108"/>
      <c r="O720" s="108"/>
      <c r="P720" s="108"/>
      <c r="Q720" s="107"/>
      <c r="R720" s="108"/>
      <c r="S720" s="108"/>
      <c r="T720" s="108"/>
      <c r="U720" s="108"/>
      <c r="V720" s="108"/>
      <c r="W720" s="108"/>
      <c r="X720" s="108"/>
      <c r="Y720" s="108"/>
    </row>
    <row r="721" spans="1:25" ht="18.75" customHeight="1">
      <c r="A721" s="108"/>
      <c r="B721" s="108"/>
      <c r="C721" s="108"/>
      <c r="D721" s="108"/>
      <c r="E721" s="108"/>
      <c r="F721" s="108"/>
      <c r="G721" s="108"/>
      <c r="H721" s="108"/>
      <c r="I721" s="108"/>
      <c r="J721" s="108"/>
      <c r="K721" s="108"/>
      <c r="L721" s="108"/>
      <c r="M721" s="108"/>
      <c r="N721" s="108"/>
      <c r="O721" s="108"/>
      <c r="P721" s="108"/>
      <c r="Q721" s="107"/>
      <c r="R721" s="108"/>
      <c r="S721" s="108"/>
      <c r="T721" s="108"/>
      <c r="U721" s="108"/>
      <c r="V721" s="108"/>
      <c r="W721" s="108"/>
      <c r="X721" s="108"/>
      <c r="Y721" s="108"/>
    </row>
    <row r="722" spans="1:25" ht="18.75" customHeight="1">
      <c r="A722" s="108"/>
      <c r="B722" s="108"/>
      <c r="C722" s="108"/>
      <c r="D722" s="108"/>
      <c r="E722" s="108"/>
      <c r="F722" s="108"/>
      <c r="G722" s="108"/>
      <c r="H722" s="108"/>
      <c r="I722" s="108"/>
      <c r="J722" s="108"/>
      <c r="K722" s="108"/>
      <c r="L722" s="108"/>
      <c r="M722" s="108"/>
      <c r="N722" s="108"/>
      <c r="O722" s="108"/>
      <c r="P722" s="108"/>
      <c r="Q722" s="107"/>
      <c r="R722" s="108"/>
      <c r="S722" s="108"/>
      <c r="T722" s="108"/>
      <c r="U722" s="108"/>
      <c r="V722" s="108"/>
      <c r="W722" s="108"/>
      <c r="X722" s="108"/>
      <c r="Y722" s="108"/>
    </row>
    <row r="723" spans="1:25" ht="18.75" customHeight="1">
      <c r="A723" s="108"/>
      <c r="B723" s="108"/>
      <c r="C723" s="108"/>
      <c r="D723" s="108"/>
      <c r="E723" s="108"/>
      <c r="F723" s="108"/>
      <c r="G723" s="108"/>
      <c r="H723" s="108"/>
      <c r="I723" s="108"/>
      <c r="J723" s="108"/>
      <c r="K723" s="108"/>
      <c r="L723" s="108"/>
      <c r="M723" s="108"/>
      <c r="N723" s="108"/>
      <c r="O723" s="108"/>
      <c r="P723" s="108"/>
      <c r="Q723" s="107"/>
      <c r="R723" s="108"/>
      <c r="S723" s="108"/>
      <c r="T723" s="108"/>
      <c r="U723" s="108"/>
      <c r="V723" s="108"/>
      <c r="W723" s="108"/>
      <c r="X723" s="108"/>
      <c r="Y723" s="108"/>
    </row>
    <row r="724" spans="1:25" ht="18.75" customHeight="1">
      <c r="A724" s="108"/>
      <c r="B724" s="108"/>
      <c r="C724" s="108"/>
      <c r="D724" s="108"/>
      <c r="E724" s="108"/>
      <c r="F724" s="108"/>
      <c r="G724" s="108"/>
      <c r="H724" s="108"/>
      <c r="I724" s="108"/>
      <c r="J724" s="108"/>
      <c r="K724" s="108"/>
      <c r="L724" s="108"/>
      <c r="M724" s="108"/>
      <c r="N724" s="108"/>
      <c r="O724" s="108"/>
      <c r="P724" s="108"/>
      <c r="Q724" s="107"/>
      <c r="R724" s="108"/>
      <c r="S724" s="108"/>
      <c r="T724" s="108"/>
      <c r="U724" s="108"/>
      <c r="V724" s="108"/>
      <c r="W724" s="108"/>
      <c r="X724" s="108"/>
      <c r="Y724" s="108"/>
    </row>
    <row r="725" spans="1:25" ht="18.75" customHeight="1">
      <c r="A725" s="108"/>
      <c r="B725" s="108"/>
      <c r="C725" s="108"/>
      <c r="D725" s="108"/>
      <c r="E725" s="108"/>
      <c r="F725" s="108"/>
      <c r="G725" s="108"/>
      <c r="H725" s="108"/>
      <c r="I725" s="108"/>
      <c r="J725" s="108"/>
      <c r="K725" s="108"/>
      <c r="L725" s="108"/>
      <c r="M725" s="108"/>
      <c r="N725" s="108"/>
      <c r="O725" s="108"/>
      <c r="P725" s="108"/>
      <c r="Q725" s="107"/>
      <c r="R725" s="108"/>
      <c r="S725" s="108"/>
      <c r="T725" s="108"/>
      <c r="U725" s="108"/>
      <c r="V725" s="108"/>
      <c r="W725" s="108"/>
      <c r="X725" s="108"/>
      <c r="Y725" s="108"/>
    </row>
    <row r="726" spans="1:25" ht="18.75" customHeight="1">
      <c r="A726" s="108"/>
      <c r="B726" s="108"/>
      <c r="C726" s="108"/>
      <c r="D726" s="108"/>
      <c r="E726" s="108"/>
      <c r="F726" s="108"/>
      <c r="G726" s="108"/>
      <c r="H726" s="108"/>
      <c r="I726" s="108"/>
      <c r="J726" s="108"/>
      <c r="K726" s="108"/>
      <c r="L726" s="108"/>
      <c r="M726" s="108"/>
      <c r="N726" s="108"/>
      <c r="O726" s="108"/>
      <c r="P726" s="108"/>
      <c r="Q726" s="107"/>
      <c r="R726" s="108"/>
      <c r="S726" s="108"/>
      <c r="T726" s="108"/>
      <c r="U726" s="108"/>
      <c r="V726" s="108"/>
      <c r="W726" s="108"/>
      <c r="X726" s="108"/>
      <c r="Y726" s="108"/>
    </row>
    <row r="727" spans="1:25" ht="18.75" customHeight="1">
      <c r="A727" s="108"/>
      <c r="B727" s="108"/>
      <c r="C727" s="108"/>
      <c r="D727" s="108"/>
      <c r="E727" s="108"/>
      <c r="F727" s="108"/>
      <c r="G727" s="108"/>
      <c r="H727" s="108"/>
      <c r="I727" s="108"/>
      <c r="J727" s="108"/>
      <c r="K727" s="108"/>
      <c r="L727" s="108"/>
      <c r="M727" s="108"/>
      <c r="N727" s="108"/>
      <c r="O727" s="108"/>
      <c r="P727" s="108"/>
      <c r="Q727" s="107"/>
      <c r="R727" s="108"/>
      <c r="S727" s="108"/>
      <c r="T727" s="108"/>
      <c r="U727" s="108"/>
      <c r="V727" s="108"/>
      <c r="W727" s="108"/>
      <c r="X727" s="108"/>
      <c r="Y727" s="108"/>
    </row>
    <row r="728" spans="1:25" ht="18.75" customHeight="1">
      <c r="A728" s="108"/>
      <c r="B728" s="108"/>
      <c r="C728" s="108"/>
      <c r="D728" s="108"/>
      <c r="E728" s="108"/>
      <c r="F728" s="108"/>
      <c r="G728" s="108"/>
      <c r="H728" s="108"/>
      <c r="I728" s="108"/>
      <c r="J728" s="108"/>
      <c r="K728" s="108"/>
      <c r="L728" s="108"/>
      <c r="M728" s="108"/>
      <c r="N728" s="108"/>
      <c r="O728" s="108"/>
      <c r="P728" s="108"/>
      <c r="Q728" s="107"/>
      <c r="R728" s="108"/>
      <c r="S728" s="108"/>
      <c r="T728" s="108"/>
      <c r="U728" s="108"/>
      <c r="V728" s="108"/>
      <c r="W728" s="108"/>
      <c r="X728" s="108"/>
      <c r="Y728" s="108"/>
    </row>
    <row r="729" spans="1:25" ht="18.75" customHeight="1">
      <c r="A729" s="108"/>
      <c r="B729" s="108"/>
      <c r="C729" s="108"/>
      <c r="D729" s="108"/>
      <c r="E729" s="108"/>
      <c r="F729" s="108"/>
      <c r="G729" s="108"/>
      <c r="H729" s="108"/>
      <c r="I729" s="108"/>
      <c r="J729" s="108"/>
      <c r="K729" s="108"/>
      <c r="L729" s="108"/>
      <c r="M729" s="108"/>
      <c r="N729" s="108"/>
      <c r="O729" s="108"/>
      <c r="P729" s="108"/>
      <c r="Q729" s="107"/>
      <c r="R729" s="108"/>
      <c r="S729" s="108"/>
      <c r="T729" s="108"/>
      <c r="U729" s="108"/>
      <c r="V729" s="108"/>
      <c r="W729" s="108"/>
      <c r="X729" s="108"/>
      <c r="Y729" s="108"/>
    </row>
    <row r="730" spans="1:25" ht="18.75" customHeight="1">
      <c r="A730" s="108"/>
      <c r="B730" s="108"/>
      <c r="C730" s="108"/>
      <c r="D730" s="108"/>
      <c r="E730" s="108"/>
      <c r="F730" s="108"/>
      <c r="G730" s="108"/>
      <c r="H730" s="108"/>
      <c r="I730" s="108"/>
      <c r="J730" s="108"/>
      <c r="K730" s="108"/>
      <c r="L730" s="108"/>
      <c r="M730" s="108"/>
      <c r="N730" s="108"/>
      <c r="O730" s="108"/>
      <c r="P730" s="108"/>
      <c r="Q730" s="107"/>
      <c r="R730" s="108"/>
      <c r="S730" s="108"/>
      <c r="T730" s="108"/>
      <c r="U730" s="108"/>
      <c r="V730" s="108"/>
      <c r="W730" s="108"/>
      <c r="X730" s="108"/>
      <c r="Y730" s="108"/>
    </row>
    <row r="731" spans="1:25" ht="18.75" customHeight="1">
      <c r="A731" s="108"/>
      <c r="B731" s="108"/>
      <c r="C731" s="108"/>
      <c r="D731" s="108"/>
      <c r="E731" s="108"/>
      <c r="F731" s="108"/>
      <c r="G731" s="108"/>
      <c r="H731" s="108"/>
      <c r="I731" s="108"/>
      <c r="J731" s="108"/>
      <c r="K731" s="108"/>
      <c r="L731" s="108"/>
      <c r="M731" s="108"/>
      <c r="N731" s="108"/>
      <c r="O731" s="108"/>
      <c r="P731" s="108"/>
      <c r="Q731" s="107"/>
      <c r="R731" s="108"/>
      <c r="S731" s="108"/>
      <c r="T731" s="108"/>
      <c r="U731" s="108"/>
      <c r="V731" s="108"/>
      <c r="W731" s="108"/>
      <c r="X731" s="108"/>
      <c r="Y731" s="108"/>
    </row>
    <row r="732" spans="1:25" ht="18.75" customHeight="1">
      <c r="A732" s="108"/>
      <c r="B732" s="108"/>
      <c r="C732" s="108"/>
      <c r="D732" s="108"/>
      <c r="E732" s="108"/>
      <c r="F732" s="108"/>
      <c r="G732" s="108"/>
      <c r="H732" s="108"/>
      <c r="I732" s="108"/>
      <c r="J732" s="108"/>
      <c r="K732" s="108"/>
      <c r="L732" s="108"/>
      <c r="M732" s="108"/>
      <c r="N732" s="108"/>
      <c r="O732" s="108"/>
      <c r="P732" s="108"/>
      <c r="Q732" s="107"/>
      <c r="R732" s="108"/>
      <c r="S732" s="108"/>
      <c r="T732" s="108"/>
      <c r="U732" s="108"/>
      <c r="V732" s="108"/>
      <c r="W732" s="108"/>
      <c r="X732" s="108"/>
      <c r="Y732" s="108"/>
    </row>
    <row r="733" spans="1:25" ht="18.75" customHeight="1">
      <c r="A733" s="108"/>
      <c r="B733" s="108"/>
      <c r="C733" s="108"/>
      <c r="D733" s="108"/>
      <c r="E733" s="108"/>
      <c r="F733" s="108"/>
      <c r="G733" s="108"/>
      <c r="H733" s="108"/>
      <c r="I733" s="108"/>
      <c r="J733" s="108"/>
      <c r="K733" s="108"/>
      <c r="L733" s="108"/>
      <c r="M733" s="108"/>
      <c r="N733" s="108"/>
      <c r="O733" s="108"/>
      <c r="P733" s="108"/>
      <c r="Q733" s="107"/>
      <c r="R733" s="108"/>
      <c r="S733" s="108"/>
      <c r="T733" s="108"/>
      <c r="U733" s="108"/>
      <c r="V733" s="108"/>
      <c r="W733" s="108"/>
      <c r="X733" s="108"/>
      <c r="Y733" s="108"/>
    </row>
    <row r="734" spans="1:25" ht="18.75" customHeight="1">
      <c r="A734" s="108"/>
      <c r="B734" s="108"/>
      <c r="C734" s="108"/>
      <c r="D734" s="108"/>
      <c r="E734" s="108"/>
      <c r="F734" s="108"/>
      <c r="G734" s="108"/>
      <c r="H734" s="108"/>
      <c r="I734" s="108"/>
      <c r="J734" s="108"/>
      <c r="K734" s="108"/>
      <c r="L734" s="108"/>
      <c r="M734" s="108"/>
      <c r="N734" s="108"/>
      <c r="O734" s="108"/>
      <c r="P734" s="108"/>
      <c r="Q734" s="107"/>
      <c r="R734" s="108"/>
      <c r="S734" s="108"/>
      <c r="T734" s="108"/>
      <c r="U734" s="108"/>
      <c r="V734" s="108"/>
      <c r="W734" s="108"/>
      <c r="X734" s="108"/>
      <c r="Y734" s="108"/>
    </row>
    <row r="735" spans="1:25" ht="18.75" customHeight="1">
      <c r="A735" s="108"/>
      <c r="B735" s="108"/>
      <c r="C735" s="108"/>
      <c r="D735" s="108"/>
      <c r="E735" s="108"/>
      <c r="F735" s="108"/>
      <c r="G735" s="108"/>
      <c r="H735" s="108"/>
      <c r="I735" s="108"/>
      <c r="J735" s="108"/>
      <c r="K735" s="108"/>
      <c r="L735" s="108"/>
      <c r="M735" s="108"/>
      <c r="N735" s="108"/>
      <c r="O735" s="108"/>
      <c r="P735" s="108"/>
      <c r="Q735" s="107"/>
      <c r="R735" s="108"/>
      <c r="S735" s="108"/>
      <c r="T735" s="108"/>
      <c r="U735" s="108"/>
      <c r="V735" s="108"/>
      <c r="W735" s="108"/>
      <c r="X735" s="108"/>
      <c r="Y735" s="108"/>
    </row>
    <row r="736" spans="1:25" ht="18.75" customHeight="1">
      <c r="A736" s="108"/>
      <c r="B736" s="108"/>
      <c r="C736" s="108"/>
      <c r="D736" s="108"/>
      <c r="E736" s="108"/>
      <c r="F736" s="108"/>
      <c r="G736" s="108"/>
      <c r="H736" s="108"/>
      <c r="I736" s="108"/>
      <c r="J736" s="108"/>
      <c r="K736" s="108"/>
      <c r="L736" s="108"/>
      <c r="M736" s="108"/>
      <c r="N736" s="108"/>
      <c r="O736" s="108"/>
      <c r="P736" s="108"/>
      <c r="Q736" s="107"/>
      <c r="R736" s="108"/>
      <c r="S736" s="108"/>
      <c r="T736" s="108"/>
      <c r="U736" s="108"/>
      <c r="V736" s="108"/>
      <c r="W736" s="108"/>
      <c r="X736" s="108"/>
      <c r="Y736" s="108"/>
    </row>
    <row r="737" spans="1:25" ht="18.75" customHeight="1">
      <c r="A737" s="108"/>
      <c r="B737" s="108"/>
      <c r="C737" s="108"/>
      <c r="D737" s="108"/>
      <c r="E737" s="108"/>
      <c r="F737" s="108"/>
      <c r="G737" s="108"/>
      <c r="H737" s="108"/>
      <c r="I737" s="108"/>
      <c r="J737" s="108"/>
      <c r="K737" s="108"/>
      <c r="L737" s="108"/>
      <c r="M737" s="108"/>
      <c r="N737" s="108"/>
      <c r="O737" s="108"/>
      <c r="P737" s="108"/>
      <c r="Q737" s="107"/>
      <c r="R737" s="108"/>
      <c r="S737" s="108"/>
      <c r="T737" s="108"/>
      <c r="U737" s="108"/>
      <c r="V737" s="108"/>
      <c r="W737" s="108"/>
      <c r="X737" s="108"/>
      <c r="Y737" s="108"/>
    </row>
    <row r="738" spans="1:25" ht="18.75" customHeight="1">
      <c r="A738" s="108"/>
      <c r="B738" s="108"/>
      <c r="C738" s="108"/>
      <c r="D738" s="108"/>
      <c r="E738" s="108"/>
      <c r="F738" s="108"/>
      <c r="G738" s="108"/>
      <c r="H738" s="108"/>
      <c r="I738" s="108"/>
      <c r="J738" s="108"/>
      <c r="K738" s="108"/>
      <c r="L738" s="108"/>
      <c r="M738" s="108"/>
      <c r="N738" s="108"/>
      <c r="O738" s="108"/>
      <c r="P738" s="108"/>
      <c r="Q738" s="107"/>
      <c r="R738" s="108"/>
      <c r="S738" s="108"/>
      <c r="T738" s="108"/>
      <c r="U738" s="108"/>
      <c r="V738" s="108"/>
      <c r="W738" s="108"/>
      <c r="X738" s="108"/>
      <c r="Y738" s="108"/>
    </row>
    <row r="739" spans="1:25" ht="18.75" customHeight="1">
      <c r="A739" s="108"/>
      <c r="B739" s="108"/>
      <c r="C739" s="108"/>
      <c r="D739" s="108"/>
      <c r="E739" s="108"/>
      <c r="F739" s="108"/>
      <c r="G739" s="108"/>
      <c r="H739" s="108"/>
      <c r="I739" s="108"/>
      <c r="J739" s="108"/>
      <c r="K739" s="108"/>
      <c r="L739" s="108"/>
      <c r="M739" s="108"/>
      <c r="N739" s="108"/>
      <c r="O739" s="108"/>
      <c r="P739" s="108"/>
      <c r="Q739" s="107"/>
      <c r="R739" s="108"/>
      <c r="S739" s="108"/>
      <c r="T739" s="108"/>
      <c r="U739" s="108"/>
      <c r="V739" s="108"/>
      <c r="W739" s="108"/>
      <c r="X739" s="108"/>
      <c r="Y739" s="108"/>
    </row>
    <row r="740" spans="1:25" ht="18.75" customHeight="1">
      <c r="A740" s="108"/>
      <c r="B740" s="108"/>
      <c r="C740" s="108"/>
      <c r="D740" s="108"/>
      <c r="E740" s="108"/>
      <c r="F740" s="108"/>
      <c r="G740" s="108"/>
      <c r="H740" s="108"/>
      <c r="I740" s="108"/>
      <c r="J740" s="108"/>
      <c r="K740" s="108"/>
      <c r="L740" s="108"/>
      <c r="M740" s="108"/>
      <c r="N740" s="108"/>
      <c r="O740" s="108"/>
      <c r="P740" s="108"/>
      <c r="Q740" s="107"/>
      <c r="R740" s="108"/>
      <c r="S740" s="108"/>
      <c r="T740" s="108"/>
      <c r="U740" s="108"/>
      <c r="V740" s="108"/>
      <c r="W740" s="108"/>
      <c r="X740" s="108"/>
      <c r="Y740" s="108"/>
    </row>
    <row r="741" spans="1:25" ht="18.75" customHeight="1">
      <c r="A741" s="108"/>
      <c r="B741" s="108"/>
      <c r="C741" s="108"/>
      <c r="D741" s="108"/>
      <c r="E741" s="108"/>
      <c r="F741" s="108"/>
      <c r="G741" s="108"/>
      <c r="H741" s="108"/>
      <c r="I741" s="108"/>
      <c r="J741" s="108"/>
      <c r="K741" s="108"/>
      <c r="L741" s="108"/>
      <c r="M741" s="108"/>
      <c r="N741" s="108"/>
      <c r="O741" s="108"/>
      <c r="P741" s="108"/>
      <c r="Q741" s="107"/>
      <c r="R741" s="108"/>
      <c r="S741" s="108"/>
      <c r="T741" s="108"/>
      <c r="U741" s="108"/>
      <c r="V741" s="108"/>
      <c r="W741" s="108"/>
      <c r="X741" s="108"/>
      <c r="Y741" s="108"/>
    </row>
    <row r="742" spans="1:25" ht="18.75" customHeight="1">
      <c r="A742" s="108"/>
      <c r="B742" s="108"/>
      <c r="C742" s="108"/>
      <c r="D742" s="108"/>
      <c r="E742" s="108"/>
      <c r="F742" s="108"/>
      <c r="G742" s="108"/>
      <c r="H742" s="108"/>
      <c r="I742" s="108"/>
      <c r="J742" s="108"/>
      <c r="K742" s="108"/>
      <c r="L742" s="108"/>
      <c r="M742" s="108"/>
      <c r="N742" s="108"/>
      <c r="O742" s="108"/>
      <c r="P742" s="108"/>
      <c r="Q742" s="107"/>
      <c r="R742" s="108"/>
      <c r="S742" s="108"/>
      <c r="T742" s="108"/>
      <c r="U742" s="108"/>
      <c r="V742" s="108"/>
      <c r="W742" s="108"/>
      <c r="X742" s="108"/>
      <c r="Y742" s="108"/>
    </row>
    <row r="743" spans="1:25" ht="18.75" customHeight="1">
      <c r="A743" s="108"/>
      <c r="B743" s="108"/>
      <c r="C743" s="108"/>
      <c r="D743" s="108"/>
      <c r="E743" s="108"/>
      <c r="F743" s="108"/>
      <c r="G743" s="108"/>
      <c r="H743" s="108"/>
      <c r="I743" s="108"/>
      <c r="J743" s="108"/>
      <c r="K743" s="108"/>
      <c r="L743" s="108"/>
      <c r="M743" s="108"/>
      <c r="N743" s="108"/>
      <c r="O743" s="108"/>
      <c r="P743" s="108"/>
      <c r="Q743" s="107"/>
      <c r="R743" s="108"/>
      <c r="S743" s="108"/>
      <c r="T743" s="108"/>
      <c r="U743" s="108"/>
      <c r="V743" s="108"/>
      <c r="W743" s="108"/>
      <c r="X743" s="108"/>
      <c r="Y743" s="108"/>
    </row>
    <row r="744" spans="1:25" ht="18.75" customHeight="1">
      <c r="A744" s="108"/>
      <c r="B744" s="108"/>
      <c r="C744" s="108"/>
      <c r="D744" s="108"/>
      <c r="E744" s="108"/>
      <c r="F744" s="108"/>
      <c r="G744" s="108"/>
      <c r="H744" s="108"/>
      <c r="I744" s="108"/>
      <c r="J744" s="108"/>
      <c r="K744" s="108"/>
      <c r="L744" s="108"/>
      <c r="M744" s="108"/>
      <c r="N744" s="108"/>
      <c r="O744" s="108"/>
      <c r="P744" s="108"/>
      <c r="Q744" s="107"/>
      <c r="R744" s="108"/>
      <c r="S744" s="108"/>
      <c r="T744" s="108"/>
      <c r="U744" s="108"/>
      <c r="V744" s="108"/>
      <c r="W744" s="108"/>
      <c r="X744" s="108"/>
      <c r="Y744" s="108"/>
    </row>
    <row r="745" spans="1:25" ht="18.75" customHeight="1">
      <c r="A745" s="108"/>
      <c r="B745" s="108"/>
      <c r="C745" s="108"/>
      <c r="D745" s="108"/>
      <c r="E745" s="108"/>
      <c r="F745" s="108"/>
      <c r="G745" s="108"/>
      <c r="H745" s="108"/>
      <c r="I745" s="108"/>
      <c r="J745" s="108"/>
      <c r="K745" s="108"/>
      <c r="L745" s="108"/>
      <c r="M745" s="108"/>
      <c r="N745" s="108"/>
      <c r="O745" s="108"/>
      <c r="P745" s="108"/>
      <c r="Q745" s="107"/>
      <c r="R745" s="108"/>
      <c r="S745" s="108"/>
      <c r="T745" s="108"/>
      <c r="U745" s="108"/>
      <c r="V745" s="108"/>
      <c r="W745" s="108"/>
      <c r="X745" s="108"/>
      <c r="Y745" s="108"/>
    </row>
    <row r="746" spans="1:25" ht="18.75" customHeight="1">
      <c r="A746" s="108"/>
      <c r="B746" s="108"/>
      <c r="C746" s="108"/>
      <c r="D746" s="108"/>
      <c r="E746" s="108"/>
      <c r="F746" s="108"/>
      <c r="G746" s="108"/>
      <c r="H746" s="108"/>
      <c r="I746" s="108"/>
      <c r="J746" s="108"/>
      <c r="K746" s="108"/>
      <c r="L746" s="108"/>
      <c r="M746" s="108"/>
      <c r="N746" s="108"/>
      <c r="O746" s="108"/>
      <c r="P746" s="108"/>
      <c r="Q746" s="107"/>
      <c r="R746" s="108"/>
      <c r="S746" s="108"/>
      <c r="T746" s="108"/>
      <c r="U746" s="108"/>
      <c r="V746" s="108"/>
      <c r="W746" s="108"/>
      <c r="X746" s="108"/>
      <c r="Y746" s="108"/>
    </row>
    <row r="747" spans="1:25" ht="18.75" customHeight="1">
      <c r="A747" s="108"/>
      <c r="B747" s="108"/>
      <c r="C747" s="108"/>
      <c r="D747" s="108"/>
      <c r="E747" s="108"/>
      <c r="F747" s="108"/>
      <c r="G747" s="108"/>
      <c r="H747" s="108"/>
      <c r="I747" s="108"/>
      <c r="J747" s="108"/>
      <c r="K747" s="108"/>
      <c r="L747" s="108"/>
      <c r="M747" s="108"/>
      <c r="N747" s="108"/>
      <c r="O747" s="108"/>
      <c r="P747" s="108"/>
      <c r="Q747" s="107"/>
      <c r="R747" s="108"/>
      <c r="S747" s="108"/>
      <c r="T747" s="108"/>
      <c r="U747" s="108"/>
      <c r="V747" s="108"/>
      <c r="W747" s="108"/>
      <c r="X747" s="108"/>
      <c r="Y747" s="108"/>
    </row>
    <row r="748" spans="1:25" ht="18.75" customHeight="1">
      <c r="A748" s="108"/>
      <c r="B748" s="108"/>
      <c r="C748" s="108"/>
      <c r="D748" s="108"/>
      <c r="E748" s="108"/>
      <c r="F748" s="108"/>
      <c r="G748" s="108"/>
      <c r="H748" s="108"/>
      <c r="I748" s="108"/>
      <c r="J748" s="108"/>
      <c r="K748" s="108"/>
      <c r="L748" s="108"/>
      <c r="M748" s="108"/>
      <c r="N748" s="108"/>
      <c r="O748" s="108"/>
      <c r="P748" s="108"/>
      <c r="Q748" s="107"/>
      <c r="R748" s="108"/>
      <c r="S748" s="108"/>
      <c r="T748" s="108"/>
      <c r="U748" s="108"/>
      <c r="V748" s="108"/>
      <c r="W748" s="108"/>
      <c r="X748" s="108"/>
      <c r="Y748" s="108"/>
    </row>
    <row r="749" spans="1:25" ht="18.75" customHeight="1">
      <c r="A749" s="108"/>
      <c r="B749" s="108"/>
      <c r="C749" s="108"/>
      <c r="D749" s="108"/>
      <c r="E749" s="108"/>
      <c r="F749" s="108"/>
      <c r="G749" s="108"/>
      <c r="H749" s="108"/>
      <c r="I749" s="108"/>
      <c r="J749" s="108"/>
      <c r="K749" s="108"/>
      <c r="L749" s="108"/>
      <c r="M749" s="108"/>
      <c r="N749" s="108"/>
      <c r="O749" s="108"/>
      <c r="P749" s="108"/>
      <c r="Q749" s="107"/>
      <c r="R749" s="108"/>
      <c r="S749" s="108"/>
      <c r="T749" s="108"/>
      <c r="U749" s="108"/>
      <c r="V749" s="108"/>
      <c r="W749" s="108"/>
      <c r="X749" s="108"/>
      <c r="Y749" s="108"/>
    </row>
    <row r="750" spans="1:25" ht="18.75" customHeight="1">
      <c r="A750" s="108"/>
      <c r="B750" s="108"/>
      <c r="C750" s="108"/>
      <c r="D750" s="108"/>
      <c r="E750" s="108"/>
      <c r="F750" s="108"/>
      <c r="G750" s="108"/>
      <c r="H750" s="108"/>
      <c r="I750" s="108"/>
      <c r="J750" s="108"/>
      <c r="K750" s="108"/>
      <c r="L750" s="108"/>
      <c r="M750" s="108"/>
      <c r="N750" s="108"/>
      <c r="O750" s="108"/>
      <c r="P750" s="108"/>
      <c r="Q750" s="107"/>
      <c r="R750" s="108"/>
      <c r="S750" s="108"/>
      <c r="T750" s="108"/>
      <c r="U750" s="108"/>
      <c r="V750" s="108"/>
      <c r="W750" s="108"/>
      <c r="X750" s="108"/>
      <c r="Y750" s="108"/>
    </row>
    <row r="751" spans="1:25" ht="18.75" customHeight="1">
      <c r="A751" s="108"/>
      <c r="B751" s="108"/>
      <c r="C751" s="108"/>
      <c r="D751" s="108"/>
      <c r="E751" s="108"/>
      <c r="F751" s="108"/>
      <c r="G751" s="108"/>
      <c r="H751" s="108"/>
      <c r="I751" s="108"/>
      <c r="J751" s="108"/>
      <c r="K751" s="108"/>
      <c r="L751" s="108"/>
      <c r="M751" s="108"/>
      <c r="N751" s="108"/>
      <c r="O751" s="108"/>
      <c r="P751" s="108"/>
      <c r="Q751" s="107"/>
      <c r="R751" s="108"/>
      <c r="S751" s="108"/>
      <c r="T751" s="108"/>
      <c r="U751" s="108"/>
      <c r="V751" s="108"/>
      <c r="W751" s="108"/>
      <c r="X751" s="108"/>
      <c r="Y751" s="108"/>
    </row>
    <row r="752" spans="1:25" ht="18.75" customHeight="1">
      <c r="A752" s="108"/>
      <c r="B752" s="108"/>
      <c r="C752" s="108"/>
      <c r="D752" s="108"/>
      <c r="E752" s="108"/>
      <c r="F752" s="108"/>
      <c r="G752" s="108"/>
      <c r="H752" s="108"/>
      <c r="I752" s="108"/>
      <c r="J752" s="108"/>
      <c r="K752" s="108"/>
      <c r="L752" s="108"/>
      <c r="M752" s="108"/>
      <c r="N752" s="108"/>
      <c r="O752" s="108"/>
      <c r="P752" s="108"/>
      <c r="Q752" s="107"/>
      <c r="R752" s="108"/>
      <c r="S752" s="108"/>
      <c r="T752" s="108"/>
      <c r="U752" s="108"/>
      <c r="V752" s="108"/>
      <c r="W752" s="108"/>
      <c r="X752" s="108"/>
      <c r="Y752" s="108"/>
    </row>
    <row r="753" spans="1:25" ht="18.75" customHeight="1">
      <c r="A753" s="108"/>
      <c r="B753" s="108"/>
      <c r="C753" s="108"/>
      <c r="D753" s="108"/>
      <c r="E753" s="108"/>
      <c r="F753" s="108"/>
      <c r="G753" s="108"/>
      <c r="H753" s="108"/>
      <c r="I753" s="108"/>
      <c r="J753" s="108"/>
      <c r="K753" s="108"/>
      <c r="L753" s="108"/>
      <c r="M753" s="108"/>
      <c r="N753" s="108"/>
      <c r="O753" s="108"/>
      <c r="P753" s="108"/>
      <c r="Q753" s="107"/>
      <c r="R753" s="108"/>
      <c r="S753" s="108"/>
      <c r="T753" s="108"/>
      <c r="U753" s="108"/>
      <c r="V753" s="108"/>
      <c r="W753" s="108"/>
      <c r="X753" s="108"/>
      <c r="Y753" s="108"/>
    </row>
    <row r="754" spans="1:25" ht="18.75" customHeight="1">
      <c r="A754" s="108"/>
      <c r="B754" s="108"/>
      <c r="C754" s="108"/>
      <c r="D754" s="108"/>
      <c r="E754" s="108"/>
      <c r="F754" s="108"/>
      <c r="G754" s="108"/>
      <c r="H754" s="108"/>
      <c r="I754" s="108"/>
      <c r="J754" s="108"/>
      <c r="K754" s="108"/>
      <c r="L754" s="108"/>
      <c r="M754" s="108"/>
      <c r="N754" s="108"/>
      <c r="O754" s="108"/>
      <c r="P754" s="108"/>
      <c r="Q754" s="107"/>
      <c r="R754" s="108"/>
      <c r="S754" s="108"/>
      <c r="T754" s="108"/>
      <c r="U754" s="108"/>
      <c r="V754" s="108"/>
      <c r="W754" s="108"/>
      <c r="X754" s="108"/>
      <c r="Y754" s="108"/>
    </row>
    <row r="755" spans="1:25" ht="18.75" customHeight="1">
      <c r="A755" s="108"/>
      <c r="B755" s="108"/>
      <c r="C755" s="108"/>
      <c r="D755" s="108"/>
      <c r="E755" s="108"/>
      <c r="F755" s="108"/>
      <c r="G755" s="108"/>
      <c r="H755" s="108"/>
      <c r="I755" s="108"/>
      <c r="J755" s="108"/>
      <c r="K755" s="108"/>
      <c r="L755" s="108"/>
      <c r="M755" s="108"/>
      <c r="N755" s="108"/>
      <c r="O755" s="108"/>
      <c r="P755" s="108"/>
      <c r="Q755" s="107"/>
      <c r="R755" s="108"/>
      <c r="S755" s="108"/>
      <c r="T755" s="108"/>
      <c r="U755" s="108"/>
      <c r="V755" s="108"/>
      <c r="W755" s="108"/>
      <c r="X755" s="108"/>
      <c r="Y755" s="108"/>
    </row>
    <row r="756" spans="1:25" ht="18.75" customHeight="1">
      <c r="A756" s="108"/>
      <c r="B756" s="108"/>
      <c r="C756" s="108"/>
      <c r="D756" s="108"/>
      <c r="E756" s="108"/>
      <c r="F756" s="108"/>
      <c r="G756" s="108"/>
      <c r="H756" s="108"/>
      <c r="I756" s="108"/>
      <c r="J756" s="108"/>
      <c r="K756" s="108"/>
      <c r="L756" s="108"/>
      <c r="M756" s="108"/>
      <c r="N756" s="108"/>
      <c r="O756" s="108"/>
      <c r="P756" s="108"/>
      <c r="Q756" s="107"/>
      <c r="R756" s="108"/>
      <c r="S756" s="108"/>
      <c r="T756" s="108"/>
      <c r="U756" s="108"/>
      <c r="V756" s="108"/>
      <c r="W756" s="108"/>
      <c r="X756" s="108"/>
      <c r="Y756" s="108"/>
    </row>
    <row r="757" spans="1:25" ht="18.75" customHeight="1">
      <c r="A757" s="108"/>
      <c r="B757" s="108"/>
      <c r="C757" s="108"/>
      <c r="D757" s="108"/>
      <c r="E757" s="108"/>
      <c r="F757" s="108"/>
      <c r="G757" s="108"/>
      <c r="H757" s="108"/>
      <c r="I757" s="108"/>
      <c r="J757" s="108"/>
      <c r="K757" s="108"/>
      <c r="L757" s="108"/>
      <c r="M757" s="108"/>
      <c r="N757" s="108"/>
      <c r="O757" s="108"/>
      <c r="P757" s="108"/>
      <c r="Q757" s="107"/>
      <c r="R757" s="108"/>
      <c r="S757" s="108"/>
      <c r="T757" s="108"/>
      <c r="U757" s="108"/>
      <c r="V757" s="108"/>
      <c r="W757" s="108"/>
      <c r="X757" s="108"/>
      <c r="Y757" s="108"/>
    </row>
    <row r="758" spans="1:25" ht="18.75" customHeight="1">
      <c r="A758" s="108"/>
      <c r="B758" s="108"/>
      <c r="C758" s="108"/>
      <c r="D758" s="108"/>
      <c r="E758" s="108"/>
      <c r="F758" s="108"/>
      <c r="G758" s="108"/>
      <c r="H758" s="108"/>
      <c r="I758" s="108"/>
      <c r="J758" s="108"/>
      <c r="K758" s="108"/>
      <c r="L758" s="108"/>
      <c r="M758" s="108"/>
      <c r="N758" s="108"/>
      <c r="O758" s="108"/>
      <c r="P758" s="108"/>
      <c r="Q758" s="107"/>
      <c r="R758" s="108"/>
      <c r="S758" s="108"/>
      <c r="T758" s="108"/>
      <c r="U758" s="108"/>
      <c r="V758" s="108"/>
      <c r="W758" s="108"/>
      <c r="X758" s="108"/>
      <c r="Y758" s="108"/>
    </row>
    <row r="759" spans="1:25" ht="18.75" customHeight="1">
      <c r="A759" s="108"/>
      <c r="B759" s="108"/>
      <c r="C759" s="108"/>
      <c r="D759" s="108"/>
      <c r="E759" s="108"/>
      <c r="F759" s="108"/>
      <c r="G759" s="108"/>
      <c r="H759" s="108"/>
      <c r="I759" s="108"/>
      <c r="J759" s="108"/>
      <c r="K759" s="108"/>
      <c r="L759" s="108"/>
      <c r="M759" s="108"/>
      <c r="N759" s="108"/>
      <c r="O759" s="108"/>
      <c r="P759" s="108"/>
      <c r="Q759" s="107"/>
      <c r="R759" s="108"/>
      <c r="S759" s="108"/>
      <c r="T759" s="108"/>
      <c r="U759" s="108"/>
      <c r="V759" s="108"/>
      <c r="W759" s="108"/>
      <c r="X759" s="108"/>
      <c r="Y759" s="108"/>
    </row>
    <row r="760" spans="1:25" ht="18.75" customHeight="1">
      <c r="A760" s="108"/>
      <c r="B760" s="108"/>
      <c r="C760" s="108"/>
      <c r="D760" s="108"/>
      <c r="E760" s="108"/>
      <c r="F760" s="108"/>
      <c r="G760" s="108"/>
      <c r="H760" s="108"/>
      <c r="I760" s="108"/>
      <c r="J760" s="108"/>
      <c r="K760" s="108"/>
      <c r="L760" s="108"/>
      <c r="M760" s="108"/>
      <c r="N760" s="108"/>
      <c r="O760" s="108"/>
      <c r="P760" s="108"/>
      <c r="Q760" s="107"/>
      <c r="R760" s="108"/>
      <c r="S760" s="108"/>
      <c r="T760" s="108"/>
      <c r="U760" s="108"/>
      <c r="V760" s="108"/>
      <c r="W760" s="108"/>
      <c r="X760" s="108"/>
      <c r="Y760" s="108"/>
    </row>
    <row r="761" spans="1:25" ht="18.75" customHeight="1">
      <c r="A761" s="108"/>
      <c r="B761" s="108"/>
      <c r="C761" s="108"/>
      <c r="D761" s="108"/>
      <c r="E761" s="108"/>
      <c r="F761" s="108"/>
      <c r="G761" s="108"/>
      <c r="H761" s="108"/>
      <c r="I761" s="108"/>
      <c r="J761" s="108"/>
      <c r="K761" s="108"/>
      <c r="L761" s="108"/>
      <c r="M761" s="108"/>
      <c r="N761" s="108"/>
      <c r="O761" s="108"/>
      <c r="P761" s="108"/>
      <c r="Q761" s="107"/>
      <c r="R761" s="108"/>
      <c r="S761" s="108"/>
      <c r="T761" s="108"/>
      <c r="U761" s="108"/>
      <c r="V761" s="108"/>
      <c r="W761" s="108"/>
      <c r="X761" s="108"/>
      <c r="Y761" s="108"/>
    </row>
    <row r="762" spans="1:25" ht="18.75" customHeight="1">
      <c r="A762" s="108"/>
      <c r="B762" s="108"/>
      <c r="C762" s="108"/>
      <c r="D762" s="108"/>
      <c r="E762" s="108"/>
      <c r="F762" s="108"/>
      <c r="G762" s="108"/>
      <c r="H762" s="108"/>
      <c r="I762" s="108"/>
      <c r="J762" s="108"/>
      <c r="K762" s="108"/>
      <c r="L762" s="108"/>
      <c r="M762" s="108"/>
      <c r="N762" s="108"/>
      <c r="O762" s="108"/>
      <c r="P762" s="108"/>
      <c r="Q762" s="107"/>
      <c r="R762" s="108"/>
      <c r="S762" s="108"/>
      <c r="T762" s="108"/>
      <c r="U762" s="108"/>
      <c r="V762" s="108"/>
      <c r="W762" s="108"/>
      <c r="X762" s="108"/>
      <c r="Y762" s="108"/>
    </row>
    <row r="763" spans="1:25" ht="18.75" customHeight="1">
      <c r="A763" s="108"/>
      <c r="B763" s="108"/>
      <c r="C763" s="108"/>
      <c r="D763" s="108"/>
      <c r="E763" s="108"/>
      <c r="F763" s="108"/>
      <c r="G763" s="108"/>
      <c r="H763" s="108"/>
      <c r="I763" s="108"/>
      <c r="J763" s="108"/>
      <c r="K763" s="108"/>
      <c r="L763" s="108"/>
      <c r="M763" s="108"/>
      <c r="N763" s="108"/>
      <c r="O763" s="108"/>
      <c r="P763" s="108"/>
      <c r="Q763" s="107"/>
      <c r="R763" s="108"/>
      <c r="S763" s="108"/>
      <c r="T763" s="108"/>
      <c r="U763" s="108"/>
      <c r="V763" s="108"/>
      <c r="W763" s="108"/>
      <c r="X763" s="108"/>
      <c r="Y763" s="108"/>
    </row>
    <row r="764" spans="1:25" ht="18.75" customHeight="1">
      <c r="A764" s="108"/>
      <c r="B764" s="108"/>
      <c r="C764" s="108"/>
      <c r="D764" s="108"/>
      <c r="E764" s="108"/>
      <c r="F764" s="108"/>
      <c r="G764" s="108"/>
      <c r="H764" s="108"/>
      <c r="I764" s="108"/>
      <c r="J764" s="108"/>
      <c r="K764" s="108"/>
      <c r="L764" s="108"/>
      <c r="M764" s="108"/>
      <c r="N764" s="108"/>
      <c r="O764" s="108"/>
      <c r="P764" s="108"/>
      <c r="Q764" s="107"/>
      <c r="R764" s="108"/>
      <c r="S764" s="108"/>
      <c r="T764" s="108"/>
      <c r="U764" s="108"/>
      <c r="V764" s="108"/>
      <c r="W764" s="108"/>
      <c r="X764" s="108"/>
      <c r="Y764" s="108"/>
    </row>
    <row r="765" spans="1:25" ht="18.75" customHeight="1">
      <c r="A765" s="108"/>
      <c r="B765" s="108"/>
      <c r="C765" s="108"/>
      <c r="D765" s="108"/>
      <c r="E765" s="108"/>
      <c r="F765" s="108"/>
      <c r="G765" s="108"/>
      <c r="H765" s="108"/>
      <c r="I765" s="108"/>
      <c r="J765" s="108"/>
      <c r="K765" s="108"/>
      <c r="L765" s="108"/>
      <c r="M765" s="108"/>
      <c r="N765" s="108"/>
      <c r="O765" s="108"/>
      <c r="P765" s="108"/>
      <c r="Q765" s="107"/>
      <c r="R765" s="108"/>
      <c r="S765" s="108"/>
      <c r="T765" s="108"/>
      <c r="U765" s="108"/>
      <c r="V765" s="108"/>
      <c r="W765" s="108"/>
      <c r="X765" s="108"/>
      <c r="Y765" s="108"/>
    </row>
    <row r="766" spans="1:25" ht="18.75" customHeight="1">
      <c r="A766" s="108"/>
      <c r="B766" s="108"/>
      <c r="C766" s="108"/>
      <c r="D766" s="108"/>
      <c r="E766" s="108"/>
      <c r="F766" s="108"/>
      <c r="G766" s="108"/>
      <c r="H766" s="108"/>
      <c r="I766" s="108"/>
      <c r="J766" s="108"/>
      <c r="K766" s="108"/>
      <c r="L766" s="108"/>
      <c r="M766" s="108"/>
      <c r="N766" s="108"/>
      <c r="O766" s="108"/>
      <c r="P766" s="108"/>
      <c r="Q766" s="107"/>
      <c r="R766" s="108"/>
      <c r="S766" s="108"/>
      <c r="T766" s="108"/>
      <c r="U766" s="108"/>
      <c r="V766" s="108"/>
      <c r="W766" s="108"/>
      <c r="X766" s="108"/>
      <c r="Y766" s="108"/>
    </row>
    <row r="767" spans="1:25" ht="18.75" customHeight="1">
      <c r="A767" s="108"/>
      <c r="B767" s="108"/>
      <c r="C767" s="108"/>
      <c r="D767" s="108"/>
      <c r="E767" s="108"/>
      <c r="F767" s="108"/>
      <c r="G767" s="108"/>
      <c r="H767" s="108"/>
      <c r="I767" s="108"/>
      <c r="J767" s="108"/>
      <c r="K767" s="108"/>
      <c r="L767" s="108"/>
      <c r="M767" s="108"/>
      <c r="N767" s="108"/>
      <c r="O767" s="108"/>
      <c r="P767" s="108"/>
      <c r="Q767" s="107"/>
      <c r="R767" s="108"/>
      <c r="S767" s="108"/>
      <c r="T767" s="108"/>
      <c r="U767" s="108"/>
      <c r="V767" s="108"/>
      <c r="W767" s="108"/>
      <c r="X767" s="108"/>
      <c r="Y767" s="108"/>
    </row>
    <row r="768" spans="1:25" ht="18.75" customHeight="1">
      <c r="A768" s="108"/>
      <c r="B768" s="108"/>
      <c r="C768" s="108"/>
      <c r="D768" s="108"/>
      <c r="E768" s="108"/>
      <c r="F768" s="108"/>
      <c r="G768" s="108"/>
      <c r="H768" s="108"/>
      <c r="I768" s="108"/>
      <c r="J768" s="108"/>
      <c r="K768" s="108"/>
      <c r="L768" s="108"/>
      <c r="M768" s="108"/>
      <c r="N768" s="108"/>
      <c r="O768" s="108"/>
      <c r="P768" s="108"/>
      <c r="Q768" s="107"/>
      <c r="R768" s="108"/>
      <c r="S768" s="108"/>
      <c r="T768" s="108"/>
      <c r="U768" s="108"/>
      <c r="V768" s="108"/>
      <c r="W768" s="108"/>
      <c r="X768" s="108"/>
      <c r="Y768" s="108"/>
    </row>
    <row r="769" spans="1:25" ht="18.75" customHeight="1">
      <c r="A769" s="108"/>
      <c r="B769" s="108"/>
      <c r="C769" s="108"/>
      <c r="D769" s="108"/>
      <c r="E769" s="108"/>
      <c r="F769" s="108"/>
      <c r="G769" s="108"/>
      <c r="H769" s="108"/>
      <c r="I769" s="108"/>
      <c r="J769" s="108"/>
      <c r="K769" s="108"/>
      <c r="L769" s="108"/>
      <c r="M769" s="108"/>
      <c r="N769" s="108"/>
      <c r="O769" s="108"/>
      <c r="P769" s="108"/>
      <c r="Q769" s="107"/>
      <c r="R769" s="108"/>
      <c r="S769" s="108"/>
      <c r="T769" s="108"/>
      <c r="U769" s="108"/>
      <c r="V769" s="108"/>
      <c r="W769" s="108"/>
      <c r="X769" s="108"/>
      <c r="Y769" s="108"/>
    </row>
    <row r="770" spans="1:25" ht="18.75" customHeight="1">
      <c r="A770" s="108"/>
      <c r="B770" s="108"/>
      <c r="C770" s="108"/>
      <c r="D770" s="108"/>
      <c r="E770" s="108"/>
      <c r="F770" s="108"/>
      <c r="G770" s="108"/>
      <c r="H770" s="108"/>
      <c r="I770" s="108"/>
      <c r="J770" s="108"/>
      <c r="K770" s="108"/>
      <c r="L770" s="108"/>
      <c r="M770" s="108"/>
      <c r="N770" s="108"/>
      <c r="O770" s="108"/>
      <c r="P770" s="108"/>
      <c r="Q770" s="107"/>
      <c r="R770" s="108"/>
      <c r="S770" s="108"/>
      <c r="T770" s="108"/>
      <c r="U770" s="108"/>
      <c r="V770" s="108"/>
      <c r="W770" s="108"/>
      <c r="X770" s="108"/>
      <c r="Y770" s="108"/>
    </row>
    <row r="771" spans="1:25" ht="18.75" customHeight="1">
      <c r="A771" s="108"/>
      <c r="B771" s="108"/>
      <c r="C771" s="108"/>
      <c r="D771" s="108"/>
      <c r="E771" s="108"/>
      <c r="F771" s="108"/>
      <c r="G771" s="108"/>
      <c r="H771" s="108"/>
      <c r="I771" s="108"/>
      <c r="J771" s="108"/>
      <c r="K771" s="108"/>
      <c r="L771" s="108"/>
      <c r="M771" s="108"/>
      <c r="N771" s="108"/>
      <c r="O771" s="108"/>
      <c r="P771" s="108"/>
      <c r="Q771" s="107"/>
      <c r="R771" s="108"/>
      <c r="S771" s="108"/>
      <c r="T771" s="108"/>
      <c r="U771" s="108"/>
      <c r="V771" s="108"/>
      <c r="W771" s="108"/>
      <c r="X771" s="108"/>
      <c r="Y771" s="108"/>
    </row>
    <row r="772" spans="1:25" ht="18.75" customHeight="1">
      <c r="A772" s="108"/>
      <c r="B772" s="108"/>
      <c r="C772" s="108"/>
      <c r="D772" s="108"/>
      <c r="E772" s="108"/>
      <c r="F772" s="108"/>
      <c r="G772" s="108"/>
      <c r="H772" s="108"/>
      <c r="I772" s="108"/>
      <c r="J772" s="108"/>
      <c r="K772" s="108"/>
      <c r="L772" s="108"/>
      <c r="M772" s="108"/>
      <c r="N772" s="108"/>
      <c r="O772" s="108"/>
      <c r="P772" s="108"/>
      <c r="Q772" s="107"/>
      <c r="R772" s="108"/>
      <c r="S772" s="108"/>
      <c r="T772" s="108"/>
      <c r="U772" s="108"/>
      <c r="V772" s="108"/>
      <c r="W772" s="108"/>
      <c r="X772" s="108"/>
      <c r="Y772" s="108"/>
    </row>
    <row r="773" spans="1:25" ht="18.75" customHeight="1">
      <c r="A773" s="108"/>
      <c r="B773" s="108"/>
      <c r="C773" s="108"/>
      <c r="D773" s="108"/>
      <c r="E773" s="108"/>
      <c r="F773" s="108"/>
      <c r="G773" s="108"/>
      <c r="H773" s="108"/>
      <c r="I773" s="108"/>
      <c r="J773" s="108"/>
      <c r="K773" s="108"/>
      <c r="L773" s="108"/>
      <c r="M773" s="108"/>
      <c r="N773" s="108"/>
      <c r="O773" s="108"/>
      <c r="P773" s="108"/>
      <c r="Q773" s="107"/>
      <c r="R773" s="108"/>
      <c r="S773" s="108"/>
      <c r="T773" s="108"/>
      <c r="U773" s="108"/>
      <c r="V773" s="108"/>
      <c r="W773" s="108"/>
      <c r="X773" s="108"/>
      <c r="Y773" s="108"/>
    </row>
    <row r="774" spans="1:25" ht="18.75" customHeight="1">
      <c r="A774" s="108"/>
      <c r="B774" s="108"/>
      <c r="C774" s="108"/>
      <c r="D774" s="108"/>
      <c r="E774" s="108"/>
      <c r="F774" s="108"/>
      <c r="G774" s="108"/>
      <c r="H774" s="108"/>
      <c r="I774" s="108"/>
      <c r="J774" s="108"/>
      <c r="K774" s="108"/>
      <c r="L774" s="108"/>
      <c r="M774" s="108"/>
      <c r="N774" s="108"/>
      <c r="O774" s="108"/>
      <c r="P774" s="108"/>
      <c r="Q774" s="107"/>
      <c r="R774" s="108"/>
      <c r="S774" s="108"/>
      <c r="T774" s="108"/>
      <c r="U774" s="108"/>
      <c r="V774" s="108"/>
      <c r="W774" s="108"/>
      <c r="X774" s="108"/>
      <c r="Y774" s="108"/>
    </row>
    <row r="775" spans="1:25" ht="18.75" customHeight="1">
      <c r="A775" s="108"/>
      <c r="B775" s="108"/>
      <c r="C775" s="108"/>
      <c r="D775" s="108"/>
      <c r="E775" s="108"/>
      <c r="F775" s="108"/>
      <c r="G775" s="108"/>
      <c r="H775" s="108"/>
      <c r="I775" s="108"/>
      <c r="J775" s="108"/>
      <c r="K775" s="108"/>
      <c r="L775" s="108"/>
      <c r="M775" s="108"/>
      <c r="N775" s="108"/>
      <c r="O775" s="108"/>
      <c r="P775" s="108"/>
      <c r="Q775" s="107"/>
      <c r="R775" s="108"/>
      <c r="S775" s="108"/>
      <c r="T775" s="108"/>
      <c r="U775" s="108"/>
      <c r="V775" s="108"/>
      <c r="W775" s="108"/>
      <c r="X775" s="108"/>
      <c r="Y775" s="108"/>
    </row>
    <row r="776" spans="1:25" ht="18.75" customHeight="1">
      <c r="A776" s="108"/>
      <c r="B776" s="108"/>
      <c r="C776" s="108"/>
      <c r="D776" s="108"/>
      <c r="E776" s="108"/>
      <c r="F776" s="108"/>
      <c r="G776" s="108"/>
      <c r="H776" s="108"/>
      <c r="I776" s="108"/>
      <c r="J776" s="108"/>
      <c r="K776" s="108"/>
      <c r="L776" s="108"/>
      <c r="M776" s="108"/>
      <c r="N776" s="108"/>
      <c r="O776" s="108"/>
      <c r="P776" s="108"/>
      <c r="Q776" s="107"/>
      <c r="R776" s="108"/>
      <c r="S776" s="108"/>
      <c r="T776" s="108"/>
      <c r="U776" s="108"/>
      <c r="V776" s="108"/>
      <c r="W776" s="108"/>
      <c r="X776" s="108"/>
      <c r="Y776" s="108"/>
    </row>
    <row r="777" spans="1:25" ht="18.75" customHeight="1">
      <c r="A777" s="108"/>
      <c r="B777" s="108"/>
      <c r="C777" s="108"/>
      <c r="D777" s="108"/>
      <c r="E777" s="108"/>
      <c r="F777" s="108"/>
      <c r="G777" s="108"/>
      <c r="H777" s="108"/>
      <c r="I777" s="108"/>
      <c r="J777" s="108"/>
      <c r="K777" s="108"/>
      <c r="L777" s="108"/>
      <c r="M777" s="108"/>
      <c r="N777" s="108"/>
      <c r="O777" s="108"/>
      <c r="P777" s="108"/>
      <c r="Q777" s="107"/>
      <c r="R777" s="108"/>
      <c r="S777" s="108"/>
      <c r="T777" s="108"/>
      <c r="U777" s="108"/>
      <c r="V777" s="108"/>
      <c r="W777" s="108"/>
      <c r="X777" s="108"/>
      <c r="Y777" s="108"/>
    </row>
    <row r="778" spans="1:25" ht="18.75" customHeight="1">
      <c r="A778" s="108"/>
      <c r="B778" s="108"/>
      <c r="C778" s="108"/>
      <c r="D778" s="108"/>
      <c r="E778" s="108"/>
      <c r="F778" s="108"/>
      <c r="G778" s="108"/>
      <c r="H778" s="108"/>
      <c r="I778" s="108"/>
      <c r="J778" s="108"/>
      <c r="K778" s="108"/>
      <c r="L778" s="108"/>
      <c r="M778" s="108"/>
      <c r="N778" s="108"/>
      <c r="O778" s="108"/>
      <c r="P778" s="108"/>
      <c r="Q778" s="107"/>
      <c r="R778" s="108"/>
      <c r="S778" s="108"/>
      <c r="T778" s="108"/>
      <c r="U778" s="108"/>
      <c r="V778" s="108"/>
      <c r="W778" s="108"/>
      <c r="X778" s="108"/>
      <c r="Y778" s="108"/>
    </row>
    <row r="779" spans="1:25" ht="18.75" customHeight="1">
      <c r="A779" s="108"/>
      <c r="B779" s="108"/>
      <c r="C779" s="108"/>
      <c r="D779" s="108"/>
      <c r="E779" s="108"/>
      <c r="F779" s="108"/>
      <c r="G779" s="108"/>
      <c r="H779" s="108"/>
      <c r="I779" s="108"/>
      <c r="J779" s="108"/>
      <c r="K779" s="108"/>
      <c r="L779" s="108"/>
      <c r="M779" s="108"/>
      <c r="N779" s="108"/>
      <c r="O779" s="108"/>
      <c r="P779" s="108"/>
      <c r="Q779" s="107"/>
      <c r="R779" s="108"/>
      <c r="S779" s="108"/>
      <c r="T779" s="108"/>
      <c r="U779" s="108"/>
      <c r="V779" s="108"/>
      <c r="W779" s="108"/>
      <c r="X779" s="108"/>
      <c r="Y779" s="108"/>
    </row>
    <row r="780" spans="1:25" ht="18.75" customHeight="1">
      <c r="A780" s="108"/>
      <c r="B780" s="108"/>
      <c r="C780" s="108"/>
      <c r="D780" s="108"/>
      <c r="E780" s="108"/>
      <c r="F780" s="108"/>
      <c r="G780" s="108"/>
      <c r="H780" s="108"/>
      <c r="I780" s="108"/>
      <c r="J780" s="108"/>
      <c r="K780" s="108"/>
      <c r="L780" s="108"/>
      <c r="M780" s="108"/>
      <c r="N780" s="108"/>
      <c r="O780" s="108"/>
      <c r="P780" s="108"/>
      <c r="Q780" s="107"/>
      <c r="R780" s="108"/>
      <c r="S780" s="108"/>
      <c r="T780" s="108"/>
      <c r="U780" s="108"/>
      <c r="V780" s="108"/>
      <c r="W780" s="108"/>
      <c r="X780" s="108"/>
      <c r="Y780" s="108"/>
    </row>
    <row r="781" spans="1:25" ht="18.75" customHeight="1">
      <c r="A781" s="108"/>
      <c r="B781" s="108"/>
      <c r="C781" s="108"/>
      <c r="D781" s="108"/>
      <c r="E781" s="108"/>
      <c r="F781" s="108"/>
      <c r="G781" s="108"/>
      <c r="H781" s="108"/>
      <c r="I781" s="108"/>
      <c r="J781" s="108"/>
      <c r="K781" s="108"/>
      <c r="L781" s="108"/>
      <c r="M781" s="108"/>
      <c r="N781" s="108"/>
      <c r="O781" s="108"/>
      <c r="P781" s="108"/>
      <c r="Q781" s="107"/>
      <c r="R781" s="108"/>
      <c r="S781" s="108"/>
      <c r="T781" s="108"/>
      <c r="U781" s="108"/>
      <c r="V781" s="108"/>
      <c r="W781" s="108"/>
      <c r="X781" s="108"/>
      <c r="Y781" s="108"/>
    </row>
    <row r="782" spans="1:25" ht="18.75" customHeight="1">
      <c r="A782" s="108"/>
      <c r="B782" s="108"/>
      <c r="C782" s="108"/>
      <c r="D782" s="108"/>
      <c r="E782" s="108"/>
      <c r="F782" s="108"/>
      <c r="G782" s="108"/>
      <c r="H782" s="108"/>
      <c r="I782" s="108"/>
      <c r="J782" s="108"/>
      <c r="K782" s="108"/>
      <c r="L782" s="108"/>
      <c r="M782" s="108"/>
      <c r="N782" s="108"/>
      <c r="O782" s="108"/>
      <c r="P782" s="108"/>
      <c r="Q782" s="107"/>
      <c r="R782" s="108"/>
      <c r="S782" s="108"/>
      <c r="T782" s="108"/>
      <c r="U782" s="108"/>
      <c r="V782" s="108"/>
      <c r="W782" s="108"/>
      <c r="X782" s="108"/>
      <c r="Y782" s="108"/>
    </row>
    <row r="783" spans="1:25" ht="18.75" customHeight="1">
      <c r="A783" s="108"/>
      <c r="B783" s="108"/>
      <c r="C783" s="108"/>
      <c r="D783" s="108"/>
      <c r="E783" s="108"/>
      <c r="F783" s="108"/>
      <c r="G783" s="108"/>
      <c r="H783" s="108"/>
      <c r="I783" s="108"/>
      <c r="J783" s="108"/>
      <c r="K783" s="108"/>
      <c r="L783" s="108"/>
      <c r="M783" s="108"/>
      <c r="N783" s="108"/>
      <c r="O783" s="108"/>
      <c r="P783" s="108"/>
      <c r="Q783" s="107"/>
      <c r="R783" s="108"/>
      <c r="S783" s="108"/>
      <c r="T783" s="108"/>
      <c r="U783" s="108"/>
      <c r="V783" s="108"/>
      <c r="W783" s="108"/>
      <c r="X783" s="108"/>
      <c r="Y783" s="108"/>
    </row>
    <row r="784" spans="1:25" ht="18.75" customHeight="1">
      <c r="A784" s="108"/>
      <c r="B784" s="108"/>
      <c r="C784" s="108"/>
      <c r="D784" s="108"/>
      <c r="E784" s="108"/>
      <c r="F784" s="108"/>
      <c r="G784" s="108"/>
      <c r="H784" s="108"/>
      <c r="I784" s="108"/>
      <c r="J784" s="108"/>
      <c r="K784" s="108"/>
      <c r="L784" s="108"/>
      <c r="M784" s="108"/>
      <c r="N784" s="108"/>
      <c r="O784" s="108"/>
      <c r="P784" s="108"/>
      <c r="Q784" s="107"/>
      <c r="R784" s="108"/>
      <c r="S784" s="108"/>
      <c r="T784" s="108"/>
      <c r="U784" s="108"/>
      <c r="V784" s="108"/>
      <c r="W784" s="108"/>
      <c r="X784" s="108"/>
      <c r="Y784" s="108"/>
    </row>
    <row r="785" spans="1:25" ht="18.75" customHeight="1">
      <c r="A785" s="108"/>
      <c r="B785" s="108"/>
      <c r="C785" s="108"/>
      <c r="D785" s="108"/>
      <c r="E785" s="108"/>
      <c r="F785" s="108"/>
      <c r="G785" s="108"/>
      <c r="H785" s="108"/>
      <c r="I785" s="108"/>
      <c r="J785" s="108"/>
      <c r="K785" s="108"/>
      <c r="L785" s="108"/>
      <c r="M785" s="108"/>
      <c r="N785" s="108"/>
      <c r="O785" s="108"/>
      <c r="P785" s="108"/>
      <c r="Q785" s="107"/>
      <c r="R785" s="108"/>
      <c r="S785" s="108"/>
      <c r="T785" s="108"/>
      <c r="U785" s="108"/>
      <c r="V785" s="108"/>
      <c r="W785" s="108"/>
      <c r="X785" s="108"/>
      <c r="Y785" s="108"/>
    </row>
    <row r="786" spans="1:25" ht="18.75" customHeight="1">
      <c r="A786" s="108"/>
      <c r="B786" s="108"/>
      <c r="C786" s="108"/>
      <c r="D786" s="108"/>
      <c r="E786" s="108"/>
      <c r="F786" s="108"/>
      <c r="G786" s="108"/>
      <c r="H786" s="108"/>
      <c r="I786" s="108"/>
      <c r="J786" s="108"/>
      <c r="K786" s="108"/>
      <c r="L786" s="108"/>
      <c r="M786" s="108"/>
      <c r="N786" s="108"/>
      <c r="O786" s="108"/>
      <c r="P786" s="108"/>
      <c r="Q786" s="107"/>
      <c r="R786" s="108"/>
      <c r="S786" s="108"/>
      <c r="T786" s="108"/>
      <c r="U786" s="108"/>
      <c r="V786" s="108"/>
      <c r="W786" s="108"/>
      <c r="X786" s="108"/>
      <c r="Y786" s="108"/>
    </row>
    <row r="787" spans="1:25" ht="18.75" customHeight="1">
      <c r="A787" s="108"/>
      <c r="B787" s="108"/>
      <c r="C787" s="108"/>
      <c r="D787" s="108"/>
      <c r="E787" s="108"/>
      <c r="F787" s="108"/>
      <c r="G787" s="108"/>
      <c r="H787" s="108"/>
      <c r="I787" s="108"/>
      <c r="J787" s="108"/>
      <c r="K787" s="108"/>
      <c r="L787" s="108"/>
      <c r="M787" s="108"/>
      <c r="N787" s="108"/>
      <c r="O787" s="108"/>
      <c r="P787" s="108"/>
      <c r="Q787" s="107"/>
      <c r="R787" s="108"/>
      <c r="S787" s="108"/>
      <c r="T787" s="108"/>
      <c r="U787" s="108"/>
      <c r="V787" s="108"/>
      <c r="W787" s="108"/>
      <c r="X787" s="108"/>
      <c r="Y787" s="108"/>
    </row>
    <row r="788" spans="1:25" ht="18.75" customHeight="1">
      <c r="A788" s="108"/>
      <c r="B788" s="108"/>
      <c r="C788" s="108"/>
      <c r="D788" s="108"/>
      <c r="E788" s="108"/>
      <c r="F788" s="108"/>
      <c r="G788" s="108"/>
      <c r="H788" s="108"/>
      <c r="I788" s="108"/>
      <c r="J788" s="108"/>
      <c r="K788" s="108"/>
      <c r="L788" s="108"/>
      <c r="M788" s="108"/>
      <c r="N788" s="108"/>
      <c r="O788" s="108"/>
      <c r="P788" s="108"/>
      <c r="Q788" s="107"/>
      <c r="R788" s="108"/>
      <c r="S788" s="108"/>
      <c r="T788" s="108"/>
      <c r="U788" s="108"/>
      <c r="V788" s="108"/>
      <c r="W788" s="108"/>
      <c r="X788" s="108"/>
      <c r="Y788" s="108"/>
    </row>
    <row r="789" spans="1:25" ht="18.75" customHeight="1">
      <c r="A789" s="108"/>
      <c r="B789" s="108"/>
      <c r="C789" s="108"/>
      <c r="D789" s="108"/>
      <c r="E789" s="108"/>
      <c r="F789" s="108"/>
      <c r="G789" s="108"/>
      <c r="H789" s="108"/>
      <c r="I789" s="108"/>
      <c r="J789" s="108"/>
      <c r="K789" s="108"/>
      <c r="L789" s="108"/>
      <c r="M789" s="108"/>
      <c r="N789" s="108"/>
      <c r="O789" s="108"/>
      <c r="P789" s="108"/>
      <c r="Q789" s="107"/>
      <c r="R789" s="108"/>
      <c r="S789" s="108"/>
      <c r="T789" s="108"/>
      <c r="U789" s="108"/>
      <c r="V789" s="108"/>
      <c r="W789" s="108"/>
      <c r="X789" s="108"/>
      <c r="Y789" s="108"/>
    </row>
    <row r="790" spans="1:25" ht="18.75" customHeight="1">
      <c r="A790" s="108"/>
      <c r="B790" s="108"/>
      <c r="C790" s="108"/>
      <c r="D790" s="108"/>
      <c r="E790" s="108"/>
      <c r="F790" s="108"/>
      <c r="G790" s="108"/>
      <c r="H790" s="108"/>
      <c r="I790" s="108"/>
      <c r="J790" s="108"/>
      <c r="K790" s="108"/>
      <c r="L790" s="108"/>
      <c r="M790" s="108"/>
      <c r="N790" s="108"/>
      <c r="O790" s="108"/>
      <c r="P790" s="108"/>
      <c r="Q790" s="107"/>
      <c r="R790" s="108"/>
      <c r="S790" s="108"/>
      <c r="T790" s="108"/>
      <c r="U790" s="108"/>
      <c r="V790" s="108"/>
      <c r="W790" s="108"/>
      <c r="X790" s="108"/>
      <c r="Y790" s="108"/>
    </row>
    <row r="791" spans="1:25" ht="18.75" customHeight="1">
      <c r="A791" s="108"/>
      <c r="B791" s="108"/>
      <c r="C791" s="108"/>
      <c r="D791" s="108"/>
      <c r="E791" s="108"/>
      <c r="F791" s="108"/>
      <c r="G791" s="108"/>
      <c r="H791" s="108"/>
      <c r="I791" s="108"/>
      <c r="J791" s="108"/>
      <c r="K791" s="108"/>
      <c r="L791" s="108"/>
      <c r="M791" s="108"/>
      <c r="N791" s="108"/>
      <c r="O791" s="108"/>
      <c r="P791" s="108"/>
      <c r="Q791" s="107"/>
      <c r="R791" s="108"/>
      <c r="S791" s="108"/>
      <c r="T791" s="108"/>
      <c r="U791" s="108"/>
      <c r="V791" s="108"/>
      <c r="W791" s="108"/>
      <c r="X791" s="108"/>
      <c r="Y791" s="108"/>
    </row>
    <row r="792" spans="1:25" ht="18.75" customHeight="1">
      <c r="A792" s="108"/>
      <c r="B792" s="108"/>
      <c r="C792" s="108"/>
      <c r="D792" s="108"/>
      <c r="E792" s="108"/>
      <c r="F792" s="108"/>
      <c r="G792" s="108"/>
      <c r="H792" s="108"/>
      <c r="I792" s="108"/>
      <c r="J792" s="108"/>
      <c r="K792" s="108"/>
      <c r="L792" s="108"/>
      <c r="M792" s="108"/>
      <c r="N792" s="108"/>
      <c r="O792" s="108"/>
      <c r="P792" s="108"/>
      <c r="Q792" s="107"/>
      <c r="R792" s="108"/>
      <c r="S792" s="108"/>
      <c r="T792" s="108"/>
      <c r="U792" s="108"/>
      <c r="V792" s="108"/>
      <c r="W792" s="108"/>
      <c r="X792" s="108"/>
      <c r="Y792" s="108"/>
    </row>
    <row r="793" spans="1:25" ht="18.75" customHeight="1">
      <c r="A793" s="108"/>
      <c r="B793" s="108"/>
      <c r="C793" s="108"/>
      <c r="D793" s="108"/>
      <c r="E793" s="108"/>
      <c r="F793" s="108"/>
      <c r="G793" s="108"/>
      <c r="H793" s="108"/>
      <c r="I793" s="108"/>
      <c r="J793" s="108"/>
      <c r="K793" s="108"/>
      <c r="L793" s="108"/>
      <c r="M793" s="108"/>
      <c r="N793" s="108"/>
      <c r="O793" s="108"/>
      <c r="P793" s="108"/>
      <c r="Q793" s="107"/>
      <c r="R793" s="108"/>
      <c r="S793" s="108"/>
      <c r="T793" s="108"/>
      <c r="U793" s="108"/>
      <c r="V793" s="108"/>
      <c r="W793" s="108"/>
      <c r="X793" s="108"/>
      <c r="Y793" s="108"/>
    </row>
    <row r="794" spans="1:25" ht="18.75" customHeight="1">
      <c r="A794" s="108"/>
      <c r="B794" s="108"/>
      <c r="C794" s="108"/>
      <c r="D794" s="108"/>
      <c r="E794" s="108"/>
      <c r="F794" s="108"/>
      <c r="G794" s="108"/>
      <c r="H794" s="108"/>
      <c r="I794" s="108"/>
      <c r="J794" s="108"/>
      <c r="K794" s="108"/>
      <c r="L794" s="108"/>
      <c r="M794" s="108"/>
      <c r="N794" s="108"/>
      <c r="O794" s="108"/>
      <c r="P794" s="108"/>
      <c r="Q794" s="107"/>
      <c r="R794" s="108"/>
      <c r="S794" s="108"/>
      <c r="T794" s="108"/>
      <c r="U794" s="108"/>
      <c r="V794" s="108"/>
      <c r="W794" s="108"/>
      <c r="X794" s="108"/>
      <c r="Y794" s="108"/>
    </row>
    <row r="795" spans="1:25" ht="18.75" customHeight="1">
      <c r="A795" s="108"/>
      <c r="B795" s="108"/>
      <c r="C795" s="108"/>
      <c r="D795" s="108"/>
      <c r="E795" s="108"/>
      <c r="F795" s="108"/>
      <c r="G795" s="108"/>
      <c r="H795" s="108"/>
      <c r="I795" s="108"/>
      <c r="J795" s="108"/>
      <c r="K795" s="108"/>
      <c r="L795" s="108"/>
      <c r="M795" s="108"/>
      <c r="N795" s="108"/>
      <c r="O795" s="108"/>
      <c r="P795" s="108"/>
      <c r="Q795" s="107"/>
      <c r="R795" s="108"/>
      <c r="S795" s="108"/>
      <c r="T795" s="108"/>
      <c r="U795" s="108"/>
      <c r="V795" s="108"/>
      <c r="W795" s="108"/>
      <c r="X795" s="108"/>
      <c r="Y795" s="108"/>
    </row>
    <row r="796" spans="1:25" ht="18.75" customHeight="1">
      <c r="A796" s="108"/>
      <c r="B796" s="108"/>
      <c r="C796" s="108"/>
      <c r="D796" s="108"/>
      <c r="E796" s="108"/>
      <c r="F796" s="108"/>
      <c r="G796" s="108"/>
      <c r="H796" s="108"/>
      <c r="I796" s="108"/>
      <c r="J796" s="108"/>
      <c r="K796" s="108"/>
      <c r="L796" s="108"/>
      <c r="M796" s="108"/>
      <c r="N796" s="108"/>
      <c r="O796" s="108"/>
      <c r="P796" s="108"/>
      <c r="Q796" s="107"/>
      <c r="R796" s="108"/>
      <c r="S796" s="108"/>
      <c r="T796" s="108"/>
      <c r="U796" s="108"/>
      <c r="V796" s="108"/>
      <c r="W796" s="108"/>
      <c r="X796" s="108"/>
      <c r="Y796" s="108"/>
    </row>
    <row r="797" spans="1:25" ht="18.75" customHeight="1">
      <c r="A797" s="108"/>
      <c r="B797" s="108"/>
      <c r="C797" s="108"/>
      <c r="D797" s="108"/>
      <c r="E797" s="108"/>
      <c r="F797" s="108"/>
      <c r="G797" s="108"/>
      <c r="H797" s="108"/>
      <c r="I797" s="108"/>
      <c r="J797" s="108"/>
      <c r="K797" s="108"/>
      <c r="L797" s="108"/>
      <c r="M797" s="108"/>
      <c r="N797" s="108"/>
      <c r="O797" s="108"/>
      <c r="P797" s="108"/>
      <c r="Q797" s="107"/>
      <c r="R797" s="108"/>
      <c r="S797" s="108"/>
      <c r="T797" s="108"/>
      <c r="U797" s="108"/>
      <c r="V797" s="108"/>
      <c r="W797" s="108"/>
      <c r="X797" s="108"/>
      <c r="Y797" s="108"/>
    </row>
    <row r="798" spans="1:25" ht="18.75" customHeight="1">
      <c r="A798" s="108"/>
      <c r="B798" s="108"/>
      <c r="C798" s="108"/>
      <c r="D798" s="108"/>
      <c r="E798" s="108"/>
      <c r="F798" s="108"/>
      <c r="G798" s="108"/>
      <c r="H798" s="108"/>
      <c r="I798" s="108"/>
      <c r="J798" s="108"/>
      <c r="K798" s="108"/>
      <c r="L798" s="108"/>
      <c r="M798" s="108"/>
      <c r="N798" s="108"/>
      <c r="O798" s="108"/>
      <c r="P798" s="108"/>
      <c r="Q798" s="107"/>
      <c r="R798" s="108"/>
      <c r="S798" s="108"/>
      <c r="T798" s="108"/>
      <c r="U798" s="108"/>
      <c r="V798" s="108"/>
      <c r="W798" s="108"/>
      <c r="X798" s="108"/>
      <c r="Y798" s="108"/>
    </row>
    <row r="799" spans="1:25" ht="18.75" customHeight="1">
      <c r="A799" s="108"/>
      <c r="B799" s="108"/>
      <c r="C799" s="108"/>
      <c r="D799" s="108"/>
      <c r="E799" s="108"/>
      <c r="F799" s="108"/>
      <c r="G799" s="108"/>
      <c r="H799" s="108"/>
      <c r="I799" s="108"/>
      <c r="J799" s="108"/>
      <c r="K799" s="108"/>
      <c r="L799" s="108"/>
      <c r="M799" s="108"/>
      <c r="N799" s="108"/>
      <c r="O799" s="108"/>
      <c r="P799" s="108"/>
      <c r="Q799" s="107"/>
      <c r="R799" s="108"/>
      <c r="S799" s="108"/>
      <c r="T799" s="108"/>
      <c r="U799" s="108"/>
      <c r="V799" s="108"/>
      <c r="W799" s="108"/>
      <c r="X799" s="108"/>
      <c r="Y799" s="108"/>
    </row>
    <row r="800" spans="1:25" ht="18.75" customHeight="1">
      <c r="A800" s="108"/>
      <c r="B800" s="108"/>
      <c r="C800" s="108"/>
      <c r="D800" s="108"/>
      <c r="E800" s="108"/>
      <c r="F800" s="108"/>
      <c r="G800" s="108"/>
      <c r="H800" s="108"/>
      <c r="I800" s="108"/>
      <c r="J800" s="108"/>
      <c r="K800" s="108"/>
      <c r="L800" s="108"/>
      <c r="M800" s="108"/>
      <c r="N800" s="108"/>
      <c r="O800" s="108"/>
      <c r="P800" s="108"/>
      <c r="Q800" s="107"/>
      <c r="R800" s="108"/>
      <c r="S800" s="108"/>
      <c r="T800" s="108"/>
      <c r="U800" s="108"/>
      <c r="V800" s="108"/>
      <c r="W800" s="108"/>
      <c r="X800" s="108"/>
      <c r="Y800" s="108"/>
    </row>
    <row r="801" spans="1:25" ht="18.75" customHeight="1">
      <c r="A801" s="108"/>
      <c r="B801" s="108"/>
      <c r="C801" s="108"/>
      <c r="D801" s="108"/>
      <c r="E801" s="108"/>
      <c r="F801" s="108"/>
      <c r="G801" s="108"/>
      <c r="H801" s="108"/>
      <c r="I801" s="108"/>
      <c r="J801" s="108"/>
      <c r="K801" s="108"/>
      <c r="L801" s="108"/>
      <c r="M801" s="108"/>
      <c r="N801" s="108"/>
      <c r="O801" s="108"/>
      <c r="P801" s="108"/>
      <c r="Q801" s="107"/>
      <c r="R801" s="108"/>
      <c r="S801" s="108"/>
      <c r="T801" s="108"/>
      <c r="U801" s="108"/>
      <c r="V801" s="108"/>
      <c r="W801" s="108"/>
      <c r="X801" s="108"/>
      <c r="Y801" s="108"/>
    </row>
    <row r="802" spans="1:25" ht="18.75" customHeight="1">
      <c r="A802" s="108"/>
      <c r="B802" s="108"/>
      <c r="C802" s="108"/>
      <c r="D802" s="108"/>
      <c r="E802" s="108"/>
      <c r="F802" s="108"/>
      <c r="G802" s="108"/>
      <c r="H802" s="108"/>
      <c r="I802" s="108"/>
      <c r="J802" s="108"/>
      <c r="K802" s="108"/>
      <c r="L802" s="108"/>
      <c r="M802" s="108"/>
      <c r="N802" s="108"/>
      <c r="O802" s="108"/>
      <c r="P802" s="108"/>
      <c r="Q802" s="107"/>
      <c r="R802" s="108"/>
      <c r="S802" s="108"/>
      <c r="T802" s="108"/>
      <c r="U802" s="108"/>
      <c r="V802" s="108"/>
      <c r="W802" s="108"/>
      <c r="X802" s="108"/>
      <c r="Y802" s="108"/>
    </row>
    <row r="803" spans="1:25" ht="18.75" customHeight="1">
      <c r="A803" s="108"/>
      <c r="B803" s="108"/>
      <c r="C803" s="108"/>
      <c r="D803" s="108"/>
      <c r="E803" s="108"/>
      <c r="F803" s="108"/>
      <c r="G803" s="108"/>
      <c r="H803" s="108"/>
      <c r="I803" s="108"/>
      <c r="J803" s="108"/>
      <c r="K803" s="108"/>
      <c r="L803" s="108"/>
      <c r="M803" s="108"/>
      <c r="N803" s="108"/>
      <c r="O803" s="108"/>
      <c r="P803" s="108"/>
      <c r="Q803" s="107"/>
      <c r="R803" s="108"/>
      <c r="S803" s="108"/>
      <c r="T803" s="108"/>
      <c r="U803" s="108"/>
      <c r="V803" s="108"/>
      <c r="W803" s="108"/>
      <c r="X803" s="108"/>
      <c r="Y803" s="108"/>
    </row>
    <row r="804" spans="1:25" ht="18.75" customHeight="1">
      <c r="A804" s="108"/>
      <c r="B804" s="108"/>
      <c r="C804" s="108"/>
      <c r="D804" s="108"/>
      <c r="E804" s="108"/>
      <c r="F804" s="108"/>
      <c r="G804" s="108"/>
      <c r="H804" s="108"/>
      <c r="I804" s="108"/>
      <c r="J804" s="108"/>
      <c r="K804" s="108"/>
      <c r="L804" s="108"/>
      <c r="M804" s="108"/>
      <c r="N804" s="108"/>
      <c r="O804" s="108"/>
      <c r="P804" s="108"/>
      <c r="Q804" s="107"/>
      <c r="R804" s="108"/>
      <c r="S804" s="108"/>
      <c r="T804" s="108"/>
      <c r="U804" s="108"/>
      <c r="V804" s="108"/>
      <c r="W804" s="108"/>
      <c r="X804" s="108"/>
      <c r="Y804" s="108"/>
    </row>
    <row r="805" spans="1:25" ht="18.75" customHeight="1">
      <c r="A805" s="108"/>
      <c r="B805" s="108"/>
      <c r="C805" s="108"/>
      <c r="D805" s="108"/>
      <c r="E805" s="108"/>
      <c r="F805" s="108"/>
      <c r="G805" s="108"/>
      <c r="H805" s="108"/>
      <c r="I805" s="108"/>
      <c r="J805" s="108"/>
      <c r="K805" s="108"/>
      <c r="L805" s="108"/>
      <c r="M805" s="108"/>
      <c r="N805" s="108"/>
      <c r="O805" s="108"/>
      <c r="P805" s="108"/>
      <c r="Q805" s="107"/>
      <c r="R805" s="108"/>
      <c r="S805" s="108"/>
      <c r="T805" s="108"/>
      <c r="U805" s="108"/>
      <c r="V805" s="108"/>
      <c r="W805" s="108"/>
      <c r="X805" s="108"/>
      <c r="Y805" s="108"/>
    </row>
    <row r="806" spans="1:25" ht="18.75" customHeight="1">
      <c r="A806" s="108"/>
      <c r="B806" s="108"/>
      <c r="C806" s="108"/>
      <c r="D806" s="108"/>
      <c r="E806" s="108"/>
      <c r="F806" s="108"/>
      <c r="G806" s="108"/>
      <c r="H806" s="108"/>
      <c r="I806" s="108"/>
      <c r="J806" s="108"/>
      <c r="K806" s="108"/>
      <c r="L806" s="108"/>
      <c r="M806" s="108"/>
      <c r="N806" s="108"/>
      <c r="O806" s="108"/>
      <c r="P806" s="108"/>
      <c r="Q806" s="107"/>
      <c r="R806" s="108"/>
      <c r="S806" s="108"/>
      <c r="T806" s="108"/>
      <c r="U806" s="108"/>
      <c r="V806" s="108"/>
      <c r="W806" s="108"/>
      <c r="X806" s="108"/>
      <c r="Y806" s="108"/>
    </row>
    <row r="807" spans="1:25" ht="18.75" customHeight="1">
      <c r="A807" s="108"/>
      <c r="B807" s="108"/>
      <c r="C807" s="108"/>
      <c r="D807" s="108"/>
      <c r="E807" s="108"/>
      <c r="F807" s="108"/>
      <c r="G807" s="108"/>
      <c r="H807" s="108"/>
      <c r="I807" s="108"/>
      <c r="J807" s="108"/>
      <c r="K807" s="108"/>
      <c r="L807" s="108"/>
      <c r="M807" s="108"/>
      <c r="N807" s="108"/>
      <c r="O807" s="108"/>
      <c r="P807" s="108"/>
      <c r="Q807" s="107"/>
      <c r="R807" s="108"/>
      <c r="S807" s="108"/>
      <c r="T807" s="108"/>
      <c r="U807" s="108"/>
      <c r="V807" s="108"/>
      <c r="W807" s="108"/>
      <c r="X807" s="108"/>
      <c r="Y807" s="108"/>
    </row>
    <row r="808" spans="1:25" ht="18.75" customHeight="1">
      <c r="A808" s="108"/>
      <c r="B808" s="108"/>
      <c r="C808" s="108"/>
      <c r="D808" s="108"/>
      <c r="E808" s="108"/>
      <c r="F808" s="108"/>
      <c r="G808" s="108"/>
      <c r="H808" s="108"/>
      <c r="I808" s="108"/>
      <c r="J808" s="108"/>
      <c r="K808" s="108"/>
      <c r="L808" s="108"/>
      <c r="M808" s="108"/>
      <c r="N808" s="108"/>
      <c r="O808" s="108"/>
      <c r="P808" s="108"/>
      <c r="Q808" s="107"/>
      <c r="R808" s="108"/>
      <c r="S808" s="108"/>
      <c r="T808" s="108"/>
      <c r="U808" s="108"/>
      <c r="V808" s="108"/>
      <c r="W808" s="108"/>
      <c r="X808" s="108"/>
      <c r="Y808" s="108"/>
    </row>
    <row r="809" spans="1:25" ht="18.75" customHeight="1">
      <c r="A809" s="108"/>
      <c r="B809" s="108"/>
      <c r="C809" s="108"/>
      <c r="D809" s="108"/>
      <c r="E809" s="108"/>
      <c r="F809" s="108"/>
      <c r="G809" s="108"/>
      <c r="H809" s="108"/>
      <c r="I809" s="108"/>
      <c r="J809" s="108"/>
      <c r="K809" s="108"/>
      <c r="L809" s="108"/>
      <c r="M809" s="108"/>
      <c r="N809" s="108"/>
      <c r="O809" s="108"/>
      <c r="P809" s="108"/>
      <c r="Q809" s="107"/>
      <c r="R809" s="108"/>
      <c r="S809" s="108"/>
      <c r="T809" s="108"/>
      <c r="U809" s="108"/>
      <c r="V809" s="108"/>
      <c r="W809" s="108"/>
      <c r="X809" s="108"/>
      <c r="Y809" s="108"/>
    </row>
    <row r="810" spans="1:25" ht="18.75" customHeight="1">
      <c r="A810" s="108"/>
      <c r="B810" s="108"/>
      <c r="C810" s="108"/>
      <c r="D810" s="108"/>
      <c r="E810" s="108"/>
      <c r="F810" s="108"/>
      <c r="G810" s="108"/>
      <c r="H810" s="108"/>
      <c r="I810" s="108"/>
      <c r="J810" s="108"/>
      <c r="K810" s="108"/>
      <c r="L810" s="108"/>
      <c r="M810" s="108"/>
      <c r="N810" s="108"/>
      <c r="O810" s="108"/>
      <c r="P810" s="108"/>
      <c r="Q810" s="107"/>
      <c r="R810" s="108"/>
      <c r="S810" s="108"/>
      <c r="T810" s="108"/>
      <c r="U810" s="108"/>
      <c r="V810" s="108"/>
      <c r="W810" s="108"/>
      <c r="X810" s="108"/>
      <c r="Y810" s="108"/>
    </row>
    <row r="811" spans="1:25" ht="18.75" customHeight="1">
      <c r="A811" s="108"/>
      <c r="B811" s="108"/>
      <c r="C811" s="108"/>
      <c r="D811" s="108"/>
      <c r="E811" s="108"/>
      <c r="F811" s="108"/>
      <c r="G811" s="108"/>
      <c r="H811" s="108"/>
      <c r="I811" s="108"/>
      <c r="J811" s="108"/>
      <c r="K811" s="108"/>
      <c r="L811" s="108"/>
      <c r="M811" s="108"/>
      <c r="N811" s="108"/>
      <c r="O811" s="108"/>
      <c r="P811" s="108"/>
      <c r="Q811" s="107"/>
      <c r="R811" s="108"/>
      <c r="S811" s="108"/>
      <c r="T811" s="108"/>
      <c r="U811" s="108"/>
      <c r="V811" s="108"/>
      <c r="W811" s="108"/>
      <c r="X811" s="108"/>
      <c r="Y811" s="108"/>
    </row>
    <row r="812" spans="1:25" ht="18.75" customHeight="1">
      <c r="A812" s="108"/>
      <c r="B812" s="108"/>
      <c r="C812" s="108"/>
      <c r="D812" s="108"/>
      <c r="E812" s="108"/>
      <c r="F812" s="108"/>
      <c r="G812" s="108"/>
      <c r="H812" s="108"/>
      <c r="I812" s="108"/>
      <c r="J812" s="108"/>
      <c r="K812" s="108"/>
      <c r="L812" s="108"/>
      <c r="M812" s="108"/>
      <c r="N812" s="108"/>
      <c r="O812" s="108"/>
      <c r="P812" s="108"/>
      <c r="Q812" s="107"/>
      <c r="R812" s="108"/>
      <c r="S812" s="108"/>
      <c r="T812" s="108"/>
      <c r="U812" s="108"/>
      <c r="V812" s="108"/>
      <c r="W812" s="108"/>
      <c r="X812" s="108"/>
      <c r="Y812" s="108"/>
    </row>
    <row r="813" spans="1:25" ht="18.75" customHeight="1">
      <c r="A813" s="108"/>
      <c r="B813" s="108"/>
      <c r="C813" s="108"/>
      <c r="D813" s="108"/>
      <c r="E813" s="108"/>
      <c r="F813" s="108"/>
      <c r="G813" s="108"/>
      <c r="H813" s="108"/>
      <c r="I813" s="108"/>
      <c r="J813" s="108"/>
      <c r="K813" s="108"/>
      <c r="L813" s="108"/>
      <c r="M813" s="108"/>
      <c r="N813" s="108"/>
      <c r="O813" s="108"/>
      <c r="P813" s="108"/>
      <c r="Q813" s="107"/>
      <c r="R813" s="108"/>
      <c r="S813" s="108"/>
      <c r="T813" s="108"/>
      <c r="U813" s="108"/>
      <c r="V813" s="108"/>
      <c r="W813" s="108"/>
      <c r="X813" s="108"/>
      <c r="Y813" s="108"/>
    </row>
    <row r="814" spans="1:25" ht="18.75" customHeight="1">
      <c r="A814" s="108"/>
      <c r="B814" s="108"/>
      <c r="C814" s="108"/>
      <c r="D814" s="108"/>
      <c r="E814" s="108"/>
      <c r="F814" s="108"/>
      <c r="G814" s="108"/>
      <c r="H814" s="108"/>
      <c r="I814" s="108"/>
      <c r="J814" s="108"/>
      <c r="K814" s="108"/>
      <c r="L814" s="108"/>
      <c r="M814" s="108"/>
      <c r="N814" s="108"/>
      <c r="O814" s="108"/>
      <c r="P814" s="108"/>
      <c r="Q814" s="107"/>
      <c r="R814" s="108"/>
      <c r="S814" s="108"/>
      <c r="T814" s="108"/>
      <c r="U814" s="108"/>
      <c r="V814" s="108"/>
      <c r="W814" s="108"/>
      <c r="X814" s="108"/>
      <c r="Y814" s="108"/>
    </row>
    <row r="815" spans="1:25" ht="18.75" customHeight="1">
      <c r="A815" s="108"/>
      <c r="B815" s="108"/>
      <c r="C815" s="108"/>
      <c r="D815" s="108"/>
      <c r="E815" s="108"/>
      <c r="F815" s="108"/>
      <c r="G815" s="108"/>
      <c r="H815" s="108"/>
      <c r="I815" s="108"/>
      <c r="J815" s="108"/>
      <c r="K815" s="108"/>
      <c r="L815" s="108"/>
      <c r="M815" s="108"/>
      <c r="N815" s="108"/>
      <c r="O815" s="108"/>
      <c r="P815" s="108"/>
      <c r="Q815" s="107"/>
      <c r="R815" s="108"/>
      <c r="S815" s="108"/>
      <c r="T815" s="108"/>
      <c r="U815" s="108"/>
      <c r="V815" s="108"/>
      <c r="W815" s="108"/>
      <c r="X815" s="108"/>
      <c r="Y815" s="108"/>
    </row>
    <row r="816" spans="1:25" ht="18.75" customHeight="1">
      <c r="A816" s="108"/>
      <c r="B816" s="108"/>
      <c r="C816" s="108"/>
      <c r="D816" s="108"/>
      <c r="E816" s="108"/>
      <c r="F816" s="108"/>
      <c r="G816" s="108"/>
      <c r="H816" s="108"/>
      <c r="I816" s="108"/>
      <c r="J816" s="108"/>
      <c r="K816" s="108"/>
      <c r="L816" s="108"/>
      <c r="M816" s="108"/>
      <c r="N816" s="108"/>
      <c r="O816" s="108"/>
      <c r="P816" s="108"/>
      <c r="Q816" s="107"/>
      <c r="R816" s="108"/>
      <c r="S816" s="108"/>
      <c r="T816" s="108"/>
      <c r="U816" s="108"/>
      <c r="V816" s="108"/>
      <c r="W816" s="108"/>
      <c r="X816" s="108"/>
      <c r="Y816" s="108"/>
    </row>
    <row r="817" spans="1:25" ht="18.75" customHeight="1">
      <c r="A817" s="108"/>
      <c r="B817" s="108"/>
      <c r="C817" s="108"/>
      <c r="D817" s="108"/>
      <c r="E817" s="108"/>
      <c r="F817" s="108"/>
      <c r="G817" s="108"/>
      <c r="H817" s="108"/>
      <c r="I817" s="108"/>
      <c r="J817" s="108"/>
      <c r="K817" s="108"/>
      <c r="L817" s="108"/>
      <c r="M817" s="108"/>
      <c r="N817" s="108"/>
      <c r="O817" s="108"/>
      <c r="P817" s="108"/>
      <c r="Q817" s="107"/>
      <c r="R817" s="108"/>
      <c r="S817" s="108"/>
      <c r="T817" s="108"/>
      <c r="U817" s="108"/>
      <c r="V817" s="108"/>
      <c r="W817" s="108"/>
      <c r="X817" s="108"/>
      <c r="Y817" s="108"/>
    </row>
    <row r="818" spans="1:25" ht="18.75" customHeight="1">
      <c r="A818" s="108"/>
      <c r="B818" s="108"/>
      <c r="C818" s="108"/>
      <c r="D818" s="108"/>
      <c r="E818" s="108"/>
      <c r="F818" s="108"/>
      <c r="G818" s="108"/>
      <c r="H818" s="108"/>
      <c r="I818" s="108"/>
      <c r="J818" s="108"/>
      <c r="K818" s="108"/>
      <c r="L818" s="108"/>
      <c r="M818" s="108"/>
      <c r="N818" s="108"/>
      <c r="O818" s="108"/>
      <c r="P818" s="108"/>
      <c r="Q818" s="107"/>
      <c r="R818" s="108"/>
      <c r="S818" s="108"/>
      <c r="T818" s="108"/>
      <c r="U818" s="108"/>
      <c r="V818" s="108"/>
      <c r="W818" s="108"/>
      <c r="X818" s="108"/>
      <c r="Y818" s="108"/>
    </row>
    <row r="819" spans="1:25" ht="18.75" customHeight="1">
      <c r="A819" s="108"/>
      <c r="B819" s="108"/>
      <c r="C819" s="108"/>
      <c r="D819" s="108"/>
      <c r="E819" s="108"/>
      <c r="F819" s="108"/>
      <c r="G819" s="108"/>
      <c r="H819" s="108"/>
      <c r="I819" s="108"/>
      <c r="J819" s="108"/>
      <c r="K819" s="108"/>
      <c r="L819" s="108"/>
      <c r="M819" s="108"/>
      <c r="N819" s="108"/>
      <c r="O819" s="108"/>
      <c r="P819" s="108"/>
      <c r="Q819" s="107"/>
      <c r="R819" s="108"/>
      <c r="S819" s="108"/>
      <c r="T819" s="108"/>
      <c r="U819" s="108"/>
      <c r="V819" s="108"/>
      <c r="W819" s="108"/>
      <c r="X819" s="108"/>
      <c r="Y819" s="108"/>
    </row>
    <row r="820" spans="1:25" ht="18.75" customHeight="1">
      <c r="A820" s="108"/>
      <c r="B820" s="108"/>
      <c r="C820" s="108"/>
      <c r="D820" s="108"/>
      <c r="E820" s="108"/>
      <c r="F820" s="108"/>
      <c r="G820" s="108"/>
      <c r="H820" s="108"/>
      <c r="I820" s="108"/>
      <c r="J820" s="108"/>
      <c r="K820" s="108"/>
      <c r="L820" s="108"/>
      <c r="M820" s="108"/>
      <c r="N820" s="108"/>
      <c r="O820" s="108"/>
      <c r="P820" s="108"/>
      <c r="Q820" s="107"/>
      <c r="R820" s="108"/>
      <c r="S820" s="108"/>
      <c r="T820" s="108"/>
      <c r="U820" s="108"/>
      <c r="V820" s="108"/>
      <c r="W820" s="108"/>
      <c r="X820" s="108"/>
      <c r="Y820" s="108"/>
    </row>
    <row r="821" spans="1:25" ht="18.75" customHeight="1">
      <c r="A821" s="108"/>
      <c r="B821" s="108"/>
      <c r="C821" s="108"/>
      <c r="D821" s="108"/>
      <c r="E821" s="108"/>
      <c r="F821" s="108"/>
      <c r="G821" s="108"/>
      <c r="H821" s="108"/>
      <c r="I821" s="108"/>
      <c r="J821" s="108"/>
      <c r="K821" s="108"/>
      <c r="L821" s="108"/>
      <c r="M821" s="108"/>
      <c r="N821" s="108"/>
      <c r="O821" s="108"/>
      <c r="P821" s="108"/>
      <c r="Q821" s="107"/>
      <c r="R821" s="108"/>
      <c r="S821" s="108"/>
      <c r="T821" s="108"/>
      <c r="U821" s="108"/>
      <c r="V821" s="108"/>
      <c r="W821" s="108"/>
      <c r="X821" s="108"/>
      <c r="Y821" s="108"/>
    </row>
    <row r="822" spans="1:25" ht="18.75" customHeight="1">
      <c r="A822" s="108"/>
      <c r="B822" s="108"/>
      <c r="C822" s="108"/>
      <c r="D822" s="108"/>
      <c r="E822" s="108"/>
      <c r="F822" s="108"/>
      <c r="G822" s="108"/>
      <c r="H822" s="108"/>
      <c r="I822" s="108"/>
      <c r="J822" s="108"/>
      <c r="K822" s="108"/>
      <c r="L822" s="108"/>
      <c r="M822" s="108"/>
      <c r="N822" s="108"/>
      <c r="O822" s="108"/>
      <c r="P822" s="108"/>
      <c r="Q822" s="107"/>
      <c r="R822" s="108"/>
      <c r="S822" s="108"/>
      <c r="T822" s="108"/>
      <c r="U822" s="108"/>
      <c r="V822" s="108"/>
      <c r="W822" s="108"/>
      <c r="X822" s="108"/>
      <c r="Y822" s="108"/>
    </row>
    <row r="823" spans="1:25" ht="18.75" customHeight="1">
      <c r="A823" s="108"/>
      <c r="B823" s="108"/>
      <c r="C823" s="108"/>
      <c r="D823" s="108"/>
      <c r="E823" s="108"/>
      <c r="F823" s="108"/>
      <c r="G823" s="108"/>
      <c r="H823" s="108"/>
      <c r="I823" s="108"/>
      <c r="J823" s="108"/>
      <c r="K823" s="108"/>
      <c r="L823" s="108"/>
      <c r="M823" s="108"/>
      <c r="N823" s="108"/>
      <c r="O823" s="108"/>
      <c r="P823" s="108"/>
      <c r="Q823" s="107"/>
      <c r="R823" s="108"/>
      <c r="S823" s="108"/>
      <c r="T823" s="108"/>
      <c r="U823" s="108"/>
      <c r="V823" s="108"/>
      <c r="W823" s="108"/>
      <c r="X823" s="108"/>
      <c r="Y823" s="108"/>
    </row>
    <row r="824" spans="1:25" ht="18.75" customHeight="1">
      <c r="A824" s="108"/>
      <c r="B824" s="108"/>
      <c r="C824" s="108"/>
      <c r="D824" s="108"/>
      <c r="E824" s="108"/>
      <c r="F824" s="108"/>
      <c r="G824" s="108"/>
      <c r="H824" s="108"/>
      <c r="I824" s="108"/>
      <c r="J824" s="108"/>
      <c r="K824" s="108"/>
      <c r="L824" s="108"/>
      <c r="M824" s="108"/>
      <c r="N824" s="108"/>
      <c r="O824" s="108"/>
      <c r="P824" s="108"/>
      <c r="Q824" s="107"/>
      <c r="R824" s="108"/>
      <c r="S824" s="108"/>
      <c r="T824" s="108"/>
      <c r="U824" s="108"/>
      <c r="V824" s="108"/>
      <c r="W824" s="108"/>
      <c r="X824" s="108"/>
      <c r="Y824" s="108"/>
    </row>
    <row r="825" spans="1:25" ht="18.75" customHeight="1">
      <c r="A825" s="108"/>
      <c r="B825" s="108"/>
      <c r="C825" s="108"/>
      <c r="D825" s="108"/>
      <c r="E825" s="108"/>
      <c r="F825" s="108"/>
      <c r="G825" s="108"/>
      <c r="H825" s="108"/>
      <c r="I825" s="108"/>
      <c r="J825" s="108"/>
      <c r="K825" s="108"/>
      <c r="L825" s="108"/>
      <c r="M825" s="108"/>
      <c r="N825" s="108"/>
      <c r="O825" s="108"/>
      <c r="P825" s="108"/>
      <c r="Q825" s="107"/>
      <c r="R825" s="108"/>
      <c r="S825" s="108"/>
      <c r="T825" s="108"/>
      <c r="U825" s="108"/>
      <c r="V825" s="108"/>
      <c r="W825" s="108"/>
      <c r="X825" s="108"/>
      <c r="Y825" s="108"/>
    </row>
    <row r="826" spans="1:25" ht="18.75" customHeight="1">
      <c r="A826" s="108"/>
      <c r="B826" s="108"/>
      <c r="C826" s="108"/>
      <c r="D826" s="108"/>
      <c r="E826" s="108"/>
      <c r="F826" s="108"/>
      <c r="G826" s="108"/>
      <c r="H826" s="108"/>
      <c r="I826" s="108"/>
      <c r="J826" s="108"/>
      <c r="K826" s="108"/>
      <c r="L826" s="108"/>
      <c r="M826" s="108"/>
      <c r="N826" s="108"/>
      <c r="O826" s="108"/>
      <c r="P826" s="108"/>
      <c r="Q826" s="107"/>
      <c r="R826" s="108"/>
      <c r="S826" s="108"/>
      <c r="T826" s="108"/>
      <c r="U826" s="108"/>
      <c r="V826" s="108"/>
      <c r="W826" s="108"/>
      <c r="X826" s="108"/>
      <c r="Y826" s="108"/>
    </row>
    <row r="827" spans="1:25" ht="18.75" customHeight="1">
      <c r="A827" s="108"/>
      <c r="B827" s="108"/>
      <c r="C827" s="108"/>
      <c r="D827" s="108"/>
      <c r="E827" s="108"/>
      <c r="F827" s="108"/>
      <c r="G827" s="108"/>
      <c r="H827" s="108"/>
      <c r="I827" s="108"/>
      <c r="J827" s="108"/>
      <c r="K827" s="108"/>
      <c r="L827" s="108"/>
      <c r="M827" s="108"/>
      <c r="N827" s="108"/>
      <c r="O827" s="108"/>
      <c r="P827" s="108"/>
      <c r="Q827" s="107"/>
      <c r="R827" s="108"/>
      <c r="S827" s="108"/>
      <c r="T827" s="108"/>
      <c r="U827" s="108"/>
      <c r="V827" s="108"/>
      <c r="W827" s="108"/>
      <c r="X827" s="108"/>
      <c r="Y827" s="108"/>
    </row>
    <row r="828" spans="1:25" ht="18.75" customHeight="1">
      <c r="A828" s="108"/>
      <c r="B828" s="108"/>
      <c r="C828" s="108"/>
      <c r="D828" s="108"/>
      <c r="E828" s="108"/>
      <c r="F828" s="108"/>
      <c r="G828" s="108"/>
      <c r="H828" s="108"/>
      <c r="I828" s="108"/>
      <c r="J828" s="108"/>
      <c r="K828" s="108"/>
      <c r="L828" s="108"/>
      <c r="M828" s="108"/>
      <c r="N828" s="108"/>
      <c r="O828" s="108"/>
      <c r="P828" s="108"/>
      <c r="Q828" s="107"/>
      <c r="R828" s="108"/>
      <c r="S828" s="108"/>
      <c r="T828" s="108"/>
      <c r="U828" s="108"/>
      <c r="V828" s="108"/>
      <c r="W828" s="108"/>
      <c r="X828" s="108"/>
      <c r="Y828" s="108"/>
    </row>
    <row r="829" spans="1:25" ht="18.75" customHeight="1">
      <c r="A829" s="108"/>
      <c r="B829" s="108"/>
      <c r="C829" s="108"/>
      <c r="D829" s="108"/>
      <c r="E829" s="108"/>
      <c r="F829" s="108"/>
      <c r="G829" s="108"/>
      <c r="H829" s="108"/>
      <c r="I829" s="108"/>
      <c r="J829" s="108"/>
      <c r="K829" s="108"/>
      <c r="L829" s="108"/>
      <c r="M829" s="108"/>
      <c r="N829" s="108"/>
      <c r="O829" s="108"/>
      <c r="P829" s="108"/>
      <c r="Q829" s="107"/>
      <c r="R829" s="108"/>
      <c r="S829" s="108"/>
      <c r="T829" s="108"/>
      <c r="U829" s="108"/>
      <c r="V829" s="108"/>
      <c r="W829" s="108"/>
      <c r="X829" s="108"/>
      <c r="Y829" s="108"/>
    </row>
    <row r="830" spans="1:25" ht="18.75" customHeight="1">
      <c r="A830" s="108"/>
      <c r="B830" s="108"/>
      <c r="C830" s="108"/>
      <c r="D830" s="108"/>
      <c r="E830" s="108"/>
      <c r="F830" s="108"/>
      <c r="G830" s="108"/>
      <c r="H830" s="108"/>
      <c r="I830" s="108"/>
      <c r="J830" s="108"/>
      <c r="K830" s="108"/>
      <c r="L830" s="108"/>
      <c r="M830" s="108"/>
      <c r="N830" s="108"/>
      <c r="O830" s="108"/>
      <c r="P830" s="108"/>
      <c r="Q830" s="107"/>
      <c r="R830" s="108"/>
      <c r="S830" s="108"/>
      <c r="T830" s="108"/>
      <c r="U830" s="108"/>
      <c r="V830" s="108"/>
      <c r="W830" s="108"/>
      <c r="X830" s="108"/>
      <c r="Y830" s="108"/>
    </row>
    <row r="831" spans="1:25" ht="18.75" customHeight="1">
      <c r="A831" s="108"/>
      <c r="B831" s="108"/>
      <c r="C831" s="108"/>
      <c r="D831" s="108"/>
      <c r="E831" s="108"/>
      <c r="F831" s="108"/>
      <c r="G831" s="108"/>
      <c r="H831" s="108"/>
      <c r="I831" s="108"/>
      <c r="J831" s="108"/>
      <c r="K831" s="108"/>
      <c r="L831" s="108"/>
      <c r="M831" s="108"/>
      <c r="N831" s="108"/>
      <c r="O831" s="108"/>
      <c r="P831" s="108"/>
      <c r="Q831" s="107"/>
      <c r="R831" s="108"/>
      <c r="S831" s="108"/>
      <c r="T831" s="108"/>
      <c r="U831" s="108"/>
      <c r="V831" s="108"/>
      <c r="W831" s="108"/>
      <c r="X831" s="108"/>
      <c r="Y831" s="108"/>
    </row>
    <row r="832" spans="1:25" ht="18.75" customHeight="1">
      <c r="A832" s="108"/>
      <c r="B832" s="108"/>
      <c r="C832" s="108"/>
      <c r="D832" s="108"/>
      <c r="E832" s="108"/>
      <c r="F832" s="108"/>
      <c r="G832" s="108"/>
      <c r="H832" s="108"/>
      <c r="I832" s="108"/>
      <c r="J832" s="108"/>
      <c r="K832" s="108"/>
      <c r="L832" s="108"/>
      <c r="M832" s="108"/>
      <c r="N832" s="108"/>
      <c r="O832" s="108"/>
      <c r="P832" s="108"/>
      <c r="Q832" s="107"/>
      <c r="R832" s="108"/>
      <c r="S832" s="108"/>
      <c r="T832" s="108"/>
      <c r="U832" s="108"/>
      <c r="V832" s="108"/>
      <c r="W832" s="108"/>
      <c r="X832" s="108"/>
      <c r="Y832" s="108"/>
    </row>
    <row r="833" spans="1:25" ht="18.75" customHeight="1">
      <c r="A833" s="108"/>
      <c r="B833" s="108"/>
      <c r="C833" s="108"/>
      <c r="D833" s="108"/>
      <c r="E833" s="108"/>
      <c r="F833" s="108"/>
      <c r="G833" s="108"/>
      <c r="H833" s="108"/>
      <c r="I833" s="108"/>
      <c r="J833" s="108"/>
      <c r="K833" s="108"/>
      <c r="L833" s="108"/>
      <c r="M833" s="108"/>
      <c r="N833" s="108"/>
      <c r="O833" s="108"/>
      <c r="P833" s="108"/>
      <c r="Q833" s="107"/>
      <c r="R833" s="108"/>
      <c r="S833" s="108"/>
      <c r="T833" s="108"/>
      <c r="U833" s="108"/>
      <c r="V833" s="108"/>
      <c r="W833" s="108"/>
      <c r="X833" s="108"/>
      <c r="Y833" s="108"/>
    </row>
    <row r="834" spans="1:25" ht="18.75" customHeight="1">
      <c r="A834" s="108"/>
      <c r="B834" s="108"/>
      <c r="C834" s="108"/>
      <c r="D834" s="108"/>
      <c r="E834" s="108"/>
      <c r="F834" s="108"/>
      <c r="G834" s="108"/>
      <c r="H834" s="108"/>
      <c r="I834" s="108"/>
      <c r="J834" s="108"/>
      <c r="K834" s="108"/>
      <c r="L834" s="108"/>
      <c r="M834" s="108"/>
      <c r="N834" s="108"/>
      <c r="O834" s="108"/>
      <c r="P834" s="108"/>
      <c r="Q834" s="107"/>
      <c r="R834" s="108"/>
      <c r="S834" s="108"/>
      <c r="T834" s="108"/>
      <c r="U834" s="108"/>
      <c r="V834" s="108"/>
      <c r="W834" s="108"/>
      <c r="X834" s="108"/>
      <c r="Y834" s="108"/>
    </row>
    <row r="835" spans="1:25" ht="18.75" customHeight="1">
      <c r="A835" s="108"/>
      <c r="B835" s="108"/>
      <c r="C835" s="108"/>
      <c r="D835" s="108"/>
      <c r="E835" s="108"/>
      <c r="F835" s="108"/>
      <c r="G835" s="108"/>
      <c r="H835" s="108"/>
      <c r="I835" s="108"/>
      <c r="J835" s="108"/>
      <c r="K835" s="108"/>
      <c r="L835" s="108"/>
      <c r="M835" s="108"/>
      <c r="N835" s="108"/>
      <c r="O835" s="108"/>
      <c r="P835" s="108"/>
      <c r="Q835" s="107"/>
      <c r="R835" s="108"/>
      <c r="S835" s="108"/>
      <c r="T835" s="108"/>
      <c r="U835" s="108"/>
      <c r="V835" s="108"/>
      <c r="W835" s="108"/>
      <c r="X835" s="108"/>
      <c r="Y835" s="108"/>
    </row>
    <row r="836" spans="1:25" ht="18.75" customHeight="1">
      <c r="A836" s="108"/>
      <c r="B836" s="108"/>
      <c r="C836" s="108"/>
      <c r="D836" s="108"/>
      <c r="E836" s="108"/>
      <c r="F836" s="108"/>
      <c r="G836" s="108"/>
      <c r="H836" s="108"/>
      <c r="I836" s="108"/>
      <c r="J836" s="108"/>
      <c r="K836" s="108"/>
      <c r="L836" s="108"/>
      <c r="M836" s="108"/>
      <c r="N836" s="108"/>
      <c r="O836" s="108"/>
      <c r="P836" s="108"/>
      <c r="Q836" s="107"/>
      <c r="R836" s="108"/>
      <c r="S836" s="108"/>
      <c r="T836" s="108"/>
      <c r="U836" s="108"/>
      <c r="V836" s="108"/>
      <c r="W836" s="108"/>
      <c r="X836" s="108"/>
      <c r="Y836" s="108"/>
    </row>
    <row r="837" spans="1:25" ht="18.75" customHeight="1">
      <c r="A837" s="108"/>
      <c r="B837" s="108"/>
      <c r="C837" s="108"/>
      <c r="D837" s="108"/>
      <c r="E837" s="108"/>
      <c r="F837" s="108"/>
      <c r="G837" s="108"/>
      <c r="H837" s="108"/>
      <c r="I837" s="108"/>
      <c r="J837" s="108"/>
      <c r="K837" s="108"/>
      <c r="L837" s="108"/>
      <c r="M837" s="108"/>
      <c r="N837" s="108"/>
      <c r="O837" s="108"/>
      <c r="P837" s="108"/>
      <c r="Q837" s="107"/>
      <c r="R837" s="108"/>
      <c r="S837" s="108"/>
      <c r="T837" s="108"/>
      <c r="U837" s="108"/>
      <c r="V837" s="108"/>
      <c r="W837" s="108"/>
      <c r="X837" s="108"/>
      <c r="Y837" s="108"/>
    </row>
    <row r="838" spans="1:25" ht="18.75" customHeight="1">
      <c r="A838" s="108"/>
      <c r="B838" s="108"/>
      <c r="C838" s="108"/>
      <c r="D838" s="108"/>
      <c r="E838" s="108"/>
      <c r="F838" s="108"/>
      <c r="G838" s="108"/>
      <c r="H838" s="108"/>
      <c r="I838" s="108"/>
      <c r="J838" s="108"/>
      <c r="K838" s="108"/>
      <c r="L838" s="108"/>
      <c r="M838" s="108"/>
      <c r="N838" s="108"/>
      <c r="O838" s="108"/>
      <c r="P838" s="108"/>
      <c r="Q838" s="107"/>
      <c r="R838" s="108"/>
      <c r="S838" s="108"/>
      <c r="T838" s="108"/>
      <c r="U838" s="108"/>
      <c r="V838" s="108"/>
      <c r="W838" s="108"/>
      <c r="X838" s="108"/>
      <c r="Y838" s="108"/>
    </row>
    <row r="839" spans="1:25" ht="18.75" customHeight="1">
      <c r="A839" s="108"/>
      <c r="B839" s="108"/>
      <c r="C839" s="108"/>
      <c r="D839" s="108"/>
      <c r="E839" s="108"/>
      <c r="F839" s="108"/>
      <c r="G839" s="108"/>
      <c r="H839" s="108"/>
      <c r="I839" s="108"/>
      <c r="J839" s="108"/>
      <c r="K839" s="108"/>
      <c r="L839" s="108"/>
      <c r="M839" s="108"/>
      <c r="N839" s="108"/>
      <c r="O839" s="108"/>
      <c r="P839" s="108"/>
      <c r="Q839" s="107"/>
      <c r="R839" s="108"/>
      <c r="S839" s="108"/>
      <c r="T839" s="108"/>
      <c r="U839" s="108"/>
      <c r="V839" s="108"/>
      <c r="W839" s="108"/>
      <c r="X839" s="108"/>
      <c r="Y839" s="108"/>
    </row>
    <row r="840" spans="1:25" ht="18.75" customHeight="1">
      <c r="A840" s="108"/>
      <c r="B840" s="108"/>
      <c r="C840" s="108"/>
      <c r="D840" s="108"/>
      <c r="E840" s="108"/>
      <c r="F840" s="108"/>
      <c r="G840" s="108"/>
      <c r="H840" s="108"/>
      <c r="I840" s="108"/>
      <c r="J840" s="108"/>
      <c r="K840" s="108"/>
      <c r="L840" s="108"/>
      <c r="M840" s="108"/>
      <c r="N840" s="108"/>
      <c r="O840" s="108"/>
      <c r="P840" s="108"/>
      <c r="Q840" s="107"/>
      <c r="R840" s="108"/>
      <c r="S840" s="108"/>
      <c r="T840" s="108"/>
      <c r="U840" s="108"/>
      <c r="V840" s="108"/>
      <c r="W840" s="108"/>
      <c r="X840" s="108"/>
      <c r="Y840" s="108"/>
    </row>
    <row r="841" spans="1:25" ht="18.75" customHeight="1">
      <c r="A841" s="108"/>
      <c r="B841" s="108"/>
      <c r="C841" s="108"/>
      <c r="D841" s="108"/>
      <c r="E841" s="108"/>
      <c r="F841" s="108"/>
      <c r="G841" s="108"/>
      <c r="H841" s="108"/>
      <c r="I841" s="108"/>
      <c r="J841" s="108"/>
      <c r="K841" s="108"/>
      <c r="L841" s="108"/>
      <c r="M841" s="108"/>
      <c r="N841" s="108"/>
      <c r="O841" s="108"/>
      <c r="P841" s="108"/>
      <c r="Q841" s="107"/>
      <c r="R841" s="108"/>
      <c r="S841" s="108"/>
      <c r="T841" s="108"/>
      <c r="U841" s="108"/>
      <c r="V841" s="108"/>
      <c r="W841" s="108"/>
      <c r="X841" s="108"/>
      <c r="Y841" s="108"/>
    </row>
    <row r="842" spans="1:25" ht="18.75" customHeight="1">
      <c r="A842" s="108"/>
      <c r="B842" s="108"/>
      <c r="C842" s="108"/>
      <c r="D842" s="108"/>
      <c r="E842" s="108"/>
      <c r="F842" s="108"/>
      <c r="G842" s="108"/>
      <c r="H842" s="108"/>
      <c r="I842" s="108"/>
      <c r="J842" s="108"/>
      <c r="K842" s="108"/>
      <c r="L842" s="108"/>
      <c r="M842" s="108"/>
      <c r="N842" s="108"/>
      <c r="O842" s="108"/>
      <c r="P842" s="108"/>
      <c r="Q842" s="107"/>
      <c r="R842" s="108"/>
      <c r="S842" s="108"/>
      <c r="T842" s="108"/>
      <c r="U842" s="108"/>
      <c r="V842" s="108"/>
      <c r="W842" s="108"/>
      <c r="X842" s="108"/>
      <c r="Y842" s="108"/>
    </row>
    <row r="843" spans="1:25" ht="18.75" customHeight="1">
      <c r="A843" s="108"/>
      <c r="B843" s="108"/>
      <c r="C843" s="108"/>
      <c r="D843" s="108"/>
      <c r="E843" s="108"/>
      <c r="F843" s="108"/>
      <c r="G843" s="108"/>
      <c r="H843" s="108"/>
      <c r="I843" s="108"/>
      <c r="J843" s="108"/>
      <c r="K843" s="108"/>
      <c r="L843" s="108"/>
      <c r="M843" s="108"/>
      <c r="N843" s="108"/>
      <c r="O843" s="108"/>
      <c r="P843" s="108"/>
      <c r="Q843" s="107"/>
      <c r="R843" s="108"/>
      <c r="S843" s="108"/>
      <c r="T843" s="108"/>
      <c r="U843" s="108"/>
      <c r="V843" s="108"/>
      <c r="W843" s="108"/>
      <c r="X843" s="108"/>
      <c r="Y843" s="108"/>
    </row>
    <row r="844" spans="1:25" ht="18.75" customHeight="1">
      <c r="A844" s="108"/>
      <c r="B844" s="108"/>
      <c r="C844" s="108"/>
      <c r="D844" s="108"/>
      <c r="E844" s="108"/>
      <c r="F844" s="108"/>
      <c r="G844" s="108"/>
      <c r="H844" s="108"/>
      <c r="I844" s="108"/>
      <c r="J844" s="108"/>
      <c r="K844" s="108"/>
      <c r="L844" s="108"/>
      <c r="M844" s="108"/>
      <c r="N844" s="108"/>
      <c r="O844" s="108"/>
      <c r="P844" s="108"/>
      <c r="Q844" s="107"/>
      <c r="R844" s="108"/>
      <c r="S844" s="108"/>
      <c r="T844" s="108"/>
      <c r="U844" s="108"/>
      <c r="V844" s="108"/>
      <c r="W844" s="108"/>
      <c r="X844" s="108"/>
      <c r="Y844" s="108"/>
    </row>
    <row r="845" spans="1:25" ht="18.75" customHeight="1">
      <c r="A845" s="108"/>
      <c r="B845" s="108"/>
      <c r="C845" s="108"/>
      <c r="D845" s="108"/>
      <c r="E845" s="108"/>
      <c r="F845" s="108"/>
      <c r="G845" s="108"/>
      <c r="H845" s="108"/>
      <c r="I845" s="108"/>
      <c r="J845" s="108"/>
      <c r="K845" s="108"/>
      <c r="L845" s="108"/>
      <c r="M845" s="108"/>
      <c r="N845" s="108"/>
      <c r="O845" s="108"/>
      <c r="P845" s="108"/>
      <c r="Q845" s="107"/>
      <c r="R845" s="108"/>
      <c r="S845" s="108"/>
      <c r="T845" s="108"/>
      <c r="U845" s="108"/>
      <c r="V845" s="108"/>
      <c r="W845" s="108"/>
      <c r="X845" s="108"/>
      <c r="Y845" s="108"/>
    </row>
    <row r="846" spans="1:25" ht="18.75" customHeight="1">
      <c r="A846" s="108"/>
      <c r="B846" s="108"/>
      <c r="C846" s="108"/>
      <c r="D846" s="108"/>
      <c r="E846" s="108"/>
      <c r="F846" s="108"/>
      <c r="G846" s="108"/>
      <c r="H846" s="108"/>
      <c r="I846" s="108"/>
      <c r="J846" s="108"/>
      <c r="K846" s="108"/>
      <c r="L846" s="108"/>
      <c r="M846" s="108"/>
      <c r="N846" s="108"/>
      <c r="O846" s="108"/>
      <c r="P846" s="108"/>
      <c r="Q846" s="107"/>
      <c r="R846" s="108"/>
      <c r="S846" s="108"/>
      <c r="T846" s="108"/>
      <c r="U846" s="108"/>
      <c r="V846" s="108"/>
      <c r="W846" s="108"/>
      <c r="X846" s="108"/>
      <c r="Y846" s="108"/>
    </row>
    <row r="847" spans="1:25" ht="18.75" customHeight="1">
      <c r="A847" s="108"/>
      <c r="B847" s="108"/>
      <c r="C847" s="108"/>
      <c r="D847" s="108"/>
      <c r="E847" s="108"/>
      <c r="F847" s="108"/>
      <c r="G847" s="108"/>
      <c r="H847" s="108"/>
      <c r="I847" s="108"/>
      <c r="J847" s="108"/>
      <c r="K847" s="108"/>
      <c r="L847" s="108"/>
      <c r="M847" s="108"/>
      <c r="N847" s="108"/>
      <c r="O847" s="108"/>
      <c r="P847" s="108"/>
      <c r="Q847" s="107"/>
      <c r="R847" s="108"/>
      <c r="S847" s="108"/>
      <c r="T847" s="108"/>
      <c r="U847" s="108"/>
      <c r="V847" s="108"/>
      <c r="W847" s="108"/>
      <c r="X847" s="108"/>
      <c r="Y847" s="108"/>
    </row>
    <row r="848" spans="1:25" ht="18.75" customHeight="1">
      <c r="A848" s="108"/>
      <c r="B848" s="108"/>
      <c r="C848" s="108"/>
      <c r="D848" s="108"/>
      <c r="E848" s="108"/>
      <c r="F848" s="108"/>
      <c r="G848" s="108"/>
      <c r="H848" s="108"/>
      <c r="I848" s="108"/>
      <c r="J848" s="108"/>
      <c r="K848" s="108"/>
      <c r="L848" s="108"/>
      <c r="M848" s="108"/>
      <c r="N848" s="108"/>
      <c r="O848" s="108"/>
      <c r="P848" s="108"/>
      <c r="Q848" s="107"/>
      <c r="R848" s="108"/>
      <c r="S848" s="108"/>
      <c r="T848" s="108"/>
      <c r="U848" s="108"/>
      <c r="V848" s="108"/>
      <c r="W848" s="108"/>
      <c r="X848" s="108"/>
      <c r="Y848" s="108"/>
    </row>
    <row r="849" spans="1:25" ht="18.75" customHeight="1">
      <c r="A849" s="108"/>
      <c r="B849" s="108"/>
      <c r="C849" s="108"/>
      <c r="D849" s="108"/>
      <c r="E849" s="108"/>
      <c r="F849" s="108"/>
      <c r="G849" s="108"/>
      <c r="H849" s="108"/>
      <c r="I849" s="108"/>
      <c r="J849" s="108"/>
      <c r="K849" s="108"/>
      <c r="L849" s="108"/>
      <c r="M849" s="108"/>
      <c r="N849" s="108"/>
      <c r="O849" s="108"/>
      <c r="P849" s="108"/>
      <c r="Q849" s="107"/>
      <c r="R849" s="108"/>
      <c r="S849" s="108"/>
      <c r="T849" s="108"/>
      <c r="U849" s="108"/>
      <c r="V849" s="108"/>
      <c r="W849" s="108"/>
      <c r="X849" s="108"/>
      <c r="Y849" s="108"/>
    </row>
    <row r="850" spans="1:25" ht="18.75" customHeight="1">
      <c r="A850" s="108"/>
      <c r="B850" s="108"/>
      <c r="C850" s="108"/>
      <c r="D850" s="108"/>
      <c r="E850" s="108"/>
      <c r="F850" s="108"/>
      <c r="G850" s="108"/>
      <c r="H850" s="108"/>
      <c r="I850" s="108"/>
      <c r="J850" s="108"/>
      <c r="K850" s="108"/>
      <c r="L850" s="108"/>
      <c r="M850" s="108"/>
      <c r="N850" s="108"/>
      <c r="O850" s="108"/>
      <c r="P850" s="108"/>
      <c r="Q850" s="107"/>
      <c r="R850" s="108"/>
      <c r="S850" s="108"/>
      <c r="T850" s="108"/>
      <c r="U850" s="108"/>
      <c r="V850" s="108"/>
      <c r="W850" s="108"/>
      <c r="X850" s="108"/>
      <c r="Y850" s="108"/>
    </row>
    <row r="851" spans="1:25" ht="18.75" customHeight="1">
      <c r="A851" s="108"/>
      <c r="B851" s="108"/>
      <c r="C851" s="108"/>
      <c r="D851" s="108"/>
      <c r="E851" s="108"/>
      <c r="F851" s="108"/>
      <c r="G851" s="108"/>
      <c r="H851" s="108"/>
      <c r="I851" s="108"/>
      <c r="J851" s="108"/>
      <c r="K851" s="108"/>
      <c r="L851" s="108"/>
      <c r="M851" s="108"/>
      <c r="N851" s="108"/>
      <c r="O851" s="108"/>
      <c r="P851" s="108"/>
      <c r="Q851" s="107"/>
      <c r="R851" s="108"/>
      <c r="S851" s="108"/>
      <c r="T851" s="108"/>
      <c r="U851" s="108"/>
      <c r="V851" s="108"/>
      <c r="W851" s="108"/>
      <c r="X851" s="108"/>
      <c r="Y851" s="108"/>
    </row>
    <row r="852" spans="1:25" ht="18.75" customHeight="1">
      <c r="A852" s="108"/>
      <c r="B852" s="108"/>
      <c r="C852" s="108"/>
      <c r="D852" s="108"/>
      <c r="E852" s="108"/>
      <c r="F852" s="108"/>
      <c r="G852" s="108"/>
      <c r="H852" s="108"/>
      <c r="I852" s="108"/>
      <c r="J852" s="108"/>
      <c r="K852" s="108"/>
      <c r="L852" s="108"/>
      <c r="M852" s="108"/>
      <c r="N852" s="108"/>
      <c r="O852" s="108"/>
      <c r="P852" s="108"/>
      <c r="Q852" s="107"/>
      <c r="R852" s="108"/>
      <c r="S852" s="108"/>
      <c r="T852" s="108"/>
      <c r="U852" s="108"/>
      <c r="V852" s="108"/>
      <c r="W852" s="108"/>
      <c r="X852" s="108"/>
      <c r="Y852" s="108"/>
    </row>
    <row r="853" spans="1:25" ht="18.75" customHeight="1">
      <c r="A853" s="108"/>
      <c r="B853" s="108"/>
      <c r="C853" s="108"/>
      <c r="D853" s="108"/>
      <c r="E853" s="108"/>
      <c r="F853" s="108"/>
      <c r="G853" s="108"/>
      <c r="H853" s="108"/>
      <c r="I853" s="108"/>
      <c r="J853" s="108"/>
      <c r="K853" s="108"/>
      <c r="L853" s="108"/>
      <c r="M853" s="108"/>
      <c r="N853" s="108"/>
      <c r="O853" s="108"/>
      <c r="P853" s="108"/>
      <c r="Q853" s="107"/>
      <c r="R853" s="108"/>
      <c r="S853" s="108"/>
      <c r="T853" s="108"/>
      <c r="U853" s="108"/>
      <c r="V853" s="108"/>
      <c r="W853" s="108"/>
      <c r="X853" s="108"/>
      <c r="Y853" s="108"/>
    </row>
    <row r="854" spans="1:25" ht="18.75" customHeight="1">
      <c r="A854" s="108"/>
      <c r="B854" s="108"/>
      <c r="C854" s="108"/>
      <c r="D854" s="108"/>
      <c r="E854" s="108"/>
      <c r="F854" s="108"/>
      <c r="G854" s="108"/>
      <c r="H854" s="108"/>
      <c r="I854" s="108"/>
      <c r="J854" s="108"/>
      <c r="K854" s="108"/>
      <c r="L854" s="108"/>
      <c r="M854" s="108"/>
      <c r="N854" s="108"/>
      <c r="O854" s="108"/>
      <c r="P854" s="108"/>
      <c r="Q854" s="107"/>
      <c r="R854" s="108"/>
      <c r="S854" s="108"/>
      <c r="T854" s="108"/>
      <c r="U854" s="108"/>
      <c r="V854" s="108"/>
      <c r="W854" s="108"/>
      <c r="X854" s="108"/>
      <c r="Y854" s="108"/>
    </row>
    <row r="855" spans="1:25" ht="18.75" customHeight="1">
      <c r="A855" s="108"/>
      <c r="B855" s="108"/>
      <c r="C855" s="108"/>
      <c r="D855" s="108"/>
      <c r="E855" s="108"/>
      <c r="F855" s="108"/>
      <c r="G855" s="108"/>
      <c r="H855" s="108"/>
      <c r="I855" s="108"/>
      <c r="J855" s="108"/>
      <c r="K855" s="108"/>
      <c r="L855" s="108"/>
      <c r="M855" s="108"/>
      <c r="N855" s="108"/>
      <c r="O855" s="108"/>
      <c r="P855" s="108"/>
      <c r="Q855" s="107"/>
      <c r="R855" s="108"/>
      <c r="S855" s="108"/>
      <c r="T855" s="108"/>
      <c r="U855" s="108"/>
      <c r="V855" s="108"/>
      <c r="W855" s="108"/>
      <c r="X855" s="108"/>
      <c r="Y855" s="108"/>
    </row>
    <row r="856" spans="1:25" ht="18.75" customHeight="1">
      <c r="A856" s="108"/>
      <c r="B856" s="108"/>
      <c r="C856" s="108"/>
      <c r="D856" s="108"/>
      <c r="E856" s="108"/>
      <c r="F856" s="108"/>
      <c r="G856" s="108"/>
      <c r="H856" s="108"/>
      <c r="I856" s="108"/>
      <c r="J856" s="108"/>
      <c r="K856" s="108"/>
      <c r="L856" s="108"/>
      <c r="M856" s="108"/>
      <c r="N856" s="108"/>
      <c r="O856" s="108"/>
      <c r="P856" s="108"/>
      <c r="Q856" s="107"/>
      <c r="R856" s="108"/>
      <c r="S856" s="108"/>
      <c r="T856" s="108"/>
      <c r="U856" s="108"/>
      <c r="V856" s="108"/>
      <c r="W856" s="108"/>
      <c r="X856" s="108"/>
      <c r="Y856" s="108"/>
    </row>
    <row r="857" spans="1:25" ht="18.75" customHeight="1">
      <c r="A857" s="108"/>
      <c r="B857" s="108"/>
      <c r="C857" s="108"/>
      <c r="D857" s="108"/>
      <c r="E857" s="108"/>
      <c r="F857" s="108"/>
      <c r="G857" s="108"/>
      <c r="H857" s="108"/>
      <c r="I857" s="108"/>
      <c r="J857" s="108"/>
      <c r="K857" s="108"/>
      <c r="L857" s="108"/>
      <c r="M857" s="108"/>
      <c r="N857" s="108"/>
      <c r="O857" s="108"/>
      <c r="P857" s="108"/>
      <c r="Q857" s="107"/>
      <c r="R857" s="108"/>
      <c r="S857" s="108"/>
      <c r="T857" s="108"/>
      <c r="U857" s="108"/>
      <c r="V857" s="108"/>
      <c r="W857" s="108"/>
      <c r="X857" s="108"/>
      <c r="Y857" s="108"/>
    </row>
    <row r="858" spans="1:25" ht="18.75" customHeight="1">
      <c r="A858" s="108"/>
      <c r="B858" s="108"/>
      <c r="C858" s="108"/>
      <c r="D858" s="108"/>
      <c r="E858" s="108"/>
      <c r="F858" s="108"/>
      <c r="G858" s="108"/>
      <c r="H858" s="108"/>
      <c r="I858" s="108"/>
      <c r="J858" s="108"/>
      <c r="K858" s="108"/>
      <c r="L858" s="108"/>
      <c r="M858" s="108"/>
      <c r="N858" s="108"/>
      <c r="O858" s="108"/>
      <c r="P858" s="108"/>
      <c r="Q858" s="107"/>
      <c r="R858" s="108"/>
      <c r="S858" s="108"/>
      <c r="T858" s="108"/>
      <c r="U858" s="108"/>
      <c r="V858" s="108"/>
      <c r="W858" s="108"/>
      <c r="X858" s="108"/>
      <c r="Y858" s="108"/>
    </row>
    <row r="859" spans="1:25" ht="18.75" customHeight="1">
      <c r="A859" s="108"/>
      <c r="B859" s="108"/>
      <c r="C859" s="108"/>
      <c r="D859" s="108"/>
      <c r="E859" s="108"/>
      <c r="F859" s="108"/>
      <c r="G859" s="108"/>
      <c r="H859" s="108"/>
      <c r="I859" s="108"/>
      <c r="J859" s="108"/>
      <c r="K859" s="108"/>
      <c r="L859" s="108"/>
      <c r="M859" s="108"/>
      <c r="N859" s="108"/>
      <c r="O859" s="108"/>
      <c r="P859" s="108"/>
      <c r="Q859" s="107"/>
      <c r="R859" s="108"/>
      <c r="S859" s="108"/>
      <c r="T859" s="108"/>
      <c r="U859" s="108"/>
      <c r="V859" s="108"/>
      <c r="W859" s="108"/>
      <c r="X859" s="108"/>
      <c r="Y859" s="108"/>
    </row>
    <row r="860" spans="1:25" ht="18.75" customHeight="1">
      <c r="A860" s="108"/>
      <c r="B860" s="108"/>
      <c r="C860" s="108"/>
      <c r="D860" s="108"/>
      <c r="E860" s="108"/>
      <c r="F860" s="108"/>
      <c r="G860" s="108"/>
      <c r="H860" s="108"/>
      <c r="I860" s="108"/>
      <c r="J860" s="108"/>
      <c r="K860" s="108"/>
      <c r="L860" s="108"/>
      <c r="M860" s="108"/>
      <c r="N860" s="108"/>
      <c r="O860" s="108"/>
      <c r="P860" s="108"/>
      <c r="Q860" s="107"/>
      <c r="R860" s="108"/>
      <c r="S860" s="108"/>
      <c r="T860" s="108"/>
      <c r="U860" s="108"/>
      <c r="V860" s="108"/>
      <c r="W860" s="108"/>
      <c r="X860" s="108"/>
      <c r="Y860" s="108"/>
    </row>
    <row r="861" spans="1:25" ht="18.75" customHeight="1">
      <c r="A861" s="108"/>
      <c r="B861" s="108"/>
      <c r="C861" s="108"/>
      <c r="D861" s="108"/>
      <c r="E861" s="108"/>
      <c r="F861" s="108"/>
      <c r="G861" s="108"/>
      <c r="H861" s="108"/>
      <c r="I861" s="108"/>
      <c r="J861" s="108"/>
      <c r="K861" s="108"/>
      <c r="L861" s="108"/>
      <c r="M861" s="108"/>
      <c r="N861" s="108"/>
      <c r="O861" s="108"/>
      <c r="P861" s="108"/>
      <c r="Q861" s="107"/>
      <c r="R861" s="108"/>
      <c r="S861" s="108"/>
      <c r="T861" s="108"/>
      <c r="U861" s="108"/>
      <c r="V861" s="108"/>
      <c r="W861" s="108"/>
      <c r="X861" s="108"/>
      <c r="Y861" s="108"/>
    </row>
    <row r="862" spans="1:25" ht="18.75" customHeight="1">
      <c r="A862" s="108"/>
      <c r="B862" s="108"/>
      <c r="C862" s="108"/>
      <c r="D862" s="108"/>
      <c r="E862" s="108"/>
      <c r="F862" s="108"/>
      <c r="G862" s="108"/>
      <c r="H862" s="108"/>
      <c r="I862" s="108"/>
      <c r="J862" s="108"/>
      <c r="K862" s="108"/>
      <c r="L862" s="108"/>
      <c r="M862" s="108"/>
      <c r="N862" s="108"/>
      <c r="O862" s="108"/>
      <c r="P862" s="108"/>
      <c r="Q862" s="107"/>
      <c r="R862" s="108"/>
      <c r="S862" s="108"/>
      <c r="T862" s="108"/>
      <c r="U862" s="108"/>
      <c r="V862" s="108"/>
      <c r="W862" s="108"/>
      <c r="X862" s="108"/>
      <c r="Y862" s="108"/>
    </row>
    <row r="863" spans="1:25" ht="18.75" customHeight="1">
      <c r="A863" s="108"/>
      <c r="B863" s="108"/>
      <c r="C863" s="108"/>
      <c r="D863" s="108"/>
      <c r="E863" s="108"/>
      <c r="F863" s="108"/>
      <c r="G863" s="108"/>
      <c r="H863" s="108"/>
      <c r="I863" s="108"/>
      <c r="J863" s="108"/>
      <c r="K863" s="108"/>
      <c r="L863" s="108"/>
      <c r="M863" s="108"/>
      <c r="N863" s="108"/>
      <c r="O863" s="108"/>
      <c r="P863" s="108"/>
      <c r="Q863" s="107"/>
      <c r="R863" s="108"/>
      <c r="S863" s="108"/>
      <c r="T863" s="108"/>
      <c r="U863" s="108"/>
      <c r="V863" s="108"/>
      <c r="W863" s="108"/>
      <c r="X863" s="108"/>
      <c r="Y863" s="108"/>
    </row>
    <row r="864" spans="1:25" ht="18.75" customHeight="1">
      <c r="A864" s="108"/>
      <c r="B864" s="108"/>
      <c r="C864" s="108"/>
      <c r="D864" s="108"/>
      <c r="E864" s="108"/>
      <c r="F864" s="108"/>
      <c r="G864" s="108"/>
      <c r="H864" s="108"/>
      <c r="I864" s="108"/>
      <c r="J864" s="108"/>
      <c r="K864" s="108"/>
      <c r="L864" s="108"/>
      <c r="M864" s="108"/>
      <c r="N864" s="108"/>
      <c r="O864" s="108"/>
      <c r="P864" s="108"/>
      <c r="Q864" s="107"/>
      <c r="R864" s="108"/>
      <c r="S864" s="108"/>
      <c r="T864" s="108"/>
      <c r="U864" s="108"/>
      <c r="V864" s="108"/>
      <c r="W864" s="108"/>
      <c r="X864" s="108"/>
      <c r="Y864" s="108"/>
    </row>
    <row r="865" spans="1:25" ht="18.75" customHeight="1">
      <c r="A865" s="108"/>
      <c r="B865" s="108"/>
      <c r="C865" s="108"/>
      <c r="D865" s="108"/>
      <c r="E865" s="108"/>
      <c r="F865" s="108"/>
      <c r="G865" s="108"/>
      <c r="H865" s="108"/>
      <c r="I865" s="108"/>
      <c r="J865" s="108"/>
      <c r="K865" s="108"/>
      <c r="L865" s="108"/>
      <c r="M865" s="108"/>
      <c r="N865" s="108"/>
      <c r="O865" s="108"/>
      <c r="P865" s="108"/>
      <c r="Q865" s="107"/>
      <c r="R865" s="108"/>
      <c r="S865" s="108"/>
      <c r="T865" s="108"/>
      <c r="U865" s="108"/>
      <c r="V865" s="108"/>
      <c r="W865" s="108"/>
      <c r="X865" s="108"/>
      <c r="Y865" s="108"/>
    </row>
    <row r="866" spans="1:25" ht="18.75" customHeight="1">
      <c r="A866" s="108"/>
      <c r="B866" s="108"/>
      <c r="C866" s="108"/>
      <c r="D866" s="108"/>
      <c r="E866" s="108"/>
      <c r="F866" s="108"/>
      <c r="G866" s="108"/>
      <c r="H866" s="108"/>
      <c r="I866" s="108"/>
      <c r="J866" s="108"/>
      <c r="K866" s="108"/>
      <c r="L866" s="108"/>
      <c r="M866" s="108"/>
      <c r="N866" s="108"/>
      <c r="O866" s="108"/>
      <c r="P866" s="108"/>
      <c r="Q866" s="107"/>
      <c r="R866" s="108"/>
      <c r="S866" s="108"/>
      <c r="T866" s="108"/>
      <c r="U866" s="108"/>
      <c r="V866" s="108"/>
      <c r="W866" s="108"/>
      <c r="X866" s="108"/>
      <c r="Y866" s="108"/>
    </row>
    <row r="867" spans="1:25" ht="18.75" customHeight="1">
      <c r="A867" s="108"/>
      <c r="B867" s="108"/>
      <c r="C867" s="108"/>
      <c r="D867" s="108"/>
      <c r="E867" s="108"/>
      <c r="F867" s="108"/>
      <c r="G867" s="108"/>
      <c r="H867" s="108"/>
      <c r="I867" s="108"/>
      <c r="J867" s="108"/>
      <c r="K867" s="108"/>
      <c r="L867" s="108"/>
      <c r="M867" s="108"/>
      <c r="N867" s="108"/>
      <c r="O867" s="108"/>
      <c r="P867" s="108"/>
      <c r="Q867" s="107"/>
      <c r="R867" s="108"/>
      <c r="S867" s="108"/>
      <c r="T867" s="108"/>
      <c r="U867" s="108"/>
      <c r="V867" s="108"/>
      <c r="W867" s="108"/>
      <c r="X867" s="108"/>
      <c r="Y867" s="108"/>
    </row>
    <row r="868" spans="1:25" ht="18.75" customHeight="1">
      <c r="A868" s="108"/>
      <c r="B868" s="108"/>
      <c r="C868" s="108"/>
      <c r="D868" s="108"/>
      <c r="E868" s="108"/>
      <c r="F868" s="108"/>
      <c r="G868" s="108"/>
      <c r="H868" s="108"/>
      <c r="I868" s="108"/>
      <c r="J868" s="108"/>
      <c r="K868" s="108"/>
      <c r="L868" s="108"/>
      <c r="M868" s="108"/>
      <c r="N868" s="108"/>
      <c r="O868" s="108"/>
      <c r="P868" s="108"/>
      <c r="Q868" s="107"/>
      <c r="R868" s="108"/>
      <c r="S868" s="108"/>
      <c r="T868" s="108"/>
      <c r="U868" s="108"/>
      <c r="V868" s="108"/>
      <c r="W868" s="108"/>
      <c r="X868" s="108"/>
      <c r="Y868" s="108"/>
    </row>
    <row r="869" spans="1:25" ht="18.75" customHeight="1">
      <c r="A869" s="108"/>
      <c r="B869" s="108"/>
      <c r="C869" s="108"/>
      <c r="D869" s="108"/>
      <c r="E869" s="108"/>
      <c r="F869" s="108"/>
      <c r="G869" s="108"/>
      <c r="H869" s="108"/>
      <c r="I869" s="108"/>
      <c r="J869" s="108"/>
      <c r="K869" s="108"/>
      <c r="L869" s="108"/>
      <c r="M869" s="108"/>
      <c r="N869" s="108"/>
      <c r="O869" s="108"/>
      <c r="P869" s="108"/>
      <c r="Q869" s="107"/>
      <c r="R869" s="108"/>
      <c r="S869" s="108"/>
      <c r="T869" s="108"/>
      <c r="U869" s="108"/>
      <c r="V869" s="108"/>
      <c r="W869" s="108"/>
      <c r="X869" s="108"/>
      <c r="Y869" s="108"/>
    </row>
    <row r="870" spans="1:25" ht="18.75" customHeight="1">
      <c r="A870" s="108"/>
      <c r="B870" s="108"/>
      <c r="C870" s="108"/>
      <c r="D870" s="108"/>
      <c r="E870" s="108"/>
      <c r="F870" s="108"/>
      <c r="G870" s="108"/>
      <c r="H870" s="108"/>
      <c r="I870" s="108"/>
      <c r="J870" s="108"/>
      <c r="K870" s="108"/>
      <c r="L870" s="108"/>
      <c r="M870" s="108"/>
      <c r="N870" s="108"/>
      <c r="O870" s="108"/>
      <c r="P870" s="108"/>
      <c r="Q870" s="107"/>
      <c r="R870" s="108"/>
      <c r="S870" s="108"/>
      <c r="T870" s="108"/>
      <c r="U870" s="108"/>
      <c r="V870" s="108"/>
      <c r="W870" s="108"/>
      <c r="X870" s="108"/>
      <c r="Y870" s="108"/>
    </row>
    <row r="871" spans="1:25" ht="18.75" customHeight="1">
      <c r="A871" s="108"/>
      <c r="B871" s="108"/>
      <c r="C871" s="108"/>
      <c r="D871" s="108"/>
      <c r="E871" s="108"/>
      <c r="F871" s="108"/>
      <c r="G871" s="108"/>
      <c r="H871" s="108"/>
      <c r="I871" s="108"/>
      <c r="J871" s="108"/>
      <c r="K871" s="108"/>
      <c r="L871" s="108"/>
      <c r="M871" s="108"/>
      <c r="N871" s="108"/>
      <c r="O871" s="108"/>
      <c r="P871" s="108"/>
      <c r="Q871" s="107"/>
      <c r="R871" s="108"/>
      <c r="S871" s="108"/>
      <c r="T871" s="108"/>
      <c r="U871" s="108"/>
      <c r="V871" s="108"/>
      <c r="W871" s="108"/>
      <c r="X871" s="108"/>
      <c r="Y871" s="108"/>
    </row>
    <row r="872" spans="1:25" ht="18.75" customHeight="1">
      <c r="A872" s="108"/>
      <c r="B872" s="108"/>
      <c r="C872" s="108"/>
      <c r="D872" s="108"/>
      <c r="E872" s="108"/>
      <c r="F872" s="108"/>
      <c r="G872" s="108"/>
      <c r="H872" s="108"/>
      <c r="I872" s="108"/>
      <c r="J872" s="108"/>
      <c r="K872" s="108"/>
      <c r="L872" s="108"/>
      <c r="M872" s="108"/>
      <c r="N872" s="108"/>
      <c r="O872" s="108"/>
      <c r="P872" s="108"/>
      <c r="Q872" s="107"/>
      <c r="R872" s="108"/>
      <c r="S872" s="108"/>
      <c r="T872" s="108"/>
      <c r="U872" s="108"/>
      <c r="V872" s="108"/>
      <c r="W872" s="108"/>
      <c r="X872" s="108"/>
      <c r="Y872" s="108"/>
    </row>
    <row r="873" spans="1:25" ht="18.75" customHeight="1">
      <c r="A873" s="108"/>
      <c r="B873" s="108"/>
      <c r="C873" s="108"/>
      <c r="D873" s="108"/>
      <c r="E873" s="108"/>
      <c r="F873" s="108"/>
      <c r="G873" s="108"/>
      <c r="H873" s="108"/>
      <c r="I873" s="108"/>
      <c r="J873" s="108"/>
      <c r="K873" s="108"/>
      <c r="L873" s="108"/>
      <c r="M873" s="108"/>
      <c r="N873" s="108"/>
      <c r="O873" s="108"/>
      <c r="P873" s="108"/>
      <c r="Q873" s="107"/>
      <c r="R873" s="108"/>
      <c r="S873" s="108"/>
      <c r="T873" s="108"/>
      <c r="U873" s="108"/>
      <c r="V873" s="108"/>
      <c r="W873" s="108"/>
      <c r="X873" s="108"/>
      <c r="Y873" s="108"/>
    </row>
    <row r="874" spans="1:25" ht="18.75" customHeight="1">
      <c r="A874" s="108"/>
      <c r="B874" s="108"/>
      <c r="C874" s="108"/>
      <c r="D874" s="108"/>
      <c r="E874" s="108"/>
      <c r="F874" s="108"/>
      <c r="G874" s="108"/>
      <c r="H874" s="108"/>
      <c r="I874" s="108"/>
      <c r="J874" s="108"/>
      <c r="K874" s="108"/>
      <c r="L874" s="108"/>
      <c r="M874" s="108"/>
      <c r="N874" s="108"/>
      <c r="O874" s="108"/>
      <c r="P874" s="108"/>
      <c r="Q874" s="107"/>
      <c r="R874" s="108"/>
      <c r="S874" s="108"/>
      <c r="T874" s="108"/>
      <c r="U874" s="108"/>
      <c r="V874" s="108"/>
      <c r="W874" s="108"/>
      <c r="X874" s="108"/>
      <c r="Y874" s="108"/>
    </row>
    <row r="875" spans="1:25" ht="18.75" customHeight="1">
      <c r="A875" s="108"/>
      <c r="B875" s="108"/>
      <c r="C875" s="108"/>
      <c r="D875" s="108"/>
      <c r="E875" s="108"/>
      <c r="F875" s="108"/>
      <c r="G875" s="108"/>
      <c r="H875" s="108"/>
      <c r="I875" s="108"/>
      <c r="J875" s="108"/>
      <c r="K875" s="108"/>
      <c r="L875" s="108"/>
      <c r="M875" s="108"/>
      <c r="N875" s="108"/>
      <c r="O875" s="108"/>
      <c r="P875" s="108"/>
      <c r="Q875" s="107"/>
      <c r="R875" s="108"/>
      <c r="S875" s="108"/>
      <c r="T875" s="108"/>
      <c r="U875" s="108"/>
      <c r="V875" s="108"/>
      <c r="W875" s="108"/>
      <c r="X875" s="108"/>
      <c r="Y875" s="108"/>
    </row>
    <row r="876" spans="1:25" ht="18.75" customHeight="1">
      <c r="A876" s="108"/>
      <c r="B876" s="108"/>
      <c r="C876" s="108"/>
      <c r="D876" s="108"/>
      <c r="E876" s="108"/>
      <c r="F876" s="108"/>
      <c r="G876" s="108"/>
      <c r="H876" s="108"/>
      <c r="I876" s="108"/>
      <c r="J876" s="108"/>
      <c r="K876" s="108"/>
      <c r="L876" s="108"/>
      <c r="M876" s="108"/>
      <c r="N876" s="108"/>
      <c r="O876" s="108"/>
      <c r="P876" s="108"/>
      <c r="Q876" s="107"/>
      <c r="R876" s="108"/>
      <c r="S876" s="108"/>
      <c r="T876" s="108"/>
      <c r="U876" s="108"/>
      <c r="V876" s="108"/>
      <c r="W876" s="108"/>
      <c r="X876" s="108"/>
      <c r="Y876" s="108"/>
    </row>
    <row r="877" spans="1:25" ht="18.75" customHeight="1">
      <c r="A877" s="108"/>
      <c r="B877" s="108"/>
      <c r="C877" s="108"/>
      <c r="D877" s="108"/>
      <c r="E877" s="108"/>
      <c r="F877" s="108"/>
      <c r="G877" s="108"/>
      <c r="H877" s="108"/>
      <c r="I877" s="108"/>
      <c r="J877" s="108"/>
      <c r="K877" s="108"/>
      <c r="L877" s="108"/>
      <c r="M877" s="108"/>
      <c r="N877" s="108"/>
      <c r="O877" s="108"/>
      <c r="P877" s="108"/>
      <c r="Q877" s="107"/>
      <c r="R877" s="108"/>
      <c r="S877" s="108"/>
      <c r="T877" s="108"/>
      <c r="U877" s="108"/>
      <c r="V877" s="108"/>
      <c r="W877" s="108"/>
      <c r="X877" s="108"/>
      <c r="Y877" s="108"/>
    </row>
    <row r="878" spans="1:25" ht="18.75" customHeight="1">
      <c r="A878" s="108"/>
      <c r="B878" s="108"/>
      <c r="C878" s="108"/>
      <c r="D878" s="108"/>
      <c r="E878" s="108"/>
      <c r="F878" s="108"/>
      <c r="G878" s="108"/>
      <c r="H878" s="108"/>
      <c r="I878" s="108"/>
      <c r="J878" s="108"/>
      <c r="K878" s="108"/>
      <c r="L878" s="108"/>
      <c r="M878" s="108"/>
      <c r="N878" s="108"/>
      <c r="O878" s="108"/>
      <c r="P878" s="108"/>
      <c r="Q878" s="107"/>
      <c r="R878" s="108"/>
      <c r="S878" s="108"/>
      <c r="T878" s="108"/>
      <c r="U878" s="108"/>
      <c r="V878" s="108"/>
      <c r="W878" s="108"/>
      <c r="X878" s="108"/>
      <c r="Y878" s="108"/>
    </row>
    <row r="879" spans="1:25" ht="18.75" customHeight="1">
      <c r="A879" s="108"/>
      <c r="B879" s="108"/>
      <c r="C879" s="108"/>
      <c r="D879" s="108"/>
      <c r="E879" s="108"/>
      <c r="F879" s="108"/>
      <c r="G879" s="108"/>
      <c r="H879" s="108"/>
      <c r="I879" s="108"/>
      <c r="J879" s="108"/>
      <c r="K879" s="108"/>
      <c r="L879" s="108"/>
      <c r="M879" s="108"/>
      <c r="N879" s="108"/>
      <c r="O879" s="108"/>
      <c r="P879" s="108"/>
      <c r="Q879" s="107"/>
      <c r="R879" s="108"/>
      <c r="S879" s="108"/>
      <c r="T879" s="108"/>
      <c r="U879" s="108"/>
      <c r="V879" s="108"/>
      <c r="W879" s="108"/>
      <c r="X879" s="108"/>
      <c r="Y879" s="108"/>
    </row>
    <row r="880" spans="1:25" ht="18.75" customHeight="1">
      <c r="A880" s="108"/>
      <c r="B880" s="108"/>
      <c r="C880" s="108"/>
      <c r="D880" s="108"/>
      <c r="E880" s="108"/>
      <c r="F880" s="108"/>
      <c r="G880" s="108"/>
      <c r="H880" s="108"/>
      <c r="I880" s="108"/>
      <c r="J880" s="108"/>
      <c r="K880" s="108"/>
      <c r="L880" s="108"/>
      <c r="M880" s="108"/>
      <c r="N880" s="108"/>
      <c r="O880" s="108"/>
      <c r="P880" s="108"/>
      <c r="Q880" s="107"/>
      <c r="R880" s="108"/>
      <c r="S880" s="108"/>
      <c r="T880" s="108"/>
      <c r="U880" s="108"/>
      <c r="V880" s="108"/>
      <c r="W880" s="108"/>
      <c r="X880" s="108"/>
      <c r="Y880" s="108"/>
    </row>
    <row r="881" spans="1:25" ht="18.75" customHeight="1">
      <c r="A881" s="108"/>
      <c r="B881" s="108"/>
      <c r="C881" s="108"/>
      <c r="D881" s="108"/>
      <c r="E881" s="108"/>
      <c r="F881" s="108"/>
      <c r="G881" s="108"/>
      <c r="H881" s="108"/>
      <c r="I881" s="108"/>
      <c r="J881" s="108"/>
      <c r="K881" s="108"/>
      <c r="L881" s="108"/>
      <c r="M881" s="108"/>
      <c r="N881" s="108"/>
      <c r="O881" s="108"/>
      <c r="P881" s="108"/>
      <c r="Q881" s="107"/>
      <c r="R881" s="108"/>
      <c r="S881" s="108"/>
      <c r="T881" s="108"/>
      <c r="U881" s="108"/>
      <c r="V881" s="108"/>
      <c r="W881" s="108"/>
      <c r="X881" s="108"/>
      <c r="Y881" s="108"/>
    </row>
    <row r="882" spans="1:25" ht="18.75" customHeight="1">
      <c r="A882" s="108"/>
      <c r="B882" s="108"/>
      <c r="C882" s="108"/>
      <c r="D882" s="108"/>
      <c r="E882" s="108"/>
      <c r="F882" s="108"/>
      <c r="G882" s="108"/>
      <c r="H882" s="108"/>
      <c r="I882" s="108"/>
      <c r="J882" s="108"/>
      <c r="K882" s="108"/>
      <c r="L882" s="108"/>
      <c r="M882" s="108"/>
      <c r="N882" s="108"/>
      <c r="O882" s="108"/>
      <c r="P882" s="108"/>
      <c r="Q882" s="107"/>
      <c r="R882" s="108"/>
      <c r="S882" s="108"/>
      <c r="T882" s="108"/>
      <c r="U882" s="108"/>
      <c r="V882" s="108"/>
      <c r="W882" s="108"/>
      <c r="X882" s="108"/>
      <c r="Y882" s="108"/>
    </row>
    <row r="883" spans="1:25" ht="18.75" customHeight="1">
      <c r="A883" s="108"/>
      <c r="B883" s="108"/>
      <c r="C883" s="108"/>
      <c r="D883" s="108"/>
      <c r="E883" s="108"/>
      <c r="F883" s="108"/>
      <c r="G883" s="108"/>
      <c r="H883" s="108"/>
      <c r="I883" s="108"/>
      <c r="J883" s="108"/>
      <c r="K883" s="108"/>
      <c r="L883" s="108"/>
      <c r="M883" s="108"/>
      <c r="N883" s="108"/>
      <c r="O883" s="108"/>
      <c r="P883" s="108"/>
      <c r="Q883" s="107"/>
      <c r="R883" s="108"/>
      <c r="S883" s="108"/>
      <c r="T883" s="108"/>
      <c r="U883" s="108"/>
      <c r="V883" s="108"/>
      <c r="W883" s="108"/>
      <c r="X883" s="108"/>
      <c r="Y883" s="108"/>
    </row>
    <row r="884" spans="1:25" ht="18.75" customHeight="1">
      <c r="A884" s="108"/>
      <c r="B884" s="108"/>
      <c r="C884" s="108"/>
      <c r="D884" s="108"/>
      <c r="E884" s="108"/>
      <c r="F884" s="108"/>
      <c r="G884" s="108"/>
      <c r="H884" s="108"/>
      <c r="I884" s="108"/>
      <c r="J884" s="108"/>
      <c r="K884" s="108"/>
      <c r="L884" s="108"/>
      <c r="M884" s="108"/>
      <c r="N884" s="108"/>
      <c r="O884" s="108"/>
      <c r="P884" s="108"/>
      <c r="Q884" s="107"/>
      <c r="R884" s="108"/>
      <c r="S884" s="108"/>
      <c r="T884" s="108"/>
      <c r="U884" s="108"/>
      <c r="V884" s="108"/>
      <c r="W884" s="108"/>
      <c r="X884" s="108"/>
      <c r="Y884" s="108"/>
    </row>
    <row r="885" spans="1:25" ht="18.75" customHeight="1">
      <c r="A885" s="108"/>
      <c r="B885" s="108"/>
      <c r="C885" s="108"/>
      <c r="D885" s="108"/>
      <c r="E885" s="108"/>
      <c r="F885" s="108"/>
      <c r="G885" s="108"/>
      <c r="H885" s="108"/>
      <c r="I885" s="108"/>
      <c r="J885" s="108"/>
      <c r="K885" s="108"/>
      <c r="L885" s="108"/>
      <c r="M885" s="108"/>
      <c r="N885" s="108"/>
      <c r="O885" s="108"/>
      <c r="P885" s="108"/>
      <c r="Q885" s="107"/>
      <c r="R885" s="108"/>
      <c r="S885" s="108"/>
      <c r="T885" s="108"/>
      <c r="U885" s="108"/>
      <c r="V885" s="108"/>
      <c r="W885" s="108"/>
      <c r="X885" s="108"/>
      <c r="Y885" s="108"/>
    </row>
    <row r="886" spans="1:25" ht="18.75" customHeight="1">
      <c r="A886" s="108"/>
      <c r="B886" s="108"/>
      <c r="C886" s="108"/>
      <c r="D886" s="108"/>
      <c r="E886" s="108"/>
      <c r="F886" s="108"/>
      <c r="G886" s="108"/>
      <c r="H886" s="108"/>
      <c r="I886" s="108"/>
      <c r="J886" s="108"/>
      <c r="K886" s="108"/>
      <c r="L886" s="108"/>
      <c r="M886" s="108"/>
      <c r="N886" s="108"/>
      <c r="O886" s="108"/>
      <c r="P886" s="108"/>
      <c r="Q886" s="107"/>
      <c r="R886" s="108"/>
      <c r="S886" s="108"/>
      <c r="T886" s="108"/>
      <c r="U886" s="108"/>
      <c r="V886" s="108"/>
      <c r="W886" s="108"/>
      <c r="X886" s="108"/>
      <c r="Y886" s="108"/>
    </row>
    <row r="887" spans="1:25" ht="18.75" customHeight="1">
      <c r="A887" s="108"/>
      <c r="B887" s="108"/>
      <c r="C887" s="108"/>
      <c r="D887" s="108"/>
      <c r="E887" s="108"/>
      <c r="F887" s="108"/>
      <c r="G887" s="108"/>
      <c r="H887" s="108"/>
      <c r="I887" s="108"/>
      <c r="J887" s="108"/>
      <c r="K887" s="108"/>
      <c r="L887" s="108"/>
      <c r="M887" s="108"/>
      <c r="N887" s="108"/>
      <c r="O887" s="108"/>
      <c r="P887" s="108"/>
      <c r="Q887" s="107"/>
      <c r="R887" s="108"/>
      <c r="S887" s="108"/>
      <c r="T887" s="108"/>
      <c r="U887" s="108"/>
      <c r="V887" s="108"/>
      <c r="W887" s="108"/>
      <c r="X887" s="108"/>
      <c r="Y887" s="108"/>
    </row>
    <row r="888" spans="1:25" ht="18.75" customHeight="1">
      <c r="A888" s="108"/>
      <c r="B888" s="108"/>
      <c r="C888" s="108"/>
      <c r="D888" s="108"/>
      <c r="E888" s="108"/>
      <c r="F888" s="108"/>
      <c r="G888" s="108"/>
      <c r="H888" s="108"/>
      <c r="I888" s="108"/>
      <c r="J888" s="108"/>
      <c r="K888" s="108"/>
      <c r="L888" s="108"/>
      <c r="M888" s="108"/>
      <c r="N888" s="108"/>
      <c r="O888" s="108"/>
      <c r="P888" s="108"/>
      <c r="Q888" s="107"/>
      <c r="R888" s="108"/>
      <c r="S888" s="108"/>
      <c r="T888" s="108"/>
      <c r="U888" s="108"/>
      <c r="V888" s="108"/>
      <c r="W888" s="108"/>
      <c r="X888" s="108"/>
      <c r="Y888" s="108"/>
    </row>
    <row r="889" spans="1:25" ht="18.75" customHeight="1">
      <c r="A889" s="108"/>
      <c r="B889" s="108"/>
      <c r="C889" s="108"/>
      <c r="D889" s="108"/>
      <c r="E889" s="108"/>
      <c r="F889" s="108"/>
      <c r="G889" s="108"/>
      <c r="H889" s="108"/>
      <c r="I889" s="108"/>
      <c r="J889" s="108"/>
      <c r="K889" s="108"/>
      <c r="L889" s="108"/>
      <c r="M889" s="108"/>
      <c r="N889" s="108"/>
      <c r="O889" s="108"/>
      <c r="P889" s="108"/>
      <c r="Q889" s="107"/>
      <c r="R889" s="108"/>
      <c r="S889" s="108"/>
      <c r="T889" s="108"/>
      <c r="U889" s="108"/>
      <c r="V889" s="108"/>
      <c r="W889" s="108"/>
      <c r="X889" s="108"/>
      <c r="Y889" s="108"/>
    </row>
    <row r="890" spans="1:25" ht="18.75" customHeight="1">
      <c r="A890" s="108"/>
      <c r="B890" s="108"/>
      <c r="C890" s="108"/>
      <c r="D890" s="108"/>
      <c r="E890" s="108"/>
      <c r="F890" s="108"/>
      <c r="G890" s="108"/>
      <c r="H890" s="108"/>
      <c r="I890" s="108"/>
      <c r="J890" s="108"/>
      <c r="K890" s="108"/>
      <c r="L890" s="108"/>
      <c r="M890" s="108"/>
      <c r="N890" s="108"/>
      <c r="O890" s="108"/>
      <c r="P890" s="108"/>
      <c r="Q890" s="107"/>
      <c r="R890" s="108"/>
      <c r="S890" s="108"/>
      <c r="T890" s="108"/>
      <c r="U890" s="108"/>
      <c r="V890" s="108"/>
      <c r="W890" s="108"/>
      <c r="X890" s="108"/>
      <c r="Y890" s="108"/>
    </row>
    <row r="891" spans="1:25" ht="18.75" customHeight="1">
      <c r="A891" s="108"/>
      <c r="B891" s="108"/>
      <c r="C891" s="108"/>
      <c r="D891" s="108"/>
      <c r="E891" s="108"/>
      <c r="F891" s="108"/>
      <c r="G891" s="108"/>
      <c r="H891" s="108"/>
      <c r="I891" s="108"/>
      <c r="J891" s="108"/>
      <c r="K891" s="108"/>
      <c r="L891" s="108"/>
      <c r="M891" s="108"/>
      <c r="N891" s="108"/>
      <c r="O891" s="108"/>
      <c r="P891" s="108"/>
      <c r="Q891" s="107"/>
      <c r="R891" s="108"/>
      <c r="S891" s="108"/>
      <c r="T891" s="108"/>
      <c r="U891" s="108"/>
      <c r="V891" s="108"/>
      <c r="W891" s="108"/>
      <c r="X891" s="108"/>
      <c r="Y891" s="108"/>
    </row>
    <row r="892" spans="1:25" ht="18.75" customHeight="1">
      <c r="A892" s="108"/>
      <c r="B892" s="108"/>
      <c r="C892" s="108"/>
      <c r="D892" s="108"/>
      <c r="E892" s="108"/>
      <c r="F892" s="108"/>
      <c r="G892" s="108"/>
      <c r="H892" s="108"/>
      <c r="I892" s="108"/>
      <c r="J892" s="108"/>
      <c r="K892" s="108"/>
      <c r="L892" s="108"/>
      <c r="M892" s="108"/>
      <c r="N892" s="108"/>
      <c r="O892" s="108"/>
      <c r="P892" s="108"/>
      <c r="Q892" s="107"/>
      <c r="R892" s="108"/>
      <c r="S892" s="108"/>
      <c r="T892" s="108"/>
      <c r="U892" s="108"/>
      <c r="V892" s="108"/>
      <c r="W892" s="108"/>
      <c r="X892" s="108"/>
      <c r="Y892" s="108"/>
    </row>
    <row r="893" spans="1:25" ht="18.75" customHeight="1">
      <c r="A893" s="108"/>
      <c r="B893" s="108"/>
      <c r="C893" s="108"/>
      <c r="D893" s="108"/>
      <c r="E893" s="108"/>
      <c r="F893" s="108"/>
      <c r="G893" s="108"/>
      <c r="H893" s="108"/>
      <c r="I893" s="108"/>
      <c r="J893" s="108"/>
      <c r="K893" s="108"/>
      <c r="L893" s="108"/>
      <c r="M893" s="108"/>
      <c r="N893" s="108"/>
      <c r="O893" s="108"/>
      <c r="P893" s="108"/>
      <c r="Q893" s="107"/>
      <c r="R893" s="108"/>
      <c r="S893" s="108"/>
      <c r="T893" s="108"/>
      <c r="U893" s="108"/>
      <c r="V893" s="108"/>
      <c r="W893" s="108"/>
      <c r="X893" s="108"/>
      <c r="Y893" s="108"/>
    </row>
    <row r="894" spans="1:25" ht="18.75" customHeight="1">
      <c r="A894" s="108"/>
      <c r="B894" s="108"/>
      <c r="C894" s="108"/>
      <c r="D894" s="108"/>
      <c r="E894" s="108"/>
      <c r="F894" s="108"/>
      <c r="G894" s="108"/>
      <c r="H894" s="108"/>
      <c r="I894" s="108"/>
      <c r="J894" s="108"/>
      <c r="K894" s="108"/>
      <c r="L894" s="108"/>
      <c r="M894" s="108"/>
      <c r="N894" s="108"/>
      <c r="O894" s="108"/>
      <c r="P894" s="108"/>
      <c r="Q894" s="107"/>
      <c r="R894" s="108"/>
      <c r="S894" s="108"/>
      <c r="T894" s="108"/>
      <c r="U894" s="108"/>
      <c r="V894" s="108"/>
      <c r="W894" s="108"/>
      <c r="X894" s="108"/>
      <c r="Y894" s="108"/>
    </row>
    <row r="895" spans="1:25" ht="18.75" customHeight="1">
      <c r="A895" s="108"/>
      <c r="B895" s="108"/>
      <c r="C895" s="108"/>
      <c r="D895" s="108"/>
      <c r="E895" s="108"/>
      <c r="F895" s="108"/>
      <c r="G895" s="108"/>
      <c r="H895" s="108"/>
      <c r="I895" s="108"/>
      <c r="J895" s="108"/>
      <c r="K895" s="108"/>
      <c r="L895" s="108"/>
      <c r="M895" s="108"/>
      <c r="N895" s="108"/>
      <c r="O895" s="108"/>
      <c r="P895" s="108"/>
      <c r="Q895" s="107"/>
      <c r="R895" s="108"/>
      <c r="S895" s="108"/>
      <c r="T895" s="108"/>
      <c r="U895" s="108"/>
      <c r="V895" s="108"/>
      <c r="W895" s="108"/>
      <c r="X895" s="108"/>
      <c r="Y895" s="108"/>
    </row>
    <row r="896" spans="1:25" ht="18.75" customHeight="1">
      <c r="A896" s="108"/>
      <c r="B896" s="108"/>
      <c r="C896" s="108"/>
      <c r="D896" s="108"/>
      <c r="E896" s="108"/>
      <c r="F896" s="108"/>
      <c r="G896" s="108"/>
      <c r="H896" s="108"/>
      <c r="I896" s="108"/>
      <c r="J896" s="108"/>
      <c r="K896" s="108"/>
      <c r="L896" s="108"/>
      <c r="M896" s="108"/>
      <c r="N896" s="108"/>
      <c r="O896" s="108"/>
      <c r="P896" s="108"/>
      <c r="Q896" s="107"/>
      <c r="R896" s="108"/>
      <c r="S896" s="108"/>
      <c r="T896" s="108"/>
      <c r="U896" s="108"/>
      <c r="V896" s="108"/>
      <c r="W896" s="108"/>
      <c r="X896" s="108"/>
      <c r="Y896" s="108"/>
    </row>
    <row r="897" spans="1:25" ht="18.75" customHeight="1">
      <c r="A897" s="108"/>
      <c r="B897" s="108"/>
      <c r="C897" s="108"/>
      <c r="D897" s="108"/>
      <c r="E897" s="108"/>
      <c r="F897" s="108"/>
      <c r="G897" s="108"/>
      <c r="H897" s="108"/>
      <c r="I897" s="108"/>
      <c r="J897" s="108"/>
      <c r="K897" s="108"/>
      <c r="L897" s="108"/>
      <c r="M897" s="108"/>
      <c r="N897" s="108"/>
      <c r="O897" s="108"/>
      <c r="P897" s="108"/>
      <c r="Q897" s="107"/>
      <c r="R897" s="108"/>
      <c r="S897" s="108"/>
      <c r="T897" s="108"/>
      <c r="U897" s="108"/>
      <c r="V897" s="108"/>
      <c r="W897" s="108"/>
      <c r="X897" s="108"/>
      <c r="Y897" s="108"/>
    </row>
    <row r="898" spans="1:25" ht="18.75" customHeight="1">
      <c r="A898" s="108"/>
      <c r="B898" s="108"/>
      <c r="C898" s="108"/>
      <c r="D898" s="108"/>
      <c r="E898" s="108"/>
      <c r="F898" s="108"/>
      <c r="G898" s="108"/>
      <c r="H898" s="108"/>
      <c r="I898" s="108"/>
      <c r="J898" s="108"/>
      <c r="K898" s="108"/>
      <c r="L898" s="108"/>
      <c r="M898" s="108"/>
      <c r="N898" s="108"/>
      <c r="O898" s="108"/>
      <c r="P898" s="108"/>
      <c r="Q898" s="107"/>
      <c r="R898" s="108"/>
      <c r="S898" s="108"/>
      <c r="T898" s="108"/>
      <c r="U898" s="108"/>
      <c r="V898" s="108"/>
      <c r="W898" s="108"/>
      <c r="X898" s="108"/>
      <c r="Y898" s="108"/>
    </row>
    <row r="899" spans="1:25" ht="18.75" customHeight="1">
      <c r="A899" s="108"/>
      <c r="B899" s="108"/>
      <c r="C899" s="108"/>
      <c r="D899" s="108"/>
      <c r="E899" s="108"/>
      <c r="F899" s="108"/>
      <c r="G899" s="108"/>
      <c r="H899" s="108"/>
      <c r="I899" s="108"/>
      <c r="J899" s="108"/>
      <c r="K899" s="108"/>
      <c r="L899" s="108"/>
      <c r="M899" s="108"/>
      <c r="N899" s="108"/>
      <c r="O899" s="108"/>
      <c r="P899" s="108"/>
      <c r="Q899" s="107"/>
      <c r="R899" s="108"/>
      <c r="S899" s="108"/>
      <c r="T899" s="108"/>
      <c r="U899" s="108"/>
      <c r="V899" s="108"/>
      <c r="W899" s="108"/>
      <c r="X899" s="108"/>
      <c r="Y899" s="108"/>
    </row>
    <row r="900" spans="1:25" ht="18.75" customHeight="1">
      <c r="A900" s="108"/>
      <c r="B900" s="108"/>
      <c r="C900" s="108"/>
      <c r="D900" s="108"/>
      <c r="E900" s="108"/>
      <c r="F900" s="108"/>
      <c r="G900" s="108"/>
      <c r="H900" s="108"/>
      <c r="I900" s="108"/>
      <c r="J900" s="108"/>
      <c r="K900" s="108"/>
      <c r="L900" s="108"/>
      <c r="M900" s="108"/>
      <c r="N900" s="108"/>
      <c r="O900" s="108"/>
      <c r="P900" s="108"/>
      <c r="Q900" s="107"/>
      <c r="R900" s="108"/>
      <c r="S900" s="108"/>
      <c r="T900" s="108"/>
      <c r="U900" s="108"/>
      <c r="V900" s="108"/>
      <c r="W900" s="108"/>
      <c r="X900" s="108"/>
      <c r="Y900" s="108"/>
    </row>
    <row r="901" spans="1:25" ht="18.75" customHeight="1">
      <c r="A901" s="108"/>
      <c r="B901" s="108"/>
      <c r="C901" s="108"/>
      <c r="D901" s="108"/>
      <c r="E901" s="108"/>
      <c r="F901" s="108"/>
      <c r="G901" s="108"/>
      <c r="H901" s="108"/>
      <c r="I901" s="108"/>
      <c r="J901" s="108"/>
      <c r="K901" s="108"/>
      <c r="L901" s="108"/>
      <c r="M901" s="108"/>
      <c r="N901" s="108"/>
      <c r="O901" s="108"/>
      <c r="P901" s="108"/>
      <c r="Q901" s="107"/>
      <c r="R901" s="108"/>
      <c r="S901" s="108"/>
      <c r="T901" s="108"/>
      <c r="U901" s="108"/>
      <c r="V901" s="108"/>
      <c r="W901" s="108"/>
      <c r="X901" s="108"/>
      <c r="Y901" s="108"/>
    </row>
    <row r="902" spans="1:25" ht="18.75" customHeight="1">
      <c r="A902" s="108"/>
      <c r="B902" s="108"/>
      <c r="C902" s="108"/>
      <c r="D902" s="108"/>
      <c r="E902" s="108"/>
      <c r="F902" s="108"/>
      <c r="G902" s="108"/>
      <c r="H902" s="108"/>
      <c r="I902" s="108"/>
      <c r="J902" s="108"/>
      <c r="K902" s="108"/>
      <c r="L902" s="108"/>
      <c r="M902" s="108"/>
      <c r="N902" s="108"/>
      <c r="O902" s="108"/>
      <c r="P902" s="108"/>
      <c r="Q902" s="107"/>
      <c r="R902" s="108"/>
      <c r="S902" s="108"/>
      <c r="T902" s="108"/>
      <c r="U902" s="108"/>
      <c r="V902" s="108"/>
      <c r="W902" s="108"/>
      <c r="X902" s="108"/>
      <c r="Y902" s="108"/>
    </row>
    <row r="903" spans="1:25" ht="18.75" customHeight="1">
      <c r="A903" s="108"/>
      <c r="B903" s="108"/>
      <c r="C903" s="108"/>
      <c r="D903" s="108"/>
      <c r="E903" s="108"/>
      <c r="F903" s="108"/>
      <c r="G903" s="108"/>
      <c r="H903" s="108"/>
      <c r="I903" s="108"/>
      <c r="J903" s="108"/>
      <c r="K903" s="108"/>
      <c r="L903" s="108"/>
      <c r="M903" s="108"/>
      <c r="N903" s="108"/>
      <c r="O903" s="108"/>
      <c r="P903" s="108"/>
      <c r="Q903" s="107"/>
      <c r="R903" s="108"/>
      <c r="S903" s="108"/>
      <c r="T903" s="108"/>
      <c r="U903" s="108"/>
      <c r="V903" s="108"/>
      <c r="W903" s="108"/>
      <c r="X903" s="108"/>
      <c r="Y903" s="108"/>
    </row>
    <row r="904" spans="1:25" ht="18.75" customHeight="1">
      <c r="A904" s="108"/>
      <c r="B904" s="108"/>
      <c r="C904" s="108"/>
      <c r="D904" s="108"/>
      <c r="E904" s="108"/>
      <c r="F904" s="108"/>
      <c r="G904" s="108"/>
      <c r="H904" s="108"/>
      <c r="I904" s="108"/>
      <c r="J904" s="108"/>
      <c r="K904" s="108"/>
      <c r="L904" s="108"/>
      <c r="M904" s="108"/>
      <c r="N904" s="108"/>
      <c r="O904" s="108"/>
      <c r="P904" s="108"/>
      <c r="Q904" s="107"/>
      <c r="R904" s="108"/>
      <c r="S904" s="108"/>
      <c r="T904" s="108"/>
      <c r="U904" s="108"/>
      <c r="V904" s="108"/>
      <c r="W904" s="108"/>
      <c r="X904" s="108"/>
      <c r="Y904" s="108"/>
    </row>
    <row r="905" spans="1:25" ht="18.75" customHeight="1">
      <c r="A905" s="108"/>
      <c r="B905" s="108"/>
      <c r="C905" s="108"/>
      <c r="D905" s="108"/>
      <c r="E905" s="108"/>
      <c r="F905" s="108"/>
      <c r="G905" s="108"/>
      <c r="H905" s="108"/>
      <c r="I905" s="108"/>
      <c r="J905" s="108"/>
      <c r="K905" s="108"/>
      <c r="L905" s="108"/>
      <c r="M905" s="108"/>
      <c r="N905" s="108"/>
      <c r="O905" s="108"/>
      <c r="P905" s="108"/>
      <c r="Q905" s="107"/>
      <c r="R905" s="108"/>
      <c r="S905" s="108"/>
      <c r="T905" s="108"/>
      <c r="U905" s="108"/>
      <c r="V905" s="108"/>
      <c r="W905" s="108"/>
      <c r="X905" s="108"/>
      <c r="Y905" s="108"/>
    </row>
    <row r="906" spans="1:25" ht="18.75" customHeight="1">
      <c r="A906" s="108"/>
      <c r="B906" s="108"/>
      <c r="C906" s="108"/>
      <c r="D906" s="108"/>
      <c r="E906" s="108"/>
      <c r="F906" s="108"/>
      <c r="G906" s="108"/>
      <c r="H906" s="108"/>
      <c r="I906" s="108"/>
      <c r="J906" s="108"/>
      <c r="K906" s="108"/>
      <c r="L906" s="108"/>
      <c r="M906" s="108"/>
      <c r="N906" s="108"/>
      <c r="O906" s="108"/>
      <c r="P906" s="108"/>
      <c r="Q906" s="107"/>
      <c r="R906" s="108"/>
      <c r="S906" s="108"/>
      <c r="T906" s="108"/>
      <c r="U906" s="108"/>
      <c r="V906" s="108"/>
      <c r="W906" s="108"/>
      <c r="X906" s="108"/>
      <c r="Y906" s="108"/>
    </row>
    <row r="907" spans="1:25" ht="18.75" customHeight="1">
      <c r="A907" s="108"/>
      <c r="B907" s="108"/>
      <c r="C907" s="108"/>
      <c r="D907" s="108"/>
      <c r="E907" s="108"/>
      <c r="F907" s="108"/>
      <c r="G907" s="108"/>
      <c r="H907" s="108"/>
      <c r="I907" s="108"/>
      <c r="J907" s="108"/>
      <c r="K907" s="108"/>
      <c r="L907" s="108"/>
      <c r="M907" s="108"/>
      <c r="N907" s="108"/>
      <c r="O907" s="108"/>
      <c r="P907" s="108"/>
      <c r="Q907" s="107"/>
      <c r="R907" s="108"/>
      <c r="S907" s="108"/>
      <c r="T907" s="108"/>
      <c r="U907" s="108"/>
      <c r="V907" s="108"/>
      <c r="W907" s="108"/>
      <c r="X907" s="108"/>
      <c r="Y907" s="108"/>
    </row>
    <row r="908" spans="1:25" ht="18.75" customHeight="1">
      <c r="A908" s="108"/>
      <c r="B908" s="108"/>
      <c r="C908" s="108"/>
      <c r="D908" s="108"/>
      <c r="E908" s="108"/>
      <c r="F908" s="108"/>
      <c r="G908" s="108"/>
      <c r="H908" s="108"/>
      <c r="I908" s="108"/>
      <c r="J908" s="108"/>
      <c r="K908" s="108"/>
      <c r="L908" s="108"/>
      <c r="M908" s="108"/>
      <c r="N908" s="108"/>
      <c r="O908" s="108"/>
      <c r="P908" s="108"/>
      <c r="Q908" s="107"/>
      <c r="R908" s="108"/>
      <c r="S908" s="108"/>
      <c r="T908" s="108"/>
      <c r="U908" s="108"/>
      <c r="V908" s="108"/>
      <c r="W908" s="108"/>
      <c r="X908" s="108"/>
      <c r="Y908" s="108"/>
    </row>
    <row r="909" spans="1:25" ht="18.75" customHeight="1">
      <c r="A909" s="108"/>
      <c r="B909" s="108"/>
      <c r="C909" s="108"/>
      <c r="D909" s="108"/>
      <c r="E909" s="108"/>
      <c r="F909" s="108"/>
      <c r="G909" s="108"/>
      <c r="H909" s="108"/>
      <c r="I909" s="108"/>
      <c r="J909" s="108"/>
      <c r="K909" s="108"/>
      <c r="L909" s="108"/>
      <c r="M909" s="108"/>
      <c r="N909" s="108"/>
      <c r="O909" s="108"/>
      <c r="P909" s="108"/>
      <c r="Q909" s="107"/>
      <c r="R909" s="108"/>
      <c r="S909" s="108"/>
      <c r="T909" s="108"/>
      <c r="U909" s="108"/>
      <c r="V909" s="108"/>
      <c r="W909" s="108"/>
      <c r="X909" s="108"/>
      <c r="Y909" s="108"/>
    </row>
    <row r="910" spans="1:25" ht="18.75" customHeight="1">
      <c r="A910" s="108"/>
      <c r="B910" s="108"/>
      <c r="C910" s="108"/>
      <c r="D910" s="108"/>
      <c r="E910" s="108"/>
      <c r="F910" s="108"/>
      <c r="G910" s="108"/>
      <c r="H910" s="108"/>
      <c r="I910" s="108"/>
      <c r="J910" s="108"/>
      <c r="K910" s="108"/>
      <c r="L910" s="108"/>
      <c r="M910" s="108"/>
      <c r="N910" s="108"/>
      <c r="O910" s="108"/>
      <c r="P910" s="108"/>
      <c r="Q910" s="107"/>
      <c r="R910" s="108"/>
      <c r="S910" s="108"/>
      <c r="T910" s="108"/>
      <c r="U910" s="108"/>
      <c r="V910" s="108"/>
      <c r="W910" s="108"/>
      <c r="X910" s="108"/>
      <c r="Y910" s="108"/>
    </row>
    <row r="911" spans="1:25" ht="18.75" customHeight="1">
      <c r="A911" s="108"/>
      <c r="B911" s="108"/>
      <c r="C911" s="108"/>
      <c r="D911" s="108"/>
      <c r="E911" s="108"/>
      <c r="F911" s="108"/>
      <c r="G911" s="108"/>
      <c r="H911" s="108"/>
      <c r="I911" s="108"/>
      <c r="J911" s="108"/>
      <c r="K911" s="108"/>
      <c r="L911" s="108"/>
      <c r="M911" s="108"/>
      <c r="N911" s="108"/>
      <c r="O911" s="108"/>
      <c r="P911" s="108"/>
      <c r="Q911" s="107"/>
      <c r="R911" s="108"/>
      <c r="S911" s="108"/>
      <c r="T911" s="108"/>
      <c r="U911" s="108"/>
      <c r="V911" s="108"/>
      <c r="W911" s="108"/>
      <c r="X911" s="108"/>
      <c r="Y911" s="108"/>
    </row>
    <row r="912" spans="1:25" ht="18.75" customHeight="1">
      <c r="A912" s="108"/>
      <c r="B912" s="108"/>
      <c r="C912" s="108"/>
      <c r="D912" s="108"/>
      <c r="E912" s="108"/>
      <c r="F912" s="108"/>
      <c r="G912" s="108"/>
      <c r="H912" s="108"/>
      <c r="I912" s="108"/>
      <c r="J912" s="108"/>
      <c r="K912" s="108"/>
      <c r="L912" s="108"/>
      <c r="M912" s="108"/>
      <c r="N912" s="108"/>
      <c r="O912" s="108"/>
      <c r="P912" s="108"/>
      <c r="Q912" s="107"/>
      <c r="R912" s="108"/>
      <c r="S912" s="108"/>
      <c r="T912" s="108"/>
      <c r="U912" s="108"/>
      <c r="V912" s="108"/>
      <c r="W912" s="108"/>
      <c r="X912" s="108"/>
      <c r="Y912" s="108"/>
    </row>
    <row r="913" spans="1:25" ht="18.75" customHeight="1">
      <c r="A913" s="108"/>
      <c r="B913" s="108"/>
      <c r="C913" s="108"/>
      <c r="D913" s="108"/>
      <c r="E913" s="108"/>
      <c r="F913" s="108"/>
      <c r="G913" s="108"/>
      <c r="H913" s="108"/>
      <c r="I913" s="108"/>
      <c r="J913" s="108"/>
      <c r="K913" s="108"/>
      <c r="L913" s="108"/>
      <c r="M913" s="108"/>
      <c r="N913" s="108"/>
      <c r="O913" s="108"/>
      <c r="P913" s="108"/>
      <c r="Q913" s="107"/>
      <c r="R913" s="108"/>
      <c r="S913" s="108"/>
      <c r="T913" s="108"/>
      <c r="U913" s="108"/>
      <c r="V913" s="108"/>
      <c r="W913" s="108"/>
      <c r="X913" s="108"/>
      <c r="Y913" s="108"/>
    </row>
    <row r="914" spans="1:25" ht="18.75" customHeight="1">
      <c r="A914" s="108"/>
      <c r="B914" s="108"/>
      <c r="C914" s="108"/>
      <c r="D914" s="108"/>
      <c r="E914" s="108"/>
      <c r="F914" s="108"/>
      <c r="G914" s="108"/>
      <c r="H914" s="108"/>
      <c r="I914" s="108"/>
      <c r="J914" s="108"/>
      <c r="K914" s="108"/>
      <c r="L914" s="108"/>
      <c r="M914" s="108"/>
      <c r="N914" s="108"/>
      <c r="O914" s="108"/>
      <c r="P914" s="108"/>
      <c r="Q914" s="107"/>
      <c r="R914" s="108"/>
      <c r="S914" s="108"/>
      <c r="T914" s="108"/>
      <c r="U914" s="108"/>
      <c r="V914" s="108"/>
      <c r="W914" s="108"/>
      <c r="X914" s="108"/>
      <c r="Y914" s="108"/>
    </row>
    <row r="915" spans="1:25" ht="18.75" customHeight="1">
      <c r="A915" s="108"/>
      <c r="B915" s="108"/>
      <c r="C915" s="108"/>
      <c r="D915" s="108"/>
      <c r="E915" s="108"/>
      <c r="F915" s="108"/>
      <c r="G915" s="108"/>
      <c r="H915" s="108"/>
      <c r="I915" s="108"/>
      <c r="J915" s="108"/>
      <c r="K915" s="108"/>
      <c r="L915" s="108"/>
      <c r="M915" s="108"/>
      <c r="N915" s="108"/>
      <c r="O915" s="108"/>
      <c r="P915" s="108"/>
      <c r="Q915" s="107"/>
      <c r="R915" s="108"/>
      <c r="S915" s="108"/>
      <c r="T915" s="108"/>
      <c r="U915" s="108"/>
      <c r="V915" s="108"/>
      <c r="W915" s="108"/>
      <c r="X915" s="108"/>
      <c r="Y915" s="108"/>
    </row>
    <row r="916" spans="1:25" ht="18.75" customHeight="1">
      <c r="A916" s="108"/>
      <c r="B916" s="108"/>
      <c r="C916" s="108"/>
      <c r="D916" s="108"/>
      <c r="E916" s="108"/>
      <c r="F916" s="108"/>
      <c r="G916" s="108"/>
      <c r="H916" s="108"/>
      <c r="I916" s="108"/>
      <c r="J916" s="108"/>
      <c r="K916" s="108"/>
      <c r="L916" s="108"/>
      <c r="M916" s="108"/>
      <c r="N916" s="108"/>
      <c r="O916" s="108"/>
      <c r="P916" s="108"/>
      <c r="Q916" s="107"/>
      <c r="R916" s="108"/>
      <c r="S916" s="108"/>
      <c r="T916" s="108"/>
      <c r="U916" s="108"/>
      <c r="V916" s="108"/>
      <c r="W916" s="108"/>
      <c r="X916" s="108"/>
      <c r="Y916" s="108"/>
    </row>
    <row r="917" spans="1:25" ht="18.75" customHeight="1">
      <c r="A917" s="108"/>
      <c r="B917" s="108"/>
      <c r="C917" s="108"/>
      <c r="D917" s="108"/>
      <c r="E917" s="108"/>
      <c r="F917" s="108"/>
      <c r="G917" s="108"/>
      <c r="H917" s="108"/>
      <c r="I917" s="108"/>
      <c r="J917" s="108"/>
      <c r="K917" s="108"/>
      <c r="L917" s="108"/>
      <c r="M917" s="108"/>
      <c r="N917" s="108"/>
      <c r="O917" s="108"/>
      <c r="P917" s="108"/>
      <c r="Q917" s="107"/>
      <c r="R917" s="108"/>
      <c r="S917" s="108"/>
      <c r="T917" s="108"/>
      <c r="U917" s="108"/>
      <c r="V917" s="108"/>
      <c r="W917" s="108"/>
      <c r="X917" s="108"/>
      <c r="Y917" s="108"/>
    </row>
    <row r="918" spans="1:25" ht="18.75" customHeight="1">
      <c r="A918" s="108"/>
      <c r="B918" s="108"/>
      <c r="C918" s="108"/>
      <c r="D918" s="108"/>
      <c r="E918" s="108"/>
      <c r="F918" s="108"/>
      <c r="G918" s="108"/>
      <c r="H918" s="108"/>
      <c r="I918" s="108"/>
      <c r="J918" s="108"/>
      <c r="K918" s="108"/>
      <c r="L918" s="108"/>
      <c r="M918" s="108"/>
      <c r="N918" s="108"/>
      <c r="O918" s="108"/>
      <c r="P918" s="108"/>
      <c r="Q918" s="107"/>
      <c r="R918" s="108"/>
      <c r="S918" s="108"/>
      <c r="T918" s="108"/>
      <c r="U918" s="108"/>
      <c r="V918" s="108"/>
      <c r="W918" s="108"/>
      <c r="X918" s="108"/>
      <c r="Y918" s="108"/>
    </row>
    <row r="919" spans="1:25" ht="18.75" customHeight="1">
      <c r="A919" s="108"/>
      <c r="B919" s="108"/>
      <c r="C919" s="108"/>
      <c r="D919" s="108"/>
      <c r="E919" s="108"/>
      <c r="F919" s="108"/>
      <c r="G919" s="108"/>
      <c r="H919" s="108"/>
      <c r="I919" s="108"/>
      <c r="J919" s="108"/>
      <c r="K919" s="108"/>
      <c r="L919" s="108"/>
      <c r="M919" s="108"/>
      <c r="N919" s="108"/>
      <c r="O919" s="108"/>
      <c r="P919" s="108"/>
      <c r="Q919" s="107"/>
      <c r="R919" s="108"/>
      <c r="S919" s="108"/>
      <c r="T919" s="108"/>
      <c r="U919" s="108"/>
      <c r="V919" s="108"/>
      <c r="W919" s="108"/>
      <c r="X919" s="108"/>
      <c r="Y919" s="108"/>
    </row>
    <row r="920" spans="1:25" ht="18.75" customHeight="1">
      <c r="A920" s="108"/>
      <c r="B920" s="108"/>
      <c r="C920" s="108"/>
      <c r="D920" s="108"/>
      <c r="E920" s="108"/>
      <c r="F920" s="108"/>
      <c r="G920" s="108"/>
      <c r="H920" s="108"/>
      <c r="I920" s="108"/>
      <c r="J920" s="108"/>
      <c r="K920" s="108"/>
      <c r="L920" s="108"/>
      <c r="M920" s="108"/>
      <c r="N920" s="108"/>
      <c r="O920" s="108"/>
      <c r="P920" s="108"/>
      <c r="Q920" s="107"/>
      <c r="R920" s="108"/>
      <c r="S920" s="108"/>
      <c r="T920" s="108"/>
      <c r="U920" s="108"/>
      <c r="V920" s="108"/>
      <c r="W920" s="108"/>
      <c r="X920" s="108"/>
      <c r="Y920" s="108"/>
    </row>
    <row r="921" spans="1:25" ht="18.75" customHeight="1">
      <c r="A921" s="108"/>
      <c r="B921" s="108"/>
      <c r="C921" s="108"/>
      <c r="D921" s="108"/>
      <c r="E921" s="108"/>
      <c r="F921" s="108"/>
      <c r="G921" s="108"/>
      <c r="H921" s="108"/>
      <c r="I921" s="108"/>
      <c r="J921" s="108"/>
      <c r="K921" s="108"/>
      <c r="L921" s="108"/>
      <c r="M921" s="108"/>
      <c r="N921" s="108"/>
      <c r="O921" s="108"/>
      <c r="P921" s="108"/>
      <c r="Q921" s="107"/>
      <c r="R921" s="108"/>
      <c r="S921" s="108"/>
      <c r="T921" s="108"/>
      <c r="U921" s="108"/>
      <c r="V921" s="108"/>
      <c r="W921" s="108"/>
      <c r="X921" s="108"/>
      <c r="Y921" s="108"/>
    </row>
    <row r="922" spans="1:25" ht="18.75" customHeight="1">
      <c r="A922" s="108"/>
      <c r="B922" s="108"/>
      <c r="C922" s="108"/>
      <c r="D922" s="108"/>
      <c r="E922" s="108"/>
      <c r="F922" s="108"/>
      <c r="G922" s="108"/>
      <c r="H922" s="108"/>
      <c r="I922" s="108"/>
      <c r="J922" s="108"/>
      <c r="K922" s="108"/>
      <c r="L922" s="108"/>
      <c r="M922" s="108"/>
      <c r="N922" s="108"/>
      <c r="O922" s="108"/>
      <c r="P922" s="108"/>
      <c r="Q922" s="107"/>
      <c r="R922" s="108"/>
      <c r="S922" s="108"/>
      <c r="T922" s="108"/>
      <c r="U922" s="108"/>
      <c r="V922" s="108"/>
      <c r="W922" s="108"/>
      <c r="X922" s="108"/>
      <c r="Y922" s="108"/>
    </row>
    <row r="923" spans="1:25" ht="18.75" customHeight="1">
      <c r="A923" s="108"/>
      <c r="B923" s="108"/>
      <c r="C923" s="108"/>
      <c r="D923" s="108"/>
      <c r="E923" s="108"/>
      <c r="F923" s="108"/>
      <c r="G923" s="108"/>
      <c r="H923" s="108"/>
      <c r="I923" s="108"/>
      <c r="J923" s="108"/>
      <c r="K923" s="108"/>
      <c r="L923" s="108"/>
      <c r="M923" s="108"/>
      <c r="N923" s="108"/>
      <c r="O923" s="108"/>
      <c r="P923" s="108"/>
      <c r="Q923" s="107"/>
      <c r="R923" s="108"/>
      <c r="S923" s="108"/>
      <c r="T923" s="108"/>
      <c r="U923" s="108"/>
      <c r="V923" s="108"/>
      <c r="W923" s="108"/>
      <c r="X923" s="108"/>
      <c r="Y923" s="108"/>
    </row>
    <row r="924" spans="1:25" ht="18.75" customHeight="1">
      <c r="A924" s="108"/>
      <c r="B924" s="108"/>
      <c r="C924" s="108"/>
      <c r="D924" s="108"/>
      <c r="E924" s="108"/>
      <c r="F924" s="108"/>
      <c r="G924" s="108"/>
      <c r="H924" s="108"/>
      <c r="I924" s="108"/>
      <c r="J924" s="108"/>
      <c r="K924" s="108"/>
      <c r="L924" s="108"/>
      <c r="M924" s="108"/>
      <c r="N924" s="108"/>
      <c r="O924" s="108"/>
      <c r="P924" s="108"/>
      <c r="Q924" s="107"/>
      <c r="R924" s="108"/>
      <c r="S924" s="108"/>
      <c r="T924" s="108"/>
      <c r="U924" s="108"/>
      <c r="V924" s="108"/>
      <c r="W924" s="108"/>
      <c r="X924" s="108"/>
      <c r="Y924" s="108"/>
    </row>
    <row r="925" spans="1:25" ht="18.75" customHeight="1">
      <c r="A925" s="108"/>
      <c r="B925" s="108"/>
      <c r="C925" s="108"/>
      <c r="D925" s="108"/>
      <c r="E925" s="108"/>
      <c r="F925" s="108"/>
      <c r="G925" s="108"/>
      <c r="H925" s="108"/>
      <c r="I925" s="108"/>
      <c r="J925" s="108"/>
      <c r="K925" s="108"/>
      <c r="L925" s="108"/>
      <c r="M925" s="108"/>
      <c r="N925" s="108"/>
      <c r="O925" s="108"/>
      <c r="P925" s="108"/>
      <c r="Q925" s="107"/>
      <c r="R925" s="108"/>
      <c r="S925" s="108"/>
      <c r="T925" s="108"/>
      <c r="U925" s="108"/>
      <c r="V925" s="108"/>
      <c r="W925" s="108"/>
      <c r="X925" s="108"/>
      <c r="Y925" s="108"/>
    </row>
    <row r="926" spans="1:25" ht="18.75" customHeight="1">
      <c r="A926" s="108"/>
      <c r="B926" s="108"/>
      <c r="C926" s="108"/>
      <c r="D926" s="108"/>
      <c r="E926" s="108"/>
      <c r="F926" s="108"/>
      <c r="G926" s="108"/>
      <c r="H926" s="108"/>
      <c r="I926" s="108"/>
      <c r="J926" s="108"/>
      <c r="K926" s="108"/>
      <c r="L926" s="108"/>
      <c r="M926" s="108"/>
      <c r="N926" s="108"/>
      <c r="O926" s="108"/>
      <c r="P926" s="108"/>
      <c r="Q926" s="107"/>
      <c r="R926" s="108"/>
      <c r="S926" s="108"/>
      <c r="T926" s="108"/>
      <c r="U926" s="108"/>
      <c r="V926" s="108"/>
      <c r="W926" s="108"/>
      <c r="X926" s="108"/>
      <c r="Y926" s="108"/>
    </row>
    <row r="927" spans="1:25" ht="18.75" customHeight="1">
      <c r="A927" s="108"/>
      <c r="B927" s="108"/>
      <c r="C927" s="108"/>
      <c r="D927" s="108"/>
      <c r="E927" s="108"/>
      <c r="F927" s="108"/>
      <c r="G927" s="108"/>
      <c r="H927" s="108"/>
      <c r="I927" s="108"/>
      <c r="J927" s="108"/>
      <c r="K927" s="108"/>
      <c r="L927" s="108"/>
      <c r="M927" s="108"/>
      <c r="N927" s="108"/>
      <c r="O927" s="108"/>
      <c r="P927" s="108"/>
      <c r="Q927" s="107"/>
      <c r="R927" s="108"/>
      <c r="S927" s="108"/>
      <c r="T927" s="108"/>
      <c r="U927" s="108"/>
      <c r="V927" s="108"/>
      <c r="W927" s="108"/>
      <c r="X927" s="108"/>
      <c r="Y927" s="108"/>
    </row>
    <row r="928" spans="1:25" ht="18.75" customHeight="1">
      <c r="A928" s="108"/>
      <c r="B928" s="108"/>
      <c r="C928" s="108"/>
      <c r="D928" s="108"/>
      <c r="E928" s="108"/>
      <c r="F928" s="108"/>
      <c r="G928" s="108"/>
      <c r="H928" s="108"/>
      <c r="I928" s="108"/>
      <c r="J928" s="108"/>
      <c r="K928" s="108"/>
      <c r="L928" s="108"/>
      <c r="M928" s="108"/>
      <c r="N928" s="108"/>
      <c r="O928" s="108"/>
      <c r="P928" s="108"/>
      <c r="Q928" s="107"/>
      <c r="R928" s="108"/>
      <c r="S928" s="108"/>
      <c r="T928" s="108"/>
      <c r="U928" s="108"/>
      <c r="V928" s="108"/>
      <c r="W928" s="108"/>
      <c r="X928" s="108"/>
      <c r="Y928" s="108"/>
    </row>
    <row r="929" spans="1:25" ht="18.75" customHeight="1">
      <c r="A929" s="108"/>
      <c r="B929" s="108"/>
      <c r="C929" s="108"/>
      <c r="D929" s="108"/>
      <c r="E929" s="108"/>
      <c r="F929" s="108"/>
      <c r="G929" s="108"/>
      <c r="H929" s="108"/>
      <c r="I929" s="108"/>
      <c r="J929" s="108"/>
      <c r="K929" s="108"/>
      <c r="L929" s="108"/>
      <c r="M929" s="108"/>
      <c r="N929" s="108"/>
      <c r="O929" s="108"/>
      <c r="P929" s="108"/>
      <c r="Q929" s="107"/>
      <c r="R929" s="108"/>
      <c r="S929" s="108"/>
      <c r="T929" s="108"/>
      <c r="U929" s="108"/>
      <c r="V929" s="108"/>
      <c r="W929" s="108"/>
      <c r="X929" s="108"/>
      <c r="Y929" s="108"/>
    </row>
    <row r="930" spans="1:25" ht="18.75" customHeight="1">
      <c r="A930" s="108"/>
      <c r="B930" s="108"/>
      <c r="C930" s="108"/>
      <c r="D930" s="108"/>
      <c r="E930" s="108"/>
      <c r="F930" s="108"/>
      <c r="G930" s="108"/>
      <c r="H930" s="108"/>
      <c r="I930" s="108"/>
      <c r="J930" s="108"/>
      <c r="K930" s="108"/>
      <c r="L930" s="108"/>
      <c r="M930" s="108"/>
      <c r="N930" s="108"/>
      <c r="O930" s="108"/>
      <c r="P930" s="108"/>
      <c r="Q930" s="107"/>
      <c r="R930" s="108"/>
      <c r="S930" s="108"/>
      <c r="T930" s="108"/>
      <c r="U930" s="108"/>
      <c r="V930" s="108"/>
      <c r="W930" s="108"/>
      <c r="X930" s="108"/>
      <c r="Y930" s="108"/>
    </row>
    <row r="931" spans="1:25" ht="18.75" customHeight="1">
      <c r="A931" s="108"/>
      <c r="B931" s="108"/>
      <c r="C931" s="108"/>
      <c r="D931" s="108"/>
      <c r="E931" s="108"/>
      <c r="F931" s="108"/>
      <c r="G931" s="108"/>
      <c r="H931" s="108"/>
      <c r="I931" s="108"/>
      <c r="J931" s="108"/>
      <c r="K931" s="108"/>
      <c r="L931" s="108"/>
      <c r="M931" s="108"/>
      <c r="N931" s="108"/>
      <c r="O931" s="108"/>
      <c r="P931" s="108"/>
      <c r="Q931" s="107"/>
      <c r="R931" s="108"/>
      <c r="S931" s="108"/>
      <c r="T931" s="108"/>
      <c r="U931" s="108"/>
      <c r="V931" s="108"/>
      <c r="W931" s="108"/>
      <c r="X931" s="108"/>
      <c r="Y931" s="108"/>
    </row>
    <row r="932" spans="1:25" ht="18.75" customHeight="1">
      <c r="A932" s="108"/>
      <c r="B932" s="108"/>
      <c r="C932" s="108"/>
      <c r="D932" s="108"/>
      <c r="E932" s="108"/>
      <c r="F932" s="108"/>
      <c r="G932" s="108"/>
      <c r="H932" s="108"/>
      <c r="I932" s="108"/>
      <c r="J932" s="108"/>
      <c r="K932" s="108"/>
      <c r="L932" s="108"/>
      <c r="M932" s="108"/>
      <c r="N932" s="108"/>
      <c r="O932" s="108"/>
      <c r="P932" s="108"/>
      <c r="Q932" s="107"/>
      <c r="R932" s="108"/>
      <c r="S932" s="108"/>
      <c r="T932" s="108"/>
      <c r="U932" s="108"/>
      <c r="V932" s="108"/>
      <c r="W932" s="108"/>
      <c r="X932" s="108"/>
      <c r="Y932" s="108"/>
    </row>
    <row r="933" spans="1:25" ht="18.75" customHeight="1">
      <c r="A933" s="108"/>
      <c r="B933" s="108"/>
      <c r="C933" s="108"/>
      <c r="D933" s="108"/>
      <c r="E933" s="108"/>
      <c r="F933" s="108"/>
      <c r="G933" s="108"/>
      <c r="H933" s="108"/>
      <c r="I933" s="108"/>
      <c r="J933" s="108"/>
      <c r="K933" s="108"/>
      <c r="L933" s="108"/>
      <c r="M933" s="108"/>
      <c r="N933" s="108"/>
      <c r="O933" s="108"/>
      <c r="P933" s="108"/>
      <c r="Q933" s="107"/>
      <c r="R933" s="108"/>
      <c r="S933" s="108"/>
      <c r="T933" s="108"/>
      <c r="U933" s="108"/>
      <c r="V933" s="108"/>
      <c r="W933" s="108"/>
      <c r="X933" s="108"/>
      <c r="Y933" s="108"/>
    </row>
    <row r="934" spans="1:25" ht="18.75" customHeight="1">
      <c r="A934" s="108"/>
      <c r="B934" s="108"/>
      <c r="C934" s="108"/>
      <c r="D934" s="108"/>
      <c r="E934" s="108"/>
      <c r="F934" s="108"/>
      <c r="G934" s="108"/>
      <c r="H934" s="108"/>
      <c r="I934" s="108"/>
      <c r="J934" s="108"/>
      <c r="K934" s="108"/>
      <c r="L934" s="108"/>
      <c r="M934" s="108"/>
      <c r="N934" s="108"/>
      <c r="O934" s="108"/>
      <c r="P934" s="108"/>
      <c r="Q934" s="107"/>
      <c r="R934" s="108"/>
      <c r="S934" s="108"/>
      <c r="T934" s="108"/>
      <c r="U934" s="108"/>
      <c r="V934" s="108"/>
      <c r="W934" s="108"/>
      <c r="X934" s="108"/>
      <c r="Y934" s="108"/>
    </row>
    <row r="935" spans="1:25" ht="18.75" customHeight="1">
      <c r="A935" s="108"/>
      <c r="B935" s="108"/>
      <c r="C935" s="108"/>
      <c r="D935" s="108"/>
      <c r="E935" s="108"/>
      <c r="F935" s="108"/>
      <c r="G935" s="108"/>
      <c r="H935" s="108"/>
      <c r="I935" s="108"/>
      <c r="J935" s="108"/>
      <c r="K935" s="108"/>
      <c r="L935" s="108"/>
      <c r="M935" s="108"/>
      <c r="N935" s="108"/>
      <c r="O935" s="108"/>
      <c r="P935" s="108"/>
      <c r="Q935" s="107"/>
      <c r="R935" s="108"/>
      <c r="S935" s="108"/>
      <c r="T935" s="108"/>
      <c r="U935" s="108"/>
      <c r="V935" s="108"/>
      <c r="W935" s="108"/>
      <c r="X935" s="108"/>
      <c r="Y935" s="108"/>
    </row>
    <row r="936" spans="1:25" ht="18.75" customHeight="1">
      <c r="A936" s="108"/>
      <c r="B936" s="108"/>
      <c r="C936" s="108"/>
      <c r="D936" s="108"/>
      <c r="E936" s="108"/>
      <c r="F936" s="108"/>
      <c r="G936" s="108"/>
      <c r="H936" s="108"/>
      <c r="I936" s="108"/>
      <c r="J936" s="108"/>
      <c r="K936" s="108"/>
      <c r="L936" s="108"/>
      <c r="M936" s="108"/>
      <c r="N936" s="108"/>
      <c r="O936" s="108"/>
      <c r="P936" s="108"/>
      <c r="Q936" s="107"/>
      <c r="R936" s="108"/>
      <c r="S936" s="108"/>
      <c r="T936" s="108"/>
      <c r="U936" s="108"/>
      <c r="V936" s="108"/>
      <c r="W936" s="108"/>
      <c r="X936" s="108"/>
      <c r="Y936" s="108"/>
    </row>
    <row r="937" spans="1:25" ht="18.75" customHeight="1">
      <c r="A937" s="108"/>
      <c r="B937" s="108"/>
      <c r="C937" s="108"/>
      <c r="D937" s="108"/>
      <c r="E937" s="108"/>
      <c r="F937" s="108"/>
      <c r="G937" s="108"/>
      <c r="H937" s="108"/>
      <c r="I937" s="108"/>
      <c r="J937" s="108"/>
      <c r="K937" s="108"/>
      <c r="L937" s="108"/>
      <c r="M937" s="108"/>
      <c r="N937" s="108"/>
      <c r="O937" s="108"/>
      <c r="P937" s="108"/>
      <c r="Q937" s="107"/>
      <c r="R937" s="108"/>
      <c r="S937" s="108"/>
      <c r="T937" s="108"/>
      <c r="U937" s="108"/>
      <c r="V937" s="108"/>
      <c r="W937" s="108"/>
      <c r="X937" s="108"/>
      <c r="Y937" s="108"/>
    </row>
    <row r="938" spans="1:25" ht="18.75" customHeight="1">
      <c r="A938" s="108"/>
      <c r="B938" s="108"/>
      <c r="C938" s="108"/>
      <c r="D938" s="108"/>
      <c r="E938" s="108"/>
      <c r="F938" s="108"/>
      <c r="G938" s="108"/>
      <c r="H938" s="108"/>
      <c r="I938" s="108"/>
      <c r="J938" s="108"/>
      <c r="K938" s="108"/>
      <c r="L938" s="108"/>
      <c r="M938" s="108"/>
      <c r="N938" s="108"/>
      <c r="O938" s="108"/>
      <c r="P938" s="108"/>
      <c r="Q938" s="107"/>
      <c r="R938" s="108"/>
      <c r="S938" s="108"/>
      <c r="T938" s="108"/>
      <c r="U938" s="108"/>
      <c r="V938" s="108"/>
      <c r="W938" s="108"/>
      <c r="X938" s="108"/>
      <c r="Y938" s="108"/>
    </row>
    <row r="939" spans="1:25" ht="18.75" customHeight="1">
      <c r="A939" s="108"/>
      <c r="B939" s="108"/>
      <c r="C939" s="108"/>
      <c r="D939" s="108"/>
      <c r="E939" s="108"/>
      <c r="F939" s="108"/>
      <c r="G939" s="108"/>
      <c r="H939" s="108"/>
      <c r="I939" s="108"/>
      <c r="J939" s="108"/>
      <c r="K939" s="108"/>
      <c r="L939" s="108"/>
      <c r="M939" s="108"/>
      <c r="N939" s="108"/>
      <c r="O939" s="108"/>
      <c r="P939" s="108"/>
      <c r="Q939" s="107"/>
      <c r="R939" s="108"/>
      <c r="S939" s="108"/>
      <c r="T939" s="108"/>
      <c r="U939" s="108"/>
      <c r="V939" s="108"/>
      <c r="W939" s="108"/>
      <c r="X939" s="108"/>
      <c r="Y939" s="108"/>
    </row>
    <row r="940" spans="1:25" ht="18.75" customHeight="1">
      <c r="A940" s="108"/>
      <c r="B940" s="108"/>
      <c r="C940" s="108"/>
      <c r="D940" s="108"/>
      <c r="E940" s="108"/>
      <c r="F940" s="108"/>
      <c r="G940" s="108"/>
      <c r="H940" s="108"/>
      <c r="I940" s="108"/>
      <c r="J940" s="108"/>
      <c r="K940" s="108"/>
      <c r="L940" s="108"/>
      <c r="M940" s="108"/>
      <c r="N940" s="108"/>
      <c r="O940" s="108"/>
      <c r="P940" s="108"/>
      <c r="Q940" s="107"/>
      <c r="R940" s="108"/>
      <c r="S940" s="108"/>
      <c r="T940" s="108"/>
      <c r="U940" s="108"/>
      <c r="V940" s="108"/>
      <c r="W940" s="108"/>
      <c r="X940" s="108"/>
      <c r="Y940" s="108"/>
    </row>
    <row r="941" spans="1:25" ht="18.75" customHeight="1">
      <c r="A941" s="108"/>
      <c r="B941" s="108"/>
      <c r="C941" s="108"/>
      <c r="D941" s="108"/>
      <c r="E941" s="108"/>
      <c r="F941" s="108"/>
      <c r="G941" s="108"/>
      <c r="H941" s="108"/>
      <c r="I941" s="108"/>
      <c r="J941" s="108"/>
      <c r="K941" s="108"/>
      <c r="L941" s="108"/>
      <c r="M941" s="108"/>
      <c r="N941" s="108"/>
      <c r="O941" s="108"/>
      <c r="P941" s="108"/>
      <c r="Q941" s="107"/>
      <c r="R941" s="108"/>
      <c r="S941" s="108"/>
      <c r="T941" s="108"/>
      <c r="U941" s="108"/>
      <c r="V941" s="108"/>
      <c r="W941" s="108"/>
      <c r="X941" s="108"/>
      <c r="Y941" s="108"/>
    </row>
    <row r="942" spans="1:25" ht="18.75" customHeight="1">
      <c r="A942" s="108"/>
      <c r="B942" s="108"/>
      <c r="C942" s="108"/>
      <c r="D942" s="108"/>
      <c r="E942" s="108"/>
      <c r="F942" s="108"/>
      <c r="G942" s="108"/>
      <c r="H942" s="108"/>
      <c r="I942" s="108"/>
      <c r="J942" s="108"/>
      <c r="K942" s="108"/>
      <c r="L942" s="108"/>
      <c r="M942" s="108"/>
      <c r="N942" s="108"/>
      <c r="O942" s="108"/>
      <c r="P942" s="108"/>
      <c r="Q942" s="107"/>
      <c r="R942" s="108"/>
      <c r="S942" s="108"/>
      <c r="T942" s="108"/>
      <c r="U942" s="108"/>
      <c r="V942" s="108"/>
      <c r="W942" s="108"/>
      <c r="X942" s="108"/>
      <c r="Y942" s="108"/>
    </row>
    <row r="943" spans="1:25" ht="18.75" customHeight="1">
      <c r="A943" s="108"/>
      <c r="B943" s="108"/>
      <c r="C943" s="108"/>
      <c r="D943" s="108"/>
      <c r="E943" s="108"/>
      <c r="F943" s="108"/>
      <c r="G943" s="108"/>
      <c r="H943" s="108"/>
      <c r="I943" s="108"/>
      <c r="J943" s="108"/>
      <c r="K943" s="108"/>
      <c r="L943" s="108"/>
      <c r="M943" s="108"/>
      <c r="N943" s="108"/>
      <c r="O943" s="108"/>
      <c r="P943" s="108"/>
      <c r="Q943" s="107"/>
      <c r="R943" s="108"/>
      <c r="S943" s="108"/>
      <c r="T943" s="108"/>
      <c r="U943" s="108"/>
      <c r="V943" s="108"/>
      <c r="W943" s="108"/>
      <c r="X943" s="108"/>
      <c r="Y943" s="108"/>
    </row>
    <row r="944" spans="1:25" ht="18.75" customHeight="1">
      <c r="A944" s="108"/>
      <c r="B944" s="108"/>
      <c r="C944" s="108"/>
      <c r="D944" s="108"/>
      <c r="E944" s="108"/>
      <c r="F944" s="108"/>
      <c r="G944" s="108"/>
      <c r="H944" s="108"/>
      <c r="I944" s="108"/>
      <c r="J944" s="108"/>
      <c r="K944" s="108"/>
      <c r="L944" s="108"/>
      <c r="M944" s="108"/>
      <c r="N944" s="108"/>
      <c r="O944" s="108"/>
      <c r="P944" s="108"/>
      <c r="Q944" s="107"/>
      <c r="R944" s="108"/>
      <c r="S944" s="108"/>
      <c r="T944" s="108"/>
      <c r="U944" s="108"/>
      <c r="V944" s="108"/>
      <c r="W944" s="108"/>
      <c r="X944" s="108"/>
      <c r="Y944" s="108"/>
    </row>
    <row r="945" spans="1:25" ht="18.75" customHeight="1">
      <c r="A945" s="108"/>
      <c r="B945" s="108"/>
      <c r="C945" s="108"/>
      <c r="D945" s="108"/>
      <c r="E945" s="108"/>
      <c r="F945" s="108"/>
      <c r="G945" s="108"/>
      <c r="H945" s="108"/>
      <c r="I945" s="108"/>
      <c r="J945" s="108"/>
      <c r="K945" s="108"/>
      <c r="L945" s="108"/>
      <c r="M945" s="108"/>
      <c r="N945" s="108"/>
      <c r="O945" s="108"/>
      <c r="P945" s="108"/>
      <c r="Q945" s="107"/>
      <c r="R945" s="108"/>
      <c r="S945" s="108"/>
      <c r="T945" s="108"/>
      <c r="U945" s="108"/>
      <c r="V945" s="108"/>
      <c r="W945" s="108"/>
      <c r="X945" s="108"/>
      <c r="Y945" s="108"/>
    </row>
    <row r="946" spans="1:25" ht="18.75" customHeight="1">
      <c r="A946" s="108"/>
      <c r="B946" s="108"/>
      <c r="C946" s="108"/>
      <c r="D946" s="108"/>
      <c r="E946" s="108"/>
      <c r="F946" s="108"/>
      <c r="G946" s="108"/>
      <c r="H946" s="108"/>
      <c r="I946" s="108"/>
      <c r="J946" s="108"/>
      <c r="K946" s="108"/>
      <c r="L946" s="108"/>
      <c r="M946" s="108"/>
      <c r="N946" s="108"/>
      <c r="O946" s="108"/>
      <c r="P946" s="108"/>
      <c r="Q946" s="107"/>
      <c r="R946" s="108"/>
      <c r="S946" s="108"/>
      <c r="T946" s="108"/>
      <c r="U946" s="108"/>
      <c r="V946" s="108"/>
      <c r="W946" s="108"/>
      <c r="X946" s="108"/>
      <c r="Y946" s="108"/>
    </row>
    <row r="947" spans="1:25" ht="18.75" customHeight="1">
      <c r="A947" s="108"/>
      <c r="B947" s="108"/>
      <c r="C947" s="108"/>
      <c r="D947" s="108"/>
      <c r="E947" s="108"/>
      <c r="F947" s="108"/>
      <c r="G947" s="108"/>
      <c r="H947" s="108"/>
      <c r="I947" s="108"/>
      <c r="J947" s="108"/>
      <c r="K947" s="108"/>
      <c r="L947" s="108"/>
      <c r="M947" s="108"/>
      <c r="N947" s="108"/>
      <c r="O947" s="108"/>
      <c r="P947" s="108"/>
      <c r="Q947" s="107"/>
      <c r="R947" s="108"/>
      <c r="S947" s="108"/>
      <c r="T947" s="108"/>
      <c r="U947" s="108"/>
      <c r="V947" s="108"/>
      <c r="W947" s="108"/>
      <c r="X947" s="108"/>
      <c r="Y947" s="108"/>
    </row>
    <row r="948" spans="1:25" ht="18.75" customHeight="1">
      <c r="A948" s="108"/>
      <c r="B948" s="108"/>
      <c r="C948" s="108"/>
      <c r="D948" s="108"/>
      <c r="E948" s="108"/>
      <c r="F948" s="108"/>
      <c r="G948" s="108"/>
      <c r="H948" s="108"/>
      <c r="I948" s="108"/>
      <c r="J948" s="108"/>
      <c r="K948" s="108"/>
      <c r="L948" s="108"/>
      <c r="M948" s="108"/>
      <c r="N948" s="108"/>
      <c r="O948" s="108"/>
      <c r="P948" s="108"/>
      <c r="Q948" s="107"/>
      <c r="R948" s="108"/>
      <c r="S948" s="108"/>
      <c r="T948" s="108"/>
      <c r="U948" s="108"/>
      <c r="V948" s="108"/>
      <c r="W948" s="108"/>
      <c r="X948" s="108"/>
      <c r="Y948" s="108"/>
    </row>
    <row r="949" spans="1:25" ht="18.75" customHeight="1">
      <c r="A949" s="108"/>
      <c r="B949" s="108"/>
      <c r="C949" s="108"/>
      <c r="D949" s="108"/>
      <c r="E949" s="108"/>
      <c r="F949" s="108"/>
      <c r="G949" s="108"/>
      <c r="H949" s="108"/>
      <c r="I949" s="108"/>
      <c r="J949" s="108"/>
      <c r="K949" s="108"/>
      <c r="L949" s="108"/>
      <c r="M949" s="108"/>
      <c r="N949" s="108"/>
      <c r="O949" s="108"/>
      <c r="P949" s="108"/>
      <c r="Q949" s="107"/>
      <c r="R949" s="108"/>
      <c r="S949" s="108"/>
      <c r="T949" s="108"/>
      <c r="U949" s="108"/>
      <c r="V949" s="108"/>
      <c r="W949" s="108"/>
      <c r="X949" s="108"/>
      <c r="Y949" s="108"/>
    </row>
    <row r="950" spans="1:25" ht="18.75" customHeight="1">
      <c r="A950" s="108"/>
      <c r="B950" s="108"/>
      <c r="C950" s="108"/>
      <c r="D950" s="108"/>
      <c r="E950" s="108"/>
      <c r="F950" s="108"/>
      <c r="G950" s="108"/>
      <c r="H950" s="108"/>
      <c r="I950" s="108"/>
      <c r="J950" s="108"/>
      <c r="K950" s="108"/>
      <c r="L950" s="108"/>
      <c r="M950" s="108"/>
      <c r="N950" s="108"/>
      <c r="O950" s="108"/>
      <c r="P950" s="108"/>
      <c r="Q950" s="107"/>
      <c r="R950" s="108"/>
      <c r="S950" s="108"/>
      <c r="T950" s="108"/>
      <c r="U950" s="108"/>
      <c r="V950" s="108"/>
      <c r="W950" s="108"/>
      <c r="X950" s="108"/>
      <c r="Y950" s="108"/>
    </row>
    <row r="951" spans="1:25" ht="18.75" customHeight="1">
      <c r="A951" s="108"/>
      <c r="B951" s="108"/>
      <c r="C951" s="108"/>
      <c r="D951" s="108"/>
      <c r="E951" s="108"/>
      <c r="F951" s="108"/>
      <c r="G951" s="108"/>
      <c r="H951" s="108"/>
      <c r="I951" s="108"/>
      <c r="J951" s="108"/>
      <c r="K951" s="108"/>
      <c r="L951" s="108"/>
      <c r="M951" s="108"/>
      <c r="N951" s="108"/>
      <c r="O951" s="108"/>
      <c r="P951" s="108"/>
      <c r="Q951" s="107"/>
      <c r="R951" s="108"/>
      <c r="S951" s="108"/>
      <c r="T951" s="108"/>
      <c r="U951" s="108"/>
      <c r="V951" s="108"/>
      <c r="W951" s="108"/>
      <c r="X951" s="108"/>
      <c r="Y951" s="108"/>
    </row>
    <row r="952" spans="1:25" ht="18.75" customHeight="1">
      <c r="A952" s="108"/>
      <c r="B952" s="108"/>
      <c r="C952" s="108"/>
      <c r="D952" s="108"/>
      <c r="E952" s="108"/>
      <c r="F952" s="108"/>
      <c r="G952" s="108"/>
      <c r="H952" s="108"/>
      <c r="I952" s="108"/>
      <c r="J952" s="108"/>
      <c r="K952" s="108"/>
      <c r="L952" s="108"/>
      <c r="M952" s="108"/>
      <c r="N952" s="108"/>
      <c r="O952" s="108"/>
      <c r="P952" s="108"/>
      <c r="Q952" s="107"/>
      <c r="R952" s="108"/>
      <c r="S952" s="108"/>
      <c r="T952" s="108"/>
      <c r="U952" s="108"/>
      <c r="V952" s="108"/>
      <c r="W952" s="108"/>
      <c r="X952" s="108"/>
      <c r="Y952" s="108"/>
    </row>
    <row r="953" spans="1:25" ht="18.75" customHeight="1">
      <c r="A953" s="108"/>
      <c r="B953" s="108"/>
      <c r="C953" s="108"/>
      <c r="D953" s="108"/>
      <c r="E953" s="108"/>
      <c r="F953" s="108"/>
      <c r="G953" s="108"/>
      <c r="H953" s="108"/>
      <c r="I953" s="108"/>
      <c r="J953" s="108"/>
      <c r="K953" s="108"/>
      <c r="L953" s="108"/>
      <c r="M953" s="108"/>
      <c r="N953" s="108"/>
      <c r="O953" s="108"/>
      <c r="P953" s="108"/>
      <c r="Q953" s="107"/>
      <c r="R953" s="108"/>
      <c r="S953" s="108"/>
      <c r="T953" s="108"/>
      <c r="U953" s="108"/>
      <c r="V953" s="108"/>
      <c r="W953" s="108"/>
      <c r="X953" s="108"/>
      <c r="Y953" s="108"/>
    </row>
    <row r="954" spans="1:25" ht="18.75" customHeight="1">
      <c r="A954" s="108"/>
      <c r="B954" s="108"/>
      <c r="C954" s="108"/>
      <c r="D954" s="108"/>
      <c r="E954" s="108"/>
      <c r="F954" s="108"/>
      <c r="G954" s="108"/>
      <c r="H954" s="108"/>
      <c r="I954" s="108"/>
      <c r="J954" s="108"/>
      <c r="K954" s="108"/>
      <c r="L954" s="108"/>
      <c r="M954" s="108"/>
      <c r="N954" s="108"/>
      <c r="O954" s="108"/>
      <c r="P954" s="108"/>
      <c r="Q954" s="107"/>
      <c r="R954" s="108"/>
      <c r="S954" s="108"/>
      <c r="T954" s="108"/>
      <c r="U954" s="108"/>
      <c r="V954" s="108"/>
      <c r="W954" s="108"/>
      <c r="X954" s="108"/>
      <c r="Y954" s="108"/>
    </row>
    <row r="955" spans="1:25" ht="18.75" customHeight="1">
      <c r="A955" s="108"/>
      <c r="B955" s="108"/>
      <c r="C955" s="108"/>
      <c r="D955" s="108"/>
      <c r="E955" s="108"/>
      <c r="F955" s="108"/>
      <c r="G955" s="108"/>
      <c r="H955" s="108"/>
      <c r="I955" s="108"/>
      <c r="J955" s="108"/>
      <c r="K955" s="108"/>
      <c r="L955" s="108"/>
      <c r="M955" s="108"/>
      <c r="N955" s="108"/>
      <c r="O955" s="108"/>
      <c r="P955" s="108"/>
      <c r="Q955" s="107"/>
      <c r="R955" s="108"/>
      <c r="S955" s="108"/>
      <c r="T955" s="108"/>
      <c r="U955" s="108"/>
      <c r="V955" s="108"/>
      <c r="W955" s="108"/>
      <c r="X955" s="108"/>
      <c r="Y955" s="108"/>
    </row>
    <row r="956" spans="1:25" ht="18.75" customHeight="1">
      <c r="A956" s="108"/>
      <c r="B956" s="108"/>
      <c r="C956" s="108"/>
      <c r="D956" s="108"/>
      <c r="E956" s="108"/>
      <c r="F956" s="108"/>
      <c r="G956" s="108"/>
      <c r="H956" s="108"/>
      <c r="I956" s="108"/>
      <c r="J956" s="108"/>
      <c r="K956" s="108"/>
      <c r="L956" s="108"/>
      <c r="M956" s="108"/>
      <c r="N956" s="108"/>
      <c r="O956" s="108"/>
      <c r="P956" s="108"/>
      <c r="Q956" s="107"/>
      <c r="R956" s="108"/>
      <c r="S956" s="108"/>
      <c r="T956" s="108"/>
      <c r="U956" s="108"/>
      <c r="V956" s="108"/>
      <c r="W956" s="108"/>
      <c r="X956" s="108"/>
      <c r="Y956" s="108"/>
    </row>
    <row r="957" spans="1:25" ht="18.75" customHeight="1">
      <c r="A957" s="108"/>
      <c r="B957" s="108"/>
      <c r="C957" s="108"/>
      <c r="D957" s="108"/>
      <c r="E957" s="108"/>
      <c r="F957" s="108"/>
      <c r="G957" s="108"/>
      <c r="H957" s="108"/>
      <c r="I957" s="108"/>
      <c r="J957" s="108"/>
      <c r="K957" s="108"/>
      <c r="L957" s="108"/>
      <c r="M957" s="108"/>
      <c r="N957" s="108"/>
      <c r="O957" s="108"/>
      <c r="P957" s="108"/>
      <c r="Q957" s="107"/>
      <c r="R957" s="108"/>
      <c r="S957" s="108"/>
      <c r="T957" s="108"/>
      <c r="U957" s="108"/>
      <c r="V957" s="108"/>
      <c r="W957" s="108"/>
      <c r="X957" s="108"/>
      <c r="Y957" s="108"/>
    </row>
    <row r="958" spans="1:25" ht="18.75" customHeight="1">
      <c r="A958" s="108"/>
      <c r="B958" s="108"/>
      <c r="C958" s="108"/>
      <c r="D958" s="108"/>
      <c r="E958" s="108"/>
      <c r="F958" s="108"/>
      <c r="G958" s="108"/>
      <c r="H958" s="108"/>
      <c r="I958" s="108"/>
      <c r="J958" s="108"/>
      <c r="K958" s="108"/>
      <c r="L958" s="108"/>
      <c r="M958" s="108"/>
      <c r="N958" s="108"/>
      <c r="O958" s="108"/>
      <c r="P958" s="108"/>
      <c r="Q958" s="107"/>
      <c r="R958" s="108"/>
      <c r="S958" s="108"/>
      <c r="T958" s="108"/>
      <c r="U958" s="108"/>
      <c r="V958" s="108"/>
      <c r="W958" s="108"/>
      <c r="X958" s="108"/>
      <c r="Y958" s="108"/>
    </row>
    <row r="959" spans="1:25" ht="18.75" customHeight="1">
      <c r="A959" s="108"/>
      <c r="B959" s="108"/>
      <c r="C959" s="108"/>
      <c r="D959" s="108"/>
      <c r="E959" s="108"/>
      <c r="F959" s="108"/>
      <c r="G959" s="108"/>
      <c r="H959" s="108"/>
      <c r="I959" s="108"/>
      <c r="J959" s="108"/>
      <c r="K959" s="108"/>
      <c r="L959" s="108"/>
      <c r="M959" s="108"/>
      <c r="N959" s="108"/>
      <c r="O959" s="108"/>
      <c r="P959" s="108"/>
      <c r="Q959" s="107"/>
      <c r="R959" s="108"/>
      <c r="S959" s="108"/>
      <c r="T959" s="108"/>
      <c r="U959" s="108"/>
      <c r="V959" s="108"/>
      <c r="W959" s="108"/>
      <c r="X959" s="108"/>
      <c r="Y959" s="108"/>
    </row>
    <row r="960" spans="1:25" ht="18.75" customHeight="1">
      <c r="A960" s="108"/>
      <c r="B960" s="108"/>
      <c r="C960" s="108"/>
      <c r="D960" s="108"/>
      <c r="E960" s="108"/>
      <c r="F960" s="108"/>
      <c r="G960" s="108"/>
      <c r="H960" s="108"/>
      <c r="I960" s="108"/>
      <c r="J960" s="108"/>
      <c r="K960" s="108"/>
      <c r="L960" s="108"/>
      <c r="M960" s="108"/>
      <c r="N960" s="108"/>
      <c r="O960" s="108"/>
      <c r="P960" s="108"/>
      <c r="Q960" s="107"/>
      <c r="R960" s="108"/>
      <c r="S960" s="108"/>
      <c r="T960" s="108"/>
      <c r="U960" s="108"/>
      <c r="V960" s="108"/>
      <c r="W960" s="108"/>
      <c r="X960" s="108"/>
      <c r="Y960" s="108"/>
    </row>
    <row r="961" spans="1:25" ht="18.75" customHeight="1">
      <c r="A961" s="108"/>
      <c r="B961" s="108"/>
      <c r="C961" s="108"/>
      <c r="D961" s="108"/>
      <c r="E961" s="108"/>
      <c r="F961" s="108"/>
      <c r="G961" s="108"/>
      <c r="H961" s="108"/>
      <c r="I961" s="108"/>
      <c r="J961" s="108"/>
      <c r="K961" s="108"/>
      <c r="L961" s="108"/>
      <c r="M961" s="108"/>
      <c r="N961" s="108"/>
      <c r="O961" s="108"/>
      <c r="P961" s="108"/>
      <c r="Q961" s="107"/>
      <c r="R961" s="108"/>
      <c r="S961" s="108"/>
      <c r="T961" s="108"/>
      <c r="U961" s="108"/>
      <c r="V961" s="108"/>
      <c r="W961" s="108"/>
      <c r="X961" s="108"/>
      <c r="Y961" s="108"/>
    </row>
    <row r="962" spans="1:25" ht="18.75" customHeight="1">
      <c r="A962" s="108"/>
      <c r="B962" s="108"/>
      <c r="C962" s="108"/>
      <c r="D962" s="108"/>
      <c r="E962" s="108"/>
      <c r="F962" s="108"/>
      <c r="G962" s="108"/>
      <c r="H962" s="108"/>
      <c r="I962" s="108"/>
      <c r="J962" s="108"/>
      <c r="K962" s="108"/>
      <c r="L962" s="108"/>
      <c r="M962" s="108"/>
      <c r="N962" s="108"/>
      <c r="O962" s="108"/>
      <c r="P962" s="108"/>
      <c r="Q962" s="107"/>
      <c r="R962" s="108"/>
      <c r="S962" s="108"/>
      <c r="T962" s="108"/>
      <c r="U962" s="108"/>
      <c r="V962" s="108"/>
      <c r="W962" s="108"/>
      <c r="X962" s="108"/>
      <c r="Y962" s="108"/>
    </row>
    <row r="963" spans="1:25" ht="18.75" customHeight="1">
      <c r="A963" s="108"/>
      <c r="B963" s="108"/>
      <c r="C963" s="108"/>
      <c r="D963" s="108"/>
      <c r="E963" s="108"/>
      <c r="F963" s="108"/>
      <c r="G963" s="108"/>
      <c r="H963" s="108"/>
      <c r="I963" s="108"/>
      <c r="J963" s="108"/>
      <c r="K963" s="108"/>
      <c r="L963" s="108"/>
      <c r="M963" s="108"/>
      <c r="N963" s="108"/>
      <c r="O963" s="108"/>
      <c r="P963" s="108"/>
      <c r="Q963" s="107"/>
      <c r="R963" s="108"/>
      <c r="S963" s="108"/>
      <c r="T963" s="108"/>
      <c r="U963" s="108"/>
      <c r="V963" s="108"/>
      <c r="W963" s="108"/>
      <c r="X963" s="108"/>
      <c r="Y963" s="108"/>
    </row>
    <row r="964" spans="1:25" ht="18.75" customHeight="1">
      <c r="A964" s="108"/>
      <c r="B964" s="108"/>
      <c r="C964" s="108"/>
      <c r="D964" s="108"/>
      <c r="E964" s="108"/>
      <c r="F964" s="108"/>
      <c r="G964" s="108"/>
      <c r="H964" s="108"/>
      <c r="I964" s="108"/>
      <c r="J964" s="108"/>
      <c r="K964" s="108"/>
      <c r="L964" s="108"/>
      <c r="M964" s="108"/>
      <c r="N964" s="108"/>
      <c r="O964" s="108"/>
      <c r="P964" s="108"/>
      <c r="Q964" s="107"/>
      <c r="R964" s="108"/>
      <c r="S964" s="108"/>
      <c r="T964" s="108"/>
      <c r="U964" s="108"/>
      <c r="V964" s="108"/>
      <c r="W964" s="108"/>
      <c r="X964" s="108"/>
      <c r="Y964" s="108"/>
    </row>
    <row r="965" spans="1:25" ht="18.75" customHeight="1">
      <c r="A965" s="108"/>
      <c r="B965" s="108"/>
      <c r="C965" s="108"/>
      <c r="D965" s="108"/>
      <c r="E965" s="108"/>
      <c r="F965" s="108"/>
      <c r="G965" s="108"/>
      <c r="H965" s="108"/>
      <c r="I965" s="108"/>
      <c r="J965" s="108"/>
      <c r="K965" s="108"/>
      <c r="L965" s="108"/>
      <c r="M965" s="108"/>
      <c r="N965" s="108"/>
      <c r="O965" s="108"/>
      <c r="P965" s="108"/>
      <c r="Q965" s="107"/>
      <c r="R965" s="108"/>
      <c r="S965" s="108"/>
      <c r="T965" s="108"/>
      <c r="U965" s="108"/>
      <c r="V965" s="108"/>
      <c r="W965" s="108"/>
      <c r="X965" s="108"/>
      <c r="Y965" s="108"/>
    </row>
    <row r="966" spans="1:25" ht="18.75" customHeight="1">
      <c r="A966" s="108"/>
      <c r="B966" s="108"/>
      <c r="C966" s="108"/>
      <c r="D966" s="108"/>
      <c r="E966" s="108"/>
      <c r="F966" s="108"/>
      <c r="G966" s="108"/>
      <c r="H966" s="108"/>
      <c r="I966" s="108"/>
      <c r="J966" s="108"/>
      <c r="K966" s="108"/>
      <c r="L966" s="108"/>
      <c r="M966" s="108"/>
      <c r="N966" s="108"/>
      <c r="O966" s="108"/>
      <c r="P966" s="108"/>
      <c r="Q966" s="107"/>
      <c r="R966" s="108"/>
      <c r="S966" s="108"/>
      <c r="T966" s="108"/>
      <c r="U966" s="108"/>
      <c r="V966" s="108"/>
      <c r="W966" s="108"/>
      <c r="X966" s="108"/>
      <c r="Y966" s="108"/>
    </row>
    <row r="967" spans="1:25" ht="18.75" customHeight="1">
      <c r="A967" s="108"/>
      <c r="B967" s="108"/>
      <c r="C967" s="108"/>
      <c r="D967" s="108"/>
      <c r="E967" s="108"/>
      <c r="F967" s="108"/>
      <c r="G967" s="108"/>
      <c r="H967" s="108"/>
      <c r="I967" s="108"/>
      <c r="J967" s="108"/>
      <c r="K967" s="108"/>
      <c r="L967" s="108"/>
      <c r="M967" s="108"/>
      <c r="N967" s="108"/>
      <c r="O967" s="108"/>
      <c r="P967" s="108"/>
      <c r="Q967" s="107"/>
      <c r="R967" s="108"/>
      <c r="S967" s="108"/>
      <c r="T967" s="108"/>
      <c r="U967" s="108"/>
      <c r="V967" s="108"/>
      <c r="W967" s="108"/>
      <c r="X967" s="108"/>
      <c r="Y967" s="108"/>
    </row>
    <row r="968" spans="1:25" ht="18.75" customHeight="1">
      <c r="A968" s="108"/>
      <c r="B968" s="108"/>
      <c r="C968" s="108"/>
      <c r="D968" s="108"/>
      <c r="E968" s="108"/>
      <c r="F968" s="108"/>
      <c r="G968" s="108"/>
      <c r="H968" s="108"/>
      <c r="I968" s="108"/>
      <c r="J968" s="108"/>
      <c r="K968" s="108"/>
      <c r="L968" s="108"/>
      <c r="M968" s="108"/>
      <c r="N968" s="108"/>
      <c r="O968" s="108"/>
      <c r="P968" s="108"/>
      <c r="Q968" s="107"/>
      <c r="R968" s="108"/>
      <c r="S968" s="108"/>
      <c r="T968" s="108"/>
      <c r="U968" s="108"/>
      <c r="V968" s="108"/>
      <c r="W968" s="108"/>
      <c r="X968" s="108"/>
      <c r="Y968" s="108"/>
    </row>
    <row r="969" spans="1:25" ht="18.75" customHeight="1">
      <c r="A969" s="108"/>
      <c r="B969" s="108"/>
      <c r="C969" s="108"/>
      <c r="D969" s="108"/>
      <c r="E969" s="108"/>
      <c r="F969" s="108"/>
      <c r="G969" s="108"/>
      <c r="H969" s="108"/>
      <c r="I969" s="108"/>
      <c r="J969" s="108"/>
      <c r="K969" s="108"/>
      <c r="L969" s="108"/>
      <c r="M969" s="108"/>
      <c r="N969" s="108"/>
      <c r="O969" s="108"/>
      <c r="P969" s="108"/>
      <c r="Q969" s="107"/>
      <c r="R969" s="108"/>
      <c r="S969" s="108"/>
      <c r="T969" s="108"/>
      <c r="U969" s="108"/>
      <c r="V969" s="108"/>
      <c r="W969" s="108"/>
      <c r="X969" s="108"/>
      <c r="Y969" s="108"/>
    </row>
    <row r="970" spans="1:25" ht="18.75" customHeight="1">
      <c r="A970" s="108"/>
      <c r="B970" s="108"/>
      <c r="C970" s="108"/>
      <c r="D970" s="108"/>
      <c r="E970" s="108"/>
      <c r="F970" s="108"/>
      <c r="G970" s="108"/>
      <c r="H970" s="108"/>
      <c r="I970" s="108"/>
      <c r="J970" s="108"/>
      <c r="K970" s="108"/>
      <c r="L970" s="108"/>
      <c r="M970" s="108"/>
      <c r="N970" s="108"/>
      <c r="O970" s="108"/>
      <c r="P970" s="108"/>
      <c r="Q970" s="107"/>
      <c r="R970" s="108"/>
      <c r="S970" s="108"/>
      <c r="T970" s="108"/>
      <c r="U970" s="108"/>
      <c r="V970" s="108"/>
      <c r="W970" s="108"/>
      <c r="X970" s="108"/>
      <c r="Y970" s="108"/>
    </row>
    <row r="971" spans="1:25" ht="18.75" customHeight="1">
      <c r="A971" s="108"/>
      <c r="B971" s="108"/>
      <c r="C971" s="108"/>
      <c r="D971" s="108"/>
      <c r="E971" s="108"/>
      <c r="F971" s="108"/>
      <c r="G971" s="108"/>
      <c r="H971" s="108"/>
      <c r="I971" s="108"/>
      <c r="J971" s="108"/>
      <c r="K971" s="108"/>
      <c r="L971" s="108"/>
      <c r="M971" s="108"/>
      <c r="N971" s="108"/>
      <c r="O971" s="108"/>
      <c r="P971" s="108"/>
      <c r="Q971" s="107"/>
      <c r="R971" s="108"/>
      <c r="S971" s="108"/>
      <c r="T971" s="108"/>
      <c r="U971" s="108"/>
      <c r="V971" s="108"/>
      <c r="W971" s="108"/>
      <c r="X971" s="108"/>
      <c r="Y971" s="108"/>
    </row>
    <row r="972" spans="1:25" ht="18.75" customHeight="1">
      <c r="A972" s="108"/>
      <c r="B972" s="108"/>
      <c r="C972" s="108"/>
      <c r="D972" s="108"/>
      <c r="E972" s="108"/>
      <c r="F972" s="108"/>
      <c r="G972" s="108"/>
      <c r="H972" s="108"/>
      <c r="I972" s="108"/>
      <c r="J972" s="108"/>
      <c r="K972" s="108"/>
      <c r="L972" s="108"/>
      <c r="M972" s="108"/>
      <c r="N972" s="108"/>
      <c r="O972" s="108"/>
      <c r="P972" s="108"/>
      <c r="Q972" s="107"/>
      <c r="R972" s="108"/>
      <c r="S972" s="108"/>
      <c r="T972" s="108"/>
      <c r="U972" s="108"/>
      <c r="V972" s="108"/>
      <c r="W972" s="108"/>
      <c r="X972" s="108"/>
      <c r="Y972" s="108"/>
    </row>
    <row r="973" spans="1:25" ht="18.75" customHeight="1">
      <c r="A973" s="108"/>
      <c r="B973" s="108"/>
      <c r="C973" s="108"/>
      <c r="D973" s="108"/>
      <c r="E973" s="108"/>
      <c r="F973" s="108"/>
      <c r="G973" s="108"/>
      <c r="H973" s="108"/>
      <c r="I973" s="108"/>
      <c r="J973" s="108"/>
      <c r="K973" s="108"/>
      <c r="L973" s="108"/>
      <c r="M973" s="108"/>
      <c r="N973" s="108"/>
      <c r="O973" s="108"/>
      <c r="P973" s="108"/>
      <c r="Q973" s="107"/>
      <c r="R973" s="108"/>
      <c r="S973" s="108"/>
      <c r="T973" s="108"/>
      <c r="U973" s="108"/>
      <c r="V973" s="108"/>
      <c r="W973" s="108"/>
      <c r="X973" s="108"/>
      <c r="Y973" s="108"/>
    </row>
    <row r="974" spans="1:25" ht="18.75" customHeight="1">
      <c r="A974" s="108"/>
      <c r="B974" s="108"/>
      <c r="C974" s="108"/>
      <c r="D974" s="108"/>
      <c r="E974" s="108"/>
      <c r="F974" s="108"/>
      <c r="G974" s="108"/>
      <c r="H974" s="108"/>
      <c r="I974" s="108"/>
      <c r="J974" s="108"/>
      <c r="K974" s="108"/>
      <c r="L974" s="108"/>
      <c r="M974" s="108"/>
      <c r="N974" s="108"/>
      <c r="O974" s="108"/>
      <c r="P974" s="108"/>
      <c r="Q974" s="107"/>
      <c r="R974" s="108"/>
      <c r="S974" s="108"/>
      <c r="T974" s="108"/>
      <c r="U974" s="108"/>
      <c r="V974" s="108"/>
      <c r="W974" s="108"/>
      <c r="X974" s="108"/>
      <c r="Y974" s="108"/>
    </row>
    <row r="975" spans="1:25" ht="18.75" customHeight="1">
      <c r="A975" s="108"/>
      <c r="B975" s="108"/>
      <c r="C975" s="108"/>
      <c r="D975" s="108"/>
      <c r="E975" s="108"/>
      <c r="F975" s="108"/>
      <c r="G975" s="108"/>
      <c r="H975" s="108"/>
      <c r="I975" s="108"/>
      <c r="J975" s="108"/>
      <c r="K975" s="108"/>
      <c r="L975" s="108"/>
      <c r="M975" s="108"/>
      <c r="N975" s="108"/>
      <c r="O975" s="108"/>
      <c r="P975" s="108"/>
      <c r="Q975" s="107"/>
      <c r="R975" s="108"/>
      <c r="S975" s="108"/>
      <c r="T975" s="108"/>
      <c r="U975" s="108"/>
      <c r="V975" s="108"/>
      <c r="W975" s="108"/>
      <c r="X975" s="108"/>
      <c r="Y975" s="108"/>
    </row>
    <row r="976" spans="1:25" ht="18.75" customHeight="1">
      <c r="A976" s="108"/>
      <c r="B976" s="108"/>
      <c r="C976" s="108"/>
      <c r="D976" s="108"/>
      <c r="E976" s="108"/>
      <c r="F976" s="108"/>
      <c r="G976" s="108"/>
      <c r="H976" s="108"/>
      <c r="I976" s="108"/>
      <c r="J976" s="108"/>
      <c r="K976" s="108"/>
      <c r="L976" s="108"/>
      <c r="M976" s="108"/>
      <c r="N976" s="108"/>
      <c r="O976" s="108"/>
      <c r="P976" s="108"/>
      <c r="Q976" s="107"/>
      <c r="R976" s="108"/>
      <c r="S976" s="108"/>
      <c r="T976" s="108"/>
      <c r="U976" s="108"/>
      <c r="V976" s="108"/>
      <c r="W976" s="108"/>
      <c r="X976" s="108"/>
      <c r="Y976" s="108"/>
    </row>
    <row r="977" spans="1:25" ht="18.75" customHeight="1">
      <c r="A977" s="108"/>
      <c r="B977" s="108"/>
      <c r="C977" s="108"/>
      <c r="D977" s="108"/>
      <c r="E977" s="108"/>
      <c r="F977" s="108"/>
      <c r="G977" s="108"/>
      <c r="H977" s="108"/>
      <c r="I977" s="108"/>
      <c r="J977" s="108"/>
      <c r="K977" s="108"/>
      <c r="L977" s="108"/>
      <c r="M977" s="108"/>
      <c r="N977" s="108"/>
      <c r="O977" s="108"/>
      <c r="P977" s="108"/>
      <c r="Q977" s="107"/>
      <c r="R977" s="108"/>
      <c r="S977" s="108"/>
      <c r="T977" s="108"/>
      <c r="U977" s="108"/>
      <c r="V977" s="108"/>
      <c r="W977" s="108"/>
      <c r="X977" s="108"/>
      <c r="Y977" s="108"/>
    </row>
    <row r="978" spans="1:25" ht="18.75" customHeight="1">
      <c r="A978" s="108"/>
      <c r="B978" s="108"/>
      <c r="C978" s="108"/>
      <c r="D978" s="108"/>
      <c r="E978" s="108"/>
      <c r="F978" s="108"/>
      <c r="G978" s="108"/>
      <c r="H978" s="108"/>
      <c r="I978" s="108"/>
      <c r="J978" s="108"/>
      <c r="K978" s="108"/>
      <c r="L978" s="108"/>
      <c r="M978" s="108"/>
      <c r="N978" s="108"/>
      <c r="O978" s="108"/>
      <c r="P978" s="108"/>
      <c r="Q978" s="107"/>
      <c r="R978" s="108"/>
      <c r="S978" s="108"/>
      <c r="T978" s="108"/>
      <c r="U978" s="108"/>
      <c r="V978" s="108"/>
      <c r="W978" s="108"/>
      <c r="X978" s="108"/>
      <c r="Y978" s="108"/>
    </row>
    <row r="979" spans="1:25" ht="18.75" customHeight="1">
      <c r="A979" s="108"/>
      <c r="B979" s="108"/>
      <c r="C979" s="108"/>
      <c r="D979" s="108"/>
      <c r="E979" s="108"/>
      <c r="F979" s="108"/>
      <c r="G979" s="108"/>
      <c r="H979" s="108"/>
      <c r="I979" s="108"/>
      <c r="J979" s="108"/>
      <c r="K979" s="108"/>
      <c r="L979" s="108"/>
      <c r="M979" s="108"/>
      <c r="N979" s="108"/>
      <c r="O979" s="108"/>
      <c r="P979" s="108"/>
      <c r="Q979" s="107"/>
      <c r="R979" s="108"/>
      <c r="S979" s="108"/>
      <c r="T979" s="108"/>
      <c r="U979" s="108"/>
      <c r="V979" s="108"/>
      <c r="W979" s="108"/>
      <c r="X979" s="108"/>
      <c r="Y979" s="108"/>
    </row>
    <row r="980" spans="1:25" ht="18.75" customHeight="1">
      <c r="A980" s="108"/>
      <c r="B980" s="108"/>
      <c r="C980" s="108"/>
      <c r="D980" s="108"/>
      <c r="E980" s="108"/>
      <c r="F980" s="108"/>
      <c r="G980" s="108"/>
      <c r="H980" s="108"/>
      <c r="I980" s="108"/>
      <c r="J980" s="108"/>
      <c r="K980" s="108"/>
      <c r="L980" s="108"/>
      <c r="M980" s="108"/>
      <c r="N980" s="108"/>
      <c r="O980" s="108"/>
      <c r="P980" s="108"/>
      <c r="Q980" s="107"/>
      <c r="R980" s="108"/>
      <c r="S980" s="108"/>
      <c r="T980" s="108"/>
      <c r="U980" s="108"/>
      <c r="V980" s="108"/>
      <c r="W980" s="108"/>
      <c r="X980" s="108"/>
      <c r="Y980" s="108"/>
    </row>
    <row r="981" spans="1:25" ht="18.75" customHeight="1">
      <c r="A981" s="108"/>
      <c r="B981" s="108"/>
      <c r="C981" s="108"/>
      <c r="D981" s="108"/>
      <c r="E981" s="108"/>
      <c r="F981" s="108"/>
      <c r="G981" s="108"/>
      <c r="H981" s="108"/>
      <c r="I981" s="108"/>
      <c r="J981" s="108"/>
      <c r="K981" s="108"/>
      <c r="L981" s="108"/>
      <c r="M981" s="108"/>
      <c r="N981" s="108"/>
      <c r="O981" s="108"/>
      <c r="P981" s="108"/>
      <c r="Q981" s="107"/>
      <c r="R981" s="108"/>
      <c r="S981" s="108"/>
      <c r="T981" s="108"/>
      <c r="U981" s="108"/>
      <c r="V981" s="108"/>
      <c r="W981" s="108"/>
      <c r="X981" s="108"/>
      <c r="Y981" s="108"/>
    </row>
    <row r="982" spans="1:25" ht="18.75" customHeight="1">
      <c r="A982" s="108"/>
      <c r="B982" s="108"/>
      <c r="C982" s="108"/>
      <c r="D982" s="108"/>
      <c r="E982" s="108"/>
      <c r="F982" s="108"/>
      <c r="G982" s="108"/>
      <c r="H982" s="108"/>
      <c r="I982" s="108"/>
      <c r="J982" s="108"/>
      <c r="K982" s="108"/>
      <c r="L982" s="108"/>
      <c r="M982" s="108"/>
      <c r="N982" s="108"/>
      <c r="O982" s="108"/>
      <c r="P982" s="108"/>
      <c r="Q982" s="107"/>
      <c r="R982" s="108"/>
      <c r="S982" s="108"/>
      <c r="T982" s="108"/>
      <c r="U982" s="108"/>
      <c r="V982" s="108"/>
      <c r="W982" s="108"/>
      <c r="X982" s="108"/>
      <c r="Y982" s="108"/>
    </row>
    <row r="983" spans="1:25" ht="18.75" customHeight="1">
      <c r="A983" s="108"/>
      <c r="B983" s="108"/>
      <c r="C983" s="108"/>
      <c r="D983" s="108"/>
      <c r="E983" s="108"/>
      <c r="F983" s="108"/>
      <c r="G983" s="108"/>
      <c r="H983" s="108"/>
      <c r="I983" s="108"/>
      <c r="J983" s="108"/>
      <c r="K983" s="108"/>
      <c r="L983" s="108"/>
      <c r="M983" s="108"/>
      <c r="N983" s="108"/>
      <c r="O983" s="108"/>
      <c r="P983" s="108"/>
      <c r="Q983" s="107"/>
      <c r="R983" s="108"/>
      <c r="S983" s="108"/>
      <c r="T983" s="108"/>
      <c r="U983" s="108"/>
      <c r="V983" s="108"/>
      <c r="W983" s="108"/>
      <c r="X983" s="108"/>
      <c r="Y983" s="108"/>
    </row>
    <row r="984" spans="1:25" ht="18.75" customHeight="1">
      <c r="A984" s="108"/>
      <c r="B984" s="108"/>
      <c r="C984" s="108"/>
      <c r="D984" s="108"/>
      <c r="E984" s="108"/>
      <c r="F984" s="108"/>
      <c r="G984" s="108"/>
      <c r="H984" s="108"/>
      <c r="I984" s="108"/>
      <c r="J984" s="108"/>
      <c r="K984" s="108"/>
      <c r="L984" s="108"/>
      <c r="M984" s="108"/>
      <c r="N984" s="108"/>
      <c r="O984" s="108"/>
      <c r="P984" s="108"/>
      <c r="Q984" s="107"/>
      <c r="R984" s="108"/>
      <c r="S984" s="108"/>
      <c r="T984" s="108"/>
      <c r="U984" s="108"/>
      <c r="V984" s="108"/>
      <c r="W984" s="108"/>
      <c r="X984" s="108"/>
      <c r="Y984" s="108"/>
    </row>
    <row r="985" spans="1:25" ht="18.75" customHeight="1">
      <c r="A985" s="108"/>
      <c r="B985" s="108"/>
      <c r="C985" s="108"/>
      <c r="D985" s="108"/>
      <c r="E985" s="108"/>
      <c r="F985" s="108"/>
      <c r="G985" s="108"/>
      <c r="H985" s="108"/>
      <c r="I985" s="108"/>
      <c r="J985" s="108"/>
      <c r="K985" s="108"/>
      <c r="L985" s="108"/>
      <c r="M985" s="108"/>
      <c r="N985" s="108"/>
      <c r="O985" s="108"/>
      <c r="P985" s="108"/>
      <c r="Q985" s="107"/>
      <c r="R985" s="108"/>
      <c r="S985" s="108"/>
      <c r="T985" s="108"/>
      <c r="U985" s="108"/>
      <c r="V985" s="108"/>
      <c r="W985" s="108"/>
      <c r="X985" s="108"/>
      <c r="Y985" s="108"/>
    </row>
    <row r="986" spans="1:25" ht="18.75" customHeight="1">
      <c r="A986" s="108"/>
      <c r="B986" s="108"/>
      <c r="C986" s="108"/>
      <c r="D986" s="108"/>
      <c r="E986" s="108"/>
      <c r="F986" s="108"/>
      <c r="G986" s="108"/>
      <c r="H986" s="108"/>
      <c r="I986" s="108"/>
      <c r="J986" s="108"/>
      <c r="K986" s="108"/>
      <c r="L986" s="108"/>
      <c r="M986" s="108"/>
      <c r="N986" s="108"/>
      <c r="O986" s="108"/>
      <c r="P986" s="108"/>
      <c r="Q986" s="107"/>
      <c r="R986" s="108"/>
      <c r="S986" s="108"/>
      <c r="T986" s="108"/>
      <c r="U986" s="108"/>
      <c r="V986" s="108"/>
      <c r="W986" s="108"/>
      <c r="X986" s="108"/>
      <c r="Y986" s="108"/>
    </row>
    <row r="987" spans="1:25" ht="18.75" customHeight="1">
      <c r="A987" s="108"/>
      <c r="B987" s="108"/>
      <c r="C987" s="108"/>
      <c r="D987" s="108"/>
      <c r="E987" s="108"/>
      <c r="F987" s="108"/>
      <c r="G987" s="108"/>
      <c r="H987" s="108"/>
      <c r="I987" s="108"/>
      <c r="J987" s="108"/>
      <c r="K987" s="108"/>
      <c r="L987" s="108"/>
      <c r="M987" s="108"/>
      <c r="N987" s="108"/>
      <c r="O987" s="108"/>
      <c r="P987" s="108"/>
      <c r="Q987" s="107"/>
      <c r="R987" s="108"/>
      <c r="S987" s="108"/>
      <c r="T987" s="108"/>
      <c r="U987" s="108"/>
      <c r="V987" s="108"/>
      <c r="W987" s="108"/>
      <c r="X987" s="108"/>
      <c r="Y987" s="108"/>
    </row>
    <row r="988" spans="1:25" ht="18.75" customHeight="1">
      <c r="A988" s="108"/>
      <c r="B988" s="108"/>
      <c r="C988" s="108"/>
      <c r="D988" s="108"/>
      <c r="E988" s="108"/>
      <c r="F988" s="108"/>
      <c r="G988" s="108"/>
      <c r="H988" s="108"/>
      <c r="I988" s="108"/>
      <c r="J988" s="108"/>
      <c r="K988" s="108"/>
      <c r="L988" s="108"/>
      <c r="M988" s="108"/>
      <c r="N988" s="108"/>
      <c r="O988" s="108"/>
      <c r="P988" s="108"/>
      <c r="Q988" s="107"/>
      <c r="R988" s="108"/>
      <c r="S988" s="108"/>
      <c r="T988" s="108"/>
      <c r="U988" s="108"/>
      <c r="V988" s="108"/>
      <c r="W988" s="108"/>
      <c r="X988" s="108"/>
      <c r="Y988" s="108"/>
    </row>
    <row r="989" spans="1:25" ht="18.75" customHeight="1">
      <c r="A989" s="108"/>
      <c r="B989" s="108"/>
      <c r="C989" s="108"/>
      <c r="D989" s="108"/>
      <c r="E989" s="108"/>
      <c r="F989" s="108"/>
      <c r="G989" s="108"/>
      <c r="H989" s="108"/>
      <c r="I989" s="108"/>
      <c r="J989" s="108"/>
      <c r="K989" s="108"/>
      <c r="L989" s="108"/>
      <c r="M989" s="108"/>
      <c r="N989" s="108"/>
      <c r="O989" s="108"/>
      <c r="P989" s="108"/>
      <c r="Q989" s="107"/>
      <c r="R989" s="108"/>
      <c r="S989" s="108"/>
      <c r="T989" s="108"/>
      <c r="U989" s="108"/>
      <c r="V989" s="108"/>
      <c r="W989" s="108"/>
      <c r="X989" s="108"/>
      <c r="Y989" s="108"/>
    </row>
    <row r="990" spans="1:25" ht="18.75" customHeight="1">
      <c r="A990" s="108"/>
      <c r="B990" s="108"/>
      <c r="C990" s="108"/>
      <c r="D990" s="108"/>
      <c r="E990" s="108"/>
      <c r="F990" s="108"/>
      <c r="G990" s="108"/>
      <c r="H990" s="108"/>
      <c r="I990" s="108"/>
      <c r="J990" s="108"/>
      <c r="K990" s="108"/>
      <c r="L990" s="108"/>
      <c r="M990" s="108"/>
      <c r="N990" s="108"/>
      <c r="O990" s="108"/>
      <c r="P990" s="108"/>
      <c r="Q990" s="107"/>
      <c r="R990" s="108"/>
      <c r="S990" s="108"/>
      <c r="T990" s="108"/>
      <c r="U990" s="108"/>
      <c r="V990" s="108"/>
      <c r="W990" s="108"/>
      <c r="X990" s="108"/>
      <c r="Y990" s="108"/>
    </row>
    <row r="991" spans="1:25" ht="18.75" customHeight="1">
      <c r="A991" s="108"/>
      <c r="B991" s="108"/>
      <c r="C991" s="108"/>
      <c r="D991" s="108"/>
      <c r="E991" s="108"/>
      <c r="F991" s="108"/>
      <c r="G991" s="108"/>
      <c r="H991" s="108"/>
      <c r="I991" s="108"/>
      <c r="J991" s="108"/>
      <c r="K991" s="108"/>
      <c r="L991" s="108"/>
      <c r="M991" s="108"/>
      <c r="N991" s="108"/>
      <c r="O991" s="108"/>
      <c r="P991" s="108"/>
      <c r="Q991" s="107"/>
      <c r="R991" s="108"/>
      <c r="S991" s="108"/>
      <c r="T991" s="108"/>
      <c r="U991" s="108"/>
      <c r="V991" s="108"/>
      <c r="W991" s="108"/>
      <c r="X991" s="108"/>
      <c r="Y991" s="108"/>
    </row>
    <row r="992" spans="1:25" ht="18.75" customHeight="1">
      <c r="A992" s="108"/>
      <c r="B992" s="108"/>
      <c r="C992" s="108"/>
      <c r="D992" s="108"/>
      <c r="E992" s="108"/>
      <c r="F992" s="108"/>
      <c r="G992" s="108"/>
      <c r="H992" s="108"/>
      <c r="I992" s="108"/>
      <c r="J992" s="108"/>
      <c r="K992" s="108"/>
      <c r="L992" s="108"/>
      <c r="M992" s="108"/>
      <c r="N992" s="108"/>
      <c r="O992" s="108"/>
      <c r="P992" s="108"/>
      <c r="Q992" s="107"/>
      <c r="R992" s="108"/>
      <c r="S992" s="108"/>
      <c r="T992" s="108"/>
      <c r="U992" s="108"/>
      <c r="V992" s="108"/>
      <c r="W992" s="108"/>
      <c r="X992" s="108"/>
      <c r="Y992" s="108"/>
    </row>
    <row r="993" spans="1:25" ht="18.75" customHeight="1">
      <c r="A993" s="108"/>
      <c r="B993" s="108"/>
      <c r="C993" s="108"/>
      <c r="D993" s="108"/>
      <c r="E993" s="108"/>
      <c r="F993" s="108"/>
      <c r="G993" s="108"/>
      <c r="H993" s="108"/>
      <c r="I993" s="108"/>
      <c r="J993" s="108"/>
      <c r="K993" s="108"/>
      <c r="L993" s="108"/>
      <c r="M993" s="108"/>
      <c r="N993" s="108"/>
      <c r="O993" s="108"/>
      <c r="P993" s="108"/>
      <c r="Q993" s="107"/>
      <c r="R993" s="108"/>
      <c r="S993" s="108"/>
      <c r="T993" s="108"/>
      <c r="U993" s="108"/>
      <c r="V993" s="108"/>
      <c r="W993" s="108"/>
      <c r="X993" s="108"/>
      <c r="Y993" s="108"/>
    </row>
    <row r="994" spans="1:25" ht="18.75" customHeight="1">
      <c r="A994" s="108"/>
      <c r="B994" s="108"/>
      <c r="C994" s="108"/>
      <c r="D994" s="108"/>
      <c r="E994" s="108"/>
      <c r="F994" s="108"/>
      <c r="G994" s="108"/>
      <c r="H994" s="108"/>
      <c r="I994" s="108"/>
      <c r="J994" s="108"/>
      <c r="K994" s="108"/>
      <c r="L994" s="108"/>
      <c r="M994" s="108"/>
      <c r="N994" s="108"/>
      <c r="O994" s="108"/>
      <c r="P994" s="108"/>
      <c r="Q994" s="107"/>
      <c r="R994" s="108"/>
      <c r="S994" s="108"/>
      <c r="T994" s="108"/>
      <c r="U994" s="108"/>
      <c r="V994" s="108"/>
      <c r="W994" s="108"/>
      <c r="X994" s="108"/>
      <c r="Y994" s="108"/>
    </row>
    <row r="995" spans="1:25" ht="18.75" customHeight="1">
      <c r="A995" s="108"/>
      <c r="B995" s="108"/>
      <c r="C995" s="108"/>
      <c r="D995" s="108"/>
      <c r="E995" s="108"/>
      <c r="F995" s="108"/>
      <c r="G995" s="108"/>
      <c r="H995" s="108"/>
      <c r="I995" s="108"/>
      <c r="J995" s="108"/>
      <c r="K995" s="108"/>
      <c r="L995" s="108"/>
      <c r="M995" s="108"/>
      <c r="N995" s="108"/>
      <c r="O995" s="108"/>
      <c r="P995" s="108"/>
      <c r="Q995" s="107"/>
      <c r="R995" s="108"/>
      <c r="S995" s="108"/>
      <c r="T995" s="108"/>
      <c r="U995" s="108"/>
      <c r="V995" s="108"/>
      <c r="W995" s="108"/>
      <c r="X995" s="108"/>
      <c r="Y995" s="108"/>
    </row>
    <row r="996" spans="1:25" ht="18.75" customHeight="1">
      <c r="A996" s="108"/>
      <c r="B996" s="108"/>
      <c r="C996" s="108"/>
      <c r="D996" s="108"/>
      <c r="E996" s="108"/>
      <c r="F996" s="108"/>
      <c r="G996" s="108"/>
      <c r="H996" s="108"/>
      <c r="I996" s="108"/>
      <c r="J996" s="108"/>
      <c r="K996" s="108"/>
      <c r="L996" s="108"/>
      <c r="M996" s="108"/>
      <c r="N996" s="108"/>
      <c r="O996" s="108"/>
      <c r="P996" s="108"/>
      <c r="Q996" s="107"/>
      <c r="R996" s="108"/>
      <c r="S996" s="108"/>
      <c r="T996" s="108"/>
      <c r="U996" s="108"/>
      <c r="V996" s="108"/>
      <c r="W996" s="108"/>
      <c r="X996" s="108"/>
      <c r="Y996" s="108"/>
    </row>
    <row r="997" spans="1:25" ht="18.75" customHeight="1">
      <c r="A997" s="108"/>
      <c r="B997" s="108"/>
      <c r="C997" s="108"/>
      <c r="D997" s="108"/>
      <c r="E997" s="108"/>
      <c r="F997" s="108"/>
      <c r="G997" s="108"/>
      <c r="H997" s="108"/>
      <c r="I997" s="108"/>
      <c r="J997" s="108"/>
      <c r="K997" s="108"/>
      <c r="L997" s="108"/>
      <c r="M997" s="108"/>
      <c r="N997" s="108"/>
      <c r="O997" s="108"/>
      <c r="P997" s="108"/>
      <c r="Q997" s="107"/>
      <c r="R997" s="108"/>
      <c r="S997" s="108"/>
      <c r="T997" s="108"/>
      <c r="U997" s="108"/>
      <c r="V997" s="108"/>
      <c r="W997" s="108"/>
      <c r="X997" s="108"/>
      <c r="Y997" s="108"/>
    </row>
    <row r="998" spans="1:25" ht="18.75" customHeight="1">
      <c r="A998" s="108"/>
      <c r="B998" s="108"/>
      <c r="C998" s="108"/>
      <c r="D998" s="108"/>
      <c r="E998" s="108"/>
      <c r="F998" s="108"/>
      <c r="G998" s="108"/>
      <c r="H998" s="108"/>
      <c r="I998" s="108"/>
      <c r="J998" s="108"/>
      <c r="K998" s="108"/>
      <c r="L998" s="108"/>
      <c r="M998" s="108"/>
      <c r="N998" s="108"/>
      <c r="O998" s="108"/>
      <c r="P998" s="108"/>
      <c r="Q998" s="107"/>
      <c r="R998" s="108"/>
      <c r="S998" s="108"/>
      <c r="T998" s="108"/>
      <c r="U998" s="108"/>
      <c r="V998" s="108"/>
      <c r="W998" s="108"/>
      <c r="X998" s="108"/>
      <c r="Y998" s="108"/>
    </row>
    <row r="999" spans="1:25" ht="18.75" customHeight="1">
      <c r="A999" s="108"/>
      <c r="B999" s="108"/>
      <c r="C999" s="108"/>
      <c r="D999" s="108"/>
      <c r="E999" s="108"/>
      <c r="F999" s="108"/>
      <c r="G999" s="108"/>
      <c r="H999" s="108"/>
      <c r="I999" s="108"/>
      <c r="J999" s="108"/>
      <c r="K999" s="108"/>
      <c r="L999" s="108"/>
      <c r="M999" s="108"/>
      <c r="N999" s="108"/>
      <c r="O999" s="108"/>
      <c r="P999" s="108"/>
      <c r="Q999" s="107"/>
      <c r="R999" s="108"/>
      <c r="S999" s="108"/>
      <c r="T999" s="108"/>
      <c r="U999" s="108"/>
      <c r="V999" s="108"/>
      <c r="W999" s="108"/>
      <c r="X999" s="108"/>
      <c r="Y999" s="108"/>
    </row>
    <row r="1000" spans="1:25" ht="18.75" customHeight="1">
      <c r="A1000" s="108"/>
      <c r="B1000" s="108"/>
      <c r="C1000" s="108"/>
      <c r="D1000" s="108"/>
      <c r="E1000" s="108"/>
      <c r="F1000" s="108"/>
      <c r="G1000" s="108"/>
      <c r="H1000" s="108"/>
      <c r="I1000" s="108"/>
      <c r="J1000" s="108"/>
      <c r="K1000" s="108"/>
      <c r="L1000" s="108"/>
      <c r="M1000" s="108"/>
      <c r="N1000" s="108"/>
      <c r="O1000" s="108"/>
      <c r="P1000" s="108"/>
      <c r="Q1000" s="107"/>
      <c r="R1000" s="108"/>
      <c r="S1000" s="108"/>
      <c r="T1000" s="108"/>
      <c r="U1000" s="108"/>
      <c r="V1000" s="108"/>
      <c r="W1000" s="108"/>
      <c r="X1000" s="108"/>
      <c r="Y1000" s="108"/>
    </row>
    <row r="1001" spans="1:25" ht="18.75" customHeight="1">
      <c r="A1001" s="108"/>
      <c r="B1001" s="108"/>
      <c r="C1001" s="108"/>
      <c r="D1001" s="108"/>
      <c r="E1001" s="108"/>
      <c r="F1001" s="108"/>
      <c r="G1001" s="108"/>
      <c r="H1001" s="108"/>
      <c r="I1001" s="108"/>
      <c r="J1001" s="108"/>
      <c r="K1001" s="108"/>
      <c r="L1001" s="108"/>
      <c r="M1001" s="108"/>
      <c r="N1001" s="108"/>
      <c r="O1001" s="108"/>
      <c r="P1001" s="108"/>
      <c r="Q1001" s="107"/>
      <c r="R1001" s="108"/>
      <c r="S1001" s="108"/>
      <c r="T1001" s="108"/>
      <c r="U1001" s="108"/>
      <c r="V1001" s="108"/>
      <c r="W1001" s="108"/>
      <c r="X1001" s="108"/>
      <c r="Y1001" s="108"/>
    </row>
    <row r="1002" spans="1:25" ht="18.75" customHeight="1">
      <c r="A1002" s="108"/>
      <c r="B1002" s="108"/>
      <c r="C1002" s="108"/>
      <c r="D1002" s="108"/>
      <c r="E1002" s="108"/>
      <c r="F1002" s="108"/>
      <c r="G1002" s="108"/>
      <c r="H1002" s="108"/>
      <c r="I1002" s="108"/>
      <c r="J1002" s="108"/>
      <c r="K1002" s="108"/>
      <c r="L1002" s="108"/>
      <c r="M1002" s="108"/>
      <c r="N1002" s="108"/>
      <c r="O1002" s="108"/>
      <c r="P1002" s="108"/>
      <c r="Q1002" s="107"/>
      <c r="R1002" s="108"/>
      <c r="S1002" s="108"/>
      <c r="T1002" s="108"/>
      <c r="U1002" s="108"/>
      <c r="V1002" s="108"/>
      <c r="W1002" s="108"/>
      <c r="X1002" s="108"/>
      <c r="Y1002" s="108"/>
    </row>
    <row r="1003" spans="1:25" ht="18.75" customHeight="1">
      <c r="A1003" s="108"/>
      <c r="B1003" s="108"/>
      <c r="C1003" s="108"/>
      <c r="D1003" s="108"/>
      <c r="E1003" s="108"/>
      <c r="F1003" s="108"/>
      <c r="G1003" s="108"/>
      <c r="H1003" s="108"/>
      <c r="I1003" s="108"/>
      <c r="J1003" s="108"/>
      <c r="K1003" s="108"/>
      <c r="L1003" s="108"/>
      <c r="M1003" s="108"/>
      <c r="N1003" s="108"/>
      <c r="O1003" s="108"/>
      <c r="P1003" s="108"/>
      <c r="Q1003" s="107"/>
      <c r="R1003" s="108"/>
      <c r="S1003" s="108"/>
      <c r="T1003" s="108"/>
      <c r="U1003" s="108"/>
      <c r="V1003" s="108"/>
      <c r="W1003" s="108"/>
      <c r="X1003" s="108"/>
      <c r="Y1003" s="108"/>
    </row>
    <row r="1004" spans="1:25" ht="18.75" customHeight="1">
      <c r="A1004" s="108"/>
      <c r="B1004" s="108"/>
      <c r="C1004" s="108"/>
      <c r="D1004" s="108"/>
      <c r="E1004" s="108"/>
      <c r="F1004" s="108"/>
      <c r="G1004" s="108"/>
      <c r="H1004" s="108"/>
      <c r="I1004" s="108"/>
      <c r="J1004" s="108"/>
      <c r="K1004" s="108"/>
      <c r="L1004" s="108"/>
      <c r="M1004" s="108"/>
      <c r="N1004" s="108"/>
      <c r="O1004" s="108"/>
      <c r="P1004" s="108"/>
      <c r="Q1004" s="107"/>
      <c r="R1004" s="108"/>
      <c r="S1004" s="108"/>
      <c r="T1004" s="108"/>
      <c r="U1004" s="108"/>
      <c r="V1004" s="108"/>
      <c r="W1004" s="108"/>
      <c r="X1004" s="108"/>
      <c r="Y1004" s="108"/>
    </row>
    <row r="1005" spans="1:25" ht="18.75" customHeight="1">
      <c r="A1005" s="108"/>
      <c r="B1005" s="108"/>
      <c r="C1005" s="108"/>
      <c r="D1005" s="108"/>
      <c r="E1005" s="108"/>
      <c r="F1005" s="108"/>
      <c r="G1005" s="108"/>
      <c r="H1005" s="108"/>
      <c r="I1005" s="108"/>
      <c r="J1005" s="108"/>
      <c r="K1005" s="108"/>
      <c r="L1005" s="108"/>
      <c r="M1005" s="108"/>
      <c r="N1005" s="108"/>
      <c r="O1005" s="108"/>
      <c r="P1005" s="108"/>
      <c r="Q1005" s="107"/>
      <c r="R1005" s="108"/>
      <c r="S1005" s="108"/>
      <c r="T1005" s="108"/>
      <c r="U1005" s="108"/>
      <c r="V1005" s="108"/>
      <c r="W1005" s="108"/>
      <c r="X1005" s="108"/>
      <c r="Y1005" s="108"/>
    </row>
    <row r="1006" spans="1:25" ht="18.75" customHeight="1">
      <c r="A1006" s="108"/>
      <c r="B1006" s="108"/>
      <c r="C1006" s="108"/>
      <c r="D1006" s="108"/>
      <c r="E1006" s="108"/>
      <c r="F1006" s="108"/>
      <c r="G1006" s="108"/>
      <c r="H1006" s="108"/>
      <c r="I1006" s="108"/>
      <c r="J1006" s="108"/>
      <c r="K1006" s="108"/>
      <c r="L1006" s="108"/>
      <c r="M1006" s="108"/>
      <c r="N1006" s="108"/>
      <c r="O1006" s="108"/>
      <c r="P1006" s="108"/>
      <c r="Q1006" s="107"/>
      <c r="R1006" s="108"/>
      <c r="S1006" s="108"/>
      <c r="T1006" s="108"/>
      <c r="U1006" s="108"/>
      <c r="V1006" s="108"/>
      <c r="W1006" s="108"/>
      <c r="X1006" s="108"/>
      <c r="Y1006" s="108"/>
    </row>
    <row r="1007" spans="1:25" ht="18.75" customHeight="1">
      <c r="A1007" s="108"/>
      <c r="B1007" s="108"/>
      <c r="C1007" s="108"/>
      <c r="D1007" s="108"/>
      <c r="E1007" s="108"/>
      <c r="F1007" s="108"/>
      <c r="G1007" s="108"/>
      <c r="H1007" s="108"/>
      <c r="I1007" s="108"/>
      <c r="J1007" s="108"/>
      <c r="K1007" s="108"/>
      <c r="L1007" s="108"/>
      <c r="M1007" s="108"/>
      <c r="N1007" s="108"/>
      <c r="O1007" s="108"/>
      <c r="P1007" s="108"/>
      <c r="Q1007" s="107"/>
      <c r="R1007" s="108"/>
      <c r="S1007" s="108"/>
      <c r="T1007" s="108"/>
      <c r="U1007" s="108"/>
      <c r="V1007" s="108"/>
      <c r="W1007" s="108"/>
      <c r="X1007" s="108"/>
      <c r="Y1007" s="108"/>
    </row>
    <row r="1008" spans="1:25" ht="18.75" customHeight="1">
      <c r="A1008" s="108"/>
      <c r="B1008" s="108"/>
      <c r="C1008" s="108"/>
      <c r="D1008" s="108"/>
      <c r="E1008" s="108"/>
      <c r="F1008" s="108"/>
      <c r="G1008" s="108"/>
      <c r="H1008" s="108"/>
      <c r="I1008" s="108"/>
      <c r="J1008" s="108"/>
      <c r="K1008" s="108"/>
      <c r="L1008" s="108"/>
      <c r="M1008" s="108"/>
      <c r="N1008" s="108"/>
      <c r="O1008" s="108"/>
      <c r="P1008" s="108"/>
      <c r="Q1008" s="107"/>
      <c r="R1008" s="108"/>
      <c r="S1008" s="108"/>
      <c r="T1008" s="108"/>
      <c r="U1008" s="108"/>
      <c r="V1008" s="108"/>
      <c r="W1008" s="108"/>
      <c r="X1008" s="108"/>
      <c r="Y1008" s="108"/>
    </row>
    <row r="1009" spans="1:25" ht="18.75" customHeight="1">
      <c r="A1009" s="108"/>
      <c r="B1009" s="108"/>
      <c r="C1009" s="108"/>
      <c r="D1009" s="108"/>
      <c r="E1009" s="108"/>
      <c r="F1009" s="108"/>
      <c r="G1009" s="108"/>
      <c r="H1009" s="108"/>
      <c r="I1009" s="108"/>
      <c r="J1009" s="108"/>
      <c r="K1009" s="108"/>
      <c r="L1009" s="108"/>
      <c r="M1009" s="108"/>
      <c r="N1009" s="108"/>
      <c r="O1009" s="108"/>
      <c r="P1009" s="108"/>
      <c r="Q1009" s="107"/>
      <c r="R1009" s="108"/>
      <c r="S1009" s="108"/>
      <c r="T1009" s="108"/>
      <c r="U1009" s="108"/>
      <c r="V1009" s="108"/>
      <c r="W1009" s="108"/>
      <c r="X1009" s="108"/>
      <c r="Y1009" s="108"/>
    </row>
    <row r="1010" spans="1:25" ht="18.75" customHeight="1">
      <c r="A1010" s="108"/>
      <c r="B1010" s="108"/>
      <c r="C1010" s="108"/>
      <c r="D1010" s="108"/>
      <c r="E1010" s="108"/>
      <c r="F1010" s="108"/>
      <c r="G1010" s="108"/>
      <c r="H1010" s="108"/>
      <c r="I1010" s="108"/>
      <c r="J1010" s="108"/>
      <c r="K1010" s="108"/>
      <c r="L1010" s="108"/>
      <c r="M1010" s="108"/>
      <c r="N1010" s="108"/>
      <c r="O1010" s="108"/>
      <c r="P1010" s="108"/>
      <c r="Q1010" s="107"/>
      <c r="R1010" s="108"/>
      <c r="S1010" s="108"/>
      <c r="T1010" s="108"/>
      <c r="U1010" s="108"/>
      <c r="V1010" s="108"/>
      <c r="W1010" s="108"/>
      <c r="X1010" s="108"/>
      <c r="Y1010" s="108"/>
    </row>
    <row r="1011" spans="1:25" ht="18.75" customHeight="1">
      <c r="A1011" s="108"/>
      <c r="B1011" s="108"/>
      <c r="C1011" s="108"/>
      <c r="D1011" s="108"/>
      <c r="E1011" s="108"/>
      <c r="F1011" s="108"/>
      <c r="G1011" s="108"/>
      <c r="H1011" s="108"/>
      <c r="I1011" s="108"/>
      <c r="J1011" s="108"/>
      <c r="K1011" s="108"/>
      <c r="L1011" s="108"/>
      <c r="M1011" s="108"/>
      <c r="N1011" s="108"/>
      <c r="O1011" s="108"/>
      <c r="P1011" s="108"/>
      <c r="Q1011" s="107"/>
      <c r="R1011" s="108"/>
      <c r="S1011" s="108"/>
      <c r="T1011" s="108"/>
      <c r="U1011" s="108"/>
      <c r="V1011" s="108"/>
      <c r="W1011" s="108"/>
      <c r="X1011" s="108"/>
      <c r="Y1011" s="108"/>
    </row>
    <row r="1012" spans="1:25" ht="18.75" customHeight="1">
      <c r="A1012" s="108"/>
      <c r="B1012" s="108"/>
      <c r="C1012" s="108"/>
      <c r="D1012" s="108"/>
      <c r="E1012" s="108"/>
      <c r="F1012" s="108"/>
      <c r="G1012" s="108"/>
      <c r="H1012" s="108"/>
      <c r="I1012" s="108"/>
      <c r="J1012" s="108"/>
      <c r="K1012" s="108"/>
      <c r="L1012" s="108"/>
      <c r="M1012" s="108"/>
      <c r="N1012" s="108"/>
      <c r="O1012" s="108"/>
      <c r="P1012" s="108"/>
      <c r="Q1012" s="107"/>
      <c r="R1012" s="108"/>
      <c r="S1012" s="108"/>
      <c r="T1012" s="108"/>
      <c r="U1012" s="108"/>
      <c r="V1012" s="108"/>
      <c r="W1012" s="108"/>
      <c r="X1012" s="108"/>
      <c r="Y1012" s="108"/>
    </row>
    <row r="1013" spans="1:25" ht="18.75" customHeight="1">
      <c r="A1013" s="108"/>
      <c r="B1013" s="108"/>
      <c r="C1013" s="108"/>
      <c r="D1013" s="108"/>
      <c r="E1013" s="108"/>
      <c r="F1013" s="108"/>
      <c r="G1013" s="108"/>
      <c r="H1013" s="108"/>
      <c r="I1013" s="108"/>
      <c r="J1013" s="108"/>
      <c r="K1013" s="108"/>
      <c r="L1013" s="108"/>
      <c r="M1013" s="108"/>
      <c r="N1013" s="108"/>
      <c r="O1013" s="108"/>
      <c r="P1013" s="108"/>
      <c r="Q1013" s="107"/>
      <c r="R1013" s="108"/>
      <c r="S1013" s="108"/>
      <c r="T1013" s="108"/>
      <c r="U1013" s="108"/>
      <c r="V1013" s="108"/>
      <c r="W1013" s="108"/>
      <c r="X1013" s="108"/>
      <c r="Y1013" s="108"/>
    </row>
    <row r="1014" spans="1:25" ht="18.75" customHeight="1">
      <c r="A1014" s="108"/>
      <c r="B1014" s="108"/>
      <c r="C1014" s="108"/>
      <c r="D1014" s="108"/>
      <c r="E1014" s="108"/>
      <c r="F1014" s="108"/>
      <c r="G1014" s="108"/>
      <c r="H1014" s="108"/>
      <c r="I1014" s="108"/>
      <c r="J1014" s="108"/>
      <c r="K1014" s="108"/>
      <c r="L1014" s="108"/>
      <c r="M1014" s="108"/>
      <c r="N1014" s="108"/>
      <c r="O1014" s="108"/>
      <c r="P1014" s="108"/>
      <c r="Q1014" s="107"/>
      <c r="R1014" s="108"/>
      <c r="S1014" s="108"/>
      <c r="T1014" s="108"/>
      <c r="U1014" s="108"/>
      <c r="V1014" s="108"/>
      <c r="W1014" s="108"/>
      <c r="X1014" s="108"/>
      <c r="Y1014" s="108"/>
    </row>
    <row r="1015" spans="1:25" ht="18.75" customHeight="1">
      <c r="A1015" s="108"/>
      <c r="B1015" s="108"/>
      <c r="C1015" s="108"/>
      <c r="D1015" s="108"/>
      <c r="E1015" s="108"/>
      <c r="F1015" s="108"/>
      <c r="G1015" s="108"/>
      <c r="H1015" s="108"/>
      <c r="I1015" s="108"/>
      <c r="J1015" s="108"/>
      <c r="K1015" s="108"/>
      <c r="L1015" s="108"/>
      <c r="M1015" s="108"/>
      <c r="N1015" s="108"/>
      <c r="O1015" s="108"/>
      <c r="P1015" s="108"/>
      <c r="Q1015" s="107"/>
      <c r="R1015" s="108"/>
      <c r="S1015" s="108"/>
      <c r="T1015" s="108"/>
      <c r="U1015" s="108"/>
      <c r="V1015" s="108"/>
      <c r="W1015" s="108"/>
      <c r="X1015" s="108"/>
      <c r="Y1015" s="108"/>
    </row>
    <row r="1016" spans="1:25" ht="18.75" customHeight="1">
      <c r="A1016" s="108"/>
      <c r="B1016" s="108"/>
      <c r="C1016" s="108"/>
      <c r="D1016" s="108"/>
      <c r="E1016" s="108"/>
      <c r="F1016" s="108"/>
      <c r="G1016" s="108"/>
      <c r="H1016" s="108"/>
      <c r="I1016" s="108"/>
      <c r="J1016" s="108"/>
      <c r="K1016" s="108"/>
      <c r="L1016" s="108"/>
      <c r="M1016" s="108"/>
      <c r="N1016" s="108"/>
      <c r="O1016" s="108"/>
      <c r="P1016" s="108"/>
      <c r="Q1016" s="107"/>
      <c r="R1016" s="108"/>
      <c r="S1016" s="108"/>
      <c r="T1016" s="108"/>
      <c r="U1016" s="108"/>
      <c r="V1016" s="108"/>
      <c r="W1016" s="108"/>
      <c r="X1016" s="108"/>
      <c r="Y1016" s="108"/>
    </row>
    <row r="1017" spans="1:25" ht="18.75" customHeight="1">
      <c r="A1017" s="108"/>
      <c r="B1017" s="108"/>
      <c r="C1017" s="108"/>
      <c r="D1017" s="108"/>
      <c r="E1017" s="108"/>
      <c r="F1017" s="108"/>
      <c r="G1017" s="108"/>
      <c r="H1017" s="108"/>
      <c r="I1017" s="108"/>
      <c r="J1017" s="108"/>
      <c r="K1017" s="108"/>
      <c r="L1017" s="108"/>
      <c r="M1017" s="108"/>
      <c r="N1017" s="108"/>
      <c r="O1017" s="108"/>
      <c r="P1017" s="108"/>
      <c r="Q1017" s="107"/>
      <c r="R1017" s="108"/>
      <c r="S1017" s="108"/>
      <c r="T1017" s="108"/>
      <c r="U1017" s="108"/>
      <c r="V1017" s="108"/>
      <c r="W1017" s="108"/>
      <c r="X1017" s="108"/>
      <c r="Y1017" s="108"/>
    </row>
    <row r="1018" spans="1:25" ht="18.75" customHeight="1">
      <c r="A1018" s="108"/>
      <c r="B1018" s="108"/>
      <c r="C1018" s="108"/>
      <c r="D1018" s="108"/>
      <c r="E1018" s="108"/>
      <c r="F1018" s="108"/>
      <c r="G1018" s="108"/>
      <c r="H1018" s="108"/>
      <c r="I1018" s="108"/>
      <c r="J1018" s="108"/>
      <c r="K1018" s="108"/>
      <c r="L1018" s="108"/>
      <c r="M1018" s="108"/>
      <c r="N1018" s="108"/>
      <c r="O1018" s="108"/>
      <c r="P1018" s="108"/>
      <c r="Q1018" s="107"/>
      <c r="R1018" s="108"/>
      <c r="S1018" s="108"/>
      <c r="T1018" s="108"/>
      <c r="U1018" s="108"/>
      <c r="V1018" s="108"/>
      <c r="W1018" s="108"/>
      <c r="X1018" s="108"/>
      <c r="Y1018" s="108"/>
    </row>
    <row r="1019" spans="1:25" ht="18.75" customHeight="1">
      <c r="A1019" s="108"/>
      <c r="B1019" s="108"/>
      <c r="C1019" s="108"/>
      <c r="D1019" s="108"/>
      <c r="E1019" s="108"/>
      <c r="F1019" s="108"/>
      <c r="G1019" s="108"/>
      <c r="H1019" s="108"/>
      <c r="I1019" s="108"/>
      <c r="J1019" s="108"/>
      <c r="K1019" s="108"/>
      <c r="L1019" s="108"/>
      <c r="M1019" s="108"/>
      <c r="N1019" s="108"/>
      <c r="O1019" s="108"/>
      <c r="P1019" s="108"/>
      <c r="Q1019" s="107"/>
      <c r="R1019" s="108"/>
      <c r="S1019" s="108"/>
      <c r="T1019" s="108"/>
      <c r="U1019" s="108"/>
      <c r="V1019" s="108"/>
      <c r="W1019" s="108"/>
      <c r="X1019" s="108"/>
      <c r="Y1019" s="108"/>
    </row>
    <row r="1020" spans="1:25" ht="18.75" customHeight="1">
      <c r="A1020" s="108"/>
      <c r="B1020" s="108"/>
      <c r="C1020" s="108"/>
      <c r="D1020" s="108"/>
      <c r="E1020" s="108"/>
      <c r="F1020" s="108"/>
      <c r="G1020" s="108"/>
      <c r="H1020" s="108"/>
      <c r="I1020" s="108"/>
      <c r="J1020" s="108"/>
      <c r="K1020" s="108"/>
      <c r="L1020" s="108"/>
      <c r="M1020" s="108"/>
      <c r="N1020" s="108"/>
      <c r="O1020" s="108"/>
      <c r="P1020" s="108"/>
      <c r="Q1020" s="107"/>
      <c r="R1020" s="108"/>
      <c r="S1020" s="108"/>
      <c r="T1020" s="108"/>
      <c r="U1020" s="108"/>
      <c r="V1020" s="108"/>
      <c r="W1020" s="108"/>
      <c r="X1020" s="108"/>
      <c r="Y1020" s="108"/>
    </row>
    <row r="1021" spans="1:25" ht="18.75" customHeight="1">
      <c r="A1021" s="108"/>
      <c r="B1021" s="108"/>
      <c r="C1021" s="108"/>
      <c r="D1021" s="108"/>
      <c r="E1021" s="108"/>
      <c r="F1021" s="108"/>
      <c r="G1021" s="108"/>
      <c r="H1021" s="108"/>
      <c r="I1021" s="108"/>
      <c r="J1021" s="108"/>
      <c r="K1021" s="108"/>
      <c r="L1021" s="108"/>
      <c r="M1021" s="108"/>
      <c r="N1021" s="108"/>
      <c r="O1021" s="108"/>
      <c r="P1021" s="108"/>
      <c r="Q1021" s="107"/>
      <c r="R1021" s="108"/>
      <c r="S1021" s="108"/>
      <c r="T1021" s="108"/>
      <c r="U1021" s="108"/>
      <c r="V1021" s="108"/>
      <c r="W1021" s="108"/>
      <c r="X1021" s="108"/>
      <c r="Y1021" s="108"/>
    </row>
    <row r="1022" spans="1:25" ht="18.75" customHeight="1">
      <c r="A1022" s="108"/>
      <c r="B1022" s="108"/>
      <c r="C1022" s="108"/>
      <c r="D1022" s="108"/>
      <c r="E1022" s="108"/>
      <c r="F1022" s="108"/>
      <c r="G1022" s="108"/>
      <c r="H1022" s="108"/>
      <c r="I1022" s="108"/>
      <c r="J1022" s="108"/>
      <c r="K1022" s="108"/>
      <c r="L1022" s="108"/>
      <c r="M1022" s="108"/>
      <c r="N1022" s="108"/>
      <c r="O1022" s="108"/>
      <c r="P1022" s="108"/>
      <c r="Q1022" s="107"/>
      <c r="R1022" s="108"/>
      <c r="S1022" s="108"/>
      <c r="T1022" s="108"/>
      <c r="U1022" s="108"/>
      <c r="V1022" s="108"/>
      <c r="W1022" s="108"/>
      <c r="X1022" s="108"/>
      <c r="Y1022" s="108"/>
    </row>
    <row r="1023" spans="1:25" ht="18.75" customHeight="1">
      <c r="A1023" s="108"/>
      <c r="B1023" s="108"/>
      <c r="C1023" s="108"/>
      <c r="D1023" s="108"/>
      <c r="E1023" s="108"/>
      <c r="F1023" s="108"/>
      <c r="G1023" s="108"/>
      <c r="H1023" s="108"/>
      <c r="I1023" s="108"/>
      <c r="J1023" s="108"/>
      <c r="K1023" s="108"/>
      <c r="L1023" s="108"/>
      <c r="M1023" s="108"/>
      <c r="N1023" s="108"/>
      <c r="O1023" s="108"/>
      <c r="P1023" s="108"/>
      <c r="Q1023" s="107"/>
      <c r="R1023" s="108"/>
      <c r="S1023" s="108"/>
      <c r="T1023" s="108"/>
      <c r="U1023" s="108"/>
      <c r="V1023" s="108"/>
      <c r="W1023" s="108"/>
      <c r="X1023" s="108"/>
      <c r="Y1023" s="108"/>
    </row>
    <row r="1024" spans="1:25" ht="18.75" customHeight="1">
      <c r="A1024" s="108"/>
      <c r="B1024" s="108"/>
      <c r="C1024" s="108"/>
      <c r="D1024" s="108"/>
      <c r="E1024" s="108"/>
      <c r="F1024" s="108"/>
      <c r="G1024" s="108"/>
      <c r="H1024" s="108"/>
      <c r="I1024" s="108"/>
      <c r="J1024" s="108"/>
      <c r="K1024" s="108"/>
      <c r="L1024" s="108"/>
      <c r="M1024" s="108"/>
      <c r="N1024" s="108"/>
      <c r="O1024" s="108"/>
      <c r="P1024" s="108"/>
      <c r="Q1024" s="107"/>
      <c r="R1024" s="108"/>
      <c r="S1024" s="108"/>
      <c r="T1024" s="108"/>
      <c r="U1024" s="108"/>
      <c r="V1024" s="108"/>
      <c r="W1024" s="108"/>
      <c r="X1024" s="108"/>
      <c r="Y1024" s="108"/>
    </row>
    <row r="1025" spans="1:25" ht="18.75" customHeight="1">
      <c r="A1025" s="108"/>
      <c r="B1025" s="108"/>
      <c r="C1025" s="108"/>
      <c r="D1025" s="108"/>
      <c r="E1025" s="108"/>
      <c r="F1025" s="108"/>
      <c r="G1025" s="108"/>
      <c r="H1025" s="108"/>
      <c r="I1025" s="108"/>
      <c r="J1025" s="108"/>
      <c r="K1025" s="108"/>
      <c r="L1025" s="108"/>
      <c r="M1025" s="108"/>
      <c r="N1025" s="108"/>
      <c r="O1025" s="108"/>
      <c r="P1025" s="108"/>
      <c r="Q1025" s="107"/>
      <c r="R1025" s="108"/>
      <c r="S1025" s="108"/>
      <c r="T1025" s="108"/>
      <c r="U1025" s="108"/>
      <c r="V1025" s="108"/>
      <c r="W1025" s="108"/>
      <c r="X1025" s="108"/>
      <c r="Y1025" s="108"/>
    </row>
    <row r="1026" spans="1:25" ht="18.75" customHeight="1">
      <c r="A1026" s="108"/>
      <c r="B1026" s="108"/>
      <c r="C1026" s="108"/>
      <c r="D1026" s="108"/>
      <c r="E1026" s="108"/>
      <c r="F1026" s="108"/>
      <c r="G1026" s="108"/>
      <c r="H1026" s="108"/>
      <c r="I1026" s="108"/>
      <c r="J1026" s="108"/>
      <c r="K1026" s="108"/>
      <c r="L1026" s="108"/>
      <c r="M1026" s="108"/>
      <c r="N1026" s="108"/>
      <c r="O1026" s="108"/>
      <c r="P1026" s="108"/>
      <c r="Q1026" s="107"/>
      <c r="R1026" s="108"/>
      <c r="S1026" s="108"/>
      <c r="T1026" s="108"/>
      <c r="U1026" s="108"/>
      <c r="V1026" s="108"/>
      <c r="W1026" s="108"/>
      <c r="X1026" s="108"/>
      <c r="Y1026" s="108"/>
    </row>
    <row r="1027" spans="1:25" ht="18.75" customHeight="1">
      <c r="A1027" s="108"/>
      <c r="B1027" s="108"/>
      <c r="C1027" s="108"/>
      <c r="D1027" s="108"/>
      <c r="E1027" s="108"/>
      <c r="F1027" s="108"/>
      <c r="G1027" s="108"/>
      <c r="H1027" s="108"/>
      <c r="I1027" s="108"/>
      <c r="J1027" s="108"/>
      <c r="K1027" s="108"/>
      <c r="L1027" s="108"/>
      <c r="M1027" s="108"/>
      <c r="N1027" s="108"/>
      <c r="O1027" s="108"/>
      <c r="P1027" s="108"/>
      <c r="Q1027" s="107"/>
      <c r="R1027" s="108"/>
      <c r="S1027" s="108"/>
      <c r="T1027" s="108"/>
      <c r="U1027" s="108"/>
      <c r="V1027" s="108"/>
      <c r="W1027" s="108"/>
      <c r="X1027" s="108"/>
      <c r="Y1027" s="108"/>
    </row>
    <row r="1028" spans="1:25" ht="18.75" customHeight="1">
      <c r="A1028" s="108"/>
      <c r="B1028" s="108"/>
      <c r="C1028" s="108"/>
      <c r="D1028" s="108"/>
      <c r="E1028" s="108"/>
      <c r="F1028" s="108"/>
      <c r="G1028" s="108"/>
      <c r="H1028" s="108"/>
      <c r="I1028" s="108"/>
      <c r="J1028" s="108"/>
      <c r="K1028" s="108"/>
      <c r="L1028" s="108"/>
      <c r="M1028" s="108"/>
      <c r="N1028" s="108"/>
      <c r="O1028" s="108"/>
      <c r="P1028" s="108"/>
      <c r="Q1028" s="107"/>
      <c r="R1028" s="108"/>
      <c r="S1028" s="108"/>
      <c r="T1028" s="108"/>
      <c r="U1028" s="108"/>
      <c r="V1028" s="108"/>
      <c r="W1028" s="108"/>
      <c r="X1028" s="108"/>
      <c r="Y1028" s="108"/>
    </row>
    <row r="1029" spans="1:25" ht="18.75" customHeight="1">
      <c r="A1029" s="108"/>
      <c r="B1029" s="108"/>
      <c r="C1029" s="108"/>
      <c r="D1029" s="108"/>
      <c r="E1029" s="108"/>
      <c r="F1029" s="108"/>
      <c r="G1029" s="108"/>
      <c r="H1029" s="108"/>
      <c r="I1029" s="108"/>
      <c r="J1029" s="108"/>
      <c r="K1029" s="108"/>
      <c r="L1029" s="108"/>
      <c r="M1029" s="108"/>
      <c r="N1029" s="108"/>
      <c r="O1029" s="108"/>
      <c r="P1029" s="108"/>
      <c r="Q1029" s="107"/>
      <c r="R1029" s="108"/>
      <c r="S1029" s="108"/>
      <c r="T1029" s="108"/>
      <c r="U1029" s="108"/>
      <c r="V1029" s="108"/>
      <c r="W1029" s="108"/>
      <c r="X1029" s="108"/>
      <c r="Y1029" s="108"/>
    </row>
    <row r="1030" spans="1:25" ht="18.75" customHeight="1">
      <c r="A1030" s="108"/>
      <c r="B1030" s="108"/>
      <c r="C1030" s="108"/>
      <c r="D1030" s="108"/>
      <c r="E1030" s="108"/>
      <c r="F1030" s="108"/>
      <c r="G1030" s="108"/>
      <c r="H1030" s="108"/>
      <c r="I1030" s="108"/>
      <c r="J1030" s="108"/>
      <c r="K1030" s="108"/>
      <c r="L1030" s="108"/>
      <c r="M1030" s="108"/>
      <c r="N1030" s="108"/>
      <c r="O1030" s="108"/>
      <c r="P1030" s="108"/>
      <c r="Q1030" s="107"/>
      <c r="R1030" s="108"/>
      <c r="S1030" s="108"/>
      <c r="T1030" s="108"/>
      <c r="U1030" s="108"/>
      <c r="V1030" s="108"/>
      <c r="W1030" s="108"/>
      <c r="X1030" s="108"/>
      <c r="Y1030" s="108"/>
    </row>
    <row r="1031" spans="1:25" ht="18.75" customHeight="1">
      <c r="A1031" s="108"/>
      <c r="B1031" s="108"/>
      <c r="C1031" s="108"/>
      <c r="D1031" s="108"/>
      <c r="E1031" s="108"/>
      <c r="F1031" s="108"/>
      <c r="G1031" s="108"/>
      <c r="H1031" s="108"/>
      <c r="I1031" s="108"/>
      <c r="J1031" s="108"/>
      <c r="K1031" s="108"/>
      <c r="L1031" s="108"/>
      <c r="M1031" s="108"/>
      <c r="N1031" s="108"/>
      <c r="O1031" s="108"/>
      <c r="P1031" s="108"/>
      <c r="Q1031" s="107"/>
      <c r="R1031" s="108"/>
      <c r="S1031" s="108"/>
      <c r="T1031" s="108"/>
      <c r="U1031" s="108"/>
      <c r="V1031" s="108"/>
      <c r="W1031" s="108"/>
      <c r="X1031" s="108"/>
      <c r="Y1031" s="108"/>
    </row>
    <row r="1032" spans="1:25" ht="18.75" customHeight="1">
      <c r="A1032" s="108"/>
      <c r="B1032" s="108"/>
      <c r="C1032" s="108"/>
      <c r="D1032" s="108"/>
      <c r="E1032" s="108"/>
      <c r="F1032" s="108"/>
      <c r="G1032" s="108"/>
      <c r="H1032" s="108"/>
      <c r="I1032" s="108"/>
      <c r="J1032" s="108"/>
      <c r="K1032" s="108"/>
      <c r="L1032" s="108"/>
      <c r="M1032" s="108"/>
      <c r="N1032" s="108"/>
      <c r="O1032" s="108"/>
      <c r="P1032" s="108"/>
      <c r="Q1032" s="107"/>
      <c r="R1032" s="108"/>
      <c r="S1032" s="108"/>
      <c r="T1032" s="108"/>
      <c r="U1032" s="108"/>
      <c r="V1032" s="108"/>
      <c r="W1032" s="108"/>
      <c r="X1032" s="108"/>
      <c r="Y1032" s="108"/>
    </row>
  </sheetData>
  <phoneticPr fontId="113"/>
  <conditionalFormatting sqref="C56:N56">
    <cfRule type="cellIs" dxfId="5" priority="1" operator="greaterThanOrEqual">
      <formula>"100.00%"</formula>
    </cfRule>
    <cfRule type="cellIs" dxfId="4" priority="2" operator="lessThanOrEqual">
      <formula>"99.99%"</formula>
    </cfRule>
  </conditionalFormatting>
  <pageMargins left="0.7" right="0.7" top="0.75" bottom="0.75" header="0" footer="0"/>
  <pageSetup paperSize="9"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51C75"/>
  </sheetPr>
  <dimension ref="A1:X1032"/>
  <sheetViews>
    <sheetView showGridLines="0" workbookViewId="0"/>
  </sheetViews>
  <sheetFormatPr defaultColWidth="12.6328125" defaultRowHeight="15.75" customHeight="1"/>
  <cols>
    <col min="1" max="1" width="3.08984375" customWidth="1"/>
    <col min="2" max="2" width="37.08984375" customWidth="1"/>
    <col min="3" max="14" width="11.7265625" customWidth="1"/>
    <col min="15" max="15" width="11.36328125" customWidth="1"/>
    <col min="16" max="16" width="14.08984375" customWidth="1"/>
    <col min="17" max="24" width="7.6328125" customWidth="1"/>
  </cols>
  <sheetData>
    <row r="1" spans="1:24" ht="14.25" customHeight="1">
      <c r="A1" s="104"/>
      <c r="B1" s="105"/>
      <c r="C1" s="104"/>
      <c r="D1" s="104"/>
      <c r="E1" s="104"/>
      <c r="F1" s="104"/>
      <c r="G1" s="104"/>
      <c r="H1" s="104"/>
      <c r="I1" s="106"/>
      <c r="J1" s="104"/>
      <c r="K1" s="104"/>
      <c r="L1" s="104"/>
      <c r="M1" s="104"/>
      <c r="N1" s="104"/>
      <c r="O1" s="104"/>
      <c r="P1" s="107"/>
      <c r="Q1" s="108"/>
      <c r="R1" s="108"/>
      <c r="S1" s="108"/>
      <c r="T1" s="108"/>
      <c r="U1" s="108"/>
      <c r="V1" s="108"/>
      <c r="W1" s="108"/>
      <c r="X1" s="108"/>
    </row>
    <row r="2" spans="1:24" ht="18.75" customHeight="1">
      <c r="A2" s="104"/>
      <c r="B2" s="109" t="s">
        <v>139</v>
      </c>
      <c r="C2" s="110" t="s">
        <v>140</v>
      </c>
      <c r="D2" s="110" t="s">
        <v>140</v>
      </c>
      <c r="E2" s="110" t="s">
        <v>140</v>
      </c>
      <c r="F2" s="295" t="s">
        <v>241</v>
      </c>
      <c r="G2" s="295" t="s">
        <v>241</v>
      </c>
      <c r="H2" s="295" t="s">
        <v>241</v>
      </c>
      <c r="I2" s="295" t="s">
        <v>241</v>
      </c>
      <c r="J2" s="295" t="s">
        <v>241</v>
      </c>
      <c r="K2" s="295" t="s">
        <v>241</v>
      </c>
      <c r="L2" s="295" t="s">
        <v>241</v>
      </c>
      <c r="M2" s="295" t="s">
        <v>241</v>
      </c>
      <c r="N2" s="295" t="s">
        <v>241</v>
      </c>
      <c r="O2" s="104"/>
      <c r="P2" s="107"/>
      <c r="Q2" s="108"/>
      <c r="R2" s="108"/>
      <c r="S2" s="108"/>
      <c r="T2" s="108"/>
      <c r="U2" s="108"/>
      <c r="V2" s="108"/>
      <c r="W2" s="108"/>
      <c r="X2" s="108"/>
    </row>
    <row r="3" spans="1:24" ht="18.75" customHeight="1">
      <c r="A3" s="104"/>
      <c r="B3" s="111" t="s">
        <v>242</v>
      </c>
      <c r="C3" s="112" t="s">
        <v>64</v>
      </c>
      <c r="D3" s="113" t="s">
        <v>68</v>
      </c>
      <c r="E3" s="114" t="s">
        <v>72</v>
      </c>
      <c r="F3" s="113" t="s">
        <v>76</v>
      </c>
      <c r="G3" s="114" t="s">
        <v>80</v>
      </c>
      <c r="H3" s="113" t="s">
        <v>84</v>
      </c>
      <c r="I3" s="114" t="s">
        <v>88</v>
      </c>
      <c r="J3" s="113" t="s">
        <v>92</v>
      </c>
      <c r="K3" s="114" t="s">
        <v>96</v>
      </c>
      <c r="L3" s="113" t="s">
        <v>100</v>
      </c>
      <c r="M3" s="114" t="s">
        <v>104</v>
      </c>
      <c r="N3" s="115" t="s">
        <v>107</v>
      </c>
      <c r="O3" s="117" t="s">
        <v>142</v>
      </c>
      <c r="P3" s="107"/>
      <c r="Q3" s="108"/>
      <c r="R3" s="108"/>
      <c r="S3" s="108"/>
      <c r="T3" s="108"/>
      <c r="U3" s="108"/>
      <c r="V3" s="108"/>
      <c r="W3" s="108"/>
      <c r="X3" s="108"/>
    </row>
    <row r="4" spans="1:24" ht="18.75" customHeight="1">
      <c r="A4" s="118" t="s">
        <v>143</v>
      </c>
      <c r="B4" s="119" t="s">
        <v>144</v>
      </c>
      <c r="C4" s="120">
        <f t="shared" ref="C4:N4" si="0">SUM(C5:C8)</f>
        <v>931</v>
      </c>
      <c r="D4" s="121">
        <f t="shared" si="0"/>
        <v>53860</v>
      </c>
      <c r="E4" s="122">
        <f t="shared" si="0"/>
        <v>151188</v>
      </c>
      <c r="F4" s="121">
        <f t="shared" si="0"/>
        <v>293091</v>
      </c>
      <c r="G4" s="122">
        <f t="shared" si="0"/>
        <v>462994</v>
      </c>
      <c r="H4" s="121">
        <f t="shared" si="0"/>
        <v>582897</v>
      </c>
      <c r="I4" s="122">
        <f t="shared" si="0"/>
        <v>702800</v>
      </c>
      <c r="J4" s="121">
        <f t="shared" si="0"/>
        <v>822703</v>
      </c>
      <c r="K4" s="122">
        <f t="shared" si="0"/>
        <v>942606</v>
      </c>
      <c r="L4" s="121">
        <f t="shared" si="0"/>
        <v>1062509</v>
      </c>
      <c r="M4" s="122">
        <f t="shared" si="0"/>
        <v>1182412</v>
      </c>
      <c r="N4" s="123">
        <f t="shared" si="0"/>
        <v>1302315</v>
      </c>
      <c r="O4" s="125">
        <f t="shared" ref="O4:O45" si="1">IFERROR(AVERAGE(C4:N4),"")</f>
        <v>630025.5</v>
      </c>
      <c r="P4" s="107"/>
      <c r="Q4" s="108"/>
      <c r="R4" s="108"/>
      <c r="S4" s="108"/>
      <c r="T4" s="108"/>
      <c r="U4" s="108"/>
      <c r="V4" s="108"/>
      <c r="W4" s="108"/>
      <c r="X4" s="108"/>
    </row>
    <row r="5" spans="1:24" ht="18.75" customHeight="1">
      <c r="A5" s="104"/>
      <c r="B5" s="126" t="s">
        <v>145</v>
      </c>
      <c r="C5" s="296">
        <f>みずほ!J398</f>
        <v>8</v>
      </c>
      <c r="D5" s="297">
        <f>みずほ!J429</f>
        <v>32259</v>
      </c>
      <c r="E5" s="298">
        <f>みずほ!J459</f>
        <v>72765</v>
      </c>
      <c r="F5" s="299">
        <f>みずほ!J490</f>
        <v>252668</v>
      </c>
      <c r="G5" s="298">
        <f>みずほ!J521</f>
        <v>422571</v>
      </c>
      <c r="H5" s="297">
        <f>みずほ!J551</f>
        <v>442474</v>
      </c>
      <c r="I5" s="300">
        <f>みずほ!J582</f>
        <v>462377</v>
      </c>
      <c r="J5" s="301">
        <f>みずほ!J612</f>
        <v>482280</v>
      </c>
      <c r="K5" s="302">
        <f>みずほ!J643</f>
        <v>502183</v>
      </c>
      <c r="L5" s="299">
        <f>みずほ!J674</f>
        <v>522086</v>
      </c>
      <c r="M5" s="298">
        <f>みずほ!J702</f>
        <v>541989</v>
      </c>
      <c r="N5" s="303">
        <f>みずほ!J733</f>
        <v>561892</v>
      </c>
      <c r="O5" s="136">
        <f t="shared" si="1"/>
        <v>357962.66666666669</v>
      </c>
      <c r="P5" s="107"/>
      <c r="Q5" s="108"/>
      <c r="R5" s="108"/>
      <c r="S5" s="108"/>
      <c r="T5" s="108"/>
      <c r="U5" s="108"/>
      <c r="V5" s="108"/>
      <c r="W5" s="108"/>
      <c r="X5" s="108"/>
    </row>
    <row r="6" spans="1:24" ht="18.75" customHeight="1">
      <c r="A6" s="104"/>
      <c r="B6" s="137" t="s">
        <v>146</v>
      </c>
      <c r="C6" s="304">
        <f>UFJ!I398</f>
        <v>0</v>
      </c>
      <c r="D6" s="305">
        <f>UFJ!I429</f>
        <v>0</v>
      </c>
      <c r="E6" s="306">
        <f>UFJ!I459</f>
        <v>0</v>
      </c>
      <c r="F6" s="307">
        <f>UFJ!I490</f>
        <v>0</v>
      </c>
      <c r="G6" s="306">
        <f>UFJ!I521</f>
        <v>0</v>
      </c>
      <c r="H6" s="305">
        <f>UFJ!I551</f>
        <v>0</v>
      </c>
      <c r="I6" s="308">
        <f>UFJ!I582</f>
        <v>0</v>
      </c>
      <c r="J6" s="308">
        <f>UFJ!I612</f>
        <v>0</v>
      </c>
      <c r="K6" s="306">
        <f>UFJ!I643</f>
        <v>0</v>
      </c>
      <c r="L6" s="307">
        <f>UFJ!I674</f>
        <v>0</v>
      </c>
      <c r="M6" s="306">
        <f>UFJ!I702</f>
        <v>0</v>
      </c>
      <c r="N6" s="309">
        <f>UFJ!I733</f>
        <v>0</v>
      </c>
      <c r="O6" s="145">
        <f t="shared" si="1"/>
        <v>0</v>
      </c>
      <c r="P6" s="107"/>
      <c r="Q6" s="108"/>
      <c r="R6" s="108"/>
      <c r="S6" s="108"/>
      <c r="T6" s="108"/>
      <c r="U6" s="108"/>
      <c r="V6" s="108"/>
      <c r="W6" s="108"/>
      <c r="X6" s="108"/>
    </row>
    <row r="7" spans="1:24" ht="18.75" customHeight="1">
      <c r="A7" s="104"/>
      <c r="B7" s="126" t="s">
        <v>147</v>
      </c>
      <c r="C7" s="310">
        <f>三井住友!I398</f>
        <v>909</v>
      </c>
      <c r="D7" s="311">
        <f>三井住友!I429</f>
        <v>4210</v>
      </c>
      <c r="E7" s="312">
        <f>三井住友!I459</f>
        <v>57550</v>
      </c>
      <c r="F7" s="313">
        <f>三井住友!I490</f>
        <v>19550</v>
      </c>
      <c r="G7" s="314">
        <f>三井住友!I521</f>
        <v>19550</v>
      </c>
      <c r="H7" s="315">
        <f>三井住友!I551</f>
        <v>119550</v>
      </c>
      <c r="I7" s="316">
        <f>三井住友!I582</f>
        <v>219550</v>
      </c>
      <c r="J7" s="316">
        <f>三井住友!I612</f>
        <v>319550</v>
      </c>
      <c r="K7" s="314">
        <f>三井住友!I643</f>
        <v>419550</v>
      </c>
      <c r="L7" s="313">
        <f>三井住友!I674</f>
        <v>519550</v>
      </c>
      <c r="M7" s="314">
        <f>三井住友!I702</f>
        <v>619550</v>
      </c>
      <c r="N7" s="317">
        <f>三井住友!I733</f>
        <v>719550</v>
      </c>
      <c r="O7" s="318">
        <f t="shared" si="1"/>
        <v>253218.25</v>
      </c>
      <c r="P7" s="107"/>
      <c r="Q7" s="108"/>
      <c r="R7" s="108"/>
      <c r="S7" s="108"/>
      <c r="T7" s="108"/>
      <c r="U7" s="108"/>
      <c r="V7" s="108"/>
      <c r="W7" s="108"/>
      <c r="X7" s="108"/>
    </row>
    <row r="8" spans="1:24" ht="18.75" customHeight="1">
      <c r="A8" s="104"/>
      <c r="B8" s="151" t="s">
        <v>148</v>
      </c>
      <c r="C8" s="319">
        <f>楽天!J398</f>
        <v>14</v>
      </c>
      <c r="D8" s="320">
        <f>楽天!J429</f>
        <v>17391</v>
      </c>
      <c r="E8" s="321">
        <f>楽天!J459</f>
        <v>20873</v>
      </c>
      <c r="F8" s="322">
        <f>楽天!J490</f>
        <v>20873</v>
      </c>
      <c r="G8" s="321">
        <f>楽天!J521</f>
        <v>20873</v>
      </c>
      <c r="H8" s="320">
        <f>楽天!J551</f>
        <v>20873</v>
      </c>
      <c r="I8" s="323">
        <f>楽天!J582</f>
        <v>20873</v>
      </c>
      <c r="J8" s="323">
        <f>楽天!J612</f>
        <v>20873</v>
      </c>
      <c r="K8" s="321">
        <f>楽天!J643</f>
        <v>20873</v>
      </c>
      <c r="L8" s="322">
        <f>楽天!J674</f>
        <v>20873</v>
      </c>
      <c r="M8" s="321">
        <f>楽天!J702</f>
        <v>20873</v>
      </c>
      <c r="N8" s="324">
        <f>楽天!J733</f>
        <v>20873</v>
      </c>
      <c r="O8" s="136">
        <f t="shared" si="1"/>
        <v>18844.583333333332</v>
      </c>
      <c r="P8" s="107"/>
      <c r="Q8" s="108"/>
      <c r="R8" s="108"/>
      <c r="S8" s="108"/>
      <c r="T8" s="108"/>
      <c r="U8" s="108"/>
      <c r="V8" s="108"/>
      <c r="W8" s="108"/>
      <c r="X8" s="108"/>
    </row>
    <row r="9" spans="1:24" ht="18.75" customHeight="1">
      <c r="A9" s="118" t="s">
        <v>143</v>
      </c>
      <c r="B9" s="158" t="s">
        <v>149</v>
      </c>
      <c r="C9" s="159">
        <f t="shared" ref="C9:N9" si="2">SUM(C10:C19)</f>
        <v>52921</v>
      </c>
      <c r="D9" s="160">
        <f t="shared" si="2"/>
        <v>70655</v>
      </c>
      <c r="E9" s="161">
        <f t="shared" si="2"/>
        <v>22611</v>
      </c>
      <c r="F9" s="160">
        <f t="shared" si="2"/>
        <v>0</v>
      </c>
      <c r="G9" s="161">
        <f t="shared" si="2"/>
        <v>0</v>
      </c>
      <c r="H9" s="160">
        <f t="shared" si="2"/>
        <v>0</v>
      </c>
      <c r="I9" s="161">
        <f t="shared" si="2"/>
        <v>145</v>
      </c>
      <c r="J9" s="160">
        <f t="shared" si="2"/>
        <v>5</v>
      </c>
      <c r="K9" s="161">
        <f t="shared" si="2"/>
        <v>5</v>
      </c>
      <c r="L9" s="160">
        <f t="shared" si="2"/>
        <v>5</v>
      </c>
      <c r="M9" s="161">
        <f t="shared" si="2"/>
        <v>722</v>
      </c>
      <c r="N9" s="162">
        <f t="shared" si="2"/>
        <v>5</v>
      </c>
      <c r="O9" s="164">
        <f t="shared" si="1"/>
        <v>12256.166666666666</v>
      </c>
      <c r="P9" s="107"/>
      <c r="Q9" s="108"/>
      <c r="R9" s="108"/>
      <c r="S9" s="108"/>
      <c r="T9" s="108"/>
      <c r="U9" s="108"/>
      <c r="V9" s="108"/>
      <c r="W9" s="108"/>
      <c r="X9" s="108"/>
    </row>
    <row r="10" spans="1:24" ht="18.75" customHeight="1">
      <c r="A10" s="104"/>
      <c r="B10" s="126" t="s">
        <v>150</v>
      </c>
      <c r="C10" s="310">
        <v>10000</v>
      </c>
      <c r="D10" s="325">
        <v>18283</v>
      </c>
      <c r="E10" s="326">
        <v>17924</v>
      </c>
      <c r="F10" s="326"/>
      <c r="G10" s="326"/>
      <c r="H10" s="326"/>
      <c r="I10" s="300"/>
      <c r="J10" s="300"/>
      <c r="K10" s="326"/>
      <c r="L10" s="299"/>
      <c r="M10" s="326"/>
      <c r="N10" s="327"/>
      <c r="O10" s="136">
        <f t="shared" si="1"/>
        <v>15402.333333333334</v>
      </c>
      <c r="P10" s="107"/>
      <c r="Q10" s="108"/>
      <c r="R10" s="108"/>
      <c r="S10" s="108"/>
      <c r="T10" s="108"/>
      <c r="U10" s="108"/>
      <c r="V10" s="108"/>
      <c r="W10" s="108"/>
      <c r="X10" s="108"/>
    </row>
    <row r="11" spans="1:24" ht="18.75" customHeight="1">
      <c r="A11" s="104"/>
      <c r="B11" s="137" t="s">
        <v>152</v>
      </c>
      <c r="C11" s="304">
        <v>5000</v>
      </c>
      <c r="D11" s="328">
        <v>6860</v>
      </c>
      <c r="E11" s="329">
        <v>2060</v>
      </c>
      <c r="F11" s="307"/>
      <c r="G11" s="329"/>
      <c r="H11" s="328"/>
      <c r="I11" s="308"/>
      <c r="J11" s="308"/>
      <c r="K11" s="329"/>
      <c r="L11" s="307"/>
      <c r="M11" s="329"/>
      <c r="N11" s="330"/>
      <c r="O11" s="170">
        <f t="shared" si="1"/>
        <v>4640</v>
      </c>
      <c r="P11" s="107"/>
      <c r="Q11" s="108"/>
      <c r="R11" s="108"/>
      <c r="S11" s="108"/>
      <c r="T11" s="108"/>
      <c r="U11" s="108"/>
      <c r="V11" s="108"/>
      <c r="W11" s="108"/>
      <c r="X11" s="108"/>
    </row>
    <row r="12" spans="1:24" ht="18.75" customHeight="1">
      <c r="A12" s="104"/>
      <c r="B12" s="137" t="s">
        <v>153</v>
      </c>
      <c r="C12" s="304">
        <v>0</v>
      </c>
      <c r="D12" s="328">
        <v>0</v>
      </c>
      <c r="E12" s="329">
        <v>0</v>
      </c>
      <c r="F12" s="307"/>
      <c r="G12" s="329"/>
      <c r="H12" s="328"/>
      <c r="I12" s="308"/>
      <c r="J12" s="308"/>
      <c r="K12" s="329"/>
      <c r="L12" s="307"/>
      <c r="M12" s="329"/>
      <c r="N12" s="330"/>
      <c r="O12" s="145">
        <f t="shared" si="1"/>
        <v>0</v>
      </c>
      <c r="P12" s="107"/>
      <c r="Q12" s="108"/>
      <c r="R12" s="108"/>
      <c r="S12" s="108"/>
      <c r="T12" s="108"/>
      <c r="U12" s="108"/>
      <c r="V12" s="108"/>
      <c r="W12" s="108"/>
      <c r="X12" s="108"/>
    </row>
    <row r="13" spans="1:24" ht="18.75" customHeight="1">
      <c r="A13" s="104"/>
      <c r="B13" s="137" t="s">
        <v>154</v>
      </c>
      <c r="C13" s="304">
        <v>273</v>
      </c>
      <c r="D13" s="328">
        <v>4575</v>
      </c>
      <c r="E13" s="329">
        <v>9</v>
      </c>
      <c r="F13" s="307"/>
      <c r="G13" s="329"/>
      <c r="H13" s="328"/>
      <c r="I13" s="308"/>
      <c r="J13" s="308"/>
      <c r="K13" s="331"/>
      <c r="L13" s="307"/>
      <c r="M13" s="329"/>
      <c r="N13" s="330"/>
      <c r="O13" s="136">
        <f t="shared" si="1"/>
        <v>1619</v>
      </c>
      <c r="P13" s="107"/>
      <c r="Q13" s="108"/>
      <c r="R13" s="108"/>
      <c r="S13" s="108"/>
      <c r="T13" s="108"/>
      <c r="U13" s="108"/>
      <c r="V13" s="108"/>
      <c r="W13" s="108"/>
      <c r="X13" s="108"/>
    </row>
    <row r="14" spans="1:24" ht="18.75" customHeight="1">
      <c r="A14" s="104"/>
      <c r="B14" s="137" t="s">
        <v>155</v>
      </c>
      <c r="C14" s="304">
        <v>302</v>
      </c>
      <c r="D14" s="328">
        <v>302</v>
      </c>
      <c r="E14" s="329">
        <v>302</v>
      </c>
      <c r="F14" s="307"/>
      <c r="G14" s="329"/>
      <c r="H14" s="328"/>
      <c r="I14" s="308"/>
      <c r="J14" s="308"/>
      <c r="K14" s="329"/>
      <c r="L14" s="307"/>
      <c r="M14" s="329"/>
      <c r="N14" s="330"/>
      <c r="O14" s="170">
        <f t="shared" si="1"/>
        <v>302</v>
      </c>
      <c r="P14" s="107"/>
      <c r="Q14" s="108"/>
      <c r="R14" s="108"/>
      <c r="S14" s="108"/>
      <c r="T14" s="108"/>
      <c r="U14" s="108"/>
      <c r="V14" s="108"/>
      <c r="W14" s="108"/>
      <c r="X14" s="108"/>
    </row>
    <row r="15" spans="1:24" ht="18.75" customHeight="1">
      <c r="A15" s="104"/>
      <c r="B15" s="137" t="s">
        <v>156</v>
      </c>
      <c r="C15" s="304">
        <v>34</v>
      </c>
      <c r="D15" s="328">
        <v>34</v>
      </c>
      <c r="E15" s="329">
        <v>34</v>
      </c>
      <c r="F15" s="307"/>
      <c r="G15" s="329"/>
      <c r="H15" s="328"/>
      <c r="I15" s="308"/>
      <c r="J15" s="308"/>
      <c r="K15" s="329"/>
      <c r="L15" s="307"/>
      <c r="M15" s="329"/>
      <c r="N15" s="330"/>
      <c r="O15" s="145">
        <f t="shared" si="1"/>
        <v>34</v>
      </c>
      <c r="P15" s="107"/>
      <c r="Q15" s="108"/>
      <c r="R15" s="108"/>
      <c r="S15" s="108"/>
      <c r="T15" s="108"/>
      <c r="U15" s="108"/>
      <c r="V15" s="108"/>
      <c r="W15" s="108"/>
      <c r="X15" s="108"/>
    </row>
    <row r="16" spans="1:24" ht="18.75" customHeight="1">
      <c r="A16" s="104"/>
      <c r="B16" s="137" t="s">
        <v>157</v>
      </c>
      <c r="C16" s="304">
        <v>607</v>
      </c>
      <c r="D16" s="328">
        <v>7</v>
      </c>
      <c r="E16" s="329">
        <v>109</v>
      </c>
      <c r="F16" s="307"/>
      <c r="G16" s="329"/>
      <c r="H16" s="328"/>
      <c r="I16" s="308"/>
      <c r="J16" s="308"/>
      <c r="K16" s="329"/>
      <c r="L16" s="329"/>
      <c r="M16" s="329"/>
      <c r="N16" s="330"/>
      <c r="O16" s="145">
        <f t="shared" si="1"/>
        <v>241</v>
      </c>
      <c r="P16" s="107"/>
      <c r="Q16" s="108"/>
      <c r="R16" s="108"/>
      <c r="S16" s="108"/>
      <c r="T16" s="108"/>
      <c r="U16" s="108"/>
      <c r="V16" s="108"/>
      <c r="W16" s="108"/>
      <c r="X16" s="108"/>
    </row>
    <row r="17" spans="1:24" ht="18.75" customHeight="1">
      <c r="A17" s="104"/>
      <c r="B17" s="137" t="s">
        <v>158</v>
      </c>
      <c r="C17" s="304">
        <v>1105</v>
      </c>
      <c r="D17" s="328">
        <v>65</v>
      </c>
      <c r="E17" s="329">
        <v>65</v>
      </c>
      <c r="F17" s="307"/>
      <c r="G17" s="329"/>
      <c r="H17" s="328"/>
      <c r="I17" s="308"/>
      <c r="J17" s="308"/>
      <c r="K17" s="332"/>
      <c r="L17" s="333"/>
      <c r="M17" s="332"/>
      <c r="N17" s="334"/>
      <c r="O17" s="150">
        <f t="shared" si="1"/>
        <v>411.66666666666669</v>
      </c>
      <c r="P17" s="107"/>
      <c r="Q17" s="108"/>
      <c r="R17" s="108"/>
      <c r="S17" s="108"/>
      <c r="T17" s="108"/>
      <c r="U17" s="108"/>
      <c r="V17" s="108"/>
      <c r="W17" s="108"/>
      <c r="X17" s="108"/>
    </row>
    <row r="18" spans="1:24" ht="18.75" customHeight="1">
      <c r="A18" s="104"/>
      <c r="B18" s="137" t="s">
        <v>159</v>
      </c>
      <c r="C18" s="304">
        <v>35600</v>
      </c>
      <c r="D18" s="328">
        <v>40529</v>
      </c>
      <c r="E18" s="329">
        <v>2108</v>
      </c>
      <c r="F18" s="307"/>
      <c r="G18" s="329"/>
      <c r="H18" s="328"/>
      <c r="I18" s="308"/>
      <c r="J18" s="335"/>
      <c r="K18" s="326"/>
      <c r="L18" s="299"/>
      <c r="M18" s="326"/>
      <c r="N18" s="327"/>
      <c r="O18" s="136">
        <f t="shared" si="1"/>
        <v>26079</v>
      </c>
      <c r="P18" s="107"/>
      <c r="Q18" s="108"/>
      <c r="R18" s="108"/>
      <c r="S18" s="108"/>
      <c r="T18" s="108"/>
      <c r="U18" s="108"/>
      <c r="V18" s="108"/>
      <c r="W18" s="108"/>
      <c r="X18" s="108"/>
    </row>
    <row r="19" spans="1:24" ht="18.75" customHeight="1">
      <c r="A19" s="104"/>
      <c r="B19" s="176" t="s">
        <v>160</v>
      </c>
      <c r="C19" s="177" t="s">
        <v>151</v>
      </c>
      <c r="D19" s="178" t="s">
        <v>151</v>
      </c>
      <c r="E19" s="179" t="s">
        <v>151</v>
      </c>
      <c r="F19" s="180" t="s">
        <v>151</v>
      </c>
      <c r="G19" s="179" t="s">
        <v>151</v>
      </c>
      <c r="H19" s="178" t="s">
        <v>151</v>
      </c>
      <c r="I19" s="181">
        <v>145</v>
      </c>
      <c r="J19" s="182">
        <v>5</v>
      </c>
      <c r="K19" s="183">
        <v>5</v>
      </c>
      <c r="L19" s="184">
        <v>5</v>
      </c>
      <c r="M19" s="183">
        <v>722</v>
      </c>
      <c r="N19" s="185">
        <v>5</v>
      </c>
      <c r="O19" s="185">
        <f t="shared" si="1"/>
        <v>147.83333333333334</v>
      </c>
      <c r="P19" s="107"/>
      <c r="Q19" s="108"/>
      <c r="R19" s="108"/>
      <c r="S19" s="108"/>
      <c r="T19" s="108"/>
      <c r="U19" s="108"/>
      <c r="V19" s="108"/>
      <c r="W19" s="108"/>
      <c r="X19" s="108"/>
    </row>
    <row r="20" spans="1:24" ht="18.75" hidden="1" customHeight="1">
      <c r="A20" s="118" t="s">
        <v>143</v>
      </c>
      <c r="B20" s="187" t="s">
        <v>161</v>
      </c>
      <c r="C20" s="188">
        <v>0</v>
      </c>
      <c r="D20" s="189">
        <v>0</v>
      </c>
      <c r="E20" s="190">
        <v>0</v>
      </c>
      <c r="F20" s="189">
        <f>F23+F26+F29</f>
        <v>6000</v>
      </c>
      <c r="G20" s="190">
        <v>12200</v>
      </c>
      <c r="H20" s="189">
        <v>18870</v>
      </c>
      <c r="I20" s="190">
        <v>23902</v>
      </c>
      <c r="J20" s="189">
        <f t="shared" ref="J20:N20" si="3">J23+J26+J29</f>
        <v>6000</v>
      </c>
      <c r="K20" s="190">
        <f t="shared" si="3"/>
        <v>6000</v>
      </c>
      <c r="L20" s="189">
        <f t="shared" si="3"/>
        <v>0</v>
      </c>
      <c r="M20" s="190">
        <f t="shared" si="3"/>
        <v>0</v>
      </c>
      <c r="N20" s="191">
        <f t="shared" si="3"/>
        <v>0</v>
      </c>
      <c r="O20" s="193">
        <f t="shared" si="1"/>
        <v>6081</v>
      </c>
      <c r="P20" s="107"/>
      <c r="Q20" s="108"/>
      <c r="R20" s="108"/>
      <c r="S20" s="108"/>
      <c r="T20" s="108"/>
      <c r="U20" s="108"/>
      <c r="V20" s="108"/>
      <c r="W20" s="108"/>
      <c r="X20" s="108"/>
    </row>
    <row r="21" spans="1:24" ht="18.75" hidden="1" customHeight="1">
      <c r="A21" s="104"/>
      <c r="B21" s="194" t="s">
        <v>162</v>
      </c>
      <c r="C21" s="336" t="s">
        <v>114</v>
      </c>
      <c r="D21" s="337" t="s">
        <v>114</v>
      </c>
      <c r="E21" s="338" t="s">
        <v>114</v>
      </c>
      <c r="F21" s="337">
        <f t="shared" ref="F21:G21" si="4">F23+F26+F29</f>
        <v>6000</v>
      </c>
      <c r="G21" s="338">
        <f t="shared" si="4"/>
        <v>6500</v>
      </c>
      <c r="H21" s="337">
        <v>6000</v>
      </c>
      <c r="I21" s="338">
        <v>6000</v>
      </c>
      <c r="J21" s="338">
        <v>6000</v>
      </c>
      <c r="K21" s="338">
        <v>6000</v>
      </c>
      <c r="L21" s="338">
        <v>0</v>
      </c>
      <c r="M21" s="338">
        <v>0</v>
      </c>
      <c r="N21" s="339">
        <f>N23+N26+N29</f>
        <v>0</v>
      </c>
      <c r="O21" s="136">
        <f t="shared" si="1"/>
        <v>4055.5555555555557</v>
      </c>
      <c r="P21" s="107"/>
      <c r="Q21" s="108"/>
      <c r="R21" s="108"/>
      <c r="S21" s="108"/>
      <c r="T21" s="108"/>
      <c r="U21" s="108"/>
      <c r="V21" s="108"/>
      <c r="W21" s="108"/>
      <c r="X21" s="108"/>
    </row>
    <row r="22" spans="1:24" ht="18.75" hidden="1" customHeight="1">
      <c r="A22" s="104"/>
      <c r="B22" s="199" t="s">
        <v>163</v>
      </c>
      <c r="C22" s="304" t="s">
        <v>164</v>
      </c>
      <c r="D22" s="307" t="s">
        <v>165</v>
      </c>
      <c r="E22" s="308" t="s">
        <v>166</v>
      </c>
      <c r="F22" s="307" t="s">
        <v>167</v>
      </c>
      <c r="G22" s="308" t="s">
        <v>168</v>
      </c>
      <c r="H22" s="307" t="s">
        <v>169</v>
      </c>
      <c r="I22" s="308" t="s">
        <v>170</v>
      </c>
      <c r="J22" s="308" t="s">
        <v>171</v>
      </c>
      <c r="K22" s="308" t="s">
        <v>172</v>
      </c>
      <c r="L22" s="340">
        <v>0</v>
      </c>
      <c r="M22" s="340">
        <v>0</v>
      </c>
      <c r="N22" s="341"/>
      <c r="O22" s="145">
        <f t="shared" si="1"/>
        <v>0</v>
      </c>
      <c r="P22" s="107"/>
      <c r="Q22" s="108"/>
      <c r="R22" s="108"/>
      <c r="S22" s="108"/>
      <c r="T22" s="108"/>
      <c r="U22" s="108"/>
      <c r="V22" s="108"/>
      <c r="W22" s="108"/>
      <c r="X22" s="108"/>
    </row>
    <row r="23" spans="1:24" ht="18.75" hidden="1" customHeight="1">
      <c r="A23" s="104"/>
      <c r="B23" s="126" t="s">
        <v>173</v>
      </c>
      <c r="C23" s="296">
        <v>0</v>
      </c>
      <c r="D23" s="299">
        <v>0</v>
      </c>
      <c r="E23" s="300">
        <v>0</v>
      </c>
      <c r="F23" s="299">
        <v>3000</v>
      </c>
      <c r="G23" s="300">
        <v>3500</v>
      </c>
      <c r="H23" s="299">
        <v>3000</v>
      </c>
      <c r="I23" s="300">
        <v>5756</v>
      </c>
      <c r="J23" s="299">
        <v>3000</v>
      </c>
      <c r="K23" s="300">
        <v>4400</v>
      </c>
      <c r="L23" s="342">
        <v>0</v>
      </c>
      <c r="M23" s="342">
        <v>0</v>
      </c>
      <c r="N23" s="343">
        <v>0</v>
      </c>
      <c r="O23" s="136">
        <f t="shared" si="1"/>
        <v>1888</v>
      </c>
      <c r="P23" s="107"/>
      <c r="Q23" s="108"/>
      <c r="R23" s="108"/>
      <c r="S23" s="108"/>
      <c r="T23" s="108"/>
      <c r="U23" s="108"/>
      <c r="V23" s="108"/>
      <c r="W23" s="108"/>
      <c r="X23" s="108"/>
    </row>
    <row r="24" spans="1:24" ht="18.75" hidden="1" customHeight="1">
      <c r="A24" s="104"/>
      <c r="B24" s="204" t="s">
        <v>174</v>
      </c>
      <c r="C24" s="304">
        <v>272950</v>
      </c>
      <c r="D24" s="307">
        <v>267320</v>
      </c>
      <c r="E24" s="308">
        <v>365460</v>
      </c>
      <c r="F24" s="307">
        <v>345190</v>
      </c>
      <c r="G24" s="308">
        <v>515970</v>
      </c>
      <c r="H24" s="307">
        <v>652915</v>
      </c>
      <c r="I24" s="308">
        <v>573675</v>
      </c>
      <c r="J24" s="308">
        <v>600833</v>
      </c>
      <c r="K24" s="308">
        <v>468144</v>
      </c>
      <c r="L24" s="340">
        <v>0</v>
      </c>
      <c r="M24" s="340">
        <v>0</v>
      </c>
      <c r="N24" s="341"/>
      <c r="O24" s="145">
        <f t="shared" si="1"/>
        <v>369314.27272727271</v>
      </c>
      <c r="P24" s="107"/>
      <c r="Q24" s="108"/>
      <c r="R24" s="108"/>
      <c r="S24" s="108"/>
      <c r="T24" s="108"/>
      <c r="U24" s="108"/>
      <c r="V24" s="108"/>
      <c r="W24" s="108"/>
      <c r="X24" s="108"/>
    </row>
    <row r="25" spans="1:24" ht="18.75" hidden="1" customHeight="1">
      <c r="A25" s="104"/>
      <c r="B25" s="205" t="s">
        <v>175</v>
      </c>
      <c r="C25" s="296" t="s">
        <v>176</v>
      </c>
      <c r="D25" s="299" t="s">
        <v>177</v>
      </c>
      <c r="E25" s="300" t="s">
        <v>178</v>
      </c>
      <c r="F25" s="299" t="s">
        <v>179</v>
      </c>
      <c r="G25" s="300" t="s">
        <v>180</v>
      </c>
      <c r="H25" s="299" t="s">
        <v>181</v>
      </c>
      <c r="I25" s="300" t="s">
        <v>182</v>
      </c>
      <c r="J25" s="300" t="s">
        <v>183</v>
      </c>
      <c r="K25" s="300" t="s">
        <v>184</v>
      </c>
      <c r="L25" s="342">
        <v>0</v>
      </c>
      <c r="M25" s="342">
        <v>0</v>
      </c>
      <c r="N25" s="343"/>
      <c r="O25" s="136">
        <f t="shared" si="1"/>
        <v>0</v>
      </c>
      <c r="P25" s="107"/>
      <c r="Q25" s="108"/>
      <c r="R25" s="108"/>
      <c r="S25" s="108"/>
      <c r="T25" s="108"/>
      <c r="U25" s="108"/>
      <c r="V25" s="108"/>
      <c r="W25" s="108"/>
      <c r="X25" s="108"/>
    </row>
    <row r="26" spans="1:24" ht="18.75" hidden="1" customHeight="1">
      <c r="A26" s="104"/>
      <c r="B26" s="137" t="s">
        <v>185</v>
      </c>
      <c r="C26" s="304">
        <v>0</v>
      </c>
      <c r="D26" s="307">
        <v>0</v>
      </c>
      <c r="E26" s="308">
        <v>0</v>
      </c>
      <c r="F26" s="307">
        <v>2000</v>
      </c>
      <c r="G26" s="308">
        <v>2000</v>
      </c>
      <c r="H26" s="307">
        <v>2000</v>
      </c>
      <c r="I26" s="308">
        <v>0</v>
      </c>
      <c r="J26" s="307">
        <v>2000</v>
      </c>
      <c r="K26" s="308">
        <v>1000</v>
      </c>
      <c r="L26" s="340">
        <v>0</v>
      </c>
      <c r="M26" s="340">
        <v>0</v>
      </c>
      <c r="N26" s="341">
        <v>0</v>
      </c>
      <c r="O26" s="145">
        <f t="shared" si="1"/>
        <v>750</v>
      </c>
      <c r="P26" s="107"/>
      <c r="Q26" s="108"/>
      <c r="R26" s="108"/>
      <c r="S26" s="108"/>
      <c r="T26" s="108"/>
      <c r="U26" s="108"/>
      <c r="V26" s="108"/>
      <c r="W26" s="108"/>
      <c r="X26" s="108"/>
    </row>
    <row r="27" spans="1:24" ht="18.75" hidden="1" customHeight="1">
      <c r="A27" s="104"/>
      <c r="B27" s="205" t="s">
        <v>186</v>
      </c>
      <c r="C27" s="296">
        <v>12772240</v>
      </c>
      <c r="D27" s="299">
        <v>15217000</v>
      </c>
      <c r="E27" s="300">
        <v>15340000</v>
      </c>
      <c r="F27" s="299">
        <v>15349296</v>
      </c>
      <c r="G27" s="300">
        <v>16708900</v>
      </c>
      <c r="H27" s="299">
        <v>16100344</v>
      </c>
      <c r="I27" s="300">
        <v>16919257</v>
      </c>
      <c r="J27" s="300">
        <v>17025072</v>
      </c>
      <c r="K27" s="300">
        <v>14096354</v>
      </c>
      <c r="L27" s="342">
        <v>0</v>
      </c>
      <c r="M27" s="342">
        <v>0</v>
      </c>
      <c r="N27" s="343"/>
      <c r="O27" s="136">
        <f t="shared" si="1"/>
        <v>12684405.727272727</v>
      </c>
      <c r="P27" s="107"/>
      <c r="Q27" s="108"/>
      <c r="R27" s="108"/>
      <c r="S27" s="108"/>
      <c r="T27" s="108"/>
      <c r="U27" s="108"/>
      <c r="V27" s="108"/>
      <c r="W27" s="108"/>
      <c r="X27" s="108"/>
    </row>
    <row r="28" spans="1:24" ht="18.75" hidden="1" customHeight="1">
      <c r="A28" s="104"/>
      <c r="B28" s="204" t="s">
        <v>187</v>
      </c>
      <c r="C28" s="304" t="s">
        <v>188</v>
      </c>
      <c r="D28" s="307" t="s">
        <v>189</v>
      </c>
      <c r="E28" s="308" t="s">
        <v>190</v>
      </c>
      <c r="F28" s="307" t="s">
        <v>191</v>
      </c>
      <c r="G28" s="308" t="s">
        <v>192</v>
      </c>
      <c r="H28" s="307" t="s">
        <v>193</v>
      </c>
      <c r="I28" s="308" t="s">
        <v>194</v>
      </c>
      <c r="J28" s="308" t="s">
        <v>195</v>
      </c>
      <c r="K28" s="308" t="s">
        <v>196</v>
      </c>
      <c r="L28" s="340">
        <v>0</v>
      </c>
      <c r="M28" s="340">
        <v>0</v>
      </c>
      <c r="N28" s="341"/>
      <c r="O28" s="145">
        <f t="shared" si="1"/>
        <v>0</v>
      </c>
      <c r="P28" s="107"/>
      <c r="Q28" s="108"/>
      <c r="R28" s="108"/>
      <c r="S28" s="108"/>
      <c r="T28" s="108"/>
      <c r="U28" s="108"/>
      <c r="V28" s="108"/>
      <c r="W28" s="108"/>
      <c r="X28" s="108"/>
    </row>
    <row r="29" spans="1:24" ht="18.75" hidden="1" customHeight="1">
      <c r="A29" s="104"/>
      <c r="B29" s="126" t="s">
        <v>197</v>
      </c>
      <c r="C29" s="296">
        <v>0</v>
      </c>
      <c r="D29" s="299">
        <v>0</v>
      </c>
      <c r="E29" s="300">
        <v>0</v>
      </c>
      <c r="F29" s="299">
        <v>1000</v>
      </c>
      <c r="G29" s="300">
        <v>1000</v>
      </c>
      <c r="H29" s="299">
        <v>1000</v>
      </c>
      <c r="I29" s="300">
        <v>244</v>
      </c>
      <c r="J29" s="299">
        <v>1000</v>
      </c>
      <c r="K29" s="300">
        <v>600</v>
      </c>
      <c r="L29" s="342">
        <v>0</v>
      </c>
      <c r="M29" s="342">
        <v>0</v>
      </c>
      <c r="N29" s="343">
        <v>0</v>
      </c>
      <c r="O29" s="136">
        <f t="shared" si="1"/>
        <v>403.66666666666669</v>
      </c>
      <c r="P29" s="107"/>
      <c r="Q29" s="108"/>
      <c r="R29" s="108"/>
      <c r="S29" s="108"/>
      <c r="T29" s="108"/>
      <c r="U29" s="108"/>
      <c r="V29" s="108"/>
      <c r="W29" s="108"/>
      <c r="X29" s="108"/>
    </row>
    <row r="30" spans="1:24" ht="18.75" hidden="1" customHeight="1">
      <c r="A30" s="104"/>
      <c r="B30" s="204" t="s">
        <v>198</v>
      </c>
      <c r="C30" s="344">
        <v>314</v>
      </c>
      <c r="D30" s="345">
        <v>368</v>
      </c>
      <c r="E30" s="346">
        <v>361</v>
      </c>
      <c r="F30" s="345">
        <v>400</v>
      </c>
      <c r="G30" s="346">
        <v>432</v>
      </c>
      <c r="H30" s="345">
        <v>411.89</v>
      </c>
      <c r="I30" s="346">
        <v>369.65</v>
      </c>
      <c r="J30" s="346">
        <v>388</v>
      </c>
      <c r="K30" s="346">
        <v>337.4</v>
      </c>
      <c r="L30" s="340">
        <v>0</v>
      </c>
      <c r="M30" s="340">
        <v>0</v>
      </c>
      <c r="N30" s="341"/>
      <c r="O30" s="145">
        <f t="shared" si="1"/>
        <v>307.4490909090909</v>
      </c>
      <c r="P30" s="107"/>
      <c r="Q30" s="108"/>
      <c r="R30" s="108"/>
      <c r="S30" s="108"/>
      <c r="T30" s="108"/>
      <c r="U30" s="108"/>
      <c r="V30" s="108"/>
      <c r="W30" s="108"/>
      <c r="X30" s="108"/>
    </row>
    <row r="31" spans="1:24" ht="18.75" hidden="1" customHeight="1">
      <c r="A31" s="104"/>
      <c r="B31" s="209" t="s">
        <v>199</v>
      </c>
      <c r="C31" s="296" t="s">
        <v>200</v>
      </c>
      <c r="D31" s="299" t="s">
        <v>201</v>
      </c>
      <c r="E31" s="300" t="s">
        <v>202</v>
      </c>
      <c r="F31" s="299" t="s">
        <v>203</v>
      </c>
      <c r="G31" s="347" t="s">
        <v>204</v>
      </c>
      <c r="H31" s="348" t="s">
        <v>205</v>
      </c>
      <c r="I31" s="347" t="s">
        <v>206</v>
      </c>
      <c r="J31" s="347" t="s">
        <v>207</v>
      </c>
      <c r="K31" s="347" t="s">
        <v>208</v>
      </c>
      <c r="L31" s="349">
        <v>0</v>
      </c>
      <c r="M31" s="349">
        <v>0</v>
      </c>
      <c r="N31" s="350"/>
      <c r="O31" s="136">
        <f t="shared" si="1"/>
        <v>0</v>
      </c>
      <c r="P31" s="107"/>
      <c r="Q31" s="108"/>
      <c r="R31" s="108"/>
      <c r="S31" s="108"/>
      <c r="T31" s="108"/>
      <c r="U31" s="108"/>
      <c r="V31" s="108"/>
      <c r="W31" s="108"/>
      <c r="X31" s="108"/>
    </row>
    <row r="32" spans="1:24" ht="18.75" hidden="1" customHeight="1">
      <c r="A32" s="118" t="s">
        <v>143</v>
      </c>
      <c r="B32" s="187" t="s">
        <v>209</v>
      </c>
      <c r="C32" s="188">
        <f t="shared" ref="C32:N32" si="5">SUM(C33:C35)</f>
        <v>0</v>
      </c>
      <c r="D32" s="189">
        <f t="shared" si="5"/>
        <v>0</v>
      </c>
      <c r="E32" s="190">
        <f t="shared" si="5"/>
        <v>0</v>
      </c>
      <c r="F32" s="189">
        <f t="shared" si="5"/>
        <v>0</v>
      </c>
      <c r="G32" s="122">
        <f t="shared" si="5"/>
        <v>0</v>
      </c>
      <c r="H32" s="121">
        <f t="shared" si="5"/>
        <v>0</v>
      </c>
      <c r="I32" s="122">
        <f t="shared" si="5"/>
        <v>0</v>
      </c>
      <c r="J32" s="121">
        <f t="shared" si="5"/>
        <v>0</v>
      </c>
      <c r="K32" s="122">
        <f t="shared" si="5"/>
        <v>0</v>
      </c>
      <c r="L32" s="121">
        <f t="shared" si="5"/>
        <v>94680</v>
      </c>
      <c r="M32" s="122">
        <f t="shared" si="5"/>
        <v>0</v>
      </c>
      <c r="N32" s="123">
        <f t="shared" si="5"/>
        <v>0</v>
      </c>
      <c r="O32" s="193">
        <f t="shared" si="1"/>
        <v>7890</v>
      </c>
      <c r="P32" s="107"/>
      <c r="Q32" s="108"/>
      <c r="R32" s="108"/>
      <c r="S32" s="108"/>
      <c r="T32" s="108"/>
      <c r="U32" s="108"/>
      <c r="V32" s="108"/>
      <c r="W32" s="108"/>
      <c r="X32" s="108"/>
    </row>
    <row r="33" spans="1:24" ht="18.75" hidden="1" customHeight="1">
      <c r="A33" s="214"/>
      <c r="B33" s="126" t="s">
        <v>210</v>
      </c>
      <c r="C33" s="296">
        <v>0</v>
      </c>
      <c r="D33" s="299">
        <v>0</v>
      </c>
      <c r="E33" s="300">
        <v>0</v>
      </c>
      <c r="F33" s="299">
        <v>0</v>
      </c>
      <c r="G33" s="300">
        <v>0</v>
      </c>
      <c r="H33" s="299">
        <v>0</v>
      </c>
      <c r="I33" s="300">
        <v>0</v>
      </c>
      <c r="J33" s="300">
        <v>0</v>
      </c>
      <c r="K33" s="300">
        <v>0</v>
      </c>
      <c r="L33" s="299">
        <v>94680</v>
      </c>
      <c r="M33" s="300">
        <v>0</v>
      </c>
      <c r="N33" s="351">
        <v>0</v>
      </c>
      <c r="O33" s="136">
        <f t="shared" si="1"/>
        <v>7890</v>
      </c>
      <c r="P33" s="108"/>
      <c r="Q33" s="108"/>
      <c r="R33" s="108"/>
      <c r="S33" s="108"/>
      <c r="T33" s="108"/>
      <c r="U33" s="108"/>
      <c r="V33" s="108"/>
      <c r="W33" s="108"/>
      <c r="X33" s="108"/>
    </row>
    <row r="34" spans="1:24" ht="18.75" hidden="1" customHeight="1">
      <c r="A34" s="214"/>
      <c r="B34" s="137" t="s">
        <v>211</v>
      </c>
      <c r="C34" s="304">
        <v>0</v>
      </c>
      <c r="D34" s="307">
        <v>0</v>
      </c>
      <c r="E34" s="308">
        <v>0</v>
      </c>
      <c r="F34" s="307">
        <v>0</v>
      </c>
      <c r="G34" s="308">
        <v>0</v>
      </c>
      <c r="H34" s="307">
        <v>0</v>
      </c>
      <c r="I34" s="308">
        <v>0</v>
      </c>
      <c r="J34" s="308">
        <v>0</v>
      </c>
      <c r="K34" s="308">
        <v>0</v>
      </c>
      <c r="L34" s="307">
        <v>0</v>
      </c>
      <c r="M34" s="308">
        <v>0</v>
      </c>
      <c r="N34" s="352">
        <v>0</v>
      </c>
      <c r="O34" s="145">
        <f t="shared" si="1"/>
        <v>0</v>
      </c>
      <c r="P34" s="108"/>
      <c r="Q34" s="108"/>
      <c r="R34" s="108"/>
      <c r="S34" s="108"/>
      <c r="T34" s="108"/>
      <c r="U34" s="108"/>
      <c r="V34" s="108"/>
      <c r="W34" s="108"/>
      <c r="X34" s="108"/>
    </row>
    <row r="35" spans="1:24" ht="18.75" hidden="1" customHeight="1">
      <c r="A35" s="214"/>
      <c r="B35" s="126" t="s">
        <v>212</v>
      </c>
      <c r="C35" s="296">
        <v>0</v>
      </c>
      <c r="D35" s="299">
        <v>0</v>
      </c>
      <c r="E35" s="300">
        <v>0</v>
      </c>
      <c r="F35" s="299">
        <v>0</v>
      </c>
      <c r="G35" s="353">
        <v>0</v>
      </c>
      <c r="H35" s="354">
        <v>0</v>
      </c>
      <c r="I35" s="353">
        <v>0</v>
      </c>
      <c r="J35" s="353">
        <v>0</v>
      </c>
      <c r="K35" s="353">
        <v>0</v>
      </c>
      <c r="L35" s="354">
        <v>0</v>
      </c>
      <c r="M35" s="353">
        <v>0</v>
      </c>
      <c r="N35" s="355">
        <v>0</v>
      </c>
      <c r="O35" s="136">
        <f t="shared" si="1"/>
        <v>0</v>
      </c>
      <c r="P35" s="108"/>
      <c r="Q35" s="108"/>
      <c r="R35" s="108"/>
      <c r="S35" s="108"/>
      <c r="T35" s="108"/>
      <c r="U35" s="108"/>
      <c r="V35" s="108"/>
      <c r="W35" s="108"/>
      <c r="X35" s="108"/>
    </row>
    <row r="36" spans="1:24" ht="18.75" hidden="1" customHeight="1">
      <c r="A36" s="104"/>
      <c r="B36" s="220" t="s">
        <v>213</v>
      </c>
      <c r="C36" s="221">
        <f t="shared" ref="C36:N36" si="6">SUM(C37:C39)</f>
        <v>0</v>
      </c>
      <c r="D36" s="222">
        <f t="shared" si="6"/>
        <v>0</v>
      </c>
      <c r="E36" s="223">
        <f t="shared" si="6"/>
        <v>0</v>
      </c>
      <c r="F36" s="222">
        <f t="shared" si="6"/>
        <v>0</v>
      </c>
      <c r="G36" s="224">
        <f t="shared" si="6"/>
        <v>0</v>
      </c>
      <c r="H36" s="225">
        <f t="shared" si="6"/>
        <v>0</v>
      </c>
      <c r="I36" s="224">
        <f t="shared" si="6"/>
        <v>0</v>
      </c>
      <c r="J36" s="225">
        <f t="shared" si="6"/>
        <v>0</v>
      </c>
      <c r="K36" s="224">
        <f t="shared" si="6"/>
        <v>0</v>
      </c>
      <c r="L36" s="225">
        <f t="shared" si="6"/>
        <v>94680</v>
      </c>
      <c r="M36" s="224">
        <f t="shared" si="6"/>
        <v>0</v>
      </c>
      <c r="N36" s="226">
        <f t="shared" si="6"/>
        <v>0</v>
      </c>
      <c r="O36" s="193">
        <f t="shared" si="1"/>
        <v>7890</v>
      </c>
      <c r="P36" s="107"/>
      <c r="Q36" s="108"/>
      <c r="R36" s="108"/>
      <c r="S36" s="108"/>
      <c r="T36" s="108"/>
      <c r="U36" s="108"/>
      <c r="V36" s="108"/>
      <c r="W36" s="108"/>
      <c r="X36" s="108"/>
    </row>
    <row r="37" spans="1:24" ht="18.75" hidden="1" customHeight="1">
      <c r="A37" s="214"/>
      <c r="B37" s="126" t="s">
        <v>214</v>
      </c>
      <c r="C37" s="296">
        <v>0</v>
      </c>
      <c r="D37" s="299">
        <v>0</v>
      </c>
      <c r="E37" s="300">
        <v>0</v>
      </c>
      <c r="F37" s="299">
        <v>0</v>
      </c>
      <c r="G37" s="300">
        <v>0</v>
      </c>
      <c r="H37" s="299">
        <v>0</v>
      </c>
      <c r="I37" s="300">
        <v>0</v>
      </c>
      <c r="J37" s="300">
        <v>0</v>
      </c>
      <c r="K37" s="300">
        <v>0</v>
      </c>
      <c r="L37" s="299">
        <v>94680</v>
      </c>
      <c r="M37" s="300">
        <v>0</v>
      </c>
      <c r="N37" s="351">
        <v>0</v>
      </c>
      <c r="O37" s="136">
        <f t="shared" si="1"/>
        <v>7890</v>
      </c>
      <c r="P37" s="108"/>
      <c r="Q37" s="108"/>
      <c r="R37" s="108"/>
      <c r="S37" s="108"/>
      <c r="T37" s="108"/>
      <c r="U37" s="108"/>
      <c r="V37" s="108"/>
      <c r="W37" s="108"/>
      <c r="X37" s="108"/>
    </row>
    <row r="38" spans="1:24" ht="18.75" hidden="1" customHeight="1">
      <c r="A38" s="214"/>
      <c r="B38" s="137" t="s">
        <v>211</v>
      </c>
      <c r="C38" s="304">
        <v>0</v>
      </c>
      <c r="D38" s="307">
        <v>0</v>
      </c>
      <c r="E38" s="308">
        <v>0</v>
      </c>
      <c r="F38" s="307">
        <v>0</v>
      </c>
      <c r="G38" s="308">
        <v>0</v>
      </c>
      <c r="H38" s="307">
        <v>0</v>
      </c>
      <c r="I38" s="308">
        <v>0</v>
      </c>
      <c r="J38" s="308">
        <v>0</v>
      </c>
      <c r="K38" s="308">
        <v>0</v>
      </c>
      <c r="L38" s="307">
        <v>0</v>
      </c>
      <c r="M38" s="308">
        <v>0</v>
      </c>
      <c r="N38" s="352">
        <v>0</v>
      </c>
      <c r="O38" s="145">
        <f t="shared" si="1"/>
        <v>0</v>
      </c>
      <c r="P38" s="108"/>
      <c r="Q38" s="108"/>
      <c r="R38" s="108"/>
      <c r="S38" s="108"/>
      <c r="T38" s="108"/>
      <c r="U38" s="108"/>
      <c r="V38" s="108"/>
      <c r="W38" s="108"/>
      <c r="X38" s="108"/>
    </row>
    <row r="39" spans="1:24" ht="18.75" hidden="1" customHeight="1">
      <c r="A39" s="214"/>
      <c r="B39" s="126" t="s">
        <v>212</v>
      </c>
      <c r="C39" s="296">
        <v>0</v>
      </c>
      <c r="D39" s="299">
        <v>0</v>
      </c>
      <c r="E39" s="300">
        <v>0</v>
      </c>
      <c r="F39" s="299">
        <v>0</v>
      </c>
      <c r="G39" s="300">
        <v>0</v>
      </c>
      <c r="H39" s="299">
        <v>0</v>
      </c>
      <c r="I39" s="300">
        <v>0</v>
      </c>
      <c r="J39" s="300">
        <v>0</v>
      </c>
      <c r="K39" s="300">
        <v>0</v>
      </c>
      <c r="L39" s="299">
        <v>0</v>
      </c>
      <c r="M39" s="300">
        <v>0</v>
      </c>
      <c r="N39" s="351">
        <v>0</v>
      </c>
      <c r="O39" s="136">
        <f t="shared" si="1"/>
        <v>0</v>
      </c>
      <c r="P39" s="108"/>
      <c r="Q39" s="108"/>
      <c r="R39" s="108"/>
      <c r="S39" s="108"/>
      <c r="T39" s="108"/>
      <c r="U39" s="108"/>
      <c r="V39" s="108"/>
      <c r="W39" s="108"/>
      <c r="X39" s="108"/>
    </row>
    <row r="40" spans="1:24" ht="18.75" hidden="1" customHeight="1">
      <c r="A40" s="118"/>
      <c r="B40" s="220" t="s">
        <v>215</v>
      </c>
      <c r="C40" s="221">
        <f t="shared" ref="C40:N40" si="7">SUM(C41:C43)</f>
        <v>0</v>
      </c>
      <c r="D40" s="222">
        <f t="shared" si="7"/>
        <v>0</v>
      </c>
      <c r="E40" s="223">
        <f t="shared" si="7"/>
        <v>0</v>
      </c>
      <c r="F40" s="222">
        <f t="shared" si="7"/>
        <v>0</v>
      </c>
      <c r="G40" s="223">
        <f t="shared" si="7"/>
        <v>0</v>
      </c>
      <c r="H40" s="222">
        <f t="shared" si="7"/>
        <v>0</v>
      </c>
      <c r="I40" s="223">
        <f t="shared" si="7"/>
        <v>0</v>
      </c>
      <c r="J40" s="222">
        <f t="shared" si="7"/>
        <v>0</v>
      </c>
      <c r="K40" s="223">
        <f t="shared" si="7"/>
        <v>0</v>
      </c>
      <c r="L40" s="222">
        <f t="shared" si="7"/>
        <v>0</v>
      </c>
      <c r="M40" s="223">
        <f t="shared" si="7"/>
        <v>0</v>
      </c>
      <c r="N40" s="227">
        <f t="shared" si="7"/>
        <v>0</v>
      </c>
      <c r="O40" s="193">
        <f t="shared" si="1"/>
        <v>0</v>
      </c>
      <c r="P40" s="107"/>
      <c r="Q40" s="108"/>
      <c r="R40" s="108"/>
      <c r="S40" s="108"/>
      <c r="T40" s="108"/>
      <c r="U40" s="108"/>
      <c r="V40" s="108"/>
      <c r="W40" s="108"/>
      <c r="X40" s="108"/>
    </row>
    <row r="41" spans="1:24" ht="18.75" hidden="1" customHeight="1">
      <c r="A41" s="214"/>
      <c r="B41" s="228" t="s">
        <v>216</v>
      </c>
      <c r="C41" s="296">
        <v>0</v>
      </c>
      <c r="D41" s="299">
        <v>0</v>
      </c>
      <c r="E41" s="300">
        <v>0</v>
      </c>
      <c r="F41" s="299">
        <v>0</v>
      </c>
      <c r="G41" s="300">
        <v>0</v>
      </c>
      <c r="H41" s="299">
        <v>0</v>
      </c>
      <c r="I41" s="300">
        <v>0</v>
      </c>
      <c r="J41" s="300">
        <v>0</v>
      </c>
      <c r="K41" s="300">
        <v>0</v>
      </c>
      <c r="L41" s="299">
        <v>0</v>
      </c>
      <c r="M41" s="300">
        <v>0</v>
      </c>
      <c r="N41" s="356">
        <v>0</v>
      </c>
      <c r="O41" s="136">
        <f t="shared" si="1"/>
        <v>0</v>
      </c>
      <c r="P41" s="108"/>
      <c r="Q41" s="108"/>
      <c r="R41" s="108"/>
      <c r="S41" s="108"/>
      <c r="T41" s="108"/>
      <c r="U41" s="108"/>
      <c r="V41" s="108"/>
      <c r="W41" s="108"/>
      <c r="X41" s="108"/>
    </row>
    <row r="42" spans="1:24" ht="18.75" hidden="1" customHeight="1">
      <c r="A42" s="214"/>
      <c r="B42" s="229" t="s">
        <v>211</v>
      </c>
      <c r="C42" s="304">
        <v>0</v>
      </c>
      <c r="D42" s="307">
        <v>0</v>
      </c>
      <c r="E42" s="308">
        <v>0</v>
      </c>
      <c r="F42" s="307">
        <v>0</v>
      </c>
      <c r="G42" s="308">
        <v>0</v>
      </c>
      <c r="H42" s="307">
        <v>0</v>
      </c>
      <c r="I42" s="308">
        <v>0</v>
      </c>
      <c r="J42" s="308">
        <v>0</v>
      </c>
      <c r="K42" s="308">
        <v>0</v>
      </c>
      <c r="L42" s="307">
        <v>0</v>
      </c>
      <c r="M42" s="308">
        <v>0</v>
      </c>
      <c r="N42" s="357">
        <v>0</v>
      </c>
      <c r="O42" s="145">
        <f t="shared" si="1"/>
        <v>0</v>
      </c>
      <c r="P42" s="108"/>
      <c r="Q42" s="108"/>
      <c r="R42" s="108"/>
      <c r="S42" s="108"/>
      <c r="T42" s="108"/>
      <c r="U42" s="108"/>
      <c r="V42" s="108"/>
      <c r="W42" s="108"/>
      <c r="X42" s="108"/>
    </row>
    <row r="43" spans="1:24" ht="18.75" hidden="1" customHeight="1">
      <c r="A43" s="214"/>
      <c r="B43" s="228" t="s">
        <v>212</v>
      </c>
      <c r="C43" s="296">
        <v>0</v>
      </c>
      <c r="D43" s="299">
        <v>0</v>
      </c>
      <c r="E43" s="300">
        <v>0</v>
      </c>
      <c r="F43" s="299">
        <v>0</v>
      </c>
      <c r="G43" s="300">
        <v>0</v>
      </c>
      <c r="H43" s="299">
        <v>0</v>
      </c>
      <c r="I43" s="300">
        <v>0</v>
      </c>
      <c r="J43" s="300">
        <v>0</v>
      </c>
      <c r="K43" s="300">
        <v>0</v>
      </c>
      <c r="L43" s="299">
        <v>0</v>
      </c>
      <c r="M43" s="300">
        <v>0</v>
      </c>
      <c r="N43" s="356">
        <v>0</v>
      </c>
      <c r="O43" s="136">
        <f t="shared" si="1"/>
        <v>0</v>
      </c>
      <c r="P43" s="108"/>
      <c r="Q43" s="108"/>
      <c r="R43" s="108"/>
      <c r="S43" s="108"/>
      <c r="T43" s="108"/>
      <c r="U43" s="108"/>
      <c r="V43" s="108"/>
      <c r="W43" s="108"/>
      <c r="X43" s="108"/>
    </row>
    <row r="44" spans="1:24" ht="18.75" hidden="1" customHeight="1">
      <c r="A44" s="104"/>
      <c r="B44" s="220" t="s">
        <v>217</v>
      </c>
      <c r="C44" s="221">
        <f t="shared" ref="C44:N44" si="8">SUM(C45:C47)</f>
        <v>0</v>
      </c>
      <c r="D44" s="222">
        <f t="shared" si="8"/>
        <v>0</v>
      </c>
      <c r="E44" s="223">
        <f t="shared" si="8"/>
        <v>0</v>
      </c>
      <c r="F44" s="222">
        <f t="shared" si="8"/>
        <v>0</v>
      </c>
      <c r="G44" s="223">
        <f t="shared" si="8"/>
        <v>0</v>
      </c>
      <c r="H44" s="222">
        <f t="shared" si="8"/>
        <v>0</v>
      </c>
      <c r="I44" s="223">
        <f t="shared" si="8"/>
        <v>0</v>
      </c>
      <c r="J44" s="222">
        <f t="shared" si="8"/>
        <v>0</v>
      </c>
      <c r="K44" s="223">
        <f t="shared" si="8"/>
        <v>0</v>
      </c>
      <c r="L44" s="222">
        <f t="shared" si="8"/>
        <v>0</v>
      </c>
      <c r="M44" s="223">
        <f t="shared" si="8"/>
        <v>0</v>
      </c>
      <c r="N44" s="227">
        <f t="shared" si="8"/>
        <v>0</v>
      </c>
      <c r="O44" s="193">
        <f t="shared" si="1"/>
        <v>0</v>
      </c>
      <c r="P44" s="107"/>
      <c r="Q44" s="108"/>
      <c r="R44" s="108"/>
      <c r="S44" s="108"/>
      <c r="T44" s="108"/>
      <c r="U44" s="108"/>
      <c r="V44" s="108"/>
      <c r="W44" s="108"/>
      <c r="X44" s="108"/>
    </row>
    <row r="45" spans="1:24" ht="18.75" hidden="1" customHeight="1">
      <c r="A45" s="214"/>
      <c r="B45" s="228" t="s">
        <v>216</v>
      </c>
      <c r="C45" s="296">
        <v>0</v>
      </c>
      <c r="D45" s="299">
        <v>0</v>
      </c>
      <c r="E45" s="300">
        <v>0</v>
      </c>
      <c r="F45" s="299">
        <v>0</v>
      </c>
      <c r="G45" s="300">
        <v>0</v>
      </c>
      <c r="H45" s="299">
        <v>0</v>
      </c>
      <c r="I45" s="358">
        <v>0</v>
      </c>
      <c r="J45" s="300">
        <v>0</v>
      </c>
      <c r="K45" s="300">
        <v>0</v>
      </c>
      <c r="L45" s="359">
        <v>0</v>
      </c>
      <c r="M45" s="358">
        <v>0</v>
      </c>
      <c r="N45" s="351">
        <v>0</v>
      </c>
      <c r="O45" s="136">
        <f t="shared" si="1"/>
        <v>0</v>
      </c>
      <c r="P45" s="108"/>
      <c r="Q45" s="108"/>
      <c r="R45" s="108"/>
      <c r="S45" s="108"/>
      <c r="T45" s="108"/>
      <c r="U45" s="108"/>
      <c r="V45" s="108"/>
      <c r="W45" s="108"/>
      <c r="X45" s="108"/>
    </row>
    <row r="46" spans="1:24" ht="18.75" hidden="1" customHeight="1">
      <c r="A46" s="214"/>
      <c r="B46" s="229" t="s">
        <v>211</v>
      </c>
      <c r="C46" s="304">
        <v>0</v>
      </c>
      <c r="D46" s="307">
        <v>0</v>
      </c>
      <c r="E46" s="308">
        <v>0</v>
      </c>
      <c r="F46" s="307">
        <v>0</v>
      </c>
      <c r="G46" s="308">
        <v>0</v>
      </c>
      <c r="H46" s="307">
        <v>0</v>
      </c>
      <c r="I46" s="360">
        <v>0</v>
      </c>
      <c r="J46" s="308">
        <v>0</v>
      </c>
      <c r="K46" s="308">
        <v>0</v>
      </c>
      <c r="L46" s="361">
        <v>0</v>
      </c>
      <c r="M46" s="360">
        <v>0</v>
      </c>
      <c r="N46" s="352">
        <v>0</v>
      </c>
      <c r="O46" s="145"/>
      <c r="P46" s="108"/>
      <c r="Q46" s="108"/>
      <c r="R46" s="108"/>
      <c r="S46" s="108"/>
      <c r="T46" s="108"/>
      <c r="U46" s="108"/>
      <c r="V46" s="108"/>
      <c r="W46" s="108"/>
      <c r="X46" s="108"/>
    </row>
    <row r="47" spans="1:24" ht="18.75" hidden="1" customHeight="1">
      <c r="A47" s="214"/>
      <c r="B47" s="236" t="s">
        <v>212</v>
      </c>
      <c r="C47" s="362">
        <v>0</v>
      </c>
      <c r="D47" s="363">
        <v>0</v>
      </c>
      <c r="E47" s="364">
        <v>0</v>
      </c>
      <c r="F47" s="363">
        <v>0</v>
      </c>
      <c r="G47" s="364">
        <v>0</v>
      </c>
      <c r="H47" s="363">
        <v>0</v>
      </c>
      <c r="I47" s="365">
        <v>0</v>
      </c>
      <c r="J47" s="300">
        <v>0</v>
      </c>
      <c r="K47" s="300">
        <v>0</v>
      </c>
      <c r="L47" s="366">
        <v>0</v>
      </c>
      <c r="M47" s="365">
        <v>0</v>
      </c>
      <c r="N47" s="367">
        <v>0</v>
      </c>
      <c r="O47" s="136">
        <f t="shared" ref="O47:O56" si="9">IFERROR(AVERAGE(C47:N47),"")</f>
        <v>0</v>
      </c>
      <c r="P47" s="108"/>
      <c r="Q47" s="108"/>
      <c r="R47" s="108"/>
      <c r="S47" s="108"/>
      <c r="T47" s="108"/>
      <c r="U47" s="108"/>
      <c r="V47" s="108"/>
      <c r="W47" s="108"/>
      <c r="X47" s="108"/>
    </row>
    <row r="48" spans="1:24" ht="18.75" hidden="1" customHeight="1">
      <c r="A48" s="214"/>
      <c r="B48" s="187" t="s">
        <v>218</v>
      </c>
      <c r="C48" s="188">
        <f t="shared" ref="C48:N48" si="10">SUM(C49:C50)</f>
        <v>23000</v>
      </c>
      <c r="D48" s="189">
        <f t="shared" si="10"/>
        <v>23000</v>
      </c>
      <c r="E48" s="190">
        <f t="shared" si="10"/>
        <v>23000</v>
      </c>
      <c r="F48" s="189">
        <f t="shared" si="10"/>
        <v>23000</v>
      </c>
      <c r="G48" s="190">
        <f t="shared" si="10"/>
        <v>23000</v>
      </c>
      <c r="H48" s="189">
        <f t="shared" si="10"/>
        <v>23000</v>
      </c>
      <c r="I48" s="190">
        <f t="shared" si="10"/>
        <v>23000</v>
      </c>
      <c r="J48" s="189">
        <f t="shared" si="10"/>
        <v>23000</v>
      </c>
      <c r="K48" s="243">
        <f t="shared" si="10"/>
        <v>23000</v>
      </c>
      <c r="L48" s="243">
        <f t="shared" si="10"/>
        <v>23000</v>
      </c>
      <c r="M48" s="190">
        <f t="shared" si="10"/>
        <v>23000</v>
      </c>
      <c r="N48" s="191">
        <f t="shared" si="10"/>
        <v>23000</v>
      </c>
      <c r="O48" s="193">
        <f t="shared" si="9"/>
        <v>23000</v>
      </c>
      <c r="P48" s="108"/>
      <c r="Q48" s="108"/>
      <c r="R48" s="108"/>
      <c r="S48" s="108"/>
      <c r="T48" s="108"/>
      <c r="U48" s="108"/>
      <c r="V48" s="108"/>
      <c r="W48" s="108"/>
      <c r="X48" s="108"/>
    </row>
    <row r="49" spans="1:24" ht="18.75" hidden="1" customHeight="1">
      <c r="A49" s="214"/>
      <c r="B49" s="244" t="s">
        <v>219</v>
      </c>
      <c r="C49" s="368">
        <v>23000</v>
      </c>
      <c r="D49" s="333">
        <v>23000</v>
      </c>
      <c r="E49" s="335">
        <v>23000</v>
      </c>
      <c r="F49" s="333">
        <v>23000</v>
      </c>
      <c r="G49" s="335">
        <v>23000</v>
      </c>
      <c r="H49" s="333">
        <v>23000</v>
      </c>
      <c r="I49" s="335">
        <v>23000</v>
      </c>
      <c r="J49" s="333">
        <v>23000</v>
      </c>
      <c r="K49" s="369">
        <v>23000</v>
      </c>
      <c r="L49" s="369">
        <v>23000</v>
      </c>
      <c r="M49" s="335">
        <v>23000</v>
      </c>
      <c r="N49" s="370">
        <v>23000</v>
      </c>
      <c r="O49" s="136">
        <f t="shared" si="9"/>
        <v>23000</v>
      </c>
      <c r="P49" s="108"/>
      <c r="Q49" s="108"/>
      <c r="R49" s="108"/>
      <c r="S49" s="108"/>
      <c r="T49" s="108"/>
      <c r="U49" s="108"/>
      <c r="V49" s="108"/>
      <c r="W49" s="108"/>
      <c r="X49" s="108"/>
    </row>
    <row r="50" spans="1:24" ht="18.75" hidden="1" customHeight="1">
      <c r="A50" s="214"/>
      <c r="B50" s="236" t="s">
        <v>211</v>
      </c>
      <c r="C50" s="304">
        <v>0</v>
      </c>
      <c r="D50" s="307">
        <v>0</v>
      </c>
      <c r="E50" s="308">
        <v>0</v>
      </c>
      <c r="F50" s="307">
        <v>0</v>
      </c>
      <c r="G50" s="308">
        <v>0</v>
      </c>
      <c r="H50" s="307">
        <v>0</v>
      </c>
      <c r="I50" s="360">
        <v>0</v>
      </c>
      <c r="J50" s="308">
        <v>0</v>
      </c>
      <c r="K50" s="308">
        <v>0</v>
      </c>
      <c r="L50" s="371">
        <v>0</v>
      </c>
      <c r="M50" s="372">
        <v>0</v>
      </c>
      <c r="N50" s="373">
        <v>0</v>
      </c>
      <c r="O50" s="170">
        <f t="shared" si="9"/>
        <v>0</v>
      </c>
      <c r="P50" s="108"/>
      <c r="Q50" s="108"/>
      <c r="R50" s="108"/>
      <c r="S50" s="108"/>
      <c r="T50" s="108"/>
      <c r="U50" s="108"/>
      <c r="V50" s="108"/>
      <c r="W50" s="108"/>
      <c r="X50" s="108"/>
    </row>
    <row r="51" spans="1:24" ht="18.75" hidden="1" customHeight="1">
      <c r="A51" s="104"/>
      <c r="B51" s="250" t="s">
        <v>220</v>
      </c>
      <c r="C51" s="251">
        <f t="shared" ref="C51:N51" si="11">SUM(C52:C53)</f>
        <v>0</v>
      </c>
      <c r="D51" s="252">
        <f t="shared" si="11"/>
        <v>0</v>
      </c>
      <c r="E51" s="252">
        <f t="shared" si="11"/>
        <v>0</v>
      </c>
      <c r="F51" s="252">
        <f t="shared" si="11"/>
        <v>0</v>
      </c>
      <c r="G51" s="252">
        <f t="shared" si="11"/>
        <v>0</v>
      </c>
      <c r="H51" s="252">
        <f t="shared" si="11"/>
        <v>0</v>
      </c>
      <c r="I51" s="252">
        <f t="shared" si="11"/>
        <v>0</v>
      </c>
      <c r="J51" s="252">
        <f t="shared" si="11"/>
        <v>0</v>
      </c>
      <c r="K51" s="252">
        <f t="shared" si="11"/>
        <v>0</v>
      </c>
      <c r="L51" s="252">
        <f t="shared" si="11"/>
        <v>0</v>
      </c>
      <c r="M51" s="252">
        <f t="shared" si="11"/>
        <v>0</v>
      </c>
      <c r="N51" s="253">
        <f t="shared" si="11"/>
        <v>0</v>
      </c>
      <c r="O51" s="193">
        <f t="shared" si="9"/>
        <v>0</v>
      </c>
      <c r="P51" s="107"/>
      <c r="Q51" s="108"/>
      <c r="R51" s="108"/>
      <c r="S51" s="108"/>
      <c r="T51" s="108"/>
      <c r="U51" s="108"/>
      <c r="V51" s="108"/>
      <c r="W51" s="108"/>
      <c r="X51" s="108"/>
    </row>
    <row r="52" spans="1:24" ht="18.75" hidden="1" customHeight="1">
      <c r="A52" s="104"/>
      <c r="B52" s="254" t="s">
        <v>221</v>
      </c>
      <c r="C52" s="368">
        <v>0</v>
      </c>
      <c r="D52" s="333">
        <v>0</v>
      </c>
      <c r="E52" s="335">
        <v>0</v>
      </c>
      <c r="F52" s="333">
        <v>0</v>
      </c>
      <c r="G52" s="335">
        <v>0</v>
      </c>
      <c r="H52" s="333">
        <v>0</v>
      </c>
      <c r="I52" s="335">
        <v>0</v>
      </c>
      <c r="J52" s="335">
        <v>0</v>
      </c>
      <c r="K52" s="335">
        <v>0</v>
      </c>
      <c r="L52" s="333">
        <v>0</v>
      </c>
      <c r="M52" s="335">
        <v>0</v>
      </c>
      <c r="N52" s="374">
        <v>0</v>
      </c>
      <c r="O52" s="150">
        <f t="shared" si="9"/>
        <v>0</v>
      </c>
      <c r="P52" s="107"/>
      <c r="Q52" s="108"/>
      <c r="R52" s="108"/>
      <c r="S52" s="108"/>
      <c r="T52" s="108"/>
      <c r="U52" s="108"/>
      <c r="V52" s="108"/>
      <c r="W52" s="108"/>
      <c r="X52" s="108"/>
    </row>
    <row r="53" spans="1:24" ht="18.75" hidden="1" customHeight="1">
      <c r="A53" s="104"/>
      <c r="B53" s="256" t="s">
        <v>222</v>
      </c>
      <c r="C53" s="375">
        <v>0</v>
      </c>
      <c r="D53" s="348">
        <v>0</v>
      </c>
      <c r="E53" s="347">
        <v>0</v>
      </c>
      <c r="F53" s="348">
        <v>0</v>
      </c>
      <c r="G53" s="347">
        <v>0</v>
      </c>
      <c r="H53" s="348">
        <v>0</v>
      </c>
      <c r="I53" s="347">
        <v>0</v>
      </c>
      <c r="J53" s="347">
        <v>0</v>
      </c>
      <c r="K53" s="347">
        <v>0</v>
      </c>
      <c r="L53" s="348">
        <v>0</v>
      </c>
      <c r="M53" s="347">
        <v>0</v>
      </c>
      <c r="N53" s="350">
        <v>0</v>
      </c>
      <c r="O53" s="136">
        <f t="shared" si="9"/>
        <v>0</v>
      </c>
      <c r="P53" s="107"/>
      <c r="Q53" s="108"/>
      <c r="R53" s="108"/>
      <c r="S53" s="108"/>
      <c r="T53" s="108"/>
      <c r="U53" s="108"/>
      <c r="V53" s="108"/>
      <c r="W53" s="108"/>
      <c r="X53" s="108"/>
    </row>
    <row r="54" spans="1:24" ht="18.75" customHeight="1">
      <c r="A54" s="104" t="s">
        <v>223</v>
      </c>
      <c r="B54" s="258" t="s">
        <v>224</v>
      </c>
      <c r="C54" s="259">
        <f t="shared" ref="C54:N54" si="12">C4+C9+C20+C32+C48</f>
        <v>76852</v>
      </c>
      <c r="D54" s="260">
        <f t="shared" si="12"/>
        <v>147515</v>
      </c>
      <c r="E54" s="261">
        <f t="shared" si="12"/>
        <v>196799</v>
      </c>
      <c r="F54" s="260">
        <f t="shared" si="12"/>
        <v>322091</v>
      </c>
      <c r="G54" s="261">
        <f t="shared" si="12"/>
        <v>498194</v>
      </c>
      <c r="H54" s="260">
        <f t="shared" si="12"/>
        <v>624767</v>
      </c>
      <c r="I54" s="261">
        <f t="shared" si="12"/>
        <v>749847</v>
      </c>
      <c r="J54" s="260">
        <f t="shared" si="12"/>
        <v>851708</v>
      </c>
      <c r="K54" s="261">
        <f t="shared" si="12"/>
        <v>971611</v>
      </c>
      <c r="L54" s="262">
        <f t="shared" si="12"/>
        <v>1180194</v>
      </c>
      <c r="M54" s="260">
        <f t="shared" si="12"/>
        <v>1206134</v>
      </c>
      <c r="N54" s="376">
        <f t="shared" si="12"/>
        <v>1325320</v>
      </c>
      <c r="O54" s="193">
        <f t="shared" si="9"/>
        <v>679252.66666666663</v>
      </c>
      <c r="P54" s="107"/>
      <c r="Q54" s="108"/>
      <c r="R54" s="108"/>
      <c r="S54" s="108"/>
      <c r="T54" s="108"/>
      <c r="U54" s="108"/>
      <c r="V54" s="108"/>
      <c r="W54" s="108"/>
      <c r="X54" s="108"/>
    </row>
    <row r="55" spans="1:24" ht="18.75" customHeight="1">
      <c r="A55" s="104"/>
      <c r="B55" s="264" t="s">
        <v>46</v>
      </c>
      <c r="C55" s="128">
        <v>100000</v>
      </c>
      <c r="D55" s="129">
        <v>100000</v>
      </c>
      <c r="E55" s="128">
        <v>100000</v>
      </c>
      <c r="F55" s="129">
        <v>100000</v>
      </c>
      <c r="G55" s="128">
        <v>100000</v>
      </c>
      <c r="H55" s="129">
        <v>100000</v>
      </c>
      <c r="I55" s="128">
        <v>100000</v>
      </c>
      <c r="J55" s="129">
        <v>100000</v>
      </c>
      <c r="K55" s="128">
        <v>100000</v>
      </c>
      <c r="L55" s="129">
        <v>100000</v>
      </c>
      <c r="M55" s="265">
        <v>100000</v>
      </c>
      <c r="N55" s="136">
        <v>100000</v>
      </c>
      <c r="O55" s="136">
        <f t="shared" si="9"/>
        <v>100000</v>
      </c>
      <c r="P55" s="107"/>
      <c r="Q55" s="108"/>
      <c r="R55" s="108"/>
      <c r="S55" s="108"/>
      <c r="T55" s="108"/>
      <c r="U55" s="108"/>
      <c r="V55" s="108"/>
      <c r="W55" s="108"/>
      <c r="X55" s="108"/>
    </row>
    <row r="56" spans="1:24" ht="18.75" customHeight="1">
      <c r="A56" s="104"/>
      <c r="B56" s="266" t="s">
        <v>112</v>
      </c>
      <c r="C56" s="267">
        <f t="shared" ref="C56:N56" si="13">SUM(C54)/(C55)</f>
        <v>0.76851999999999998</v>
      </c>
      <c r="D56" s="268">
        <f t="shared" si="13"/>
        <v>1.47515</v>
      </c>
      <c r="E56" s="267">
        <f t="shared" si="13"/>
        <v>1.9679899999999999</v>
      </c>
      <c r="F56" s="268">
        <f t="shared" si="13"/>
        <v>3.2209099999999999</v>
      </c>
      <c r="G56" s="267">
        <f t="shared" si="13"/>
        <v>4.9819399999999998</v>
      </c>
      <c r="H56" s="268">
        <f t="shared" si="13"/>
        <v>6.2476700000000003</v>
      </c>
      <c r="I56" s="267">
        <f t="shared" si="13"/>
        <v>7.4984700000000002</v>
      </c>
      <c r="J56" s="268">
        <f t="shared" si="13"/>
        <v>8.51708</v>
      </c>
      <c r="K56" s="267">
        <f t="shared" si="13"/>
        <v>9.7161100000000005</v>
      </c>
      <c r="L56" s="268">
        <f t="shared" si="13"/>
        <v>11.80194</v>
      </c>
      <c r="M56" s="269">
        <f t="shared" si="13"/>
        <v>12.06134</v>
      </c>
      <c r="N56" s="270">
        <f t="shared" si="13"/>
        <v>13.2532</v>
      </c>
      <c r="O56" s="272">
        <f t="shared" si="9"/>
        <v>6.7925266666666673</v>
      </c>
      <c r="P56" s="107"/>
      <c r="Q56" s="108"/>
      <c r="R56" s="108"/>
      <c r="S56" s="108"/>
      <c r="T56" s="108"/>
      <c r="U56" s="108"/>
      <c r="V56" s="108"/>
      <c r="W56" s="108"/>
      <c r="X56" s="108"/>
    </row>
    <row r="57" spans="1:24" ht="18.75" customHeight="1">
      <c r="A57" s="104"/>
      <c r="B57" s="273"/>
      <c r="C57" s="274"/>
      <c r="D57" s="274"/>
      <c r="E57" s="274"/>
      <c r="F57" s="274"/>
      <c r="G57" s="274"/>
      <c r="H57" s="274"/>
      <c r="I57" s="274"/>
      <c r="J57" s="274"/>
      <c r="K57" s="274"/>
      <c r="L57" s="274"/>
      <c r="M57" s="274"/>
      <c r="N57" s="275"/>
      <c r="O57" s="136"/>
      <c r="P57" s="107"/>
      <c r="Q57" s="108"/>
      <c r="R57" s="108"/>
      <c r="S57" s="108"/>
      <c r="T57" s="108"/>
      <c r="U57" s="108"/>
      <c r="V57" s="108"/>
      <c r="W57" s="108"/>
      <c r="X57" s="108"/>
    </row>
    <row r="58" spans="1:24" ht="18.75" customHeight="1">
      <c r="A58" s="104"/>
      <c r="B58" s="276"/>
      <c r="C58" s="277"/>
      <c r="D58" s="277"/>
      <c r="E58" s="277"/>
      <c r="F58" s="277"/>
      <c r="G58" s="277"/>
      <c r="H58" s="277"/>
      <c r="I58" s="277"/>
      <c r="J58" s="277"/>
      <c r="K58" s="277"/>
      <c r="L58" s="277"/>
      <c r="M58" s="277"/>
      <c r="N58" s="278"/>
      <c r="O58" s="136"/>
      <c r="P58" s="107"/>
      <c r="Q58" s="108"/>
      <c r="R58" s="108"/>
      <c r="S58" s="108"/>
      <c r="T58" s="108"/>
      <c r="U58" s="108"/>
      <c r="V58" s="108"/>
      <c r="W58" s="108"/>
      <c r="X58" s="108"/>
    </row>
    <row r="59" spans="1:24" ht="18.75" customHeight="1">
      <c r="A59" s="104"/>
      <c r="B59" s="276"/>
      <c r="C59" s="277"/>
      <c r="D59" s="277"/>
      <c r="E59" s="277"/>
      <c r="F59" s="277"/>
      <c r="G59" s="277"/>
      <c r="H59" s="277"/>
      <c r="I59" s="277"/>
      <c r="J59" s="277"/>
      <c r="K59" s="277"/>
      <c r="L59" s="277"/>
      <c r="M59" s="277"/>
      <c r="N59" s="278"/>
      <c r="O59" s="136"/>
      <c r="P59" s="107"/>
      <c r="Q59" s="108"/>
      <c r="R59" s="108"/>
      <c r="S59" s="108"/>
      <c r="T59" s="108"/>
      <c r="U59" s="108"/>
      <c r="V59" s="108"/>
      <c r="W59" s="108"/>
      <c r="X59" s="108"/>
    </row>
    <row r="60" spans="1:24" ht="18.75" customHeight="1">
      <c r="A60" s="104"/>
      <c r="B60" s="276"/>
      <c r="C60" s="277"/>
      <c r="D60" s="277"/>
      <c r="E60" s="277"/>
      <c r="F60" s="277"/>
      <c r="G60" s="277"/>
      <c r="H60" s="277"/>
      <c r="I60" s="277"/>
      <c r="J60" s="277"/>
      <c r="K60" s="277"/>
      <c r="L60" s="277"/>
      <c r="M60" s="277"/>
      <c r="N60" s="278"/>
      <c r="O60" s="136"/>
      <c r="P60" s="107"/>
      <c r="Q60" s="108"/>
      <c r="R60" s="108"/>
      <c r="S60" s="108"/>
      <c r="T60" s="108"/>
      <c r="U60" s="108"/>
      <c r="V60" s="108"/>
      <c r="W60" s="108"/>
      <c r="X60" s="108"/>
    </row>
    <row r="61" spans="1:24" ht="18.75" customHeight="1">
      <c r="A61" s="104"/>
      <c r="B61" s="279"/>
      <c r="C61" s="277"/>
      <c r="D61" s="277"/>
      <c r="E61" s="277"/>
      <c r="F61" s="277"/>
      <c r="G61" s="277"/>
      <c r="H61" s="277"/>
      <c r="I61" s="277"/>
      <c r="J61" s="277"/>
      <c r="K61" s="277"/>
      <c r="L61" s="277"/>
      <c r="M61" s="277"/>
      <c r="N61" s="278"/>
      <c r="O61" s="136"/>
      <c r="P61" s="107"/>
      <c r="Q61" s="108"/>
      <c r="R61" s="108"/>
      <c r="S61" s="108"/>
      <c r="T61" s="108"/>
      <c r="U61" s="108"/>
      <c r="V61" s="108"/>
      <c r="W61" s="108"/>
      <c r="X61" s="108"/>
    </row>
    <row r="62" spans="1:24" ht="18.75" customHeight="1">
      <c r="A62" s="104"/>
      <c r="B62" s="279"/>
      <c r="C62" s="277"/>
      <c r="D62" s="277"/>
      <c r="E62" s="277"/>
      <c r="F62" s="277"/>
      <c r="G62" s="277"/>
      <c r="H62" s="277"/>
      <c r="I62" s="277"/>
      <c r="J62" s="277"/>
      <c r="K62" s="277"/>
      <c r="L62" s="277"/>
      <c r="M62" s="277"/>
      <c r="N62" s="278"/>
      <c r="O62" s="136"/>
      <c r="P62" s="107"/>
      <c r="Q62" s="108"/>
      <c r="R62" s="108"/>
      <c r="S62" s="108"/>
      <c r="T62" s="108"/>
      <c r="U62" s="108"/>
      <c r="V62" s="108"/>
      <c r="W62" s="108"/>
      <c r="X62" s="108"/>
    </row>
    <row r="63" spans="1:24" ht="18.75" customHeight="1">
      <c r="A63" s="104"/>
      <c r="B63" s="279"/>
      <c r="C63" s="277"/>
      <c r="D63" s="277"/>
      <c r="E63" s="277"/>
      <c r="F63" s="277"/>
      <c r="G63" s="277"/>
      <c r="H63" s="277"/>
      <c r="I63" s="277"/>
      <c r="J63" s="277"/>
      <c r="K63" s="277"/>
      <c r="L63" s="277"/>
      <c r="M63" s="277"/>
      <c r="N63" s="278"/>
      <c r="O63" s="136"/>
      <c r="P63" s="107"/>
      <c r="Q63" s="108"/>
      <c r="R63" s="108"/>
      <c r="S63" s="108"/>
      <c r="T63" s="108"/>
      <c r="U63" s="108"/>
      <c r="V63" s="108"/>
      <c r="W63" s="108"/>
      <c r="X63" s="108"/>
    </row>
    <row r="64" spans="1:24" ht="18.75" customHeight="1">
      <c r="A64" s="104"/>
      <c r="B64" s="279"/>
      <c r="C64" s="277"/>
      <c r="D64" s="277"/>
      <c r="E64" s="277"/>
      <c r="F64" s="277"/>
      <c r="G64" s="277"/>
      <c r="H64" s="277"/>
      <c r="I64" s="277"/>
      <c r="J64" s="277"/>
      <c r="K64" s="277"/>
      <c r="L64" s="277"/>
      <c r="M64" s="277"/>
      <c r="N64" s="278"/>
      <c r="O64" s="136"/>
      <c r="P64" s="107"/>
      <c r="Q64" s="108"/>
      <c r="R64" s="108"/>
      <c r="S64" s="108"/>
      <c r="T64" s="108"/>
      <c r="U64" s="108"/>
      <c r="V64" s="108"/>
      <c r="W64" s="108"/>
      <c r="X64" s="108"/>
    </row>
    <row r="65" spans="1:24" ht="18.75" customHeight="1">
      <c r="A65" s="104"/>
      <c r="B65" s="279"/>
      <c r="C65" s="277"/>
      <c r="D65" s="277"/>
      <c r="E65" s="277"/>
      <c r="F65" s="277"/>
      <c r="G65" s="277"/>
      <c r="H65" s="277"/>
      <c r="I65" s="277"/>
      <c r="J65" s="277"/>
      <c r="K65" s="277"/>
      <c r="L65" s="277"/>
      <c r="M65" s="277"/>
      <c r="N65" s="278"/>
      <c r="O65" s="136"/>
      <c r="P65" s="107" t="s">
        <v>225</v>
      </c>
      <c r="Q65" s="108"/>
      <c r="R65" s="108"/>
      <c r="S65" s="108"/>
      <c r="T65" s="108"/>
      <c r="U65" s="108"/>
      <c r="V65" s="108"/>
      <c r="W65" s="108"/>
      <c r="X65" s="108"/>
    </row>
    <row r="66" spans="1:24" ht="18.75" customHeight="1">
      <c r="A66" s="104"/>
      <c r="B66" s="279"/>
      <c r="C66" s="277"/>
      <c r="D66" s="277"/>
      <c r="E66" s="277"/>
      <c r="F66" s="277"/>
      <c r="G66" s="277"/>
      <c r="H66" s="277"/>
      <c r="I66" s="277"/>
      <c r="J66" s="277"/>
      <c r="K66" s="277"/>
      <c r="L66" s="277"/>
      <c r="M66" s="277"/>
      <c r="N66" s="278"/>
      <c r="O66" s="136"/>
      <c r="P66" s="107"/>
      <c r="Q66" s="108"/>
      <c r="R66" s="108"/>
      <c r="S66" s="108"/>
      <c r="T66" s="108"/>
      <c r="U66" s="108"/>
      <c r="V66" s="108"/>
      <c r="W66" s="108"/>
      <c r="X66" s="108"/>
    </row>
    <row r="67" spans="1:24" ht="18.75" customHeight="1">
      <c r="A67" s="104"/>
      <c r="B67" s="279"/>
      <c r="C67" s="277"/>
      <c r="D67" s="277"/>
      <c r="E67" s="277"/>
      <c r="F67" s="277"/>
      <c r="G67" s="277"/>
      <c r="H67" s="277"/>
      <c r="I67" s="277"/>
      <c r="J67" s="277"/>
      <c r="K67" s="277"/>
      <c r="L67" s="277"/>
      <c r="M67" s="277"/>
      <c r="N67" s="278"/>
      <c r="O67" s="136"/>
      <c r="P67" s="107"/>
      <c r="Q67" s="108"/>
      <c r="R67" s="108"/>
      <c r="S67" s="108"/>
      <c r="T67" s="108"/>
      <c r="U67" s="108"/>
      <c r="V67" s="108"/>
      <c r="W67" s="108"/>
      <c r="X67" s="108"/>
    </row>
    <row r="68" spans="1:24" ht="18.75" customHeight="1">
      <c r="A68" s="104"/>
      <c r="B68" s="279"/>
      <c r="C68" s="277"/>
      <c r="D68" s="277"/>
      <c r="E68" s="277"/>
      <c r="F68" s="277"/>
      <c r="G68" s="277"/>
      <c r="H68" s="277"/>
      <c r="I68" s="277"/>
      <c r="J68" s="277"/>
      <c r="K68" s="277"/>
      <c r="L68" s="277"/>
      <c r="M68" s="277"/>
      <c r="N68" s="278"/>
      <c r="O68" s="136"/>
      <c r="P68" s="107"/>
      <c r="Q68" s="108"/>
      <c r="R68" s="108"/>
      <c r="S68" s="108"/>
      <c r="T68" s="108"/>
      <c r="U68" s="108"/>
      <c r="V68" s="108"/>
      <c r="W68" s="108"/>
      <c r="X68" s="108"/>
    </row>
    <row r="69" spans="1:24" ht="18.75" customHeight="1">
      <c r="A69" s="104"/>
      <c r="B69" s="279"/>
      <c r="C69" s="280"/>
      <c r="D69" s="277"/>
      <c r="E69" s="277"/>
      <c r="F69" s="277"/>
      <c r="G69" s="277"/>
      <c r="H69" s="277"/>
      <c r="I69" s="277"/>
      <c r="J69" s="277"/>
      <c r="K69" s="277"/>
      <c r="L69" s="277"/>
      <c r="M69" s="277"/>
      <c r="N69" s="278"/>
      <c r="O69" s="136"/>
      <c r="P69" s="107"/>
      <c r="Q69" s="108"/>
      <c r="R69" s="108"/>
      <c r="S69" s="108"/>
      <c r="T69" s="108"/>
      <c r="U69" s="108"/>
      <c r="V69" s="108"/>
      <c r="W69" s="108"/>
      <c r="X69" s="108"/>
    </row>
    <row r="70" spans="1:24" ht="18.75" customHeight="1">
      <c r="A70" s="104"/>
      <c r="B70" s="279"/>
      <c r="C70" s="277"/>
      <c r="D70" s="277"/>
      <c r="E70" s="277"/>
      <c r="F70" s="277"/>
      <c r="G70" s="277"/>
      <c r="H70" s="277"/>
      <c r="I70" s="277"/>
      <c r="J70" s="277"/>
      <c r="K70" s="277"/>
      <c r="L70" s="277"/>
      <c r="M70" s="277"/>
      <c r="N70" s="278"/>
      <c r="O70" s="136"/>
      <c r="P70" s="107"/>
      <c r="Q70" s="108"/>
      <c r="R70" s="108"/>
      <c r="S70" s="108"/>
      <c r="T70" s="108"/>
      <c r="U70" s="108"/>
      <c r="V70" s="108"/>
      <c r="W70" s="108"/>
      <c r="X70" s="108"/>
    </row>
    <row r="71" spans="1:24" ht="18.75" customHeight="1">
      <c r="A71" s="104"/>
      <c r="B71" s="279"/>
      <c r="C71" s="277"/>
      <c r="D71" s="277"/>
      <c r="E71" s="277"/>
      <c r="F71" s="277"/>
      <c r="G71" s="277"/>
      <c r="H71" s="277"/>
      <c r="I71" s="277"/>
      <c r="J71" s="277"/>
      <c r="K71" s="277"/>
      <c r="L71" s="277"/>
      <c r="M71" s="277"/>
      <c r="N71" s="278"/>
      <c r="O71" s="136"/>
      <c r="P71" s="107"/>
      <c r="Q71" s="108"/>
      <c r="R71" s="108"/>
      <c r="S71" s="108"/>
      <c r="T71" s="108"/>
      <c r="U71" s="108"/>
      <c r="V71" s="108"/>
      <c r="W71" s="108"/>
      <c r="X71" s="108"/>
    </row>
    <row r="72" spans="1:24" ht="18.75" customHeight="1">
      <c r="A72" s="104"/>
      <c r="B72" s="279"/>
      <c r="C72" s="277"/>
      <c r="D72" s="277"/>
      <c r="E72" s="277"/>
      <c r="F72" s="277"/>
      <c r="G72" s="277"/>
      <c r="H72" s="277"/>
      <c r="I72" s="277"/>
      <c r="J72" s="277"/>
      <c r="K72" s="277"/>
      <c r="L72" s="277"/>
      <c r="M72" s="277"/>
      <c r="N72" s="278"/>
      <c r="O72" s="136"/>
      <c r="P72" s="107"/>
      <c r="Q72" s="108"/>
      <c r="R72" s="108"/>
      <c r="S72" s="108"/>
      <c r="T72" s="108"/>
      <c r="U72" s="108"/>
      <c r="V72" s="108"/>
      <c r="W72" s="108"/>
      <c r="X72" s="108"/>
    </row>
    <row r="73" spans="1:24" ht="18.75" customHeight="1">
      <c r="A73" s="104"/>
      <c r="B73" s="279"/>
      <c r="C73" s="277"/>
      <c r="D73" s="277"/>
      <c r="E73" s="277"/>
      <c r="F73" s="277"/>
      <c r="G73" s="277"/>
      <c r="H73" s="277"/>
      <c r="I73" s="277"/>
      <c r="J73" s="277"/>
      <c r="K73" s="277"/>
      <c r="L73" s="277"/>
      <c r="M73" s="277"/>
      <c r="N73" s="278"/>
      <c r="O73" s="136"/>
      <c r="P73" s="107"/>
      <c r="Q73" s="108"/>
      <c r="R73" s="108"/>
      <c r="S73" s="108"/>
      <c r="T73" s="108"/>
      <c r="U73" s="108"/>
      <c r="V73" s="108"/>
      <c r="W73" s="108"/>
      <c r="X73" s="108"/>
    </row>
    <row r="74" spans="1:24" ht="18.75" customHeight="1">
      <c r="A74" s="108"/>
      <c r="B74" s="279"/>
      <c r="C74" s="277"/>
      <c r="D74" s="277"/>
      <c r="E74" s="277"/>
      <c r="F74" s="277"/>
      <c r="G74" s="277"/>
      <c r="H74" s="277"/>
      <c r="I74" s="277"/>
      <c r="J74" s="277"/>
      <c r="K74" s="277"/>
      <c r="L74" s="277"/>
      <c r="M74" s="277"/>
      <c r="N74" s="278"/>
      <c r="O74" s="281"/>
      <c r="P74" s="107"/>
      <c r="Q74" s="108"/>
      <c r="R74" s="108"/>
      <c r="S74" s="108"/>
      <c r="T74" s="108"/>
      <c r="U74" s="108"/>
      <c r="V74" s="108"/>
      <c r="W74" s="108"/>
      <c r="X74" s="108"/>
    </row>
    <row r="75" spans="1:24" ht="18.75" customHeight="1">
      <c r="A75" s="108"/>
      <c r="B75" s="282" t="s">
        <v>226</v>
      </c>
      <c r="C75" s="283" t="s">
        <v>227</v>
      </c>
      <c r="D75" s="283" t="s">
        <v>228</v>
      </c>
      <c r="E75" s="283" t="s">
        <v>229</v>
      </c>
      <c r="F75" s="283" t="s">
        <v>230</v>
      </c>
      <c r="G75" s="283" t="s">
        <v>231</v>
      </c>
      <c r="H75" s="283" t="s">
        <v>232</v>
      </c>
      <c r="I75" s="283" t="s">
        <v>233</v>
      </c>
      <c r="J75" s="283" t="s">
        <v>234</v>
      </c>
      <c r="K75" s="283" t="s">
        <v>235</v>
      </c>
      <c r="L75" s="283" t="s">
        <v>236</v>
      </c>
      <c r="M75" s="283" t="s">
        <v>237</v>
      </c>
      <c r="N75" s="284" t="s">
        <v>238</v>
      </c>
      <c r="O75" s="281"/>
      <c r="P75" s="107"/>
      <c r="Q75" s="108"/>
      <c r="R75" s="108"/>
      <c r="S75" s="108"/>
      <c r="T75" s="108"/>
      <c r="U75" s="108"/>
      <c r="V75" s="108"/>
      <c r="W75" s="108"/>
      <c r="X75" s="108"/>
    </row>
    <row r="76" spans="1:24" ht="18.75" customHeight="1">
      <c r="A76" s="108"/>
      <c r="B76" s="286" t="s">
        <v>239</v>
      </c>
      <c r="C76" s="277">
        <v>0</v>
      </c>
      <c r="D76" s="277">
        <v>0</v>
      </c>
      <c r="E76" s="277">
        <v>0</v>
      </c>
      <c r="F76" s="277">
        <v>0</v>
      </c>
      <c r="G76" s="277">
        <v>0</v>
      </c>
      <c r="H76" s="277">
        <v>0</v>
      </c>
      <c r="I76" s="277">
        <v>0</v>
      </c>
      <c r="J76" s="277">
        <v>0</v>
      </c>
      <c r="K76" s="277">
        <v>0</v>
      </c>
      <c r="L76" s="277">
        <v>0</v>
      </c>
      <c r="M76" s="277">
        <v>0</v>
      </c>
      <c r="N76" s="278">
        <v>0</v>
      </c>
      <c r="O76" s="288"/>
      <c r="P76" s="107"/>
      <c r="Q76" s="108"/>
      <c r="R76" s="108"/>
      <c r="S76" s="108"/>
      <c r="T76" s="108"/>
      <c r="U76" s="108"/>
      <c r="V76" s="108"/>
      <c r="W76" s="108"/>
      <c r="X76" s="108"/>
    </row>
    <row r="77" spans="1:24" ht="18.75" customHeight="1">
      <c r="A77" s="108"/>
      <c r="B77" s="289" t="s">
        <v>240</v>
      </c>
      <c r="C77" s="277">
        <v>0</v>
      </c>
      <c r="D77" s="277">
        <v>0</v>
      </c>
      <c r="E77" s="277">
        <v>0</v>
      </c>
      <c r="F77" s="277">
        <v>0</v>
      </c>
      <c r="G77" s="277">
        <v>0</v>
      </c>
      <c r="H77" s="277">
        <v>0</v>
      </c>
      <c r="I77" s="277">
        <v>0</v>
      </c>
      <c r="J77" s="277">
        <v>0</v>
      </c>
      <c r="K77" s="277">
        <v>0</v>
      </c>
      <c r="L77" s="277">
        <v>0</v>
      </c>
      <c r="M77" s="277">
        <v>0</v>
      </c>
      <c r="N77" s="278">
        <v>0</v>
      </c>
      <c r="O77" s="281"/>
      <c r="P77" s="107"/>
      <c r="Q77" s="108"/>
      <c r="R77" s="108"/>
      <c r="S77" s="108"/>
      <c r="T77" s="108"/>
      <c r="U77" s="108"/>
      <c r="V77" s="108"/>
      <c r="W77" s="108"/>
      <c r="X77" s="108"/>
    </row>
    <row r="78" spans="1:24" ht="18.75" customHeight="1">
      <c r="A78" s="108"/>
      <c r="B78" s="279"/>
      <c r="C78" s="277"/>
      <c r="D78" s="277"/>
      <c r="E78" s="277"/>
      <c r="F78" s="277"/>
      <c r="G78" s="277"/>
      <c r="H78" s="277"/>
      <c r="I78" s="277"/>
      <c r="J78" s="277"/>
      <c r="K78" s="277"/>
      <c r="L78" s="277"/>
      <c r="M78" s="277"/>
      <c r="N78" s="278"/>
      <c r="O78" s="281"/>
      <c r="P78" s="107"/>
      <c r="Q78" s="108"/>
      <c r="R78" s="108"/>
      <c r="S78" s="108"/>
      <c r="T78" s="108"/>
      <c r="U78" s="108"/>
      <c r="V78" s="108"/>
      <c r="W78" s="108"/>
      <c r="X78" s="108"/>
    </row>
    <row r="79" spans="1:24" ht="18.75" customHeight="1">
      <c r="A79" s="108"/>
      <c r="B79" s="279"/>
      <c r="C79" s="277"/>
      <c r="D79" s="277"/>
      <c r="E79" s="277"/>
      <c r="F79" s="277"/>
      <c r="G79" s="277"/>
      <c r="H79" s="277"/>
      <c r="I79" s="277"/>
      <c r="J79" s="277"/>
      <c r="K79" s="277"/>
      <c r="L79" s="277"/>
      <c r="M79" s="277"/>
      <c r="N79" s="278"/>
      <c r="O79" s="281"/>
      <c r="P79" s="107"/>
      <c r="Q79" s="108"/>
      <c r="R79" s="108"/>
      <c r="S79" s="108"/>
      <c r="T79" s="108"/>
      <c r="U79" s="108"/>
      <c r="V79" s="108"/>
      <c r="W79" s="108"/>
      <c r="X79" s="108"/>
    </row>
    <row r="80" spans="1:24" ht="18.75" customHeight="1">
      <c r="A80" s="108"/>
      <c r="B80" s="279"/>
      <c r="C80" s="277"/>
      <c r="D80" s="277"/>
      <c r="E80" s="277"/>
      <c r="F80" s="277"/>
      <c r="G80" s="277"/>
      <c r="H80" s="277"/>
      <c r="I80" s="277"/>
      <c r="J80" s="277"/>
      <c r="K80" s="277"/>
      <c r="L80" s="277"/>
      <c r="M80" s="277"/>
      <c r="N80" s="278"/>
      <c r="O80" s="281"/>
      <c r="P80" s="107"/>
      <c r="Q80" s="108"/>
      <c r="R80" s="108"/>
      <c r="S80" s="108"/>
      <c r="T80" s="108"/>
      <c r="U80" s="108"/>
      <c r="V80" s="108"/>
      <c r="W80" s="108"/>
      <c r="X80" s="108"/>
    </row>
    <row r="81" spans="1:24" ht="18.75" customHeight="1">
      <c r="A81" s="108"/>
      <c r="B81" s="279"/>
      <c r="C81" s="277"/>
      <c r="D81" s="277"/>
      <c r="E81" s="277"/>
      <c r="F81" s="277"/>
      <c r="G81" s="277"/>
      <c r="H81" s="277"/>
      <c r="I81" s="277"/>
      <c r="J81" s="277"/>
      <c r="K81" s="277"/>
      <c r="L81" s="277"/>
      <c r="M81" s="277"/>
      <c r="N81" s="278"/>
      <c r="O81" s="281"/>
      <c r="P81" s="107"/>
      <c r="Q81" s="108"/>
      <c r="R81" s="108"/>
      <c r="S81" s="108"/>
      <c r="T81" s="108"/>
      <c r="U81" s="108"/>
      <c r="V81" s="108"/>
      <c r="W81" s="108"/>
      <c r="X81" s="108"/>
    </row>
    <row r="82" spans="1:24" ht="18.75" customHeight="1">
      <c r="A82" s="108"/>
      <c r="B82" s="279"/>
      <c r="C82" s="277"/>
      <c r="D82" s="277"/>
      <c r="E82" s="277"/>
      <c r="F82" s="277"/>
      <c r="G82" s="277"/>
      <c r="H82" s="277"/>
      <c r="I82" s="277"/>
      <c r="J82" s="277"/>
      <c r="K82" s="277"/>
      <c r="L82" s="277"/>
      <c r="M82" s="277"/>
      <c r="N82" s="278"/>
      <c r="O82" s="281"/>
      <c r="P82" s="107"/>
      <c r="Q82" s="108"/>
      <c r="R82" s="108"/>
      <c r="S82" s="108"/>
      <c r="T82" s="108"/>
      <c r="U82" s="108"/>
      <c r="V82" s="108"/>
      <c r="W82" s="108"/>
      <c r="X82" s="108"/>
    </row>
    <row r="83" spans="1:24" ht="18.75" customHeight="1">
      <c r="A83" s="108"/>
      <c r="B83" s="279"/>
      <c r="C83" s="277"/>
      <c r="D83" s="277"/>
      <c r="E83" s="277"/>
      <c r="F83" s="277"/>
      <c r="G83" s="277"/>
      <c r="H83" s="277"/>
      <c r="I83" s="277"/>
      <c r="J83" s="277"/>
      <c r="K83" s="277"/>
      <c r="L83" s="277"/>
      <c r="M83" s="277"/>
      <c r="N83" s="278"/>
      <c r="O83" s="281"/>
      <c r="P83" s="107"/>
      <c r="Q83" s="108"/>
      <c r="R83" s="108"/>
      <c r="S83" s="108"/>
      <c r="T83" s="108"/>
      <c r="U83" s="108"/>
      <c r="V83" s="108"/>
      <c r="W83" s="108"/>
      <c r="X83" s="108"/>
    </row>
    <row r="84" spans="1:24" ht="18.75" customHeight="1">
      <c r="A84" s="108"/>
      <c r="B84" s="279"/>
      <c r="C84" s="277"/>
      <c r="D84" s="277"/>
      <c r="E84" s="277"/>
      <c r="F84" s="277"/>
      <c r="G84" s="277"/>
      <c r="H84" s="277"/>
      <c r="I84" s="277"/>
      <c r="J84" s="277"/>
      <c r="K84" s="277"/>
      <c r="L84" s="277"/>
      <c r="M84" s="277"/>
      <c r="N84" s="278"/>
      <c r="O84" s="281"/>
      <c r="P84" s="107"/>
      <c r="Q84" s="108"/>
      <c r="R84" s="108"/>
      <c r="S84" s="108"/>
      <c r="T84" s="108"/>
      <c r="U84" s="108"/>
      <c r="V84" s="108"/>
      <c r="W84" s="108"/>
      <c r="X84" s="108"/>
    </row>
    <row r="85" spans="1:24" ht="18.75" customHeight="1">
      <c r="A85" s="108"/>
      <c r="B85" s="279"/>
      <c r="C85" s="277"/>
      <c r="D85" s="277"/>
      <c r="E85" s="277"/>
      <c r="F85" s="277"/>
      <c r="G85" s="277"/>
      <c r="H85" s="277"/>
      <c r="I85" s="277"/>
      <c r="J85" s="277"/>
      <c r="K85" s="277"/>
      <c r="L85" s="277"/>
      <c r="M85" s="277"/>
      <c r="N85" s="278"/>
      <c r="O85" s="281"/>
      <c r="P85" s="107"/>
      <c r="Q85" s="108"/>
      <c r="R85" s="108"/>
      <c r="S85" s="108"/>
      <c r="T85" s="108"/>
      <c r="U85" s="108"/>
      <c r="V85" s="108"/>
      <c r="W85" s="108"/>
      <c r="X85" s="108"/>
    </row>
    <row r="86" spans="1:24" ht="18.75" customHeight="1">
      <c r="A86" s="108"/>
      <c r="B86" s="279"/>
      <c r="C86" s="277"/>
      <c r="D86" s="277"/>
      <c r="E86" s="277"/>
      <c r="F86" s="277"/>
      <c r="G86" s="277"/>
      <c r="H86" s="277"/>
      <c r="I86" s="277"/>
      <c r="J86" s="277"/>
      <c r="K86" s="277"/>
      <c r="L86" s="277"/>
      <c r="M86" s="277"/>
      <c r="N86" s="278"/>
      <c r="O86" s="281"/>
      <c r="P86" s="107"/>
      <c r="Q86" s="108"/>
      <c r="R86" s="108"/>
      <c r="S86" s="108"/>
      <c r="T86" s="108"/>
      <c r="U86" s="108"/>
      <c r="V86" s="108"/>
      <c r="W86" s="108"/>
      <c r="X86" s="108"/>
    </row>
    <row r="87" spans="1:24" ht="18.75" customHeight="1">
      <c r="A87" s="108"/>
      <c r="B87" s="279"/>
      <c r="C87" s="277"/>
      <c r="D87" s="277"/>
      <c r="E87" s="277"/>
      <c r="F87" s="277"/>
      <c r="G87" s="277"/>
      <c r="H87" s="277"/>
      <c r="I87" s="277"/>
      <c r="J87" s="277"/>
      <c r="K87" s="277"/>
      <c r="L87" s="277"/>
      <c r="M87" s="277"/>
      <c r="N87" s="278"/>
      <c r="O87" s="281"/>
      <c r="P87" s="107"/>
      <c r="Q87" s="108"/>
      <c r="R87" s="108"/>
      <c r="S87" s="108"/>
      <c r="T87" s="108"/>
      <c r="U87" s="108"/>
      <c r="V87" s="108"/>
      <c r="W87" s="108"/>
      <c r="X87" s="108"/>
    </row>
    <row r="88" spans="1:24" ht="18.75" customHeight="1">
      <c r="A88" s="108"/>
      <c r="B88" s="279"/>
      <c r="C88" s="277"/>
      <c r="D88" s="277"/>
      <c r="E88" s="277"/>
      <c r="F88" s="277"/>
      <c r="G88" s="277"/>
      <c r="H88" s="277"/>
      <c r="I88" s="277"/>
      <c r="J88" s="277"/>
      <c r="K88" s="277"/>
      <c r="L88" s="277"/>
      <c r="M88" s="277"/>
      <c r="N88" s="278"/>
      <c r="O88" s="281"/>
      <c r="P88" s="107"/>
      <c r="Q88" s="108"/>
      <c r="R88" s="108"/>
      <c r="S88" s="108"/>
      <c r="T88" s="108"/>
      <c r="U88" s="108"/>
      <c r="V88" s="108"/>
      <c r="W88" s="108"/>
      <c r="X88" s="108"/>
    </row>
    <row r="89" spans="1:24" ht="18.75" customHeight="1">
      <c r="A89" s="108"/>
      <c r="B89" s="279"/>
      <c r="C89" s="277"/>
      <c r="D89" s="277"/>
      <c r="E89" s="277"/>
      <c r="F89" s="277"/>
      <c r="G89" s="277"/>
      <c r="H89" s="277"/>
      <c r="I89" s="277"/>
      <c r="J89" s="277"/>
      <c r="K89" s="277"/>
      <c r="L89" s="277"/>
      <c r="M89" s="277"/>
      <c r="N89" s="278"/>
      <c r="O89" s="281"/>
      <c r="P89" s="107"/>
      <c r="Q89" s="108"/>
      <c r="R89" s="108"/>
      <c r="S89" s="108"/>
      <c r="T89" s="108"/>
      <c r="U89" s="108"/>
      <c r="V89" s="108"/>
      <c r="W89" s="108"/>
      <c r="X89" s="108"/>
    </row>
    <row r="90" spans="1:24" ht="18.75" customHeight="1">
      <c r="A90" s="108"/>
      <c r="B90" s="279"/>
      <c r="C90" s="277"/>
      <c r="D90" s="277"/>
      <c r="E90" s="277"/>
      <c r="F90" s="277"/>
      <c r="G90" s="277"/>
      <c r="H90" s="277"/>
      <c r="I90" s="277"/>
      <c r="J90" s="277"/>
      <c r="K90" s="277"/>
      <c r="L90" s="277"/>
      <c r="M90" s="277"/>
      <c r="N90" s="278"/>
      <c r="O90" s="281"/>
      <c r="P90" s="107"/>
      <c r="Q90" s="108"/>
      <c r="R90" s="108"/>
      <c r="S90" s="108"/>
      <c r="T90" s="108"/>
      <c r="U90" s="108"/>
      <c r="V90" s="108"/>
      <c r="W90" s="108"/>
      <c r="X90" s="108"/>
    </row>
    <row r="91" spans="1:24" ht="18.75" customHeight="1">
      <c r="A91" s="108"/>
      <c r="B91" s="279"/>
      <c r="C91" s="277"/>
      <c r="D91" s="277"/>
      <c r="E91" s="277"/>
      <c r="F91" s="277"/>
      <c r="G91" s="277"/>
      <c r="H91" s="277"/>
      <c r="I91" s="277"/>
      <c r="J91" s="277"/>
      <c r="K91" s="277"/>
      <c r="L91" s="277"/>
      <c r="M91" s="277"/>
      <c r="N91" s="278"/>
      <c r="O91" s="281"/>
      <c r="P91" s="107"/>
      <c r="Q91" s="108"/>
      <c r="R91" s="108"/>
      <c r="S91" s="108"/>
      <c r="T91" s="108"/>
      <c r="U91" s="108"/>
      <c r="V91" s="108"/>
      <c r="W91" s="108"/>
      <c r="X91" s="108"/>
    </row>
    <row r="92" spans="1:24" ht="18.75" customHeight="1">
      <c r="A92" s="108"/>
      <c r="B92" s="279"/>
      <c r="C92" s="277"/>
      <c r="D92" s="277"/>
      <c r="E92" s="277"/>
      <c r="F92" s="277"/>
      <c r="G92" s="277"/>
      <c r="H92" s="277"/>
      <c r="I92" s="277"/>
      <c r="J92" s="277"/>
      <c r="K92" s="277"/>
      <c r="L92" s="277"/>
      <c r="M92" s="277"/>
      <c r="N92" s="278"/>
      <c r="O92" s="281"/>
      <c r="P92" s="107"/>
      <c r="Q92" s="108"/>
      <c r="R92" s="108"/>
      <c r="S92" s="108"/>
      <c r="T92" s="108"/>
      <c r="U92" s="108"/>
      <c r="V92" s="108"/>
      <c r="W92" s="108"/>
      <c r="X92" s="108"/>
    </row>
    <row r="93" spans="1:24" ht="18.75" customHeight="1">
      <c r="A93" s="108"/>
      <c r="B93" s="279"/>
      <c r="C93" s="277"/>
      <c r="D93" s="277"/>
      <c r="E93" s="277"/>
      <c r="F93" s="277"/>
      <c r="G93" s="277"/>
      <c r="H93" s="277"/>
      <c r="I93" s="277"/>
      <c r="J93" s="277"/>
      <c r="K93" s="277"/>
      <c r="L93" s="277"/>
      <c r="M93" s="277"/>
      <c r="N93" s="278"/>
      <c r="O93" s="281"/>
      <c r="P93" s="107"/>
      <c r="Q93" s="108"/>
      <c r="R93" s="108"/>
      <c r="S93" s="108"/>
      <c r="T93" s="108"/>
      <c r="U93" s="108"/>
      <c r="V93" s="108"/>
      <c r="W93" s="108"/>
      <c r="X93" s="108"/>
    </row>
    <row r="94" spans="1:24" ht="18.75" customHeight="1">
      <c r="A94" s="108"/>
      <c r="B94" s="290"/>
      <c r="C94" s="291"/>
      <c r="D94" s="291"/>
      <c r="E94" s="291"/>
      <c r="F94" s="291"/>
      <c r="G94" s="291"/>
      <c r="H94" s="291"/>
      <c r="I94" s="291"/>
      <c r="J94" s="291"/>
      <c r="K94" s="291"/>
      <c r="L94" s="291"/>
      <c r="M94" s="291"/>
      <c r="N94" s="292"/>
      <c r="O94" s="294"/>
      <c r="P94" s="107"/>
      <c r="Q94" s="108"/>
      <c r="R94" s="108"/>
      <c r="S94" s="108"/>
      <c r="T94" s="108"/>
      <c r="U94" s="108"/>
      <c r="V94" s="108"/>
      <c r="W94" s="108"/>
      <c r="X94" s="108"/>
    </row>
    <row r="95" spans="1:24" ht="18.75" customHeight="1">
      <c r="A95" s="108"/>
      <c r="B95" s="108"/>
      <c r="C95" s="108"/>
      <c r="D95" s="108"/>
      <c r="E95" s="108"/>
      <c r="F95" s="108"/>
      <c r="G95" s="108"/>
      <c r="H95" s="108"/>
      <c r="I95" s="108"/>
      <c r="J95" s="108"/>
      <c r="K95" s="108"/>
      <c r="L95" s="108"/>
      <c r="M95" s="108"/>
      <c r="N95" s="108"/>
      <c r="O95" s="108"/>
      <c r="P95" s="107"/>
      <c r="Q95" s="108"/>
      <c r="R95" s="108"/>
      <c r="S95" s="108"/>
      <c r="T95" s="108"/>
      <c r="U95" s="108"/>
      <c r="V95" s="108"/>
      <c r="W95" s="108"/>
      <c r="X95" s="108"/>
    </row>
    <row r="96" spans="1:24" ht="18.75" customHeight="1">
      <c r="A96" s="108"/>
      <c r="B96" s="108"/>
      <c r="C96" s="108"/>
      <c r="D96" s="108"/>
      <c r="E96" s="108"/>
      <c r="F96" s="108"/>
      <c r="G96" s="108"/>
      <c r="H96" s="108"/>
      <c r="I96" s="108"/>
      <c r="J96" s="108"/>
      <c r="K96" s="108"/>
      <c r="L96" s="108"/>
      <c r="M96" s="108"/>
      <c r="N96" s="108"/>
      <c r="O96" s="108"/>
      <c r="P96" s="107"/>
      <c r="Q96" s="108"/>
      <c r="R96" s="108"/>
      <c r="S96" s="108"/>
      <c r="T96" s="108"/>
      <c r="U96" s="108"/>
      <c r="V96" s="108"/>
      <c r="W96" s="108"/>
      <c r="X96" s="108"/>
    </row>
    <row r="97" spans="1:24" ht="18.75" customHeight="1">
      <c r="A97" s="108"/>
      <c r="B97" s="108"/>
      <c r="C97" s="108"/>
      <c r="D97" s="108"/>
      <c r="E97" s="108"/>
      <c r="F97" s="108"/>
      <c r="G97" s="108"/>
      <c r="H97" s="108"/>
      <c r="I97" s="108"/>
      <c r="J97" s="108"/>
      <c r="K97" s="108"/>
      <c r="L97" s="108"/>
      <c r="M97" s="108"/>
      <c r="N97" s="108"/>
      <c r="O97" s="108"/>
      <c r="P97" s="107"/>
      <c r="Q97" s="108"/>
      <c r="R97" s="108"/>
      <c r="S97" s="108"/>
      <c r="T97" s="108"/>
      <c r="U97" s="108"/>
      <c r="V97" s="108"/>
      <c r="W97" s="108"/>
      <c r="X97" s="108"/>
    </row>
    <row r="98" spans="1:24" ht="18.75" customHeight="1">
      <c r="A98" s="108"/>
      <c r="B98" s="108"/>
      <c r="C98" s="108"/>
      <c r="D98" s="108"/>
      <c r="E98" s="108"/>
      <c r="F98" s="108"/>
      <c r="G98" s="108"/>
      <c r="H98" s="108"/>
      <c r="I98" s="108"/>
      <c r="J98" s="108"/>
      <c r="K98" s="108"/>
      <c r="L98" s="108"/>
      <c r="M98" s="108"/>
      <c r="N98" s="108"/>
      <c r="O98" s="108"/>
      <c r="P98" s="107"/>
      <c r="Q98" s="108"/>
      <c r="R98" s="108"/>
      <c r="S98" s="108"/>
      <c r="T98" s="108"/>
      <c r="U98" s="108"/>
      <c r="V98" s="108"/>
      <c r="W98" s="108"/>
      <c r="X98" s="108"/>
    </row>
    <row r="99" spans="1:24" ht="18.75" customHeight="1">
      <c r="A99" s="108"/>
      <c r="B99" s="108"/>
      <c r="C99" s="108"/>
      <c r="D99" s="108"/>
      <c r="E99" s="108"/>
      <c r="F99" s="108"/>
      <c r="G99" s="108"/>
      <c r="H99" s="108"/>
      <c r="I99" s="108"/>
      <c r="J99" s="108"/>
      <c r="K99" s="108"/>
      <c r="L99" s="108"/>
      <c r="M99" s="108"/>
      <c r="N99" s="108"/>
      <c r="O99" s="108"/>
      <c r="P99" s="107"/>
      <c r="Q99" s="108"/>
      <c r="R99" s="108"/>
      <c r="S99" s="108"/>
      <c r="T99" s="108"/>
      <c r="U99" s="108"/>
      <c r="V99" s="108"/>
      <c r="W99" s="108"/>
      <c r="X99" s="108"/>
    </row>
    <row r="100" spans="1:24" ht="18.75" customHeight="1">
      <c r="A100" s="108"/>
      <c r="B100" s="108"/>
      <c r="C100" s="108"/>
      <c r="D100" s="108"/>
      <c r="E100" s="108"/>
      <c r="F100" s="108"/>
      <c r="G100" s="108"/>
      <c r="H100" s="108"/>
      <c r="I100" s="108"/>
      <c r="J100" s="108"/>
      <c r="K100" s="108"/>
      <c r="L100" s="108"/>
      <c r="M100" s="108"/>
      <c r="N100" s="108"/>
      <c r="O100" s="108"/>
      <c r="P100" s="107"/>
      <c r="Q100" s="108"/>
      <c r="R100" s="108"/>
      <c r="S100" s="108"/>
      <c r="T100" s="108"/>
      <c r="U100" s="108"/>
      <c r="V100" s="108"/>
      <c r="W100" s="108"/>
      <c r="X100" s="108"/>
    </row>
    <row r="101" spans="1:24" ht="18.75" customHeight="1">
      <c r="A101" s="108"/>
      <c r="B101" s="108"/>
      <c r="C101" s="108"/>
      <c r="D101" s="108"/>
      <c r="E101" s="108"/>
      <c r="F101" s="108"/>
      <c r="G101" s="108"/>
      <c r="H101" s="108"/>
      <c r="I101" s="108"/>
      <c r="J101" s="108"/>
      <c r="K101" s="108"/>
      <c r="L101" s="108"/>
      <c r="M101" s="108"/>
      <c r="N101" s="108"/>
      <c r="O101" s="108"/>
      <c r="P101" s="107"/>
      <c r="Q101" s="108"/>
      <c r="R101" s="108"/>
      <c r="S101" s="108"/>
      <c r="T101" s="108"/>
      <c r="U101" s="108"/>
      <c r="V101" s="108"/>
      <c r="W101" s="108"/>
      <c r="X101" s="108"/>
    </row>
    <row r="102" spans="1:24" ht="18.75" customHeight="1">
      <c r="A102" s="108"/>
      <c r="B102" s="108"/>
      <c r="C102" s="108"/>
      <c r="D102" s="108"/>
      <c r="E102" s="108"/>
      <c r="F102" s="108"/>
      <c r="G102" s="108"/>
      <c r="H102" s="108"/>
      <c r="I102" s="108"/>
      <c r="J102" s="108"/>
      <c r="K102" s="108"/>
      <c r="L102" s="108"/>
      <c r="M102" s="108"/>
      <c r="N102" s="108"/>
      <c r="O102" s="108"/>
      <c r="P102" s="107"/>
      <c r="Q102" s="108"/>
      <c r="R102" s="108"/>
      <c r="S102" s="108"/>
      <c r="T102" s="108"/>
      <c r="U102" s="108"/>
      <c r="V102" s="108"/>
      <c r="W102" s="108"/>
      <c r="X102" s="108"/>
    </row>
    <row r="103" spans="1:24" ht="18.75" customHeight="1">
      <c r="A103" s="108"/>
      <c r="B103" s="108"/>
      <c r="C103" s="108"/>
      <c r="D103" s="108"/>
      <c r="E103" s="108"/>
      <c r="F103" s="108"/>
      <c r="G103" s="108"/>
      <c r="H103" s="108"/>
      <c r="I103" s="108"/>
      <c r="J103" s="108"/>
      <c r="K103" s="108"/>
      <c r="L103" s="108"/>
      <c r="M103" s="108"/>
      <c r="N103" s="108"/>
      <c r="O103" s="108"/>
      <c r="P103" s="107"/>
      <c r="Q103" s="108"/>
      <c r="R103" s="108"/>
      <c r="S103" s="108"/>
      <c r="T103" s="108"/>
      <c r="U103" s="108"/>
      <c r="V103" s="108"/>
      <c r="W103" s="108"/>
      <c r="X103" s="108"/>
    </row>
    <row r="104" spans="1:24" ht="18.75" customHeight="1">
      <c r="A104" s="108"/>
      <c r="B104" s="108"/>
      <c r="C104" s="108"/>
      <c r="D104" s="108"/>
      <c r="E104" s="108"/>
      <c r="F104" s="108"/>
      <c r="G104" s="108"/>
      <c r="H104" s="108"/>
      <c r="I104" s="108"/>
      <c r="J104" s="108"/>
      <c r="K104" s="108"/>
      <c r="L104" s="108"/>
      <c r="M104" s="108"/>
      <c r="N104" s="108"/>
      <c r="O104" s="108"/>
      <c r="P104" s="107"/>
      <c r="Q104" s="108"/>
      <c r="R104" s="108"/>
      <c r="S104" s="108"/>
      <c r="T104" s="108"/>
      <c r="U104" s="108"/>
      <c r="V104" s="108"/>
      <c r="W104" s="108"/>
      <c r="X104" s="108"/>
    </row>
    <row r="105" spans="1:24" ht="18.75" customHeight="1">
      <c r="A105" s="108"/>
      <c r="B105" s="108"/>
      <c r="C105" s="108"/>
      <c r="D105" s="108"/>
      <c r="E105" s="108"/>
      <c r="F105" s="108"/>
      <c r="G105" s="108"/>
      <c r="H105" s="108"/>
      <c r="I105" s="108"/>
      <c r="J105" s="108"/>
      <c r="K105" s="108"/>
      <c r="L105" s="108"/>
      <c r="M105" s="108"/>
      <c r="N105" s="108"/>
      <c r="O105" s="108"/>
      <c r="P105" s="107"/>
      <c r="Q105" s="108"/>
      <c r="R105" s="108"/>
      <c r="S105" s="108"/>
      <c r="T105" s="108"/>
      <c r="U105" s="108"/>
      <c r="V105" s="108"/>
      <c r="W105" s="108"/>
      <c r="X105" s="108"/>
    </row>
    <row r="106" spans="1:24" ht="18.75" customHeight="1">
      <c r="A106" s="108"/>
      <c r="B106" s="108"/>
      <c r="C106" s="108"/>
      <c r="D106" s="108"/>
      <c r="E106" s="108"/>
      <c r="F106" s="108"/>
      <c r="G106" s="108"/>
      <c r="H106" s="108"/>
      <c r="I106" s="108"/>
      <c r="J106" s="108"/>
      <c r="K106" s="108"/>
      <c r="L106" s="108"/>
      <c r="M106" s="108"/>
      <c r="N106" s="108"/>
      <c r="O106" s="108"/>
      <c r="P106" s="107"/>
      <c r="Q106" s="108"/>
      <c r="R106" s="108"/>
      <c r="S106" s="108"/>
      <c r="T106" s="108"/>
      <c r="U106" s="108"/>
      <c r="V106" s="108"/>
      <c r="W106" s="108"/>
      <c r="X106" s="108"/>
    </row>
    <row r="107" spans="1:24" ht="18.75" customHeight="1">
      <c r="A107" s="108"/>
      <c r="B107" s="108"/>
      <c r="C107" s="108"/>
      <c r="D107" s="108"/>
      <c r="E107" s="108"/>
      <c r="F107" s="108"/>
      <c r="G107" s="108"/>
      <c r="H107" s="108"/>
      <c r="I107" s="108"/>
      <c r="J107" s="108"/>
      <c r="K107" s="108"/>
      <c r="L107" s="108"/>
      <c r="M107" s="108"/>
      <c r="N107" s="108"/>
      <c r="O107" s="108"/>
      <c r="P107" s="107"/>
      <c r="Q107" s="108"/>
      <c r="R107" s="108"/>
      <c r="S107" s="108"/>
      <c r="T107" s="108"/>
      <c r="U107" s="108"/>
      <c r="V107" s="108"/>
      <c r="W107" s="108"/>
      <c r="X107" s="108"/>
    </row>
    <row r="108" spans="1:24" ht="18.75" customHeight="1">
      <c r="A108" s="108"/>
      <c r="B108" s="108"/>
      <c r="C108" s="108"/>
      <c r="D108" s="108"/>
      <c r="E108" s="108"/>
      <c r="F108" s="108"/>
      <c r="G108" s="108"/>
      <c r="H108" s="108"/>
      <c r="I108" s="108"/>
      <c r="J108" s="108"/>
      <c r="K108" s="108"/>
      <c r="L108" s="108"/>
      <c r="M108" s="108"/>
      <c r="N108" s="108"/>
      <c r="O108" s="108"/>
      <c r="P108" s="107"/>
      <c r="Q108" s="108"/>
      <c r="R108" s="108"/>
      <c r="S108" s="108"/>
      <c r="T108" s="108"/>
      <c r="U108" s="108"/>
      <c r="V108" s="108"/>
      <c r="W108" s="108"/>
      <c r="X108" s="108"/>
    </row>
    <row r="109" spans="1:24" ht="18.75" customHeight="1">
      <c r="A109" s="108"/>
      <c r="B109" s="108"/>
      <c r="C109" s="108"/>
      <c r="D109" s="108"/>
      <c r="E109" s="108"/>
      <c r="F109" s="108"/>
      <c r="G109" s="108"/>
      <c r="H109" s="108"/>
      <c r="I109" s="108"/>
      <c r="J109" s="108"/>
      <c r="K109" s="108"/>
      <c r="L109" s="108"/>
      <c r="M109" s="108"/>
      <c r="N109" s="108"/>
      <c r="O109" s="108"/>
      <c r="P109" s="107"/>
      <c r="Q109" s="108"/>
      <c r="R109" s="108"/>
      <c r="S109" s="108"/>
      <c r="T109" s="108"/>
      <c r="U109" s="108"/>
      <c r="V109" s="108"/>
      <c r="W109" s="108"/>
      <c r="X109" s="108"/>
    </row>
    <row r="110" spans="1:24" ht="18.75" customHeight="1">
      <c r="A110" s="108"/>
      <c r="B110" s="108"/>
      <c r="C110" s="108"/>
      <c r="D110" s="108"/>
      <c r="E110" s="108"/>
      <c r="F110" s="108"/>
      <c r="G110" s="108"/>
      <c r="H110" s="108"/>
      <c r="I110" s="108"/>
      <c r="J110" s="108"/>
      <c r="K110" s="108"/>
      <c r="L110" s="108"/>
      <c r="M110" s="108"/>
      <c r="N110" s="108"/>
      <c r="O110" s="108"/>
      <c r="P110" s="107"/>
      <c r="Q110" s="108"/>
      <c r="R110" s="108"/>
      <c r="S110" s="108"/>
      <c r="T110" s="108"/>
      <c r="U110" s="108"/>
      <c r="V110" s="108"/>
      <c r="W110" s="108"/>
      <c r="X110" s="108"/>
    </row>
    <row r="111" spans="1:24" ht="18.75" customHeight="1">
      <c r="A111" s="108"/>
      <c r="B111" s="108"/>
      <c r="C111" s="108"/>
      <c r="D111" s="108"/>
      <c r="E111" s="108"/>
      <c r="F111" s="108"/>
      <c r="G111" s="108"/>
      <c r="H111" s="108"/>
      <c r="I111" s="108"/>
      <c r="J111" s="108"/>
      <c r="K111" s="108"/>
      <c r="L111" s="108"/>
      <c r="M111" s="108"/>
      <c r="N111" s="108"/>
      <c r="O111" s="108"/>
      <c r="P111" s="107"/>
      <c r="Q111" s="108"/>
      <c r="R111" s="108"/>
      <c r="S111" s="108"/>
      <c r="T111" s="108"/>
      <c r="U111" s="108"/>
      <c r="V111" s="108"/>
      <c r="W111" s="108"/>
      <c r="X111" s="108"/>
    </row>
    <row r="112" spans="1:24" ht="18.75" customHeight="1">
      <c r="A112" s="108"/>
      <c r="B112" s="108"/>
      <c r="C112" s="108"/>
      <c r="D112" s="108"/>
      <c r="E112" s="108"/>
      <c r="F112" s="108"/>
      <c r="G112" s="108"/>
      <c r="H112" s="108"/>
      <c r="I112" s="108"/>
      <c r="J112" s="108"/>
      <c r="K112" s="108"/>
      <c r="L112" s="108"/>
      <c r="M112" s="108"/>
      <c r="N112" s="108"/>
      <c r="O112" s="108"/>
      <c r="P112" s="107"/>
      <c r="Q112" s="108"/>
      <c r="R112" s="108"/>
      <c r="S112" s="108"/>
      <c r="T112" s="108"/>
      <c r="U112" s="108"/>
      <c r="V112" s="108"/>
      <c r="W112" s="108"/>
      <c r="X112" s="108"/>
    </row>
    <row r="113" spans="1:24" ht="18.75" customHeight="1">
      <c r="A113" s="108"/>
      <c r="B113" s="108"/>
      <c r="C113" s="108"/>
      <c r="D113" s="108"/>
      <c r="E113" s="108"/>
      <c r="F113" s="108"/>
      <c r="G113" s="108"/>
      <c r="H113" s="108"/>
      <c r="I113" s="108"/>
      <c r="J113" s="108"/>
      <c r="K113" s="108"/>
      <c r="L113" s="108"/>
      <c r="M113" s="108"/>
      <c r="N113" s="108"/>
      <c r="O113" s="108"/>
      <c r="P113" s="107"/>
      <c r="Q113" s="108"/>
      <c r="R113" s="108"/>
      <c r="S113" s="108"/>
      <c r="T113" s="108"/>
      <c r="U113" s="108"/>
      <c r="V113" s="108"/>
      <c r="W113" s="108"/>
      <c r="X113" s="108"/>
    </row>
    <row r="114" spans="1:24" ht="18.75" customHeight="1">
      <c r="A114" s="108"/>
      <c r="B114" s="108"/>
      <c r="C114" s="108"/>
      <c r="D114" s="108"/>
      <c r="E114" s="108"/>
      <c r="F114" s="108"/>
      <c r="G114" s="108"/>
      <c r="H114" s="108"/>
      <c r="I114" s="108"/>
      <c r="J114" s="108"/>
      <c r="K114" s="108"/>
      <c r="L114" s="108"/>
      <c r="M114" s="108"/>
      <c r="N114" s="108"/>
      <c r="O114" s="108"/>
      <c r="P114" s="107"/>
      <c r="Q114" s="108"/>
      <c r="R114" s="108"/>
      <c r="S114" s="108"/>
      <c r="T114" s="108"/>
      <c r="U114" s="108"/>
      <c r="V114" s="108"/>
      <c r="W114" s="108"/>
      <c r="X114" s="108"/>
    </row>
    <row r="115" spans="1:24" ht="18.75" customHeight="1">
      <c r="A115" s="108"/>
      <c r="B115" s="108"/>
      <c r="C115" s="108"/>
      <c r="D115" s="108"/>
      <c r="E115" s="108"/>
      <c r="F115" s="108"/>
      <c r="G115" s="108"/>
      <c r="H115" s="108"/>
      <c r="I115" s="108"/>
      <c r="J115" s="108"/>
      <c r="K115" s="108"/>
      <c r="L115" s="108"/>
      <c r="M115" s="108"/>
      <c r="N115" s="108"/>
      <c r="O115" s="108"/>
      <c r="P115" s="107"/>
      <c r="Q115" s="108"/>
      <c r="R115" s="108"/>
      <c r="S115" s="108"/>
      <c r="T115" s="108"/>
      <c r="U115" s="108"/>
      <c r="V115" s="108"/>
      <c r="W115" s="108"/>
      <c r="X115" s="108"/>
    </row>
    <row r="116" spans="1:24" ht="18.75" customHeight="1">
      <c r="A116" s="108"/>
      <c r="B116" s="108"/>
      <c r="C116" s="108"/>
      <c r="D116" s="108"/>
      <c r="E116" s="108"/>
      <c r="F116" s="108"/>
      <c r="G116" s="108"/>
      <c r="H116" s="108"/>
      <c r="I116" s="108"/>
      <c r="J116" s="108"/>
      <c r="K116" s="108"/>
      <c r="L116" s="108"/>
      <c r="M116" s="108"/>
      <c r="N116" s="108"/>
      <c r="O116" s="108"/>
      <c r="P116" s="107"/>
      <c r="Q116" s="108"/>
      <c r="R116" s="108"/>
      <c r="S116" s="108"/>
      <c r="T116" s="108"/>
      <c r="U116" s="108"/>
      <c r="V116" s="108"/>
      <c r="W116" s="108"/>
      <c r="X116" s="108"/>
    </row>
    <row r="117" spans="1:24" ht="18.75" customHeight="1">
      <c r="A117" s="108"/>
      <c r="B117" s="108"/>
      <c r="C117" s="108"/>
      <c r="D117" s="108"/>
      <c r="E117" s="108"/>
      <c r="F117" s="108"/>
      <c r="G117" s="108"/>
      <c r="H117" s="108"/>
      <c r="I117" s="108"/>
      <c r="J117" s="108"/>
      <c r="K117" s="108"/>
      <c r="L117" s="108"/>
      <c r="M117" s="108"/>
      <c r="N117" s="108"/>
      <c r="O117" s="108"/>
      <c r="P117" s="107"/>
      <c r="Q117" s="108"/>
      <c r="R117" s="108"/>
      <c r="S117" s="108"/>
      <c r="T117" s="108"/>
      <c r="U117" s="108"/>
      <c r="V117" s="108"/>
      <c r="W117" s="108"/>
      <c r="X117" s="108"/>
    </row>
    <row r="118" spans="1:24" ht="18.75" customHeight="1">
      <c r="A118" s="108"/>
      <c r="B118" s="108"/>
      <c r="C118" s="108"/>
      <c r="D118" s="108"/>
      <c r="E118" s="108"/>
      <c r="F118" s="108"/>
      <c r="G118" s="108"/>
      <c r="H118" s="108"/>
      <c r="I118" s="108"/>
      <c r="J118" s="108"/>
      <c r="K118" s="108"/>
      <c r="L118" s="108"/>
      <c r="M118" s="108"/>
      <c r="N118" s="108"/>
      <c r="O118" s="108"/>
      <c r="P118" s="107"/>
      <c r="Q118" s="108"/>
      <c r="R118" s="108"/>
      <c r="S118" s="108"/>
      <c r="T118" s="108"/>
      <c r="U118" s="108"/>
      <c r="V118" s="108"/>
      <c r="W118" s="108"/>
      <c r="X118" s="108"/>
    </row>
    <row r="119" spans="1:24" ht="18.75" customHeight="1">
      <c r="A119" s="108"/>
      <c r="B119" s="108"/>
      <c r="C119" s="108"/>
      <c r="D119" s="108"/>
      <c r="E119" s="108"/>
      <c r="F119" s="108"/>
      <c r="G119" s="108"/>
      <c r="H119" s="108"/>
      <c r="I119" s="108"/>
      <c r="J119" s="108"/>
      <c r="K119" s="108"/>
      <c r="L119" s="108"/>
      <c r="M119" s="108"/>
      <c r="N119" s="108"/>
      <c r="O119" s="108"/>
      <c r="P119" s="107"/>
      <c r="Q119" s="108"/>
      <c r="R119" s="108"/>
      <c r="S119" s="108"/>
      <c r="T119" s="108"/>
      <c r="U119" s="108"/>
      <c r="V119" s="108"/>
      <c r="W119" s="108"/>
      <c r="X119" s="108"/>
    </row>
    <row r="120" spans="1:24" ht="18.75" customHeight="1">
      <c r="A120" s="108"/>
      <c r="B120" s="108"/>
      <c r="C120" s="108"/>
      <c r="D120" s="108"/>
      <c r="E120" s="108"/>
      <c r="F120" s="108"/>
      <c r="G120" s="108"/>
      <c r="H120" s="108"/>
      <c r="I120" s="108"/>
      <c r="J120" s="108"/>
      <c r="K120" s="108"/>
      <c r="L120" s="108"/>
      <c r="M120" s="108"/>
      <c r="N120" s="108"/>
      <c r="O120" s="108"/>
      <c r="P120" s="107"/>
      <c r="Q120" s="108"/>
      <c r="R120" s="108"/>
      <c r="S120" s="108"/>
      <c r="T120" s="108"/>
      <c r="U120" s="108"/>
      <c r="V120" s="108"/>
      <c r="W120" s="108"/>
      <c r="X120" s="108"/>
    </row>
    <row r="121" spans="1:24" ht="18.75" customHeight="1">
      <c r="A121" s="108"/>
      <c r="B121" s="108"/>
      <c r="C121" s="108"/>
      <c r="D121" s="108"/>
      <c r="E121" s="108"/>
      <c r="F121" s="108"/>
      <c r="G121" s="108"/>
      <c r="H121" s="108"/>
      <c r="I121" s="108"/>
      <c r="J121" s="108"/>
      <c r="K121" s="108"/>
      <c r="L121" s="108"/>
      <c r="M121" s="108"/>
      <c r="N121" s="108"/>
      <c r="O121" s="108"/>
      <c r="P121" s="107"/>
      <c r="Q121" s="108"/>
      <c r="R121" s="108"/>
      <c r="S121" s="108"/>
      <c r="T121" s="108"/>
      <c r="U121" s="108"/>
      <c r="V121" s="108"/>
      <c r="W121" s="108"/>
      <c r="X121" s="108"/>
    </row>
    <row r="122" spans="1:24" ht="18.75" customHeight="1">
      <c r="A122" s="108"/>
      <c r="B122" s="108"/>
      <c r="C122" s="108"/>
      <c r="D122" s="108"/>
      <c r="E122" s="108"/>
      <c r="F122" s="108"/>
      <c r="G122" s="108"/>
      <c r="H122" s="108"/>
      <c r="I122" s="108"/>
      <c r="J122" s="108"/>
      <c r="K122" s="108"/>
      <c r="L122" s="108"/>
      <c r="M122" s="108"/>
      <c r="N122" s="108"/>
      <c r="O122" s="108"/>
      <c r="P122" s="107"/>
      <c r="Q122" s="108"/>
      <c r="R122" s="108"/>
      <c r="S122" s="108"/>
      <c r="T122" s="108"/>
      <c r="U122" s="108"/>
      <c r="V122" s="108"/>
      <c r="W122" s="108"/>
      <c r="X122" s="108"/>
    </row>
    <row r="123" spans="1:24" ht="18.75" customHeight="1">
      <c r="A123" s="108"/>
      <c r="B123" s="108"/>
      <c r="C123" s="108"/>
      <c r="D123" s="108"/>
      <c r="E123" s="108"/>
      <c r="F123" s="108"/>
      <c r="G123" s="108"/>
      <c r="H123" s="108"/>
      <c r="I123" s="108"/>
      <c r="J123" s="108"/>
      <c r="K123" s="108"/>
      <c r="L123" s="108"/>
      <c r="M123" s="108"/>
      <c r="N123" s="108"/>
      <c r="O123" s="108"/>
      <c r="P123" s="107"/>
      <c r="Q123" s="108"/>
      <c r="R123" s="108"/>
      <c r="S123" s="108"/>
      <c r="T123" s="108"/>
      <c r="U123" s="108"/>
      <c r="V123" s="108"/>
      <c r="W123" s="108"/>
      <c r="X123" s="108"/>
    </row>
    <row r="124" spans="1:24" ht="18.75" customHeight="1">
      <c r="A124" s="108"/>
      <c r="B124" s="108"/>
      <c r="C124" s="108"/>
      <c r="D124" s="108"/>
      <c r="E124" s="108"/>
      <c r="F124" s="108"/>
      <c r="G124" s="108"/>
      <c r="H124" s="108"/>
      <c r="I124" s="108"/>
      <c r="J124" s="108"/>
      <c r="K124" s="108"/>
      <c r="L124" s="108"/>
      <c r="M124" s="108"/>
      <c r="N124" s="108"/>
      <c r="O124" s="108"/>
      <c r="P124" s="107"/>
      <c r="Q124" s="108"/>
      <c r="R124" s="108"/>
      <c r="S124" s="108"/>
      <c r="T124" s="108"/>
      <c r="U124" s="108"/>
      <c r="V124" s="108"/>
      <c r="W124" s="108"/>
      <c r="X124" s="108"/>
    </row>
    <row r="125" spans="1:24" ht="18.75" customHeight="1">
      <c r="A125" s="108"/>
      <c r="B125" s="108"/>
      <c r="C125" s="108"/>
      <c r="D125" s="108"/>
      <c r="E125" s="108"/>
      <c r="F125" s="108"/>
      <c r="G125" s="108"/>
      <c r="H125" s="108"/>
      <c r="I125" s="108"/>
      <c r="J125" s="108"/>
      <c r="K125" s="108"/>
      <c r="L125" s="108"/>
      <c r="M125" s="108"/>
      <c r="N125" s="108"/>
      <c r="O125" s="108"/>
      <c r="P125" s="107"/>
      <c r="Q125" s="108"/>
      <c r="R125" s="108"/>
      <c r="S125" s="108"/>
      <c r="T125" s="108"/>
      <c r="U125" s="108"/>
      <c r="V125" s="108"/>
      <c r="W125" s="108"/>
      <c r="X125" s="108"/>
    </row>
    <row r="126" spans="1:24" ht="18.75" customHeight="1">
      <c r="A126" s="108"/>
      <c r="B126" s="108"/>
      <c r="C126" s="108"/>
      <c r="D126" s="108"/>
      <c r="E126" s="108"/>
      <c r="F126" s="108"/>
      <c r="G126" s="108"/>
      <c r="H126" s="108"/>
      <c r="I126" s="108"/>
      <c r="J126" s="108"/>
      <c r="K126" s="108"/>
      <c r="L126" s="108"/>
      <c r="M126" s="108"/>
      <c r="N126" s="108"/>
      <c r="O126" s="108"/>
      <c r="P126" s="107"/>
      <c r="Q126" s="108"/>
      <c r="R126" s="108"/>
      <c r="S126" s="108"/>
      <c r="T126" s="108"/>
      <c r="U126" s="108"/>
      <c r="V126" s="108"/>
      <c r="W126" s="108"/>
      <c r="X126" s="108"/>
    </row>
    <row r="127" spans="1:24" ht="18.75" customHeight="1">
      <c r="A127" s="108"/>
      <c r="B127" s="108"/>
      <c r="C127" s="108"/>
      <c r="D127" s="108"/>
      <c r="E127" s="108"/>
      <c r="F127" s="108"/>
      <c r="G127" s="108"/>
      <c r="H127" s="108"/>
      <c r="I127" s="108"/>
      <c r="J127" s="108"/>
      <c r="K127" s="108"/>
      <c r="L127" s="108"/>
      <c r="M127" s="108"/>
      <c r="N127" s="108"/>
      <c r="O127" s="108"/>
      <c r="P127" s="107"/>
      <c r="Q127" s="108"/>
      <c r="R127" s="108"/>
      <c r="S127" s="108"/>
      <c r="T127" s="108"/>
      <c r="U127" s="108"/>
      <c r="V127" s="108"/>
      <c r="W127" s="108"/>
      <c r="X127" s="108"/>
    </row>
    <row r="128" spans="1:24" ht="18.75" customHeight="1">
      <c r="A128" s="108"/>
      <c r="B128" s="108"/>
      <c r="C128" s="108"/>
      <c r="D128" s="108"/>
      <c r="E128" s="108"/>
      <c r="F128" s="108"/>
      <c r="G128" s="108"/>
      <c r="H128" s="108"/>
      <c r="I128" s="108"/>
      <c r="J128" s="108"/>
      <c r="K128" s="108"/>
      <c r="L128" s="108"/>
      <c r="M128" s="108"/>
      <c r="N128" s="108"/>
      <c r="O128" s="108"/>
      <c r="P128" s="107"/>
      <c r="Q128" s="108"/>
      <c r="R128" s="108"/>
      <c r="S128" s="108"/>
      <c r="T128" s="108"/>
      <c r="U128" s="108"/>
      <c r="V128" s="108"/>
      <c r="W128" s="108"/>
      <c r="X128" s="108"/>
    </row>
    <row r="129" spans="1:24" ht="18.75" customHeight="1">
      <c r="A129" s="108"/>
      <c r="B129" s="108"/>
      <c r="C129" s="108"/>
      <c r="D129" s="108"/>
      <c r="E129" s="108"/>
      <c r="F129" s="108"/>
      <c r="G129" s="108"/>
      <c r="H129" s="108"/>
      <c r="I129" s="108"/>
      <c r="J129" s="108"/>
      <c r="K129" s="108"/>
      <c r="L129" s="108"/>
      <c r="M129" s="108"/>
      <c r="N129" s="108"/>
      <c r="O129" s="108"/>
      <c r="P129" s="107"/>
      <c r="Q129" s="108"/>
      <c r="R129" s="108"/>
      <c r="S129" s="108"/>
      <c r="T129" s="108"/>
      <c r="U129" s="108"/>
      <c r="V129" s="108"/>
      <c r="W129" s="108"/>
      <c r="X129" s="108"/>
    </row>
    <row r="130" spans="1:24" ht="18.75" customHeight="1">
      <c r="A130" s="108"/>
      <c r="B130" s="108"/>
      <c r="C130" s="108"/>
      <c r="D130" s="108"/>
      <c r="E130" s="108"/>
      <c r="F130" s="108"/>
      <c r="G130" s="108"/>
      <c r="H130" s="108"/>
      <c r="I130" s="108"/>
      <c r="J130" s="108"/>
      <c r="K130" s="108"/>
      <c r="L130" s="108"/>
      <c r="M130" s="108"/>
      <c r="N130" s="108"/>
      <c r="O130" s="108"/>
      <c r="P130" s="107"/>
      <c r="Q130" s="108"/>
      <c r="R130" s="108"/>
      <c r="S130" s="108"/>
      <c r="T130" s="108"/>
      <c r="U130" s="108"/>
      <c r="V130" s="108"/>
      <c r="W130" s="108"/>
      <c r="X130" s="108"/>
    </row>
    <row r="131" spans="1:24" ht="18.75" customHeight="1">
      <c r="A131" s="108"/>
      <c r="B131" s="108"/>
      <c r="C131" s="108"/>
      <c r="D131" s="108"/>
      <c r="E131" s="108"/>
      <c r="F131" s="108"/>
      <c r="G131" s="108"/>
      <c r="H131" s="108"/>
      <c r="I131" s="108"/>
      <c r="J131" s="108"/>
      <c r="K131" s="108"/>
      <c r="L131" s="108"/>
      <c r="M131" s="108"/>
      <c r="N131" s="108"/>
      <c r="O131" s="108"/>
      <c r="P131" s="107"/>
      <c r="Q131" s="108"/>
      <c r="R131" s="108"/>
      <c r="S131" s="108"/>
      <c r="T131" s="108"/>
      <c r="U131" s="108"/>
      <c r="V131" s="108"/>
      <c r="W131" s="108"/>
      <c r="X131" s="108"/>
    </row>
    <row r="132" spans="1:24" ht="18.75" customHeight="1">
      <c r="A132" s="108"/>
      <c r="B132" s="108"/>
      <c r="C132" s="108"/>
      <c r="D132" s="108"/>
      <c r="E132" s="108"/>
      <c r="F132" s="108"/>
      <c r="G132" s="108"/>
      <c r="H132" s="108"/>
      <c r="I132" s="108"/>
      <c r="J132" s="108"/>
      <c r="K132" s="108"/>
      <c r="L132" s="108"/>
      <c r="M132" s="108"/>
      <c r="N132" s="108"/>
      <c r="O132" s="108"/>
      <c r="P132" s="107"/>
      <c r="Q132" s="108"/>
      <c r="R132" s="108"/>
      <c r="S132" s="108"/>
      <c r="T132" s="108"/>
      <c r="U132" s="108"/>
      <c r="V132" s="108"/>
      <c r="W132" s="108"/>
      <c r="X132" s="108"/>
    </row>
    <row r="133" spans="1:24" ht="18.75" customHeight="1">
      <c r="A133" s="108"/>
      <c r="B133" s="108"/>
      <c r="C133" s="108"/>
      <c r="D133" s="108"/>
      <c r="E133" s="108"/>
      <c r="F133" s="108"/>
      <c r="G133" s="108"/>
      <c r="H133" s="108"/>
      <c r="I133" s="108"/>
      <c r="J133" s="108"/>
      <c r="K133" s="108"/>
      <c r="L133" s="108"/>
      <c r="M133" s="108"/>
      <c r="N133" s="108"/>
      <c r="O133" s="108"/>
      <c r="P133" s="107"/>
      <c r="Q133" s="108"/>
      <c r="R133" s="108"/>
      <c r="S133" s="108"/>
      <c r="T133" s="108"/>
      <c r="U133" s="108"/>
      <c r="V133" s="108"/>
      <c r="W133" s="108"/>
      <c r="X133" s="108"/>
    </row>
    <row r="134" spans="1:24" ht="18.75" customHeight="1">
      <c r="A134" s="108"/>
      <c r="B134" s="108"/>
      <c r="C134" s="108"/>
      <c r="D134" s="108"/>
      <c r="E134" s="108"/>
      <c r="F134" s="108"/>
      <c r="G134" s="108"/>
      <c r="H134" s="108"/>
      <c r="I134" s="108"/>
      <c r="J134" s="108"/>
      <c r="K134" s="108"/>
      <c r="L134" s="108"/>
      <c r="M134" s="108"/>
      <c r="N134" s="108"/>
      <c r="O134" s="108"/>
      <c r="P134" s="107"/>
      <c r="Q134" s="108"/>
      <c r="R134" s="108"/>
      <c r="S134" s="108"/>
      <c r="T134" s="108"/>
      <c r="U134" s="108"/>
      <c r="V134" s="108"/>
      <c r="W134" s="108"/>
      <c r="X134" s="108"/>
    </row>
    <row r="135" spans="1:24" ht="18.75" customHeight="1">
      <c r="A135" s="108"/>
      <c r="B135" s="108"/>
      <c r="C135" s="108"/>
      <c r="D135" s="108"/>
      <c r="E135" s="108"/>
      <c r="F135" s="108"/>
      <c r="G135" s="108"/>
      <c r="H135" s="108"/>
      <c r="I135" s="108"/>
      <c r="J135" s="108"/>
      <c r="K135" s="108"/>
      <c r="L135" s="108"/>
      <c r="M135" s="108"/>
      <c r="N135" s="108"/>
      <c r="O135" s="108"/>
      <c r="P135" s="107"/>
      <c r="Q135" s="108"/>
      <c r="R135" s="108"/>
      <c r="S135" s="108"/>
      <c r="T135" s="108"/>
      <c r="U135" s="108"/>
      <c r="V135" s="108"/>
      <c r="W135" s="108"/>
      <c r="X135" s="108"/>
    </row>
    <row r="136" spans="1:24" ht="18.75" customHeight="1">
      <c r="A136" s="108"/>
      <c r="B136" s="108"/>
      <c r="C136" s="108"/>
      <c r="D136" s="108"/>
      <c r="E136" s="108"/>
      <c r="F136" s="108"/>
      <c r="G136" s="108"/>
      <c r="H136" s="108"/>
      <c r="I136" s="108"/>
      <c r="J136" s="108"/>
      <c r="K136" s="108"/>
      <c r="L136" s="108"/>
      <c r="M136" s="108"/>
      <c r="N136" s="108"/>
      <c r="O136" s="108"/>
      <c r="P136" s="107"/>
      <c r="Q136" s="108"/>
      <c r="R136" s="108"/>
      <c r="S136" s="108"/>
      <c r="T136" s="108"/>
      <c r="U136" s="108"/>
      <c r="V136" s="108"/>
      <c r="W136" s="108"/>
      <c r="X136" s="108"/>
    </row>
    <row r="137" spans="1:24" ht="18.75" customHeight="1">
      <c r="A137" s="108"/>
      <c r="B137" s="108"/>
      <c r="C137" s="108"/>
      <c r="D137" s="108"/>
      <c r="E137" s="108"/>
      <c r="F137" s="108"/>
      <c r="G137" s="108"/>
      <c r="H137" s="108"/>
      <c r="I137" s="108"/>
      <c r="J137" s="108"/>
      <c r="K137" s="108"/>
      <c r="L137" s="108"/>
      <c r="M137" s="108"/>
      <c r="N137" s="108"/>
      <c r="O137" s="108"/>
      <c r="P137" s="107"/>
      <c r="Q137" s="108"/>
      <c r="R137" s="108"/>
      <c r="S137" s="108"/>
      <c r="T137" s="108"/>
      <c r="U137" s="108"/>
      <c r="V137" s="108"/>
      <c r="W137" s="108"/>
      <c r="X137" s="108"/>
    </row>
    <row r="138" spans="1:24" ht="18.75" customHeight="1">
      <c r="A138" s="108"/>
      <c r="B138" s="108"/>
      <c r="C138" s="108"/>
      <c r="D138" s="108"/>
      <c r="E138" s="108"/>
      <c r="F138" s="108"/>
      <c r="G138" s="108"/>
      <c r="H138" s="108"/>
      <c r="I138" s="108"/>
      <c r="J138" s="108"/>
      <c r="K138" s="108"/>
      <c r="L138" s="108"/>
      <c r="M138" s="108"/>
      <c r="N138" s="108"/>
      <c r="O138" s="108"/>
      <c r="P138" s="107"/>
      <c r="Q138" s="108"/>
      <c r="R138" s="108"/>
      <c r="S138" s="108"/>
      <c r="T138" s="108"/>
      <c r="U138" s="108"/>
      <c r="V138" s="108"/>
      <c r="W138" s="108"/>
      <c r="X138" s="108"/>
    </row>
    <row r="139" spans="1:24" ht="18.75" customHeight="1">
      <c r="A139" s="108"/>
      <c r="B139" s="108"/>
      <c r="C139" s="108"/>
      <c r="D139" s="108"/>
      <c r="E139" s="108"/>
      <c r="F139" s="108"/>
      <c r="G139" s="108"/>
      <c r="H139" s="108"/>
      <c r="I139" s="108"/>
      <c r="J139" s="108"/>
      <c r="K139" s="108"/>
      <c r="L139" s="108"/>
      <c r="M139" s="108"/>
      <c r="N139" s="108"/>
      <c r="O139" s="108"/>
      <c r="P139" s="107"/>
      <c r="Q139" s="108"/>
      <c r="R139" s="108"/>
      <c r="S139" s="108"/>
      <c r="T139" s="108"/>
      <c r="U139" s="108"/>
      <c r="V139" s="108"/>
      <c r="W139" s="108"/>
      <c r="X139" s="108"/>
    </row>
    <row r="140" spans="1:24" ht="18.75" customHeight="1">
      <c r="A140" s="108"/>
      <c r="B140" s="108"/>
      <c r="C140" s="108"/>
      <c r="D140" s="108"/>
      <c r="E140" s="108"/>
      <c r="F140" s="108"/>
      <c r="G140" s="108"/>
      <c r="H140" s="108"/>
      <c r="I140" s="108"/>
      <c r="J140" s="108"/>
      <c r="K140" s="108"/>
      <c r="L140" s="108"/>
      <c r="M140" s="108"/>
      <c r="N140" s="108"/>
      <c r="O140" s="108"/>
      <c r="P140" s="107"/>
      <c r="Q140" s="108"/>
      <c r="R140" s="108"/>
      <c r="S140" s="108"/>
      <c r="T140" s="108"/>
      <c r="U140" s="108"/>
      <c r="V140" s="108"/>
      <c r="W140" s="108"/>
      <c r="X140" s="108"/>
    </row>
    <row r="141" spans="1:24" ht="18.75" customHeight="1">
      <c r="A141" s="108"/>
      <c r="B141" s="108"/>
      <c r="C141" s="108"/>
      <c r="D141" s="108"/>
      <c r="E141" s="108"/>
      <c r="F141" s="108"/>
      <c r="G141" s="108"/>
      <c r="H141" s="108"/>
      <c r="I141" s="108"/>
      <c r="J141" s="108"/>
      <c r="K141" s="108"/>
      <c r="L141" s="108"/>
      <c r="M141" s="108"/>
      <c r="N141" s="108"/>
      <c r="O141" s="108"/>
      <c r="P141" s="107"/>
      <c r="Q141" s="108"/>
      <c r="R141" s="108"/>
      <c r="S141" s="108"/>
      <c r="T141" s="108"/>
      <c r="U141" s="108"/>
      <c r="V141" s="108"/>
      <c r="W141" s="108"/>
      <c r="X141" s="108"/>
    </row>
    <row r="142" spans="1:24" ht="18.75" customHeight="1">
      <c r="A142" s="108"/>
      <c r="B142" s="108"/>
      <c r="C142" s="108"/>
      <c r="D142" s="108"/>
      <c r="E142" s="108"/>
      <c r="F142" s="108"/>
      <c r="G142" s="108"/>
      <c r="H142" s="108"/>
      <c r="I142" s="108"/>
      <c r="J142" s="108"/>
      <c r="K142" s="108"/>
      <c r="L142" s="108"/>
      <c r="M142" s="108"/>
      <c r="N142" s="108"/>
      <c r="O142" s="108"/>
      <c r="P142" s="107"/>
      <c r="Q142" s="108"/>
      <c r="R142" s="108"/>
      <c r="S142" s="108"/>
      <c r="T142" s="108"/>
      <c r="U142" s="108"/>
      <c r="V142" s="108"/>
      <c r="W142" s="108"/>
      <c r="X142" s="108"/>
    </row>
    <row r="143" spans="1:24" ht="18.75" customHeight="1">
      <c r="A143" s="108"/>
      <c r="B143" s="108"/>
      <c r="C143" s="108"/>
      <c r="D143" s="108"/>
      <c r="E143" s="108"/>
      <c r="F143" s="108"/>
      <c r="G143" s="108"/>
      <c r="H143" s="108"/>
      <c r="I143" s="108"/>
      <c r="J143" s="108"/>
      <c r="K143" s="108"/>
      <c r="L143" s="108"/>
      <c r="M143" s="108"/>
      <c r="N143" s="108"/>
      <c r="O143" s="108"/>
      <c r="P143" s="107"/>
      <c r="Q143" s="108"/>
      <c r="R143" s="108"/>
      <c r="S143" s="108"/>
      <c r="T143" s="108"/>
      <c r="U143" s="108"/>
      <c r="V143" s="108"/>
      <c r="W143" s="108"/>
      <c r="X143" s="108"/>
    </row>
    <row r="144" spans="1:24" ht="18.75" customHeight="1">
      <c r="A144" s="108"/>
      <c r="B144" s="108"/>
      <c r="C144" s="108"/>
      <c r="D144" s="108"/>
      <c r="E144" s="108"/>
      <c r="F144" s="108"/>
      <c r="G144" s="108"/>
      <c r="H144" s="108"/>
      <c r="I144" s="108"/>
      <c r="J144" s="108"/>
      <c r="K144" s="108"/>
      <c r="L144" s="108"/>
      <c r="M144" s="108"/>
      <c r="N144" s="108"/>
      <c r="O144" s="108"/>
      <c r="P144" s="107"/>
      <c r="Q144" s="108"/>
      <c r="R144" s="108"/>
      <c r="S144" s="108"/>
      <c r="T144" s="108"/>
      <c r="U144" s="108"/>
      <c r="V144" s="108"/>
      <c r="W144" s="108"/>
      <c r="X144" s="108"/>
    </row>
    <row r="145" spans="1:24" ht="18.75" customHeight="1">
      <c r="A145" s="108"/>
      <c r="B145" s="108"/>
      <c r="C145" s="108"/>
      <c r="D145" s="108"/>
      <c r="E145" s="108"/>
      <c r="F145" s="108"/>
      <c r="G145" s="108"/>
      <c r="H145" s="108"/>
      <c r="I145" s="108"/>
      <c r="J145" s="108"/>
      <c r="K145" s="108"/>
      <c r="L145" s="108"/>
      <c r="M145" s="108"/>
      <c r="N145" s="108"/>
      <c r="O145" s="108"/>
      <c r="P145" s="107"/>
      <c r="Q145" s="108"/>
      <c r="R145" s="108"/>
      <c r="S145" s="108"/>
      <c r="T145" s="108"/>
      <c r="U145" s="108"/>
      <c r="V145" s="108"/>
      <c r="W145" s="108"/>
      <c r="X145" s="108"/>
    </row>
    <row r="146" spans="1:24" ht="18.75" customHeight="1">
      <c r="A146" s="108"/>
      <c r="B146" s="108"/>
      <c r="C146" s="108"/>
      <c r="D146" s="108"/>
      <c r="E146" s="108"/>
      <c r="F146" s="108"/>
      <c r="G146" s="108"/>
      <c r="H146" s="108"/>
      <c r="I146" s="108"/>
      <c r="J146" s="108"/>
      <c r="K146" s="108"/>
      <c r="L146" s="108"/>
      <c r="M146" s="108"/>
      <c r="N146" s="108"/>
      <c r="O146" s="108"/>
      <c r="P146" s="107"/>
      <c r="Q146" s="108"/>
      <c r="R146" s="108"/>
      <c r="S146" s="108"/>
      <c r="T146" s="108"/>
      <c r="U146" s="108"/>
      <c r="V146" s="108"/>
      <c r="W146" s="108"/>
      <c r="X146" s="108"/>
    </row>
    <row r="147" spans="1:24" ht="18.75" customHeight="1">
      <c r="A147" s="108"/>
      <c r="B147" s="108"/>
      <c r="C147" s="108"/>
      <c r="D147" s="108"/>
      <c r="E147" s="108"/>
      <c r="F147" s="108"/>
      <c r="G147" s="108"/>
      <c r="H147" s="108"/>
      <c r="I147" s="108"/>
      <c r="J147" s="108"/>
      <c r="K147" s="108"/>
      <c r="L147" s="108"/>
      <c r="M147" s="108"/>
      <c r="N147" s="108"/>
      <c r="O147" s="108"/>
      <c r="P147" s="107"/>
      <c r="Q147" s="108"/>
      <c r="R147" s="108"/>
      <c r="S147" s="108"/>
      <c r="T147" s="108"/>
      <c r="U147" s="108"/>
      <c r="V147" s="108"/>
      <c r="W147" s="108"/>
      <c r="X147" s="108"/>
    </row>
    <row r="148" spans="1:24" ht="18.75" customHeight="1">
      <c r="A148" s="108"/>
      <c r="B148" s="108"/>
      <c r="C148" s="108"/>
      <c r="D148" s="108"/>
      <c r="E148" s="108"/>
      <c r="F148" s="108"/>
      <c r="G148" s="108"/>
      <c r="H148" s="108"/>
      <c r="I148" s="108"/>
      <c r="J148" s="108"/>
      <c r="K148" s="108"/>
      <c r="L148" s="108"/>
      <c r="M148" s="108"/>
      <c r="N148" s="108"/>
      <c r="O148" s="108"/>
      <c r="P148" s="107"/>
      <c r="Q148" s="108"/>
      <c r="R148" s="108"/>
      <c r="S148" s="108"/>
      <c r="T148" s="108"/>
      <c r="U148" s="108"/>
      <c r="V148" s="108"/>
      <c r="W148" s="108"/>
      <c r="X148" s="108"/>
    </row>
    <row r="149" spans="1:24" ht="18.75" customHeight="1">
      <c r="A149" s="108"/>
      <c r="B149" s="108"/>
      <c r="C149" s="108"/>
      <c r="D149" s="108"/>
      <c r="E149" s="108"/>
      <c r="F149" s="108"/>
      <c r="G149" s="108"/>
      <c r="H149" s="108"/>
      <c r="I149" s="108"/>
      <c r="J149" s="108"/>
      <c r="K149" s="108"/>
      <c r="L149" s="108"/>
      <c r="M149" s="108"/>
      <c r="N149" s="108"/>
      <c r="O149" s="108"/>
      <c r="P149" s="107"/>
      <c r="Q149" s="108"/>
      <c r="R149" s="108"/>
      <c r="S149" s="108"/>
      <c r="T149" s="108"/>
      <c r="U149" s="108"/>
      <c r="V149" s="108"/>
      <c r="W149" s="108"/>
      <c r="X149" s="108"/>
    </row>
    <row r="150" spans="1:24" ht="18.75" customHeight="1">
      <c r="A150" s="108"/>
      <c r="B150" s="108"/>
      <c r="C150" s="108"/>
      <c r="D150" s="108"/>
      <c r="E150" s="108"/>
      <c r="F150" s="108"/>
      <c r="G150" s="108"/>
      <c r="H150" s="108"/>
      <c r="I150" s="108"/>
      <c r="J150" s="108"/>
      <c r="K150" s="108"/>
      <c r="L150" s="108"/>
      <c r="M150" s="108"/>
      <c r="N150" s="108"/>
      <c r="O150" s="108"/>
      <c r="P150" s="107"/>
      <c r="Q150" s="108"/>
      <c r="R150" s="108"/>
      <c r="S150" s="108"/>
      <c r="T150" s="108"/>
      <c r="U150" s="108"/>
      <c r="V150" s="108"/>
      <c r="W150" s="108"/>
      <c r="X150" s="108"/>
    </row>
    <row r="151" spans="1:24" ht="18.75" customHeight="1">
      <c r="A151" s="108"/>
      <c r="B151" s="108"/>
      <c r="C151" s="108"/>
      <c r="D151" s="108"/>
      <c r="E151" s="108"/>
      <c r="F151" s="108"/>
      <c r="G151" s="108"/>
      <c r="H151" s="108"/>
      <c r="I151" s="108"/>
      <c r="J151" s="108"/>
      <c r="K151" s="108"/>
      <c r="L151" s="108"/>
      <c r="M151" s="108"/>
      <c r="N151" s="108"/>
      <c r="O151" s="108"/>
      <c r="P151" s="107"/>
      <c r="Q151" s="108"/>
      <c r="R151" s="108"/>
      <c r="S151" s="108"/>
      <c r="T151" s="108"/>
      <c r="U151" s="108"/>
      <c r="V151" s="108"/>
      <c r="W151" s="108"/>
      <c r="X151" s="108"/>
    </row>
    <row r="152" spans="1:24" ht="18.75" customHeight="1">
      <c r="A152" s="108"/>
      <c r="B152" s="108"/>
      <c r="C152" s="108"/>
      <c r="D152" s="108"/>
      <c r="E152" s="108"/>
      <c r="F152" s="108"/>
      <c r="G152" s="108"/>
      <c r="H152" s="108"/>
      <c r="I152" s="108"/>
      <c r="J152" s="108"/>
      <c r="K152" s="108"/>
      <c r="L152" s="108"/>
      <c r="M152" s="108"/>
      <c r="N152" s="108"/>
      <c r="O152" s="108"/>
      <c r="P152" s="107"/>
      <c r="Q152" s="108"/>
      <c r="R152" s="108"/>
      <c r="S152" s="108"/>
      <c r="T152" s="108"/>
      <c r="U152" s="108"/>
      <c r="V152" s="108"/>
      <c r="W152" s="108"/>
      <c r="X152" s="108"/>
    </row>
    <row r="153" spans="1:24" ht="18.75" customHeight="1">
      <c r="A153" s="108"/>
      <c r="B153" s="108"/>
      <c r="C153" s="108"/>
      <c r="D153" s="108"/>
      <c r="E153" s="108"/>
      <c r="F153" s="108"/>
      <c r="G153" s="108"/>
      <c r="H153" s="108"/>
      <c r="I153" s="108"/>
      <c r="J153" s="108"/>
      <c r="K153" s="108"/>
      <c r="L153" s="108"/>
      <c r="M153" s="108"/>
      <c r="N153" s="108"/>
      <c r="O153" s="108"/>
      <c r="P153" s="107"/>
      <c r="Q153" s="108"/>
      <c r="R153" s="108"/>
      <c r="S153" s="108"/>
      <c r="T153" s="108"/>
      <c r="U153" s="108"/>
      <c r="V153" s="108"/>
      <c r="W153" s="108"/>
      <c r="X153" s="108"/>
    </row>
    <row r="154" spans="1:24" ht="18.75" customHeight="1">
      <c r="A154" s="108"/>
      <c r="B154" s="108"/>
      <c r="C154" s="108"/>
      <c r="D154" s="108"/>
      <c r="E154" s="108"/>
      <c r="F154" s="108"/>
      <c r="G154" s="108"/>
      <c r="H154" s="108"/>
      <c r="I154" s="108"/>
      <c r="J154" s="108"/>
      <c r="K154" s="108"/>
      <c r="L154" s="108"/>
      <c r="M154" s="108"/>
      <c r="N154" s="108"/>
      <c r="O154" s="108"/>
      <c r="P154" s="107"/>
      <c r="Q154" s="108"/>
      <c r="R154" s="108"/>
      <c r="S154" s="108"/>
      <c r="T154" s="108"/>
      <c r="U154" s="108"/>
      <c r="V154" s="108"/>
      <c r="W154" s="108"/>
      <c r="X154" s="108"/>
    </row>
    <row r="155" spans="1:24" ht="18.75" customHeight="1">
      <c r="A155" s="108"/>
      <c r="B155" s="108"/>
      <c r="C155" s="108"/>
      <c r="D155" s="108"/>
      <c r="E155" s="108"/>
      <c r="F155" s="108"/>
      <c r="G155" s="108"/>
      <c r="H155" s="108"/>
      <c r="I155" s="108"/>
      <c r="J155" s="108"/>
      <c r="K155" s="108"/>
      <c r="L155" s="108"/>
      <c r="M155" s="108"/>
      <c r="N155" s="108"/>
      <c r="O155" s="108"/>
      <c r="P155" s="107"/>
      <c r="Q155" s="108"/>
      <c r="R155" s="108"/>
      <c r="S155" s="108"/>
      <c r="T155" s="108"/>
      <c r="U155" s="108"/>
      <c r="V155" s="108"/>
      <c r="W155" s="108"/>
      <c r="X155" s="108"/>
    </row>
    <row r="156" spans="1:24" ht="18.75" customHeight="1">
      <c r="A156" s="108"/>
      <c r="B156" s="108"/>
      <c r="C156" s="108"/>
      <c r="D156" s="108"/>
      <c r="E156" s="108"/>
      <c r="F156" s="108"/>
      <c r="G156" s="108"/>
      <c r="H156" s="108"/>
      <c r="I156" s="108"/>
      <c r="J156" s="108"/>
      <c r="K156" s="108"/>
      <c r="L156" s="108"/>
      <c r="M156" s="108"/>
      <c r="N156" s="108"/>
      <c r="O156" s="108"/>
      <c r="P156" s="107"/>
      <c r="Q156" s="108"/>
      <c r="R156" s="108"/>
      <c r="S156" s="108"/>
      <c r="T156" s="108"/>
      <c r="U156" s="108"/>
      <c r="V156" s="108"/>
      <c r="W156" s="108"/>
      <c r="X156" s="108"/>
    </row>
    <row r="157" spans="1:24" ht="18.75" customHeight="1">
      <c r="A157" s="108"/>
      <c r="B157" s="108"/>
      <c r="C157" s="108"/>
      <c r="D157" s="108"/>
      <c r="E157" s="108"/>
      <c r="F157" s="108"/>
      <c r="G157" s="108"/>
      <c r="H157" s="108"/>
      <c r="I157" s="108"/>
      <c r="J157" s="108"/>
      <c r="K157" s="108"/>
      <c r="L157" s="108"/>
      <c r="M157" s="108"/>
      <c r="N157" s="108"/>
      <c r="O157" s="108"/>
      <c r="P157" s="107"/>
      <c r="Q157" s="108"/>
      <c r="R157" s="108"/>
      <c r="S157" s="108"/>
      <c r="T157" s="108"/>
      <c r="U157" s="108"/>
      <c r="V157" s="108"/>
      <c r="W157" s="108"/>
      <c r="X157" s="108"/>
    </row>
    <row r="158" spans="1:24" ht="18.75" customHeight="1">
      <c r="A158" s="108"/>
      <c r="B158" s="108"/>
      <c r="C158" s="108"/>
      <c r="D158" s="108"/>
      <c r="E158" s="108"/>
      <c r="F158" s="108"/>
      <c r="G158" s="108"/>
      <c r="H158" s="108"/>
      <c r="I158" s="108"/>
      <c r="J158" s="108"/>
      <c r="K158" s="108"/>
      <c r="L158" s="108"/>
      <c r="M158" s="108"/>
      <c r="N158" s="108"/>
      <c r="O158" s="108"/>
      <c r="P158" s="107"/>
      <c r="Q158" s="108"/>
      <c r="R158" s="108"/>
      <c r="S158" s="108"/>
      <c r="T158" s="108"/>
      <c r="U158" s="108"/>
      <c r="V158" s="108"/>
      <c r="W158" s="108"/>
      <c r="X158" s="108"/>
    </row>
    <row r="159" spans="1:24" ht="18.75" customHeight="1">
      <c r="A159" s="108"/>
      <c r="B159" s="108"/>
      <c r="C159" s="108"/>
      <c r="D159" s="108"/>
      <c r="E159" s="108"/>
      <c r="F159" s="108"/>
      <c r="G159" s="108"/>
      <c r="H159" s="108"/>
      <c r="I159" s="108"/>
      <c r="J159" s="108"/>
      <c r="K159" s="108"/>
      <c r="L159" s="108"/>
      <c r="M159" s="108"/>
      <c r="N159" s="108"/>
      <c r="O159" s="108"/>
      <c r="P159" s="107"/>
      <c r="Q159" s="108"/>
      <c r="R159" s="108"/>
      <c r="S159" s="108"/>
      <c r="T159" s="108"/>
      <c r="U159" s="108"/>
      <c r="V159" s="108"/>
      <c r="W159" s="108"/>
      <c r="X159" s="108"/>
    </row>
    <row r="160" spans="1:24" ht="18.75" customHeight="1">
      <c r="A160" s="108"/>
      <c r="B160" s="108"/>
      <c r="C160" s="108"/>
      <c r="D160" s="108"/>
      <c r="E160" s="108"/>
      <c r="F160" s="108"/>
      <c r="G160" s="108"/>
      <c r="H160" s="108"/>
      <c r="I160" s="108"/>
      <c r="J160" s="108"/>
      <c r="K160" s="108"/>
      <c r="L160" s="108"/>
      <c r="M160" s="108"/>
      <c r="N160" s="108"/>
      <c r="O160" s="108"/>
      <c r="P160" s="107"/>
      <c r="Q160" s="108"/>
      <c r="R160" s="108"/>
      <c r="S160" s="108"/>
      <c r="T160" s="108"/>
      <c r="U160" s="108"/>
      <c r="V160" s="108"/>
      <c r="W160" s="108"/>
      <c r="X160" s="108"/>
    </row>
    <row r="161" spans="1:24" ht="18.75" customHeight="1">
      <c r="A161" s="108"/>
      <c r="B161" s="108"/>
      <c r="C161" s="108"/>
      <c r="D161" s="108"/>
      <c r="E161" s="108"/>
      <c r="F161" s="108"/>
      <c r="G161" s="108"/>
      <c r="H161" s="108"/>
      <c r="I161" s="108"/>
      <c r="J161" s="108"/>
      <c r="K161" s="108"/>
      <c r="L161" s="108"/>
      <c r="M161" s="108"/>
      <c r="N161" s="108"/>
      <c r="O161" s="108"/>
      <c r="P161" s="107"/>
      <c r="Q161" s="108"/>
      <c r="R161" s="108"/>
      <c r="S161" s="108"/>
      <c r="T161" s="108"/>
      <c r="U161" s="108"/>
      <c r="V161" s="108"/>
      <c r="W161" s="108"/>
      <c r="X161" s="108"/>
    </row>
    <row r="162" spans="1:24" ht="18.75" customHeight="1">
      <c r="A162" s="108"/>
      <c r="B162" s="108"/>
      <c r="C162" s="108"/>
      <c r="D162" s="108"/>
      <c r="E162" s="108"/>
      <c r="F162" s="108"/>
      <c r="G162" s="108"/>
      <c r="H162" s="108"/>
      <c r="I162" s="108"/>
      <c r="J162" s="108"/>
      <c r="K162" s="108"/>
      <c r="L162" s="108"/>
      <c r="M162" s="108"/>
      <c r="N162" s="108"/>
      <c r="O162" s="108"/>
      <c r="P162" s="107"/>
      <c r="Q162" s="108"/>
      <c r="R162" s="108"/>
      <c r="S162" s="108"/>
      <c r="T162" s="108"/>
      <c r="U162" s="108"/>
      <c r="V162" s="108"/>
      <c r="W162" s="108"/>
      <c r="X162" s="108"/>
    </row>
    <row r="163" spans="1:24" ht="18.75" customHeight="1">
      <c r="A163" s="108"/>
      <c r="B163" s="108"/>
      <c r="C163" s="108"/>
      <c r="D163" s="108"/>
      <c r="E163" s="108"/>
      <c r="F163" s="108"/>
      <c r="G163" s="108"/>
      <c r="H163" s="108"/>
      <c r="I163" s="108"/>
      <c r="J163" s="108"/>
      <c r="K163" s="108"/>
      <c r="L163" s="108"/>
      <c r="M163" s="108"/>
      <c r="N163" s="108"/>
      <c r="O163" s="108"/>
      <c r="P163" s="107"/>
      <c r="Q163" s="108"/>
      <c r="R163" s="108"/>
      <c r="S163" s="108"/>
      <c r="T163" s="108"/>
      <c r="U163" s="108"/>
      <c r="V163" s="108"/>
      <c r="W163" s="108"/>
      <c r="X163" s="108"/>
    </row>
    <row r="164" spans="1:24" ht="18.75" customHeight="1">
      <c r="A164" s="108"/>
      <c r="B164" s="108"/>
      <c r="C164" s="108"/>
      <c r="D164" s="108"/>
      <c r="E164" s="108"/>
      <c r="F164" s="108"/>
      <c r="G164" s="108"/>
      <c r="H164" s="108"/>
      <c r="I164" s="108"/>
      <c r="J164" s="108"/>
      <c r="K164" s="108"/>
      <c r="L164" s="108"/>
      <c r="M164" s="108"/>
      <c r="N164" s="108"/>
      <c r="O164" s="108"/>
      <c r="P164" s="107"/>
      <c r="Q164" s="108"/>
      <c r="R164" s="108"/>
      <c r="S164" s="108"/>
      <c r="T164" s="108"/>
      <c r="U164" s="108"/>
      <c r="V164" s="108"/>
      <c r="W164" s="108"/>
      <c r="X164" s="108"/>
    </row>
    <row r="165" spans="1:24" ht="18.75" customHeight="1">
      <c r="A165" s="108"/>
      <c r="B165" s="108"/>
      <c r="C165" s="108"/>
      <c r="D165" s="108"/>
      <c r="E165" s="108"/>
      <c r="F165" s="108"/>
      <c r="G165" s="108"/>
      <c r="H165" s="108"/>
      <c r="I165" s="108"/>
      <c r="J165" s="108"/>
      <c r="K165" s="108"/>
      <c r="L165" s="108"/>
      <c r="M165" s="108"/>
      <c r="N165" s="108"/>
      <c r="O165" s="108"/>
      <c r="P165" s="107"/>
      <c r="Q165" s="108"/>
      <c r="R165" s="108"/>
      <c r="S165" s="108"/>
      <c r="T165" s="108"/>
      <c r="U165" s="108"/>
      <c r="V165" s="108"/>
      <c r="W165" s="108"/>
      <c r="X165" s="108"/>
    </row>
    <row r="166" spans="1:24" ht="18.75" customHeight="1">
      <c r="A166" s="108"/>
      <c r="B166" s="108"/>
      <c r="C166" s="108"/>
      <c r="D166" s="108"/>
      <c r="E166" s="108"/>
      <c r="F166" s="108"/>
      <c r="G166" s="108"/>
      <c r="H166" s="108"/>
      <c r="I166" s="108"/>
      <c r="J166" s="108"/>
      <c r="K166" s="108"/>
      <c r="L166" s="108"/>
      <c r="M166" s="108"/>
      <c r="N166" s="108"/>
      <c r="O166" s="108"/>
      <c r="P166" s="107"/>
      <c r="Q166" s="108"/>
      <c r="R166" s="108"/>
      <c r="S166" s="108"/>
      <c r="T166" s="108"/>
      <c r="U166" s="108"/>
      <c r="V166" s="108"/>
      <c r="W166" s="108"/>
      <c r="X166" s="108"/>
    </row>
    <row r="167" spans="1:24" ht="18.75" customHeight="1">
      <c r="A167" s="108"/>
      <c r="B167" s="108"/>
      <c r="C167" s="108"/>
      <c r="D167" s="108"/>
      <c r="E167" s="108"/>
      <c r="F167" s="108"/>
      <c r="G167" s="108"/>
      <c r="H167" s="108"/>
      <c r="I167" s="108"/>
      <c r="J167" s="108"/>
      <c r="K167" s="108"/>
      <c r="L167" s="108"/>
      <c r="M167" s="108"/>
      <c r="N167" s="108"/>
      <c r="O167" s="108"/>
      <c r="P167" s="107"/>
      <c r="Q167" s="108"/>
      <c r="R167" s="108"/>
      <c r="S167" s="108"/>
      <c r="T167" s="108"/>
      <c r="U167" s="108"/>
      <c r="V167" s="108"/>
      <c r="W167" s="108"/>
      <c r="X167" s="108"/>
    </row>
    <row r="168" spans="1:24" ht="18.75" customHeight="1">
      <c r="A168" s="108"/>
      <c r="B168" s="108"/>
      <c r="C168" s="108"/>
      <c r="D168" s="108"/>
      <c r="E168" s="108"/>
      <c r="F168" s="108"/>
      <c r="G168" s="108"/>
      <c r="H168" s="108"/>
      <c r="I168" s="108"/>
      <c r="J168" s="108"/>
      <c r="K168" s="108"/>
      <c r="L168" s="108"/>
      <c r="M168" s="108"/>
      <c r="N168" s="108"/>
      <c r="O168" s="108"/>
      <c r="P168" s="107"/>
      <c r="Q168" s="108"/>
      <c r="R168" s="108"/>
      <c r="S168" s="108"/>
      <c r="T168" s="108"/>
      <c r="U168" s="108"/>
      <c r="V168" s="108"/>
      <c r="W168" s="108"/>
      <c r="X168" s="108"/>
    </row>
    <row r="169" spans="1:24" ht="18.75" customHeight="1">
      <c r="A169" s="108"/>
      <c r="B169" s="108"/>
      <c r="C169" s="108"/>
      <c r="D169" s="108"/>
      <c r="E169" s="108"/>
      <c r="F169" s="108"/>
      <c r="G169" s="108"/>
      <c r="H169" s="108"/>
      <c r="I169" s="108"/>
      <c r="J169" s="108"/>
      <c r="K169" s="108"/>
      <c r="L169" s="108"/>
      <c r="M169" s="108"/>
      <c r="N169" s="108"/>
      <c r="O169" s="108"/>
      <c r="P169" s="107"/>
      <c r="Q169" s="108"/>
      <c r="R169" s="108"/>
      <c r="S169" s="108"/>
      <c r="T169" s="108"/>
      <c r="U169" s="108"/>
      <c r="V169" s="108"/>
      <c r="W169" s="108"/>
      <c r="X169" s="108"/>
    </row>
    <row r="170" spans="1:24" ht="18.75" customHeight="1">
      <c r="A170" s="108"/>
      <c r="B170" s="108"/>
      <c r="C170" s="108"/>
      <c r="D170" s="108"/>
      <c r="E170" s="108"/>
      <c r="F170" s="108"/>
      <c r="G170" s="108"/>
      <c r="H170" s="108"/>
      <c r="I170" s="108"/>
      <c r="J170" s="108"/>
      <c r="K170" s="108"/>
      <c r="L170" s="108"/>
      <c r="M170" s="108"/>
      <c r="N170" s="108"/>
      <c r="O170" s="108"/>
      <c r="P170" s="107"/>
      <c r="Q170" s="108"/>
      <c r="R170" s="108"/>
      <c r="S170" s="108"/>
      <c r="T170" s="108"/>
      <c r="U170" s="108"/>
      <c r="V170" s="108"/>
      <c r="W170" s="108"/>
      <c r="X170" s="108"/>
    </row>
    <row r="171" spans="1:24" ht="18.75" customHeight="1">
      <c r="A171" s="108"/>
      <c r="B171" s="108"/>
      <c r="C171" s="108"/>
      <c r="D171" s="108"/>
      <c r="E171" s="108"/>
      <c r="F171" s="108"/>
      <c r="G171" s="108"/>
      <c r="H171" s="108"/>
      <c r="I171" s="108"/>
      <c r="J171" s="108"/>
      <c r="K171" s="108"/>
      <c r="L171" s="108"/>
      <c r="M171" s="108"/>
      <c r="N171" s="108"/>
      <c r="O171" s="108"/>
      <c r="P171" s="107"/>
      <c r="Q171" s="108"/>
      <c r="R171" s="108"/>
      <c r="S171" s="108"/>
      <c r="T171" s="108"/>
      <c r="U171" s="108"/>
      <c r="V171" s="108"/>
      <c r="W171" s="108"/>
      <c r="X171" s="108"/>
    </row>
    <row r="172" spans="1:24" ht="18.75" customHeight="1">
      <c r="A172" s="108"/>
      <c r="B172" s="108"/>
      <c r="C172" s="108"/>
      <c r="D172" s="108"/>
      <c r="E172" s="108"/>
      <c r="F172" s="108"/>
      <c r="G172" s="108"/>
      <c r="H172" s="108"/>
      <c r="I172" s="108"/>
      <c r="J172" s="108"/>
      <c r="K172" s="108"/>
      <c r="L172" s="108"/>
      <c r="M172" s="108"/>
      <c r="N172" s="108"/>
      <c r="O172" s="108"/>
      <c r="P172" s="107"/>
      <c r="Q172" s="108"/>
      <c r="R172" s="108"/>
      <c r="S172" s="108"/>
      <c r="T172" s="108"/>
      <c r="U172" s="108"/>
      <c r="V172" s="108"/>
      <c r="W172" s="108"/>
      <c r="X172" s="108"/>
    </row>
    <row r="173" spans="1:24" ht="18.75" customHeight="1">
      <c r="A173" s="108"/>
      <c r="B173" s="108"/>
      <c r="C173" s="108"/>
      <c r="D173" s="108"/>
      <c r="E173" s="108"/>
      <c r="F173" s="108"/>
      <c r="G173" s="108"/>
      <c r="H173" s="108"/>
      <c r="I173" s="108"/>
      <c r="J173" s="108"/>
      <c r="K173" s="108"/>
      <c r="L173" s="108"/>
      <c r="M173" s="108"/>
      <c r="N173" s="108"/>
      <c r="O173" s="108"/>
      <c r="P173" s="107"/>
      <c r="Q173" s="108"/>
      <c r="R173" s="108"/>
      <c r="S173" s="108"/>
      <c r="T173" s="108"/>
      <c r="U173" s="108"/>
      <c r="V173" s="108"/>
      <c r="W173" s="108"/>
      <c r="X173" s="108"/>
    </row>
    <row r="174" spans="1:24" ht="18.75" customHeight="1">
      <c r="A174" s="108"/>
      <c r="B174" s="108"/>
      <c r="C174" s="108"/>
      <c r="D174" s="108"/>
      <c r="E174" s="108"/>
      <c r="F174" s="108"/>
      <c r="G174" s="108"/>
      <c r="H174" s="108"/>
      <c r="I174" s="108"/>
      <c r="J174" s="108"/>
      <c r="K174" s="108"/>
      <c r="L174" s="108"/>
      <c r="M174" s="108"/>
      <c r="N174" s="108"/>
      <c r="O174" s="108"/>
      <c r="P174" s="107"/>
      <c r="Q174" s="108"/>
      <c r="R174" s="108"/>
      <c r="S174" s="108"/>
      <c r="T174" s="108"/>
      <c r="U174" s="108"/>
      <c r="V174" s="108"/>
      <c r="W174" s="108"/>
      <c r="X174" s="108"/>
    </row>
    <row r="175" spans="1:24" ht="18.75" customHeight="1">
      <c r="A175" s="108"/>
      <c r="B175" s="108"/>
      <c r="C175" s="108"/>
      <c r="D175" s="108"/>
      <c r="E175" s="108"/>
      <c r="F175" s="108"/>
      <c r="G175" s="108"/>
      <c r="H175" s="108"/>
      <c r="I175" s="108"/>
      <c r="J175" s="108"/>
      <c r="K175" s="108"/>
      <c r="L175" s="108"/>
      <c r="M175" s="108"/>
      <c r="N175" s="108"/>
      <c r="O175" s="108"/>
      <c r="P175" s="107"/>
      <c r="Q175" s="108"/>
      <c r="R175" s="108"/>
      <c r="S175" s="108"/>
      <c r="T175" s="108"/>
      <c r="U175" s="108"/>
      <c r="V175" s="108"/>
      <c r="W175" s="108"/>
      <c r="X175" s="108"/>
    </row>
    <row r="176" spans="1:24" ht="18.75" customHeight="1">
      <c r="A176" s="108"/>
      <c r="B176" s="108"/>
      <c r="C176" s="108"/>
      <c r="D176" s="108"/>
      <c r="E176" s="108"/>
      <c r="F176" s="108"/>
      <c r="G176" s="108"/>
      <c r="H176" s="108"/>
      <c r="I176" s="108"/>
      <c r="J176" s="108"/>
      <c r="K176" s="108"/>
      <c r="L176" s="108"/>
      <c r="M176" s="108"/>
      <c r="N176" s="108"/>
      <c r="O176" s="108"/>
      <c r="P176" s="107"/>
      <c r="Q176" s="108"/>
      <c r="R176" s="108"/>
      <c r="S176" s="108"/>
      <c r="T176" s="108"/>
      <c r="U176" s="108"/>
      <c r="V176" s="108"/>
      <c r="W176" s="108"/>
      <c r="X176" s="108"/>
    </row>
    <row r="177" spans="1:24" ht="18.75" customHeight="1">
      <c r="A177" s="108"/>
      <c r="B177" s="108"/>
      <c r="C177" s="108"/>
      <c r="D177" s="108"/>
      <c r="E177" s="108"/>
      <c r="F177" s="108"/>
      <c r="G177" s="108"/>
      <c r="H177" s="108"/>
      <c r="I177" s="108"/>
      <c r="J177" s="108"/>
      <c r="K177" s="108"/>
      <c r="L177" s="108"/>
      <c r="M177" s="108"/>
      <c r="N177" s="108"/>
      <c r="O177" s="108"/>
      <c r="P177" s="107"/>
      <c r="Q177" s="108"/>
      <c r="R177" s="108"/>
      <c r="S177" s="108"/>
      <c r="T177" s="108"/>
      <c r="U177" s="108"/>
      <c r="V177" s="108"/>
      <c r="W177" s="108"/>
      <c r="X177" s="108"/>
    </row>
    <row r="178" spans="1:24" ht="18.75" customHeight="1">
      <c r="A178" s="108"/>
      <c r="B178" s="108"/>
      <c r="C178" s="108"/>
      <c r="D178" s="108"/>
      <c r="E178" s="108"/>
      <c r="F178" s="108"/>
      <c r="G178" s="108"/>
      <c r="H178" s="108"/>
      <c r="I178" s="108"/>
      <c r="J178" s="108"/>
      <c r="K178" s="108"/>
      <c r="L178" s="108"/>
      <c r="M178" s="108"/>
      <c r="N178" s="108"/>
      <c r="O178" s="108"/>
      <c r="P178" s="107"/>
      <c r="Q178" s="108"/>
      <c r="R178" s="108"/>
      <c r="S178" s="108"/>
      <c r="T178" s="108"/>
      <c r="U178" s="108"/>
      <c r="V178" s="108"/>
      <c r="W178" s="108"/>
      <c r="X178" s="108"/>
    </row>
    <row r="179" spans="1:24" ht="18.75" customHeight="1">
      <c r="A179" s="108"/>
      <c r="B179" s="108"/>
      <c r="C179" s="108"/>
      <c r="D179" s="108"/>
      <c r="E179" s="108"/>
      <c r="F179" s="108"/>
      <c r="G179" s="108"/>
      <c r="H179" s="108"/>
      <c r="I179" s="108"/>
      <c r="J179" s="108"/>
      <c r="K179" s="108"/>
      <c r="L179" s="108"/>
      <c r="M179" s="108"/>
      <c r="N179" s="108"/>
      <c r="O179" s="108"/>
      <c r="P179" s="107"/>
      <c r="Q179" s="108"/>
      <c r="R179" s="108"/>
      <c r="S179" s="108"/>
      <c r="T179" s="108"/>
      <c r="U179" s="108"/>
      <c r="V179" s="108"/>
      <c r="W179" s="108"/>
      <c r="X179" s="108"/>
    </row>
    <row r="180" spans="1:24" ht="18.75" customHeight="1">
      <c r="A180" s="108"/>
      <c r="B180" s="108"/>
      <c r="C180" s="108"/>
      <c r="D180" s="108"/>
      <c r="E180" s="108"/>
      <c r="F180" s="108"/>
      <c r="G180" s="108"/>
      <c r="H180" s="108"/>
      <c r="I180" s="108"/>
      <c r="J180" s="108"/>
      <c r="K180" s="108"/>
      <c r="L180" s="108"/>
      <c r="M180" s="108"/>
      <c r="N180" s="108"/>
      <c r="O180" s="108"/>
      <c r="P180" s="107"/>
      <c r="Q180" s="108"/>
      <c r="R180" s="108"/>
      <c r="S180" s="108"/>
      <c r="T180" s="108"/>
      <c r="U180" s="108"/>
      <c r="V180" s="108"/>
      <c r="W180" s="108"/>
      <c r="X180" s="108"/>
    </row>
    <row r="181" spans="1:24" ht="18.75" customHeight="1">
      <c r="A181" s="108"/>
      <c r="B181" s="108"/>
      <c r="C181" s="108"/>
      <c r="D181" s="108"/>
      <c r="E181" s="108"/>
      <c r="F181" s="108"/>
      <c r="G181" s="108"/>
      <c r="H181" s="108"/>
      <c r="I181" s="108"/>
      <c r="J181" s="108"/>
      <c r="K181" s="108"/>
      <c r="L181" s="108"/>
      <c r="M181" s="108"/>
      <c r="N181" s="108"/>
      <c r="O181" s="108"/>
      <c r="P181" s="107"/>
      <c r="Q181" s="108"/>
      <c r="R181" s="108"/>
      <c r="S181" s="108"/>
      <c r="T181" s="108"/>
      <c r="U181" s="108"/>
      <c r="V181" s="108"/>
      <c r="W181" s="108"/>
      <c r="X181" s="108"/>
    </row>
    <row r="182" spans="1:24" ht="18.75" customHeight="1">
      <c r="A182" s="108"/>
      <c r="B182" s="108"/>
      <c r="C182" s="108"/>
      <c r="D182" s="108"/>
      <c r="E182" s="108"/>
      <c r="F182" s="108"/>
      <c r="G182" s="108"/>
      <c r="H182" s="108"/>
      <c r="I182" s="108"/>
      <c r="J182" s="108"/>
      <c r="K182" s="108"/>
      <c r="L182" s="108"/>
      <c r="M182" s="108"/>
      <c r="N182" s="108"/>
      <c r="O182" s="108"/>
      <c r="P182" s="107"/>
      <c r="Q182" s="108"/>
      <c r="R182" s="108"/>
      <c r="S182" s="108"/>
      <c r="T182" s="108"/>
      <c r="U182" s="108"/>
      <c r="V182" s="108"/>
      <c r="W182" s="108"/>
      <c r="X182" s="108"/>
    </row>
    <row r="183" spans="1:24" ht="18.75" customHeight="1">
      <c r="A183" s="108"/>
      <c r="B183" s="108"/>
      <c r="C183" s="108"/>
      <c r="D183" s="108"/>
      <c r="E183" s="108"/>
      <c r="F183" s="108"/>
      <c r="G183" s="108"/>
      <c r="H183" s="108"/>
      <c r="I183" s="108"/>
      <c r="J183" s="108"/>
      <c r="K183" s="108"/>
      <c r="L183" s="108"/>
      <c r="M183" s="108"/>
      <c r="N183" s="108"/>
      <c r="O183" s="108"/>
      <c r="P183" s="107"/>
      <c r="Q183" s="108"/>
      <c r="R183" s="108"/>
      <c r="S183" s="108"/>
      <c r="T183" s="108"/>
      <c r="U183" s="108"/>
      <c r="V183" s="108"/>
      <c r="W183" s="108"/>
      <c r="X183" s="108"/>
    </row>
    <row r="184" spans="1:24" ht="18.75" customHeight="1">
      <c r="A184" s="108"/>
      <c r="B184" s="108"/>
      <c r="C184" s="108"/>
      <c r="D184" s="108"/>
      <c r="E184" s="108"/>
      <c r="F184" s="108"/>
      <c r="G184" s="108"/>
      <c r="H184" s="108"/>
      <c r="I184" s="108"/>
      <c r="J184" s="108"/>
      <c r="K184" s="108"/>
      <c r="L184" s="108"/>
      <c r="M184" s="108"/>
      <c r="N184" s="108"/>
      <c r="O184" s="108"/>
      <c r="P184" s="107"/>
      <c r="Q184" s="108"/>
      <c r="R184" s="108"/>
      <c r="S184" s="108"/>
      <c r="T184" s="108"/>
      <c r="U184" s="108"/>
      <c r="V184" s="108"/>
      <c r="W184" s="108"/>
      <c r="X184" s="108"/>
    </row>
    <row r="185" spans="1:24" ht="18.75" customHeight="1">
      <c r="A185" s="108"/>
      <c r="B185" s="108"/>
      <c r="C185" s="108"/>
      <c r="D185" s="108"/>
      <c r="E185" s="108"/>
      <c r="F185" s="108"/>
      <c r="G185" s="108"/>
      <c r="H185" s="108"/>
      <c r="I185" s="108"/>
      <c r="J185" s="108"/>
      <c r="K185" s="108"/>
      <c r="L185" s="108"/>
      <c r="M185" s="108"/>
      <c r="N185" s="108"/>
      <c r="O185" s="108"/>
      <c r="P185" s="107"/>
      <c r="Q185" s="108"/>
      <c r="R185" s="108"/>
      <c r="S185" s="108"/>
      <c r="T185" s="108"/>
      <c r="U185" s="108"/>
      <c r="V185" s="108"/>
      <c r="W185" s="108"/>
      <c r="X185" s="108"/>
    </row>
    <row r="186" spans="1:24" ht="18.75" customHeight="1">
      <c r="A186" s="108"/>
      <c r="B186" s="108"/>
      <c r="C186" s="108"/>
      <c r="D186" s="108"/>
      <c r="E186" s="108"/>
      <c r="F186" s="108"/>
      <c r="G186" s="108"/>
      <c r="H186" s="108"/>
      <c r="I186" s="108"/>
      <c r="J186" s="108"/>
      <c r="K186" s="108"/>
      <c r="L186" s="108"/>
      <c r="M186" s="108"/>
      <c r="N186" s="108"/>
      <c r="O186" s="108"/>
      <c r="P186" s="107"/>
      <c r="Q186" s="108"/>
      <c r="R186" s="108"/>
      <c r="S186" s="108"/>
      <c r="T186" s="108"/>
      <c r="U186" s="108"/>
      <c r="V186" s="108"/>
      <c r="W186" s="108"/>
      <c r="X186" s="108"/>
    </row>
    <row r="187" spans="1:24" ht="18.75" customHeight="1">
      <c r="A187" s="108"/>
      <c r="B187" s="108"/>
      <c r="C187" s="108"/>
      <c r="D187" s="108"/>
      <c r="E187" s="108"/>
      <c r="F187" s="108"/>
      <c r="G187" s="108"/>
      <c r="H187" s="108"/>
      <c r="I187" s="108"/>
      <c r="J187" s="108"/>
      <c r="K187" s="108"/>
      <c r="L187" s="108"/>
      <c r="M187" s="108"/>
      <c r="N187" s="108"/>
      <c r="O187" s="108"/>
      <c r="P187" s="107"/>
      <c r="Q187" s="108"/>
      <c r="R187" s="108"/>
      <c r="S187" s="108"/>
      <c r="T187" s="108"/>
      <c r="U187" s="108"/>
      <c r="V187" s="108"/>
      <c r="W187" s="108"/>
      <c r="X187" s="108"/>
    </row>
    <row r="188" spans="1:24" ht="18.75" customHeight="1">
      <c r="A188" s="108"/>
      <c r="B188" s="108"/>
      <c r="C188" s="108"/>
      <c r="D188" s="108"/>
      <c r="E188" s="108"/>
      <c r="F188" s="108"/>
      <c r="G188" s="108"/>
      <c r="H188" s="108"/>
      <c r="I188" s="108"/>
      <c r="J188" s="108"/>
      <c r="K188" s="108"/>
      <c r="L188" s="108"/>
      <c r="M188" s="108"/>
      <c r="N188" s="108"/>
      <c r="O188" s="108"/>
      <c r="P188" s="107"/>
      <c r="Q188" s="108"/>
      <c r="R188" s="108"/>
      <c r="S188" s="108"/>
      <c r="T188" s="108"/>
      <c r="U188" s="108"/>
      <c r="V188" s="108"/>
      <c r="W188" s="108"/>
      <c r="X188" s="108"/>
    </row>
    <row r="189" spans="1:24" ht="18.75" customHeight="1">
      <c r="A189" s="108"/>
      <c r="B189" s="108"/>
      <c r="C189" s="108"/>
      <c r="D189" s="108"/>
      <c r="E189" s="108"/>
      <c r="F189" s="108"/>
      <c r="G189" s="108"/>
      <c r="H189" s="108"/>
      <c r="I189" s="108"/>
      <c r="J189" s="108"/>
      <c r="K189" s="108"/>
      <c r="L189" s="108"/>
      <c r="M189" s="108"/>
      <c r="N189" s="108"/>
      <c r="O189" s="108"/>
      <c r="P189" s="107"/>
      <c r="Q189" s="108"/>
      <c r="R189" s="108"/>
      <c r="S189" s="108"/>
      <c r="T189" s="108"/>
      <c r="U189" s="108"/>
      <c r="V189" s="108"/>
      <c r="W189" s="108"/>
      <c r="X189" s="108"/>
    </row>
    <row r="190" spans="1:24" ht="18.75" customHeight="1">
      <c r="A190" s="108"/>
      <c r="B190" s="108"/>
      <c r="C190" s="108"/>
      <c r="D190" s="108"/>
      <c r="E190" s="108"/>
      <c r="F190" s="108"/>
      <c r="G190" s="108"/>
      <c r="H190" s="108"/>
      <c r="I190" s="108"/>
      <c r="J190" s="108"/>
      <c r="K190" s="108"/>
      <c r="L190" s="108"/>
      <c r="M190" s="108"/>
      <c r="N190" s="108"/>
      <c r="O190" s="108"/>
      <c r="P190" s="107"/>
      <c r="Q190" s="108"/>
      <c r="R190" s="108"/>
      <c r="S190" s="108"/>
      <c r="T190" s="108"/>
      <c r="U190" s="108"/>
      <c r="V190" s="108"/>
      <c r="W190" s="108"/>
      <c r="X190" s="108"/>
    </row>
    <row r="191" spans="1:24" ht="18.75" customHeight="1">
      <c r="A191" s="108"/>
      <c r="B191" s="108"/>
      <c r="C191" s="108"/>
      <c r="D191" s="108"/>
      <c r="E191" s="108"/>
      <c r="F191" s="108"/>
      <c r="G191" s="108"/>
      <c r="H191" s="108"/>
      <c r="I191" s="108"/>
      <c r="J191" s="108"/>
      <c r="K191" s="108"/>
      <c r="L191" s="108"/>
      <c r="M191" s="108"/>
      <c r="N191" s="108"/>
      <c r="O191" s="108"/>
      <c r="P191" s="107"/>
      <c r="Q191" s="108"/>
      <c r="R191" s="108"/>
      <c r="S191" s="108"/>
      <c r="T191" s="108"/>
      <c r="U191" s="108"/>
      <c r="V191" s="108"/>
      <c r="W191" s="108"/>
      <c r="X191" s="108"/>
    </row>
    <row r="192" spans="1:24" ht="18.75" customHeight="1">
      <c r="A192" s="108"/>
      <c r="B192" s="108"/>
      <c r="C192" s="108"/>
      <c r="D192" s="108"/>
      <c r="E192" s="108"/>
      <c r="F192" s="108"/>
      <c r="G192" s="108"/>
      <c r="H192" s="108"/>
      <c r="I192" s="108"/>
      <c r="J192" s="108"/>
      <c r="K192" s="108"/>
      <c r="L192" s="108"/>
      <c r="M192" s="108"/>
      <c r="N192" s="108"/>
      <c r="O192" s="108"/>
      <c r="P192" s="107"/>
      <c r="Q192" s="108"/>
      <c r="R192" s="108"/>
      <c r="S192" s="108"/>
      <c r="T192" s="108"/>
      <c r="U192" s="108"/>
      <c r="V192" s="108"/>
      <c r="W192" s="108"/>
      <c r="X192" s="108"/>
    </row>
    <row r="193" spans="1:24" ht="18.75" customHeight="1">
      <c r="A193" s="108"/>
      <c r="B193" s="108"/>
      <c r="C193" s="108"/>
      <c r="D193" s="108"/>
      <c r="E193" s="108"/>
      <c r="F193" s="108"/>
      <c r="G193" s="108"/>
      <c r="H193" s="108"/>
      <c r="I193" s="108"/>
      <c r="J193" s="108"/>
      <c r="K193" s="108"/>
      <c r="L193" s="108"/>
      <c r="M193" s="108"/>
      <c r="N193" s="108"/>
      <c r="O193" s="108"/>
      <c r="P193" s="107"/>
      <c r="Q193" s="108"/>
      <c r="R193" s="108"/>
      <c r="S193" s="108"/>
      <c r="T193" s="108"/>
      <c r="U193" s="108"/>
      <c r="V193" s="108"/>
      <c r="W193" s="108"/>
      <c r="X193" s="108"/>
    </row>
    <row r="194" spans="1:24" ht="18.75" customHeight="1">
      <c r="A194" s="108"/>
      <c r="B194" s="108"/>
      <c r="C194" s="108"/>
      <c r="D194" s="108"/>
      <c r="E194" s="108"/>
      <c r="F194" s="108"/>
      <c r="G194" s="108"/>
      <c r="H194" s="108"/>
      <c r="I194" s="108"/>
      <c r="J194" s="108"/>
      <c r="K194" s="108"/>
      <c r="L194" s="108"/>
      <c r="M194" s="108"/>
      <c r="N194" s="108"/>
      <c r="O194" s="108"/>
      <c r="P194" s="107"/>
      <c r="Q194" s="108"/>
      <c r="R194" s="108"/>
      <c r="S194" s="108"/>
      <c r="T194" s="108"/>
      <c r="U194" s="108"/>
      <c r="V194" s="108"/>
      <c r="W194" s="108"/>
      <c r="X194" s="108"/>
    </row>
    <row r="195" spans="1:24" ht="18.75" customHeight="1">
      <c r="A195" s="108"/>
      <c r="B195" s="108"/>
      <c r="C195" s="108"/>
      <c r="D195" s="108"/>
      <c r="E195" s="108"/>
      <c r="F195" s="108"/>
      <c r="G195" s="108"/>
      <c r="H195" s="108"/>
      <c r="I195" s="108"/>
      <c r="J195" s="108"/>
      <c r="K195" s="108"/>
      <c r="L195" s="108"/>
      <c r="M195" s="108"/>
      <c r="N195" s="108"/>
      <c r="O195" s="108"/>
      <c r="P195" s="107"/>
      <c r="Q195" s="108"/>
      <c r="R195" s="108"/>
      <c r="S195" s="108"/>
      <c r="T195" s="108"/>
      <c r="U195" s="108"/>
      <c r="V195" s="108"/>
      <c r="W195" s="108"/>
      <c r="X195" s="108"/>
    </row>
    <row r="196" spans="1:24" ht="18.75" customHeight="1">
      <c r="A196" s="108"/>
      <c r="B196" s="108"/>
      <c r="C196" s="108"/>
      <c r="D196" s="108"/>
      <c r="E196" s="108"/>
      <c r="F196" s="108"/>
      <c r="G196" s="108"/>
      <c r="H196" s="108"/>
      <c r="I196" s="108"/>
      <c r="J196" s="108"/>
      <c r="K196" s="108"/>
      <c r="L196" s="108"/>
      <c r="M196" s="108"/>
      <c r="N196" s="108"/>
      <c r="O196" s="108"/>
      <c r="P196" s="107"/>
      <c r="Q196" s="108"/>
      <c r="R196" s="108"/>
      <c r="S196" s="108"/>
      <c r="T196" s="108"/>
      <c r="U196" s="108"/>
      <c r="V196" s="108"/>
      <c r="W196" s="108"/>
      <c r="X196" s="108"/>
    </row>
    <row r="197" spans="1:24" ht="18.75" customHeight="1">
      <c r="A197" s="108"/>
      <c r="B197" s="108"/>
      <c r="C197" s="108"/>
      <c r="D197" s="108"/>
      <c r="E197" s="108"/>
      <c r="F197" s="108"/>
      <c r="G197" s="108"/>
      <c r="H197" s="108"/>
      <c r="I197" s="108"/>
      <c r="J197" s="108"/>
      <c r="K197" s="108"/>
      <c r="L197" s="108"/>
      <c r="M197" s="108"/>
      <c r="N197" s="108"/>
      <c r="O197" s="108"/>
      <c r="P197" s="107"/>
      <c r="Q197" s="108"/>
      <c r="R197" s="108"/>
      <c r="S197" s="108"/>
      <c r="T197" s="108"/>
      <c r="U197" s="108"/>
      <c r="V197" s="108"/>
      <c r="W197" s="108"/>
      <c r="X197" s="108"/>
    </row>
    <row r="198" spans="1:24" ht="18.75" customHeight="1">
      <c r="A198" s="108"/>
      <c r="B198" s="108"/>
      <c r="C198" s="108"/>
      <c r="D198" s="108"/>
      <c r="E198" s="108"/>
      <c r="F198" s="108"/>
      <c r="G198" s="108"/>
      <c r="H198" s="108"/>
      <c r="I198" s="108"/>
      <c r="J198" s="108"/>
      <c r="K198" s="108"/>
      <c r="L198" s="108"/>
      <c r="M198" s="108"/>
      <c r="N198" s="108"/>
      <c r="O198" s="108"/>
      <c r="P198" s="107"/>
      <c r="Q198" s="108"/>
      <c r="R198" s="108"/>
      <c r="S198" s="108"/>
      <c r="T198" s="108"/>
      <c r="U198" s="108"/>
      <c r="V198" s="108"/>
      <c r="W198" s="108"/>
      <c r="X198" s="108"/>
    </row>
    <row r="199" spans="1:24" ht="18.75" customHeight="1">
      <c r="A199" s="108"/>
      <c r="B199" s="108"/>
      <c r="C199" s="108"/>
      <c r="D199" s="108"/>
      <c r="E199" s="108"/>
      <c r="F199" s="108"/>
      <c r="G199" s="108"/>
      <c r="H199" s="108"/>
      <c r="I199" s="108"/>
      <c r="J199" s="108"/>
      <c r="K199" s="108"/>
      <c r="L199" s="108"/>
      <c r="M199" s="108"/>
      <c r="N199" s="108"/>
      <c r="O199" s="108"/>
      <c r="P199" s="107"/>
      <c r="Q199" s="108"/>
      <c r="R199" s="108"/>
      <c r="S199" s="108"/>
      <c r="T199" s="108"/>
      <c r="U199" s="108"/>
      <c r="V199" s="108"/>
      <c r="W199" s="108"/>
      <c r="X199" s="108"/>
    </row>
    <row r="200" spans="1:24" ht="18.75" customHeight="1">
      <c r="A200" s="108"/>
      <c r="B200" s="108"/>
      <c r="C200" s="108"/>
      <c r="D200" s="108"/>
      <c r="E200" s="108"/>
      <c r="F200" s="108"/>
      <c r="G200" s="108"/>
      <c r="H200" s="108"/>
      <c r="I200" s="108"/>
      <c r="J200" s="108"/>
      <c r="K200" s="108"/>
      <c r="L200" s="108"/>
      <c r="M200" s="108"/>
      <c r="N200" s="108"/>
      <c r="O200" s="108"/>
      <c r="P200" s="107"/>
      <c r="Q200" s="108"/>
      <c r="R200" s="108"/>
      <c r="S200" s="108"/>
      <c r="T200" s="108"/>
      <c r="U200" s="108"/>
      <c r="V200" s="108"/>
      <c r="W200" s="108"/>
      <c r="X200" s="108"/>
    </row>
    <row r="201" spans="1:24" ht="18.75" customHeight="1">
      <c r="A201" s="108"/>
      <c r="B201" s="108"/>
      <c r="C201" s="108"/>
      <c r="D201" s="108"/>
      <c r="E201" s="108"/>
      <c r="F201" s="108"/>
      <c r="G201" s="108"/>
      <c r="H201" s="108"/>
      <c r="I201" s="108"/>
      <c r="J201" s="108"/>
      <c r="K201" s="108"/>
      <c r="L201" s="108"/>
      <c r="M201" s="108"/>
      <c r="N201" s="108"/>
      <c r="O201" s="108"/>
      <c r="P201" s="107"/>
      <c r="Q201" s="108"/>
      <c r="R201" s="108"/>
      <c r="S201" s="108"/>
      <c r="T201" s="108"/>
      <c r="U201" s="108"/>
      <c r="V201" s="108"/>
      <c r="W201" s="108"/>
      <c r="X201" s="108"/>
    </row>
    <row r="202" spans="1:24" ht="18.75" customHeight="1">
      <c r="A202" s="108"/>
      <c r="B202" s="108"/>
      <c r="C202" s="108"/>
      <c r="D202" s="108"/>
      <c r="E202" s="108"/>
      <c r="F202" s="108"/>
      <c r="G202" s="108"/>
      <c r="H202" s="108"/>
      <c r="I202" s="108"/>
      <c r="J202" s="108"/>
      <c r="K202" s="108"/>
      <c r="L202" s="108"/>
      <c r="M202" s="108"/>
      <c r="N202" s="108"/>
      <c r="O202" s="108"/>
      <c r="P202" s="107"/>
      <c r="Q202" s="108"/>
      <c r="R202" s="108"/>
      <c r="S202" s="108"/>
      <c r="T202" s="108"/>
      <c r="U202" s="108"/>
      <c r="V202" s="108"/>
      <c r="W202" s="108"/>
      <c r="X202" s="108"/>
    </row>
    <row r="203" spans="1:24" ht="18.75" customHeight="1">
      <c r="A203" s="108"/>
      <c r="B203" s="108"/>
      <c r="C203" s="108"/>
      <c r="D203" s="108"/>
      <c r="E203" s="108"/>
      <c r="F203" s="108"/>
      <c r="G203" s="108"/>
      <c r="H203" s="108"/>
      <c r="I203" s="108"/>
      <c r="J203" s="108"/>
      <c r="K203" s="108"/>
      <c r="L203" s="108"/>
      <c r="M203" s="108"/>
      <c r="N203" s="108"/>
      <c r="O203" s="108"/>
      <c r="P203" s="107"/>
      <c r="Q203" s="108"/>
      <c r="R203" s="108"/>
      <c r="S203" s="108"/>
      <c r="T203" s="108"/>
      <c r="U203" s="108"/>
      <c r="V203" s="108"/>
      <c r="W203" s="108"/>
      <c r="X203" s="108"/>
    </row>
    <row r="204" spans="1:24" ht="18.75" customHeight="1">
      <c r="A204" s="108"/>
      <c r="B204" s="108"/>
      <c r="C204" s="108"/>
      <c r="D204" s="108"/>
      <c r="E204" s="108"/>
      <c r="F204" s="108"/>
      <c r="G204" s="108"/>
      <c r="H204" s="108"/>
      <c r="I204" s="108"/>
      <c r="J204" s="108"/>
      <c r="K204" s="108"/>
      <c r="L204" s="108"/>
      <c r="M204" s="108"/>
      <c r="N204" s="108"/>
      <c r="O204" s="108"/>
      <c r="P204" s="107"/>
      <c r="Q204" s="108"/>
      <c r="R204" s="108"/>
      <c r="S204" s="108"/>
      <c r="T204" s="108"/>
      <c r="U204" s="108"/>
      <c r="V204" s="108"/>
      <c r="W204" s="108"/>
      <c r="X204" s="108"/>
    </row>
    <row r="205" spans="1:24" ht="18.75" customHeight="1">
      <c r="A205" s="108"/>
      <c r="B205" s="108"/>
      <c r="C205" s="108"/>
      <c r="D205" s="108"/>
      <c r="E205" s="108"/>
      <c r="F205" s="108"/>
      <c r="G205" s="108"/>
      <c r="H205" s="108"/>
      <c r="I205" s="108"/>
      <c r="J205" s="108"/>
      <c r="K205" s="108"/>
      <c r="L205" s="108"/>
      <c r="M205" s="108"/>
      <c r="N205" s="108"/>
      <c r="O205" s="108"/>
      <c r="P205" s="107"/>
      <c r="Q205" s="108"/>
      <c r="R205" s="108"/>
      <c r="S205" s="108"/>
      <c r="T205" s="108"/>
      <c r="U205" s="108"/>
      <c r="V205" s="108"/>
      <c r="W205" s="108"/>
      <c r="X205" s="108"/>
    </row>
    <row r="206" spans="1:24" ht="18.75" customHeight="1">
      <c r="A206" s="108"/>
      <c r="B206" s="108"/>
      <c r="C206" s="108"/>
      <c r="D206" s="108"/>
      <c r="E206" s="108"/>
      <c r="F206" s="108"/>
      <c r="G206" s="108"/>
      <c r="H206" s="108"/>
      <c r="I206" s="108"/>
      <c r="J206" s="108"/>
      <c r="K206" s="108"/>
      <c r="L206" s="108"/>
      <c r="M206" s="108"/>
      <c r="N206" s="108"/>
      <c r="O206" s="108"/>
      <c r="P206" s="107"/>
      <c r="Q206" s="108"/>
      <c r="R206" s="108"/>
      <c r="S206" s="108"/>
      <c r="T206" s="108"/>
      <c r="U206" s="108"/>
      <c r="V206" s="108"/>
      <c r="W206" s="108"/>
      <c r="X206" s="108"/>
    </row>
    <row r="207" spans="1:24" ht="18.75" customHeight="1">
      <c r="A207" s="108"/>
      <c r="B207" s="108"/>
      <c r="C207" s="108"/>
      <c r="D207" s="108"/>
      <c r="E207" s="108"/>
      <c r="F207" s="108"/>
      <c r="G207" s="108"/>
      <c r="H207" s="108"/>
      <c r="I207" s="108"/>
      <c r="J207" s="108"/>
      <c r="K207" s="108"/>
      <c r="L207" s="108"/>
      <c r="M207" s="108"/>
      <c r="N207" s="108"/>
      <c r="O207" s="108"/>
      <c r="P207" s="107"/>
      <c r="Q207" s="108"/>
      <c r="R207" s="108"/>
      <c r="S207" s="108"/>
      <c r="T207" s="108"/>
      <c r="U207" s="108"/>
      <c r="V207" s="108"/>
      <c r="W207" s="108"/>
      <c r="X207" s="108"/>
    </row>
    <row r="208" spans="1:24" ht="18.75" customHeight="1">
      <c r="A208" s="108"/>
      <c r="B208" s="108"/>
      <c r="C208" s="108"/>
      <c r="D208" s="108"/>
      <c r="E208" s="108"/>
      <c r="F208" s="108"/>
      <c r="G208" s="108"/>
      <c r="H208" s="108"/>
      <c r="I208" s="108"/>
      <c r="J208" s="108"/>
      <c r="K208" s="108"/>
      <c r="L208" s="108"/>
      <c r="M208" s="108"/>
      <c r="N208" s="108"/>
      <c r="O208" s="108"/>
      <c r="P208" s="107"/>
      <c r="Q208" s="108"/>
      <c r="R208" s="108"/>
      <c r="S208" s="108"/>
      <c r="T208" s="108"/>
      <c r="U208" s="108"/>
      <c r="V208" s="108"/>
      <c r="W208" s="108"/>
      <c r="X208" s="108"/>
    </row>
    <row r="209" spans="1:24" ht="18.75" customHeight="1">
      <c r="A209" s="108"/>
      <c r="B209" s="108"/>
      <c r="C209" s="108"/>
      <c r="D209" s="108"/>
      <c r="E209" s="108"/>
      <c r="F209" s="108"/>
      <c r="G209" s="108"/>
      <c r="H209" s="108"/>
      <c r="I209" s="108"/>
      <c r="J209" s="108"/>
      <c r="K209" s="108"/>
      <c r="L209" s="108"/>
      <c r="M209" s="108"/>
      <c r="N209" s="108"/>
      <c r="O209" s="108"/>
      <c r="P209" s="107"/>
      <c r="Q209" s="108"/>
      <c r="R209" s="108"/>
      <c r="S209" s="108"/>
      <c r="T209" s="108"/>
      <c r="U209" s="108"/>
      <c r="V209" s="108"/>
      <c r="W209" s="108"/>
      <c r="X209" s="108"/>
    </row>
    <row r="210" spans="1:24" ht="18.75" customHeight="1">
      <c r="A210" s="108"/>
      <c r="B210" s="108"/>
      <c r="C210" s="108"/>
      <c r="D210" s="108"/>
      <c r="E210" s="108"/>
      <c r="F210" s="108"/>
      <c r="G210" s="108"/>
      <c r="H210" s="108"/>
      <c r="I210" s="108"/>
      <c r="J210" s="108"/>
      <c r="K210" s="108"/>
      <c r="L210" s="108"/>
      <c r="M210" s="108"/>
      <c r="N210" s="108"/>
      <c r="O210" s="108"/>
      <c r="P210" s="107"/>
      <c r="Q210" s="108"/>
      <c r="R210" s="108"/>
      <c r="S210" s="108"/>
      <c r="T210" s="108"/>
      <c r="U210" s="108"/>
      <c r="V210" s="108"/>
      <c r="W210" s="108"/>
      <c r="X210" s="108"/>
    </row>
    <row r="211" spans="1:24" ht="18.75" customHeight="1">
      <c r="A211" s="108"/>
      <c r="B211" s="108"/>
      <c r="C211" s="108"/>
      <c r="D211" s="108"/>
      <c r="E211" s="108"/>
      <c r="F211" s="108"/>
      <c r="G211" s="108"/>
      <c r="H211" s="108"/>
      <c r="I211" s="108"/>
      <c r="J211" s="108"/>
      <c r="K211" s="108"/>
      <c r="L211" s="108"/>
      <c r="M211" s="108"/>
      <c r="N211" s="108"/>
      <c r="O211" s="108"/>
      <c r="P211" s="107"/>
      <c r="Q211" s="108"/>
      <c r="R211" s="108"/>
      <c r="S211" s="108"/>
      <c r="T211" s="108"/>
      <c r="U211" s="108"/>
      <c r="V211" s="108"/>
      <c r="W211" s="108"/>
      <c r="X211" s="108"/>
    </row>
    <row r="212" spans="1:24" ht="18.75" customHeight="1">
      <c r="A212" s="108"/>
      <c r="B212" s="108"/>
      <c r="C212" s="108"/>
      <c r="D212" s="108"/>
      <c r="E212" s="108"/>
      <c r="F212" s="108"/>
      <c r="G212" s="108"/>
      <c r="H212" s="108"/>
      <c r="I212" s="108"/>
      <c r="J212" s="108"/>
      <c r="K212" s="108"/>
      <c r="L212" s="108"/>
      <c r="M212" s="108"/>
      <c r="N212" s="108"/>
      <c r="O212" s="108"/>
      <c r="P212" s="107"/>
      <c r="Q212" s="108"/>
      <c r="R212" s="108"/>
      <c r="S212" s="108"/>
      <c r="T212" s="108"/>
      <c r="U212" s="108"/>
      <c r="V212" s="108"/>
      <c r="W212" s="108"/>
      <c r="X212" s="108"/>
    </row>
    <row r="213" spans="1:24" ht="18.75" customHeight="1">
      <c r="A213" s="108"/>
      <c r="B213" s="108"/>
      <c r="C213" s="108"/>
      <c r="D213" s="108"/>
      <c r="E213" s="108"/>
      <c r="F213" s="108"/>
      <c r="G213" s="108"/>
      <c r="H213" s="108"/>
      <c r="I213" s="108"/>
      <c r="J213" s="108"/>
      <c r="K213" s="108"/>
      <c r="L213" s="108"/>
      <c r="M213" s="108"/>
      <c r="N213" s="108"/>
      <c r="O213" s="108"/>
      <c r="P213" s="107"/>
      <c r="Q213" s="108"/>
      <c r="R213" s="108"/>
      <c r="S213" s="108"/>
      <c r="T213" s="108"/>
      <c r="U213" s="108"/>
      <c r="V213" s="108"/>
      <c r="W213" s="108"/>
      <c r="X213" s="108"/>
    </row>
    <row r="214" spans="1:24" ht="18.75" customHeight="1">
      <c r="A214" s="108"/>
      <c r="B214" s="108"/>
      <c r="C214" s="108"/>
      <c r="D214" s="108"/>
      <c r="E214" s="108"/>
      <c r="F214" s="108"/>
      <c r="G214" s="108"/>
      <c r="H214" s="108"/>
      <c r="I214" s="108"/>
      <c r="J214" s="108"/>
      <c r="K214" s="108"/>
      <c r="L214" s="108"/>
      <c r="M214" s="108"/>
      <c r="N214" s="108"/>
      <c r="O214" s="108"/>
      <c r="P214" s="107"/>
      <c r="Q214" s="108"/>
      <c r="R214" s="108"/>
      <c r="S214" s="108"/>
      <c r="T214" s="108"/>
      <c r="U214" s="108"/>
      <c r="V214" s="108"/>
      <c r="W214" s="108"/>
      <c r="X214" s="108"/>
    </row>
    <row r="215" spans="1:24" ht="18.75" customHeight="1">
      <c r="A215" s="108"/>
      <c r="B215" s="108"/>
      <c r="C215" s="108"/>
      <c r="D215" s="108"/>
      <c r="E215" s="108"/>
      <c r="F215" s="108"/>
      <c r="G215" s="108"/>
      <c r="H215" s="108"/>
      <c r="I215" s="108"/>
      <c r="J215" s="108"/>
      <c r="K215" s="108"/>
      <c r="L215" s="108"/>
      <c r="M215" s="108"/>
      <c r="N215" s="108"/>
      <c r="O215" s="108"/>
      <c r="P215" s="107"/>
      <c r="Q215" s="108"/>
      <c r="R215" s="108"/>
      <c r="S215" s="108"/>
      <c r="T215" s="108"/>
      <c r="U215" s="108"/>
      <c r="V215" s="108"/>
      <c r="W215" s="108"/>
      <c r="X215" s="108"/>
    </row>
    <row r="216" spans="1:24" ht="18.75" customHeight="1">
      <c r="A216" s="108"/>
      <c r="B216" s="108"/>
      <c r="C216" s="108"/>
      <c r="D216" s="108"/>
      <c r="E216" s="108"/>
      <c r="F216" s="108"/>
      <c r="G216" s="108"/>
      <c r="H216" s="108"/>
      <c r="I216" s="108"/>
      <c r="J216" s="108"/>
      <c r="K216" s="108"/>
      <c r="L216" s="108"/>
      <c r="M216" s="108"/>
      <c r="N216" s="108"/>
      <c r="O216" s="108"/>
      <c r="P216" s="107"/>
      <c r="Q216" s="108"/>
      <c r="R216" s="108"/>
      <c r="S216" s="108"/>
      <c r="T216" s="108"/>
      <c r="U216" s="108"/>
      <c r="V216" s="108"/>
      <c r="W216" s="108"/>
      <c r="X216" s="108"/>
    </row>
    <row r="217" spans="1:24" ht="18.75" customHeight="1">
      <c r="A217" s="108"/>
      <c r="B217" s="108"/>
      <c r="C217" s="108"/>
      <c r="D217" s="108"/>
      <c r="E217" s="108"/>
      <c r="F217" s="108"/>
      <c r="G217" s="108"/>
      <c r="H217" s="108"/>
      <c r="I217" s="108"/>
      <c r="J217" s="108"/>
      <c r="K217" s="108"/>
      <c r="L217" s="108"/>
      <c r="M217" s="108"/>
      <c r="N217" s="108"/>
      <c r="O217" s="108"/>
      <c r="P217" s="107"/>
      <c r="Q217" s="108"/>
      <c r="R217" s="108"/>
      <c r="S217" s="108"/>
      <c r="T217" s="108"/>
      <c r="U217" s="108"/>
      <c r="V217" s="108"/>
      <c r="W217" s="108"/>
      <c r="X217" s="108"/>
    </row>
    <row r="218" spans="1:24" ht="18.75" customHeight="1">
      <c r="A218" s="108"/>
      <c r="B218" s="108"/>
      <c r="C218" s="108"/>
      <c r="D218" s="108"/>
      <c r="E218" s="108"/>
      <c r="F218" s="108"/>
      <c r="G218" s="108"/>
      <c r="H218" s="108"/>
      <c r="I218" s="108"/>
      <c r="J218" s="108"/>
      <c r="K218" s="108"/>
      <c r="L218" s="108"/>
      <c r="M218" s="108"/>
      <c r="N218" s="108"/>
      <c r="O218" s="108"/>
      <c r="P218" s="107"/>
      <c r="Q218" s="108"/>
      <c r="R218" s="108"/>
      <c r="S218" s="108"/>
      <c r="T218" s="108"/>
      <c r="U218" s="108"/>
      <c r="V218" s="108"/>
      <c r="W218" s="108"/>
      <c r="X218" s="108"/>
    </row>
    <row r="219" spans="1:24" ht="18.75" customHeight="1">
      <c r="A219" s="108"/>
      <c r="B219" s="108"/>
      <c r="C219" s="108"/>
      <c r="D219" s="108"/>
      <c r="E219" s="108"/>
      <c r="F219" s="108"/>
      <c r="G219" s="108"/>
      <c r="H219" s="108"/>
      <c r="I219" s="108"/>
      <c r="J219" s="108"/>
      <c r="K219" s="108"/>
      <c r="L219" s="108"/>
      <c r="M219" s="108"/>
      <c r="N219" s="108"/>
      <c r="O219" s="108"/>
      <c r="P219" s="107"/>
      <c r="Q219" s="108"/>
      <c r="R219" s="108"/>
      <c r="S219" s="108"/>
      <c r="T219" s="108"/>
      <c r="U219" s="108"/>
      <c r="V219" s="108"/>
      <c r="W219" s="108"/>
      <c r="X219" s="108"/>
    </row>
    <row r="220" spans="1:24" ht="18.75" customHeight="1">
      <c r="A220" s="108"/>
      <c r="B220" s="108"/>
      <c r="C220" s="108"/>
      <c r="D220" s="108"/>
      <c r="E220" s="108"/>
      <c r="F220" s="108"/>
      <c r="G220" s="108"/>
      <c r="H220" s="108"/>
      <c r="I220" s="108"/>
      <c r="J220" s="108"/>
      <c r="K220" s="108"/>
      <c r="L220" s="108"/>
      <c r="M220" s="108"/>
      <c r="N220" s="108"/>
      <c r="O220" s="108"/>
      <c r="P220" s="107"/>
      <c r="Q220" s="108"/>
      <c r="R220" s="108"/>
      <c r="S220" s="108"/>
      <c r="T220" s="108"/>
      <c r="U220" s="108"/>
      <c r="V220" s="108"/>
      <c r="W220" s="108"/>
      <c r="X220" s="108"/>
    </row>
    <row r="221" spans="1:24" ht="18.75" customHeight="1">
      <c r="A221" s="108"/>
      <c r="B221" s="108"/>
      <c r="C221" s="108"/>
      <c r="D221" s="108"/>
      <c r="E221" s="108"/>
      <c r="F221" s="108"/>
      <c r="G221" s="108"/>
      <c r="H221" s="108"/>
      <c r="I221" s="108"/>
      <c r="J221" s="108"/>
      <c r="K221" s="108"/>
      <c r="L221" s="108"/>
      <c r="M221" s="108"/>
      <c r="N221" s="108"/>
      <c r="O221" s="108"/>
      <c r="P221" s="107"/>
      <c r="Q221" s="108"/>
      <c r="R221" s="108"/>
      <c r="S221" s="108"/>
      <c r="T221" s="108"/>
      <c r="U221" s="108"/>
      <c r="V221" s="108"/>
      <c r="W221" s="108"/>
      <c r="X221" s="108"/>
    </row>
    <row r="222" spans="1:24" ht="18.75" customHeight="1">
      <c r="A222" s="108"/>
      <c r="B222" s="108"/>
      <c r="C222" s="108"/>
      <c r="D222" s="108"/>
      <c r="E222" s="108"/>
      <c r="F222" s="108"/>
      <c r="G222" s="108"/>
      <c r="H222" s="108"/>
      <c r="I222" s="108"/>
      <c r="J222" s="108"/>
      <c r="K222" s="108"/>
      <c r="L222" s="108"/>
      <c r="M222" s="108"/>
      <c r="N222" s="108"/>
      <c r="O222" s="108"/>
      <c r="P222" s="107"/>
      <c r="Q222" s="108"/>
      <c r="R222" s="108"/>
      <c r="S222" s="108"/>
      <c r="T222" s="108"/>
      <c r="U222" s="108"/>
      <c r="V222" s="108"/>
      <c r="W222" s="108"/>
      <c r="X222" s="108"/>
    </row>
    <row r="223" spans="1:24" ht="18.75" customHeight="1">
      <c r="A223" s="108"/>
      <c r="B223" s="108"/>
      <c r="C223" s="108"/>
      <c r="D223" s="108"/>
      <c r="E223" s="108"/>
      <c r="F223" s="108"/>
      <c r="G223" s="108"/>
      <c r="H223" s="108"/>
      <c r="I223" s="108"/>
      <c r="J223" s="108"/>
      <c r="K223" s="108"/>
      <c r="L223" s="108"/>
      <c r="M223" s="108"/>
      <c r="N223" s="108"/>
      <c r="O223" s="108"/>
      <c r="P223" s="107"/>
      <c r="Q223" s="108"/>
      <c r="R223" s="108"/>
      <c r="S223" s="108"/>
      <c r="T223" s="108"/>
      <c r="U223" s="108"/>
      <c r="V223" s="108"/>
      <c r="W223" s="108"/>
      <c r="X223" s="108"/>
    </row>
    <row r="224" spans="1:24" ht="18.75" customHeight="1">
      <c r="A224" s="108"/>
      <c r="B224" s="108"/>
      <c r="C224" s="108"/>
      <c r="D224" s="108"/>
      <c r="E224" s="108"/>
      <c r="F224" s="108"/>
      <c r="G224" s="108"/>
      <c r="H224" s="108"/>
      <c r="I224" s="108"/>
      <c r="J224" s="108"/>
      <c r="K224" s="108"/>
      <c r="L224" s="108"/>
      <c r="M224" s="108"/>
      <c r="N224" s="108"/>
      <c r="O224" s="108"/>
      <c r="P224" s="107"/>
      <c r="Q224" s="108"/>
      <c r="R224" s="108"/>
      <c r="S224" s="108"/>
      <c r="T224" s="108"/>
      <c r="U224" s="108"/>
      <c r="V224" s="108"/>
      <c r="W224" s="108"/>
      <c r="X224" s="108"/>
    </row>
    <row r="225" spans="1:24" ht="18.75" customHeight="1">
      <c r="A225" s="108"/>
      <c r="B225" s="108"/>
      <c r="C225" s="108"/>
      <c r="D225" s="108"/>
      <c r="E225" s="108"/>
      <c r="F225" s="108"/>
      <c r="G225" s="108"/>
      <c r="H225" s="108"/>
      <c r="I225" s="108"/>
      <c r="J225" s="108"/>
      <c r="K225" s="108"/>
      <c r="L225" s="108"/>
      <c r="M225" s="108"/>
      <c r="N225" s="108"/>
      <c r="O225" s="108"/>
      <c r="P225" s="107"/>
      <c r="Q225" s="108"/>
      <c r="R225" s="108"/>
      <c r="S225" s="108"/>
      <c r="T225" s="108"/>
      <c r="U225" s="108"/>
      <c r="V225" s="108"/>
      <c r="W225" s="108"/>
      <c r="X225" s="108"/>
    </row>
    <row r="226" spans="1:24" ht="18.75" customHeight="1">
      <c r="A226" s="108"/>
      <c r="B226" s="108"/>
      <c r="C226" s="108"/>
      <c r="D226" s="108"/>
      <c r="E226" s="108"/>
      <c r="F226" s="108"/>
      <c r="G226" s="108"/>
      <c r="H226" s="108"/>
      <c r="I226" s="108"/>
      <c r="J226" s="108"/>
      <c r="K226" s="108"/>
      <c r="L226" s="108"/>
      <c r="M226" s="108"/>
      <c r="N226" s="108"/>
      <c r="O226" s="108"/>
      <c r="P226" s="107"/>
      <c r="Q226" s="108"/>
      <c r="R226" s="108"/>
      <c r="S226" s="108"/>
      <c r="T226" s="108"/>
      <c r="U226" s="108"/>
      <c r="V226" s="108"/>
      <c r="W226" s="108"/>
      <c r="X226" s="108"/>
    </row>
    <row r="227" spans="1:24" ht="18.75" customHeight="1">
      <c r="A227" s="108"/>
      <c r="B227" s="108"/>
      <c r="C227" s="108"/>
      <c r="D227" s="108"/>
      <c r="E227" s="108"/>
      <c r="F227" s="108"/>
      <c r="G227" s="108"/>
      <c r="H227" s="108"/>
      <c r="I227" s="108"/>
      <c r="J227" s="108"/>
      <c r="K227" s="108"/>
      <c r="L227" s="108"/>
      <c r="M227" s="108"/>
      <c r="N227" s="108"/>
      <c r="O227" s="108"/>
      <c r="P227" s="107"/>
      <c r="Q227" s="108"/>
      <c r="R227" s="108"/>
      <c r="S227" s="108"/>
      <c r="T227" s="108"/>
      <c r="U227" s="108"/>
      <c r="V227" s="108"/>
      <c r="W227" s="108"/>
      <c r="X227" s="108"/>
    </row>
    <row r="228" spans="1:24" ht="18.75" customHeight="1">
      <c r="A228" s="108"/>
      <c r="B228" s="108"/>
      <c r="C228" s="108"/>
      <c r="D228" s="108"/>
      <c r="E228" s="108"/>
      <c r="F228" s="108"/>
      <c r="G228" s="108"/>
      <c r="H228" s="108"/>
      <c r="I228" s="108"/>
      <c r="J228" s="108"/>
      <c r="K228" s="108"/>
      <c r="L228" s="108"/>
      <c r="M228" s="108"/>
      <c r="N228" s="108"/>
      <c r="O228" s="108"/>
      <c r="P228" s="107"/>
      <c r="Q228" s="108"/>
      <c r="R228" s="108"/>
      <c r="S228" s="108"/>
      <c r="T228" s="108"/>
      <c r="U228" s="108"/>
      <c r="V228" s="108"/>
      <c r="W228" s="108"/>
      <c r="X228" s="108"/>
    </row>
    <row r="229" spans="1:24" ht="18.75" customHeight="1">
      <c r="A229" s="108"/>
      <c r="B229" s="108"/>
      <c r="C229" s="108"/>
      <c r="D229" s="108"/>
      <c r="E229" s="108"/>
      <c r="F229" s="108"/>
      <c r="G229" s="108"/>
      <c r="H229" s="108"/>
      <c r="I229" s="108"/>
      <c r="J229" s="108"/>
      <c r="K229" s="108"/>
      <c r="L229" s="108"/>
      <c r="M229" s="108"/>
      <c r="N229" s="108"/>
      <c r="O229" s="108"/>
      <c r="P229" s="107"/>
      <c r="Q229" s="108"/>
      <c r="R229" s="108"/>
      <c r="S229" s="108"/>
      <c r="T229" s="108"/>
      <c r="U229" s="108"/>
      <c r="V229" s="108"/>
      <c r="W229" s="108"/>
      <c r="X229" s="108"/>
    </row>
    <row r="230" spans="1:24" ht="18.75" customHeight="1">
      <c r="A230" s="108"/>
      <c r="B230" s="108"/>
      <c r="C230" s="108"/>
      <c r="D230" s="108"/>
      <c r="E230" s="108"/>
      <c r="F230" s="108"/>
      <c r="G230" s="108"/>
      <c r="H230" s="108"/>
      <c r="I230" s="108"/>
      <c r="J230" s="108"/>
      <c r="K230" s="108"/>
      <c r="L230" s="108"/>
      <c r="M230" s="108"/>
      <c r="N230" s="108"/>
      <c r="O230" s="108"/>
      <c r="P230" s="107"/>
      <c r="Q230" s="108"/>
      <c r="R230" s="108"/>
      <c r="S230" s="108"/>
      <c r="T230" s="108"/>
      <c r="U230" s="108"/>
      <c r="V230" s="108"/>
      <c r="W230" s="108"/>
      <c r="X230" s="108"/>
    </row>
    <row r="231" spans="1:24" ht="18.75" customHeight="1">
      <c r="A231" s="108"/>
      <c r="B231" s="108"/>
      <c r="C231" s="108"/>
      <c r="D231" s="108"/>
      <c r="E231" s="108"/>
      <c r="F231" s="108"/>
      <c r="G231" s="108"/>
      <c r="H231" s="108"/>
      <c r="I231" s="108"/>
      <c r="J231" s="108"/>
      <c r="K231" s="108"/>
      <c r="L231" s="108"/>
      <c r="M231" s="108"/>
      <c r="N231" s="108"/>
      <c r="O231" s="108"/>
      <c r="P231" s="107"/>
      <c r="Q231" s="108"/>
      <c r="R231" s="108"/>
      <c r="S231" s="108"/>
      <c r="T231" s="108"/>
      <c r="U231" s="108"/>
      <c r="V231" s="108"/>
      <c r="W231" s="108"/>
      <c r="X231" s="108"/>
    </row>
    <row r="232" spans="1:24" ht="18.75" customHeight="1">
      <c r="A232" s="108"/>
      <c r="B232" s="108"/>
      <c r="C232" s="108"/>
      <c r="D232" s="108"/>
      <c r="E232" s="108"/>
      <c r="F232" s="108"/>
      <c r="G232" s="108"/>
      <c r="H232" s="108"/>
      <c r="I232" s="108"/>
      <c r="J232" s="108"/>
      <c r="K232" s="108"/>
      <c r="L232" s="108"/>
      <c r="M232" s="108"/>
      <c r="N232" s="108"/>
      <c r="O232" s="108"/>
      <c r="P232" s="107"/>
      <c r="Q232" s="108"/>
      <c r="R232" s="108"/>
      <c r="S232" s="108"/>
      <c r="T232" s="108"/>
      <c r="U232" s="108"/>
      <c r="V232" s="108"/>
      <c r="W232" s="108"/>
      <c r="X232" s="108"/>
    </row>
    <row r="233" spans="1:24" ht="18.75" customHeight="1">
      <c r="A233" s="108"/>
      <c r="B233" s="108"/>
      <c r="C233" s="108"/>
      <c r="D233" s="108"/>
      <c r="E233" s="108"/>
      <c r="F233" s="108"/>
      <c r="G233" s="108"/>
      <c r="H233" s="108"/>
      <c r="I233" s="108"/>
      <c r="J233" s="108"/>
      <c r="K233" s="108"/>
      <c r="L233" s="108"/>
      <c r="M233" s="108"/>
      <c r="N233" s="108"/>
      <c r="O233" s="108"/>
      <c r="P233" s="107"/>
      <c r="Q233" s="108"/>
      <c r="R233" s="108"/>
      <c r="S233" s="108"/>
      <c r="T233" s="108"/>
      <c r="U233" s="108"/>
      <c r="V233" s="108"/>
      <c r="W233" s="108"/>
      <c r="X233" s="108"/>
    </row>
    <row r="234" spans="1:24" ht="18.75" customHeight="1">
      <c r="A234" s="108"/>
      <c r="B234" s="108"/>
      <c r="C234" s="108"/>
      <c r="D234" s="108"/>
      <c r="E234" s="108"/>
      <c r="F234" s="108"/>
      <c r="G234" s="108"/>
      <c r="H234" s="108"/>
      <c r="I234" s="108"/>
      <c r="J234" s="108"/>
      <c r="K234" s="108"/>
      <c r="L234" s="108"/>
      <c r="M234" s="108"/>
      <c r="N234" s="108"/>
      <c r="O234" s="108"/>
      <c r="P234" s="107"/>
      <c r="Q234" s="108"/>
      <c r="R234" s="108"/>
      <c r="S234" s="108"/>
      <c r="T234" s="108"/>
      <c r="U234" s="108"/>
      <c r="V234" s="108"/>
      <c r="W234" s="108"/>
      <c r="X234" s="108"/>
    </row>
    <row r="235" spans="1:24" ht="18.75" customHeight="1">
      <c r="A235" s="108"/>
      <c r="B235" s="108"/>
      <c r="C235" s="108"/>
      <c r="D235" s="108"/>
      <c r="E235" s="108"/>
      <c r="F235" s="108"/>
      <c r="G235" s="108"/>
      <c r="H235" s="108"/>
      <c r="I235" s="108"/>
      <c r="J235" s="108"/>
      <c r="K235" s="108"/>
      <c r="L235" s="108"/>
      <c r="M235" s="108"/>
      <c r="N235" s="108"/>
      <c r="O235" s="108"/>
      <c r="P235" s="107"/>
      <c r="Q235" s="108"/>
      <c r="R235" s="108"/>
      <c r="S235" s="108"/>
      <c r="T235" s="108"/>
      <c r="U235" s="108"/>
      <c r="V235" s="108"/>
      <c r="W235" s="108"/>
      <c r="X235" s="108"/>
    </row>
    <row r="236" spans="1:24" ht="18.75" customHeight="1">
      <c r="A236" s="108"/>
      <c r="B236" s="108"/>
      <c r="C236" s="108"/>
      <c r="D236" s="108"/>
      <c r="E236" s="108"/>
      <c r="F236" s="108"/>
      <c r="G236" s="108"/>
      <c r="H236" s="108"/>
      <c r="I236" s="108"/>
      <c r="J236" s="108"/>
      <c r="K236" s="108"/>
      <c r="L236" s="108"/>
      <c r="M236" s="108"/>
      <c r="N236" s="108"/>
      <c r="O236" s="108"/>
      <c r="P236" s="107"/>
      <c r="Q236" s="108"/>
      <c r="R236" s="108"/>
      <c r="S236" s="108"/>
      <c r="T236" s="108"/>
      <c r="U236" s="108"/>
      <c r="V236" s="108"/>
      <c r="W236" s="108"/>
      <c r="X236" s="108"/>
    </row>
    <row r="237" spans="1:24" ht="18.75" customHeight="1">
      <c r="A237" s="108"/>
      <c r="B237" s="108"/>
      <c r="C237" s="108"/>
      <c r="D237" s="108"/>
      <c r="E237" s="108"/>
      <c r="F237" s="108"/>
      <c r="G237" s="108"/>
      <c r="H237" s="108"/>
      <c r="I237" s="108"/>
      <c r="J237" s="108"/>
      <c r="K237" s="108"/>
      <c r="L237" s="108"/>
      <c r="M237" s="108"/>
      <c r="N237" s="108"/>
      <c r="O237" s="108"/>
      <c r="P237" s="107"/>
      <c r="Q237" s="108"/>
      <c r="R237" s="108"/>
      <c r="S237" s="108"/>
      <c r="T237" s="108"/>
      <c r="U237" s="108"/>
      <c r="V237" s="108"/>
      <c r="W237" s="108"/>
      <c r="X237" s="108"/>
    </row>
    <row r="238" spans="1:24" ht="18.75" customHeight="1">
      <c r="A238" s="108"/>
      <c r="B238" s="108"/>
      <c r="C238" s="108"/>
      <c r="D238" s="108"/>
      <c r="E238" s="108"/>
      <c r="F238" s="108"/>
      <c r="G238" s="108"/>
      <c r="H238" s="108"/>
      <c r="I238" s="108"/>
      <c r="J238" s="108"/>
      <c r="K238" s="108"/>
      <c r="L238" s="108"/>
      <c r="M238" s="108"/>
      <c r="N238" s="108"/>
      <c r="O238" s="108"/>
      <c r="P238" s="107"/>
      <c r="Q238" s="108"/>
      <c r="R238" s="108"/>
      <c r="S238" s="108"/>
      <c r="T238" s="108"/>
      <c r="U238" s="108"/>
      <c r="V238" s="108"/>
      <c r="W238" s="108"/>
      <c r="X238" s="108"/>
    </row>
    <row r="239" spans="1:24" ht="18.75" customHeight="1">
      <c r="A239" s="108"/>
      <c r="B239" s="108"/>
      <c r="C239" s="108"/>
      <c r="D239" s="108"/>
      <c r="E239" s="108"/>
      <c r="F239" s="108"/>
      <c r="G239" s="108"/>
      <c r="H239" s="108"/>
      <c r="I239" s="108"/>
      <c r="J239" s="108"/>
      <c r="K239" s="108"/>
      <c r="L239" s="108"/>
      <c r="M239" s="108"/>
      <c r="N239" s="108"/>
      <c r="O239" s="108"/>
      <c r="P239" s="107"/>
      <c r="Q239" s="108"/>
      <c r="R239" s="108"/>
      <c r="S239" s="108"/>
      <c r="T239" s="108"/>
      <c r="U239" s="108"/>
      <c r="V239" s="108"/>
      <c r="W239" s="108"/>
      <c r="X239" s="108"/>
    </row>
    <row r="240" spans="1:24" ht="18.75" customHeight="1">
      <c r="A240" s="108"/>
      <c r="B240" s="108"/>
      <c r="C240" s="108"/>
      <c r="D240" s="108"/>
      <c r="E240" s="108"/>
      <c r="F240" s="108"/>
      <c r="G240" s="108"/>
      <c r="H240" s="108"/>
      <c r="I240" s="108"/>
      <c r="J240" s="108"/>
      <c r="K240" s="108"/>
      <c r="L240" s="108"/>
      <c r="M240" s="108"/>
      <c r="N240" s="108"/>
      <c r="O240" s="108"/>
      <c r="P240" s="107"/>
      <c r="Q240" s="108"/>
      <c r="R240" s="108"/>
      <c r="S240" s="108"/>
      <c r="T240" s="108"/>
      <c r="U240" s="108"/>
      <c r="V240" s="108"/>
      <c r="W240" s="108"/>
      <c r="X240" s="108"/>
    </row>
    <row r="241" spans="1:24" ht="18.75" customHeight="1">
      <c r="A241" s="108"/>
      <c r="B241" s="108"/>
      <c r="C241" s="108"/>
      <c r="D241" s="108"/>
      <c r="E241" s="108"/>
      <c r="F241" s="108"/>
      <c r="G241" s="108"/>
      <c r="H241" s="108"/>
      <c r="I241" s="108"/>
      <c r="J241" s="108"/>
      <c r="K241" s="108"/>
      <c r="L241" s="108"/>
      <c r="M241" s="108"/>
      <c r="N241" s="108"/>
      <c r="O241" s="108"/>
      <c r="P241" s="107"/>
      <c r="Q241" s="108"/>
      <c r="R241" s="108"/>
      <c r="S241" s="108"/>
      <c r="T241" s="108"/>
      <c r="U241" s="108"/>
      <c r="V241" s="108"/>
      <c r="W241" s="108"/>
      <c r="X241" s="108"/>
    </row>
    <row r="242" spans="1:24" ht="18.75" customHeight="1">
      <c r="A242" s="108"/>
      <c r="B242" s="108"/>
      <c r="C242" s="108"/>
      <c r="D242" s="108"/>
      <c r="E242" s="108"/>
      <c r="F242" s="108"/>
      <c r="G242" s="108"/>
      <c r="H242" s="108"/>
      <c r="I242" s="108"/>
      <c r="J242" s="108"/>
      <c r="K242" s="108"/>
      <c r="L242" s="108"/>
      <c r="M242" s="108"/>
      <c r="N242" s="108"/>
      <c r="O242" s="108"/>
      <c r="P242" s="107"/>
      <c r="Q242" s="108"/>
      <c r="R242" s="108"/>
      <c r="S242" s="108"/>
      <c r="T242" s="108"/>
      <c r="U242" s="108"/>
      <c r="V242" s="108"/>
      <c r="W242" s="108"/>
      <c r="X242" s="108"/>
    </row>
    <row r="243" spans="1:24" ht="18.75" customHeight="1">
      <c r="A243" s="108"/>
      <c r="B243" s="108"/>
      <c r="C243" s="108"/>
      <c r="D243" s="108"/>
      <c r="E243" s="108"/>
      <c r="F243" s="108"/>
      <c r="G243" s="108"/>
      <c r="H243" s="108"/>
      <c r="I243" s="108"/>
      <c r="J243" s="108"/>
      <c r="K243" s="108"/>
      <c r="L243" s="108"/>
      <c r="M243" s="108"/>
      <c r="N243" s="108"/>
      <c r="O243" s="108"/>
      <c r="P243" s="107"/>
      <c r="Q243" s="108"/>
      <c r="R243" s="108"/>
      <c r="S243" s="108"/>
      <c r="T243" s="108"/>
      <c r="U243" s="108"/>
      <c r="V243" s="108"/>
      <c r="W243" s="108"/>
      <c r="X243" s="108"/>
    </row>
    <row r="244" spans="1:24" ht="18.75" customHeight="1">
      <c r="A244" s="108"/>
      <c r="B244" s="108"/>
      <c r="C244" s="108"/>
      <c r="D244" s="108"/>
      <c r="E244" s="108"/>
      <c r="F244" s="108"/>
      <c r="G244" s="108"/>
      <c r="H244" s="108"/>
      <c r="I244" s="108"/>
      <c r="J244" s="108"/>
      <c r="K244" s="108"/>
      <c r="L244" s="108"/>
      <c r="M244" s="108"/>
      <c r="N244" s="108"/>
      <c r="O244" s="108"/>
      <c r="P244" s="107"/>
      <c r="Q244" s="108"/>
      <c r="R244" s="108"/>
      <c r="S244" s="108"/>
      <c r="T244" s="108"/>
      <c r="U244" s="108"/>
      <c r="V244" s="108"/>
      <c r="W244" s="108"/>
      <c r="X244" s="108"/>
    </row>
    <row r="245" spans="1:24" ht="18.75" customHeight="1">
      <c r="A245" s="108"/>
      <c r="B245" s="108"/>
      <c r="C245" s="108"/>
      <c r="D245" s="108"/>
      <c r="E245" s="108"/>
      <c r="F245" s="108"/>
      <c r="G245" s="108"/>
      <c r="H245" s="108"/>
      <c r="I245" s="108"/>
      <c r="J245" s="108"/>
      <c r="K245" s="108"/>
      <c r="L245" s="108"/>
      <c r="M245" s="108"/>
      <c r="N245" s="108"/>
      <c r="O245" s="108"/>
      <c r="P245" s="107"/>
      <c r="Q245" s="108"/>
      <c r="R245" s="108"/>
      <c r="S245" s="108"/>
      <c r="T245" s="108"/>
      <c r="U245" s="108"/>
      <c r="V245" s="108"/>
      <c r="W245" s="108"/>
      <c r="X245" s="108"/>
    </row>
    <row r="246" spans="1:24" ht="18.75" customHeight="1">
      <c r="A246" s="108"/>
      <c r="B246" s="108"/>
      <c r="C246" s="108"/>
      <c r="D246" s="108"/>
      <c r="E246" s="108"/>
      <c r="F246" s="108"/>
      <c r="G246" s="108"/>
      <c r="H246" s="108"/>
      <c r="I246" s="108"/>
      <c r="J246" s="108"/>
      <c r="K246" s="108"/>
      <c r="L246" s="108"/>
      <c r="M246" s="108"/>
      <c r="N246" s="108"/>
      <c r="O246" s="108"/>
      <c r="P246" s="107"/>
      <c r="Q246" s="108"/>
      <c r="R246" s="108"/>
      <c r="S246" s="108"/>
      <c r="T246" s="108"/>
      <c r="U246" s="108"/>
      <c r="V246" s="108"/>
      <c r="W246" s="108"/>
      <c r="X246" s="108"/>
    </row>
    <row r="247" spans="1:24" ht="18.75" customHeight="1">
      <c r="A247" s="108"/>
      <c r="B247" s="108"/>
      <c r="C247" s="108"/>
      <c r="D247" s="108"/>
      <c r="E247" s="108"/>
      <c r="F247" s="108"/>
      <c r="G247" s="108"/>
      <c r="H247" s="108"/>
      <c r="I247" s="108"/>
      <c r="J247" s="108"/>
      <c r="K247" s="108"/>
      <c r="L247" s="108"/>
      <c r="M247" s="108"/>
      <c r="N247" s="108"/>
      <c r="O247" s="108"/>
      <c r="P247" s="107"/>
      <c r="Q247" s="108"/>
      <c r="R247" s="108"/>
      <c r="S247" s="108"/>
      <c r="T247" s="108"/>
      <c r="U247" s="108"/>
      <c r="V247" s="108"/>
      <c r="W247" s="108"/>
      <c r="X247" s="108"/>
    </row>
    <row r="248" spans="1:24" ht="18.75" customHeight="1">
      <c r="A248" s="108"/>
      <c r="B248" s="108"/>
      <c r="C248" s="108"/>
      <c r="D248" s="108"/>
      <c r="E248" s="108"/>
      <c r="F248" s="108"/>
      <c r="G248" s="108"/>
      <c r="H248" s="108"/>
      <c r="I248" s="108"/>
      <c r="J248" s="108"/>
      <c r="K248" s="108"/>
      <c r="L248" s="108"/>
      <c r="M248" s="108"/>
      <c r="N248" s="108"/>
      <c r="O248" s="108"/>
      <c r="P248" s="107"/>
      <c r="Q248" s="108"/>
      <c r="R248" s="108"/>
      <c r="S248" s="108"/>
      <c r="T248" s="108"/>
      <c r="U248" s="108"/>
      <c r="V248" s="108"/>
      <c r="W248" s="108"/>
      <c r="X248" s="108"/>
    </row>
    <row r="249" spans="1:24" ht="18.75" customHeight="1">
      <c r="A249" s="108"/>
      <c r="B249" s="108"/>
      <c r="C249" s="108"/>
      <c r="D249" s="108"/>
      <c r="E249" s="108"/>
      <c r="F249" s="108"/>
      <c r="G249" s="108"/>
      <c r="H249" s="108"/>
      <c r="I249" s="108"/>
      <c r="J249" s="108"/>
      <c r="K249" s="108"/>
      <c r="L249" s="108"/>
      <c r="M249" s="108"/>
      <c r="N249" s="108"/>
      <c r="O249" s="108"/>
      <c r="P249" s="107"/>
      <c r="Q249" s="108"/>
      <c r="R249" s="108"/>
      <c r="S249" s="108"/>
      <c r="T249" s="108"/>
      <c r="U249" s="108"/>
      <c r="V249" s="108"/>
      <c r="W249" s="108"/>
      <c r="X249" s="108"/>
    </row>
    <row r="250" spans="1:24" ht="18.75" customHeight="1">
      <c r="A250" s="108"/>
      <c r="B250" s="108"/>
      <c r="C250" s="108"/>
      <c r="D250" s="108"/>
      <c r="E250" s="108"/>
      <c r="F250" s="108"/>
      <c r="G250" s="108"/>
      <c r="H250" s="108"/>
      <c r="I250" s="108"/>
      <c r="J250" s="108"/>
      <c r="K250" s="108"/>
      <c r="L250" s="108"/>
      <c r="M250" s="108"/>
      <c r="N250" s="108"/>
      <c r="O250" s="108"/>
      <c r="P250" s="107"/>
      <c r="Q250" s="108"/>
      <c r="R250" s="108"/>
      <c r="S250" s="108"/>
      <c r="T250" s="108"/>
      <c r="U250" s="108"/>
      <c r="V250" s="108"/>
      <c r="W250" s="108"/>
      <c r="X250" s="108"/>
    </row>
    <row r="251" spans="1:24" ht="18.75" customHeight="1">
      <c r="A251" s="108"/>
      <c r="B251" s="108"/>
      <c r="C251" s="108"/>
      <c r="D251" s="108"/>
      <c r="E251" s="108"/>
      <c r="F251" s="108"/>
      <c r="G251" s="108"/>
      <c r="H251" s="108"/>
      <c r="I251" s="108"/>
      <c r="J251" s="108"/>
      <c r="K251" s="108"/>
      <c r="L251" s="108"/>
      <c r="M251" s="108"/>
      <c r="N251" s="108"/>
      <c r="O251" s="108"/>
      <c r="P251" s="107"/>
      <c r="Q251" s="108"/>
      <c r="R251" s="108"/>
      <c r="S251" s="108"/>
      <c r="T251" s="108"/>
      <c r="U251" s="108"/>
      <c r="V251" s="108"/>
      <c r="W251" s="108"/>
      <c r="X251" s="108"/>
    </row>
    <row r="252" spans="1:24" ht="18.75" customHeight="1">
      <c r="A252" s="108"/>
      <c r="B252" s="108"/>
      <c r="C252" s="108"/>
      <c r="D252" s="108"/>
      <c r="E252" s="108"/>
      <c r="F252" s="108"/>
      <c r="G252" s="108"/>
      <c r="H252" s="108"/>
      <c r="I252" s="108"/>
      <c r="J252" s="108"/>
      <c r="K252" s="108"/>
      <c r="L252" s="108"/>
      <c r="M252" s="108"/>
      <c r="N252" s="108"/>
      <c r="O252" s="108"/>
      <c r="P252" s="107"/>
      <c r="Q252" s="108"/>
      <c r="R252" s="108"/>
      <c r="S252" s="108"/>
      <c r="T252" s="108"/>
      <c r="U252" s="108"/>
      <c r="V252" s="108"/>
      <c r="W252" s="108"/>
      <c r="X252" s="108"/>
    </row>
    <row r="253" spans="1:24" ht="18.75" customHeight="1">
      <c r="A253" s="108"/>
      <c r="B253" s="108"/>
      <c r="C253" s="108"/>
      <c r="D253" s="108"/>
      <c r="E253" s="108"/>
      <c r="F253" s="108"/>
      <c r="G253" s="108"/>
      <c r="H253" s="108"/>
      <c r="I253" s="108"/>
      <c r="J253" s="108"/>
      <c r="K253" s="108"/>
      <c r="L253" s="108"/>
      <c r="M253" s="108"/>
      <c r="N253" s="108"/>
      <c r="O253" s="108"/>
      <c r="P253" s="107"/>
      <c r="Q253" s="108"/>
      <c r="R253" s="108"/>
      <c r="S253" s="108"/>
      <c r="T253" s="108"/>
      <c r="U253" s="108"/>
      <c r="V253" s="108"/>
      <c r="W253" s="108"/>
      <c r="X253" s="108"/>
    </row>
    <row r="254" spans="1:24" ht="18.75" customHeight="1">
      <c r="A254" s="108"/>
      <c r="B254" s="108"/>
      <c r="C254" s="108"/>
      <c r="D254" s="108"/>
      <c r="E254" s="108"/>
      <c r="F254" s="108"/>
      <c r="G254" s="108"/>
      <c r="H254" s="108"/>
      <c r="I254" s="108"/>
      <c r="J254" s="108"/>
      <c r="K254" s="108"/>
      <c r="L254" s="108"/>
      <c r="M254" s="108"/>
      <c r="N254" s="108"/>
      <c r="O254" s="108"/>
      <c r="P254" s="107"/>
      <c r="Q254" s="108"/>
      <c r="R254" s="108"/>
      <c r="S254" s="108"/>
      <c r="T254" s="108"/>
      <c r="U254" s="108"/>
      <c r="V254" s="108"/>
      <c r="W254" s="108"/>
      <c r="X254" s="108"/>
    </row>
    <row r="255" spans="1:24" ht="18.75" customHeight="1">
      <c r="A255" s="108"/>
      <c r="B255" s="108"/>
      <c r="C255" s="108"/>
      <c r="D255" s="108"/>
      <c r="E255" s="108"/>
      <c r="F255" s="108"/>
      <c r="G255" s="108"/>
      <c r="H255" s="108"/>
      <c r="I255" s="108"/>
      <c r="J255" s="108"/>
      <c r="K255" s="108"/>
      <c r="L255" s="108"/>
      <c r="M255" s="108"/>
      <c r="N255" s="108"/>
      <c r="O255" s="108"/>
      <c r="P255" s="107"/>
      <c r="Q255" s="108"/>
      <c r="R255" s="108"/>
      <c r="S255" s="108"/>
      <c r="T255" s="108"/>
      <c r="U255" s="108"/>
      <c r="V255" s="108"/>
      <c r="W255" s="108"/>
      <c r="X255" s="108"/>
    </row>
    <row r="256" spans="1:24" ht="18.75" customHeight="1">
      <c r="A256" s="108"/>
      <c r="B256" s="108"/>
      <c r="C256" s="108"/>
      <c r="D256" s="108"/>
      <c r="E256" s="108"/>
      <c r="F256" s="108"/>
      <c r="G256" s="108"/>
      <c r="H256" s="108"/>
      <c r="I256" s="108"/>
      <c r="J256" s="108"/>
      <c r="K256" s="108"/>
      <c r="L256" s="108"/>
      <c r="M256" s="108"/>
      <c r="N256" s="108"/>
      <c r="O256" s="108"/>
      <c r="P256" s="107"/>
      <c r="Q256" s="108"/>
      <c r="R256" s="108"/>
      <c r="S256" s="108"/>
      <c r="T256" s="108"/>
      <c r="U256" s="108"/>
      <c r="V256" s="108"/>
      <c r="W256" s="108"/>
      <c r="X256" s="108"/>
    </row>
    <row r="257" spans="1:24" ht="18.75" customHeight="1">
      <c r="A257" s="108"/>
      <c r="B257" s="108"/>
      <c r="C257" s="108"/>
      <c r="D257" s="108"/>
      <c r="E257" s="108"/>
      <c r="F257" s="108"/>
      <c r="G257" s="108"/>
      <c r="H257" s="108"/>
      <c r="I257" s="108"/>
      <c r="J257" s="108"/>
      <c r="K257" s="108"/>
      <c r="L257" s="108"/>
      <c r="M257" s="108"/>
      <c r="N257" s="108"/>
      <c r="O257" s="108"/>
      <c r="P257" s="107"/>
      <c r="Q257" s="108"/>
      <c r="R257" s="108"/>
      <c r="S257" s="108"/>
      <c r="T257" s="108"/>
      <c r="U257" s="108"/>
      <c r="V257" s="108"/>
      <c r="W257" s="108"/>
      <c r="X257" s="108"/>
    </row>
    <row r="258" spans="1:24" ht="18.75" customHeight="1">
      <c r="A258" s="108"/>
      <c r="B258" s="108"/>
      <c r="C258" s="108"/>
      <c r="D258" s="108"/>
      <c r="E258" s="108"/>
      <c r="F258" s="108"/>
      <c r="G258" s="108"/>
      <c r="H258" s="108"/>
      <c r="I258" s="108"/>
      <c r="J258" s="108"/>
      <c r="K258" s="108"/>
      <c r="L258" s="108"/>
      <c r="M258" s="108"/>
      <c r="N258" s="108"/>
      <c r="O258" s="108"/>
      <c r="P258" s="107"/>
      <c r="Q258" s="108"/>
      <c r="R258" s="108"/>
      <c r="S258" s="108"/>
      <c r="T258" s="108"/>
      <c r="U258" s="108"/>
      <c r="V258" s="108"/>
      <c r="W258" s="108"/>
      <c r="X258" s="108"/>
    </row>
    <row r="259" spans="1:24" ht="18.75" customHeight="1">
      <c r="A259" s="108"/>
      <c r="B259" s="108"/>
      <c r="C259" s="108"/>
      <c r="D259" s="108"/>
      <c r="E259" s="108"/>
      <c r="F259" s="108"/>
      <c r="G259" s="108"/>
      <c r="H259" s="108"/>
      <c r="I259" s="108"/>
      <c r="J259" s="108"/>
      <c r="K259" s="108"/>
      <c r="L259" s="108"/>
      <c r="M259" s="108"/>
      <c r="N259" s="108"/>
      <c r="O259" s="108"/>
      <c r="P259" s="107"/>
      <c r="Q259" s="108"/>
      <c r="R259" s="108"/>
      <c r="S259" s="108"/>
      <c r="T259" s="108"/>
      <c r="U259" s="108"/>
      <c r="V259" s="108"/>
      <c r="W259" s="108"/>
      <c r="X259" s="108"/>
    </row>
    <row r="260" spans="1:24" ht="18.75" customHeight="1">
      <c r="A260" s="108"/>
      <c r="B260" s="108"/>
      <c r="C260" s="108"/>
      <c r="D260" s="108"/>
      <c r="E260" s="108"/>
      <c r="F260" s="108"/>
      <c r="G260" s="108"/>
      <c r="H260" s="108"/>
      <c r="I260" s="108"/>
      <c r="J260" s="108"/>
      <c r="K260" s="108"/>
      <c r="L260" s="108"/>
      <c r="M260" s="108"/>
      <c r="N260" s="108"/>
      <c r="O260" s="108"/>
      <c r="P260" s="107"/>
      <c r="Q260" s="108"/>
      <c r="R260" s="108"/>
      <c r="S260" s="108"/>
      <c r="T260" s="108"/>
      <c r="U260" s="108"/>
      <c r="V260" s="108"/>
      <c r="W260" s="108"/>
      <c r="X260" s="108"/>
    </row>
    <row r="261" spans="1:24" ht="18.75" customHeight="1">
      <c r="A261" s="108"/>
      <c r="B261" s="108"/>
      <c r="C261" s="108"/>
      <c r="D261" s="108"/>
      <c r="E261" s="108"/>
      <c r="F261" s="108"/>
      <c r="G261" s="108"/>
      <c r="H261" s="108"/>
      <c r="I261" s="108"/>
      <c r="J261" s="108"/>
      <c r="K261" s="108"/>
      <c r="L261" s="108"/>
      <c r="M261" s="108"/>
      <c r="N261" s="108"/>
      <c r="O261" s="108"/>
      <c r="P261" s="107"/>
      <c r="Q261" s="108"/>
      <c r="R261" s="108"/>
      <c r="S261" s="108"/>
      <c r="T261" s="108"/>
      <c r="U261" s="108"/>
      <c r="V261" s="108"/>
      <c r="W261" s="108"/>
      <c r="X261" s="108"/>
    </row>
    <row r="262" spans="1:24" ht="18.75" customHeight="1">
      <c r="A262" s="108"/>
      <c r="B262" s="108"/>
      <c r="C262" s="108"/>
      <c r="D262" s="108"/>
      <c r="E262" s="108"/>
      <c r="F262" s="108"/>
      <c r="G262" s="108"/>
      <c r="H262" s="108"/>
      <c r="I262" s="108"/>
      <c r="J262" s="108"/>
      <c r="K262" s="108"/>
      <c r="L262" s="108"/>
      <c r="M262" s="108"/>
      <c r="N262" s="108"/>
      <c r="O262" s="108"/>
      <c r="P262" s="107"/>
      <c r="Q262" s="108"/>
      <c r="R262" s="108"/>
      <c r="S262" s="108"/>
      <c r="T262" s="108"/>
      <c r="U262" s="108"/>
      <c r="V262" s="108"/>
      <c r="W262" s="108"/>
      <c r="X262" s="108"/>
    </row>
    <row r="263" spans="1:24" ht="18.75" customHeight="1">
      <c r="A263" s="108"/>
      <c r="B263" s="108"/>
      <c r="C263" s="108"/>
      <c r="D263" s="108"/>
      <c r="E263" s="108"/>
      <c r="F263" s="108"/>
      <c r="G263" s="108"/>
      <c r="H263" s="108"/>
      <c r="I263" s="108"/>
      <c r="J263" s="108"/>
      <c r="K263" s="108"/>
      <c r="L263" s="108"/>
      <c r="M263" s="108"/>
      <c r="N263" s="108"/>
      <c r="O263" s="108"/>
      <c r="P263" s="107"/>
      <c r="Q263" s="108"/>
      <c r="R263" s="108"/>
      <c r="S263" s="108"/>
      <c r="T263" s="108"/>
      <c r="U263" s="108"/>
      <c r="V263" s="108"/>
      <c r="W263" s="108"/>
      <c r="X263" s="108"/>
    </row>
    <row r="264" spans="1:24" ht="18.75" customHeight="1">
      <c r="A264" s="108"/>
      <c r="B264" s="108"/>
      <c r="C264" s="108"/>
      <c r="D264" s="108"/>
      <c r="E264" s="108"/>
      <c r="F264" s="108"/>
      <c r="G264" s="108"/>
      <c r="H264" s="108"/>
      <c r="I264" s="108"/>
      <c r="J264" s="108"/>
      <c r="K264" s="108"/>
      <c r="L264" s="108"/>
      <c r="M264" s="108"/>
      <c r="N264" s="108"/>
      <c r="O264" s="108"/>
      <c r="P264" s="107"/>
      <c r="Q264" s="108"/>
      <c r="R264" s="108"/>
      <c r="S264" s="108"/>
      <c r="T264" s="108"/>
      <c r="U264" s="108"/>
      <c r="V264" s="108"/>
      <c r="W264" s="108"/>
      <c r="X264" s="108"/>
    </row>
    <row r="265" spans="1:24" ht="18.75" customHeight="1">
      <c r="A265" s="108"/>
      <c r="B265" s="108"/>
      <c r="C265" s="108"/>
      <c r="D265" s="108"/>
      <c r="E265" s="108"/>
      <c r="F265" s="108"/>
      <c r="G265" s="108"/>
      <c r="H265" s="108"/>
      <c r="I265" s="108"/>
      <c r="J265" s="108"/>
      <c r="K265" s="108"/>
      <c r="L265" s="108"/>
      <c r="M265" s="108"/>
      <c r="N265" s="108"/>
      <c r="O265" s="108"/>
      <c r="P265" s="107"/>
      <c r="Q265" s="108"/>
      <c r="R265" s="108"/>
      <c r="S265" s="108"/>
      <c r="T265" s="108"/>
      <c r="U265" s="108"/>
      <c r="V265" s="108"/>
      <c r="W265" s="108"/>
      <c r="X265" s="108"/>
    </row>
    <row r="266" spans="1:24" ht="18.75" customHeight="1">
      <c r="A266" s="108"/>
      <c r="B266" s="108"/>
      <c r="C266" s="108"/>
      <c r="D266" s="108"/>
      <c r="E266" s="108"/>
      <c r="F266" s="108"/>
      <c r="G266" s="108"/>
      <c r="H266" s="108"/>
      <c r="I266" s="108"/>
      <c r="J266" s="108"/>
      <c r="K266" s="108"/>
      <c r="L266" s="108"/>
      <c r="M266" s="108"/>
      <c r="N266" s="108"/>
      <c r="O266" s="108"/>
      <c r="P266" s="107"/>
      <c r="Q266" s="108"/>
      <c r="R266" s="108"/>
      <c r="S266" s="108"/>
      <c r="T266" s="108"/>
      <c r="U266" s="108"/>
      <c r="V266" s="108"/>
      <c r="W266" s="108"/>
      <c r="X266" s="108"/>
    </row>
    <row r="267" spans="1:24" ht="18.75" customHeight="1">
      <c r="A267" s="108"/>
      <c r="B267" s="108"/>
      <c r="C267" s="108"/>
      <c r="D267" s="108"/>
      <c r="E267" s="108"/>
      <c r="F267" s="108"/>
      <c r="G267" s="108"/>
      <c r="H267" s="108"/>
      <c r="I267" s="108"/>
      <c r="J267" s="108"/>
      <c r="K267" s="108"/>
      <c r="L267" s="108"/>
      <c r="M267" s="108"/>
      <c r="N267" s="108"/>
      <c r="O267" s="108"/>
      <c r="P267" s="107"/>
      <c r="Q267" s="108"/>
      <c r="R267" s="108"/>
      <c r="S267" s="108"/>
      <c r="T267" s="108"/>
      <c r="U267" s="108"/>
      <c r="V267" s="108"/>
      <c r="W267" s="108"/>
      <c r="X267" s="108"/>
    </row>
    <row r="268" spans="1:24" ht="18.75" customHeight="1">
      <c r="A268" s="108"/>
      <c r="B268" s="108"/>
      <c r="C268" s="108"/>
      <c r="D268" s="108"/>
      <c r="E268" s="108"/>
      <c r="F268" s="108"/>
      <c r="G268" s="108"/>
      <c r="H268" s="108"/>
      <c r="I268" s="108"/>
      <c r="J268" s="108"/>
      <c r="K268" s="108"/>
      <c r="L268" s="108"/>
      <c r="M268" s="108"/>
      <c r="N268" s="108"/>
      <c r="O268" s="108"/>
      <c r="P268" s="107"/>
      <c r="Q268" s="108"/>
      <c r="R268" s="108"/>
      <c r="S268" s="108"/>
      <c r="T268" s="108"/>
      <c r="U268" s="108"/>
      <c r="V268" s="108"/>
      <c r="W268" s="108"/>
      <c r="X268" s="108"/>
    </row>
    <row r="269" spans="1:24" ht="18.75" customHeight="1">
      <c r="A269" s="108"/>
      <c r="B269" s="108"/>
      <c r="C269" s="108"/>
      <c r="D269" s="108"/>
      <c r="E269" s="108"/>
      <c r="F269" s="108"/>
      <c r="G269" s="108"/>
      <c r="H269" s="108"/>
      <c r="I269" s="108"/>
      <c r="J269" s="108"/>
      <c r="K269" s="108"/>
      <c r="L269" s="108"/>
      <c r="M269" s="108"/>
      <c r="N269" s="108"/>
      <c r="O269" s="108"/>
      <c r="P269" s="107"/>
      <c r="Q269" s="108"/>
      <c r="R269" s="108"/>
      <c r="S269" s="108"/>
      <c r="T269" s="108"/>
      <c r="U269" s="108"/>
      <c r="V269" s="108"/>
      <c r="W269" s="108"/>
      <c r="X269" s="108"/>
    </row>
    <row r="270" spans="1:24" ht="18.75" customHeight="1">
      <c r="A270" s="108"/>
      <c r="B270" s="108"/>
      <c r="C270" s="108"/>
      <c r="D270" s="108"/>
      <c r="E270" s="108"/>
      <c r="F270" s="108"/>
      <c r="G270" s="108"/>
      <c r="H270" s="108"/>
      <c r="I270" s="108"/>
      <c r="J270" s="108"/>
      <c r="K270" s="108"/>
      <c r="L270" s="108"/>
      <c r="M270" s="108"/>
      <c r="N270" s="108"/>
      <c r="O270" s="108"/>
      <c r="P270" s="107"/>
      <c r="Q270" s="108"/>
      <c r="R270" s="108"/>
      <c r="S270" s="108"/>
      <c r="T270" s="108"/>
      <c r="U270" s="108"/>
      <c r="V270" s="108"/>
      <c r="W270" s="108"/>
      <c r="X270" s="108"/>
    </row>
    <row r="271" spans="1:24" ht="18.75" customHeight="1">
      <c r="A271" s="108"/>
      <c r="B271" s="108"/>
      <c r="C271" s="108"/>
      <c r="D271" s="108"/>
      <c r="E271" s="108"/>
      <c r="F271" s="108"/>
      <c r="G271" s="108"/>
      <c r="H271" s="108"/>
      <c r="I271" s="108"/>
      <c r="J271" s="108"/>
      <c r="K271" s="108"/>
      <c r="L271" s="108"/>
      <c r="M271" s="108"/>
      <c r="N271" s="108"/>
      <c r="O271" s="108"/>
      <c r="P271" s="107"/>
      <c r="Q271" s="108"/>
      <c r="R271" s="108"/>
      <c r="S271" s="108"/>
      <c r="T271" s="108"/>
      <c r="U271" s="108"/>
      <c r="V271" s="108"/>
      <c r="W271" s="108"/>
      <c r="X271" s="108"/>
    </row>
    <row r="272" spans="1:24" ht="18.75" customHeight="1">
      <c r="A272" s="108"/>
      <c r="B272" s="108"/>
      <c r="C272" s="108"/>
      <c r="D272" s="108"/>
      <c r="E272" s="108"/>
      <c r="F272" s="108"/>
      <c r="G272" s="108"/>
      <c r="H272" s="108"/>
      <c r="I272" s="108"/>
      <c r="J272" s="108"/>
      <c r="K272" s="108"/>
      <c r="L272" s="108"/>
      <c r="M272" s="108"/>
      <c r="N272" s="108"/>
      <c r="O272" s="108"/>
      <c r="P272" s="107"/>
      <c r="Q272" s="108"/>
      <c r="R272" s="108"/>
      <c r="S272" s="108"/>
      <c r="T272" s="108"/>
      <c r="U272" s="108"/>
      <c r="V272" s="108"/>
      <c r="W272" s="108"/>
      <c r="X272" s="108"/>
    </row>
    <row r="273" spans="1:24" ht="18.75" customHeight="1">
      <c r="A273" s="108"/>
      <c r="B273" s="108"/>
      <c r="C273" s="108"/>
      <c r="D273" s="108"/>
      <c r="E273" s="108"/>
      <c r="F273" s="108"/>
      <c r="G273" s="108"/>
      <c r="H273" s="108"/>
      <c r="I273" s="108"/>
      <c r="J273" s="108"/>
      <c r="K273" s="108"/>
      <c r="L273" s="108"/>
      <c r="M273" s="108"/>
      <c r="N273" s="108"/>
      <c r="O273" s="108"/>
      <c r="P273" s="107"/>
      <c r="Q273" s="108"/>
      <c r="R273" s="108"/>
      <c r="S273" s="108"/>
      <c r="T273" s="108"/>
      <c r="U273" s="108"/>
      <c r="V273" s="108"/>
      <c r="W273" s="108"/>
      <c r="X273" s="108"/>
    </row>
    <row r="274" spans="1:24" ht="18.75" customHeight="1">
      <c r="A274" s="108"/>
      <c r="B274" s="108"/>
      <c r="C274" s="108"/>
      <c r="D274" s="108"/>
      <c r="E274" s="108"/>
      <c r="F274" s="108"/>
      <c r="G274" s="108"/>
      <c r="H274" s="108"/>
      <c r="I274" s="108"/>
      <c r="J274" s="108"/>
      <c r="K274" s="108"/>
      <c r="L274" s="108"/>
      <c r="M274" s="108"/>
      <c r="N274" s="108"/>
      <c r="O274" s="108"/>
      <c r="P274" s="107"/>
      <c r="Q274" s="108"/>
      <c r="R274" s="108"/>
      <c r="S274" s="108"/>
      <c r="T274" s="108"/>
      <c r="U274" s="108"/>
      <c r="V274" s="108"/>
      <c r="W274" s="108"/>
      <c r="X274" s="108"/>
    </row>
    <row r="275" spans="1:24" ht="18.75" customHeight="1">
      <c r="A275" s="108"/>
      <c r="B275" s="108"/>
      <c r="C275" s="108"/>
      <c r="D275" s="108"/>
      <c r="E275" s="108"/>
      <c r="F275" s="108"/>
      <c r="G275" s="108"/>
      <c r="H275" s="108"/>
      <c r="I275" s="108"/>
      <c r="J275" s="108"/>
      <c r="K275" s="108"/>
      <c r="L275" s="108"/>
      <c r="M275" s="108"/>
      <c r="N275" s="108"/>
      <c r="O275" s="108"/>
      <c r="P275" s="107"/>
      <c r="Q275" s="108"/>
      <c r="R275" s="108"/>
      <c r="S275" s="108"/>
      <c r="T275" s="108"/>
      <c r="U275" s="108"/>
      <c r="V275" s="108"/>
      <c r="W275" s="108"/>
      <c r="X275" s="108"/>
    </row>
    <row r="276" spans="1:24" ht="18.75" customHeight="1">
      <c r="A276" s="108"/>
      <c r="B276" s="108"/>
      <c r="C276" s="108"/>
      <c r="D276" s="108"/>
      <c r="E276" s="108"/>
      <c r="F276" s="108"/>
      <c r="G276" s="108"/>
      <c r="H276" s="108"/>
      <c r="I276" s="108"/>
      <c r="J276" s="108"/>
      <c r="K276" s="108"/>
      <c r="L276" s="108"/>
      <c r="M276" s="108"/>
      <c r="N276" s="108"/>
      <c r="O276" s="108"/>
      <c r="P276" s="107"/>
      <c r="Q276" s="108"/>
      <c r="R276" s="108"/>
      <c r="S276" s="108"/>
      <c r="T276" s="108"/>
      <c r="U276" s="108"/>
      <c r="V276" s="108"/>
      <c r="W276" s="108"/>
      <c r="X276" s="108"/>
    </row>
    <row r="277" spans="1:24" ht="18.75" customHeight="1">
      <c r="A277" s="108"/>
      <c r="B277" s="108"/>
      <c r="C277" s="108"/>
      <c r="D277" s="108"/>
      <c r="E277" s="108"/>
      <c r="F277" s="108"/>
      <c r="G277" s="108"/>
      <c r="H277" s="108"/>
      <c r="I277" s="108"/>
      <c r="J277" s="108"/>
      <c r="K277" s="108"/>
      <c r="L277" s="108"/>
      <c r="M277" s="108"/>
      <c r="N277" s="108"/>
      <c r="O277" s="108"/>
      <c r="P277" s="107"/>
      <c r="Q277" s="108"/>
      <c r="R277" s="108"/>
      <c r="S277" s="108"/>
      <c r="T277" s="108"/>
      <c r="U277" s="108"/>
      <c r="V277" s="108"/>
      <c r="W277" s="108"/>
      <c r="X277" s="108"/>
    </row>
    <row r="278" spans="1:24" ht="18.75" customHeight="1">
      <c r="A278" s="108"/>
      <c r="B278" s="108"/>
      <c r="C278" s="108"/>
      <c r="D278" s="108"/>
      <c r="E278" s="108"/>
      <c r="F278" s="108"/>
      <c r="G278" s="108"/>
      <c r="H278" s="108"/>
      <c r="I278" s="108"/>
      <c r="J278" s="108"/>
      <c r="K278" s="108"/>
      <c r="L278" s="108"/>
      <c r="M278" s="108"/>
      <c r="N278" s="108"/>
      <c r="O278" s="108"/>
      <c r="P278" s="107"/>
      <c r="Q278" s="108"/>
      <c r="R278" s="108"/>
      <c r="S278" s="108"/>
      <c r="T278" s="108"/>
      <c r="U278" s="108"/>
      <c r="V278" s="108"/>
      <c r="W278" s="108"/>
      <c r="X278" s="108"/>
    </row>
    <row r="279" spans="1:24" ht="18.75" customHeight="1">
      <c r="A279" s="108"/>
      <c r="B279" s="108"/>
      <c r="C279" s="108"/>
      <c r="D279" s="108"/>
      <c r="E279" s="108"/>
      <c r="F279" s="108"/>
      <c r="G279" s="108"/>
      <c r="H279" s="108"/>
      <c r="I279" s="108"/>
      <c r="J279" s="108"/>
      <c r="K279" s="108"/>
      <c r="L279" s="108"/>
      <c r="M279" s="108"/>
      <c r="N279" s="108"/>
      <c r="O279" s="108"/>
      <c r="P279" s="107"/>
      <c r="Q279" s="108"/>
      <c r="R279" s="108"/>
      <c r="S279" s="108"/>
      <c r="T279" s="108"/>
      <c r="U279" s="108"/>
      <c r="V279" s="108"/>
      <c r="W279" s="108"/>
      <c r="X279" s="108"/>
    </row>
    <row r="280" spans="1:24" ht="18.75" customHeight="1">
      <c r="A280" s="108"/>
      <c r="B280" s="108"/>
      <c r="C280" s="108"/>
      <c r="D280" s="108"/>
      <c r="E280" s="108"/>
      <c r="F280" s="108"/>
      <c r="G280" s="108"/>
      <c r="H280" s="108"/>
      <c r="I280" s="108"/>
      <c r="J280" s="108"/>
      <c r="K280" s="108"/>
      <c r="L280" s="108"/>
      <c r="M280" s="108"/>
      <c r="N280" s="108"/>
      <c r="O280" s="108"/>
      <c r="P280" s="107"/>
      <c r="Q280" s="108"/>
      <c r="R280" s="108"/>
      <c r="S280" s="108"/>
      <c r="T280" s="108"/>
      <c r="U280" s="108"/>
      <c r="V280" s="108"/>
      <c r="W280" s="108"/>
      <c r="X280" s="108"/>
    </row>
    <row r="281" spans="1:24" ht="18.75" customHeight="1">
      <c r="A281" s="108"/>
      <c r="B281" s="108"/>
      <c r="C281" s="108"/>
      <c r="D281" s="108"/>
      <c r="E281" s="108"/>
      <c r="F281" s="108"/>
      <c r="G281" s="108"/>
      <c r="H281" s="108"/>
      <c r="I281" s="108"/>
      <c r="J281" s="108"/>
      <c r="K281" s="108"/>
      <c r="L281" s="108"/>
      <c r="M281" s="108"/>
      <c r="N281" s="108"/>
      <c r="O281" s="108"/>
      <c r="P281" s="107"/>
      <c r="Q281" s="108"/>
      <c r="R281" s="108"/>
      <c r="S281" s="108"/>
      <c r="T281" s="108"/>
      <c r="U281" s="108"/>
      <c r="V281" s="108"/>
      <c r="W281" s="108"/>
      <c r="X281" s="108"/>
    </row>
    <row r="282" spans="1:24" ht="18.75" customHeight="1">
      <c r="A282" s="108"/>
      <c r="B282" s="108"/>
      <c r="C282" s="108"/>
      <c r="D282" s="108"/>
      <c r="E282" s="108"/>
      <c r="F282" s="108"/>
      <c r="G282" s="108"/>
      <c r="H282" s="108"/>
      <c r="I282" s="108"/>
      <c r="J282" s="108"/>
      <c r="K282" s="108"/>
      <c r="L282" s="108"/>
      <c r="M282" s="108"/>
      <c r="N282" s="108"/>
      <c r="O282" s="108"/>
      <c r="P282" s="107"/>
      <c r="Q282" s="108"/>
      <c r="R282" s="108"/>
      <c r="S282" s="108"/>
      <c r="T282" s="108"/>
      <c r="U282" s="108"/>
      <c r="V282" s="108"/>
      <c r="W282" s="108"/>
      <c r="X282" s="108"/>
    </row>
    <row r="283" spans="1:24" ht="18.75" customHeight="1">
      <c r="A283" s="108"/>
      <c r="B283" s="108"/>
      <c r="C283" s="108"/>
      <c r="D283" s="108"/>
      <c r="E283" s="108"/>
      <c r="F283" s="108"/>
      <c r="G283" s="108"/>
      <c r="H283" s="108"/>
      <c r="I283" s="108"/>
      <c r="J283" s="108"/>
      <c r="K283" s="108"/>
      <c r="L283" s="108"/>
      <c r="M283" s="108"/>
      <c r="N283" s="108"/>
      <c r="O283" s="108"/>
      <c r="P283" s="107"/>
      <c r="Q283" s="108"/>
      <c r="R283" s="108"/>
      <c r="S283" s="108"/>
      <c r="T283" s="108"/>
      <c r="U283" s="108"/>
      <c r="V283" s="108"/>
      <c r="W283" s="108"/>
      <c r="X283" s="108"/>
    </row>
    <row r="284" spans="1:24" ht="18.75" customHeight="1">
      <c r="A284" s="108"/>
      <c r="B284" s="108"/>
      <c r="C284" s="108"/>
      <c r="D284" s="108"/>
      <c r="E284" s="108"/>
      <c r="F284" s="108"/>
      <c r="G284" s="108"/>
      <c r="H284" s="108"/>
      <c r="I284" s="108"/>
      <c r="J284" s="108"/>
      <c r="K284" s="108"/>
      <c r="L284" s="108"/>
      <c r="M284" s="108"/>
      <c r="N284" s="108"/>
      <c r="O284" s="108"/>
      <c r="P284" s="107"/>
      <c r="Q284" s="108"/>
      <c r="R284" s="108"/>
      <c r="S284" s="108"/>
      <c r="T284" s="108"/>
      <c r="U284" s="108"/>
      <c r="V284" s="108"/>
      <c r="W284" s="108"/>
      <c r="X284" s="108"/>
    </row>
    <row r="285" spans="1:24" ht="18.75" customHeight="1">
      <c r="A285" s="108"/>
      <c r="B285" s="108"/>
      <c r="C285" s="108"/>
      <c r="D285" s="108"/>
      <c r="E285" s="108"/>
      <c r="F285" s="108"/>
      <c r="G285" s="108"/>
      <c r="H285" s="108"/>
      <c r="I285" s="108"/>
      <c r="J285" s="108"/>
      <c r="K285" s="108"/>
      <c r="L285" s="108"/>
      <c r="M285" s="108"/>
      <c r="N285" s="108"/>
      <c r="O285" s="108"/>
      <c r="P285" s="107"/>
      <c r="Q285" s="108"/>
      <c r="R285" s="108"/>
      <c r="S285" s="108"/>
      <c r="T285" s="108"/>
      <c r="U285" s="108"/>
      <c r="V285" s="108"/>
      <c r="W285" s="108"/>
      <c r="X285" s="108"/>
    </row>
    <row r="286" spans="1:24" ht="18.75" customHeight="1">
      <c r="A286" s="108"/>
      <c r="B286" s="108"/>
      <c r="C286" s="108"/>
      <c r="D286" s="108"/>
      <c r="E286" s="108"/>
      <c r="F286" s="108"/>
      <c r="G286" s="108"/>
      <c r="H286" s="108"/>
      <c r="I286" s="108"/>
      <c r="J286" s="108"/>
      <c r="K286" s="108"/>
      <c r="L286" s="108"/>
      <c r="M286" s="108"/>
      <c r="N286" s="108"/>
      <c r="O286" s="108"/>
      <c r="P286" s="107"/>
      <c r="Q286" s="108"/>
      <c r="R286" s="108"/>
      <c r="S286" s="108"/>
      <c r="T286" s="108"/>
      <c r="U286" s="108"/>
      <c r="V286" s="108"/>
      <c r="W286" s="108"/>
      <c r="X286" s="108"/>
    </row>
    <row r="287" spans="1:24" ht="18.75" customHeight="1">
      <c r="A287" s="108"/>
      <c r="B287" s="108"/>
      <c r="C287" s="108"/>
      <c r="D287" s="108"/>
      <c r="E287" s="108"/>
      <c r="F287" s="108"/>
      <c r="G287" s="108"/>
      <c r="H287" s="108"/>
      <c r="I287" s="108"/>
      <c r="J287" s="108"/>
      <c r="K287" s="108"/>
      <c r="L287" s="108"/>
      <c r="M287" s="108"/>
      <c r="N287" s="108"/>
      <c r="O287" s="108"/>
      <c r="P287" s="107"/>
      <c r="Q287" s="108"/>
      <c r="R287" s="108"/>
      <c r="S287" s="108"/>
      <c r="T287" s="108"/>
      <c r="U287" s="108"/>
      <c r="V287" s="108"/>
      <c r="W287" s="108"/>
      <c r="X287" s="108"/>
    </row>
    <row r="288" spans="1:24" ht="18.75" customHeight="1">
      <c r="A288" s="108"/>
      <c r="B288" s="108"/>
      <c r="C288" s="108"/>
      <c r="D288" s="108"/>
      <c r="E288" s="108"/>
      <c r="F288" s="108"/>
      <c r="G288" s="108"/>
      <c r="H288" s="108"/>
      <c r="I288" s="108"/>
      <c r="J288" s="108"/>
      <c r="K288" s="108"/>
      <c r="L288" s="108"/>
      <c r="M288" s="108"/>
      <c r="N288" s="108"/>
      <c r="O288" s="108"/>
      <c r="P288" s="107"/>
      <c r="Q288" s="108"/>
      <c r="R288" s="108"/>
      <c r="S288" s="108"/>
      <c r="T288" s="108"/>
      <c r="U288" s="108"/>
      <c r="V288" s="108"/>
      <c r="W288" s="108"/>
      <c r="X288" s="108"/>
    </row>
    <row r="289" spans="1:24" ht="18.75" customHeight="1">
      <c r="A289" s="108"/>
      <c r="B289" s="108"/>
      <c r="C289" s="108"/>
      <c r="D289" s="108"/>
      <c r="E289" s="108"/>
      <c r="F289" s="108"/>
      <c r="G289" s="108"/>
      <c r="H289" s="108"/>
      <c r="I289" s="108"/>
      <c r="J289" s="108"/>
      <c r="K289" s="108"/>
      <c r="L289" s="108"/>
      <c r="M289" s="108"/>
      <c r="N289" s="108"/>
      <c r="O289" s="108"/>
      <c r="P289" s="107"/>
      <c r="Q289" s="108"/>
      <c r="R289" s="108"/>
      <c r="S289" s="108"/>
      <c r="T289" s="108"/>
      <c r="U289" s="108"/>
      <c r="V289" s="108"/>
      <c r="W289" s="108"/>
      <c r="X289" s="108"/>
    </row>
    <row r="290" spans="1:24" ht="18.75" customHeight="1">
      <c r="A290" s="108"/>
      <c r="B290" s="108"/>
      <c r="C290" s="108"/>
      <c r="D290" s="108"/>
      <c r="E290" s="108"/>
      <c r="F290" s="108"/>
      <c r="G290" s="108"/>
      <c r="H290" s="108"/>
      <c r="I290" s="108"/>
      <c r="J290" s="108"/>
      <c r="K290" s="108"/>
      <c r="L290" s="108"/>
      <c r="M290" s="108"/>
      <c r="N290" s="108"/>
      <c r="O290" s="108"/>
      <c r="P290" s="107"/>
      <c r="Q290" s="108"/>
      <c r="R290" s="108"/>
      <c r="S290" s="108"/>
      <c r="T290" s="108"/>
      <c r="U290" s="108"/>
      <c r="V290" s="108"/>
      <c r="W290" s="108"/>
      <c r="X290" s="108"/>
    </row>
    <row r="291" spans="1:24" ht="18.75" customHeight="1">
      <c r="A291" s="108"/>
      <c r="B291" s="108"/>
      <c r="C291" s="108"/>
      <c r="D291" s="108"/>
      <c r="E291" s="108"/>
      <c r="F291" s="108"/>
      <c r="G291" s="108"/>
      <c r="H291" s="108"/>
      <c r="I291" s="108"/>
      <c r="J291" s="108"/>
      <c r="K291" s="108"/>
      <c r="L291" s="108"/>
      <c r="M291" s="108"/>
      <c r="N291" s="108"/>
      <c r="O291" s="108"/>
      <c r="P291" s="107"/>
      <c r="Q291" s="108"/>
      <c r="R291" s="108"/>
      <c r="S291" s="108"/>
      <c r="T291" s="108"/>
      <c r="U291" s="108"/>
      <c r="V291" s="108"/>
      <c r="W291" s="108"/>
      <c r="X291" s="108"/>
    </row>
    <row r="292" spans="1:24" ht="18.75" customHeight="1">
      <c r="A292" s="108"/>
      <c r="B292" s="108"/>
      <c r="C292" s="108"/>
      <c r="D292" s="108"/>
      <c r="E292" s="108"/>
      <c r="F292" s="108"/>
      <c r="G292" s="108"/>
      <c r="H292" s="108"/>
      <c r="I292" s="108"/>
      <c r="J292" s="108"/>
      <c r="K292" s="108"/>
      <c r="L292" s="108"/>
      <c r="M292" s="108"/>
      <c r="N292" s="108"/>
      <c r="O292" s="108"/>
      <c r="P292" s="107"/>
      <c r="Q292" s="108"/>
      <c r="R292" s="108"/>
      <c r="S292" s="108"/>
      <c r="T292" s="108"/>
      <c r="U292" s="108"/>
      <c r="V292" s="108"/>
      <c r="W292" s="108"/>
      <c r="X292" s="108"/>
    </row>
    <row r="293" spans="1:24" ht="18.75" customHeight="1">
      <c r="A293" s="108"/>
      <c r="B293" s="108"/>
      <c r="C293" s="108"/>
      <c r="D293" s="108"/>
      <c r="E293" s="108"/>
      <c r="F293" s="108"/>
      <c r="G293" s="108"/>
      <c r="H293" s="108"/>
      <c r="I293" s="108"/>
      <c r="J293" s="108"/>
      <c r="K293" s="108"/>
      <c r="L293" s="108"/>
      <c r="M293" s="108"/>
      <c r="N293" s="108"/>
      <c r="O293" s="108"/>
      <c r="P293" s="107"/>
      <c r="Q293" s="108"/>
      <c r="R293" s="108"/>
      <c r="S293" s="108"/>
      <c r="T293" s="108"/>
      <c r="U293" s="108"/>
      <c r="V293" s="108"/>
      <c r="W293" s="108"/>
      <c r="X293" s="108"/>
    </row>
    <row r="294" spans="1:24" ht="18.75" customHeight="1">
      <c r="A294" s="108"/>
      <c r="B294" s="108"/>
      <c r="C294" s="108"/>
      <c r="D294" s="108"/>
      <c r="E294" s="108"/>
      <c r="F294" s="108"/>
      <c r="G294" s="108"/>
      <c r="H294" s="108"/>
      <c r="I294" s="108"/>
      <c r="J294" s="108"/>
      <c r="K294" s="108"/>
      <c r="L294" s="108"/>
      <c r="M294" s="108"/>
      <c r="N294" s="108"/>
      <c r="O294" s="108"/>
      <c r="P294" s="107"/>
      <c r="Q294" s="108"/>
      <c r="R294" s="108"/>
      <c r="S294" s="108"/>
      <c r="T294" s="108"/>
      <c r="U294" s="108"/>
      <c r="V294" s="108"/>
      <c r="W294" s="108"/>
      <c r="X294" s="108"/>
    </row>
    <row r="295" spans="1:24" ht="18.75" customHeight="1">
      <c r="A295" s="108"/>
      <c r="B295" s="108"/>
      <c r="C295" s="108"/>
      <c r="D295" s="108"/>
      <c r="E295" s="108"/>
      <c r="F295" s="108"/>
      <c r="G295" s="108"/>
      <c r="H295" s="108"/>
      <c r="I295" s="108"/>
      <c r="J295" s="108"/>
      <c r="K295" s="108"/>
      <c r="L295" s="108"/>
      <c r="M295" s="108"/>
      <c r="N295" s="108"/>
      <c r="O295" s="108"/>
      <c r="P295" s="107"/>
      <c r="Q295" s="108"/>
      <c r="R295" s="108"/>
      <c r="S295" s="108"/>
      <c r="T295" s="108"/>
      <c r="U295" s="108"/>
      <c r="V295" s="108"/>
      <c r="W295" s="108"/>
      <c r="X295" s="108"/>
    </row>
    <row r="296" spans="1:24" ht="18.75" customHeight="1">
      <c r="A296" s="108"/>
      <c r="B296" s="108"/>
      <c r="C296" s="108"/>
      <c r="D296" s="108"/>
      <c r="E296" s="108"/>
      <c r="F296" s="108"/>
      <c r="G296" s="108"/>
      <c r="H296" s="108"/>
      <c r="I296" s="108"/>
      <c r="J296" s="108"/>
      <c r="K296" s="108"/>
      <c r="L296" s="108"/>
      <c r="M296" s="108"/>
      <c r="N296" s="108"/>
      <c r="O296" s="108"/>
      <c r="P296" s="107"/>
      <c r="Q296" s="108"/>
      <c r="R296" s="108"/>
      <c r="S296" s="108"/>
      <c r="T296" s="108"/>
      <c r="U296" s="108"/>
      <c r="V296" s="108"/>
      <c r="W296" s="108"/>
      <c r="X296" s="108"/>
    </row>
    <row r="297" spans="1:24" ht="18.75" customHeight="1">
      <c r="A297" s="108"/>
      <c r="B297" s="108"/>
      <c r="C297" s="108"/>
      <c r="D297" s="108"/>
      <c r="E297" s="108"/>
      <c r="F297" s="108"/>
      <c r="G297" s="108"/>
      <c r="H297" s="108"/>
      <c r="I297" s="108"/>
      <c r="J297" s="108"/>
      <c r="K297" s="108"/>
      <c r="L297" s="108"/>
      <c r="M297" s="108"/>
      <c r="N297" s="108"/>
      <c r="O297" s="108"/>
      <c r="P297" s="107"/>
      <c r="Q297" s="108"/>
      <c r="R297" s="108"/>
      <c r="S297" s="108"/>
      <c r="T297" s="108"/>
      <c r="U297" s="108"/>
      <c r="V297" s="108"/>
      <c r="W297" s="108"/>
      <c r="X297" s="108"/>
    </row>
    <row r="298" spans="1:24" ht="18.75" customHeight="1">
      <c r="A298" s="108"/>
      <c r="B298" s="108"/>
      <c r="C298" s="108"/>
      <c r="D298" s="108"/>
      <c r="E298" s="108"/>
      <c r="F298" s="108"/>
      <c r="G298" s="108"/>
      <c r="H298" s="108"/>
      <c r="I298" s="108"/>
      <c r="J298" s="108"/>
      <c r="K298" s="108"/>
      <c r="L298" s="108"/>
      <c r="M298" s="108"/>
      <c r="N298" s="108"/>
      <c r="O298" s="108"/>
      <c r="P298" s="107"/>
      <c r="Q298" s="108"/>
      <c r="R298" s="108"/>
      <c r="S298" s="108"/>
      <c r="T298" s="108"/>
      <c r="U298" s="108"/>
      <c r="V298" s="108"/>
      <c r="W298" s="108"/>
      <c r="X298" s="108"/>
    </row>
    <row r="299" spans="1:24" ht="18.75" customHeight="1">
      <c r="A299" s="108"/>
      <c r="B299" s="108"/>
      <c r="C299" s="108"/>
      <c r="D299" s="108"/>
      <c r="E299" s="108"/>
      <c r="F299" s="108"/>
      <c r="G299" s="108"/>
      <c r="H299" s="108"/>
      <c r="I299" s="108"/>
      <c r="J299" s="108"/>
      <c r="K299" s="108"/>
      <c r="L299" s="108"/>
      <c r="M299" s="108"/>
      <c r="N299" s="108"/>
      <c r="O299" s="108"/>
      <c r="P299" s="107"/>
      <c r="Q299" s="108"/>
      <c r="R299" s="108"/>
      <c r="S299" s="108"/>
      <c r="T299" s="108"/>
      <c r="U299" s="108"/>
      <c r="V299" s="108"/>
      <c r="W299" s="108"/>
      <c r="X299" s="108"/>
    </row>
    <row r="300" spans="1:24" ht="18.75" customHeight="1">
      <c r="A300" s="108"/>
      <c r="B300" s="108"/>
      <c r="C300" s="108"/>
      <c r="D300" s="108"/>
      <c r="E300" s="108"/>
      <c r="F300" s="108"/>
      <c r="G300" s="108"/>
      <c r="H300" s="108"/>
      <c r="I300" s="108"/>
      <c r="J300" s="108"/>
      <c r="K300" s="108"/>
      <c r="L300" s="108"/>
      <c r="M300" s="108"/>
      <c r="N300" s="108"/>
      <c r="O300" s="108"/>
      <c r="P300" s="107"/>
      <c r="Q300" s="108"/>
      <c r="R300" s="108"/>
      <c r="S300" s="108"/>
      <c r="T300" s="108"/>
      <c r="U300" s="108"/>
      <c r="V300" s="108"/>
      <c r="W300" s="108"/>
      <c r="X300" s="108"/>
    </row>
    <row r="301" spans="1:24" ht="18.75" customHeight="1">
      <c r="A301" s="108"/>
      <c r="B301" s="108"/>
      <c r="C301" s="108"/>
      <c r="D301" s="108"/>
      <c r="E301" s="108"/>
      <c r="F301" s="108"/>
      <c r="G301" s="108"/>
      <c r="H301" s="108"/>
      <c r="I301" s="108"/>
      <c r="J301" s="108"/>
      <c r="K301" s="108"/>
      <c r="L301" s="108"/>
      <c r="M301" s="108"/>
      <c r="N301" s="108"/>
      <c r="O301" s="108"/>
      <c r="P301" s="107"/>
      <c r="Q301" s="108"/>
      <c r="R301" s="108"/>
      <c r="S301" s="108"/>
      <c r="T301" s="108"/>
      <c r="U301" s="108"/>
      <c r="V301" s="108"/>
      <c r="W301" s="108"/>
      <c r="X301" s="108"/>
    </row>
    <row r="302" spans="1:24" ht="18.75" customHeight="1">
      <c r="A302" s="108"/>
      <c r="B302" s="108"/>
      <c r="C302" s="108"/>
      <c r="D302" s="108"/>
      <c r="E302" s="108"/>
      <c r="F302" s="108"/>
      <c r="G302" s="108"/>
      <c r="H302" s="108"/>
      <c r="I302" s="108"/>
      <c r="J302" s="108"/>
      <c r="K302" s="108"/>
      <c r="L302" s="108"/>
      <c r="M302" s="108"/>
      <c r="N302" s="108"/>
      <c r="O302" s="108"/>
      <c r="P302" s="107"/>
      <c r="Q302" s="108"/>
      <c r="R302" s="108"/>
      <c r="S302" s="108"/>
      <c r="T302" s="108"/>
      <c r="U302" s="108"/>
      <c r="V302" s="108"/>
      <c r="W302" s="108"/>
      <c r="X302" s="108"/>
    </row>
    <row r="303" spans="1:24" ht="18.75" customHeight="1">
      <c r="A303" s="108"/>
      <c r="B303" s="108"/>
      <c r="C303" s="108"/>
      <c r="D303" s="108"/>
      <c r="E303" s="108"/>
      <c r="F303" s="108"/>
      <c r="G303" s="108"/>
      <c r="H303" s="108"/>
      <c r="I303" s="108"/>
      <c r="J303" s="108"/>
      <c r="K303" s="108"/>
      <c r="L303" s="108"/>
      <c r="M303" s="108"/>
      <c r="N303" s="108"/>
      <c r="O303" s="108"/>
      <c r="P303" s="107"/>
      <c r="Q303" s="108"/>
      <c r="R303" s="108"/>
      <c r="S303" s="108"/>
      <c r="T303" s="108"/>
      <c r="U303" s="108"/>
      <c r="V303" s="108"/>
      <c r="W303" s="108"/>
      <c r="X303" s="108"/>
    </row>
    <row r="304" spans="1:24" ht="18.75" customHeight="1">
      <c r="A304" s="108"/>
      <c r="B304" s="108"/>
      <c r="C304" s="108"/>
      <c r="D304" s="108"/>
      <c r="E304" s="108"/>
      <c r="F304" s="108"/>
      <c r="G304" s="108"/>
      <c r="H304" s="108"/>
      <c r="I304" s="108"/>
      <c r="J304" s="108"/>
      <c r="K304" s="108"/>
      <c r="L304" s="108"/>
      <c r="M304" s="108"/>
      <c r="N304" s="108"/>
      <c r="O304" s="108"/>
      <c r="P304" s="107"/>
      <c r="Q304" s="108"/>
      <c r="R304" s="108"/>
      <c r="S304" s="108"/>
      <c r="T304" s="108"/>
      <c r="U304" s="108"/>
      <c r="V304" s="108"/>
      <c r="W304" s="108"/>
      <c r="X304" s="108"/>
    </row>
    <row r="305" spans="1:24" ht="18.75" customHeight="1">
      <c r="A305" s="108"/>
      <c r="B305" s="108"/>
      <c r="C305" s="108"/>
      <c r="D305" s="108"/>
      <c r="E305" s="108"/>
      <c r="F305" s="108"/>
      <c r="G305" s="108"/>
      <c r="H305" s="108"/>
      <c r="I305" s="108"/>
      <c r="J305" s="108"/>
      <c r="K305" s="108"/>
      <c r="L305" s="108"/>
      <c r="M305" s="108"/>
      <c r="N305" s="108"/>
      <c r="O305" s="108"/>
      <c r="P305" s="107"/>
      <c r="Q305" s="108"/>
      <c r="R305" s="108"/>
      <c r="S305" s="108"/>
      <c r="T305" s="108"/>
      <c r="U305" s="108"/>
      <c r="V305" s="108"/>
      <c r="W305" s="108"/>
      <c r="X305" s="108"/>
    </row>
    <row r="306" spans="1:24" ht="18.75" customHeight="1">
      <c r="A306" s="108"/>
      <c r="B306" s="108"/>
      <c r="C306" s="108"/>
      <c r="D306" s="108"/>
      <c r="E306" s="108"/>
      <c r="F306" s="108"/>
      <c r="G306" s="108"/>
      <c r="H306" s="108"/>
      <c r="I306" s="108"/>
      <c r="J306" s="108"/>
      <c r="K306" s="108"/>
      <c r="L306" s="108"/>
      <c r="M306" s="108"/>
      <c r="N306" s="108"/>
      <c r="O306" s="108"/>
      <c r="P306" s="107"/>
      <c r="Q306" s="108"/>
      <c r="R306" s="108"/>
      <c r="S306" s="108"/>
      <c r="T306" s="108"/>
      <c r="U306" s="108"/>
      <c r="V306" s="108"/>
      <c r="W306" s="108"/>
      <c r="X306" s="108"/>
    </row>
    <row r="307" spans="1:24" ht="18.75" customHeight="1">
      <c r="A307" s="108"/>
      <c r="B307" s="108"/>
      <c r="C307" s="108"/>
      <c r="D307" s="108"/>
      <c r="E307" s="108"/>
      <c r="F307" s="108"/>
      <c r="G307" s="108"/>
      <c r="H307" s="108"/>
      <c r="I307" s="108"/>
      <c r="J307" s="108"/>
      <c r="K307" s="108"/>
      <c r="L307" s="108"/>
      <c r="M307" s="108"/>
      <c r="N307" s="108"/>
      <c r="O307" s="108"/>
      <c r="P307" s="107"/>
      <c r="Q307" s="108"/>
      <c r="R307" s="108"/>
      <c r="S307" s="108"/>
      <c r="T307" s="108"/>
      <c r="U307" s="108"/>
      <c r="V307" s="108"/>
      <c r="W307" s="108"/>
      <c r="X307" s="108"/>
    </row>
    <row r="308" spans="1:24" ht="18.75" customHeight="1">
      <c r="A308" s="108"/>
      <c r="B308" s="108"/>
      <c r="C308" s="108"/>
      <c r="D308" s="108"/>
      <c r="E308" s="108"/>
      <c r="F308" s="108"/>
      <c r="G308" s="108"/>
      <c r="H308" s="108"/>
      <c r="I308" s="108"/>
      <c r="J308" s="108"/>
      <c r="K308" s="108"/>
      <c r="L308" s="108"/>
      <c r="M308" s="108"/>
      <c r="N308" s="108"/>
      <c r="O308" s="108"/>
      <c r="P308" s="107"/>
      <c r="Q308" s="108"/>
      <c r="R308" s="108"/>
      <c r="S308" s="108"/>
      <c r="T308" s="108"/>
      <c r="U308" s="108"/>
      <c r="V308" s="108"/>
      <c r="W308" s="108"/>
      <c r="X308" s="108"/>
    </row>
    <row r="309" spans="1:24" ht="18.75" customHeight="1">
      <c r="A309" s="108"/>
      <c r="B309" s="108"/>
      <c r="C309" s="108"/>
      <c r="D309" s="108"/>
      <c r="E309" s="108"/>
      <c r="F309" s="108"/>
      <c r="G309" s="108"/>
      <c r="H309" s="108"/>
      <c r="I309" s="108"/>
      <c r="J309" s="108"/>
      <c r="K309" s="108"/>
      <c r="L309" s="108"/>
      <c r="M309" s="108"/>
      <c r="N309" s="108"/>
      <c r="O309" s="108"/>
      <c r="P309" s="107"/>
      <c r="Q309" s="108"/>
      <c r="R309" s="108"/>
      <c r="S309" s="108"/>
      <c r="T309" s="108"/>
      <c r="U309" s="108"/>
      <c r="V309" s="108"/>
      <c r="W309" s="108"/>
      <c r="X309" s="108"/>
    </row>
    <row r="310" spans="1:24" ht="18.75" customHeight="1">
      <c r="A310" s="108"/>
      <c r="B310" s="108"/>
      <c r="C310" s="108"/>
      <c r="D310" s="108"/>
      <c r="E310" s="108"/>
      <c r="F310" s="108"/>
      <c r="G310" s="108"/>
      <c r="H310" s="108"/>
      <c r="I310" s="108"/>
      <c r="J310" s="108"/>
      <c r="K310" s="108"/>
      <c r="L310" s="108"/>
      <c r="M310" s="108"/>
      <c r="N310" s="108"/>
      <c r="O310" s="108"/>
      <c r="P310" s="107"/>
      <c r="Q310" s="108"/>
      <c r="R310" s="108"/>
      <c r="S310" s="108"/>
      <c r="T310" s="108"/>
      <c r="U310" s="108"/>
      <c r="V310" s="108"/>
      <c r="W310" s="108"/>
      <c r="X310" s="108"/>
    </row>
    <row r="311" spans="1:24" ht="18.75" customHeight="1">
      <c r="A311" s="108"/>
      <c r="B311" s="108"/>
      <c r="C311" s="108"/>
      <c r="D311" s="108"/>
      <c r="E311" s="108"/>
      <c r="F311" s="108"/>
      <c r="G311" s="108"/>
      <c r="H311" s="108"/>
      <c r="I311" s="108"/>
      <c r="J311" s="108"/>
      <c r="K311" s="108"/>
      <c r="L311" s="108"/>
      <c r="M311" s="108"/>
      <c r="N311" s="108"/>
      <c r="O311" s="108"/>
      <c r="P311" s="107"/>
      <c r="Q311" s="108"/>
      <c r="R311" s="108"/>
      <c r="S311" s="108"/>
      <c r="T311" s="108"/>
      <c r="U311" s="108"/>
      <c r="V311" s="108"/>
      <c r="W311" s="108"/>
      <c r="X311" s="108"/>
    </row>
    <row r="312" spans="1:24" ht="18.75" customHeight="1">
      <c r="A312" s="108"/>
      <c r="B312" s="108"/>
      <c r="C312" s="108"/>
      <c r="D312" s="108"/>
      <c r="E312" s="108"/>
      <c r="F312" s="108"/>
      <c r="G312" s="108"/>
      <c r="H312" s="108"/>
      <c r="I312" s="108"/>
      <c r="J312" s="108"/>
      <c r="K312" s="108"/>
      <c r="L312" s="108"/>
      <c r="M312" s="108"/>
      <c r="N312" s="108"/>
      <c r="O312" s="108"/>
      <c r="P312" s="107"/>
      <c r="Q312" s="108"/>
      <c r="R312" s="108"/>
      <c r="S312" s="108"/>
      <c r="T312" s="108"/>
      <c r="U312" s="108"/>
      <c r="V312" s="108"/>
      <c r="W312" s="108"/>
      <c r="X312" s="108"/>
    </row>
    <row r="313" spans="1:24" ht="18.75" customHeight="1">
      <c r="A313" s="108"/>
      <c r="B313" s="108"/>
      <c r="C313" s="108"/>
      <c r="D313" s="108"/>
      <c r="E313" s="108"/>
      <c r="F313" s="108"/>
      <c r="G313" s="108"/>
      <c r="H313" s="108"/>
      <c r="I313" s="108"/>
      <c r="J313" s="108"/>
      <c r="K313" s="108"/>
      <c r="L313" s="108"/>
      <c r="M313" s="108"/>
      <c r="N313" s="108"/>
      <c r="O313" s="108"/>
      <c r="P313" s="107"/>
      <c r="Q313" s="108"/>
      <c r="R313" s="108"/>
      <c r="S313" s="108"/>
      <c r="T313" s="108"/>
      <c r="U313" s="108"/>
      <c r="V313" s="108"/>
      <c r="W313" s="108"/>
      <c r="X313" s="108"/>
    </row>
    <row r="314" spans="1:24" ht="18.75" customHeight="1">
      <c r="A314" s="108"/>
      <c r="B314" s="108"/>
      <c r="C314" s="108"/>
      <c r="D314" s="108"/>
      <c r="E314" s="108"/>
      <c r="F314" s="108"/>
      <c r="G314" s="108"/>
      <c r="H314" s="108"/>
      <c r="I314" s="108"/>
      <c r="J314" s="108"/>
      <c r="K314" s="108"/>
      <c r="L314" s="108"/>
      <c r="M314" s="108"/>
      <c r="N314" s="108"/>
      <c r="O314" s="108"/>
      <c r="P314" s="107"/>
      <c r="Q314" s="108"/>
      <c r="R314" s="108"/>
      <c r="S314" s="108"/>
      <c r="T314" s="108"/>
      <c r="U314" s="108"/>
      <c r="V314" s="108"/>
      <c r="W314" s="108"/>
      <c r="X314" s="108"/>
    </row>
    <row r="315" spans="1:24" ht="18.75" customHeight="1">
      <c r="A315" s="108"/>
      <c r="B315" s="108"/>
      <c r="C315" s="108"/>
      <c r="D315" s="108"/>
      <c r="E315" s="108"/>
      <c r="F315" s="108"/>
      <c r="G315" s="108"/>
      <c r="H315" s="108"/>
      <c r="I315" s="108"/>
      <c r="J315" s="108"/>
      <c r="K315" s="108"/>
      <c r="L315" s="108"/>
      <c r="M315" s="108"/>
      <c r="N315" s="108"/>
      <c r="O315" s="108"/>
      <c r="P315" s="107"/>
      <c r="Q315" s="108"/>
      <c r="R315" s="108"/>
      <c r="S315" s="108"/>
      <c r="T315" s="108"/>
      <c r="U315" s="108"/>
      <c r="V315" s="108"/>
      <c r="W315" s="108"/>
      <c r="X315" s="108"/>
    </row>
    <row r="316" spans="1:24" ht="18.75" customHeight="1">
      <c r="A316" s="108"/>
      <c r="B316" s="108"/>
      <c r="C316" s="108"/>
      <c r="D316" s="108"/>
      <c r="E316" s="108"/>
      <c r="F316" s="108"/>
      <c r="G316" s="108"/>
      <c r="H316" s="108"/>
      <c r="I316" s="108"/>
      <c r="J316" s="108"/>
      <c r="K316" s="108"/>
      <c r="L316" s="108"/>
      <c r="M316" s="108"/>
      <c r="N316" s="108"/>
      <c r="O316" s="108"/>
      <c r="P316" s="107"/>
      <c r="Q316" s="108"/>
      <c r="R316" s="108"/>
      <c r="S316" s="108"/>
      <c r="T316" s="108"/>
      <c r="U316" s="108"/>
      <c r="V316" s="108"/>
      <c r="W316" s="108"/>
      <c r="X316" s="108"/>
    </row>
    <row r="317" spans="1:24" ht="18.75" customHeight="1">
      <c r="A317" s="108"/>
      <c r="B317" s="108"/>
      <c r="C317" s="108"/>
      <c r="D317" s="108"/>
      <c r="E317" s="108"/>
      <c r="F317" s="108"/>
      <c r="G317" s="108"/>
      <c r="H317" s="108"/>
      <c r="I317" s="108"/>
      <c r="J317" s="108"/>
      <c r="K317" s="108"/>
      <c r="L317" s="108"/>
      <c r="M317" s="108"/>
      <c r="N317" s="108"/>
      <c r="O317" s="108"/>
      <c r="P317" s="107"/>
      <c r="Q317" s="108"/>
      <c r="R317" s="108"/>
      <c r="S317" s="108"/>
      <c r="T317" s="108"/>
      <c r="U317" s="108"/>
      <c r="V317" s="108"/>
      <c r="W317" s="108"/>
      <c r="X317" s="108"/>
    </row>
    <row r="318" spans="1:24" ht="18.75" customHeight="1">
      <c r="A318" s="108"/>
      <c r="B318" s="108"/>
      <c r="C318" s="108"/>
      <c r="D318" s="108"/>
      <c r="E318" s="108"/>
      <c r="F318" s="108"/>
      <c r="G318" s="108"/>
      <c r="H318" s="108"/>
      <c r="I318" s="108"/>
      <c r="J318" s="108"/>
      <c r="K318" s="108"/>
      <c r="L318" s="108"/>
      <c r="M318" s="108"/>
      <c r="N318" s="108"/>
      <c r="O318" s="108"/>
      <c r="P318" s="107"/>
      <c r="Q318" s="108"/>
      <c r="R318" s="108"/>
      <c r="S318" s="108"/>
      <c r="T318" s="108"/>
      <c r="U318" s="108"/>
      <c r="V318" s="108"/>
      <c r="W318" s="108"/>
      <c r="X318" s="108"/>
    </row>
    <row r="319" spans="1:24" ht="18.75" customHeight="1">
      <c r="A319" s="108"/>
      <c r="B319" s="108"/>
      <c r="C319" s="108"/>
      <c r="D319" s="108"/>
      <c r="E319" s="108"/>
      <c r="F319" s="108"/>
      <c r="G319" s="108"/>
      <c r="H319" s="108"/>
      <c r="I319" s="108"/>
      <c r="J319" s="108"/>
      <c r="K319" s="108"/>
      <c r="L319" s="108"/>
      <c r="M319" s="108"/>
      <c r="N319" s="108"/>
      <c r="O319" s="108"/>
      <c r="P319" s="107"/>
      <c r="Q319" s="108"/>
      <c r="R319" s="108"/>
      <c r="S319" s="108"/>
      <c r="T319" s="108"/>
      <c r="U319" s="108"/>
      <c r="V319" s="108"/>
      <c r="W319" s="108"/>
      <c r="X319" s="108"/>
    </row>
    <row r="320" spans="1:24" ht="18.75" customHeight="1">
      <c r="A320" s="108"/>
      <c r="B320" s="108"/>
      <c r="C320" s="108"/>
      <c r="D320" s="108"/>
      <c r="E320" s="108"/>
      <c r="F320" s="108"/>
      <c r="G320" s="108"/>
      <c r="H320" s="108"/>
      <c r="I320" s="108"/>
      <c r="J320" s="108"/>
      <c r="K320" s="108"/>
      <c r="L320" s="108"/>
      <c r="M320" s="108"/>
      <c r="N320" s="108"/>
      <c r="O320" s="108"/>
      <c r="P320" s="107"/>
      <c r="Q320" s="108"/>
      <c r="R320" s="108"/>
      <c r="S320" s="108"/>
      <c r="T320" s="108"/>
      <c r="U320" s="108"/>
      <c r="V320" s="108"/>
      <c r="W320" s="108"/>
      <c r="X320" s="108"/>
    </row>
    <row r="321" spans="1:24" ht="18.75" customHeight="1">
      <c r="A321" s="108"/>
      <c r="B321" s="108"/>
      <c r="C321" s="108"/>
      <c r="D321" s="108"/>
      <c r="E321" s="108"/>
      <c r="F321" s="108"/>
      <c r="G321" s="108"/>
      <c r="H321" s="108"/>
      <c r="I321" s="108"/>
      <c r="J321" s="108"/>
      <c r="K321" s="108"/>
      <c r="L321" s="108"/>
      <c r="M321" s="108"/>
      <c r="N321" s="108"/>
      <c r="O321" s="108"/>
      <c r="P321" s="107"/>
      <c r="Q321" s="108"/>
      <c r="R321" s="108"/>
      <c r="S321" s="108"/>
      <c r="T321" s="108"/>
      <c r="U321" s="108"/>
      <c r="V321" s="108"/>
      <c r="W321" s="108"/>
      <c r="X321" s="108"/>
    </row>
    <row r="322" spans="1:24" ht="18.75" customHeight="1">
      <c r="A322" s="108"/>
      <c r="B322" s="108"/>
      <c r="C322" s="108"/>
      <c r="D322" s="108"/>
      <c r="E322" s="108"/>
      <c r="F322" s="108"/>
      <c r="G322" s="108"/>
      <c r="H322" s="108"/>
      <c r="I322" s="108"/>
      <c r="J322" s="108"/>
      <c r="K322" s="108"/>
      <c r="L322" s="108"/>
      <c r="M322" s="108"/>
      <c r="N322" s="108"/>
      <c r="O322" s="108"/>
      <c r="P322" s="107"/>
      <c r="Q322" s="108"/>
      <c r="R322" s="108"/>
      <c r="S322" s="108"/>
      <c r="T322" s="108"/>
      <c r="U322" s="108"/>
      <c r="V322" s="108"/>
      <c r="W322" s="108"/>
      <c r="X322" s="108"/>
    </row>
    <row r="323" spans="1:24" ht="18.75" customHeight="1">
      <c r="A323" s="108"/>
      <c r="B323" s="108"/>
      <c r="C323" s="108"/>
      <c r="D323" s="108"/>
      <c r="E323" s="108"/>
      <c r="F323" s="108"/>
      <c r="G323" s="108"/>
      <c r="H323" s="108"/>
      <c r="I323" s="108"/>
      <c r="J323" s="108"/>
      <c r="K323" s="108"/>
      <c r="L323" s="108"/>
      <c r="M323" s="108"/>
      <c r="N323" s="108"/>
      <c r="O323" s="108"/>
      <c r="P323" s="107"/>
      <c r="Q323" s="108"/>
      <c r="R323" s="108"/>
      <c r="S323" s="108"/>
      <c r="T323" s="108"/>
      <c r="U323" s="108"/>
      <c r="V323" s="108"/>
      <c r="W323" s="108"/>
      <c r="X323" s="108"/>
    </row>
    <row r="324" spans="1:24" ht="18.75" customHeight="1">
      <c r="A324" s="108"/>
      <c r="B324" s="108"/>
      <c r="C324" s="108"/>
      <c r="D324" s="108"/>
      <c r="E324" s="108"/>
      <c r="F324" s="108"/>
      <c r="G324" s="108"/>
      <c r="H324" s="108"/>
      <c r="I324" s="108"/>
      <c r="J324" s="108"/>
      <c r="K324" s="108"/>
      <c r="L324" s="108"/>
      <c r="M324" s="108"/>
      <c r="N324" s="108"/>
      <c r="O324" s="108"/>
      <c r="P324" s="107"/>
      <c r="Q324" s="108"/>
      <c r="R324" s="108"/>
      <c r="S324" s="108"/>
      <c r="T324" s="108"/>
      <c r="U324" s="108"/>
      <c r="V324" s="108"/>
      <c r="W324" s="108"/>
      <c r="X324" s="108"/>
    </row>
    <row r="325" spans="1:24" ht="18.75" customHeight="1">
      <c r="A325" s="108"/>
      <c r="B325" s="108"/>
      <c r="C325" s="108"/>
      <c r="D325" s="108"/>
      <c r="E325" s="108"/>
      <c r="F325" s="108"/>
      <c r="G325" s="108"/>
      <c r="H325" s="108"/>
      <c r="I325" s="108"/>
      <c r="J325" s="108"/>
      <c r="K325" s="108"/>
      <c r="L325" s="108"/>
      <c r="M325" s="108"/>
      <c r="N325" s="108"/>
      <c r="O325" s="108"/>
      <c r="P325" s="107"/>
      <c r="Q325" s="108"/>
      <c r="R325" s="108"/>
      <c r="S325" s="108"/>
      <c r="T325" s="108"/>
      <c r="U325" s="108"/>
      <c r="V325" s="108"/>
      <c r="W325" s="108"/>
      <c r="X325" s="108"/>
    </row>
    <row r="326" spans="1:24" ht="18.75" customHeight="1">
      <c r="A326" s="108"/>
      <c r="B326" s="108"/>
      <c r="C326" s="108"/>
      <c r="D326" s="108"/>
      <c r="E326" s="108"/>
      <c r="F326" s="108"/>
      <c r="G326" s="108"/>
      <c r="H326" s="108"/>
      <c r="I326" s="108"/>
      <c r="J326" s="108"/>
      <c r="K326" s="108"/>
      <c r="L326" s="108"/>
      <c r="M326" s="108"/>
      <c r="N326" s="108"/>
      <c r="O326" s="108"/>
      <c r="P326" s="107"/>
      <c r="Q326" s="108"/>
      <c r="R326" s="108"/>
      <c r="S326" s="108"/>
      <c r="T326" s="108"/>
      <c r="U326" s="108"/>
      <c r="V326" s="108"/>
      <c r="W326" s="108"/>
      <c r="X326" s="108"/>
    </row>
    <row r="327" spans="1:24" ht="18.75" customHeight="1">
      <c r="A327" s="108"/>
      <c r="B327" s="108"/>
      <c r="C327" s="108"/>
      <c r="D327" s="108"/>
      <c r="E327" s="108"/>
      <c r="F327" s="108"/>
      <c r="G327" s="108"/>
      <c r="H327" s="108"/>
      <c r="I327" s="108"/>
      <c r="J327" s="108"/>
      <c r="K327" s="108"/>
      <c r="L327" s="108"/>
      <c r="M327" s="108"/>
      <c r="N327" s="108"/>
      <c r="O327" s="108"/>
      <c r="P327" s="107"/>
      <c r="Q327" s="108"/>
      <c r="R327" s="108"/>
      <c r="S327" s="108"/>
      <c r="T327" s="108"/>
      <c r="U327" s="108"/>
      <c r="V327" s="108"/>
      <c r="W327" s="108"/>
      <c r="X327" s="108"/>
    </row>
    <row r="328" spans="1:24" ht="18.75" customHeight="1">
      <c r="A328" s="108"/>
      <c r="B328" s="108"/>
      <c r="C328" s="108"/>
      <c r="D328" s="108"/>
      <c r="E328" s="108"/>
      <c r="F328" s="108"/>
      <c r="G328" s="108"/>
      <c r="H328" s="108"/>
      <c r="I328" s="108"/>
      <c r="J328" s="108"/>
      <c r="K328" s="108"/>
      <c r="L328" s="108"/>
      <c r="M328" s="108"/>
      <c r="N328" s="108"/>
      <c r="O328" s="108"/>
      <c r="P328" s="107"/>
      <c r="Q328" s="108"/>
      <c r="R328" s="108"/>
      <c r="S328" s="108"/>
      <c r="T328" s="108"/>
      <c r="U328" s="108"/>
      <c r="V328" s="108"/>
      <c r="W328" s="108"/>
      <c r="X328" s="108"/>
    </row>
    <row r="329" spans="1:24" ht="18.75" customHeight="1">
      <c r="A329" s="108"/>
      <c r="B329" s="108"/>
      <c r="C329" s="108"/>
      <c r="D329" s="108"/>
      <c r="E329" s="108"/>
      <c r="F329" s="108"/>
      <c r="G329" s="108"/>
      <c r="H329" s="108"/>
      <c r="I329" s="108"/>
      <c r="J329" s="108"/>
      <c r="K329" s="108"/>
      <c r="L329" s="108"/>
      <c r="M329" s="108"/>
      <c r="N329" s="108"/>
      <c r="O329" s="108"/>
      <c r="P329" s="107"/>
      <c r="Q329" s="108"/>
      <c r="R329" s="108"/>
      <c r="S329" s="108"/>
      <c r="T329" s="108"/>
      <c r="U329" s="108"/>
      <c r="V329" s="108"/>
      <c r="W329" s="108"/>
      <c r="X329" s="108"/>
    </row>
    <row r="330" spans="1:24" ht="18.75" customHeight="1">
      <c r="A330" s="108"/>
      <c r="B330" s="108"/>
      <c r="C330" s="108"/>
      <c r="D330" s="108"/>
      <c r="E330" s="108"/>
      <c r="F330" s="108"/>
      <c r="G330" s="108"/>
      <c r="H330" s="108"/>
      <c r="I330" s="108"/>
      <c r="J330" s="108"/>
      <c r="K330" s="108"/>
      <c r="L330" s="108"/>
      <c r="M330" s="108"/>
      <c r="N330" s="108"/>
      <c r="O330" s="108"/>
      <c r="P330" s="107"/>
      <c r="Q330" s="108"/>
      <c r="R330" s="108"/>
      <c r="S330" s="108"/>
      <c r="T330" s="108"/>
      <c r="U330" s="108"/>
      <c r="V330" s="108"/>
      <c r="W330" s="108"/>
      <c r="X330" s="108"/>
    </row>
    <row r="331" spans="1:24" ht="18.75" customHeight="1">
      <c r="A331" s="108"/>
      <c r="B331" s="108"/>
      <c r="C331" s="108"/>
      <c r="D331" s="108"/>
      <c r="E331" s="108"/>
      <c r="F331" s="108"/>
      <c r="G331" s="108"/>
      <c r="H331" s="108"/>
      <c r="I331" s="108"/>
      <c r="J331" s="108"/>
      <c r="K331" s="108"/>
      <c r="L331" s="108"/>
      <c r="M331" s="108"/>
      <c r="N331" s="108"/>
      <c r="O331" s="108"/>
      <c r="P331" s="107"/>
      <c r="Q331" s="108"/>
      <c r="R331" s="108"/>
      <c r="S331" s="108"/>
      <c r="T331" s="108"/>
      <c r="U331" s="108"/>
      <c r="V331" s="108"/>
      <c r="W331" s="108"/>
      <c r="X331" s="108"/>
    </row>
    <row r="332" spans="1:24" ht="18.75" customHeight="1">
      <c r="A332" s="108"/>
      <c r="B332" s="108"/>
      <c r="C332" s="108"/>
      <c r="D332" s="108"/>
      <c r="E332" s="108"/>
      <c r="F332" s="108"/>
      <c r="G332" s="108"/>
      <c r="H332" s="108"/>
      <c r="I332" s="108"/>
      <c r="J332" s="108"/>
      <c r="K332" s="108"/>
      <c r="L332" s="108"/>
      <c r="M332" s="108"/>
      <c r="N332" s="108"/>
      <c r="O332" s="108"/>
      <c r="P332" s="107"/>
      <c r="Q332" s="108"/>
      <c r="R332" s="108"/>
      <c r="S332" s="108"/>
      <c r="T332" s="108"/>
      <c r="U332" s="108"/>
      <c r="V332" s="108"/>
      <c r="W332" s="108"/>
      <c r="X332" s="108"/>
    </row>
    <row r="333" spans="1:24" ht="18.75" customHeight="1">
      <c r="A333" s="108"/>
      <c r="B333" s="108"/>
      <c r="C333" s="108"/>
      <c r="D333" s="108"/>
      <c r="E333" s="108"/>
      <c r="F333" s="108"/>
      <c r="G333" s="108"/>
      <c r="H333" s="108"/>
      <c r="I333" s="108"/>
      <c r="J333" s="108"/>
      <c r="K333" s="108"/>
      <c r="L333" s="108"/>
      <c r="M333" s="108"/>
      <c r="N333" s="108"/>
      <c r="O333" s="108"/>
      <c r="P333" s="107"/>
      <c r="Q333" s="108"/>
      <c r="R333" s="108"/>
      <c r="S333" s="108"/>
      <c r="T333" s="108"/>
      <c r="U333" s="108"/>
      <c r="V333" s="108"/>
      <c r="W333" s="108"/>
      <c r="X333" s="108"/>
    </row>
    <row r="334" spans="1:24" ht="18.75" customHeight="1">
      <c r="A334" s="108"/>
      <c r="B334" s="108"/>
      <c r="C334" s="108"/>
      <c r="D334" s="108"/>
      <c r="E334" s="108"/>
      <c r="F334" s="108"/>
      <c r="G334" s="108"/>
      <c r="H334" s="108"/>
      <c r="I334" s="108"/>
      <c r="J334" s="108"/>
      <c r="K334" s="108"/>
      <c r="L334" s="108"/>
      <c r="M334" s="108"/>
      <c r="N334" s="108"/>
      <c r="O334" s="108"/>
      <c r="P334" s="107"/>
      <c r="Q334" s="108"/>
      <c r="R334" s="108"/>
      <c r="S334" s="108"/>
      <c r="T334" s="108"/>
      <c r="U334" s="108"/>
      <c r="V334" s="108"/>
      <c r="W334" s="108"/>
      <c r="X334" s="108"/>
    </row>
    <row r="335" spans="1:24" ht="18.75" customHeight="1">
      <c r="A335" s="108"/>
      <c r="B335" s="108"/>
      <c r="C335" s="108"/>
      <c r="D335" s="108"/>
      <c r="E335" s="108"/>
      <c r="F335" s="108"/>
      <c r="G335" s="108"/>
      <c r="H335" s="108"/>
      <c r="I335" s="108"/>
      <c r="J335" s="108"/>
      <c r="K335" s="108"/>
      <c r="L335" s="108"/>
      <c r="M335" s="108"/>
      <c r="N335" s="108"/>
      <c r="O335" s="108"/>
      <c r="P335" s="107"/>
      <c r="Q335" s="108"/>
      <c r="R335" s="108"/>
      <c r="S335" s="108"/>
      <c r="T335" s="108"/>
      <c r="U335" s="108"/>
      <c r="V335" s="108"/>
      <c r="W335" s="108"/>
      <c r="X335" s="108"/>
    </row>
    <row r="336" spans="1:24" ht="18.75" customHeight="1">
      <c r="A336" s="108"/>
      <c r="B336" s="108"/>
      <c r="C336" s="108"/>
      <c r="D336" s="108"/>
      <c r="E336" s="108"/>
      <c r="F336" s="108"/>
      <c r="G336" s="108"/>
      <c r="H336" s="108"/>
      <c r="I336" s="108"/>
      <c r="J336" s="108"/>
      <c r="K336" s="108"/>
      <c r="L336" s="108"/>
      <c r="M336" s="108"/>
      <c r="N336" s="108"/>
      <c r="O336" s="108"/>
      <c r="P336" s="107"/>
      <c r="Q336" s="108"/>
      <c r="R336" s="108"/>
      <c r="S336" s="108"/>
      <c r="T336" s="108"/>
      <c r="U336" s="108"/>
      <c r="V336" s="108"/>
      <c r="W336" s="108"/>
      <c r="X336" s="108"/>
    </row>
    <row r="337" spans="1:24" ht="18.75" customHeight="1">
      <c r="A337" s="108"/>
      <c r="B337" s="108"/>
      <c r="C337" s="108"/>
      <c r="D337" s="108"/>
      <c r="E337" s="108"/>
      <c r="F337" s="108"/>
      <c r="G337" s="108"/>
      <c r="H337" s="108"/>
      <c r="I337" s="108"/>
      <c r="J337" s="108"/>
      <c r="K337" s="108"/>
      <c r="L337" s="108"/>
      <c r="M337" s="108"/>
      <c r="N337" s="108"/>
      <c r="O337" s="108"/>
      <c r="P337" s="107"/>
      <c r="Q337" s="108"/>
      <c r="R337" s="108"/>
      <c r="S337" s="108"/>
      <c r="T337" s="108"/>
      <c r="U337" s="108"/>
      <c r="V337" s="108"/>
      <c r="W337" s="108"/>
      <c r="X337" s="108"/>
    </row>
    <row r="338" spans="1:24" ht="18.75" customHeight="1">
      <c r="A338" s="108"/>
      <c r="B338" s="108"/>
      <c r="C338" s="108"/>
      <c r="D338" s="108"/>
      <c r="E338" s="108"/>
      <c r="F338" s="108"/>
      <c r="G338" s="108"/>
      <c r="H338" s="108"/>
      <c r="I338" s="108"/>
      <c r="J338" s="108"/>
      <c r="K338" s="108"/>
      <c r="L338" s="108"/>
      <c r="M338" s="108"/>
      <c r="N338" s="108"/>
      <c r="O338" s="108"/>
      <c r="P338" s="107"/>
      <c r="Q338" s="108"/>
      <c r="R338" s="108"/>
      <c r="S338" s="108"/>
      <c r="T338" s="108"/>
      <c r="U338" s="108"/>
      <c r="V338" s="108"/>
      <c r="W338" s="108"/>
      <c r="X338" s="108"/>
    </row>
    <row r="339" spans="1:24" ht="18.75" customHeight="1">
      <c r="A339" s="108"/>
      <c r="B339" s="108"/>
      <c r="C339" s="108"/>
      <c r="D339" s="108"/>
      <c r="E339" s="108"/>
      <c r="F339" s="108"/>
      <c r="G339" s="108"/>
      <c r="H339" s="108"/>
      <c r="I339" s="108"/>
      <c r="J339" s="108"/>
      <c r="K339" s="108"/>
      <c r="L339" s="108"/>
      <c r="M339" s="108"/>
      <c r="N339" s="108"/>
      <c r="O339" s="108"/>
      <c r="P339" s="107"/>
      <c r="Q339" s="108"/>
      <c r="R339" s="108"/>
      <c r="S339" s="108"/>
      <c r="T339" s="108"/>
      <c r="U339" s="108"/>
      <c r="V339" s="108"/>
      <c r="W339" s="108"/>
      <c r="X339" s="108"/>
    </row>
    <row r="340" spans="1:24" ht="18.75" customHeight="1">
      <c r="A340" s="108"/>
      <c r="B340" s="108"/>
      <c r="C340" s="108"/>
      <c r="D340" s="108"/>
      <c r="E340" s="108"/>
      <c r="F340" s="108"/>
      <c r="G340" s="108"/>
      <c r="H340" s="108"/>
      <c r="I340" s="108"/>
      <c r="J340" s="108"/>
      <c r="K340" s="108"/>
      <c r="L340" s="108"/>
      <c r="M340" s="108"/>
      <c r="N340" s="108"/>
      <c r="O340" s="108"/>
      <c r="P340" s="107"/>
      <c r="Q340" s="108"/>
      <c r="R340" s="108"/>
      <c r="S340" s="108"/>
      <c r="T340" s="108"/>
      <c r="U340" s="108"/>
      <c r="V340" s="108"/>
      <c r="W340" s="108"/>
      <c r="X340" s="108"/>
    </row>
    <row r="341" spans="1:24" ht="18.75" customHeight="1">
      <c r="A341" s="108"/>
      <c r="B341" s="108"/>
      <c r="C341" s="108"/>
      <c r="D341" s="108"/>
      <c r="E341" s="108"/>
      <c r="F341" s="108"/>
      <c r="G341" s="108"/>
      <c r="H341" s="108"/>
      <c r="I341" s="108"/>
      <c r="J341" s="108"/>
      <c r="K341" s="108"/>
      <c r="L341" s="108"/>
      <c r="M341" s="108"/>
      <c r="N341" s="108"/>
      <c r="O341" s="108"/>
      <c r="P341" s="107"/>
      <c r="Q341" s="108"/>
      <c r="R341" s="108"/>
      <c r="S341" s="108"/>
      <c r="T341" s="108"/>
      <c r="U341" s="108"/>
      <c r="V341" s="108"/>
      <c r="W341" s="108"/>
      <c r="X341" s="108"/>
    </row>
    <row r="342" spans="1:24" ht="18.75" customHeight="1">
      <c r="A342" s="108"/>
      <c r="B342" s="108"/>
      <c r="C342" s="108"/>
      <c r="D342" s="108"/>
      <c r="E342" s="108"/>
      <c r="F342" s="108"/>
      <c r="G342" s="108"/>
      <c r="H342" s="108"/>
      <c r="I342" s="108"/>
      <c r="J342" s="108"/>
      <c r="K342" s="108"/>
      <c r="L342" s="108"/>
      <c r="M342" s="108"/>
      <c r="N342" s="108"/>
      <c r="O342" s="108"/>
      <c r="P342" s="107"/>
      <c r="Q342" s="108"/>
      <c r="R342" s="108"/>
      <c r="S342" s="108"/>
      <c r="T342" s="108"/>
      <c r="U342" s="108"/>
      <c r="V342" s="108"/>
      <c r="W342" s="108"/>
      <c r="X342" s="108"/>
    </row>
    <row r="343" spans="1:24" ht="18.75" customHeight="1">
      <c r="A343" s="108"/>
      <c r="B343" s="108"/>
      <c r="C343" s="108"/>
      <c r="D343" s="108"/>
      <c r="E343" s="108"/>
      <c r="F343" s="108"/>
      <c r="G343" s="108"/>
      <c r="H343" s="108"/>
      <c r="I343" s="108"/>
      <c r="J343" s="108"/>
      <c r="K343" s="108"/>
      <c r="L343" s="108"/>
      <c r="M343" s="108"/>
      <c r="N343" s="108"/>
      <c r="O343" s="108"/>
      <c r="P343" s="107"/>
      <c r="Q343" s="108"/>
      <c r="R343" s="108"/>
      <c r="S343" s="108"/>
      <c r="T343" s="108"/>
      <c r="U343" s="108"/>
      <c r="V343" s="108"/>
      <c r="W343" s="108"/>
      <c r="X343" s="108"/>
    </row>
    <row r="344" spans="1:24" ht="18.75" customHeight="1">
      <c r="A344" s="108"/>
      <c r="B344" s="108"/>
      <c r="C344" s="108"/>
      <c r="D344" s="108"/>
      <c r="E344" s="108"/>
      <c r="F344" s="108"/>
      <c r="G344" s="108"/>
      <c r="H344" s="108"/>
      <c r="I344" s="108"/>
      <c r="J344" s="108"/>
      <c r="K344" s="108"/>
      <c r="L344" s="108"/>
      <c r="M344" s="108"/>
      <c r="N344" s="108"/>
      <c r="O344" s="108"/>
      <c r="P344" s="107"/>
      <c r="Q344" s="108"/>
      <c r="R344" s="108"/>
      <c r="S344" s="108"/>
      <c r="T344" s="108"/>
      <c r="U344" s="108"/>
      <c r="V344" s="108"/>
      <c r="W344" s="108"/>
      <c r="X344" s="108"/>
    </row>
    <row r="345" spans="1:24" ht="18.75" customHeight="1">
      <c r="A345" s="108"/>
      <c r="B345" s="108"/>
      <c r="C345" s="108"/>
      <c r="D345" s="108"/>
      <c r="E345" s="108"/>
      <c r="F345" s="108"/>
      <c r="G345" s="108"/>
      <c r="H345" s="108"/>
      <c r="I345" s="108"/>
      <c r="J345" s="108"/>
      <c r="K345" s="108"/>
      <c r="L345" s="108"/>
      <c r="M345" s="108"/>
      <c r="N345" s="108"/>
      <c r="O345" s="108"/>
      <c r="P345" s="107"/>
      <c r="Q345" s="108"/>
      <c r="R345" s="108"/>
      <c r="S345" s="108"/>
      <c r="T345" s="108"/>
      <c r="U345" s="108"/>
      <c r="V345" s="108"/>
      <c r="W345" s="108"/>
      <c r="X345" s="108"/>
    </row>
    <row r="346" spans="1:24" ht="18.75" customHeight="1">
      <c r="A346" s="108"/>
      <c r="B346" s="108"/>
      <c r="C346" s="108"/>
      <c r="D346" s="108"/>
      <c r="E346" s="108"/>
      <c r="F346" s="108"/>
      <c r="G346" s="108"/>
      <c r="H346" s="108"/>
      <c r="I346" s="108"/>
      <c r="J346" s="108"/>
      <c r="K346" s="108"/>
      <c r="L346" s="108"/>
      <c r="M346" s="108"/>
      <c r="N346" s="108"/>
      <c r="O346" s="108"/>
      <c r="P346" s="107"/>
      <c r="Q346" s="108"/>
      <c r="R346" s="108"/>
      <c r="S346" s="108"/>
      <c r="T346" s="108"/>
      <c r="U346" s="108"/>
      <c r="V346" s="108"/>
      <c r="W346" s="108"/>
      <c r="X346" s="108"/>
    </row>
    <row r="347" spans="1:24" ht="18.75" customHeight="1">
      <c r="A347" s="108"/>
      <c r="B347" s="108"/>
      <c r="C347" s="108"/>
      <c r="D347" s="108"/>
      <c r="E347" s="108"/>
      <c r="F347" s="108"/>
      <c r="G347" s="108"/>
      <c r="H347" s="108"/>
      <c r="I347" s="108"/>
      <c r="J347" s="108"/>
      <c r="K347" s="108"/>
      <c r="L347" s="108"/>
      <c r="M347" s="108"/>
      <c r="N347" s="108"/>
      <c r="O347" s="108"/>
      <c r="P347" s="107"/>
      <c r="Q347" s="108"/>
      <c r="R347" s="108"/>
      <c r="S347" s="108"/>
      <c r="T347" s="108"/>
      <c r="U347" s="108"/>
      <c r="V347" s="108"/>
      <c r="W347" s="108"/>
      <c r="X347" s="108"/>
    </row>
    <row r="348" spans="1:24" ht="18.75" customHeight="1">
      <c r="A348" s="108"/>
      <c r="B348" s="108"/>
      <c r="C348" s="108"/>
      <c r="D348" s="108"/>
      <c r="E348" s="108"/>
      <c r="F348" s="108"/>
      <c r="G348" s="108"/>
      <c r="H348" s="108"/>
      <c r="I348" s="108"/>
      <c r="J348" s="108"/>
      <c r="K348" s="108"/>
      <c r="L348" s="108"/>
      <c r="M348" s="108"/>
      <c r="N348" s="108"/>
      <c r="O348" s="108"/>
      <c r="P348" s="107"/>
      <c r="Q348" s="108"/>
      <c r="R348" s="108"/>
      <c r="S348" s="108"/>
      <c r="T348" s="108"/>
      <c r="U348" s="108"/>
      <c r="V348" s="108"/>
      <c r="W348" s="108"/>
      <c r="X348" s="108"/>
    </row>
    <row r="349" spans="1:24" ht="18.75" customHeight="1">
      <c r="A349" s="108"/>
      <c r="B349" s="108"/>
      <c r="C349" s="108"/>
      <c r="D349" s="108"/>
      <c r="E349" s="108"/>
      <c r="F349" s="108"/>
      <c r="G349" s="108"/>
      <c r="H349" s="108"/>
      <c r="I349" s="108"/>
      <c r="J349" s="108"/>
      <c r="K349" s="108"/>
      <c r="L349" s="108"/>
      <c r="M349" s="108"/>
      <c r="N349" s="108"/>
      <c r="O349" s="108"/>
      <c r="P349" s="107"/>
      <c r="Q349" s="108"/>
      <c r="R349" s="108"/>
      <c r="S349" s="108"/>
      <c r="T349" s="108"/>
      <c r="U349" s="108"/>
      <c r="V349" s="108"/>
      <c r="W349" s="108"/>
      <c r="X349" s="108"/>
    </row>
    <row r="350" spans="1:24" ht="18.75" customHeight="1">
      <c r="A350" s="108"/>
      <c r="B350" s="108"/>
      <c r="C350" s="108"/>
      <c r="D350" s="108"/>
      <c r="E350" s="108"/>
      <c r="F350" s="108"/>
      <c r="G350" s="108"/>
      <c r="H350" s="108"/>
      <c r="I350" s="108"/>
      <c r="J350" s="108"/>
      <c r="K350" s="108"/>
      <c r="L350" s="108"/>
      <c r="M350" s="108"/>
      <c r="N350" s="108"/>
      <c r="O350" s="108"/>
      <c r="P350" s="107"/>
      <c r="Q350" s="108"/>
      <c r="R350" s="108"/>
      <c r="S350" s="108"/>
      <c r="T350" s="108"/>
      <c r="U350" s="108"/>
      <c r="V350" s="108"/>
      <c r="W350" s="108"/>
      <c r="X350" s="108"/>
    </row>
    <row r="351" spans="1:24" ht="18.75" customHeight="1">
      <c r="A351" s="108"/>
      <c r="B351" s="108"/>
      <c r="C351" s="108"/>
      <c r="D351" s="108"/>
      <c r="E351" s="108"/>
      <c r="F351" s="108"/>
      <c r="G351" s="108"/>
      <c r="H351" s="108"/>
      <c r="I351" s="108"/>
      <c r="J351" s="108"/>
      <c r="K351" s="108"/>
      <c r="L351" s="108"/>
      <c r="M351" s="108"/>
      <c r="N351" s="108"/>
      <c r="O351" s="108"/>
      <c r="P351" s="107"/>
      <c r="Q351" s="108"/>
      <c r="R351" s="108"/>
      <c r="S351" s="108"/>
      <c r="T351" s="108"/>
      <c r="U351" s="108"/>
      <c r="V351" s="108"/>
      <c r="W351" s="108"/>
      <c r="X351" s="108"/>
    </row>
    <row r="352" spans="1:24" ht="18.75" customHeight="1">
      <c r="A352" s="108"/>
      <c r="B352" s="108"/>
      <c r="C352" s="108"/>
      <c r="D352" s="108"/>
      <c r="E352" s="108"/>
      <c r="F352" s="108"/>
      <c r="G352" s="108"/>
      <c r="H352" s="108"/>
      <c r="I352" s="108"/>
      <c r="J352" s="108"/>
      <c r="K352" s="108"/>
      <c r="L352" s="108"/>
      <c r="M352" s="108"/>
      <c r="N352" s="108"/>
      <c r="O352" s="108"/>
      <c r="P352" s="107"/>
      <c r="Q352" s="108"/>
      <c r="R352" s="108"/>
      <c r="S352" s="108"/>
      <c r="T352" s="108"/>
      <c r="U352" s="108"/>
      <c r="V352" s="108"/>
      <c r="W352" s="108"/>
      <c r="X352" s="108"/>
    </row>
    <row r="353" spans="1:24" ht="18.75" customHeight="1">
      <c r="A353" s="108"/>
      <c r="B353" s="108"/>
      <c r="C353" s="108"/>
      <c r="D353" s="108"/>
      <c r="E353" s="108"/>
      <c r="F353" s="108"/>
      <c r="G353" s="108"/>
      <c r="H353" s="108"/>
      <c r="I353" s="108"/>
      <c r="J353" s="108"/>
      <c r="K353" s="108"/>
      <c r="L353" s="108"/>
      <c r="M353" s="108"/>
      <c r="N353" s="108"/>
      <c r="O353" s="108"/>
      <c r="P353" s="107"/>
      <c r="Q353" s="108"/>
      <c r="R353" s="108"/>
      <c r="S353" s="108"/>
      <c r="T353" s="108"/>
      <c r="U353" s="108"/>
      <c r="V353" s="108"/>
      <c r="W353" s="108"/>
      <c r="X353" s="108"/>
    </row>
    <row r="354" spans="1:24" ht="18.75" customHeight="1">
      <c r="A354" s="108"/>
      <c r="B354" s="108"/>
      <c r="C354" s="108"/>
      <c r="D354" s="108"/>
      <c r="E354" s="108"/>
      <c r="F354" s="108"/>
      <c r="G354" s="108"/>
      <c r="H354" s="108"/>
      <c r="I354" s="108"/>
      <c r="J354" s="108"/>
      <c r="K354" s="108"/>
      <c r="L354" s="108"/>
      <c r="M354" s="108"/>
      <c r="N354" s="108"/>
      <c r="O354" s="108"/>
      <c r="P354" s="107"/>
      <c r="Q354" s="108"/>
      <c r="R354" s="108"/>
      <c r="S354" s="108"/>
      <c r="T354" s="108"/>
      <c r="U354" s="108"/>
      <c r="V354" s="108"/>
      <c r="W354" s="108"/>
      <c r="X354" s="108"/>
    </row>
    <row r="355" spans="1:24" ht="18.75" customHeight="1">
      <c r="A355" s="108"/>
      <c r="B355" s="108"/>
      <c r="C355" s="108"/>
      <c r="D355" s="108"/>
      <c r="E355" s="108"/>
      <c r="F355" s="108"/>
      <c r="G355" s="108"/>
      <c r="H355" s="108"/>
      <c r="I355" s="108"/>
      <c r="J355" s="108"/>
      <c r="K355" s="108"/>
      <c r="L355" s="108"/>
      <c r="M355" s="108"/>
      <c r="N355" s="108"/>
      <c r="O355" s="108"/>
      <c r="P355" s="107"/>
      <c r="Q355" s="108"/>
      <c r="R355" s="108"/>
      <c r="S355" s="108"/>
      <c r="T355" s="108"/>
      <c r="U355" s="108"/>
      <c r="V355" s="108"/>
      <c r="W355" s="108"/>
      <c r="X355" s="108"/>
    </row>
    <row r="356" spans="1:24" ht="18.75" customHeight="1">
      <c r="A356" s="108"/>
      <c r="B356" s="108"/>
      <c r="C356" s="108"/>
      <c r="D356" s="108"/>
      <c r="E356" s="108"/>
      <c r="F356" s="108"/>
      <c r="G356" s="108"/>
      <c r="H356" s="108"/>
      <c r="I356" s="108"/>
      <c r="J356" s="108"/>
      <c r="K356" s="108"/>
      <c r="L356" s="108"/>
      <c r="M356" s="108"/>
      <c r="N356" s="108"/>
      <c r="O356" s="108"/>
      <c r="P356" s="107"/>
      <c r="Q356" s="108"/>
      <c r="R356" s="108"/>
      <c r="S356" s="108"/>
      <c r="T356" s="108"/>
      <c r="U356" s="108"/>
      <c r="V356" s="108"/>
      <c r="W356" s="108"/>
      <c r="X356" s="108"/>
    </row>
    <row r="357" spans="1:24" ht="18.75" customHeight="1">
      <c r="A357" s="108"/>
      <c r="B357" s="108"/>
      <c r="C357" s="108"/>
      <c r="D357" s="108"/>
      <c r="E357" s="108"/>
      <c r="F357" s="108"/>
      <c r="G357" s="108"/>
      <c r="H357" s="108"/>
      <c r="I357" s="108"/>
      <c r="J357" s="108"/>
      <c r="K357" s="108"/>
      <c r="L357" s="108"/>
      <c r="M357" s="108"/>
      <c r="N357" s="108"/>
      <c r="O357" s="108"/>
      <c r="P357" s="107"/>
      <c r="Q357" s="108"/>
      <c r="R357" s="108"/>
      <c r="S357" s="108"/>
      <c r="T357" s="108"/>
      <c r="U357" s="108"/>
      <c r="V357" s="108"/>
      <c r="W357" s="108"/>
      <c r="X357" s="108"/>
    </row>
    <row r="358" spans="1:24" ht="18.75" customHeight="1">
      <c r="A358" s="108"/>
      <c r="B358" s="108"/>
      <c r="C358" s="108"/>
      <c r="D358" s="108"/>
      <c r="E358" s="108"/>
      <c r="F358" s="108"/>
      <c r="G358" s="108"/>
      <c r="H358" s="108"/>
      <c r="I358" s="108"/>
      <c r="J358" s="108"/>
      <c r="K358" s="108"/>
      <c r="L358" s="108"/>
      <c r="M358" s="108"/>
      <c r="N358" s="108"/>
      <c r="O358" s="108"/>
      <c r="P358" s="107"/>
      <c r="Q358" s="108"/>
      <c r="R358" s="108"/>
      <c r="S358" s="108"/>
      <c r="T358" s="108"/>
      <c r="U358" s="108"/>
      <c r="V358" s="108"/>
      <c r="W358" s="108"/>
      <c r="X358" s="108"/>
    </row>
    <row r="359" spans="1:24" ht="18.75" customHeight="1">
      <c r="A359" s="108"/>
      <c r="B359" s="108"/>
      <c r="C359" s="108"/>
      <c r="D359" s="108"/>
      <c r="E359" s="108"/>
      <c r="F359" s="108"/>
      <c r="G359" s="108"/>
      <c r="H359" s="108"/>
      <c r="I359" s="108"/>
      <c r="J359" s="108"/>
      <c r="K359" s="108"/>
      <c r="L359" s="108"/>
      <c r="M359" s="108"/>
      <c r="N359" s="108"/>
      <c r="O359" s="108"/>
      <c r="P359" s="107"/>
      <c r="Q359" s="108"/>
      <c r="R359" s="108"/>
      <c r="S359" s="108"/>
      <c r="T359" s="108"/>
      <c r="U359" s="108"/>
      <c r="V359" s="108"/>
      <c r="W359" s="108"/>
      <c r="X359" s="108"/>
    </row>
    <row r="360" spans="1:24" ht="18.75" customHeight="1">
      <c r="A360" s="108"/>
      <c r="B360" s="108"/>
      <c r="C360" s="108"/>
      <c r="D360" s="108"/>
      <c r="E360" s="108"/>
      <c r="F360" s="108"/>
      <c r="G360" s="108"/>
      <c r="H360" s="108"/>
      <c r="I360" s="108"/>
      <c r="J360" s="108"/>
      <c r="K360" s="108"/>
      <c r="L360" s="108"/>
      <c r="M360" s="108"/>
      <c r="N360" s="108"/>
      <c r="O360" s="108"/>
      <c r="P360" s="107"/>
      <c r="Q360" s="108"/>
      <c r="R360" s="108"/>
      <c r="S360" s="108"/>
      <c r="T360" s="108"/>
      <c r="U360" s="108"/>
      <c r="V360" s="108"/>
      <c r="W360" s="108"/>
      <c r="X360" s="108"/>
    </row>
    <row r="361" spans="1:24" ht="18.75" customHeight="1">
      <c r="A361" s="108"/>
      <c r="B361" s="108"/>
      <c r="C361" s="108"/>
      <c r="D361" s="108"/>
      <c r="E361" s="108"/>
      <c r="F361" s="108"/>
      <c r="G361" s="108"/>
      <c r="H361" s="108"/>
      <c r="I361" s="108"/>
      <c r="J361" s="108"/>
      <c r="K361" s="108"/>
      <c r="L361" s="108"/>
      <c r="M361" s="108"/>
      <c r="N361" s="108"/>
      <c r="O361" s="108"/>
      <c r="P361" s="107"/>
      <c r="Q361" s="108"/>
      <c r="R361" s="108"/>
      <c r="S361" s="108"/>
      <c r="T361" s="108"/>
      <c r="U361" s="108"/>
      <c r="V361" s="108"/>
      <c r="W361" s="108"/>
      <c r="X361" s="108"/>
    </row>
    <row r="362" spans="1:24" ht="18.75" customHeight="1">
      <c r="A362" s="108"/>
      <c r="B362" s="108"/>
      <c r="C362" s="108"/>
      <c r="D362" s="108"/>
      <c r="E362" s="108"/>
      <c r="F362" s="108"/>
      <c r="G362" s="108"/>
      <c r="H362" s="108"/>
      <c r="I362" s="108"/>
      <c r="J362" s="108"/>
      <c r="K362" s="108"/>
      <c r="L362" s="108"/>
      <c r="M362" s="108"/>
      <c r="N362" s="108"/>
      <c r="O362" s="108"/>
      <c r="P362" s="107"/>
      <c r="Q362" s="108"/>
      <c r="R362" s="108"/>
      <c r="S362" s="108"/>
      <c r="T362" s="108"/>
      <c r="U362" s="108"/>
      <c r="V362" s="108"/>
      <c r="W362" s="108"/>
      <c r="X362" s="108"/>
    </row>
    <row r="363" spans="1:24" ht="18.75" customHeight="1">
      <c r="A363" s="108"/>
      <c r="B363" s="108"/>
      <c r="C363" s="108"/>
      <c r="D363" s="108"/>
      <c r="E363" s="108"/>
      <c r="F363" s="108"/>
      <c r="G363" s="108"/>
      <c r="H363" s="108"/>
      <c r="I363" s="108"/>
      <c r="J363" s="108"/>
      <c r="K363" s="108"/>
      <c r="L363" s="108"/>
      <c r="M363" s="108"/>
      <c r="N363" s="108"/>
      <c r="O363" s="108"/>
      <c r="P363" s="107"/>
      <c r="Q363" s="108"/>
      <c r="R363" s="108"/>
      <c r="S363" s="108"/>
      <c r="T363" s="108"/>
      <c r="U363" s="108"/>
      <c r="V363" s="108"/>
      <c r="W363" s="108"/>
      <c r="X363" s="108"/>
    </row>
    <row r="364" spans="1:24" ht="18.75" customHeight="1">
      <c r="A364" s="108"/>
      <c r="B364" s="108"/>
      <c r="C364" s="108"/>
      <c r="D364" s="108"/>
      <c r="E364" s="108"/>
      <c r="F364" s="108"/>
      <c r="G364" s="108"/>
      <c r="H364" s="108"/>
      <c r="I364" s="108"/>
      <c r="J364" s="108"/>
      <c r="K364" s="108"/>
      <c r="L364" s="108"/>
      <c r="M364" s="108"/>
      <c r="N364" s="108"/>
      <c r="O364" s="108"/>
      <c r="P364" s="107"/>
      <c r="Q364" s="108"/>
      <c r="R364" s="108"/>
      <c r="S364" s="108"/>
      <c r="T364" s="108"/>
      <c r="U364" s="108"/>
      <c r="V364" s="108"/>
      <c r="W364" s="108"/>
      <c r="X364" s="108"/>
    </row>
    <row r="365" spans="1:24" ht="18.75" customHeight="1">
      <c r="A365" s="108"/>
      <c r="B365" s="108"/>
      <c r="C365" s="108"/>
      <c r="D365" s="108"/>
      <c r="E365" s="108"/>
      <c r="F365" s="108"/>
      <c r="G365" s="108"/>
      <c r="H365" s="108"/>
      <c r="I365" s="108"/>
      <c r="J365" s="108"/>
      <c r="K365" s="108"/>
      <c r="L365" s="108"/>
      <c r="M365" s="108"/>
      <c r="N365" s="108"/>
      <c r="O365" s="108"/>
      <c r="P365" s="107"/>
      <c r="Q365" s="108"/>
      <c r="R365" s="108"/>
      <c r="S365" s="108"/>
      <c r="T365" s="108"/>
      <c r="U365" s="108"/>
      <c r="V365" s="108"/>
      <c r="W365" s="108"/>
      <c r="X365" s="108"/>
    </row>
    <row r="366" spans="1:24" ht="18.75" customHeight="1">
      <c r="A366" s="108"/>
      <c r="B366" s="108"/>
      <c r="C366" s="108"/>
      <c r="D366" s="108"/>
      <c r="E366" s="108"/>
      <c r="F366" s="108"/>
      <c r="G366" s="108"/>
      <c r="H366" s="108"/>
      <c r="I366" s="108"/>
      <c r="J366" s="108"/>
      <c r="K366" s="108"/>
      <c r="L366" s="108"/>
      <c r="M366" s="108"/>
      <c r="N366" s="108"/>
      <c r="O366" s="108"/>
      <c r="P366" s="107"/>
      <c r="Q366" s="108"/>
      <c r="R366" s="108"/>
      <c r="S366" s="108"/>
      <c r="T366" s="108"/>
      <c r="U366" s="108"/>
      <c r="V366" s="108"/>
      <c r="W366" s="108"/>
      <c r="X366" s="108"/>
    </row>
    <row r="367" spans="1:24" ht="18.75" customHeight="1">
      <c r="A367" s="108"/>
      <c r="B367" s="108"/>
      <c r="C367" s="108"/>
      <c r="D367" s="108"/>
      <c r="E367" s="108"/>
      <c r="F367" s="108"/>
      <c r="G367" s="108"/>
      <c r="H367" s="108"/>
      <c r="I367" s="108"/>
      <c r="J367" s="108"/>
      <c r="K367" s="108"/>
      <c r="L367" s="108"/>
      <c r="M367" s="108"/>
      <c r="N367" s="108"/>
      <c r="O367" s="108"/>
      <c r="P367" s="107"/>
      <c r="Q367" s="108"/>
      <c r="R367" s="108"/>
      <c r="S367" s="108"/>
      <c r="T367" s="108"/>
      <c r="U367" s="108"/>
      <c r="V367" s="108"/>
      <c r="W367" s="108"/>
      <c r="X367" s="108"/>
    </row>
    <row r="368" spans="1:24" ht="18.75" customHeight="1">
      <c r="A368" s="108"/>
      <c r="B368" s="108"/>
      <c r="C368" s="108"/>
      <c r="D368" s="108"/>
      <c r="E368" s="108"/>
      <c r="F368" s="108"/>
      <c r="G368" s="108"/>
      <c r="H368" s="108"/>
      <c r="I368" s="108"/>
      <c r="J368" s="108"/>
      <c r="K368" s="108"/>
      <c r="L368" s="108"/>
      <c r="M368" s="108"/>
      <c r="N368" s="108"/>
      <c r="O368" s="108"/>
      <c r="P368" s="107"/>
      <c r="Q368" s="108"/>
      <c r="R368" s="108"/>
      <c r="S368" s="108"/>
      <c r="T368" s="108"/>
      <c r="U368" s="108"/>
      <c r="V368" s="108"/>
      <c r="W368" s="108"/>
      <c r="X368" s="108"/>
    </row>
    <row r="369" spans="1:24" ht="18.75" customHeight="1">
      <c r="A369" s="108"/>
      <c r="B369" s="108"/>
      <c r="C369" s="108"/>
      <c r="D369" s="108"/>
      <c r="E369" s="108"/>
      <c r="F369" s="108"/>
      <c r="G369" s="108"/>
      <c r="H369" s="108"/>
      <c r="I369" s="108"/>
      <c r="J369" s="108"/>
      <c r="K369" s="108"/>
      <c r="L369" s="108"/>
      <c r="M369" s="108"/>
      <c r="N369" s="108"/>
      <c r="O369" s="108"/>
      <c r="P369" s="107"/>
      <c r="Q369" s="108"/>
      <c r="R369" s="108"/>
      <c r="S369" s="108"/>
      <c r="T369" s="108"/>
      <c r="U369" s="108"/>
      <c r="V369" s="108"/>
      <c r="W369" s="108"/>
      <c r="X369" s="108"/>
    </row>
    <row r="370" spans="1:24" ht="18.75" customHeight="1">
      <c r="A370" s="108"/>
      <c r="B370" s="108"/>
      <c r="C370" s="108"/>
      <c r="D370" s="108"/>
      <c r="E370" s="108"/>
      <c r="F370" s="108"/>
      <c r="G370" s="108"/>
      <c r="H370" s="108"/>
      <c r="I370" s="108"/>
      <c r="J370" s="108"/>
      <c r="K370" s="108"/>
      <c r="L370" s="108"/>
      <c r="M370" s="108"/>
      <c r="N370" s="108"/>
      <c r="O370" s="108"/>
      <c r="P370" s="107"/>
      <c r="Q370" s="108"/>
      <c r="R370" s="108"/>
      <c r="S370" s="108"/>
      <c r="T370" s="108"/>
      <c r="U370" s="108"/>
      <c r="V370" s="108"/>
      <c r="W370" s="108"/>
      <c r="X370" s="108"/>
    </row>
    <row r="371" spans="1:24" ht="18.75" customHeight="1">
      <c r="A371" s="108"/>
      <c r="B371" s="108"/>
      <c r="C371" s="108"/>
      <c r="D371" s="108"/>
      <c r="E371" s="108"/>
      <c r="F371" s="108"/>
      <c r="G371" s="108"/>
      <c r="H371" s="108"/>
      <c r="I371" s="108"/>
      <c r="J371" s="108"/>
      <c r="K371" s="108"/>
      <c r="L371" s="108"/>
      <c r="M371" s="108"/>
      <c r="N371" s="108"/>
      <c r="O371" s="108"/>
      <c r="P371" s="107"/>
      <c r="Q371" s="108"/>
      <c r="R371" s="108"/>
      <c r="S371" s="108"/>
      <c r="T371" s="108"/>
      <c r="U371" s="108"/>
      <c r="V371" s="108"/>
      <c r="W371" s="108"/>
      <c r="X371" s="108"/>
    </row>
    <row r="372" spans="1:24" ht="18.75" customHeight="1">
      <c r="A372" s="108"/>
      <c r="B372" s="108"/>
      <c r="C372" s="108"/>
      <c r="D372" s="108"/>
      <c r="E372" s="108"/>
      <c r="F372" s="108"/>
      <c r="G372" s="108"/>
      <c r="H372" s="108"/>
      <c r="I372" s="108"/>
      <c r="J372" s="108"/>
      <c r="K372" s="108"/>
      <c r="L372" s="108"/>
      <c r="M372" s="108"/>
      <c r="N372" s="108"/>
      <c r="O372" s="108"/>
      <c r="P372" s="107"/>
      <c r="Q372" s="108"/>
      <c r="R372" s="108"/>
      <c r="S372" s="108"/>
      <c r="T372" s="108"/>
      <c r="U372" s="108"/>
      <c r="V372" s="108"/>
      <c r="W372" s="108"/>
      <c r="X372" s="108"/>
    </row>
    <row r="373" spans="1:24" ht="18.75" customHeight="1">
      <c r="A373" s="108"/>
      <c r="B373" s="108"/>
      <c r="C373" s="108"/>
      <c r="D373" s="108"/>
      <c r="E373" s="108"/>
      <c r="F373" s="108"/>
      <c r="G373" s="108"/>
      <c r="H373" s="108"/>
      <c r="I373" s="108"/>
      <c r="J373" s="108"/>
      <c r="K373" s="108"/>
      <c r="L373" s="108"/>
      <c r="M373" s="108"/>
      <c r="N373" s="108"/>
      <c r="O373" s="108"/>
      <c r="P373" s="107"/>
      <c r="Q373" s="108"/>
      <c r="R373" s="108"/>
      <c r="S373" s="108"/>
      <c r="T373" s="108"/>
      <c r="U373" s="108"/>
      <c r="V373" s="108"/>
      <c r="W373" s="108"/>
      <c r="X373" s="108"/>
    </row>
    <row r="374" spans="1:24" ht="18.75" customHeight="1">
      <c r="A374" s="108"/>
      <c r="B374" s="108"/>
      <c r="C374" s="108"/>
      <c r="D374" s="108"/>
      <c r="E374" s="108"/>
      <c r="F374" s="108"/>
      <c r="G374" s="108"/>
      <c r="H374" s="108"/>
      <c r="I374" s="108"/>
      <c r="J374" s="108"/>
      <c r="K374" s="108"/>
      <c r="L374" s="108"/>
      <c r="M374" s="108"/>
      <c r="N374" s="108"/>
      <c r="O374" s="108"/>
      <c r="P374" s="107"/>
      <c r="Q374" s="108"/>
      <c r="R374" s="108"/>
      <c r="S374" s="108"/>
      <c r="T374" s="108"/>
      <c r="U374" s="108"/>
      <c r="V374" s="108"/>
      <c r="W374" s="108"/>
      <c r="X374" s="108"/>
    </row>
    <row r="375" spans="1:24" ht="18.75" customHeight="1">
      <c r="A375" s="108"/>
      <c r="B375" s="108"/>
      <c r="C375" s="108"/>
      <c r="D375" s="108"/>
      <c r="E375" s="108"/>
      <c r="F375" s="108"/>
      <c r="G375" s="108"/>
      <c r="H375" s="108"/>
      <c r="I375" s="108"/>
      <c r="J375" s="108"/>
      <c r="K375" s="108"/>
      <c r="L375" s="108"/>
      <c r="M375" s="108"/>
      <c r="N375" s="108"/>
      <c r="O375" s="108"/>
      <c r="P375" s="107"/>
      <c r="Q375" s="108"/>
      <c r="R375" s="108"/>
      <c r="S375" s="108"/>
      <c r="T375" s="108"/>
      <c r="U375" s="108"/>
      <c r="V375" s="108"/>
      <c r="W375" s="108"/>
      <c r="X375" s="108"/>
    </row>
    <row r="376" spans="1:24" ht="18.75" customHeight="1">
      <c r="A376" s="108"/>
      <c r="B376" s="108"/>
      <c r="C376" s="108"/>
      <c r="D376" s="108"/>
      <c r="E376" s="108"/>
      <c r="F376" s="108"/>
      <c r="G376" s="108"/>
      <c r="H376" s="108"/>
      <c r="I376" s="108"/>
      <c r="J376" s="108"/>
      <c r="K376" s="108"/>
      <c r="L376" s="108"/>
      <c r="M376" s="108"/>
      <c r="N376" s="108"/>
      <c r="O376" s="108"/>
      <c r="P376" s="107"/>
      <c r="Q376" s="108"/>
      <c r="R376" s="108"/>
      <c r="S376" s="108"/>
      <c r="T376" s="108"/>
      <c r="U376" s="108"/>
      <c r="V376" s="108"/>
      <c r="W376" s="108"/>
      <c r="X376" s="108"/>
    </row>
    <row r="377" spans="1:24" ht="18.75" customHeight="1">
      <c r="A377" s="108"/>
      <c r="B377" s="108"/>
      <c r="C377" s="108"/>
      <c r="D377" s="108"/>
      <c r="E377" s="108"/>
      <c r="F377" s="108"/>
      <c r="G377" s="108"/>
      <c r="H377" s="108"/>
      <c r="I377" s="108"/>
      <c r="J377" s="108"/>
      <c r="K377" s="108"/>
      <c r="L377" s="108"/>
      <c r="M377" s="108"/>
      <c r="N377" s="108"/>
      <c r="O377" s="108"/>
      <c r="P377" s="107"/>
      <c r="Q377" s="108"/>
      <c r="R377" s="108"/>
      <c r="S377" s="108"/>
      <c r="T377" s="108"/>
      <c r="U377" s="108"/>
      <c r="V377" s="108"/>
      <c r="W377" s="108"/>
      <c r="X377" s="108"/>
    </row>
    <row r="378" spans="1:24" ht="18.75" customHeight="1">
      <c r="A378" s="108"/>
      <c r="B378" s="108"/>
      <c r="C378" s="108"/>
      <c r="D378" s="108"/>
      <c r="E378" s="108"/>
      <c r="F378" s="108"/>
      <c r="G378" s="108"/>
      <c r="H378" s="108"/>
      <c r="I378" s="108"/>
      <c r="J378" s="108"/>
      <c r="K378" s="108"/>
      <c r="L378" s="108"/>
      <c r="M378" s="108"/>
      <c r="N378" s="108"/>
      <c r="O378" s="108"/>
      <c r="P378" s="107"/>
      <c r="Q378" s="108"/>
      <c r="R378" s="108"/>
      <c r="S378" s="108"/>
      <c r="T378" s="108"/>
      <c r="U378" s="108"/>
      <c r="V378" s="108"/>
      <c r="W378" s="108"/>
      <c r="X378" s="108"/>
    </row>
    <row r="379" spans="1:24" ht="18.75" customHeight="1">
      <c r="A379" s="108"/>
      <c r="B379" s="108"/>
      <c r="C379" s="108"/>
      <c r="D379" s="108"/>
      <c r="E379" s="108"/>
      <c r="F379" s="108"/>
      <c r="G379" s="108"/>
      <c r="H379" s="108"/>
      <c r="I379" s="108"/>
      <c r="J379" s="108"/>
      <c r="K379" s="108"/>
      <c r="L379" s="108"/>
      <c r="M379" s="108"/>
      <c r="N379" s="108"/>
      <c r="O379" s="108"/>
      <c r="P379" s="107"/>
      <c r="Q379" s="108"/>
      <c r="R379" s="108"/>
      <c r="S379" s="108"/>
      <c r="T379" s="108"/>
      <c r="U379" s="108"/>
      <c r="V379" s="108"/>
      <c r="W379" s="108"/>
      <c r="X379" s="108"/>
    </row>
    <row r="380" spans="1:24" ht="18.75" customHeight="1">
      <c r="A380" s="108"/>
      <c r="B380" s="108"/>
      <c r="C380" s="108"/>
      <c r="D380" s="108"/>
      <c r="E380" s="108"/>
      <c r="F380" s="108"/>
      <c r="G380" s="108"/>
      <c r="H380" s="108"/>
      <c r="I380" s="108"/>
      <c r="J380" s="108"/>
      <c r="K380" s="108"/>
      <c r="L380" s="108"/>
      <c r="M380" s="108"/>
      <c r="N380" s="108"/>
      <c r="O380" s="108"/>
      <c r="P380" s="107"/>
      <c r="Q380" s="108"/>
      <c r="R380" s="108"/>
      <c r="S380" s="108"/>
      <c r="T380" s="108"/>
      <c r="U380" s="108"/>
      <c r="V380" s="108"/>
      <c r="W380" s="108"/>
      <c r="X380" s="108"/>
    </row>
    <row r="381" spans="1:24" ht="18.75" customHeight="1">
      <c r="A381" s="108"/>
      <c r="B381" s="108"/>
      <c r="C381" s="108"/>
      <c r="D381" s="108"/>
      <c r="E381" s="108"/>
      <c r="F381" s="108"/>
      <c r="G381" s="108"/>
      <c r="H381" s="108"/>
      <c r="I381" s="108"/>
      <c r="J381" s="108"/>
      <c r="K381" s="108"/>
      <c r="L381" s="108"/>
      <c r="M381" s="108"/>
      <c r="N381" s="108"/>
      <c r="O381" s="108"/>
      <c r="P381" s="107"/>
      <c r="Q381" s="108"/>
      <c r="R381" s="108"/>
      <c r="S381" s="108"/>
      <c r="T381" s="108"/>
      <c r="U381" s="108"/>
      <c r="V381" s="108"/>
      <c r="W381" s="108"/>
      <c r="X381" s="108"/>
    </row>
    <row r="382" spans="1:24" ht="18.75" customHeight="1">
      <c r="A382" s="108"/>
      <c r="B382" s="108"/>
      <c r="C382" s="108"/>
      <c r="D382" s="108"/>
      <c r="E382" s="108"/>
      <c r="F382" s="108"/>
      <c r="G382" s="108"/>
      <c r="H382" s="108"/>
      <c r="I382" s="108"/>
      <c r="J382" s="108"/>
      <c r="K382" s="108"/>
      <c r="L382" s="108"/>
      <c r="M382" s="108"/>
      <c r="N382" s="108"/>
      <c r="O382" s="108"/>
      <c r="P382" s="107"/>
      <c r="Q382" s="108"/>
      <c r="R382" s="108"/>
      <c r="S382" s="108"/>
      <c r="T382" s="108"/>
      <c r="U382" s="108"/>
      <c r="V382" s="108"/>
      <c r="W382" s="108"/>
      <c r="X382" s="108"/>
    </row>
    <row r="383" spans="1:24" ht="18.75" customHeight="1">
      <c r="A383" s="108"/>
      <c r="B383" s="108"/>
      <c r="C383" s="108"/>
      <c r="D383" s="108"/>
      <c r="E383" s="108"/>
      <c r="F383" s="108"/>
      <c r="G383" s="108"/>
      <c r="H383" s="108"/>
      <c r="I383" s="108"/>
      <c r="J383" s="108"/>
      <c r="K383" s="108"/>
      <c r="L383" s="108"/>
      <c r="M383" s="108"/>
      <c r="N383" s="108"/>
      <c r="O383" s="108"/>
      <c r="P383" s="107"/>
      <c r="Q383" s="108"/>
      <c r="R383" s="108"/>
      <c r="S383" s="108"/>
      <c r="T383" s="108"/>
      <c r="U383" s="108"/>
      <c r="V383" s="108"/>
      <c r="W383" s="108"/>
      <c r="X383" s="108"/>
    </row>
    <row r="384" spans="1:24" ht="18.75" customHeight="1">
      <c r="A384" s="108"/>
      <c r="B384" s="108"/>
      <c r="C384" s="108"/>
      <c r="D384" s="108"/>
      <c r="E384" s="108"/>
      <c r="F384" s="108"/>
      <c r="G384" s="108"/>
      <c r="H384" s="108"/>
      <c r="I384" s="108"/>
      <c r="J384" s="108"/>
      <c r="K384" s="108"/>
      <c r="L384" s="108"/>
      <c r="M384" s="108"/>
      <c r="N384" s="108"/>
      <c r="O384" s="108"/>
      <c r="P384" s="107"/>
      <c r="Q384" s="108"/>
      <c r="R384" s="108"/>
      <c r="S384" s="108"/>
      <c r="T384" s="108"/>
      <c r="U384" s="108"/>
      <c r="V384" s="108"/>
      <c r="W384" s="108"/>
      <c r="X384" s="108"/>
    </row>
    <row r="385" spans="1:24" ht="18.75" customHeight="1">
      <c r="A385" s="108"/>
      <c r="B385" s="108"/>
      <c r="C385" s="108"/>
      <c r="D385" s="108"/>
      <c r="E385" s="108"/>
      <c r="F385" s="108"/>
      <c r="G385" s="108"/>
      <c r="H385" s="108"/>
      <c r="I385" s="108"/>
      <c r="J385" s="108"/>
      <c r="K385" s="108"/>
      <c r="L385" s="108"/>
      <c r="M385" s="108"/>
      <c r="N385" s="108"/>
      <c r="O385" s="108"/>
      <c r="P385" s="107"/>
      <c r="Q385" s="108"/>
      <c r="R385" s="108"/>
      <c r="S385" s="108"/>
      <c r="T385" s="108"/>
      <c r="U385" s="108"/>
      <c r="V385" s="108"/>
      <c r="W385" s="108"/>
      <c r="X385" s="108"/>
    </row>
    <row r="386" spans="1:24" ht="18.75" customHeight="1">
      <c r="A386" s="108"/>
      <c r="B386" s="108"/>
      <c r="C386" s="108"/>
      <c r="D386" s="108"/>
      <c r="E386" s="108"/>
      <c r="F386" s="108"/>
      <c r="G386" s="108"/>
      <c r="H386" s="108"/>
      <c r="I386" s="108"/>
      <c r="J386" s="108"/>
      <c r="K386" s="108"/>
      <c r="L386" s="108"/>
      <c r="M386" s="108"/>
      <c r="N386" s="108"/>
      <c r="O386" s="108"/>
      <c r="P386" s="107"/>
      <c r="Q386" s="108"/>
      <c r="R386" s="108"/>
      <c r="S386" s="108"/>
      <c r="T386" s="108"/>
      <c r="U386" s="108"/>
      <c r="V386" s="108"/>
      <c r="W386" s="108"/>
      <c r="X386" s="108"/>
    </row>
    <row r="387" spans="1:24" ht="18.75" customHeight="1">
      <c r="A387" s="108"/>
      <c r="B387" s="108"/>
      <c r="C387" s="108"/>
      <c r="D387" s="108"/>
      <c r="E387" s="108"/>
      <c r="F387" s="108"/>
      <c r="G387" s="108"/>
      <c r="H387" s="108"/>
      <c r="I387" s="108"/>
      <c r="J387" s="108"/>
      <c r="K387" s="108"/>
      <c r="L387" s="108"/>
      <c r="M387" s="108"/>
      <c r="N387" s="108"/>
      <c r="O387" s="108"/>
      <c r="P387" s="107"/>
      <c r="Q387" s="108"/>
      <c r="R387" s="108"/>
      <c r="S387" s="108"/>
      <c r="T387" s="108"/>
      <c r="U387" s="108"/>
      <c r="V387" s="108"/>
      <c r="W387" s="108"/>
      <c r="X387" s="108"/>
    </row>
    <row r="388" spans="1:24" ht="18.75" customHeight="1">
      <c r="A388" s="108"/>
      <c r="B388" s="108"/>
      <c r="C388" s="108"/>
      <c r="D388" s="108"/>
      <c r="E388" s="108"/>
      <c r="F388" s="108"/>
      <c r="G388" s="108"/>
      <c r="H388" s="108"/>
      <c r="I388" s="108"/>
      <c r="J388" s="108"/>
      <c r="K388" s="108"/>
      <c r="L388" s="108"/>
      <c r="M388" s="108"/>
      <c r="N388" s="108"/>
      <c r="O388" s="108"/>
      <c r="P388" s="107"/>
      <c r="Q388" s="108"/>
      <c r="R388" s="108"/>
      <c r="S388" s="108"/>
      <c r="T388" s="108"/>
      <c r="U388" s="108"/>
      <c r="V388" s="108"/>
      <c r="W388" s="108"/>
      <c r="X388" s="108"/>
    </row>
    <row r="389" spans="1:24" ht="18.75" customHeight="1">
      <c r="A389" s="108"/>
      <c r="B389" s="108"/>
      <c r="C389" s="108"/>
      <c r="D389" s="108"/>
      <c r="E389" s="108"/>
      <c r="F389" s="108"/>
      <c r="G389" s="108"/>
      <c r="H389" s="108"/>
      <c r="I389" s="108"/>
      <c r="J389" s="108"/>
      <c r="K389" s="108"/>
      <c r="L389" s="108"/>
      <c r="M389" s="108"/>
      <c r="N389" s="108"/>
      <c r="O389" s="108"/>
      <c r="P389" s="107"/>
      <c r="Q389" s="108"/>
      <c r="R389" s="108"/>
      <c r="S389" s="108"/>
      <c r="T389" s="108"/>
      <c r="U389" s="108"/>
      <c r="V389" s="108"/>
      <c r="W389" s="108"/>
      <c r="X389" s="108"/>
    </row>
    <row r="390" spans="1:24" ht="18.75" customHeight="1">
      <c r="A390" s="108"/>
      <c r="B390" s="108"/>
      <c r="C390" s="108"/>
      <c r="D390" s="108"/>
      <c r="E390" s="108"/>
      <c r="F390" s="108"/>
      <c r="G390" s="108"/>
      <c r="H390" s="108"/>
      <c r="I390" s="108"/>
      <c r="J390" s="108"/>
      <c r="K390" s="108"/>
      <c r="L390" s="108"/>
      <c r="M390" s="108"/>
      <c r="N390" s="108"/>
      <c r="O390" s="108"/>
      <c r="P390" s="107"/>
      <c r="Q390" s="108"/>
      <c r="R390" s="108"/>
      <c r="S390" s="108"/>
      <c r="T390" s="108"/>
      <c r="U390" s="108"/>
      <c r="V390" s="108"/>
      <c r="W390" s="108"/>
      <c r="X390" s="108"/>
    </row>
    <row r="391" spans="1:24" ht="18.75" customHeight="1">
      <c r="A391" s="108"/>
      <c r="B391" s="108"/>
      <c r="C391" s="108"/>
      <c r="D391" s="108"/>
      <c r="E391" s="108"/>
      <c r="F391" s="108"/>
      <c r="G391" s="108"/>
      <c r="H391" s="108"/>
      <c r="I391" s="108"/>
      <c r="J391" s="108"/>
      <c r="K391" s="108"/>
      <c r="L391" s="108"/>
      <c r="M391" s="108"/>
      <c r="N391" s="108"/>
      <c r="O391" s="108"/>
      <c r="P391" s="107"/>
      <c r="Q391" s="108"/>
      <c r="R391" s="108"/>
      <c r="S391" s="108"/>
      <c r="T391" s="108"/>
      <c r="U391" s="108"/>
      <c r="V391" s="108"/>
      <c r="W391" s="108"/>
      <c r="X391" s="108"/>
    </row>
    <row r="392" spans="1:24" ht="18.75" customHeight="1">
      <c r="A392" s="108"/>
      <c r="B392" s="108"/>
      <c r="C392" s="108"/>
      <c r="D392" s="108"/>
      <c r="E392" s="108"/>
      <c r="F392" s="108"/>
      <c r="G392" s="108"/>
      <c r="H392" s="108"/>
      <c r="I392" s="108"/>
      <c r="J392" s="108"/>
      <c r="K392" s="108"/>
      <c r="L392" s="108"/>
      <c r="M392" s="108"/>
      <c r="N392" s="108"/>
      <c r="O392" s="108"/>
      <c r="P392" s="107"/>
      <c r="Q392" s="108"/>
      <c r="R392" s="108"/>
      <c r="S392" s="108"/>
      <c r="T392" s="108"/>
      <c r="U392" s="108"/>
      <c r="V392" s="108"/>
      <c r="W392" s="108"/>
      <c r="X392" s="108"/>
    </row>
    <row r="393" spans="1:24" ht="18.75" customHeight="1">
      <c r="A393" s="108"/>
      <c r="B393" s="108"/>
      <c r="C393" s="108"/>
      <c r="D393" s="108"/>
      <c r="E393" s="108"/>
      <c r="F393" s="108"/>
      <c r="G393" s="108"/>
      <c r="H393" s="108"/>
      <c r="I393" s="108"/>
      <c r="J393" s="108"/>
      <c r="K393" s="108"/>
      <c r="L393" s="108"/>
      <c r="M393" s="108"/>
      <c r="N393" s="108"/>
      <c r="O393" s="108"/>
      <c r="P393" s="107"/>
      <c r="Q393" s="108"/>
      <c r="R393" s="108"/>
      <c r="S393" s="108"/>
      <c r="T393" s="108"/>
      <c r="U393" s="108"/>
      <c r="V393" s="108"/>
      <c r="W393" s="108"/>
      <c r="X393" s="108"/>
    </row>
    <row r="394" spans="1:24" ht="18.75" customHeight="1">
      <c r="A394" s="108"/>
      <c r="B394" s="108"/>
      <c r="C394" s="108"/>
      <c r="D394" s="108"/>
      <c r="E394" s="108"/>
      <c r="F394" s="108"/>
      <c r="G394" s="108"/>
      <c r="H394" s="108"/>
      <c r="I394" s="108"/>
      <c r="J394" s="108"/>
      <c r="K394" s="108"/>
      <c r="L394" s="108"/>
      <c r="M394" s="108"/>
      <c r="N394" s="108"/>
      <c r="O394" s="108"/>
      <c r="P394" s="107"/>
      <c r="Q394" s="108"/>
      <c r="R394" s="108"/>
      <c r="S394" s="108"/>
      <c r="T394" s="108"/>
      <c r="U394" s="108"/>
      <c r="V394" s="108"/>
      <c r="W394" s="108"/>
      <c r="X394" s="108"/>
    </row>
    <row r="395" spans="1:24" ht="18.75" customHeight="1">
      <c r="A395" s="108"/>
      <c r="B395" s="108"/>
      <c r="C395" s="108"/>
      <c r="D395" s="108"/>
      <c r="E395" s="108"/>
      <c r="F395" s="108"/>
      <c r="G395" s="108"/>
      <c r="H395" s="108"/>
      <c r="I395" s="108"/>
      <c r="J395" s="108"/>
      <c r="K395" s="108"/>
      <c r="L395" s="108"/>
      <c r="M395" s="108"/>
      <c r="N395" s="108"/>
      <c r="O395" s="108"/>
      <c r="P395" s="107"/>
      <c r="Q395" s="108"/>
      <c r="R395" s="108"/>
      <c r="S395" s="108"/>
      <c r="T395" s="108"/>
      <c r="U395" s="108"/>
      <c r="V395" s="108"/>
      <c r="W395" s="108"/>
      <c r="X395" s="108"/>
    </row>
    <row r="396" spans="1:24" ht="18.75" customHeight="1">
      <c r="A396" s="108"/>
      <c r="B396" s="108"/>
      <c r="C396" s="108"/>
      <c r="D396" s="108"/>
      <c r="E396" s="108"/>
      <c r="F396" s="108"/>
      <c r="G396" s="108"/>
      <c r="H396" s="108"/>
      <c r="I396" s="108"/>
      <c r="J396" s="108"/>
      <c r="K396" s="108"/>
      <c r="L396" s="108"/>
      <c r="M396" s="108"/>
      <c r="N396" s="108"/>
      <c r="O396" s="108"/>
      <c r="P396" s="107"/>
      <c r="Q396" s="108"/>
      <c r="R396" s="108"/>
      <c r="S396" s="108"/>
      <c r="T396" s="108"/>
      <c r="U396" s="108"/>
      <c r="V396" s="108"/>
      <c r="W396" s="108"/>
      <c r="X396" s="108"/>
    </row>
    <row r="397" spans="1:24" ht="18.75" customHeight="1">
      <c r="A397" s="108"/>
      <c r="B397" s="108"/>
      <c r="C397" s="108"/>
      <c r="D397" s="108"/>
      <c r="E397" s="108"/>
      <c r="F397" s="108"/>
      <c r="G397" s="108"/>
      <c r="H397" s="108"/>
      <c r="I397" s="108"/>
      <c r="J397" s="108"/>
      <c r="K397" s="108"/>
      <c r="L397" s="108"/>
      <c r="M397" s="108"/>
      <c r="N397" s="108"/>
      <c r="O397" s="108"/>
      <c r="P397" s="107"/>
      <c r="Q397" s="108"/>
      <c r="R397" s="108"/>
      <c r="S397" s="108"/>
      <c r="T397" s="108"/>
      <c r="U397" s="108"/>
      <c r="V397" s="108"/>
      <c r="W397" s="108"/>
      <c r="X397" s="108"/>
    </row>
    <row r="398" spans="1:24" ht="18.75" customHeight="1">
      <c r="A398" s="108"/>
      <c r="B398" s="108"/>
      <c r="C398" s="108"/>
      <c r="D398" s="108"/>
      <c r="E398" s="108"/>
      <c r="F398" s="108"/>
      <c r="G398" s="108"/>
      <c r="H398" s="108"/>
      <c r="I398" s="108"/>
      <c r="J398" s="108"/>
      <c r="K398" s="108"/>
      <c r="L398" s="108"/>
      <c r="M398" s="108"/>
      <c r="N398" s="108"/>
      <c r="O398" s="108"/>
      <c r="P398" s="107"/>
      <c r="Q398" s="108"/>
      <c r="R398" s="108"/>
      <c r="S398" s="108"/>
      <c r="T398" s="108"/>
      <c r="U398" s="108"/>
      <c r="V398" s="108"/>
      <c r="W398" s="108"/>
      <c r="X398" s="108"/>
    </row>
    <row r="399" spans="1:24" ht="18.75" customHeight="1">
      <c r="A399" s="108"/>
      <c r="B399" s="108"/>
      <c r="C399" s="108"/>
      <c r="D399" s="108"/>
      <c r="E399" s="108"/>
      <c r="F399" s="108"/>
      <c r="G399" s="108"/>
      <c r="H399" s="108"/>
      <c r="I399" s="108"/>
      <c r="J399" s="108"/>
      <c r="K399" s="108"/>
      <c r="L399" s="108"/>
      <c r="M399" s="108"/>
      <c r="N399" s="108"/>
      <c r="O399" s="108"/>
      <c r="P399" s="107"/>
      <c r="Q399" s="108"/>
      <c r="R399" s="108"/>
      <c r="S399" s="108"/>
      <c r="T399" s="108"/>
      <c r="U399" s="108"/>
      <c r="V399" s="108"/>
      <c r="W399" s="108"/>
      <c r="X399" s="108"/>
    </row>
    <row r="400" spans="1:24" ht="18.75" customHeight="1">
      <c r="A400" s="108"/>
      <c r="B400" s="108"/>
      <c r="C400" s="108"/>
      <c r="D400" s="108"/>
      <c r="E400" s="108"/>
      <c r="F400" s="108"/>
      <c r="G400" s="108"/>
      <c r="H400" s="108"/>
      <c r="I400" s="108"/>
      <c r="J400" s="108"/>
      <c r="K400" s="108"/>
      <c r="L400" s="108"/>
      <c r="M400" s="108"/>
      <c r="N400" s="108"/>
      <c r="O400" s="108"/>
      <c r="P400" s="107"/>
      <c r="Q400" s="108"/>
      <c r="R400" s="108"/>
      <c r="S400" s="108"/>
      <c r="T400" s="108"/>
      <c r="U400" s="108"/>
      <c r="V400" s="108"/>
      <c r="W400" s="108"/>
      <c r="X400" s="108"/>
    </row>
    <row r="401" spans="1:24" ht="18.75" customHeight="1">
      <c r="A401" s="108"/>
      <c r="B401" s="108"/>
      <c r="C401" s="108"/>
      <c r="D401" s="108"/>
      <c r="E401" s="108"/>
      <c r="F401" s="108"/>
      <c r="G401" s="108"/>
      <c r="H401" s="108"/>
      <c r="I401" s="108"/>
      <c r="J401" s="108"/>
      <c r="K401" s="108"/>
      <c r="L401" s="108"/>
      <c r="M401" s="108"/>
      <c r="N401" s="108"/>
      <c r="O401" s="108"/>
      <c r="P401" s="107"/>
      <c r="Q401" s="108"/>
      <c r="R401" s="108"/>
      <c r="S401" s="108"/>
      <c r="T401" s="108"/>
      <c r="U401" s="108"/>
      <c r="V401" s="108"/>
      <c r="W401" s="108"/>
      <c r="X401" s="108"/>
    </row>
    <row r="402" spans="1:24" ht="18.75" customHeight="1">
      <c r="A402" s="108"/>
      <c r="B402" s="108"/>
      <c r="C402" s="108"/>
      <c r="D402" s="108"/>
      <c r="E402" s="108"/>
      <c r="F402" s="108"/>
      <c r="G402" s="108"/>
      <c r="H402" s="108"/>
      <c r="I402" s="108"/>
      <c r="J402" s="108"/>
      <c r="K402" s="108"/>
      <c r="L402" s="108"/>
      <c r="M402" s="108"/>
      <c r="N402" s="108"/>
      <c r="O402" s="108"/>
      <c r="P402" s="107"/>
      <c r="Q402" s="108"/>
      <c r="R402" s="108"/>
      <c r="S402" s="108"/>
      <c r="T402" s="108"/>
      <c r="U402" s="108"/>
      <c r="V402" s="108"/>
      <c r="W402" s="108"/>
      <c r="X402" s="108"/>
    </row>
    <row r="403" spans="1:24" ht="18.75" customHeight="1">
      <c r="A403" s="108"/>
      <c r="B403" s="108"/>
      <c r="C403" s="108"/>
      <c r="D403" s="108"/>
      <c r="E403" s="108"/>
      <c r="F403" s="108"/>
      <c r="G403" s="108"/>
      <c r="H403" s="108"/>
      <c r="I403" s="108"/>
      <c r="J403" s="108"/>
      <c r="K403" s="108"/>
      <c r="L403" s="108"/>
      <c r="M403" s="108"/>
      <c r="N403" s="108"/>
      <c r="O403" s="108"/>
      <c r="P403" s="107"/>
      <c r="Q403" s="108"/>
      <c r="R403" s="108"/>
      <c r="S403" s="108"/>
      <c r="T403" s="108"/>
      <c r="U403" s="108"/>
      <c r="V403" s="108"/>
      <c r="W403" s="108"/>
      <c r="X403" s="108"/>
    </row>
    <row r="404" spans="1:24" ht="18.75" customHeight="1">
      <c r="A404" s="108"/>
      <c r="B404" s="108"/>
      <c r="C404" s="108"/>
      <c r="D404" s="108"/>
      <c r="E404" s="108"/>
      <c r="F404" s="108"/>
      <c r="G404" s="108"/>
      <c r="H404" s="108"/>
      <c r="I404" s="108"/>
      <c r="J404" s="108"/>
      <c r="K404" s="108"/>
      <c r="L404" s="108"/>
      <c r="M404" s="108"/>
      <c r="N404" s="108"/>
      <c r="O404" s="108"/>
      <c r="P404" s="107"/>
      <c r="Q404" s="108"/>
      <c r="R404" s="108"/>
      <c r="S404" s="108"/>
      <c r="T404" s="108"/>
      <c r="U404" s="108"/>
      <c r="V404" s="108"/>
      <c r="W404" s="108"/>
      <c r="X404" s="108"/>
    </row>
    <row r="405" spans="1:24" ht="18.75" customHeight="1">
      <c r="A405" s="108"/>
      <c r="B405" s="108"/>
      <c r="C405" s="108"/>
      <c r="D405" s="108"/>
      <c r="E405" s="108"/>
      <c r="F405" s="108"/>
      <c r="G405" s="108"/>
      <c r="H405" s="108"/>
      <c r="I405" s="108"/>
      <c r="J405" s="108"/>
      <c r="K405" s="108"/>
      <c r="L405" s="108"/>
      <c r="M405" s="108"/>
      <c r="N405" s="108"/>
      <c r="O405" s="108"/>
      <c r="P405" s="107"/>
      <c r="Q405" s="108"/>
      <c r="R405" s="108"/>
      <c r="S405" s="108"/>
      <c r="T405" s="108"/>
      <c r="U405" s="108"/>
      <c r="V405" s="108"/>
      <c r="W405" s="108"/>
      <c r="X405" s="108"/>
    </row>
    <row r="406" spans="1:24" ht="18.75" customHeight="1">
      <c r="A406" s="108"/>
      <c r="B406" s="108"/>
      <c r="C406" s="108"/>
      <c r="D406" s="108"/>
      <c r="E406" s="108"/>
      <c r="F406" s="108"/>
      <c r="G406" s="108"/>
      <c r="H406" s="108"/>
      <c r="I406" s="108"/>
      <c r="J406" s="108"/>
      <c r="K406" s="108"/>
      <c r="L406" s="108"/>
      <c r="M406" s="108"/>
      <c r="N406" s="108"/>
      <c r="O406" s="108"/>
      <c r="P406" s="107"/>
      <c r="Q406" s="108"/>
      <c r="R406" s="108"/>
      <c r="S406" s="108"/>
      <c r="T406" s="108"/>
      <c r="U406" s="108"/>
      <c r="V406" s="108"/>
      <c r="W406" s="108"/>
      <c r="X406" s="108"/>
    </row>
    <row r="407" spans="1:24" ht="18.75" customHeight="1">
      <c r="A407" s="108"/>
      <c r="B407" s="108"/>
      <c r="C407" s="108"/>
      <c r="D407" s="108"/>
      <c r="E407" s="108"/>
      <c r="F407" s="108"/>
      <c r="G407" s="108"/>
      <c r="H407" s="108"/>
      <c r="I407" s="108"/>
      <c r="J407" s="108"/>
      <c r="K407" s="108"/>
      <c r="L407" s="108"/>
      <c r="M407" s="108"/>
      <c r="N407" s="108"/>
      <c r="O407" s="108"/>
      <c r="P407" s="107"/>
      <c r="Q407" s="108"/>
      <c r="R407" s="108"/>
      <c r="S407" s="108"/>
      <c r="T407" s="108"/>
      <c r="U407" s="108"/>
      <c r="V407" s="108"/>
      <c r="W407" s="108"/>
      <c r="X407" s="108"/>
    </row>
    <row r="408" spans="1:24" ht="18.75" customHeight="1">
      <c r="A408" s="108"/>
      <c r="B408" s="108"/>
      <c r="C408" s="108"/>
      <c r="D408" s="108"/>
      <c r="E408" s="108"/>
      <c r="F408" s="108"/>
      <c r="G408" s="108"/>
      <c r="H408" s="108"/>
      <c r="I408" s="108"/>
      <c r="J408" s="108"/>
      <c r="K408" s="108"/>
      <c r="L408" s="108"/>
      <c r="M408" s="108"/>
      <c r="N408" s="108"/>
      <c r="O408" s="108"/>
      <c r="P408" s="107"/>
      <c r="Q408" s="108"/>
      <c r="R408" s="108"/>
      <c r="S408" s="108"/>
      <c r="T408" s="108"/>
      <c r="U408" s="108"/>
      <c r="V408" s="108"/>
      <c r="W408" s="108"/>
      <c r="X408" s="108"/>
    </row>
    <row r="409" spans="1:24" ht="18.75" customHeight="1">
      <c r="A409" s="108"/>
      <c r="B409" s="108"/>
      <c r="C409" s="108"/>
      <c r="D409" s="108"/>
      <c r="E409" s="108"/>
      <c r="F409" s="108"/>
      <c r="G409" s="108"/>
      <c r="H409" s="108"/>
      <c r="I409" s="108"/>
      <c r="J409" s="108"/>
      <c r="K409" s="108"/>
      <c r="L409" s="108"/>
      <c r="M409" s="108"/>
      <c r="N409" s="108"/>
      <c r="O409" s="108"/>
      <c r="P409" s="107"/>
      <c r="Q409" s="108"/>
      <c r="R409" s="108"/>
      <c r="S409" s="108"/>
      <c r="T409" s="108"/>
      <c r="U409" s="108"/>
      <c r="V409" s="108"/>
      <c r="W409" s="108"/>
      <c r="X409" s="108"/>
    </row>
    <row r="410" spans="1:24" ht="18.75" customHeight="1">
      <c r="A410" s="108"/>
      <c r="B410" s="108"/>
      <c r="C410" s="108"/>
      <c r="D410" s="108"/>
      <c r="E410" s="108"/>
      <c r="F410" s="108"/>
      <c r="G410" s="108"/>
      <c r="H410" s="108"/>
      <c r="I410" s="108"/>
      <c r="J410" s="108"/>
      <c r="K410" s="108"/>
      <c r="L410" s="108"/>
      <c r="M410" s="108"/>
      <c r="N410" s="108"/>
      <c r="O410" s="108"/>
      <c r="P410" s="107"/>
      <c r="Q410" s="108"/>
      <c r="R410" s="108"/>
      <c r="S410" s="108"/>
      <c r="T410" s="108"/>
      <c r="U410" s="108"/>
      <c r="V410" s="108"/>
      <c r="W410" s="108"/>
      <c r="X410" s="108"/>
    </row>
    <row r="411" spans="1:24" ht="18.75" customHeight="1">
      <c r="A411" s="108"/>
      <c r="B411" s="108"/>
      <c r="C411" s="108"/>
      <c r="D411" s="108"/>
      <c r="E411" s="108"/>
      <c r="F411" s="108"/>
      <c r="G411" s="108"/>
      <c r="H411" s="108"/>
      <c r="I411" s="108"/>
      <c r="J411" s="108"/>
      <c r="K411" s="108"/>
      <c r="L411" s="108"/>
      <c r="M411" s="108"/>
      <c r="N411" s="108"/>
      <c r="O411" s="108"/>
      <c r="P411" s="107"/>
      <c r="Q411" s="108"/>
      <c r="R411" s="108"/>
      <c r="S411" s="108"/>
      <c r="T411" s="108"/>
      <c r="U411" s="108"/>
      <c r="V411" s="108"/>
      <c r="W411" s="108"/>
      <c r="X411" s="108"/>
    </row>
    <row r="412" spans="1:24" ht="18.75" customHeight="1">
      <c r="A412" s="108"/>
      <c r="B412" s="108"/>
      <c r="C412" s="108"/>
      <c r="D412" s="108"/>
      <c r="E412" s="108"/>
      <c r="F412" s="108"/>
      <c r="G412" s="108"/>
      <c r="H412" s="108"/>
      <c r="I412" s="108"/>
      <c r="J412" s="108"/>
      <c r="K412" s="108"/>
      <c r="L412" s="108"/>
      <c r="M412" s="108"/>
      <c r="N412" s="108"/>
      <c r="O412" s="108"/>
      <c r="P412" s="107"/>
      <c r="Q412" s="108"/>
      <c r="R412" s="108"/>
      <c r="S412" s="108"/>
      <c r="T412" s="108"/>
      <c r="U412" s="108"/>
      <c r="V412" s="108"/>
      <c r="W412" s="108"/>
      <c r="X412" s="108"/>
    </row>
    <row r="413" spans="1:24" ht="18.75" customHeight="1">
      <c r="A413" s="108"/>
      <c r="B413" s="108"/>
      <c r="C413" s="108"/>
      <c r="D413" s="108"/>
      <c r="E413" s="108"/>
      <c r="F413" s="108"/>
      <c r="G413" s="108"/>
      <c r="H413" s="108"/>
      <c r="I413" s="108"/>
      <c r="J413" s="108"/>
      <c r="K413" s="108"/>
      <c r="L413" s="108"/>
      <c r="M413" s="108"/>
      <c r="N413" s="108"/>
      <c r="O413" s="108"/>
      <c r="P413" s="107"/>
      <c r="Q413" s="108"/>
      <c r="R413" s="108"/>
      <c r="S413" s="108"/>
      <c r="T413" s="108"/>
      <c r="U413" s="108"/>
      <c r="V413" s="108"/>
      <c r="W413" s="108"/>
      <c r="X413" s="108"/>
    </row>
    <row r="414" spans="1:24" ht="18.75" customHeight="1">
      <c r="A414" s="108"/>
      <c r="B414" s="108"/>
      <c r="C414" s="108"/>
      <c r="D414" s="108"/>
      <c r="E414" s="108"/>
      <c r="F414" s="108"/>
      <c r="G414" s="108"/>
      <c r="H414" s="108"/>
      <c r="I414" s="108"/>
      <c r="J414" s="108"/>
      <c r="K414" s="108"/>
      <c r="L414" s="108"/>
      <c r="M414" s="108"/>
      <c r="N414" s="108"/>
      <c r="O414" s="108"/>
      <c r="P414" s="107"/>
      <c r="Q414" s="108"/>
      <c r="R414" s="108"/>
      <c r="S414" s="108"/>
      <c r="T414" s="108"/>
      <c r="U414" s="108"/>
      <c r="V414" s="108"/>
      <c r="W414" s="108"/>
      <c r="X414" s="108"/>
    </row>
    <row r="415" spans="1:24" ht="18.75" customHeight="1">
      <c r="A415" s="108"/>
      <c r="B415" s="108"/>
      <c r="C415" s="108"/>
      <c r="D415" s="108"/>
      <c r="E415" s="108"/>
      <c r="F415" s="108"/>
      <c r="G415" s="108"/>
      <c r="H415" s="108"/>
      <c r="I415" s="108"/>
      <c r="J415" s="108"/>
      <c r="K415" s="108"/>
      <c r="L415" s="108"/>
      <c r="M415" s="108"/>
      <c r="N415" s="108"/>
      <c r="O415" s="108"/>
      <c r="P415" s="107"/>
      <c r="Q415" s="108"/>
      <c r="R415" s="108"/>
      <c r="S415" s="108"/>
      <c r="T415" s="108"/>
      <c r="U415" s="108"/>
      <c r="V415" s="108"/>
      <c r="W415" s="108"/>
      <c r="X415" s="108"/>
    </row>
    <row r="416" spans="1:24" ht="18.75" customHeight="1">
      <c r="A416" s="108"/>
      <c r="B416" s="108"/>
      <c r="C416" s="108"/>
      <c r="D416" s="108"/>
      <c r="E416" s="108"/>
      <c r="F416" s="108"/>
      <c r="G416" s="108"/>
      <c r="H416" s="108"/>
      <c r="I416" s="108"/>
      <c r="J416" s="108"/>
      <c r="K416" s="108"/>
      <c r="L416" s="108"/>
      <c r="M416" s="108"/>
      <c r="N416" s="108"/>
      <c r="O416" s="108"/>
      <c r="P416" s="107"/>
      <c r="Q416" s="108"/>
      <c r="R416" s="108"/>
      <c r="S416" s="108"/>
      <c r="T416" s="108"/>
      <c r="U416" s="108"/>
      <c r="V416" s="108"/>
      <c r="W416" s="108"/>
      <c r="X416" s="108"/>
    </row>
    <row r="417" spans="1:24" ht="18.75" customHeight="1">
      <c r="A417" s="108"/>
      <c r="B417" s="108"/>
      <c r="C417" s="108"/>
      <c r="D417" s="108"/>
      <c r="E417" s="108"/>
      <c r="F417" s="108"/>
      <c r="G417" s="108"/>
      <c r="H417" s="108"/>
      <c r="I417" s="108"/>
      <c r="J417" s="108"/>
      <c r="K417" s="108"/>
      <c r="L417" s="108"/>
      <c r="M417" s="108"/>
      <c r="N417" s="108"/>
      <c r="O417" s="108"/>
      <c r="P417" s="107"/>
      <c r="Q417" s="108"/>
      <c r="R417" s="108"/>
      <c r="S417" s="108"/>
      <c r="T417" s="108"/>
      <c r="U417" s="108"/>
      <c r="V417" s="108"/>
      <c r="W417" s="108"/>
      <c r="X417" s="108"/>
    </row>
    <row r="418" spans="1:24" ht="18.75" customHeight="1">
      <c r="A418" s="108"/>
      <c r="B418" s="108"/>
      <c r="C418" s="108"/>
      <c r="D418" s="108"/>
      <c r="E418" s="108"/>
      <c r="F418" s="108"/>
      <c r="G418" s="108"/>
      <c r="H418" s="108"/>
      <c r="I418" s="108"/>
      <c r="J418" s="108"/>
      <c r="K418" s="108"/>
      <c r="L418" s="108"/>
      <c r="M418" s="108"/>
      <c r="N418" s="108"/>
      <c r="O418" s="108"/>
      <c r="P418" s="107"/>
      <c r="Q418" s="108"/>
      <c r="R418" s="108"/>
      <c r="S418" s="108"/>
      <c r="T418" s="108"/>
      <c r="U418" s="108"/>
      <c r="V418" s="108"/>
      <c r="W418" s="108"/>
      <c r="X418" s="108"/>
    </row>
    <row r="419" spans="1:24" ht="18.75" customHeight="1">
      <c r="A419" s="108"/>
      <c r="B419" s="108"/>
      <c r="C419" s="108"/>
      <c r="D419" s="108"/>
      <c r="E419" s="108"/>
      <c r="F419" s="108"/>
      <c r="G419" s="108"/>
      <c r="H419" s="108"/>
      <c r="I419" s="108"/>
      <c r="J419" s="108"/>
      <c r="K419" s="108"/>
      <c r="L419" s="108"/>
      <c r="M419" s="108"/>
      <c r="N419" s="108"/>
      <c r="O419" s="108"/>
      <c r="P419" s="107"/>
      <c r="Q419" s="108"/>
      <c r="R419" s="108"/>
      <c r="S419" s="108"/>
      <c r="T419" s="108"/>
      <c r="U419" s="108"/>
      <c r="V419" s="108"/>
      <c r="W419" s="108"/>
      <c r="X419" s="108"/>
    </row>
    <row r="420" spans="1:24" ht="18.75" customHeight="1">
      <c r="A420" s="108"/>
      <c r="B420" s="108"/>
      <c r="C420" s="108"/>
      <c r="D420" s="108"/>
      <c r="E420" s="108"/>
      <c r="F420" s="108"/>
      <c r="G420" s="108"/>
      <c r="H420" s="108"/>
      <c r="I420" s="108"/>
      <c r="J420" s="108"/>
      <c r="K420" s="108"/>
      <c r="L420" s="108"/>
      <c r="M420" s="108"/>
      <c r="N420" s="108"/>
      <c r="O420" s="108"/>
      <c r="P420" s="107"/>
      <c r="Q420" s="108"/>
      <c r="R420" s="108"/>
      <c r="S420" s="108"/>
      <c r="T420" s="108"/>
      <c r="U420" s="108"/>
      <c r="V420" s="108"/>
      <c r="W420" s="108"/>
      <c r="X420" s="108"/>
    </row>
    <row r="421" spans="1:24" ht="18.75" customHeight="1">
      <c r="A421" s="108"/>
      <c r="B421" s="108"/>
      <c r="C421" s="108"/>
      <c r="D421" s="108"/>
      <c r="E421" s="108"/>
      <c r="F421" s="108"/>
      <c r="G421" s="108"/>
      <c r="H421" s="108"/>
      <c r="I421" s="108"/>
      <c r="J421" s="108"/>
      <c r="K421" s="108"/>
      <c r="L421" s="108"/>
      <c r="M421" s="108"/>
      <c r="N421" s="108"/>
      <c r="O421" s="108"/>
      <c r="P421" s="107"/>
      <c r="Q421" s="108"/>
      <c r="R421" s="108"/>
      <c r="S421" s="108"/>
      <c r="T421" s="108"/>
      <c r="U421" s="108"/>
      <c r="V421" s="108"/>
      <c r="W421" s="108"/>
      <c r="X421" s="108"/>
    </row>
    <row r="422" spans="1:24" ht="18.75" customHeight="1">
      <c r="A422" s="108"/>
      <c r="B422" s="108"/>
      <c r="C422" s="108"/>
      <c r="D422" s="108"/>
      <c r="E422" s="108"/>
      <c r="F422" s="108"/>
      <c r="G422" s="108"/>
      <c r="H422" s="108"/>
      <c r="I422" s="108"/>
      <c r="J422" s="108"/>
      <c r="K422" s="108"/>
      <c r="L422" s="108"/>
      <c r="M422" s="108"/>
      <c r="N422" s="108"/>
      <c r="O422" s="108"/>
      <c r="P422" s="107"/>
      <c r="Q422" s="108"/>
      <c r="R422" s="108"/>
      <c r="S422" s="108"/>
      <c r="T422" s="108"/>
      <c r="U422" s="108"/>
      <c r="V422" s="108"/>
      <c r="W422" s="108"/>
      <c r="X422" s="108"/>
    </row>
    <row r="423" spans="1:24" ht="18.75" customHeight="1">
      <c r="A423" s="108"/>
      <c r="B423" s="108"/>
      <c r="C423" s="108"/>
      <c r="D423" s="108"/>
      <c r="E423" s="108"/>
      <c r="F423" s="108"/>
      <c r="G423" s="108"/>
      <c r="H423" s="108"/>
      <c r="I423" s="108"/>
      <c r="J423" s="108"/>
      <c r="K423" s="108"/>
      <c r="L423" s="108"/>
      <c r="M423" s="108"/>
      <c r="N423" s="108"/>
      <c r="O423" s="108"/>
      <c r="P423" s="107"/>
      <c r="Q423" s="108"/>
      <c r="R423" s="108"/>
      <c r="S423" s="108"/>
      <c r="T423" s="108"/>
      <c r="U423" s="108"/>
      <c r="V423" s="108"/>
      <c r="W423" s="108"/>
      <c r="X423" s="108"/>
    </row>
    <row r="424" spans="1:24" ht="18.75" customHeight="1">
      <c r="A424" s="108"/>
      <c r="B424" s="108"/>
      <c r="C424" s="108"/>
      <c r="D424" s="108"/>
      <c r="E424" s="108"/>
      <c r="F424" s="108"/>
      <c r="G424" s="108"/>
      <c r="H424" s="108"/>
      <c r="I424" s="108"/>
      <c r="J424" s="108"/>
      <c r="K424" s="108"/>
      <c r="L424" s="108"/>
      <c r="M424" s="108"/>
      <c r="N424" s="108"/>
      <c r="O424" s="108"/>
      <c r="P424" s="107"/>
      <c r="Q424" s="108"/>
      <c r="R424" s="108"/>
      <c r="S424" s="108"/>
      <c r="T424" s="108"/>
      <c r="U424" s="108"/>
      <c r="V424" s="108"/>
      <c r="W424" s="108"/>
      <c r="X424" s="108"/>
    </row>
    <row r="425" spans="1:24" ht="18.75" customHeight="1">
      <c r="A425" s="108"/>
      <c r="B425" s="108"/>
      <c r="C425" s="108"/>
      <c r="D425" s="108"/>
      <c r="E425" s="108"/>
      <c r="F425" s="108"/>
      <c r="G425" s="108"/>
      <c r="H425" s="108"/>
      <c r="I425" s="108"/>
      <c r="J425" s="108"/>
      <c r="K425" s="108"/>
      <c r="L425" s="108"/>
      <c r="M425" s="108"/>
      <c r="N425" s="108"/>
      <c r="O425" s="108"/>
      <c r="P425" s="107"/>
      <c r="Q425" s="108"/>
      <c r="R425" s="108"/>
      <c r="S425" s="108"/>
      <c r="T425" s="108"/>
      <c r="U425" s="108"/>
      <c r="V425" s="108"/>
      <c r="W425" s="108"/>
      <c r="X425" s="108"/>
    </row>
    <row r="426" spans="1:24" ht="18.75" customHeight="1">
      <c r="A426" s="108"/>
      <c r="B426" s="108"/>
      <c r="C426" s="108"/>
      <c r="D426" s="108"/>
      <c r="E426" s="108"/>
      <c r="F426" s="108"/>
      <c r="G426" s="108"/>
      <c r="H426" s="108"/>
      <c r="I426" s="108"/>
      <c r="J426" s="108"/>
      <c r="K426" s="108"/>
      <c r="L426" s="108"/>
      <c r="M426" s="108"/>
      <c r="N426" s="108"/>
      <c r="O426" s="108"/>
      <c r="P426" s="107"/>
      <c r="Q426" s="108"/>
      <c r="R426" s="108"/>
      <c r="S426" s="108"/>
      <c r="T426" s="108"/>
      <c r="U426" s="108"/>
      <c r="V426" s="108"/>
      <c r="W426" s="108"/>
      <c r="X426" s="108"/>
    </row>
    <row r="427" spans="1:24" ht="18.75" customHeight="1">
      <c r="A427" s="108"/>
      <c r="B427" s="108"/>
      <c r="C427" s="108"/>
      <c r="D427" s="108"/>
      <c r="E427" s="108"/>
      <c r="F427" s="108"/>
      <c r="G427" s="108"/>
      <c r="H427" s="108"/>
      <c r="I427" s="108"/>
      <c r="J427" s="108"/>
      <c r="K427" s="108"/>
      <c r="L427" s="108"/>
      <c r="M427" s="108"/>
      <c r="N427" s="108"/>
      <c r="O427" s="108"/>
      <c r="P427" s="107"/>
      <c r="Q427" s="108"/>
      <c r="R427" s="108"/>
      <c r="S427" s="108"/>
      <c r="T427" s="108"/>
      <c r="U427" s="108"/>
      <c r="V427" s="108"/>
      <c r="W427" s="108"/>
      <c r="X427" s="108"/>
    </row>
    <row r="428" spans="1:24" ht="18.75" customHeight="1">
      <c r="A428" s="108"/>
      <c r="B428" s="108"/>
      <c r="C428" s="108"/>
      <c r="D428" s="108"/>
      <c r="E428" s="108"/>
      <c r="F428" s="108"/>
      <c r="G428" s="108"/>
      <c r="H428" s="108"/>
      <c r="I428" s="108"/>
      <c r="J428" s="108"/>
      <c r="K428" s="108"/>
      <c r="L428" s="108"/>
      <c r="M428" s="108"/>
      <c r="N428" s="108"/>
      <c r="O428" s="108"/>
      <c r="P428" s="107"/>
      <c r="Q428" s="108"/>
      <c r="R428" s="108"/>
      <c r="S428" s="108"/>
      <c r="T428" s="108"/>
      <c r="U428" s="108"/>
      <c r="V428" s="108"/>
      <c r="W428" s="108"/>
      <c r="X428" s="108"/>
    </row>
    <row r="429" spans="1:24" ht="18.75" customHeight="1">
      <c r="A429" s="108"/>
      <c r="B429" s="108"/>
      <c r="C429" s="108"/>
      <c r="D429" s="108"/>
      <c r="E429" s="108"/>
      <c r="F429" s="108"/>
      <c r="G429" s="108"/>
      <c r="H429" s="108"/>
      <c r="I429" s="108"/>
      <c r="J429" s="108"/>
      <c r="K429" s="108"/>
      <c r="L429" s="108"/>
      <c r="M429" s="108"/>
      <c r="N429" s="108"/>
      <c r="O429" s="108"/>
      <c r="P429" s="107"/>
      <c r="Q429" s="108"/>
      <c r="R429" s="108"/>
      <c r="S429" s="108"/>
      <c r="T429" s="108"/>
      <c r="U429" s="108"/>
      <c r="V429" s="108"/>
      <c r="W429" s="108"/>
      <c r="X429" s="108"/>
    </row>
    <row r="430" spans="1:24" ht="18.75" customHeight="1">
      <c r="A430" s="108"/>
      <c r="B430" s="108"/>
      <c r="C430" s="108"/>
      <c r="D430" s="108"/>
      <c r="E430" s="108"/>
      <c r="F430" s="108"/>
      <c r="G430" s="108"/>
      <c r="H430" s="108"/>
      <c r="I430" s="108"/>
      <c r="J430" s="108"/>
      <c r="K430" s="108"/>
      <c r="L430" s="108"/>
      <c r="M430" s="108"/>
      <c r="N430" s="108"/>
      <c r="O430" s="108"/>
      <c r="P430" s="107"/>
      <c r="Q430" s="108"/>
      <c r="R430" s="108"/>
      <c r="S430" s="108"/>
      <c r="T430" s="108"/>
      <c r="U430" s="108"/>
      <c r="V430" s="108"/>
      <c r="W430" s="108"/>
      <c r="X430" s="108"/>
    </row>
    <row r="431" spans="1:24" ht="18.75" customHeight="1">
      <c r="A431" s="108"/>
      <c r="B431" s="108"/>
      <c r="C431" s="108"/>
      <c r="D431" s="108"/>
      <c r="E431" s="108"/>
      <c r="F431" s="108"/>
      <c r="G431" s="108"/>
      <c r="H431" s="108"/>
      <c r="I431" s="108"/>
      <c r="J431" s="108"/>
      <c r="K431" s="108"/>
      <c r="L431" s="108"/>
      <c r="M431" s="108"/>
      <c r="N431" s="108"/>
      <c r="O431" s="108"/>
      <c r="P431" s="107"/>
      <c r="Q431" s="108"/>
      <c r="R431" s="108"/>
      <c r="S431" s="108"/>
      <c r="T431" s="108"/>
      <c r="U431" s="108"/>
      <c r="V431" s="108"/>
      <c r="W431" s="108"/>
      <c r="X431" s="108"/>
    </row>
    <row r="432" spans="1:24" ht="18.75" customHeight="1">
      <c r="A432" s="108"/>
      <c r="B432" s="108"/>
      <c r="C432" s="108"/>
      <c r="D432" s="108"/>
      <c r="E432" s="108"/>
      <c r="F432" s="108"/>
      <c r="G432" s="108"/>
      <c r="H432" s="108"/>
      <c r="I432" s="108"/>
      <c r="J432" s="108"/>
      <c r="K432" s="108"/>
      <c r="L432" s="108"/>
      <c r="M432" s="108"/>
      <c r="N432" s="108"/>
      <c r="O432" s="108"/>
      <c r="P432" s="107"/>
      <c r="Q432" s="108"/>
      <c r="R432" s="108"/>
      <c r="S432" s="108"/>
      <c r="T432" s="108"/>
      <c r="U432" s="108"/>
      <c r="V432" s="108"/>
      <c r="W432" s="108"/>
      <c r="X432" s="108"/>
    </row>
    <row r="433" spans="1:24" ht="18.75" customHeight="1">
      <c r="A433" s="108"/>
      <c r="B433" s="108"/>
      <c r="C433" s="108"/>
      <c r="D433" s="108"/>
      <c r="E433" s="108"/>
      <c r="F433" s="108"/>
      <c r="G433" s="108"/>
      <c r="H433" s="108"/>
      <c r="I433" s="108"/>
      <c r="J433" s="108"/>
      <c r="K433" s="108"/>
      <c r="L433" s="108"/>
      <c r="M433" s="108"/>
      <c r="N433" s="108"/>
      <c r="O433" s="108"/>
      <c r="P433" s="107"/>
      <c r="Q433" s="108"/>
      <c r="R433" s="108"/>
      <c r="S433" s="108"/>
      <c r="T433" s="108"/>
      <c r="U433" s="108"/>
      <c r="V433" s="108"/>
      <c r="W433" s="108"/>
      <c r="X433" s="108"/>
    </row>
    <row r="434" spans="1:24" ht="18.75" customHeight="1">
      <c r="A434" s="108"/>
      <c r="B434" s="108"/>
      <c r="C434" s="108"/>
      <c r="D434" s="108"/>
      <c r="E434" s="108"/>
      <c r="F434" s="108"/>
      <c r="G434" s="108"/>
      <c r="H434" s="108"/>
      <c r="I434" s="108"/>
      <c r="J434" s="108"/>
      <c r="K434" s="108"/>
      <c r="L434" s="108"/>
      <c r="M434" s="108"/>
      <c r="N434" s="108"/>
      <c r="O434" s="108"/>
      <c r="P434" s="107"/>
      <c r="Q434" s="108"/>
      <c r="R434" s="108"/>
      <c r="S434" s="108"/>
      <c r="T434" s="108"/>
      <c r="U434" s="108"/>
      <c r="V434" s="108"/>
      <c r="W434" s="108"/>
      <c r="X434" s="108"/>
    </row>
    <row r="435" spans="1:24" ht="18.75" customHeight="1">
      <c r="A435" s="108"/>
      <c r="B435" s="108"/>
      <c r="C435" s="108"/>
      <c r="D435" s="108"/>
      <c r="E435" s="108"/>
      <c r="F435" s="108"/>
      <c r="G435" s="108"/>
      <c r="H435" s="108"/>
      <c r="I435" s="108"/>
      <c r="J435" s="108"/>
      <c r="K435" s="108"/>
      <c r="L435" s="108"/>
      <c r="M435" s="108"/>
      <c r="N435" s="108"/>
      <c r="O435" s="108"/>
      <c r="P435" s="107"/>
      <c r="Q435" s="108"/>
      <c r="R435" s="108"/>
      <c r="S435" s="108"/>
      <c r="T435" s="108"/>
      <c r="U435" s="108"/>
      <c r="V435" s="108"/>
      <c r="W435" s="108"/>
      <c r="X435" s="108"/>
    </row>
    <row r="436" spans="1:24" ht="18.75" customHeight="1">
      <c r="A436" s="108"/>
      <c r="B436" s="108"/>
      <c r="C436" s="108"/>
      <c r="D436" s="108"/>
      <c r="E436" s="108"/>
      <c r="F436" s="108"/>
      <c r="G436" s="108"/>
      <c r="H436" s="108"/>
      <c r="I436" s="108"/>
      <c r="J436" s="108"/>
      <c r="K436" s="108"/>
      <c r="L436" s="108"/>
      <c r="M436" s="108"/>
      <c r="N436" s="108"/>
      <c r="O436" s="108"/>
      <c r="P436" s="107"/>
      <c r="Q436" s="108"/>
      <c r="R436" s="108"/>
      <c r="S436" s="108"/>
      <c r="T436" s="108"/>
      <c r="U436" s="108"/>
      <c r="V436" s="108"/>
      <c r="W436" s="108"/>
      <c r="X436" s="108"/>
    </row>
    <row r="437" spans="1:24" ht="18.75" customHeight="1">
      <c r="A437" s="108"/>
      <c r="B437" s="108"/>
      <c r="C437" s="108"/>
      <c r="D437" s="108"/>
      <c r="E437" s="108"/>
      <c r="F437" s="108"/>
      <c r="G437" s="108"/>
      <c r="H437" s="108"/>
      <c r="I437" s="108"/>
      <c r="J437" s="108"/>
      <c r="K437" s="108"/>
      <c r="L437" s="108"/>
      <c r="M437" s="108"/>
      <c r="N437" s="108"/>
      <c r="O437" s="108"/>
      <c r="P437" s="107"/>
      <c r="Q437" s="108"/>
      <c r="R437" s="108"/>
      <c r="S437" s="108"/>
      <c r="T437" s="108"/>
      <c r="U437" s="108"/>
      <c r="V437" s="108"/>
      <c r="W437" s="108"/>
      <c r="X437" s="108"/>
    </row>
    <row r="438" spans="1:24" ht="18.75" customHeight="1">
      <c r="A438" s="108"/>
      <c r="B438" s="108"/>
      <c r="C438" s="108"/>
      <c r="D438" s="108"/>
      <c r="E438" s="108"/>
      <c r="F438" s="108"/>
      <c r="G438" s="108"/>
      <c r="H438" s="108"/>
      <c r="I438" s="108"/>
      <c r="J438" s="108"/>
      <c r="K438" s="108"/>
      <c r="L438" s="108"/>
      <c r="M438" s="108"/>
      <c r="N438" s="108"/>
      <c r="O438" s="108"/>
      <c r="P438" s="107"/>
      <c r="Q438" s="108"/>
      <c r="R438" s="108"/>
      <c r="S438" s="108"/>
      <c r="T438" s="108"/>
      <c r="U438" s="108"/>
      <c r="V438" s="108"/>
      <c r="W438" s="108"/>
      <c r="X438" s="108"/>
    </row>
    <row r="439" spans="1:24" ht="18.75" customHeight="1">
      <c r="A439" s="108"/>
      <c r="B439" s="108"/>
      <c r="C439" s="108"/>
      <c r="D439" s="108"/>
      <c r="E439" s="108"/>
      <c r="F439" s="108"/>
      <c r="G439" s="108"/>
      <c r="H439" s="108"/>
      <c r="I439" s="108"/>
      <c r="J439" s="108"/>
      <c r="K439" s="108"/>
      <c r="L439" s="108"/>
      <c r="M439" s="108"/>
      <c r="N439" s="108"/>
      <c r="O439" s="108"/>
      <c r="P439" s="107"/>
      <c r="Q439" s="108"/>
      <c r="R439" s="108"/>
      <c r="S439" s="108"/>
      <c r="T439" s="108"/>
      <c r="U439" s="108"/>
      <c r="V439" s="108"/>
      <c r="W439" s="108"/>
      <c r="X439" s="108"/>
    </row>
    <row r="440" spans="1:24" ht="18.75" customHeight="1">
      <c r="A440" s="108"/>
      <c r="B440" s="108"/>
      <c r="C440" s="108"/>
      <c r="D440" s="108"/>
      <c r="E440" s="108"/>
      <c r="F440" s="108"/>
      <c r="G440" s="108"/>
      <c r="H440" s="108"/>
      <c r="I440" s="108"/>
      <c r="J440" s="108"/>
      <c r="K440" s="108"/>
      <c r="L440" s="108"/>
      <c r="M440" s="108"/>
      <c r="N440" s="108"/>
      <c r="O440" s="108"/>
      <c r="P440" s="107"/>
      <c r="Q440" s="108"/>
      <c r="R440" s="108"/>
      <c r="S440" s="108"/>
      <c r="T440" s="108"/>
      <c r="U440" s="108"/>
      <c r="V440" s="108"/>
      <c r="W440" s="108"/>
      <c r="X440" s="108"/>
    </row>
    <row r="441" spans="1:24" ht="18.75" customHeight="1">
      <c r="A441" s="108"/>
      <c r="B441" s="108"/>
      <c r="C441" s="108"/>
      <c r="D441" s="108"/>
      <c r="E441" s="108"/>
      <c r="F441" s="108"/>
      <c r="G441" s="108"/>
      <c r="H441" s="108"/>
      <c r="I441" s="108"/>
      <c r="J441" s="108"/>
      <c r="K441" s="108"/>
      <c r="L441" s="108"/>
      <c r="M441" s="108"/>
      <c r="N441" s="108"/>
      <c r="O441" s="108"/>
      <c r="P441" s="107"/>
      <c r="Q441" s="108"/>
      <c r="R441" s="108"/>
      <c r="S441" s="108"/>
      <c r="T441" s="108"/>
      <c r="U441" s="108"/>
      <c r="V441" s="108"/>
      <c r="W441" s="108"/>
      <c r="X441" s="108"/>
    </row>
    <row r="442" spans="1:24" ht="18.75" customHeight="1">
      <c r="A442" s="108"/>
      <c r="B442" s="108"/>
      <c r="C442" s="108"/>
      <c r="D442" s="108"/>
      <c r="E442" s="108"/>
      <c r="F442" s="108"/>
      <c r="G442" s="108"/>
      <c r="H442" s="108"/>
      <c r="I442" s="108"/>
      <c r="J442" s="108"/>
      <c r="K442" s="108"/>
      <c r="L442" s="108"/>
      <c r="M442" s="108"/>
      <c r="N442" s="108"/>
      <c r="O442" s="108"/>
      <c r="P442" s="107"/>
      <c r="Q442" s="108"/>
      <c r="R442" s="108"/>
      <c r="S442" s="108"/>
      <c r="T442" s="108"/>
      <c r="U442" s="108"/>
      <c r="V442" s="108"/>
      <c r="W442" s="108"/>
      <c r="X442" s="108"/>
    </row>
    <row r="443" spans="1:24" ht="18.75" customHeight="1">
      <c r="A443" s="108"/>
      <c r="B443" s="108"/>
      <c r="C443" s="108"/>
      <c r="D443" s="108"/>
      <c r="E443" s="108"/>
      <c r="F443" s="108"/>
      <c r="G443" s="108"/>
      <c r="H443" s="108"/>
      <c r="I443" s="108"/>
      <c r="J443" s="108"/>
      <c r="K443" s="108"/>
      <c r="L443" s="108"/>
      <c r="M443" s="108"/>
      <c r="N443" s="108"/>
      <c r="O443" s="108"/>
      <c r="P443" s="107"/>
      <c r="Q443" s="108"/>
      <c r="R443" s="108"/>
      <c r="S443" s="108"/>
      <c r="T443" s="108"/>
      <c r="U443" s="108"/>
      <c r="V443" s="108"/>
      <c r="W443" s="108"/>
      <c r="X443" s="108"/>
    </row>
    <row r="444" spans="1:24" ht="18.75" customHeight="1">
      <c r="A444" s="108"/>
      <c r="B444" s="108"/>
      <c r="C444" s="108"/>
      <c r="D444" s="108"/>
      <c r="E444" s="108"/>
      <c r="F444" s="108"/>
      <c r="G444" s="108"/>
      <c r="H444" s="108"/>
      <c r="I444" s="108"/>
      <c r="J444" s="108"/>
      <c r="K444" s="108"/>
      <c r="L444" s="108"/>
      <c r="M444" s="108"/>
      <c r="N444" s="108"/>
      <c r="O444" s="108"/>
      <c r="P444" s="107"/>
      <c r="Q444" s="108"/>
      <c r="R444" s="108"/>
      <c r="S444" s="108"/>
      <c r="T444" s="108"/>
      <c r="U444" s="108"/>
      <c r="V444" s="108"/>
      <c r="W444" s="108"/>
      <c r="X444" s="108"/>
    </row>
    <row r="445" spans="1:24" ht="18.75" customHeight="1">
      <c r="A445" s="108"/>
      <c r="B445" s="108"/>
      <c r="C445" s="108"/>
      <c r="D445" s="108"/>
      <c r="E445" s="108"/>
      <c r="F445" s="108"/>
      <c r="G445" s="108"/>
      <c r="H445" s="108"/>
      <c r="I445" s="108"/>
      <c r="J445" s="108"/>
      <c r="K445" s="108"/>
      <c r="L445" s="108"/>
      <c r="M445" s="108"/>
      <c r="N445" s="108"/>
      <c r="O445" s="108"/>
      <c r="P445" s="107"/>
      <c r="Q445" s="108"/>
      <c r="R445" s="108"/>
      <c r="S445" s="108"/>
      <c r="T445" s="108"/>
      <c r="U445" s="108"/>
      <c r="V445" s="108"/>
      <c r="W445" s="108"/>
      <c r="X445" s="108"/>
    </row>
    <row r="446" spans="1:24" ht="18.75" customHeight="1">
      <c r="A446" s="108"/>
      <c r="B446" s="108"/>
      <c r="C446" s="108"/>
      <c r="D446" s="108"/>
      <c r="E446" s="108"/>
      <c r="F446" s="108"/>
      <c r="G446" s="108"/>
      <c r="H446" s="108"/>
      <c r="I446" s="108"/>
      <c r="J446" s="108"/>
      <c r="K446" s="108"/>
      <c r="L446" s="108"/>
      <c r="M446" s="108"/>
      <c r="N446" s="108"/>
      <c r="O446" s="108"/>
      <c r="P446" s="107"/>
      <c r="Q446" s="108"/>
      <c r="R446" s="108"/>
      <c r="S446" s="108"/>
      <c r="T446" s="108"/>
      <c r="U446" s="108"/>
      <c r="V446" s="108"/>
      <c r="W446" s="108"/>
      <c r="X446" s="108"/>
    </row>
    <row r="447" spans="1:24" ht="18.75" customHeight="1">
      <c r="A447" s="108"/>
      <c r="B447" s="108"/>
      <c r="C447" s="108"/>
      <c r="D447" s="108"/>
      <c r="E447" s="108"/>
      <c r="F447" s="108"/>
      <c r="G447" s="108"/>
      <c r="H447" s="108"/>
      <c r="I447" s="108"/>
      <c r="J447" s="108"/>
      <c r="K447" s="108"/>
      <c r="L447" s="108"/>
      <c r="M447" s="108"/>
      <c r="N447" s="108"/>
      <c r="O447" s="108"/>
      <c r="P447" s="107"/>
      <c r="Q447" s="108"/>
      <c r="R447" s="108"/>
      <c r="S447" s="108"/>
      <c r="T447" s="108"/>
      <c r="U447" s="108"/>
      <c r="V447" s="108"/>
      <c r="W447" s="108"/>
      <c r="X447" s="108"/>
    </row>
    <row r="448" spans="1:24" ht="18.75" customHeight="1">
      <c r="A448" s="108"/>
      <c r="B448" s="108"/>
      <c r="C448" s="108"/>
      <c r="D448" s="108"/>
      <c r="E448" s="108"/>
      <c r="F448" s="108"/>
      <c r="G448" s="108"/>
      <c r="H448" s="108"/>
      <c r="I448" s="108"/>
      <c r="J448" s="108"/>
      <c r="K448" s="108"/>
      <c r="L448" s="108"/>
      <c r="M448" s="108"/>
      <c r="N448" s="108"/>
      <c r="O448" s="108"/>
      <c r="P448" s="107"/>
      <c r="Q448" s="108"/>
      <c r="R448" s="108"/>
      <c r="S448" s="108"/>
      <c r="T448" s="108"/>
      <c r="U448" s="108"/>
      <c r="V448" s="108"/>
      <c r="W448" s="108"/>
      <c r="X448" s="108"/>
    </row>
    <row r="449" spans="1:24" ht="18.75" customHeight="1">
      <c r="A449" s="108"/>
      <c r="B449" s="108"/>
      <c r="C449" s="108"/>
      <c r="D449" s="108"/>
      <c r="E449" s="108"/>
      <c r="F449" s="108"/>
      <c r="G449" s="108"/>
      <c r="H449" s="108"/>
      <c r="I449" s="108"/>
      <c r="J449" s="108"/>
      <c r="K449" s="108"/>
      <c r="L449" s="108"/>
      <c r="M449" s="108"/>
      <c r="N449" s="108"/>
      <c r="O449" s="108"/>
      <c r="P449" s="107"/>
      <c r="Q449" s="108"/>
      <c r="R449" s="108"/>
      <c r="S449" s="108"/>
      <c r="T449" s="108"/>
      <c r="U449" s="108"/>
      <c r="V449" s="108"/>
      <c r="W449" s="108"/>
      <c r="X449" s="108"/>
    </row>
    <row r="450" spans="1:24" ht="18.75" customHeight="1">
      <c r="A450" s="108"/>
      <c r="B450" s="108"/>
      <c r="C450" s="108"/>
      <c r="D450" s="108"/>
      <c r="E450" s="108"/>
      <c r="F450" s="108"/>
      <c r="G450" s="108"/>
      <c r="H450" s="108"/>
      <c r="I450" s="108"/>
      <c r="J450" s="108"/>
      <c r="K450" s="108"/>
      <c r="L450" s="108"/>
      <c r="M450" s="108"/>
      <c r="N450" s="108"/>
      <c r="O450" s="108"/>
      <c r="P450" s="107"/>
      <c r="Q450" s="108"/>
      <c r="R450" s="108"/>
      <c r="S450" s="108"/>
      <c r="T450" s="108"/>
      <c r="U450" s="108"/>
      <c r="V450" s="108"/>
      <c r="W450" s="108"/>
      <c r="X450" s="108"/>
    </row>
    <row r="451" spans="1:24" ht="18.75" customHeight="1">
      <c r="A451" s="108"/>
      <c r="B451" s="108"/>
      <c r="C451" s="108"/>
      <c r="D451" s="108"/>
      <c r="E451" s="108"/>
      <c r="F451" s="108"/>
      <c r="G451" s="108"/>
      <c r="H451" s="108"/>
      <c r="I451" s="108"/>
      <c r="J451" s="108"/>
      <c r="K451" s="108"/>
      <c r="L451" s="108"/>
      <c r="M451" s="108"/>
      <c r="N451" s="108"/>
      <c r="O451" s="108"/>
      <c r="P451" s="107"/>
      <c r="Q451" s="108"/>
      <c r="R451" s="108"/>
      <c r="S451" s="108"/>
      <c r="T451" s="108"/>
      <c r="U451" s="108"/>
      <c r="V451" s="108"/>
      <c r="W451" s="108"/>
      <c r="X451" s="108"/>
    </row>
    <row r="452" spans="1:24" ht="18.75" customHeight="1">
      <c r="A452" s="108"/>
      <c r="B452" s="108"/>
      <c r="C452" s="108"/>
      <c r="D452" s="108"/>
      <c r="E452" s="108"/>
      <c r="F452" s="108"/>
      <c r="G452" s="108"/>
      <c r="H452" s="108"/>
      <c r="I452" s="108"/>
      <c r="J452" s="108"/>
      <c r="K452" s="108"/>
      <c r="L452" s="108"/>
      <c r="M452" s="108"/>
      <c r="N452" s="108"/>
      <c r="O452" s="108"/>
      <c r="P452" s="107"/>
      <c r="Q452" s="108"/>
      <c r="R452" s="108"/>
      <c r="S452" s="108"/>
      <c r="T452" s="108"/>
      <c r="U452" s="108"/>
      <c r="V452" s="108"/>
      <c r="W452" s="108"/>
      <c r="X452" s="108"/>
    </row>
    <row r="453" spans="1:24" ht="18.75" customHeight="1">
      <c r="A453" s="108"/>
      <c r="B453" s="108"/>
      <c r="C453" s="108"/>
      <c r="D453" s="108"/>
      <c r="E453" s="108"/>
      <c r="F453" s="108"/>
      <c r="G453" s="108"/>
      <c r="H453" s="108"/>
      <c r="I453" s="108"/>
      <c r="J453" s="108"/>
      <c r="K453" s="108"/>
      <c r="L453" s="108"/>
      <c r="M453" s="108"/>
      <c r="N453" s="108"/>
      <c r="O453" s="108"/>
      <c r="P453" s="107"/>
      <c r="Q453" s="108"/>
      <c r="R453" s="108"/>
      <c r="S453" s="108"/>
      <c r="T453" s="108"/>
      <c r="U453" s="108"/>
      <c r="V453" s="108"/>
      <c r="W453" s="108"/>
      <c r="X453" s="108"/>
    </row>
    <row r="454" spans="1:24" ht="18.75" customHeight="1">
      <c r="A454" s="108"/>
      <c r="B454" s="108"/>
      <c r="C454" s="108"/>
      <c r="D454" s="108"/>
      <c r="E454" s="108"/>
      <c r="F454" s="108"/>
      <c r="G454" s="108"/>
      <c r="H454" s="108"/>
      <c r="I454" s="108"/>
      <c r="J454" s="108"/>
      <c r="K454" s="108"/>
      <c r="L454" s="108"/>
      <c r="M454" s="108"/>
      <c r="N454" s="108"/>
      <c r="O454" s="108"/>
      <c r="P454" s="107"/>
      <c r="Q454" s="108"/>
      <c r="R454" s="108"/>
      <c r="S454" s="108"/>
      <c r="T454" s="108"/>
      <c r="U454" s="108"/>
      <c r="V454" s="108"/>
      <c r="W454" s="108"/>
      <c r="X454" s="108"/>
    </row>
    <row r="455" spans="1:24" ht="18.75" customHeight="1">
      <c r="A455" s="108"/>
      <c r="B455" s="108"/>
      <c r="C455" s="108"/>
      <c r="D455" s="108"/>
      <c r="E455" s="108"/>
      <c r="F455" s="108"/>
      <c r="G455" s="108"/>
      <c r="H455" s="108"/>
      <c r="I455" s="108"/>
      <c r="J455" s="108"/>
      <c r="K455" s="108"/>
      <c r="L455" s="108"/>
      <c r="M455" s="108"/>
      <c r="N455" s="108"/>
      <c r="O455" s="108"/>
      <c r="P455" s="107"/>
      <c r="Q455" s="108"/>
      <c r="R455" s="108"/>
      <c r="S455" s="108"/>
      <c r="T455" s="108"/>
      <c r="U455" s="108"/>
      <c r="V455" s="108"/>
      <c r="W455" s="108"/>
      <c r="X455" s="108"/>
    </row>
    <row r="456" spans="1:24" ht="18.75" customHeight="1">
      <c r="A456" s="108"/>
      <c r="B456" s="108"/>
      <c r="C456" s="108"/>
      <c r="D456" s="108"/>
      <c r="E456" s="108"/>
      <c r="F456" s="108"/>
      <c r="G456" s="108"/>
      <c r="H456" s="108"/>
      <c r="I456" s="108"/>
      <c r="J456" s="108"/>
      <c r="K456" s="108"/>
      <c r="L456" s="108"/>
      <c r="M456" s="108"/>
      <c r="N456" s="108"/>
      <c r="O456" s="108"/>
      <c r="P456" s="107"/>
      <c r="Q456" s="108"/>
      <c r="R456" s="108"/>
      <c r="S456" s="108"/>
      <c r="T456" s="108"/>
      <c r="U456" s="108"/>
      <c r="V456" s="108"/>
      <c r="W456" s="108"/>
      <c r="X456" s="108"/>
    </row>
    <row r="457" spans="1:24" ht="18.75" customHeight="1">
      <c r="A457" s="108"/>
      <c r="B457" s="108"/>
      <c r="C457" s="108"/>
      <c r="D457" s="108"/>
      <c r="E457" s="108"/>
      <c r="F457" s="108"/>
      <c r="G457" s="108"/>
      <c r="H457" s="108"/>
      <c r="I457" s="108"/>
      <c r="J457" s="108"/>
      <c r="K457" s="108"/>
      <c r="L457" s="108"/>
      <c r="M457" s="108"/>
      <c r="N457" s="108"/>
      <c r="O457" s="108"/>
      <c r="P457" s="107"/>
      <c r="Q457" s="108"/>
      <c r="R457" s="108"/>
      <c r="S457" s="108"/>
      <c r="T457" s="108"/>
      <c r="U457" s="108"/>
      <c r="V457" s="108"/>
      <c r="W457" s="108"/>
      <c r="X457" s="108"/>
    </row>
    <row r="458" spans="1:24" ht="18.75" customHeight="1">
      <c r="A458" s="108"/>
      <c r="B458" s="108"/>
      <c r="C458" s="108"/>
      <c r="D458" s="108"/>
      <c r="E458" s="108"/>
      <c r="F458" s="108"/>
      <c r="G458" s="108"/>
      <c r="H458" s="108"/>
      <c r="I458" s="108"/>
      <c r="J458" s="108"/>
      <c r="K458" s="108"/>
      <c r="L458" s="108"/>
      <c r="M458" s="108"/>
      <c r="N458" s="108"/>
      <c r="O458" s="108"/>
      <c r="P458" s="107"/>
      <c r="Q458" s="108"/>
      <c r="R458" s="108"/>
      <c r="S458" s="108"/>
      <c r="T458" s="108"/>
      <c r="U458" s="108"/>
      <c r="V458" s="108"/>
      <c r="W458" s="108"/>
      <c r="X458" s="108"/>
    </row>
    <row r="459" spans="1:24" ht="18.75" customHeight="1">
      <c r="A459" s="108"/>
      <c r="B459" s="108"/>
      <c r="C459" s="108"/>
      <c r="D459" s="108"/>
      <c r="E459" s="108"/>
      <c r="F459" s="108"/>
      <c r="G459" s="108"/>
      <c r="H459" s="108"/>
      <c r="I459" s="108"/>
      <c r="J459" s="108"/>
      <c r="K459" s="108"/>
      <c r="L459" s="108"/>
      <c r="M459" s="108"/>
      <c r="N459" s="108"/>
      <c r="O459" s="108"/>
      <c r="P459" s="107"/>
      <c r="Q459" s="108"/>
      <c r="R459" s="108"/>
      <c r="S459" s="108"/>
      <c r="T459" s="108"/>
      <c r="U459" s="108"/>
      <c r="V459" s="108"/>
      <c r="W459" s="108"/>
      <c r="X459" s="108"/>
    </row>
    <row r="460" spans="1:24" ht="18.75" customHeight="1">
      <c r="A460" s="108"/>
      <c r="B460" s="108"/>
      <c r="C460" s="108"/>
      <c r="D460" s="108"/>
      <c r="E460" s="108"/>
      <c r="F460" s="108"/>
      <c r="G460" s="108"/>
      <c r="H460" s="108"/>
      <c r="I460" s="108"/>
      <c r="J460" s="108"/>
      <c r="K460" s="108"/>
      <c r="L460" s="108"/>
      <c r="M460" s="108"/>
      <c r="N460" s="108"/>
      <c r="O460" s="108"/>
      <c r="P460" s="107"/>
      <c r="Q460" s="108"/>
      <c r="R460" s="108"/>
      <c r="S460" s="108"/>
      <c r="T460" s="108"/>
      <c r="U460" s="108"/>
      <c r="V460" s="108"/>
      <c r="W460" s="108"/>
      <c r="X460" s="108"/>
    </row>
    <row r="461" spans="1:24" ht="18.75" customHeight="1">
      <c r="A461" s="108"/>
      <c r="B461" s="108"/>
      <c r="C461" s="108"/>
      <c r="D461" s="108"/>
      <c r="E461" s="108"/>
      <c r="F461" s="108"/>
      <c r="G461" s="108"/>
      <c r="H461" s="108"/>
      <c r="I461" s="108"/>
      <c r="J461" s="108"/>
      <c r="K461" s="108"/>
      <c r="L461" s="108"/>
      <c r="M461" s="108"/>
      <c r="N461" s="108"/>
      <c r="O461" s="108"/>
      <c r="P461" s="107"/>
      <c r="Q461" s="108"/>
      <c r="R461" s="108"/>
      <c r="S461" s="108"/>
      <c r="T461" s="108"/>
      <c r="U461" s="108"/>
      <c r="V461" s="108"/>
      <c r="W461" s="108"/>
      <c r="X461" s="108"/>
    </row>
    <row r="462" spans="1:24" ht="18.75" customHeight="1">
      <c r="A462" s="108"/>
      <c r="B462" s="108"/>
      <c r="C462" s="108"/>
      <c r="D462" s="108"/>
      <c r="E462" s="108"/>
      <c r="F462" s="108"/>
      <c r="G462" s="108"/>
      <c r="H462" s="108"/>
      <c r="I462" s="108"/>
      <c r="J462" s="108"/>
      <c r="K462" s="108"/>
      <c r="L462" s="108"/>
      <c r="M462" s="108"/>
      <c r="N462" s="108"/>
      <c r="O462" s="108"/>
      <c r="P462" s="107"/>
      <c r="Q462" s="108"/>
      <c r="R462" s="108"/>
      <c r="S462" s="108"/>
      <c r="T462" s="108"/>
      <c r="U462" s="108"/>
      <c r="V462" s="108"/>
      <c r="W462" s="108"/>
      <c r="X462" s="108"/>
    </row>
    <row r="463" spans="1:24" ht="18.75" customHeight="1">
      <c r="A463" s="108"/>
      <c r="B463" s="108"/>
      <c r="C463" s="108"/>
      <c r="D463" s="108"/>
      <c r="E463" s="108"/>
      <c r="F463" s="108"/>
      <c r="G463" s="108"/>
      <c r="H463" s="108"/>
      <c r="I463" s="108"/>
      <c r="J463" s="108"/>
      <c r="K463" s="108"/>
      <c r="L463" s="108"/>
      <c r="M463" s="108"/>
      <c r="N463" s="108"/>
      <c r="O463" s="108"/>
      <c r="P463" s="107"/>
      <c r="Q463" s="108"/>
      <c r="R463" s="108"/>
      <c r="S463" s="108"/>
      <c r="T463" s="108"/>
      <c r="U463" s="108"/>
      <c r="V463" s="108"/>
      <c r="W463" s="108"/>
      <c r="X463" s="108"/>
    </row>
    <row r="464" spans="1:24" ht="18.75" customHeight="1">
      <c r="A464" s="108"/>
      <c r="B464" s="108"/>
      <c r="C464" s="108"/>
      <c r="D464" s="108"/>
      <c r="E464" s="108"/>
      <c r="F464" s="108"/>
      <c r="G464" s="108"/>
      <c r="H464" s="108"/>
      <c r="I464" s="108"/>
      <c r="J464" s="108"/>
      <c r="K464" s="108"/>
      <c r="L464" s="108"/>
      <c r="M464" s="108"/>
      <c r="N464" s="108"/>
      <c r="O464" s="108"/>
      <c r="P464" s="107"/>
      <c r="Q464" s="108"/>
      <c r="R464" s="108"/>
      <c r="S464" s="108"/>
      <c r="T464" s="108"/>
      <c r="U464" s="108"/>
      <c r="V464" s="108"/>
      <c r="W464" s="108"/>
      <c r="X464" s="108"/>
    </row>
    <row r="465" spans="1:24" ht="18.75" customHeight="1">
      <c r="A465" s="108"/>
      <c r="B465" s="108"/>
      <c r="C465" s="108"/>
      <c r="D465" s="108"/>
      <c r="E465" s="108"/>
      <c r="F465" s="108"/>
      <c r="G465" s="108"/>
      <c r="H465" s="108"/>
      <c r="I465" s="108"/>
      <c r="J465" s="108"/>
      <c r="K465" s="108"/>
      <c r="L465" s="108"/>
      <c r="M465" s="108"/>
      <c r="N465" s="108"/>
      <c r="O465" s="108"/>
      <c r="P465" s="107"/>
      <c r="Q465" s="108"/>
      <c r="R465" s="108"/>
      <c r="S465" s="108"/>
      <c r="T465" s="108"/>
      <c r="U465" s="108"/>
      <c r="V465" s="108"/>
      <c r="W465" s="108"/>
      <c r="X465" s="108"/>
    </row>
    <row r="466" spans="1:24" ht="18.75" customHeight="1">
      <c r="A466" s="108"/>
      <c r="B466" s="108"/>
      <c r="C466" s="108"/>
      <c r="D466" s="108"/>
      <c r="E466" s="108"/>
      <c r="F466" s="108"/>
      <c r="G466" s="108"/>
      <c r="H466" s="108"/>
      <c r="I466" s="108"/>
      <c r="J466" s="108"/>
      <c r="K466" s="108"/>
      <c r="L466" s="108"/>
      <c r="M466" s="108"/>
      <c r="N466" s="108"/>
      <c r="O466" s="108"/>
      <c r="P466" s="107"/>
      <c r="Q466" s="108"/>
      <c r="R466" s="108"/>
      <c r="S466" s="108"/>
      <c r="T466" s="108"/>
      <c r="U466" s="108"/>
      <c r="V466" s="108"/>
      <c r="W466" s="108"/>
      <c r="X466" s="108"/>
    </row>
    <row r="467" spans="1:24" ht="18.75" customHeight="1">
      <c r="A467" s="108"/>
      <c r="B467" s="108"/>
      <c r="C467" s="108"/>
      <c r="D467" s="108"/>
      <c r="E467" s="108"/>
      <c r="F467" s="108"/>
      <c r="G467" s="108"/>
      <c r="H467" s="108"/>
      <c r="I467" s="108"/>
      <c r="J467" s="108"/>
      <c r="K467" s="108"/>
      <c r="L467" s="108"/>
      <c r="M467" s="108"/>
      <c r="N467" s="108"/>
      <c r="O467" s="108"/>
      <c r="P467" s="107"/>
      <c r="Q467" s="108"/>
      <c r="R467" s="108"/>
      <c r="S467" s="108"/>
      <c r="T467" s="108"/>
      <c r="U467" s="108"/>
      <c r="V467" s="108"/>
      <c r="W467" s="108"/>
      <c r="X467" s="108"/>
    </row>
    <row r="468" spans="1:24" ht="18.75" customHeight="1">
      <c r="A468" s="108"/>
      <c r="B468" s="108"/>
      <c r="C468" s="108"/>
      <c r="D468" s="108"/>
      <c r="E468" s="108"/>
      <c r="F468" s="108"/>
      <c r="G468" s="108"/>
      <c r="H468" s="108"/>
      <c r="I468" s="108"/>
      <c r="J468" s="108"/>
      <c r="K468" s="108"/>
      <c r="L468" s="108"/>
      <c r="M468" s="108"/>
      <c r="N468" s="108"/>
      <c r="O468" s="108"/>
      <c r="P468" s="107"/>
      <c r="Q468" s="108"/>
      <c r="R468" s="108"/>
      <c r="S468" s="108"/>
      <c r="T468" s="108"/>
      <c r="U468" s="108"/>
      <c r="V468" s="108"/>
      <c r="W468" s="108"/>
      <c r="X468" s="108"/>
    </row>
    <row r="469" spans="1:24" ht="18.75" customHeight="1">
      <c r="A469" s="108"/>
      <c r="B469" s="108"/>
      <c r="C469" s="108"/>
      <c r="D469" s="108"/>
      <c r="E469" s="108"/>
      <c r="F469" s="108"/>
      <c r="G469" s="108"/>
      <c r="H469" s="108"/>
      <c r="I469" s="108"/>
      <c r="J469" s="108"/>
      <c r="K469" s="108"/>
      <c r="L469" s="108"/>
      <c r="M469" s="108"/>
      <c r="N469" s="108"/>
      <c r="O469" s="108"/>
      <c r="P469" s="107"/>
      <c r="Q469" s="108"/>
      <c r="R469" s="108"/>
      <c r="S469" s="108"/>
      <c r="T469" s="108"/>
      <c r="U469" s="108"/>
      <c r="V469" s="108"/>
      <c r="W469" s="108"/>
      <c r="X469" s="108"/>
    </row>
    <row r="470" spans="1:24" ht="18.75" customHeight="1">
      <c r="A470" s="108"/>
      <c r="B470" s="108"/>
      <c r="C470" s="108"/>
      <c r="D470" s="108"/>
      <c r="E470" s="108"/>
      <c r="F470" s="108"/>
      <c r="G470" s="108"/>
      <c r="H470" s="108"/>
      <c r="I470" s="108"/>
      <c r="J470" s="108"/>
      <c r="K470" s="108"/>
      <c r="L470" s="108"/>
      <c r="M470" s="108"/>
      <c r="N470" s="108"/>
      <c r="O470" s="108"/>
      <c r="P470" s="107"/>
      <c r="Q470" s="108"/>
      <c r="R470" s="108"/>
      <c r="S470" s="108"/>
      <c r="T470" s="108"/>
      <c r="U470" s="108"/>
      <c r="V470" s="108"/>
      <c r="W470" s="108"/>
      <c r="X470" s="108"/>
    </row>
    <row r="471" spans="1:24" ht="18.75" customHeight="1">
      <c r="A471" s="108"/>
      <c r="B471" s="108"/>
      <c r="C471" s="108"/>
      <c r="D471" s="108"/>
      <c r="E471" s="108"/>
      <c r="F471" s="108"/>
      <c r="G471" s="108"/>
      <c r="H471" s="108"/>
      <c r="I471" s="108"/>
      <c r="J471" s="108"/>
      <c r="K471" s="108"/>
      <c r="L471" s="108"/>
      <c r="M471" s="108"/>
      <c r="N471" s="108"/>
      <c r="O471" s="108"/>
      <c r="P471" s="107"/>
      <c r="Q471" s="108"/>
      <c r="R471" s="108"/>
      <c r="S471" s="108"/>
      <c r="T471" s="108"/>
      <c r="U471" s="108"/>
      <c r="V471" s="108"/>
      <c r="W471" s="108"/>
      <c r="X471" s="108"/>
    </row>
    <row r="472" spans="1:24" ht="18.75" customHeight="1">
      <c r="A472" s="108"/>
      <c r="B472" s="108"/>
      <c r="C472" s="108"/>
      <c r="D472" s="108"/>
      <c r="E472" s="108"/>
      <c r="F472" s="108"/>
      <c r="G472" s="108"/>
      <c r="H472" s="108"/>
      <c r="I472" s="108"/>
      <c r="J472" s="108"/>
      <c r="K472" s="108"/>
      <c r="L472" s="108"/>
      <c r="M472" s="108"/>
      <c r="N472" s="108"/>
      <c r="O472" s="108"/>
      <c r="P472" s="107"/>
      <c r="Q472" s="108"/>
      <c r="R472" s="108"/>
      <c r="S472" s="108"/>
      <c r="T472" s="108"/>
      <c r="U472" s="108"/>
      <c r="V472" s="108"/>
      <c r="W472" s="108"/>
      <c r="X472" s="108"/>
    </row>
    <row r="473" spans="1:24" ht="18.75" customHeight="1">
      <c r="A473" s="108"/>
      <c r="B473" s="108"/>
      <c r="C473" s="108"/>
      <c r="D473" s="108"/>
      <c r="E473" s="108"/>
      <c r="F473" s="108"/>
      <c r="G473" s="108"/>
      <c r="H473" s="108"/>
      <c r="I473" s="108"/>
      <c r="J473" s="108"/>
      <c r="K473" s="108"/>
      <c r="L473" s="108"/>
      <c r="M473" s="108"/>
      <c r="N473" s="108"/>
      <c r="O473" s="108"/>
      <c r="P473" s="107"/>
      <c r="Q473" s="108"/>
      <c r="R473" s="108"/>
      <c r="S473" s="108"/>
      <c r="T473" s="108"/>
      <c r="U473" s="108"/>
      <c r="V473" s="108"/>
      <c r="W473" s="108"/>
      <c r="X473" s="108"/>
    </row>
    <row r="474" spans="1:24" ht="18.75" customHeight="1">
      <c r="A474" s="108"/>
      <c r="B474" s="108"/>
      <c r="C474" s="108"/>
      <c r="D474" s="108"/>
      <c r="E474" s="108"/>
      <c r="F474" s="108"/>
      <c r="G474" s="108"/>
      <c r="H474" s="108"/>
      <c r="I474" s="108"/>
      <c r="J474" s="108"/>
      <c r="K474" s="108"/>
      <c r="L474" s="108"/>
      <c r="M474" s="108"/>
      <c r="N474" s="108"/>
      <c r="O474" s="108"/>
      <c r="P474" s="107"/>
      <c r="Q474" s="108"/>
      <c r="R474" s="108"/>
      <c r="S474" s="108"/>
      <c r="T474" s="108"/>
      <c r="U474" s="108"/>
      <c r="V474" s="108"/>
      <c r="W474" s="108"/>
      <c r="X474" s="108"/>
    </row>
    <row r="475" spans="1:24" ht="18.75" customHeight="1">
      <c r="A475" s="108"/>
      <c r="B475" s="108"/>
      <c r="C475" s="108"/>
      <c r="D475" s="108"/>
      <c r="E475" s="108"/>
      <c r="F475" s="108"/>
      <c r="G475" s="108"/>
      <c r="H475" s="108"/>
      <c r="I475" s="108"/>
      <c r="J475" s="108"/>
      <c r="K475" s="108"/>
      <c r="L475" s="108"/>
      <c r="M475" s="108"/>
      <c r="N475" s="108"/>
      <c r="O475" s="108"/>
      <c r="P475" s="107"/>
      <c r="Q475" s="108"/>
      <c r="R475" s="108"/>
      <c r="S475" s="108"/>
      <c r="T475" s="108"/>
      <c r="U475" s="108"/>
      <c r="V475" s="108"/>
      <c r="W475" s="108"/>
      <c r="X475" s="108"/>
    </row>
    <row r="476" spans="1:24" ht="18.75" customHeight="1">
      <c r="A476" s="108"/>
      <c r="B476" s="108"/>
      <c r="C476" s="108"/>
      <c r="D476" s="108"/>
      <c r="E476" s="108"/>
      <c r="F476" s="108"/>
      <c r="G476" s="108"/>
      <c r="H476" s="108"/>
      <c r="I476" s="108"/>
      <c r="J476" s="108"/>
      <c r="K476" s="108"/>
      <c r="L476" s="108"/>
      <c r="M476" s="108"/>
      <c r="N476" s="108"/>
      <c r="O476" s="108"/>
      <c r="P476" s="107"/>
      <c r="Q476" s="108"/>
      <c r="R476" s="108"/>
      <c r="S476" s="108"/>
      <c r="T476" s="108"/>
      <c r="U476" s="108"/>
      <c r="V476" s="108"/>
      <c r="W476" s="108"/>
      <c r="X476" s="108"/>
    </row>
    <row r="477" spans="1:24" ht="18.75" customHeight="1">
      <c r="A477" s="108"/>
      <c r="B477" s="108"/>
      <c r="C477" s="108"/>
      <c r="D477" s="108"/>
      <c r="E477" s="108"/>
      <c r="F477" s="108"/>
      <c r="G477" s="108"/>
      <c r="H477" s="108"/>
      <c r="I477" s="108"/>
      <c r="J477" s="108"/>
      <c r="K477" s="108"/>
      <c r="L477" s="108"/>
      <c r="M477" s="108"/>
      <c r="N477" s="108"/>
      <c r="O477" s="108"/>
      <c r="P477" s="107"/>
      <c r="Q477" s="108"/>
      <c r="R477" s="108"/>
      <c r="S477" s="108"/>
      <c r="T477" s="108"/>
      <c r="U477" s="108"/>
      <c r="V477" s="108"/>
      <c r="W477" s="108"/>
      <c r="X477" s="108"/>
    </row>
    <row r="478" spans="1:24" ht="18.75" customHeight="1">
      <c r="A478" s="108"/>
      <c r="B478" s="108"/>
      <c r="C478" s="108"/>
      <c r="D478" s="108"/>
      <c r="E478" s="108"/>
      <c r="F478" s="108"/>
      <c r="G478" s="108"/>
      <c r="H478" s="108"/>
      <c r="I478" s="108"/>
      <c r="J478" s="108"/>
      <c r="K478" s="108"/>
      <c r="L478" s="108"/>
      <c r="M478" s="108"/>
      <c r="N478" s="108"/>
      <c r="O478" s="108"/>
      <c r="P478" s="107"/>
      <c r="Q478" s="108"/>
      <c r="R478" s="108"/>
      <c r="S478" s="108"/>
      <c r="T478" s="108"/>
      <c r="U478" s="108"/>
      <c r="V478" s="108"/>
      <c r="W478" s="108"/>
      <c r="X478" s="108"/>
    </row>
    <row r="479" spans="1:24" ht="18.75" customHeight="1">
      <c r="A479" s="108"/>
      <c r="B479" s="108"/>
      <c r="C479" s="108"/>
      <c r="D479" s="108"/>
      <c r="E479" s="108"/>
      <c r="F479" s="108"/>
      <c r="G479" s="108"/>
      <c r="H479" s="108"/>
      <c r="I479" s="108"/>
      <c r="J479" s="108"/>
      <c r="K479" s="108"/>
      <c r="L479" s="108"/>
      <c r="M479" s="108"/>
      <c r="N479" s="108"/>
      <c r="O479" s="108"/>
      <c r="P479" s="107"/>
      <c r="Q479" s="108"/>
      <c r="R479" s="108"/>
      <c r="S479" s="108"/>
      <c r="T479" s="108"/>
      <c r="U479" s="108"/>
      <c r="V479" s="108"/>
      <c r="W479" s="108"/>
      <c r="X479" s="108"/>
    </row>
    <row r="480" spans="1:24" ht="18.75" customHeight="1">
      <c r="A480" s="108"/>
      <c r="B480" s="108"/>
      <c r="C480" s="108"/>
      <c r="D480" s="108"/>
      <c r="E480" s="108"/>
      <c r="F480" s="108"/>
      <c r="G480" s="108"/>
      <c r="H480" s="108"/>
      <c r="I480" s="108"/>
      <c r="J480" s="108"/>
      <c r="K480" s="108"/>
      <c r="L480" s="108"/>
      <c r="M480" s="108"/>
      <c r="N480" s="108"/>
      <c r="O480" s="108"/>
      <c r="P480" s="107"/>
      <c r="Q480" s="108"/>
      <c r="R480" s="108"/>
      <c r="S480" s="108"/>
      <c r="T480" s="108"/>
      <c r="U480" s="108"/>
      <c r="V480" s="108"/>
      <c r="W480" s="108"/>
      <c r="X480" s="108"/>
    </row>
    <row r="481" spans="1:24" ht="18.75" customHeight="1">
      <c r="A481" s="108"/>
      <c r="B481" s="108"/>
      <c r="C481" s="108"/>
      <c r="D481" s="108"/>
      <c r="E481" s="108"/>
      <c r="F481" s="108"/>
      <c r="G481" s="108"/>
      <c r="H481" s="108"/>
      <c r="I481" s="108"/>
      <c r="J481" s="108"/>
      <c r="K481" s="108"/>
      <c r="L481" s="108"/>
      <c r="M481" s="108"/>
      <c r="N481" s="108"/>
      <c r="O481" s="108"/>
      <c r="P481" s="107"/>
      <c r="Q481" s="108"/>
      <c r="R481" s="108"/>
      <c r="S481" s="108"/>
      <c r="T481" s="108"/>
      <c r="U481" s="108"/>
      <c r="V481" s="108"/>
      <c r="W481" s="108"/>
      <c r="X481" s="108"/>
    </row>
    <row r="482" spans="1:24" ht="18.75" customHeight="1">
      <c r="A482" s="108"/>
      <c r="B482" s="108"/>
      <c r="C482" s="108"/>
      <c r="D482" s="108"/>
      <c r="E482" s="108"/>
      <c r="F482" s="108"/>
      <c r="G482" s="108"/>
      <c r="H482" s="108"/>
      <c r="I482" s="108"/>
      <c r="J482" s="108"/>
      <c r="K482" s="108"/>
      <c r="L482" s="108"/>
      <c r="M482" s="108"/>
      <c r="N482" s="108"/>
      <c r="O482" s="108"/>
      <c r="P482" s="107"/>
      <c r="Q482" s="108"/>
      <c r="R482" s="108"/>
      <c r="S482" s="108"/>
      <c r="T482" s="108"/>
      <c r="U482" s="108"/>
      <c r="V482" s="108"/>
      <c r="W482" s="108"/>
      <c r="X482" s="108"/>
    </row>
    <row r="483" spans="1:24" ht="18.75" customHeight="1">
      <c r="A483" s="108"/>
      <c r="B483" s="108"/>
      <c r="C483" s="108"/>
      <c r="D483" s="108"/>
      <c r="E483" s="108"/>
      <c r="F483" s="108"/>
      <c r="G483" s="108"/>
      <c r="H483" s="108"/>
      <c r="I483" s="108"/>
      <c r="J483" s="108"/>
      <c r="K483" s="108"/>
      <c r="L483" s="108"/>
      <c r="M483" s="108"/>
      <c r="N483" s="108"/>
      <c r="O483" s="108"/>
      <c r="P483" s="107"/>
      <c r="Q483" s="108"/>
      <c r="R483" s="108"/>
      <c r="S483" s="108"/>
      <c r="T483" s="108"/>
      <c r="U483" s="108"/>
      <c r="V483" s="108"/>
      <c r="W483" s="108"/>
      <c r="X483" s="108"/>
    </row>
    <row r="484" spans="1:24" ht="18.75" customHeight="1">
      <c r="A484" s="108"/>
      <c r="B484" s="108"/>
      <c r="C484" s="108"/>
      <c r="D484" s="108"/>
      <c r="E484" s="108"/>
      <c r="F484" s="108"/>
      <c r="G484" s="108"/>
      <c r="H484" s="108"/>
      <c r="I484" s="108"/>
      <c r="J484" s="108"/>
      <c r="K484" s="108"/>
      <c r="L484" s="108"/>
      <c r="M484" s="108"/>
      <c r="N484" s="108"/>
      <c r="O484" s="108"/>
      <c r="P484" s="107"/>
      <c r="Q484" s="108"/>
      <c r="R484" s="108"/>
      <c r="S484" s="108"/>
      <c r="T484" s="108"/>
      <c r="U484" s="108"/>
      <c r="V484" s="108"/>
      <c r="W484" s="108"/>
      <c r="X484" s="108"/>
    </row>
    <row r="485" spans="1:24" ht="18.75" customHeight="1">
      <c r="A485" s="108"/>
      <c r="B485" s="108"/>
      <c r="C485" s="108"/>
      <c r="D485" s="108"/>
      <c r="E485" s="108"/>
      <c r="F485" s="108"/>
      <c r="G485" s="108"/>
      <c r="H485" s="108"/>
      <c r="I485" s="108"/>
      <c r="J485" s="108"/>
      <c r="K485" s="108"/>
      <c r="L485" s="108"/>
      <c r="M485" s="108"/>
      <c r="N485" s="108"/>
      <c r="O485" s="108"/>
      <c r="P485" s="107"/>
      <c r="Q485" s="108"/>
      <c r="R485" s="108"/>
      <c r="S485" s="108"/>
      <c r="T485" s="108"/>
      <c r="U485" s="108"/>
      <c r="V485" s="108"/>
      <c r="W485" s="108"/>
      <c r="X485" s="108"/>
    </row>
    <row r="486" spans="1:24" ht="18.75" customHeight="1">
      <c r="A486" s="108"/>
      <c r="B486" s="108"/>
      <c r="C486" s="108"/>
      <c r="D486" s="108"/>
      <c r="E486" s="108"/>
      <c r="F486" s="108"/>
      <c r="G486" s="108"/>
      <c r="H486" s="108"/>
      <c r="I486" s="108"/>
      <c r="J486" s="108"/>
      <c r="K486" s="108"/>
      <c r="L486" s="108"/>
      <c r="M486" s="108"/>
      <c r="N486" s="108"/>
      <c r="O486" s="108"/>
      <c r="P486" s="107"/>
      <c r="Q486" s="108"/>
      <c r="R486" s="108"/>
      <c r="S486" s="108"/>
      <c r="T486" s="108"/>
      <c r="U486" s="108"/>
      <c r="V486" s="108"/>
      <c r="W486" s="108"/>
      <c r="X486" s="108"/>
    </row>
    <row r="487" spans="1:24" ht="18.75" customHeight="1">
      <c r="A487" s="108"/>
      <c r="B487" s="108"/>
      <c r="C487" s="108"/>
      <c r="D487" s="108"/>
      <c r="E487" s="108"/>
      <c r="F487" s="108"/>
      <c r="G487" s="108"/>
      <c r="H487" s="108"/>
      <c r="I487" s="108"/>
      <c r="J487" s="108"/>
      <c r="K487" s="108"/>
      <c r="L487" s="108"/>
      <c r="M487" s="108"/>
      <c r="N487" s="108"/>
      <c r="O487" s="108"/>
      <c r="P487" s="107"/>
      <c r="Q487" s="108"/>
      <c r="R487" s="108"/>
      <c r="S487" s="108"/>
      <c r="T487" s="108"/>
      <c r="U487" s="108"/>
      <c r="V487" s="108"/>
      <c r="W487" s="108"/>
      <c r="X487" s="108"/>
    </row>
    <row r="488" spans="1:24" ht="18.75" customHeight="1">
      <c r="A488" s="108"/>
      <c r="B488" s="108"/>
      <c r="C488" s="108"/>
      <c r="D488" s="108"/>
      <c r="E488" s="108"/>
      <c r="F488" s="108"/>
      <c r="G488" s="108"/>
      <c r="H488" s="108"/>
      <c r="I488" s="108"/>
      <c r="J488" s="108"/>
      <c r="K488" s="108"/>
      <c r="L488" s="108"/>
      <c r="M488" s="108"/>
      <c r="N488" s="108"/>
      <c r="O488" s="108"/>
      <c r="P488" s="107"/>
      <c r="Q488" s="108"/>
      <c r="R488" s="108"/>
      <c r="S488" s="108"/>
      <c r="T488" s="108"/>
      <c r="U488" s="108"/>
      <c r="V488" s="108"/>
      <c r="W488" s="108"/>
      <c r="X488" s="108"/>
    </row>
    <row r="489" spans="1:24" ht="18.75" customHeight="1">
      <c r="A489" s="108"/>
      <c r="B489" s="108"/>
      <c r="C489" s="108"/>
      <c r="D489" s="108"/>
      <c r="E489" s="108"/>
      <c r="F489" s="108"/>
      <c r="G489" s="108"/>
      <c r="H489" s="108"/>
      <c r="I489" s="108"/>
      <c r="J489" s="108"/>
      <c r="K489" s="108"/>
      <c r="L489" s="108"/>
      <c r="M489" s="108"/>
      <c r="N489" s="108"/>
      <c r="O489" s="108"/>
      <c r="P489" s="107"/>
      <c r="Q489" s="108"/>
      <c r="R489" s="108"/>
      <c r="S489" s="108"/>
      <c r="T489" s="108"/>
      <c r="U489" s="108"/>
      <c r="V489" s="108"/>
      <c r="W489" s="108"/>
      <c r="X489" s="108"/>
    </row>
    <row r="490" spans="1:24" ht="18.75" customHeight="1">
      <c r="A490" s="108"/>
      <c r="B490" s="108"/>
      <c r="C490" s="108"/>
      <c r="D490" s="108"/>
      <c r="E490" s="108"/>
      <c r="F490" s="108"/>
      <c r="G490" s="108"/>
      <c r="H490" s="108"/>
      <c r="I490" s="108"/>
      <c r="J490" s="108"/>
      <c r="K490" s="108"/>
      <c r="L490" s="108"/>
      <c r="M490" s="108"/>
      <c r="N490" s="108"/>
      <c r="O490" s="108"/>
      <c r="P490" s="107"/>
      <c r="Q490" s="108"/>
      <c r="R490" s="108"/>
      <c r="S490" s="108"/>
      <c r="T490" s="108"/>
      <c r="U490" s="108"/>
      <c r="V490" s="108"/>
      <c r="W490" s="108"/>
      <c r="X490" s="108"/>
    </row>
    <row r="491" spans="1:24" ht="18.75" customHeight="1">
      <c r="A491" s="108"/>
      <c r="B491" s="108"/>
      <c r="C491" s="108"/>
      <c r="D491" s="108"/>
      <c r="E491" s="108"/>
      <c r="F491" s="108"/>
      <c r="G491" s="108"/>
      <c r="H491" s="108"/>
      <c r="I491" s="108"/>
      <c r="J491" s="108"/>
      <c r="K491" s="108"/>
      <c r="L491" s="108"/>
      <c r="M491" s="108"/>
      <c r="N491" s="108"/>
      <c r="O491" s="108"/>
      <c r="P491" s="107"/>
      <c r="Q491" s="108"/>
      <c r="R491" s="108"/>
      <c r="S491" s="108"/>
      <c r="T491" s="108"/>
      <c r="U491" s="108"/>
      <c r="V491" s="108"/>
      <c r="W491" s="108"/>
      <c r="X491" s="108"/>
    </row>
    <row r="492" spans="1:24" ht="18.75" customHeight="1">
      <c r="A492" s="108"/>
      <c r="B492" s="108"/>
      <c r="C492" s="108"/>
      <c r="D492" s="108"/>
      <c r="E492" s="108"/>
      <c r="F492" s="108"/>
      <c r="G492" s="108"/>
      <c r="H492" s="108"/>
      <c r="I492" s="108"/>
      <c r="J492" s="108"/>
      <c r="K492" s="108"/>
      <c r="L492" s="108"/>
      <c r="M492" s="108"/>
      <c r="N492" s="108"/>
      <c r="O492" s="108"/>
      <c r="P492" s="107"/>
      <c r="Q492" s="108"/>
      <c r="R492" s="108"/>
      <c r="S492" s="108"/>
      <c r="T492" s="108"/>
      <c r="U492" s="108"/>
      <c r="V492" s="108"/>
      <c r="W492" s="108"/>
      <c r="X492" s="108"/>
    </row>
    <row r="493" spans="1:24" ht="18.75" customHeight="1">
      <c r="A493" s="108"/>
      <c r="B493" s="108"/>
      <c r="C493" s="108"/>
      <c r="D493" s="108"/>
      <c r="E493" s="108"/>
      <c r="F493" s="108"/>
      <c r="G493" s="108"/>
      <c r="H493" s="108"/>
      <c r="I493" s="108"/>
      <c r="J493" s="108"/>
      <c r="K493" s="108"/>
      <c r="L493" s="108"/>
      <c r="M493" s="108"/>
      <c r="N493" s="108"/>
      <c r="O493" s="108"/>
      <c r="P493" s="107"/>
      <c r="Q493" s="108"/>
      <c r="R493" s="108"/>
      <c r="S493" s="108"/>
      <c r="T493" s="108"/>
      <c r="U493" s="108"/>
      <c r="V493" s="108"/>
      <c r="W493" s="108"/>
      <c r="X493" s="108"/>
    </row>
    <row r="494" spans="1:24" ht="18.75" customHeight="1">
      <c r="A494" s="108"/>
      <c r="B494" s="108"/>
      <c r="C494" s="108"/>
      <c r="D494" s="108"/>
      <c r="E494" s="108"/>
      <c r="F494" s="108"/>
      <c r="G494" s="108"/>
      <c r="H494" s="108"/>
      <c r="I494" s="108"/>
      <c r="J494" s="108"/>
      <c r="K494" s="108"/>
      <c r="L494" s="108"/>
      <c r="M494" s="108"/>
      <c r="N494" s="108"/>
      <c r="O494" s="108"/>
      <c r="P494" s="107"/>
      <c r="Q494" s="108"/>
      <c r="R494" s="108"/>
      <c r="S494" s="108"/>
      <c r="T494" s="108"/>
      <c r="U494" s="108"/>
      <c r="V494" s="108"/>
      <c r="W494" s="108"/>
      <c r="X494" s="108"/>
    </row>
    <row r="495" spans="1:24" ht="18.75" customHeight="1">
      <c r="A495" s="108"/>
      <c r="B495" s="108"/>
      <c r="C495" s="108"/>
      <c r="D495" s="108"/>
      <c r="E495" s="108"/>
      <c r="F495" s="108"/>
      <c r="G495" s="108"/>
      <c r="H495" s="108"/>
      <c r="I495" s="108"/>
      <c r="J495" s="108"/>
      <c r="K495" s="108"/>
      <c r="L495" s="108"/>
      <c r="M495" s="108"/>
      <c r="N495" s="108"/>
      <c r="O495" s="108"/>
      <c r="P495" s="107"/>
      <c r="Q495" s="108"/>
      <c r="R495" s="108"/>
      <c r="S495" s="108"/>
      <c r="T495" s="108"/>
      <c r="U495" s="108"/>
      <c r="V495" s="108"/>
      <c r="W495" s="108"/>
      <c r="X495" s="108"/>
    </row>
    <row r="496" spans="1:24" ht="18.75" customHeight="1">
      <c r="A496" s="108"/>
      <c r="B496" s="108"/>
      <c r="C496" s="108"/>
      <c r="D496" s="108"/>
      <c r="E496" s="108"/>
      <c r="F496" s="108"/>
      <c r="G496" s="108"/>
      <c r="H496" s="108"/>
      <c r="I496" s="108"/>
      <c r="J496" s="108"/>
      <c r="K496" s="108"/>
      <c r="L496" s="108"/>
      <c r="M496" s="108"/>
      <c r="N496" s="108"/>
      <c r="O496" s="108"/>
      <c r="P496" s="107"/>
      <c r="Q496" s="108"/>
      <c r="R496" s="108"/>
      <c r="S496" s="108"/>
      <c r="T496" s="108"/>
      <c r="U496" s="108"/>
      <c r="V496" s="108"/>
      <c r="W496" s="108"/>
      <c r="X496" s="108"/>
    </row>
    <row r="497" spans="1:24" ht="18.75" customHeight="1">
      <c r="A497" s="108"/>
      <c r="B497" s="108"/>
      <c r="C497" s="108"/>
      <c r="D497" s="108"/>
      <c r="E497" s="108"/>
      <c r="F497" s="108"/>
      <c r="G497" s="108"/>
      <c r="H497" s="108"/>
      <c r="I497" s="108"/>
      <c r="J497" s="108"/>
      <c r="K497" s="108"/>
      <c r="L497" s="108"/>
      <c r="M497" s="108"/>
      <c r="N497" s="108"/>
      <c r="O497" s="108"/>
      <c r="P497" s="107"/>
      <c r="Q497" s="108"/>
      <c r="R497" s="108"/>
      <c r="S497" s="108"/>
      <c r="T497" s="108"/>
      <c r="U497" s="108"/>
      <c r="V497" s="108"/>
      <c r="W497" s="108"/>
      <c r="X497" s="108"/>
    </row>
    <row r="498" spans="1:24" ht="18.75" customHeight="1">
      <c r="A498" s="108"/>
      <c r="B498" s="108"/>
      <c r="C498" s="108"/>
      <c r="D498" s="108"/>
      <c r="E498" s="108"/>
      <c r="F498" s="108"/>
      <c r="G498" s="108"/>
      <c r="H498" s="108"/>
      <c r="I498" s="108"/>
      <c r="J498" s="108"/>
      <c r="K498" s="108"/>
      <c r="L498" s="108"/>
      <c r="M498" s="108"/>
      <c r="N498" s="108"/>
      <c r="O498" s="108"/>
      <c r="P498" s="107"/>
      <c r="Q498" s="108"/>
      <c r="R498" s="108"/>
      <c r="S498" s="108"/>
      <c r="T498" s="108"/>
      <c r="U498" s="108"/>
      <c r="V498" s="108"/>
      <c r="W498" s="108"/>
      <c r="X498" s="108"/>
    </row>
    <row r="499" spans="1:24" ht="18.75" customHeight="1">
      <c r="A499" s="108"/>
      <c r="B499" s="108"/>
      <c r="C499" s="108"/>
      <c r="D499" s="108"/>
      <c r="E499" s="108"/>
      <c r="F499" s="108"/>
      <c r="G499" s="108"/>
      <c r="H499" s="108"/>
      <c r="I499" s="108"/>
      <c r="J499" s="108"/>
      <c r="K499" s="108"/>
      <c r="L499" s="108"/>
      <c r="M499" s="108"/>
      <c r="N499" s="108"/>
      <c r="O499" s="108"/>
      <c r="P499" s="107"/>
      <c r="Q499" s="108"/>
      <c r="R499" s="108"/>
      <c r="S499" s="108"/>
      <c r="T499" s="108"/>
      <c r="U499" s="108"/>
      <c r="V499" s="108"/>
      <c r="W499" s="108"/>
      <c r="X499" s="108"/>
    </row>
    <row r="500" spans="1:24" ht="18.75" customHeight="1">
      <c r="A500" s="108"/>
      <c r="B500" s="108"/>
      <c r="C500" s="108"/>
      <c r="D500" s="108"/>
      <c r="E500" s="108"/>
      <c r="F500" s="108"/>
      <c r="G500" s="108"/>
      <c r="H500" s="108"/>
      <c r="I500" s="108"/>
      <c r="J500" s="108"/>
      <c r="K500" s="108"/>
      <c r="L500" s="108"/>
      <c r="M500" s="108"/>
      <c r="N500" s="108"/>
      <c r="O500" s="108"/>
      <c r="P500" s="107"/>
      <c r="Q500" s="108"/>
      <c r="R500" s="108"/>
      <c r="S500" s="108"/>
      <c r="T500" s="108"/>
      <c r="U500" s="108"/>
      <c r="V500" s="108"/>
      <c r="W500" s="108"/>
      <c r="X500" s="108"/>
    </row>
    <row r="501" spans="1:24" ht="18.75" customHeight="1">
      <c r="A501" s="108"/>
      <c r="B501" s="108"/>
      <c r="C501" s="108"/>
      <c r="D501" s="108"/>
      <c r="E501" s="108"/>
      <c r="F501" s="108"/>
      <c r="G501" s="108"/>
      <c r="H501" s="108"/>
      <c r="I501" s="108"/>
      <c r="J501" s="108"/>
      <c r="K501" s="108"/>
      <c r="L501" s="108"/>
      <c r="M501" s="108"/>
      <c r="N501" s="108"/>
      <c r="O501" s="108"/>
      <c r="P501" s="107"/>
      <c r="Q501" s="108"/>
      <c r="R501" s="108"/>
      <c r="S501" s="108"/>
      <c r="T501" s="108"/>
      <c r="U501" s="108"/>
      <c r="V501" s="108"/>
      <c r="W501" s="108"/>
      <c r="X501" s="108"/>
    </row>
    <row r="502" spans="1:24" ht="18.75" customHeight="1">
      <c r="A502" s="108"/>
      <c r="B502" s="108"/>
      <c r="C502" s="108"/>
      <c r="D502" s="108"/>
      <c r="E502" s="108"/>
      <c r="F502" s="108"/>
      <c r="G502" s="108"/>
      <c r="H502" s="108"/>
      <c r="I502" s="108"/>
      <c r="J502" s="108"/>
      <c r="K502" s="108"/>
      <c r="L502" s="108"/>
      <c r="M502" s="108"/>
      <c r="N502" s="108"/>
      <c r="O502" s="108"/>
      <c r="P502" s="107"/>
      <c r="Q502" s="108"/>
      <c r="R502" s="108"/>
      <c r="S502" s="108"/>
      <c r="T502" s="108"/>
      <c r="U502" s="108"/>
      <c r="V502" s="108"/>
      <c r="W502" s="108"/>
      <c r="X502" s="108"/>
    </row>
    <row r="503" spans="1:24" ht="18.75" customHeight="1">
      <c r="A503" s="108"/>
      <c r="B503" s="108"/>
      <c r="C503" s="108"/>
      <c r="D503" s="108"/>
      <c r="E503" s="108"/>
      <c r="F503" s="108"/>
      <c r="G503" s="108"/>
      <c r="H503" s="108"/>
      <c r="I503" s="108"/>
      <c r="J503" s="108"/>
      <c r="K503" s="108"/>
      <c r="L503" s="108"/>
      <c r="M503" s="108"/>
      <c r="N503" s="108"/>
      <c r="O503" s="108"/>
      <c r="P503" s="107"/>
      <c r="Q503" s="108"/>
      <c r="R503" s="108"/>
      <c r="S503" s="108"/>
      <c r="T503" s="108"/>
      <c r="U503" s="108"/>
      <c r="V503" s="108"/>
      <c r="W503" s="108"/>
      <c r="X503" s="108"/>
    </row>
    <row r="504" spans="1:24" ht="18.75" customHeight="1">
      <c r="A504" s="108"/>
      <c r="B504" s="108"/>
      <c r="C504" s="108"/>
      <c r="D504" s="108"/>
      <c r="E504" s="108"/>
      <c r="F504" s="108"/>
      <c r="G504" s="108"/>
      <c r="H504" s="108"/>
      <c r="I504" s="108"/>
      <c r="J504" s="108"/>
      <c r="K504" s="108"/>
      <c r="L504" s="108"/>
      <c r="M504" s="108"/>
      <c r="N504" s="108"/>
      <c r="O504" s="108"/>
      <c r="P504" s="107"/>
      <c r="Q504" s="108"/>
      <c r="R504" s="108"/>
      <c r="S504" s="108"/>
      <c r="T504" s="108"/>
      <c r="U504" s="108"/>
      <c r="V504" s="108"/>
      <c r="W504" s="108"/>
      <c r="X504" s="108"/>
    </row>
    <row r="505" spans="1:24" ht="18.75" customHeight="1">
      <c r="A505" s="108"/>
      <c r="B505" s="108"/>
      <c r="C505" s="108"/>
      <c r="D505" s="108"/>
      <c r="E505" s="108"/>
      <c r="F505" s="108"/>
      <c r="G505" s="108"/>
      <c r="H505" s="108"/>
      <c r="I505" s="108"/>
      <c r="J505" s="108"/>
      <c r="K505" s="108"/>
      <c r="L505" s="108"/>
      <c r="M505" s="108"/>
      <c r="N505" s="108"/>
      <c r="O505" s="108"/>
      <c r="P505" s="107"/>
      <c r="Q505" s="108"/>
      <c r="R505" s="108"/>
      <c r="S505" s="108"/>
      <c r="T505" s="108"/>
      <c r="U505" s="108"/>
      <c r="V505" s="108"/>
      <c r="W505" s="108"/>
      <c r="X505" s="108"/>
    </row>
    <row r="506" spans="1:24" ht="18.75" customHeight="1">
      <c r="A506" s="108"/>
      <c r="B506" s="108"/>
      <c r="C506" s="108"/>
      <c r="D506" s="108"/>
      <c r="E506" s="108"/>
      <c r="F506" s="108"/>
      <c r="G506" s="108"/>
      <c r="H506" s="108"/>
      <c r="I506" s="108"/>
      <c r="J506" s="108"/>
      <c r="K506" s="108"/>
      <c r="L506" s="108"/>
      <c r="M506" s="108"/>
      <c r="N506" s="108"/>
      <c r="O506" s="108"/>
      <c r="P506" s="107"/>
      <c r="Q506" s="108"/>
      <c r="R506" s="108"/>
      <c r="S506" s="108"/>
      <c r="T506" s="108"/>
      <c r="U506" s="108"/>
      <c r="V506" s="108"/>
      <c r="W506" s="108"/>
      <c r="X506" s="108"/>
    </row>
    <row r="507" spans="1:24" ht="18.75" customHeight="1">
      <c r="A507" s="108"/>
      <c r="B507" s="108"/>
      <c r="C507" s="108"/>
      <c r="D507" s="108"/>
      <c r="E507" s="108"/>
      <c r="F507" s="108"/>
      <c r="G507" s="108"/>
      <c r="H507" s="108"/>
      <c r="I507" s="108"/>
      <c r="J507" s="108"/>
      <c r="K507" s="108"/>
      <c r="L507" s="108"/>
      <c r="M507" s="108"/>
      <c r="N507" s="108"/>
      <c r="O507" s="108"/>
      <c r="P507" s="107"/>
      <c r="Q507" s="108"/>
      <c r="R507" s="108"/>
      <c r="S507" s="108"/>
      <c r="T507" s="108"/>
      <c r="U507" s="108"/>
      <c r="V507" s="108"/>
      <c r="W507" s="108"/>
      <c r="X507" s="108"/>
    </row>
    <row r="508" spans="1:24" ht="18.75" customHeight="1">
      <c r="A508" s="108"/>
      <c r="B508" s="108"/>
      <c r="C508" s="108"/>
      <c r="D508" s="108"/>
      <c r="E508" s="108"/>
      <c r="F508" s="108"/>
      <c r="G508" s="108"/>
      <c r="H508" s="108"/>
      <c r="I508" s="108"/>
      <c r="J508" s="108"/>
      <c r="K508" s="108"/>
      <c r="L508" s="108"/>
      <c r="M508" s="108"/>
      <c r="N508" s="108"/>
      <c r="O508" s="108"/>
      <c r="P508" s="107"/>
      <c r="Q508" s="108"/>
      <c r="R508" s="108"/>
      <c r="S508" s="108"/>
      <c r="T508" s="108"/>
      <c r="U508" s="108"/>
      <c r="V508" s="108"/>
      <c r="W508" s="108"/>
      <c r="X508" s="108"/>
    </row>
    <row r="509" spans="1:24" ht="18.75" customHeight="1">
      <c r="A509" s="108"/>
      <c r="B509" s="108"/>
      <c r="C509" s="108"/>
      <c r="D509" s="108"/>
      <c r="E509" s="108"/>
      <c r="F509" s="108"/>
      <c r="G509" s="108"/>
      <c r="H509" s="108"/>
      <c r="I509" s="108"/>
      <c r="J509" s="108"/>
      <c r="K509" s="108"/>
      <c r="L509" s="108"/>
      <c r="M509" s="108"/>
      <c r="N509" s="108"/>
      <c r="O509" s="108"/>
      <c r="P509" s="107"/>
      <c r="Q509" s="108"/>
      <c r="R509" s="108"/>
      <c r="S509" s="108"/>
      <c r="T509" s="108"/>
      <c r="U509" s="108"/>
      <c r="V509" s="108"/>
      <c r="W509" s="108"/>
      <c r="X509" s="108"/>
    </row>
    <row r="510" spans="1:24" ht="18.75" customHeight="1">
      <c r="A510" s="108"/>
      <c r="B510" s="108"/>
      <c r="C510" s="108"/>
      <c r="D510" s="108"/>
      <c r="E510" s="108"/>
      <c r="F510" s="108"/>
      <c r="G510" s="108"/>
      <c r="H510" s="108"/>
      <c r="I510" s="108"/>
      <c r="J510" s="108"/>
      <c r="K510" s="108"/>
      <c r="L510" s="108"/>
      <c r="M510" s="108"/>
      <c r="N510" s="108"/>
      <c r="O510" s="108"/>
      <c r="P510" s="107"/>
      <c r="Q510" s="108"/>
      <c r="R510" s="108"/>
      <c r="S510" s="108"/>
      <c r="T510" s="108"/>
      <c r="U510" s="108"/>
      <c r="V510" s="108"/>
      <c r="W510" s="108"/>
      <c r="X510" s="108"/>
    </row>
    <row r="511" spans="1:24" ht="18.75" customHeight="1">
      <c r="A511" s="108"/>
      <c r="B511" s="108"/>
      <c r="C511" s="108"/>
      <c r="D511" s="108"/>
      <c r="E511" s="108"/>
      <c r="F511" s="108"/>
      <c r="G511" s="108"/>
      <c r="H511" s="108"/>
      <c r="I511" s="108"/>
      <c r="J511" s="108"/>
      <c r="K511" s="108"/>
      <c r="L511" s="108"/>
      <c r="M511" s="108"/>
      <c r="N511" s="108"/>
      <c r="O511" s="108"/>
      <c r="P511" s="107"/>
      <c r="Q511" s="108"/>
      <c r="R511" s="108"/>
      <c r="S511" s="108"/>
      <c r="T511" s="108"/>
      <c r="U511" s="108"/>
      <c r="V511" s="108"/>
      <c r="W511" s="108"/>
      <c r="X511" s="108"/>
    </row>
    <row r="512" spans="1:24" ht="18.75" customHeight="1">
      <c r="A512" s="108"/>
      <c r="B512" s="108"/>
      <c r="C512" s="108"/>
      <c r="D512" s="108"/>
      <c r="E512" s="108"/>
      <c r="F512" s="108"/>
      <c r="G512" s="108"/>
      <c r="H512" s="108"/>
      <c r="I512" s="108"/>
      <c r="J512" s="108"/>
      <c r="K512" s="108"/>
      <c r="L512" s="108"/>
      <c r="M512" s="108"/>
      <c r="N512" s="108"/>
      <c r="O512" s="108"/>
      <c r="P512" s="107"/>
      <c r="Q512" s="108"/>
      <c r="R512" s="108"/>
      <c r="S512" s="108"/>
      <c r="T512" s="108"/>
      <c r="U512" s="108"/>
      <c r="V512" s="108"/>
      <c r="W512" s="108"/>
      <c r="X512" s="108"/>
    </row>
    <row r="513" spans="1:24" ht="18.75" customHeight="1">
      <c r="A513" s="108"/>
      <c r="B513" s="108"/>
      <c r="C513" s="108"/>
      <c r="D513" s="108"/>
      <c r="E513" s="108"/>
      <c r="F513" s="108"/>
      <c r="G513" s="108"/>
      <c r="H513" s="108"/>
      <c r="I513" s="108"/>
      <c r="J513" s="108"/>
      <c r="K513" s="108"/>
      <c r="L513" s="108"/>
      <c r="M513" s="108"/>
      <c r="N513" s="108"/>
      <c r="O513" s="108"/>
      <c r="P513" s="107"/>
      <c r="Q513" s="108"/>
      <c r="R513" s="108"/>
      <c r="S513" s="108"/>
      <c r="T513" s="108"/>
      <c r="U513" s="108"/>
      <c r="V513" s="108"/>
      <c r="W513" s="108"/>
      <c r="X513" s="108"/>
    </row>
    <row r="514" spans="1:24" ht="18.75" customHeight="1">
      <c r="A514" s="108"/>
      <c r="B514" s="108"/>
      <c r="C514" s="108"/>
      <c r="D514" s="108"/>
      <c r="E514" s="108"/>
      <c r="F514" s="108"/>
      <c r="G514" s="108"/>
      <c r="H514" s="108"/>
      <c r="I514" s="108"/>
      <c r="J514" s="108"/>
      <c r="K514" s="108"/>
      <c r="L514" s="108"/>
      <c r="M514" s="108"/>
      <c r="N514" s="108"/>
      <c r="O514" s="108"/>
      <c r="P514" s="107"/>
      <c r="Q514" s="108"/>
      <c r="R514" s="108"/>
      <c r="S514" s="108"/>
      <c r="T514" s="108"/>
      <c r="U514" s="108"/>
      <c r="V514" s="108"/>
      <c r="W514" s="108"/>
      <c r="X514" s="108"/>
    </row>
    <row r="515" spans="1:24" ht="18.75" customHeight="1">
      <c r="A515" s="108"/>
      <c r="B515" s="108"/>
      <c r="C515" s="108"/>
      <c r="D515" s="108"/>
      <c r="E515" s="108"/>
      <c r="F515" s="108"/>
      <c r="G515" s="108"/>
      <c r="H515" s="108"/>
      <c r="I515" s="108"/>
      <c r="J515" s="108"/>
      <c r="K515" s="108"/>
      <c r="L515" s="108"/>
      <c r="M515" s="108"/>
      <c r="N515" s="108"/>
      <c r="O515" s="108"/>
      <c r="P515" s="107"/>
      <c r="Q515" s="108"/>
      <c r="R515" s="108"/>
      <c r="S515" s="108"/>
      <c r="T515" s="108"/>
      <c r="U515" s="108"/>
      <c r="V515" s="108"/>
      <c r="W515" s="108"/>
      <c r="X515" s="108"/>
    </row>
    <row r="516" spans="1:24" ht="18.75" customHeight="1">
      <c r="A516" s="108"/>
      <c r="B516" s="108"/>
      <c r="C516" s="108"/>
      <c r="D516" s="108"/>
      <c r="E516" s="108"/>
      <c r="F516" s="108"/>
      <c r="G516" s="108"/>
      <c r="H516" s="108"/>
      <c r="I516" s="108"/>
      <c r="J516" s="108"/>
      <c r="K516" s="108"/>
      <c r="L516" s="108"/>
      <c r="M516" s="108"/>
      <c r="N516" s="108"/>
      <c r="O516" s="108"/>
      <c r="P516" s="107"/>
      <c r="Q516" s="108"/>
      <c r="R516" s="108"/>
      <c r="S516" s="108"/>
      <c r="T516" s="108"/>
      <c r="U516" s="108"/>
      <c r="V516" s="108"/>
      <c r="W516" s="108"/>
      <c r="X516" s="108"/>
    </row>
    <row r="517" spans="1:24" ht="18.75" customHeight="1">
      <c r="A517" s="108"/>
      <c r="B517" s="108"/>
      <c r="C517" s="108"/>
      <c r="D517" s="108"/>
      <c r="E517" s="108"/>
      <c r="F517" s="108"/>
      <c r="G517" s="108"/>
      <c r="H517" s="108"/>
      <c r="I517" s="108"/>
      <c r="J517" s="108"/>
      <c r="K517" s="108"/>
      <c r="L517" s="108"/>
      <c r="M517" s="108"/>
      <c r="N517" s="108"/>
      <c r="O517" s="108"/>
      <c r="P517" s="107"/>
      <c r="Q517" s="108"/>
      <c r="R517" s="108"/>
      <c r="S517" s="108"/>
      <c r="T517" s="108"/>
      <c r="U517" s="108"/>
      <c r="V517" s="108"/>
      <c r="W517" s="108"/>
      <c r="X517" s="108"/>
    </row>
    <row r="518" spans="1:24" ht="18.75" customHeight="1">
      <c r="A518" s="108"/>
      <c r="B518" s="108"/>
      <c r="C518" s="108"/>
      <c r="D518" s="108"/>
      <c r="E518" s="108"/>
      <c r="F518" s="108"/>
      <c r="G518" s="108"/>
      <c r="H518" s="108"/>
      <c r="I518" s="108"/>
      <c r="J518" s="108"/>
      <c r="K518" s="108"/>
      <c r="L518" s="108"/>
      <c r="M518" s="108"/>
      <c r="N518" s="108"/>
      <c r="O518" s="108"/>
      <c r="P518" s="107"/>
      <c r="Q518" s="108"/>
      <c r="R518" s="108"/>
      <c r="S518" s="108"/>
      <c r="T518" s="108"/>
      <c r="U518" s="108"/>
      <c r="V518" s="108"/>
      <c r="W518" s="108"/>
      <c r="X518" s="108"/>
    </row>
    <row r="519" spans="1:24" ht="18.75" customHeight="1">
      <c r="A519" s="108"/>
      <c r="B519" s="108"/>
      <c r="C519" s="108"/>
      <c r="D519" s="108"/>
      <c r="E519" s="108"/>
      <c r="F519" s="108"/>
      <c r="G519" s="108"/>
      <c r="H519" s="108"/>
      <c r="I519" s="108"/>
      <c r="J519" s="108"/>
      <c r="K519" s="108"/>
      <c r="L519" s="108"/>
      <c r="M519" s="108"/>
      <c r="N519" s="108"/>
      <c r="O519" s="108"/>
      <c r="P519" s="107"/>
      <c r="Q519" s="108"/>
      <c r="R519" s="108"/>
      <c r="S519" s="108"/>
      <c r="T519" s="108"/>
      <c r="U519" s="108"/>
      <c r="V519" s="108"/>
      <c r="W519" s="108"/>
      <c r="X519" s="108"/>
    </row>
    <row r="520" spans="1:24" ht="18.75" customHeight="1">
      <c r="A520" s="108"/>
      <c r="B520" s="108"/>
      <c r="C520" s="108"/>
      <c r="D520" s="108"/>
      <c r="E520" s="108"/>
      <c r="F520" s="108"/>
      <c r="G520" s="108"/>
      <c r="H520" s="108"/>
      <c r="I520" s="108"/>
      <c r="J520" s="108"/>
      <c r="K520" s="108"/>
      <c r="L520" s="108"/>
      <c r="M520" s="108"/>
      <c r="N520" s="108"/>
      <c r="O520" s="108"/>
      <c r="P520" s="107"/>
      <c r="Q520" s="108"/>
      <c r="R520" s="108"/>
      <c r="S520" s="108"/>
      <c r="T520" s="108"/>
      <c r="U520" s="108"/>
      <c r="V520" s="108"/>
      <c r="W520" s="108"/>
      <c r="X520" s="108"/>
    </row>
    <row r="521" spans="1:24" ht="18.75" customHeight="1">
      <c r="A521" s="108"/>
      <c r="B521" s="108"/>
      <c r="C521" s="108"/>
      <c r="D521" s="108"/>
      <c r="E521" s="108"/>
      <c r="F521" s="108"/>
      <c r="G521" s="108"/>
      <c r="H521" s="108"/>
      <c r="I521" s="108"/>
      <c r="J521" s="108"/>
      <c r="K521" s="108"/>
      <c r="L521" s="108"/>
      <c r="M521" s="108"/>
      <c r="N521" s="108"/>
      <c r="O521" s="108"/>
      <c r="P521" s="107"/>
      <c r="Q521" s="108"/>
      <c r="R521" s="108"/>
      <c r="S521" s="108"/>
      <c r="T521" s="108"/>
      <c r="U521" s="108"/>
      <c r="V521" s="108"/>
      <c r="W521" s="108"/>
      <c r="X521" s="108"/>
    </row>
    <row r="522" spans="1:24" ht="18.75" customHeight="1">
      <c r="A522" s="108"/>
      <c r="B522" s="108"/>
      <c r="C522" s="108"/>
      <c r="D522" s="108"/>
      <c r="E522" s="108"/>
      <c r="F522" s="108"/>
      <c r="G522" s="108"/>
      <c r="H522" s="108"/>
      <c r="I522" s="108"/>
      <c r="J522" s="108"/>
      <c r="K522" s="108"/>
      <c r="L522" s="108"/>
      <c r="M522" s="108"/>
      <c r="N522" s="108"/>
      <c r="O522" s="108"/>
      <c r="P522" s="107"/>
      <c r="Q522" s="108"/>
      <c r="R522" s="108"/>
      <c r="S522" s="108"/>
      <c r="T522" s="108"/>
      <c r="U522" s="108"/>
      <c r="V522" s="108"/>
      <c r="W522" s="108"/>
      <c r="X522" s="108"/>
    </row>
    <row r="523" spans="1:24" ht="18.75" customHeight="1">
      <c r="A523" s="108"/>
      <c r="B523" s="108"/>
      <c r="C523" s="108"/>
      <c r="D523" s="108"/>
      <c r="E523" s="108"/>
      <c r="F523" s="108"/>
      <c r="G523" s="108"/>
      <c r="H523" s="108"/>
      <c r="I523" s="108"/>
      <c r="J523" s="108"/>
      <c r="K523" s="108"/>
      <c r="L523" s="108"/>
      <c r="M523" s="108"/>
      <c r="N523" s="108"/>
      <c r="O523" s="108"/>
      <c r="P523" s="107"/>
      <c r="Q523" s="108"/>
      <c r="R523" s="108"/>
      <c r="S523" s="108"/>
      <c r="T523" s="108"/>
      <c r="U523" s="108"/>
      <c r="V523" s="108"/>
      <c r="W523" s="108"/>
      <c r="X523" s="108"/>
    </row>
    <row r="524" spans="1:24" ht="18.75" customHeight="1">
      <c r="A524" s="108"/>
      <c r="B524" s="108"/>
      <c r="C524" s="108"/>
      <c r="D524" s="108"/>
      <c r="E524" s="108"/>
      <c r="F524" s="108"/>
      <c r="G524" s="108"/>
      <c r="H524" s="108"/>
      <c r="I524" s="108"/>
      <c r="J524" s="108"/>
      <c r="K524" s="108"/>
      <c r="L524" s="108"/>
      <c r="M524" s="108"/>
      <c r="N524" s="108"/>
      <c r="O524" s="108"/>
      <c r="P524" s="107"/>
      <c r="Q524" s="108"/>
      <c r="R524" s="108"/>
      <c r="S524" s="108"/>
      <c r="T524" s="108"/>
      <c r="U524" s="108"/>
      <c r="V524" s="108"/>
      <c r="W524" s="108"/>
      <c r="X524" s="108"/>
    </row>
    <row r="525" spans="1:24" ht="18.75" customHeight="1">
      <c r="A525" s="108"/>
      <c r="B525" s="108"/>
      <c r="C525" s="108"/>
      <c r="D525" s="108"/>
      <c r="E525" s="108"/>
      <c r="F525" s="108"/>
      <c r="G525" s="108"/>
      <c r="H525" s="108"/>
      <c r="I525" s="108"/>
      <c r="J525" s="108"/>
      <c r="K525" s="108"/>
      <c r="L525" s="108"/>
      <c r="M525" s="108"/>
      <c r="N525" s="108"/>
      <c r="O525" s="108"/>
      <c r="P525" s="107"/>
      <c r="Q525" s="108"/>
      <c r="R525" s="108"/>
      <c r="S525" s="108"/>
      <c r="T525" s="108"/>
      <c r="U525" s="108"/>
      <c r="V525" s="108"/>
      <c r="W525" s="108"/>
      <c r="X525" s="108"/>
    </row>
    <row r="526" spans="1:24" ht="18.75" customHeight="1">
      <c r="A526" s="108"/>
      <c r="B526" s="108"/>
      <c r="C526" s="108"/>
      <c r="D526" s="108"/>
      <c r="E526" s="108"/>
      <c r="F526" s="108"/>
      <c r="G526" s="108"/>
      <c r="H526" s="108"/>
      <c r="I526" s="108"/>
      <c r="J526" s="108"/>
      <c r="K526" s="108"/>
      <c r="L526" s="108"/>
      <c r="M526" s="108"/>
      <c r="N526" s="108"/>
      <c r="O526" s="108"/>
      <c r="P526" s="107"/>
      <c r="Q526" s="108"/>
      <c r="R526" s="108"/>
      <c r="S526" s="108"/>
      <c r="T526" s="108"/>
      <c r="U526" s="108"/>
      <c r="V526" s="108"/>
      <c r="W526" s="108"/>
      <c r="X526" s="108"/>
    </row>
    <row r="527" spans="1:24" ht="18.75" customHeight="1">
      <c r="A527" s="108"/>
      <c r="B527" s="108"/>
      <c r="C527" s="108"/>
      <c r="D527" s="108"/>
      <c r="E527" s="108"/>
      <c r="F527" s="108"/>
      <c r="G527" s="108"/>
      <c r="H527" s="108"/>
      <c r="I527" s="108"/>
      <c r="J527" s="108"/>
      <c r="K527" s="108"/>
      <c r="L527" s="108"/>
      <c r="M527" s="108"/>
      <c r="N527" s="108"/>
      <c r="O527" s="108"/>
      <c r="P527" s="107"/>
      <c r="Q527" s="108"/>
      <c r="R527" s="108"/>
      <c r="S527" s="108"/>
      <c r="T527" s="108"/>
      <c r="U527" s="108"/>
      <c r="V527" s="108"/>
      <c r="W527" s="108"/>
      <c r="X527" s="108"/>
    </row>
    <row r="528" spans="1:24" ht="18.75" customHeight="1">
      <c r="A528" s="108"/>
      <c r="B528" s="108"/>
      <c r="C528" s="108"/>
      <c r="D528" s="108"/>
      <c r="E528" s="108"/>
      <c r="F528" s="108"/>
      <c r="G528" s="108"/>
      <c r="H528" s="108"/>
      <c r="I528" s="108"/>
      <c r="J528" s="108"/>
      <c r="K528" s="108"/>
      <c r="L528" s="108"/>
      <c r="M528" s="108"/>
      <c r="N528" s="108"/>
      <c r="O528" s="108"/>
      <c r="P528" s="107"/>
      <c r="Q528" s="108"/>
      <c r="R528" s="108"/>
      <c r="S528" s="108"/>
      <c r="T528" s="108"/>
      <c r="U528" s="108"/>
      <c r="V528" s="108"/>
      <c r="W528" s="108"/>
      <c r="X528" s="108"/>
    </row>
    <row r="529" spans="1:24" ht="18.75" customHeight="1">
      <c r="A529" s="108"/>
      <c r="B529" s="108"/>
      <c r="C529" s="108"/>
      <c r="D529" s="108"/>
      <c r="E529" s="108"/>
      <c r="F529" s="108"/>
      <c r="G529" s="108"/>
      <c r="H529" s="108"/>
      <c r="I529" s="108"/>
      <c r="J529" s="108"/>
      <c r="K529" s="108"/>
      <c r="L529" s="108"/>
      <c r="M529" s="108"/>
      <c r="N529" s="108"/>
      <c r="O529" s="108"/>
      <c r="P529" s="107"/>
      <c r="Q529" s="108"/>
      <c r="R529" s="108"/>
      <c r="S529" s="108"/>
      <c r="T529" s="108"/>
      <c r="U529" s="108"/>
      <c r="V529" s="108"/>
      <c r="W529" s="108"/>
      <c r="X529" s="108"/>
    </row>
    <row r="530" spans="1:24" ht="18.75" customHeight="1">
      <c r="A530" s="108"/>
      <c r="B530" s="108"/>
      <c r="C530" s="108"/>
      <c r="D530" s="108"/>
      <c r="E530" s="108"/>
      <c r="F530" s="108"/>
      <c r="G530" s="108"/>
      <c r="H530" s="108"/>
      <c r="I530" s="108"/>
      <c r="J530" s="108"/>
      <c r="K530" s="108"/>
      <c r="L530" s="108"/>
      <c r="M530" s="108"/>
      <c r="N530" s="108"/>
      <c r="O530" s="108"/>
      <c r="P530" s="107"/>
      <c r="Q530" s="108"/>
      <c r="R530" s="108"/>
      <c r="S530" s="108"/>
      <c r="T530" s="108"/>
      <c r="U530" s="108"/>
      <c r="V530" s="108"/>
      <c r="W530" s="108"/>
      <c r="X530" s="108"/>
    </row>
    <row r="531" spans="1:24" ht="18.75" customHeight="1">
      <c r="A531" s="108"/>
      <c r="B531" s="108"/>
      <c r="C531" s="108"/>
      <c r="D531" s="108"/>
      <c r="E531" s="108"/>
      <c r="F531" s="108"/>
      <c r="G531" s="108"/>
      <c r="H531" s="108"/>
      <c r="I531" s="108"/>
      <c r="J531" s="108"/>
      <c r="K531" s="108"/>
      <c r="L531" s="108"/>
      <c r="M531" s="108"/>
      <c r="N531" s="108"/>
      <c r="O531" s="108"/>
      <c r="P531" s="107"/>
      <c r="Q531" s="108"/>
      <c r="R531" s="108"/>
      <c r="S531" s="108"/>
      <c r="T531" s="108"/>
      <c r="U531" s="108"/>
      <c r="V531" s="108"/>
      <c r="W531" s="108"/>
      <c r="X531" s="108"/>
    </row>
    <row r="532" spans="1:24" ht="18.75" customHeight="1">
      <c r="A532" s="108"/>
      <c r="B532" s="108"/>
      <c r="C532" s="108"/>
      <c r="D532" s="108"/>
      <c r="E532" s="108"/>
      <c r="F532" s="108"/>
      <c r="G532" s="108"/>
      <c r="H532" s="108"/>
      <c r="I532" s="108"/>
      <c r="J532" s="108"/>
      <c r="K532" s="108"/>
      <c r="L532" s="108"/>
      <c r="M532" s="108"/>
      <c r="N532" s="108"/>
      <c r="O532" s="108"/>
      <c r="P532" s="107"/>
      <c r="Q532" s="108"/>
      <c r="R532" s="108"/>
      <c r="S532" s="108"/>
      <c r="T532" s="108"/>
      <c r="U532" s="108"/>
      <c r="V532" s="108"/>
      <c r="W532" s="108"/>
      <c r="X532" s="108"/>
    </row>
    <row r="533" spans="1:24" ht="18.75" customHeight="1">
      <c r="A533" s="108"/>
      <c r="B533" s="108"/>
      <c r="C533" s="108"/>
      <c r="D533" s="108"/>
      <c r="E533" s="108"/>
      <c r="F533" s="108"/>
      <c r="G533" s="108"/>
      <c r="H533" s="108"/>
      <c r="I533" s="108"/>
      <c r="J533" s="108"/>
      <c r="K533" s="108"/>
      <c r="L533" s="108"/>
      <c r="M533" s="108"/>
      <c r="N533" s="108"/>
      <c r="O533" s="108"/>
      <c r="P533" s="107"/>
      <c r="Q533" s="108"/>
      <c r="R533" s="108"/>
      <c r="S533" s="108"/>
      <c r="T533" s="108"/>
      <c r="U533" s="108"/>
      <c r="V533" s="108"/>
      <c r="W533" s="108"/>
      <c r="X533" s="108"/>
    </row>
    <row r="534" spans="1:24" ht="18.75" customHeight="1">
      <c r="A534" s="108"/>
      <c r="B534" s="108"/>
      <c r="C534" s="108"/>
      <c r="D534" s="108"/>
      <c r="E534" s="108"/>
      <c r="F534" s="108"/>
      <c r="G534" s="108"/>
      <c r="H534" s="108"/>
      <c r="I534" s="108"/>
      <c r="J534" s="108"/>
      <c r="K534" s="108"/>
      <c r="L534" s="108"/>
      <c r="M534" s="108"/>
      <c r="N534" s="108"/>
      <c r="O534" s="108"/>
      <c r="P534" s="107"/>
      <c r="Q534" s="108"/>
      <c r="R534" s="108"/>
      <c r="S534" s="108"/>
      <c r="T534" s="108"/>
      <c r="U534" s="108"/>
      <c r="V534" s="108"/>
      <c r="W534" s="108"/>
      <c r="X534" s="108"/>
    </row>
    <row r="535" spans="1:24" ht="18.75" customHeight="1">
      <c r="A535" s="108"/>
      <c r="B535" s="108"/>
      <c r="C535" s="108"/>
      <c r="D535" s="108"/>
      <c r="E535" s="108"/>
      <c r="F535" s="108"/>
      <c r="G535" s="108"/>
      <c r="H535" s="108"/>
      <c r="I535" s="108"/>
      <c r="J535" s="108"/>
      <c r="K535" s="108"/>
      <c r="L535" s="108"/>
      <c r="M535" s="108"/>
      <c r="N535" s="108"/>
      <c r="O535" s="108"/>
      <c r="P535" s="107"/>
      <c r="Q535" s="108"/>
      <c r="R535" s="108"/>
      <c r="S535" s="108"/>
      <c r="T535" s="108"/>
      <c r="U535" s="108"/>
      <c r="V535" s="108"/>
      <c r="W535" s="108"/>
      <c r="X535" s="108"/>
    </row>
    <row r="536" spans="1:24" ht="18.75" customHeight="1">
      <c r="A536" s="108"/>
      <c r="B536" s="108"/>
      <c r="C536" s="108"/>
      <c r="D536" s="108"/>
      <c r="E536" s="108"/>
      <c r="F536" s="108"/>
      <c r="G536" s="108"/>
      <c r="H536" s="108"/>
      <c r="I536" s="108"/>
      <c r="J536" s="108"/>
      <c r="K536" s="108"/>
      <c r="L536" s="108"/>
      <c r="M536" s="108"/>
      <c r="N536" s="108"/>
      <c r="O536" s="108"/>
      <c r="P536" s="107"/>
      <c r="Q536" s="108"/>
      <c r="R536" s="108"/>
      <c r="S536" s="108"/>
      <c r="T536" s="108"/>
      <c r="U536" s="108"/>
      <c r="V536" s="108"/>
      <c r="W536" s="108"/>
      <c r="X536" s="108"/>
    </row>
    <row r="537" spans="1:24" ht="18.75" customHeight="1">
      <c r="A537" s="108"/>
      <c r="B537" s="108"/>
      <c r="C537" s="108"/>
      <c r="D537" s="108"/>
      <c r="E537" s="108"/>
      <c r="F537" s="108"/>
      <c r="G537" s="108"/>
      <c r="H537" s="108"/>
      <c r="I537" s="108"/>
      <c r="J537" s="108"/>
      <c r="K537" s="108"/>
      <c r="L537" s="108"/>
      <c r="M537" s="108"/>
      <c r="N537" s="108"/>
      <c r="O537" s="108"/>
      <c r="P537" s="107"/>
      <c r="Q537" s="108"/>
      <c r="R537" s="108"/>
      <c r="S537" s="108"/>
      <c r="T537" s="108"/>
      <c r="U537" s="108"/>
      <c r="V537" s="108"/>
      <c r="W537" s="108"/>
      <c r="X537" s="108"/>
    </row>
    <row r="538" spans="1:24" ht="18.75" customHeight="1">
      <c r="A538" s="108"/>
      <c r="B538" s="108"/>
      <c r="C538" s="108"/>
      <c r="D538" s="108"/>
      <c r="E538" s="108"/>
      <c r="F538" s="108"/>
      <c r="G538" s="108"/>
      <c r="H538" s="108"/>
      <c r="I538" s="108"/>
      <c r="J538" s="108"/>
      <c r="K538" s="108"/>
      <c r="L538" s="108"/>
      <c r="M538" s="108"/>
      <c r="N538" s="108"/>
      <c r="O538" s="108"/>
      <c r="P538" s="107"/>
      <c r="Q538" s="108"/>
      <c r="R538" s="108"/>
      <c r="S538" s="108"/>
      <c r="T538" s="108"/>
      <c r="U538" s="108"/>
      <c r="V538" s="108"/>
      <c r="W538" s="108"/>
      <c r="X538" s="108"/>
    </row>
    <row r="539" spans="1:24" ht="18.75" customHeight="1">
      <c r="A539" s="108"/>
      <c r="B539" s="108"/>
      <c r="C539" s="108"/>
      <c r="D539" s="108"/>
      <c r="E539" s="108"/>
      <c r="F539" s="108"/>
      <c r="G539" s="108"/>
      <c r="H539" s="108"/>
      <c r="I539" s="108"/>
      <c r="J539" s="108"/>
      <c r="K539" s="108"/>
      <c r="L539" s="108"/>
      <c r="M539" s="108"/>
      <c r="N539" s="108"/>
      <c r="O539" s="108"/>
      <c r="P539" s="107"/>
      <c r="Q539" s="108"/>
      <c r="R539" s="108"/>
      <c r="S539" s="108"/>
      <c r="T539" s="108"/>
      <c r="U539" s="108"/>
      <c r="V539" s="108"/>
      <c r="W539" s="108"/>
      <c r="X539" s="108"/>
    </row>
    <row r="540" spans="1:24" ht="18.75" customHeight="1">
      <c r="A540" s="108"/>
      <c r="B540" s="108"/>
      <c r="C540" s="108"/>
      <c r="D540" s="108"/>
      <c r="E540" s="108"/>
      <c r="F540" s="108"/>
      <c r="G540" s="108"/>
      <c r="H540" s="108"/>
      <c r="I540" s="108"/>
      <c r="J540" s="108"/>
      <c r="K540" s="108"/>
      <c r="L540" s="108"/>
      <c r="M540" s="108"/>
      <c r="N540" s="108"/>
      <c r="O540" s="108"/>
      <c r="P540" s="107"/>
      <c r="Q540" s="108"/>
      <c r="R540" s="108"/>
      <c r="S540" s="108"/>
      <c r="T540" s="108"/>
      <c r="U540" s="108"/>
      <c r="V540" s="108"/>
      <c r="W540" s="108"/>
      <c r="X540" s="108"/>
    </row>
    <row r="541" spans="1:24" ht="18.75" customHeight="1">
      <c r="A541" s="108"/>
      <c r="B541" s="108"/>
      <c r="C541" s="108"/>
      <c r="D541" s="108"/>
      <c r="E541" s="108"/>
      <c r="F541" s="108"/>
      <c r="G541" s="108"/>
      <c r="H541" s="108"/>
      <c r="I541" s="108"/>
      <c r="J541" s="108"/>
      <c r="K541" s="108"/>
      <c r="L541" s="108"/>
      <c r="M541" s="108"/>
      <c r="N541" s="108"/>
      <c r="O541" s="108"/>
      <c r="P541" s="107"/>
      <c r="Q541" s="108"/>
      <c r="R541" s="108"/>
      <c r="S541" s="108"/>
      <c r="T541" s="108"/>
      <c r="U541" s="108"/>
      <c r="V541" s="108"/>
      <c r="W541" s="108"/>
      <c r="X541" s="108"/>
    </row>
    <row r="542" spans="1:24" ht="18.75" customHeight="1">
      <c r="A542" s="108"/>
      <c r="B542" s="108"/>
      <c r="C542" s="108"/>
      <c r="D542" s="108"/>
      <c r="E542" s="108"/>
      <c r="F542" s="108"/>
      <c r="G542" s="108"/>
      <c r="H542" s="108"/>
      <c r="I542" s="108"/>
      <c r="J542" s="108"/>
      <c r="K542" s="108"/>
      <c r="L542" s="108"/>
      <c r="M542" s="108"/>
      <c r="N542" s="108"/>
      <c r="O542" s="108"/>
      <c r="P542" s="107"/>
      <c r="Q542" s="108"/>
      <c r="R542" s="108"/>
      <c r="S542" s="108"/>
      <c r="T542" s="108"/>
      <c r="U542" s="108"/>
      <c r="V542" s="108"/>
      <c r="W542" s="108"/>
      <c r="X542" s="108"/>
    </row>
    <row r="543" spans="1:24" ht="18.75" customHeight="1">
      <c r="A543" s="108"/>
      <c r="B543" s="108"/>
      <c r="C543" s="108"/>
      <c r="D543" s="108"/>
      <c r="E543" s="108"/>
      <c r="F543" s="108"/>
      <c r="G543" s="108"/>
      <c r="H543" s="108"/>
      <c r="I543" s="108"/>
      <c r="J543" s="108"/>
      <c r="K543" s="108"/>
      <c r="L543" s="108"/>
      <c r="M543" s="108"/>
      <c r="N543" s="108"/>
      <c r="O543" s="108"/>
      <c r="P543" s="107"/>
      <c r="Q543" s="108"/>
      <c r="R543" s="108"/>
      <c r="S543" s="108"/>
      <c r="T543" s="108"/>
      <c r="U543" s="108"/>
      <c r="V543" s="108"/>
      <c r="W543" s="108"/>
      <c r="X543" s="108"/>
    </row>
    <row r="544" spans="1:24" ht="18.75" customHeight="1">
      <c r="A544" s="108"/>
      <c r="B544" s="108"/>
      <c r="C544" s="108"/>
      <c r="D544" s="108"/>
      <c r="E544" s="108"/>
      <c r="F544" s="108"/>
      <c r="G544" s="108"/>
      <c r="H544" s="108"/>
      <c r="I544" s="108"/>
      <c r="J544" s="108"/>
      <c r="K544" s="108"/>
      <c r="L544" s="108"/>
      <c r="M544" s="108"/>
      <c r="N544" s="108"/>
      <c r="O544" s="108"/>
      <c r="P544" s="107"/>
      <c r="Q544" s="108"/>
      <c r="R544" s="108"/>
      <c r="S544" s="108"/>
      <c r="T544" s="108"/>
      <c r="U544" s="108"/>
      <c r="V544" s="108"/>
      <c r="W544" s="108"/>
      <c r="X544" s="108"/>
    </row>
    <row r="545" spans="1:24" ht="18.75" customHeight="1">
      <c r="A545" s="108"/>
      <c r="B545" s="108"/>
      <c r="C545" s="108"/>
      <c r="D545" s="108"/>
      <c r="E545" s="108"/>
      <c r="F545" s="108"/>
      <c r="G545" s="108"/>
      <c r="H545" s="108"/>
      <c r="I545" s="108"/>
      <c r="J545" s="108"/>
      <c r="K545" s="108"/>
      <c r="L545" s="108"/>
      <c r="M545" s="108"/>
      <c r="N545" s="108"/>
      <c r="O545" s="108"/>
      <c r="P545" s="107"/>
      <c r="Q545" s="108"/>
      <c r="R545" s="108"/>
      <c r="S545" s="108"/>
      <c r="T545" s="108"/>
      <c r="U545" s="108"/>
      <c r="V545" s="108"/>
      <c r="W545" s="108"/>
      <c r="X545" s="108"/>
    </row>
    <row r="546" spans="1:24" ht="18.75" customHeight="1">
      <c r="A546" s="108"/>
      <c r="B546" s="108"/>
      <c r="C546" s="108"/>
      <c r="D546" s="108"/>
      <c r="E546" s="108"/>
      <c r="F546" s="108"/>
      <c r="G546" s="108"/>
      <c r="H546" s="108"/>
      <c r="I546" s="108"/>
      <c r="J546" s="108"/>
      <c r="K546" s="108"/>
      <c r="L546" s="108"/>
      <c r="M546" s="108"/>
      <c r="N546" s="108"/>
      <c r="O546" s="108"/>
      <c r="P546" s="107"/>
      <c r="Q546" s="108"/>
      <c r="R546" s="108"/>
      <c r="S546" s="108"/>
      <c r="T546" s="108"/>
      <c r="U546" s="108"/>
      <c r="V546" s="108"/>
      <c r="W546" s="108"/>
      <c r="X546" s="108"/>
    </row>
    <row r="547" spans="1:24" ht="18.75" customHeight="1">
      <c r="A547" s="108"/>
      <c r="B547" s="108"/>
      <c r="C547" s="108"/>
      <c r="D547" s="108"/>
      <c r="E547" s="108"/>
      <c r="F547" s="108"/>
      <c r="G547" s="108"/>
      <c r="H547" s="108"/>
      <c r="I547" s="108"/>
      <c r="J547" s="108"/>
      <c r="K547" s="108"/>
      <c r="L547" s="108"/>
      <c r="M547" s="108"/>
      <c r="N547" s="108"/>
      <c r="O547" s="108"/>
      <c r="P547" s="107"/>
      <c r="Q547" s="108"/>
      <c r="R547" s="108"/>
      <c r="S547" s="108"/>
      <c r="T547" s="108"/>
      <c r="U547" s="108"/>
      <c r="V547" s="108"/>
      <c r="W547" s="108"/>
      <c r="X547" s="108"/>
    </row>
    <row r="548" spans="1:24" ht="18.75" customHeight="1">
      <c r="A548" s="108"/>
      <c r="B548" s="108"/>
      <c r="C548" s="108"/>
      <c r="D548" s="108"/>
      <c r="E548" s="108"/>
      <c r="F548" s="108"/>
      <c r="G548" s="108"/>
      <c r="H548" s="108"/>
      <c r="I548" s="108"/>
      <c r="J548" s="108"/>
      <c r="K548" s="108"/>
      <c r="L548" s="108"/>
      <c r="M548" s="108"/>
      <c r="N548" s="108"/>
      <c r="O548" s="108"/>
      <c r="P548" s="107"/>
      <c r="Q548" s="108"/>
      <c r="R548" s="108"/>
      <c r="S548" s="108"/>
      <c r="T548" s="108"/>
      <c r="U548" s="108"/>
      <c r="V548" s="108"/>
      <c r="W548" s="108"/>
      <c r="X548" s="108"/>
    </row>
    <row r="549" spans="1:24" ht="18.75" customHeight="1">
      <c r="A549" s="108"/>
      <c r="B549" s="108"/>
      <c r="C549" s="108"/>
      <c r="D549" s="108"/>
      <c r="E549" s="108"/>
      <c r="F549" s="108"/>
      <c r="G549" s="108"/>
      <c r="H549" s="108"/>
      <c r="I549" s="108"/>
      <c r="J549" s="108"/>
      <c r="K549" s="108"/>
      <c r="L549" s="108"/>
      <c r="M549" s="108"/>
      <c r="N549" s="108"/>
      <c r="O549" s="108"/>
      <c r="P549" s="107"/>
      <c r="Q549" s="108"/>
      <c r="R549" s="108"/>
      <c r="S549" s="108"/>
      <c r="T549" s="108"/>
      <c r="U549" s="108"/>
      <c r="V549" s="108"/>
      <c r="W549" s="108"/>
      <c r="X549" s="108"/>
    </row>
    <row r="550" spans="1:24" ht="18.75" customHeight="1">
      <c r="A550" s="108"/>
      <c r="B550" s="108"/>
      <c r="C550" s="108"/>
      <c r="D550" s="108"/>
      <c r="E550" s="108"/>
      <c r="F550" s="108"/>
      <c r="G550" s="108"/>
      <c r="H550" s="108"/>
      <c r="I550" s="108"/>
      <c r="J550" s="108"/>
      <c r="K550" s="108"/>
      <c r="L550" s="108"/>
      <c r="M550" s="108"/>
      <c r="N550" s="108"/>
      <c r="O550" s="108"/>
      <c r="P550" s="107"/>
      <c r="Q550" s="108"/>
      <c r="R550" s="108"/>
      <c r="S550" s="108"/>
      <c r="T550" s="108"/>
      <c r="U550" s="108"/>
      <c r="V550" s="108"/>
      <c r="W550" s="108"/>
      <c r="X550" s="108"/>
    </row>
    <row r="551" spans="1:24" ht="18.75" customHeight="1">
      <c r="A551" s="108"/>
      <c r="B551" s="108"/>
      <c r="C551" s="108"/>
      <c r="D551" s="108"/>
      <c r="E551" s="108"/>
      <c r="F551" s="108"/>
      <c r="G551" s="108"/>
      <c r="H551" s="108"/>
      <c r="I551" s="108"/>
      <c r="J551" s="108"/>
      <c r="K551" s="108"/>
      <c r="L551" s="108"/>
      <c r="M551" s="108"/>
      <c r="N551" s="108"/>
      <c r="O551" s="108"/>
      <c r="P551" s="107"/>
      <c r="Q551" s="108"/>
      <c r="R551" s="108"/>
      <c r="S551" s="108"/>
      <c r="T551" s="108"/>
      <c r="U551" s="108"/>
      <c r="V551" s="108"/>
      <c r="W551" s="108"/>
      <c r="X551" s="108"/>
    </row>
    <row r="552" spans="1:24" ht="18.75" customHeight="1">
      <c r="A552" s="108"/>
      <c r="B552" s="108"/>
      <c r="C552" s="108"/>
      <c r="D552" s="108"/>
      <c r="E552" s="108"/>
      <c r="F552" s="108"/>
      <c r="G552" s="108"/>
      <c r="H552" s="108"/>
      <c r="I552" s="108"/>
      <c r="J552" s="108"/>
      <c r="K552" s="108"/>
      <c r="L552" s="108"/>
      <c r="M552" s="108"/>
      <c r="N552" s="108"/>
      <c r="O552" s="108"/>
      <c r="P552" s="107"/>
      <c r="Q552" s="108"/>
      <c r="R552" s="108"/>
      <c r="S552" s="108"/>
      <c r="T552" s="108"/>
      <c r="U552" s="108"/>
      <c r="V552" s="108"/>
      <c r="W552" s="108"/>
      <c r="X552" s="108"/>
    </row>
    <row r="553" spans="1:24" ht="18.75" customHeight="1">
      <c r="A553" s="108"/>
      <c r="B553" s="108"/>
      <c r="C553" s="108"/>
      <c r="D553" s="108"/>
      <c r="E553" s="108"/>
      <c r="F553" s="108"/>
      <c r="G553" s="108"/>
      <c r="H553" s="108"/>
      <c r="I553" s="108"/>
      <c r="J553" s="108"/>
      <c r="K553" s="108"/>
      <c r="L553" s="108"/>
      <c r="M553" s="108"/>
      <c r="N553" s="108"/>
      <c r="O553" s="108"/>
      <c r="P553" s="107"/>
      <c r="Q553" s="108"/>
      <c r="R553" s="108"/>
      <c r="S553" s="108"/>
      <c r="T553" s="108"/>
      <c r="U553" s="108"/>
      <c r="V553" s="108"/>
      <c r="W553" s="108"/>
      <c r="X553" s="108"/>
    </row>
    <row r="554" spans="1:24" ht="18.75" customHeight="1">
      <c r="A554" s="108"/>
      <c r="B554" s="108"/>
      <c r="C554" s="108"/>
      <c r="D554" s="108"/>
      <c r="E554" s="108"/>
      <c r="F554" s="108"/>
      <c r="G554" s="108"/>
      <c r="H554" s="108"/>
      <c r="I554" s="108"/>
      <c r="J554" s="108"/>
      <c r="K554" s="108"/>
      <c r="L554" s="108"/>
      <c r="M554" s="108"/>
      <c r="N554" s="108"/>
      <c r="O554" s="108"/>
      <c r="P554" s="107"/>
      <c r="Q554" s="108"/>
      <c r="R554" s="108"/>
      <c r="S554" s="108"/>
      <c r="T554" s="108"/>
      <c r="U554" s="108"/>
      <c r="V554" s="108"/>
      <c r="W554" s="108"/>
      <c r="X554" s="108"/>
    </row>
    <row r="555" spans="1:24" ht="18.75" customHeight="1">
      <c r="A555" s="108"/>
      <c r="B555" s="108"/>
      <c r="C555" s="108"/>
      <c r="D555" s="108"/>
      <c r="E555" s="108"/>
      <c r="F555" s="108"/>
      <c r="G555" s="108"/>
      <c r="H555" s="108"/>
      <c r="I555" s="108"/>
      <c r="J555" s="108"/>
      <c r="K555" s="108"/>
      <c r="L555" s="108"/>
      <c r="M555" s="108"/>
      <c r="N555" s="108"/>
      <c r="O555" s="108"/>
      <c r="P555" s="107"/>
      <c r="Q555" s="108"/>
      <c r="R555" s="108"/>
      <c r="S555" s="108"/>
      <c r="T555" s="108"/>
      <c r="U555" s="108"/>
      <c r="V555" s="108"/>
      <c r="W555" s="108"/>
      <c r="X555" s="108"/>
    </row>
    <row r="556" spans="1:24" ht="18.75" customHeight="1">
      <c r="A556" s="108"/>
      <c r="B556" s="108"/>
      <c r="C556" s="108"/>
      <c r="D556" s="108"/>
      <c r="E556" s="108"/>
      <c r="F556" s="108"/>
      <c r="G556" s="108"/>
      <c r="H556" s="108"/>
      <c r="I556" s="108"/>
      <c r="J556" s="108"/>
      <c r="K556" s="108"/>
      <c r="L556" s="108"/>
      <c r="M556" s="108"/>
      <c r="N556" s="108"/>
      <c r="O556" s="108"/>
      <c r="P556" s="107"/>
      <c r="Q556" s="108"/>
      <c r="R556" s="108"/>
      <c r="S556" s="108"/>
      <c r="T556" s="108"/>
      <c r="U556" s="108"/>
      <c r="V556" s="108"/>
      <c r="W556" s="108"/>
      <c r="X556" s="108"/>
    </row>
    <row r="557" spans="1:24" ht="18.75" customHeight="1">
      <c r="A557" s="108"/>
      <c r="B557" s="108"/>
      <c r="C557" s="108"/>
      <c r="D557" s="108"/>
      <c r="E557" s="108"/>
      <c r="F557" s="108"/>
      <c r="G557" s="108"/>
      <c r="H557" s="108"/>
      <c r="I557" s="108"/>
      <c r="J557" s="108"/>
      <c r="K557" s="108"/>
      <c r="L557" s="108"/>
      <c r="M557" s="108"/>
      <c r="N557" s="108"/>
      <c r="O557" s="108"/>
      <c r="P557" s="107"/>
      <c r="Q557" s="108"/>
      <c r="R557" s="108"/>
      <c r="S557" s="108"/>
      <c r="T557" s="108"/>
      <c r="U557" s="108"/>
      <c r="V557" s="108"/>
      <c r="W557" s="108"/>
      <c r="X557" s="108"/>
    </row>
    <row r="558" spans="1:24" ht="18.75" customHeight="1">
      <c r="A558" s="108"/>
      <c r="B558" s="108"/>
      <c r="C558" s="108"/>
      <c r="D558" s="108"/>
      <c r="E558" s="108"/>
      <c r="F558" s="108"/>
      <c r="G558" s="108"/>
      <c r="H558" s="108"/>
      <c r="I558" s="108"/>
      <c r="J558" s="108"/>
      <c r="K558" s="108"/>
      <c r="L558" s="108"/>
      <c r="M558" s="108"/>
      <c r="N558" s="108"/>
      <c r="O558" s="108"/>
      <c r="P558" s="107"/>
      <c r="Q558" s="108"/>
      <c r="R558" s="108"/>
      <c r="S558" s="108"/>
      <c r="T558" s="108"/>
      <c r="U558" s="108"/>
      <c r="V558" s="108"/>
      <c r="W558" s="108"/>
      <c r="X558" s="108"/>
    </row>
    <row r="559" spans="1:24" ht="18.75" customHeight="1">
      <c r="A559" s="108"/>
      <c r="B559" s="108"/>
      <c r="C559" s="108"/>
      <c r="D559" s="108"/>
      <c r="E559" s="108"/>
      <c r="F559" s="108"/>
      <c r="G559" s="108"/>
      <c r="H559" s="108"/>
      <c r="I559" s="108"/>
      <c r="J559" s="108"/>
      <c r="K559" s="108"/>
      <c r="L559" s="108"/>
      <c r="M559" s="108"/>
      <c r="N559" s="108"/>
      <c r="O559" s="108"/>
      <c r="P559" s="107"/>
      <c r="Q559" s="108"/>
      <c r="R559" s="108"/>
      <c r="S559" s="108"/>
      <c r="T559" s="108"/>
      <c r="U559" s="108"/>
      <c r="V559" s="108"/>
      <c r="W559" s="108"/>
      <c r="X559" s="108"/>
    </row>
    <row r="560" spans="1:24" ht="18.75" customHeight="1">
      <c r="A560" s="108"/>
      <c r="B560" s="108"/>
      <c r="C560" s="108"/>
      <c r="D560" s="108"/>
      <c r="E560" s="108"/>
      <c r="F560" s="108"/>
      <c r="G560" s="108"/>
      <c r="H560" s="108"/>
      <c r="I560" s="108"/>
      <c r="J560" s="108"/>
      <c r="K560" s="108"/>
      <c r="L560" s="108"/>
      <c r="M560" s="108"/>
      <c r="N560" s="108"/>
      <c r="O560" s="108"/>
      <c r="P560" s="107"/>
      <c r="Q560" s="108"/>
      <c r="R560" s="108"/>
      <c r="S560" s="108"/>
      <c r="T560" s="108"/>
      <c r="U560" s="108"/>
      <c r="V560" s="108"/>
      <c r="W560" s="108"/>
      <c r="X560" s="108"/>
    </row>
    <row r="561" spans="1:24" ht="18.75" customHeight="1">
      <c r="A561" s="108"/>
      <c r="B561" s="108"/>
      <c r="C561" s="108"/>
      <c r="D561" s="108"/>
      <c r="E561" s="108"/>
      <c r="F561" s="108"/>
      <c r="G561" s="108"/>
      <c r="H561" s="108"/>
      <c r="I561" s="108"/>
      <c r="J561" s="108"/>
      <c r="K561" s="108"/>
      <c r="L561" s="108"/>
      <c r="M561" s="108"/>
      <c r="N561" s="108"/>
      <c r="O561" s="108"/>
      <c r="P561" s="107"/>
      <c r="Q561" s="108"/>
      <c r="R561" s="108"/>
      <c r="S561" s="108"/>
      <c r="T561" s="108"/>
      <c r="U561" s="108"/>
      <c r="V561" s="108"/>
      <c r="W561" s="108"/>
      <c r="X561" s="108"/>
    </row>
    <row r="562" spans="1:24" ht="18.75" customHeight="1">
      <c r="A562" s="108"/>
      <c r="B562" s="108"/>
      <c r="C562" s="108"/>
      <c r="D562" s="108"/>
      <c r="E562" s="108"/>
      <c r="F562" s="108"/>
      <c r="G562" s="108"/>
      <c r="H562" s="108"/>
      <c r="I562" s="108"/>
      <c r="J562" s="108"/>
      <c r="K562" s="108"/>
      <c r="L562" s="108"/>
      <c r="M562" s="108"/>
      <c r="N562" s="108"/>
      <c r="O562" s="108"/>
      <c r="P562" s="107"/>
      <c r="Q562" s="108"/>
      <c r="R562" s="108"/>
      <c r="S562" s="108"/>
      <c r="T562" s="108"/>
      <c r="U562" s="108"/>
      <c r="V562" s="108"/>
      <c r="W562" s="108"/>
      <c r="X562" s="108"/>
    </row>
    <row r="563" spans="1:24" ht="18.75" customHeight="1">
      <c r="A563" s="108"/>
      <c r="B563" s="108"/>
      <c r="C563" s="108"/>
      <c r="D563" s="108"/>
      <c r="E563" s="108"/>
      <c r="F563" s="108"/>
      <c r="G563" s="108"/>
      <c r="H563" s="108"/>
      <c r="I563" s="108"/>
      <c r="J563" s="108"/>
      <c r="K563" s="108"/>
      <c r="L563" s="108"/>
      <c r="M563" s="108"/>
      <c r="N563" s="108"/>
      <c r="O563" s="108"/>
      <c r="P563" s="107"/>
      <c r="Q563" s="108"/>
      <c r="R563" s="108"/>
      <c r="S563" s="108"/>
      <c r="T563" s="108"/>
      <c r="U563" s="108"/>
      <c r="V563" s="108"/>
      <c r="W563" s="108"/>
      <c r="X563" s="108"/>
    </row>
    <row r="564" spans="1:24" ht="18.75" customHeight="1">
      <c r="A564" s="108"/>
      <c r="B564" s="108"/>
      <c r="C564" s="108"/>
      <c r="D564" s="108"/>
      <c r="E564" s="108"/>
      <c r="F564" s="108"/>
      <c r="G564" s="108"/>
      <c r="H564" s="108"/>
      <c r="I564" s="108"/>
      <c r="J564" s="108"/>
      <c r="K564" s="108"/>
      <c r="L564" s="108"/>
      <c r="M564" s="108"/>
      <c r="N564" s="108"/>
      <c r="O564" s="108"/>
      <c r="P564" s="107"/>
      <c r="Q564" s="108"/>
      <c r="R564" s="108"/>
      <c r="S564" s="108"/>
      <c r="T564" s="108"/>
      <c r="U564" s="108"/>
      <c r="V564" s="108"/>
      <c r="W564" s="108"/>
      <c r="X564" s="108"/>
    </row>
    <row r="565" spans="1:24" ht="18.75" customHeight="1">
      <c r="A565" s="108"/>
      <c r="B565" s="108"/>
      <c r="C565" s="108"/>
      <c r="D565" s="108"/>
      <c r="E565" s="108"/>
      <c r="F565" s="108"/>
      <c r="G565" s="108"/>
      <c r="H565" s="108"/>
      <c r="I565" s="108"/>
      <c r="J565" s="108"/>
      <c r="K565" s="108"/>
      <c r="L565" s="108"/>
      <c r="M565" s="108"/>
      <c r="N565" s="108"/>
      <c r="O565" s="108"/>
      <c r="P565" s="107"/>
      <c r="Q565" s="108"/>
      <c r="R565" s="108"/>
      <c r="S565" s="108"/>
      <c r="T565" s="108"/>
      <c r="U565" s="108"/>
      <c r="V565" s="108"/>
      <c r="W565" s="108"/>
      <c r="X565" s="108"/>
    </row>
    <row r="566" spans="1:24" ht="18.75" customHeight="1">
      <c r="A566" s="108"/>
      <c r="B566" s="108"/>
      <c r="C566" s="108"/>
      <c r="D566" s="108"/>
      <c r="E566" s="108"/>
      <c r="F566" s="108"/>
      <c r="G566" s="108"/>
      <c r="H566" s="108"/>
      <c r="I566" s="108"/>
      <c r="J566" s="108"/>
      <c r="K566" s="108"/>
      <c r="L566" s="108"/>
      <c r="M566" s="108"/>
      <c r="N566" s="108"/>
      <c r="O566" s="108"/>
      <c r="P566" s="107"/>
      <c r="Q566" s="108"/>
      <c r="R566" s="108"/>
      <c r="S566" s="108"/>
      <c r="T566" s="108"/>
      <c r="U566" s="108"/>
      <c r="V566" s="108"/>
      <c r="W566" s="108"/>
      <c r="X566" s="108"/>
    </row>
    <row r="567" spans="1:24" ht="18.75" customHeight="1">
      <c r="A567" s="108"/>
      <c r="B567" s="108"/>
      <c r="C567" s="108"/>
      <c r="D567" s="108"/>
      <c r="E567" s="108"/>
      <c r="F567" s="108"/>
      <c r="G567" s="108"/>
      <c r="H567" s="108"/>
      <c r="I567" s="108"/>
      <c r="J567" s="108"/>
      <c r="K567" s="108"/>
      <c r="L567" s="108"/>
      <c r="M567" s="108"/>
      <c r="N567" s="108"/>
      <c r="O567" s="108"/>
      <c r="P567" s="107"/>
      <c r="Q567" s="108"/>
      <c r="R567" s="108"/>
      <c r="S567" s="108"/>
      <c r="T567" s="108"/>
      <c r="U567" s="108"/>
      <c r="V567" s="108"/>
      <c r="W567" s="108"/>
      <c r="X567" s="108"/>
    </row>
    <row r="568" spans="1:24" ht="18.75" customHeight="1">
      <c r="A568" s="108"/>
      <c r="B568" s="108"/>
      <c r="C568" s="108"/>
      <c r="D568" s="108"/>
      <c r="E568" s="108"/>
      <c r="F568" s="108"/>
      <c r="G568" s="108"/>
      <c r="H568" s="108"/>
      <c r="I568" s="108"/>
      <c r="J568" s="108"/>
      <c r="K568" s="108"/>
      <c r="L568" s="108"/>
      <c r="M568" s="108"/>
      <c r="N568" s="108"/>
      <c r="O568" s="108"/>
      <c r="P568" s="107"/>
      <c r="Q568" s="108"/>
      <c r="R568" s="108"/>
      <c r="S568" s="108"/>
      <c r="T568" s="108"/>
      <c r="U568" s="108"/>
      <c r="V568" s="108"/>
      <c r="W568" s="108"/>
      <c r="X568" s="108"/>
    </row>
    <row r="569" spans="1:24" ht="18.75" customHeight="1">
      <c r="A569" s="108"/>
      <c r="B569" s="108"/>
      <c r="C569" s="108"/>
      <c r="D569" s="108"/>
      <c r="E569" s="108"/>
      <c r="F569" s="108"/>
      <c r="G569" s="108"/>
      <c r="H569" s="108"/>
      <c r="I569" s="108"/>
      <c r="J569" s="108"/>
      <c r="K569" s="108"/>
      <c r="L569" s="108"/>
      <c r="M569" s="108"/>
      <c r="N569" s="108"/>
      <c r="O569" s="108"/>
      <c r="P569" s="107"/>
      <c r="Q569" s="108"/>
      <c r="R569" s="108"/>
      <c r="S569" s="108"/>
      <c r="T569" s="108"/>
      <c r="U569" s="108"/>
      <c r="V569" s="108"/>
      <c r="W569" s="108"/>
      <c r="X569" s="108"/>
    </row>
    <row r="570" spans="1:24" ht="18.75" customHeight="1">
      <c r="A570" s="108"/>
      <c r="B570" s="108"/>
      <c r="C570" s="108"/>
      <c r="D570" s="108"/>
      <c r="E570" s="108"/>
      <c r="F570" s="108"/>
      <c r="G570" s="108"/>
      <c r="H570" s="108"/>
      <c r="I570" s="108"/>
      <c r="J570" s="108"/>
      <c r="K570" s="108"/>
      <c r="L570" s="108"/>
      <c r="M570" s="108"/>
      <c r="N570" s="108"/>
      <c r="O570" s="108"/>
      <c r="P570" s="107"/>
      <c r="Q570" s="108"/>
      <c r="R570" s="108"/>
      <c r="S570" s="108"/>
      <c r="T570" s="108"/>
      <c r="U570" s="108"/>
      <c r="V570" s="108"/>
      <c r="W570" s="108"/>
      <c r="X570" s="108"/>
    </row>
    <row r="571" spans="1:24" ht="18.75" customHeight="1">
      <c r="A571" s="108"/>
      <c r="B571" s="108"/>
      <c r="C571" s="108"/>
      <c r="D571" s="108"/>
      <c r="E571" s="108"/>
      <c r="F571" s="108"/>
      <c r="G571" s="108"/>
      <c r="H571" s="108"/>
      <c r="I571" s="108"/>
      <c r="J571" s="108"/>
      <c r="K571" s="108"/>
      <c r="L571" s="108"/>
      <c r="M571" s="108"/>
      <c r="N571" s="108"/>
      <c r="O571" s="108"/>
      <c r="P571" s="107"/>
      <c r="Q571" s="108"/>
      <c r="R571" s="108"/>
      <c r="S571" s="108"/>
      <c r="T571" s="108"/>
      <c r="U571" s="108"/>
      <c r="V571" s="108"/>
      <c r="W571" s="108"/>
      <c r="X571" s="108"/>
    </row>
    <row r="572" spans="1:24" ht="18.75" customHeight="1">
      <c r="A572" s="108"/>
      <c r="B572" s="108"/>
      <c r="C572" s="108"/>
      <c r="D572" s="108"/>
      <c r="E572" s="108"/>
      <c r="F572" s="108"/>
      <c r="G572" s="108"/>
      <c r="H572" s="108"/>
      <c r="I572" s="108"/>
      <c r="J572" s="108"/>
      <c r="K572" s="108"/>
      <c r="L572" s="108"/>
      <c r="M572" s="108"/>
      <c r="N572" s="108"/>
      <c r="O572" s="108"/>
      <c r="P572" s="107"/>
      <c r="Q572" s="108"/>
      <c r="R572" s="108"/>
      <c r="S572" s="108"/>
      <c r="T572" s="108"/>
      <c r="U572" s="108"/>
      <c r="V572" s="108"/>
      <c r="W572" s="108"/>
      <c r="X572" s="108"/>
    </row>
    <row r="573" spans="1:24" ht="18.75" customHeight="1">
      <c r="A573" s="108"/>
      <c r="B573" s="108"/>
      <c r="C573" s="108"/>
      <c r="D573" s="108"/>
      <c r="E573" s="108"/>
      <c r="F573" s="108"/>
      <c r="G573" s="108"/>
      <c r="H573" s="108"/>
      <c r="I573" s="108"/>
      <c r="J573" s="108"/>
      <c r="K573" s="108"/>
      <c r="L573" s="108"/>
      <c r="M573" s="108"/>
      <c r="N573" s="108"/>
      <c r="O573" s="108"/>
      <c r="P573" s="107"/>
      <c r="Q573" s="108"/>
      <c r="R573" s="108"/>
      <c r="S573" s="108"/>
      <c r="T573" s="108"/>
      <c r="U573" s="108"/>
      <c r="V573" s="108"/>
      <c r="W573" s="108"/>
      <c r="X573" s="108"/>
    </row>
    <row r="574" spans="1:24" ht="18.75" customHeight="1">
      <c r="A574" s="108"/>
      <c r="B574" s="108"/>
      <c r="C574" s="108"/>
      <c r="D574" s="108"/>
      <c r="E574" s="108"/>
      <c r="F574" s="108"/>
      <c r="G574" s="108"/>
      <c r="H574" s="108"/>
      <c r="I574" s="108"/>
      <c r="J574" s="108"/>
      <c r="K574" s="108"/>
      <c r="L574" s="108"/>
      <c r="M574" s="108"/>
      <c r="N574" s="108"/>
      <c r="O574" s="108"/>
      <c r="P574" s="107"/>
      <c r="Q574" s="108"/>
      <c r="R574" s="108"/>
      <c r="S574" s="108"/>
      <c r="T574" s="108"/>
      <c r="U574" s="108"/>
      <c r="V574" s="108"/>
      <c r="W574" s="108"/>
      <c r="X574" s="108"/>
    </row>
    <row r="575" spans="1:24" ht="18.75" customHeight="1">
      <c r="A575" s="108"/>
      <c r="B575" s="108"/>
      <c r="C575" s="108"/>
      <c r="D575" s="108"/>
      <c r="E575" s="108"/>
      <c r="F575" s="108"/>
      <c r="G575" s="108"/>
      <c r="H575" s="108"/>
      <c r="I575" s="108"/>
      <c r="J575" s="108"/>
      <c r="K575" s="108"/>
      <c r="L575" s="108"/>
      <c r="M575" s="108"/>
      <c r="N575" s="108"/>
      <c r="O575" s="108"/>
      <c r="P575" s="107"/>
      <c r="Q575" s="108"/>
      <c r="R575" s="108"/>
      <c r="S575" s="108"/>
      <c r="T575" s="108"/>
      <c r="U575" s="108"/>
      <c r="V575" s="108"/>
      <c r="W575" s="108"/>
      <c r="X575" s="108"/>
    </row>
    <row r="576" spans="1:24" ht="18.75" customHeight="1">
      <c r="A576" s="108"/>
      <c r="B576" s="108"/>
      <c r="C576" s="108"/>
      <c r="D576" s="108"/>
      <c r="E576" s="108"/>
      <c r="F576" s="108"/>
      <c r="G576" s="108"/>
      <c r="H576" s="108"/>
      <c r="I576" s="108"/>
      <c r="J576" s="108"/>
      <c r="K576" s="108"/>
      <c r="L576" s="108"/>
      <c r="M576" s="108"/>
      <c r="N576" s="108"/>
      <c r="O576" s="108"/>
      <c r="P576" s="107"/>
      <c r="Q576" s="108"/>
      <c r="R576" s="108"/>
      <c r="S576" s="108"/>
      <c r="T576" s="108"/>
      <c r="U576" s="108"/>
      <c r="V576" s="108"/>
      <c r="W576" s="108"/>
      <c r="X576" s="108"/>
    </row>
    <row r="577" spans="1:24" ht="18.75" customHeight="1">
      <c r="A577" s="108"/>
      <c r="B577" s="108"/>
      <c r="C577" s="108"/>
      <c r="D577" s="108"/>
      <c r="E577" s="108"/>
      <c r="F577" s="108"/>
      <c r="G577" s="108"/>
      <c r="H577" s="108"/>
      <c r="I577" s="108"/>
      <c r="J577" s="108"/>
      <c r="K577" s="108"/>
      <c r="L577" s="108"/>
      <c r="M577" s="108"/>
      <c r="N577" s="108"/>
      <c r="O577" s="108"/>
      <c r="P577" s="107"/>
      <c r="Q577" s="108"/>
      <c r="R577" s="108"/>
      <c r="S577" s="108"/>
      <c r="T577" s="108"/>
      <c r="U577" s="108"/>
      <c r="V577" s="108"/>
      <c r="W577" s="108"/>
      <c r="X577" s="108"/>
    </row>
    <row r="578" spans="1:24" ht="18.75" customHeight="1">
      <c r="A578" s="108"/>
      <c r="B578" s="108"/>
      <c r="C578" s="108"/>
      <c r="D578" s="108"/>
      <c r="E578" s="108"/>
      <c r="F578" s="108"/>
      <c r="G578" s="108"/>
      <c r="H578" s="108"/>
      <c r="I578" s="108"/>
      <c r="J578" s="108"/>
      <c r="K578" s="108"/>
      <c r="L578" s="108"/>
      <c r="M578" s="108"/>
      <c r="N578" s="108"/>
      <c r="O578" s="108"/>
      <c r="P578" s="107"/>
      <c r="Q578" s="108"/>
      <c r="R578" s="108"/>
      <c r="S578" s="108"/>
      <c r="T578" s="108"/>
      <c r="U578" s="108"/>
      <c r="V578" s="108"/>
      <c r="W578" s="108"/>
      <c r="X578" s="108"/>
    </row>
    <row r="579" spans="1:24" ht="18.75" customHeight="1">
      <c r="A579" s="108"/>
      <c r="B579" s="108"/>
      <c r="C579" s="108"/>
      <c r="D579" s="108"/>
      <c r="E579" s="108"/>
      <c r="F579" s="108"/>
      <c r="G579" s="108"/>
      <c r="H579" s="108"/>
      <c r="I579" s="108"/>
      <c r="J579" s="108"/>
      <c r="K579" s="108"/>
      <c r="L579" s="108"/>
      <c r="M579" s="108"/>
      <c r="N579" s="108"/>
      <c r="O579" s="108"/>
      <c r="P579" s="107"/>
      <c r="Q579" s="108"/>
      <c r="R579" s="108"/>
      <c r="S579" s="108"/>
      <c r="T579" s="108"/>
      <c r="U579" s="108"/>
      <c r="V579" s="108"/>
      <c r="W579" s="108"/>
      <c r="X579" s="108"/>
    </row>
    <row r="580" spans="1:24" ht="18.75" customHeight="1">
      <c r="A580" s="108"/>
      <c r="B580" s="108"/>
      <c r="C580" s="108"/>
      <c r="D580" s="108"/>
      <c r="E580" s="108"/>
      <c r="F580" s="108"/>
      <c r="G580" s="108"/>
      <c r="H580" s="108"/>
      <c r="I580" s="108"/>
      <c r="J580" s="108"/>
      <c r="K580" s="108"/>
      <c r="L580" s="108"/>
      <c r="M580" s="108"/>
      <c r="N580" s="108"/>
      <c r="O580" s="108"/>
      <c r="P580" s="107"/>
      <c r="Q580" s="108"/>
      <c r="R580" s="108"/>
      <c r="S580" s="108"/>
      <c r="T580" s="108"/>
      <c r="U580" s="108"/>
      <c r="V580" s="108"/>
      <c r="W580" s="108"/>
      <c r="X580" s="108"/>
    </row>
    <row r="581" spans="1:24" ht="18.75" customHeight="1">
      <c r="A581" s="108"/>
      <c r="B581" s="108"/>
      <c r="C581" s="108"/>
      <c r="D581" s="108"/>
      <c r="E581" s="108"/>
      <c r="F581" s="108"/>
      <c r="G581" s="108"/>
      <c r="H581" s="108"/>
      <c r="I581" s="108"/>
      <c r="J581" s="108"/>
      <c r="K581" s="108"/>
      <c r="L581" s="108"/>
      <c r="M581" s="108"/>
      <c r="N581" s="108"/>
      <c r="O581" s="108"/>
      <c r="P581" s="107"/>
      <c r="Q581" s="108"/>
      <c r="R581" s="108"/>
      <c r="S581" s="108"/>
      <c r="T581" s="108"/>
      <c r="U581" s="108"/>
      <c r="V581" s="108"/>
      <c r="W581" s="108"/>
      <c r="X581" s="108"/>
    </row>
    <row r="582" spans="1:24" ht="18.75" customHeight="1">
      <c r="A582" s="108"/>
      <c r="B582" s="108"/>
      <c r="C582" s="108"/>
      <c r="D582" s="108"/>
      <c r="E582" s="108"/>
      <c r="F582" s="108"/>
      <c r="G582" s="108"/>
      <c r="H582" s="108"/>
      <c r="I582" s="108"/>
      <c r="J582" s="108"/>
      <c r="K582" s="108"/>
      <c r="L582" s="108"/>
      <c r="M582" s="108"/>
      <c r="N582" s="108"/>
      <c r="O582" s="108"/>
      <c r="P582" s="107"/>
      <c r="Q582" s="108"/>
      <c r="R582" s="108"/>
      <c r="S582" s="108"/>
      <c r="T582" s="108"/>
      <c r="U582" s="108"/>
      <c r="V582" s="108"/>
      <c r="W582" s="108"/>
      <c r="X582" s="108"/>
    </row>
    <row r="583" spans="1:24" ht="18.75" customHeight="1">
      <c r="A583" s="108"/>
      <c r="B583" s="108"/>
      <c r="C583" s="108"/>
      <c r="D583" s="108"/>
      <c r="E583" s="108"/>
      <c r="F583" s="108"/>
      <c r="G583" s="108"/>
      <c r="H583" s="108"/>
      <c r="I583" s="108"/>
      <c r="J583" s="108"/>
      <c r="K583" s="108"/>
      <c r="L583" s="108"/>
      <c r="M583" s="108"/>
      <c r="N583" s="108"/>
      <c r="O583" s="108"/>
      <c r="P583" s="107"/>
      <c r="Q583" s="108"/>
      <c r="R583" s="108"/>
      <c r="S583" s="108"/>
      <c r="T583" s="108"/>
      <c r="U583" s="108"/>
      <c r="V583" s="108"/>
      <c r="W583" s="108"/>
      <c r="X583" s="108"/>
    </row>
    <row r="584" spans="1:24" ht="18.75" customHeight="1">
      <c r="A584" s="108"/>
      <c r="B584" s="108"/>
      <c r="C584" s="108"/>
      <c r="D584" s="108"/>
      <c r="E584" s="108"/>
      <c r="F584" s="108"/>
      <c r="G584" s="108"/>
      <c r="H584" s="108"/>
      <c r="I584" s="108"/>
      <c r="J584" s="108"/>
      <c r="K584" s="108"/>
      <c r="L584" s="108"/>
      <c r="M584" s="108"/>
      <c r="N584" s="108"/>
      <c r="O584" s="108"/>
      <c r="P584" s="107"/>
      <c r="Q584" s="108"/>
      <c r="R584" s="108"/>
      <c r="S584" s="108"/>
      <c r="T584" s="108"/>
      <c r="U584" s="108"/>
      <c r="V584" s="108"/>
      <c r="W584" s="108"/>
      <c r="X584" s="108"/>
    </row>
    <row r="585" spans="1:24" ht="18.75" customHeight="1">
      <c r="A585" s="108"/>
      <c r="B585" s="108"/>
      <c r="C585" s="108"/>
      <c r="D585" s="108"/>
      <c r="E585" s="108"/>
      <c r="F585" s="108"/>
      <c r="G585" s="108"/>
      <c r="H585" s="108"/>
      <c r="I585" s="108"/>
      <c r="J585" s="108"/>
      <c r="K585" s="108"/>
      <c r="L585" s="108"/>
      <c r="M585" s="108"/>
      <c r="N585" s="108"/>
      <c r="O585" s="108"/>
      <c r="P585" s="107"/>
      <c r="Q585" s="108"/>
      <c r="R585" s="108"/>
      <c r="S585" s="108"/>
      <c r="T585" s="108"/>
      <c r="U585" s="108"/>
      <c r="V585" s="108"/>
      <c r="W585" s="108"/>
      <c r="X585" s="108"/>
    </row>
    <row r="586" spans="1:24" ht="18.75" customHeight="1">
      <c r="A586" s="108"/>
      <c r="B586" s="108"/>
      <c r="C586" s="108"/>
      <c r="D586" s="108"/>
      <c r="E586" s="108"/>
      <c r="F586" s="108"/>
      <c r="G586" s="108"/>
      <c r="H586" s="108"/>
      <c r="I586" s="108"/>
      <c r="J586" s="108"/>
      <c r="K586" s="108"/>
      <c r="L586" s="108"/>
      <c r="M586" s="108"/>
      <c r="N586" s="108"/>
      <c r="O586" s="108"/>
      <c r="P586" s="107"/>
      <c r="Q586" s="108"/>
      <c r="R586" s="108"/>
      <c r="S586" s="108"/>
      <c r="T586" s="108"/>
      <c r="U586" s="108"/>
      <c r="V586" s="108"/>
      <c r="W586" s="108"/>
      <c r="X586" s="108"/>
    </row>
    <row r="587" spans="1:24" ht="18.75" customHeight="1">
      <c r="A587" s="108"/>
      <c r="B587" s="108"/>
      <c r="C587" s="108"/>
      <c r="D587" s="108"/>
      <c r="E587" s="108"/>
      <c r="F587" s="108"/>
      <c r="G587" s="108"/>
      <c r="H587" s="108"/>
      <c r="I587" s="108"/>
      <c r="J587" s="108"/>
      <c r="K587" s="108"/>
      <c r="L587" s="108"/>
      <c r="M587" s="108"/>
      <c r="N587" s="108"/>
      <c r="O587" s="108"/>
      <c r="P587" s="107"/>
      <c r="Q587" s="108"/>
      <c r="R587" s="108"/>
      <c r="S587" s="108"/>
      <c r="T587" s="108"/>
      <c r="U587" s="108"/>
      <c r="V587" s="108"/>
      <c r="W587" s="108"/>
      <c r="X587" s="108"/>
    </row>
    <row r="588" spans="1:24" ht="18.75" customHeight="1">
      <c r="A588" s="108"/>
      <c r="B588" s="108"/>
      <c r="C588" s="108"/>
      <c r="D588" s="108"/>
      <c r="E588" s="108"/>
      <c r="F588" s="108"/>
      <c r="G588" s="108"/>
      <c r="H588" s="108"/>
      <c r="I588" s="108"/>
      <c r="J588" s="108"/>
      <c r="K588" s="108"/>
      <c r="L588" s="108"/>
      <c r="M588" s="108"/>
      <c r="N588" s="108"/>
      <c r="O588" s="108"/>
      <c r="P588" s="107"/>
      <c r="Q588" s="108"/>
      <c r="R588" s="108"/>
      <c r="S588" s="108"/>
      <c r="T588" s="108"/>
      <c r="U588" s="108"/>
      <c r="V588" s="108"/>
      <c r="W588" s="108"/>
      <c r="X588" s="108"/>
    </row>
    <row r="589" spans="1:24" ht="18.75" customHeight="1">
      <c r="A589" s="108"/>
      <c r="B589" s="108"/>
      <c r="C589" s="108"/>
      <c r="D589" s="108"/>
      <c r="E589" s="108"/>
      <c r="F589" s="108"/>
      <c r="G589" s="108"/>
      <c r="H589" s="108"/>
      <c r="I589" s="108"/>
      <c r="J589" s="108"/>
      <c r="K589" s="108"/>
      <c r="L589" s="108"/>
      <c r="M589" s="108"/>
      <c r="N589" s="108"/>
      <c r="O589" s="108"/>
      <c r="P589" s="107"/>
      <c r="Q589" s="108"/>
      <c r="R589" s="108"/>
      <c r="S589" s="108"/>
      <c r="T589" s="108"/>
      <c r="U589" s="108"/>
      <c r="V589" s="108"/>
      <c r="W589" s="108"/>
      <c r="X589" s="108"/>
    </row>
    <row r="590" spans="1:24" ht="18.75" customHeight="1">
      <c r="A590" s="108"/>
      <c r="B590" s="108"/>
      <c r="C590" s="108"/>
      <c r="D590" s="108"/>
      <c r="E590" s="108"/>
      <c r="F590" s="108"/>
      <c r="G590" s="108"/>
      <c r="H590" s="108"/>
      <c r="I590" s="108"/>
      <c r="J590" s="108"/>
      <c r="K590" s="108"/>
      <c r="L590" s="108"/>
      <c r="M590" s="108"/>
      <c r="N590" s="108"/>
      <c r="O590" s="108"/>
      <c r="P590" s="107"/>
      <c r="Q590" s="108"/>
      <c r="R590" s="108"/>
      <c r="S590" s="108"/>
      <c r="T590" s="108"/>
      <c r="U590" s="108"/>
      <c r="V590" s="108"/>
      <c r="W590" s="108"/>
      <c r="X590" s="108"/>
    </row>
    <row r="591" spans="1:24" ht="18.75" customHeight="1">
      <c r="A591" s="108"/>
      <c r="B591" s="108"/>
      <c r="C591" s="108"/>
      <c r="D591" s="108"/>
      <c r="E591" s="108"/>
      <c r="F591" s="108"/>
      <c r="G591" s="108"/>
      <c r="H591" s="108"/>
      <c r="I591" s="108"/>
      <c r="J591" s="108"/>
      <c r="K591" s="108"/>
      <c r="L591" s="108"/>
      <c r="M591" s="108"/>
      <c r="N591" s="108"/>
      <c r="O591" s="108"/>
      <c r="P591" s="107"/>
      <c r="Q591" s="108"/>
      <c r="R591" s="108"/>
      <c r="S591" s="108"/>
      <c r="T591" s="108"/>
      <c r="U591" s="108"/>
      <c r="V591" s="108"/>
      <c r="W591" s="108"/>
      <c r="X591" s="108"/>
    </row>
    <row r="592" spans="1:24" ht="18.75" customHeight="1">
      <c r="A592" s="108"/>
      <c r="B592" s="108"/>
      <c r="C592" s="108"/>
      <c r="D592" s="108"/>
      <c r="E592" s="108"/>
      <c r="F592" s="108"/>
      <c r="G592" s="108"/>
      <c r="H592" s="108"/>
      <c r="I592" s="108"/>
      <c r="J592" s="108"/>
      <c r="K592" s="108"/>
      <c r="L592" s="108"/>
      <c r="M592" s="108"/>
      <c r="N592" s="108"/>
      <c r="O592" s="108"/>
      <c r="P592" s="107"/>
      <c r="Q592" s="108"/>
      <c r="R592" s="108"/>
      <c r="S592" s="108"/>
      <c r="T592" s="108"/>
      <c r="U592" s="108"/>
      <c r="V592" s="108"/>
      <c r="W592" s="108"/>
      <c r="X592" s="108"/>
    </row>
    <row r="593" spans="1:24" ht="18.75" customHeight="1">
      <c r="A593" s="108"/>
      <c r="B593" s="108"/>
      <c r="C593" s="108"/>
      <c r="D593" s="108"/>
      <c r="E593" s="108"/>
      <c r="F593" s="108"/>
      <c r="G593" s="108"/>
      <c r="H593" s="108"/>
      <c r="I593" s="108"/>
      <c r="J593" s="108"/>
      <c r="K593" s="108"/>
      <c r="L593" s="108"/>
      <c r="M593" s="108"/>
      <c r="N593" s="108"/>
      <c r="O593" s="108"/>
      <c r="P593" s="107"/>
      <c r="Q593" s="108"/>
      <c r="R593" s="108"/>
      <c r="S593" s="108"/>
      <c r="T593" s="108"/>
      <c r="U593" s="108"/>
      <c r="V593" s="108"/>
      <c r="W593" s="108"/>
      <c r="X593" s="108"/>
    </row>
    <row r="594" spans="1:24" ht="18.75" customHeight="1">
      <c r="A594" s="108"/>
      <c r="B594" s="108"/>
      <c r="C594" s="108"/>
      <c r="D594" s="108"/>
      <c r="E594" s="108"/>
      <c r="F594" s="108"/>
      <c r="G594" s="108"/>
      <c r="H594" s="108"/>
      <c r="I594" s="108"/>
      <c r="J594" s="108"/>
      <c r="K594" s="108"/>
      <c r="L594" s="108"/>
      <c r="M594" s="108"/>
      <c r="N594" s="108"/>
      <c r="O594" s="108"/>
      <c r="P594" s="107"/>
      <c r="Q594" s="108"/>
      <c r="R594" s="108"/>
      <c r="S594" s="108"/>
      <c r="T594" s="108"/>
      <c r="U594" s="108"/>
      <c r="V594" s="108"/>
      <c r="W594" s="108"/>
      <c r="X594" s="108"/>
    </row>
    <row r="595" spans="1:24" ht="18.75" customHeight="1">
      <c r="A595" s="108"/>
      <c r="B595" s="108"/>
      <c r="C595" s="108"/>
      <c r="D595" s="108"/>
      <c r="E595" s="108"/>
      <c r="F595" s="108"/>
      <c r="G595" s="108"/>
      <c r="H595" s="108"/>
      <c r="I595" s="108"/>
      <c r="J595" s="108"/>
      <c r="K595" s="108"/>
      <c r="L595" s="108"/>
      <c r="M595" s="108"/>
      <c r="N595" s="108"/>
      <c r="O595" s="108"/>
      <c r="P595" s="107"/>
      <c r="Q595" s="108"/>
      <c r="R595" s="108"/>
      <c r="S595" s="108"/>
      <c r="T595" s="108"/>
      <c r="U595" s="108"/>
      <c r="V595" s="108"/>
      <c r="W595" s="108"/>
      <c r="X595" s="108"/>
    </row>
    <row r="596" spans="1:24" ht="18.75" customHeight="1">
      <c r="A596" s="108"/>
      <c r="B596" s="108"/>
      <c r="C596" s="108"/>
      <c r="D596" s="108"/>
      <c r="E596" s="108"/>
      <c r="F596" s="108"/>
      <c r="G596" s="108"/>
      <c r="H596" s="108"/>
      <c r="I596" s="108"/>
      <c r="J596" s="108"/>
      <c r="K596" s="108"/>
      <c r="L596" s="108"/>
      <c r="M596" s="108"/>
      <c r="N596" s="108"/>
      <c r="O596" s="108"/>
      <c r="P596" s="107"/>
      <c r="Q596" s="108"/>
      <c r="R596" s="108"/>
      <c r="S596" s="108"/>
      <c r="T596" s="108"/>
      <c r="U596" s="108"/>
      <c r="V596" s="108"/>
      <c r="W596" s="108"/>
      <c r="X596" s="108"/>
    </row>
    <row r="597" spans="1:24" ht="18.75" customHeight="1">
      <c r="A597" s="108"/>
      <c r="B597" s="108"/>
      <c r="C597" s="108"/>
      <c r="D597" s="108"/>
      <c r="E597" s="108"/>
      <c r="F597" s="108"/>
      <c r="G597" s="108"/>
      <c r="H597" s="108"/>
      <c r="I597" s="108"/>
      <c r="J597" s="108"/>
      <c r="K597" s="108"/>
      <c r="L597" s="108"/>
      <c r="M597" s="108"/>
      <c r="N597" s="108"/>
      <c r="O597" s="108"/>
      <c r="P597" s="107"/>
      <c r="Q597" s="108"/>
      <c r="R597" s="108"/>
      <c r="S597" s="108"/>
      <c r="T597" s="108"/>
      <c r="U597" s="108"/>
      <c r="V597" s="108"/>
      <c r="W597" s="108"/>
      <c r="X597" s="108"/>
    </row>
    <row r="598" spans="1:24" ht="18.75" customHeight="1">
      <c r="A598" s="108"/>
      <c r="B598" s="108"/>
      <c r="C598" s="108"/>
      <c r="D598" s="108"/>
      <c r="E598" s="108"/>
      <c r="F598" s="108"/>
      <c r="G598" s="108"/>
      <c r="H598" s="108"/>
      <c r="I598" s="108"/>
      <c r="J598" s="108"/>
      <c r="K598" s="108"/>
      <c r="L598" s="108"/>
      <c r="M598" s="108"/>
      <c r="N598" s="108"/>
      <c r="O598" s="108"/>
      <c r="P598" s="107"/>
      <c r="Q598" s="108"/>
      <c r="R598" s="108"/>
      <c r="S598" s="108"/>
      <c r="T598" s="108"/>
      <c r="U598" s="108"/>
      <c r="V598" s="108"/>
      <c r="W598" s="108"/>
      <c r="X598" s="108"/>
    </row>
    <row r="599" spans="1:24" ht="18.75" customHeight="1">
      <c r="A599" s="108"/>
      <c r="B599" s="108"/>
      <c r="C599" s="108"/>
      <c r="D599" s="108"/>
      <c r="E599" s="108"/>
      <c r="F599" s="108"/>
      <c r="G599" s="108"/>
      <c r="H599" s="108"/>
      <c r="I599" s="108"/>
      <c r="J599" s="108"/>
      <c r="K599" s="108"/>
      <c r="L599" s="108"/>
      <c r="M599" s="108"/>
      <c r="N599" s="108"/>
      <c r="O599" s="108"/>
      <c r="P599" s="107"/>
      <c r="Q599" s="108"/>
      <c r="R599" s="108"/>
      <c r="S599" s="108"/>
      <c r="T599" s="108"/>
      <c r="U599" s="108"/>
      <c r="V599" s="108"/>
      <c r="W599" s="108"/>
      <c r="X599" s="108"/>
    </row>
    <row r="600" spans="1:24" ht="18.75" customHeight="1">
      <c r="A600" s="108"/>
      <c r="B600" s="108"/>
      <c r="C600" s="108"/>
      <c r="D600" s="108"/>
      <c r="E600" s="108"/>
      <c r="F600" s="108"/>
      <c r="G600" s="108"/>
      <c r="H600" s="108"/>
      <c r="I600" s="108"/>
      <c r="J600" s="108"/>
      <c r="K600" s="108"/>
      <c r="L600" s="108"/>
      <c r="M600" s="108"/>
      <c r="N600" s="108"/>
      <c r="O600" s="108"/>
      <c r="P600" s="107"/>
      <c r="Q600" s="108"/>
      <c r="R600" s="108"/>
      <c r="S600" s="108"/>
      <c r="T600" s="108"/>
      <c r="U600" s="108"/>
      <c r="V600" s="108"/>
      <c r="W600" s="108"/>
      <c r="X600" s="108"/>
    </row>
    <row r="601" spans="1:24" ht="18.75" customHeight="1">
      <c r="A601" s="108"/>
      <c r="B601" s="108"/>
      <c r="C601" s="108"/>
      <c r="D601" s="108"/>
      <c r="E601" s="108"/>
      <c r="F601" s="108"/>
      <c r="G601" s="108"/>
      <c r="H601" s="108"/>
      <c r="I601" s="108"/>
      <c r="J601" s="108"/>
      <c r="K601" s="108"/>
      <c r="L601" s="108"/>
      <c r="M601" s="108"/>
      <c r="N601" s="108"/>
      <c r="O601" s="108"/>
      <c r="P601" s="107"/>
      <c r="Q601" s="108"/>
      <c r="R601" s="108"/>
      <c r="S601" s="108"/>
      <c r="T601" s="108"/>
      <c r="U601" s="108"/>
      <c r="V601" s="108"/>
      <c r="W601" s="108"/>
      <c r="X601" s="108"/>
    </row>
    <row r="602" spans="1:24" ht="18.75" customHeight="1">
      <c r="A602" s="108"/>
      <c r="B602" s="108"/>
      <c r="C602" s="108"/>
      <c r="D602" s="108"/>
      <c r="E602" s="108"/>
      <c r="F602" s="108"/>
      <c r="G602" s="108"/>
      <c r="H602" s="108"/>
      <c r="I602" s="108"/>
      <c r="J602" s="108"/>
      <c r="K602" s="108"/>
      <c r="L602" s="108"/>
      <c r="M602" s="108"/>
      <c r="N602" s="108"/>
      <c r="O602" s="108"/>
      <c r="P602" s="107"/>
      <c r="Q602" s="108"/>
      <c r="R602" s="108"/>
      <c r="S602" s="108"/>
      <c r="T602" s="108"/>
      <c r="U602" s="108"/>
      <c r="V602" s="108"/>
      <c r="W602" s="108"/>
      <c r="X602" s="108"/>
    </row>
    <row r="603" spans="1:24" ht="18.75" customHeight="1">
      <c r="A603" s="108"/>
      <c r="B603" s="108"/>
      <c r="C603" s="108"/>
      <c r="D603" s="108"/>
      <c r="E603" s="108"/>
      <c r="F603" s="108"/>
      <c r="G603" s="108"/>
      <c r="H603" s="108"/>
      <c r="I603" s="108"/>
      <c r="J603" s="108"/>
      <c r="K603" s="108"/>
      <c r="L603" s="108"/>
      <c r="M603" s="108"/>
      <c r="N603" s="108"/>
      <c r="O603" s="108"/>
      <c r="P603" s="107"/>
      <c r="Q603" s="108"/>
      <c r="R603" s="108"/>
      <c r="S603" s="108"/>
      <c r="T603" s="108"/>
      <c r="U603" s="108"/>
      <c r="V603" s="108"/>
      <c r="W603" s="108"/>
      <c r="X603" s="108"/>
    </row>
    <row r="604" spans="1:24" ht="18.75" customHeight="1">
      <c r="A604" s="108"/>
      <c r="B604" s="108"/>
      <c r="C604" s="108"/>
      <c r="D604" s="108"/>
      <c r="E604" s="108"/>
      <c r="F604" s="108"/>
      <c r="G604" s="108"/>
      <c r="H604" s="108"/>
      <c r="I604" s="108"/>
      <c r="J604" s="108"/>
      <c r="K604" s="108"/>
      <c r="L604" s="108"/>
      <c r="M604" s="108"/>
      <c r="N604" s="108"/>
      <c r="O604" s="108"/>
      <c r="P604" s="107"/>
      <c r="Q604" s="108"/>
      <c r="R604" s="108"/>
      <c r="S604" s="108"/>
      <c r="T604" s="108"/>
      <c r="U604" s="108"/>
      <c r="V604" s="108"/>
      <c r="W604" s="108"/>
      <c r="X604" s="108"/>
    </row>
    <row r="605" spans="1:24" ht="18.75" customHeight="1">
      <c r="A605" s="108"/>
      <c r="B605" s="108"/>
      <c r="C605" s="108"/>
      <c r="D605" s="108"/>
      <c r="E605" s="108"/>
      <c r="F605" s="108"/>
      <c r="G605" s="108"/>
      <c r="H605" s="108"/>
      <c r="I605" s="108"/>
      <c r="J605" s="108"/>
      <c r="K605" s="108"/>
      <c r="L605" s="108"/>
      <c r="M605" s="108"/>
      <c r="N605" s="108"/>
      <c r="O605" s="108"/>
      <c r="P605" s="107"/>
      <c r="Q605" s="108"/>
      <c r="R605" s="108"/>
      <c r="S605" s="108"/>
      <c r="T605" s="108"/>
      <c r="U605" s="108"/>
      <c r="V605" s="108"/>
      <c r="W605" s="108"/>
      <c r="X605" s="108"/>
    </row>
    <row r="606" spans="1:24" ht="18.75" customHeight="1">
      <c r="A606" s="108"/>
      <c r="B606" s="108"/>
      <c r="C606" s="108"/>
      <c r="D606" s="108"/>
      <c r="E606" s="108"/>
      <c r="F606" s="108"/>
      <c r="G606" s="108"/>
      <c r="H606" s="108"/>
      <c r="I606" s="108"/>
      <c r="J606" s="108"/>
      <c r="K606" s="108"/>
      <c r="L606" s="108"/>
      <c r="M606" s="108"/>
      <c r="N606" s="108"/>
      <c r="O606" s="108"/>
      <c r="P606" s="107"/>
      <c r="Q606" s="108"/>
      <c r="R606" s="108"/>
      <c r="S606" s="108"/>
      <c r="T606" s="108"/>
      <c r="U606" s="108"/>
      <c r="V606" s="108"/>
      <c r="W606" s="108"/>
      <c r="X606" s="108"/>
    </row>
    <row r="607" spans="1:24" ht="18.75" customHeight="1">
      <c r="A607" s="108"/>
      <c r="B607" s="108"/>
      <c r="C607" s="108"/>
      <c r="D607" s="108"/>
      <c r="E607" s="108"/>
      <c r="F607" s="108"/>
      <c r="G607" s="108"/>
      <c r="H607" s="108"/>
      <c r="I607" s="108"/>
      <c r="J607" s="108"/>
      <c r="K607" s="108"/>
      <c r="L607" s="108"/>
      <c r="M607" s="108"/>
      <c r="N607" s="108"/>
      <c r="O607" s="108"/>
      <c r="P607" s="107"/>
      <c r="Q607" s="108"/>
      <c r="R607" s="108"/>
      <c r="S607" s="108"/>
      <c r="T607" s="108"/>
      <c r="U607" s="108"/>
      <c r="V607" s="108"/>
      <c r="W607" s="108"/>
      <c r="X607" s="108"/>
    </row>
    <row r="608" spans="1:24" ht="18.75" customHeight="1">
      <c r="A608" s="108"/>
      <c r="B608" s="108"/>
      <c r="C608" s="108"/>
      <c r="D608" s="108"/>
      <c r="E608" s="108"/>
      <c r="F608" s="108"/>
      <c r="G608" s="108"/>
      <c r="H608" s="108"/>
      <c r="I608" s="108"/>
      <c r="J608" s="108"/>
      <c r="K608" s="108"/>
      <c r="L608" s="108"/>
      <c r="M608" s="108"/>
      <c r="N608" s="108"/>
      <c r="O608" s="108"/>
      <c r="P608" s="107"/>
      <c r="Q608" s="108"/>
      <c r="R608" s="108"/>
      <c r="S608" s="108"/>
      <c r="T608" s="108"/>
      <c r="U608" s="108"/>
      <c r="V608" s="108"/>
      <c r="W608" s="108"/>
      <c r="X608" s="108"/>
    </row>
    <row r="609" spans="1:24" ht="18.75" customHeight="1">
      <c r="A609" s="108"/>
      <c r="B609" s="108"/>
      <c r="C609" s="108"/>
      <c r="D609" s="108"/>
      <c r="E609" s="108"/>
      <c r="F609" s="108"/>
      <c r="G609" s="108"/>
      <c r="H609" s="108"/>
      <c r="I609" s="108"/>
      <c r="J609" s="108"/>
      <c r="K609" s="108"/>
      <c r="L609" s="108"/>
      <c r="M609" s="108"/>
      <c r="N609" s="108"/>
      <c r="O609" s="108"/>
      <c r="P609" s="107"/>
      <c r="Q609" s="108"/>
      <c r="R609" s="108"/>
      <c r="S609" s="108"/>
      <c r="T609" s="108"/>
      <c r="U609" s="108"/>
      <c r="V609" s="108"/>
      <c r="W609" s="108"/>
      <c r="X609" s="108"/>
    </row>
    <row r="610" spans="1:24" ht="18.75" customHeight="1">
      <c r="A610" s="108"/>
      <c r="B610" s="108"/>
      <c r="C610" s="108"/>
      <c r="D610" s="108"/>
      <c r="E610" s="108"/>
      <c r="F610" s="108"/>
      <c r="G610" s="108"/>
      <c r="H610" s="108"/>
      <c r="I610" s="108"/>
      <c r="J610" s="108"/>
      <c r="K610" s="108"/>
      <c r="L610" s="108"/>
      <c r="M610" s="108"/>
      <c r="N610" s="108"/>
      <c r="O610" s="108"/>
      <c r="P610" s="107"/>
      <c r="Q610" s="108"/>
      <c r="R610" s="108"/>
      <c r="S610" s="108"/>
      <c r="T610" s="108"/>
      <c r="U610" s="108"/>
      <c r="V610" s="108"/>
      <c r="W610" s="108"/>
      <c r="X610" s="108"/>
    </row>
    <row r="611" spans="1:24" ht="18.75" customHeight="1">
      <c r="A611" s="108"/>
      <c r="B611" s="108"/>
      <c r="C611" s="108"/>
      <c r="D611" s="108"/>
      <c r="E611" s="108"/>
      <c r="F611" s="108"/>
      <c r="G611" s="108"/>
      <c r="H611" s="108"/>
      <c r="I611" s="108"/>
      <c r="J611" s="108"/>
      <c r="K611" s="108"/>
      <c r="L611" s="108"/>
      <c r="M611" s="108"/>
      <c r="N611" s="108"/>
      <c r="O611" s="108"/>
      <c r="P611" s="107"/>
      <c r="Q611" s="108"/>
      <c r="R611" s="108"/>
      <c r="S611" s="108"/>
      <c r="T611" s="108"/>
      <c r="U611" s="108"/>
      <c r="V611" s="108"/>
      <c r="W611" s="108"/>
      <c r="X611" s="108"/>
    </row>
    <row r="612" spans="1:24" ht="18.75" customHeight="1">
      <c r="A612" s="108"/>
      <c r="B612" s="108"/>
      <c r="C612" s="108"/>
      <c r="D612" s="108"/>
      <c r="E612" s="108"/>
      <c r="F612" s="108"/>
      <c r="G612" s="108"/>
      <c r="H612" s="108"/>
      <c r="I612" s="108"/>
      <c r="J612" s="108"/>
      <c r="K612" s="108"/>
      <c r="L612" s="108"/>
      <c r="M612" s="108"/>
      <c r="N612" s="108"/>
      <c r="O612" s="108"/>
      <c r="P612" s="107"/>
      <c r="Q612" s="108"/>
      <c r="R612" s="108"/>
      <c r="S612" s="108"/>
      <c r="T612" s="108"/>
      <c r="U612" s="108"/>
      <c r="V612" s="108"/>
      <c r="W612" s="108"/>
      <c r="X612" s="108"/>
    </row>
    <row r="613" spans="1:24" ht="18.75" customHeight="1">
      <c r="A613" s="108"/>
      <c r="B613" s="108"/>
      <c r="C613" s="108"/>
      <c r="D613" s="108"/>
      <c r="E613" s="108"/>
      <c r="F613" s="108"/>
      <c r="G613" s="108"/>
      <c r="H613" s="108"/>
      <c r="I613" s="108"/>
      <c r="J613" s="108"/>
      <c r="K613" s="108"/>
      <c r="L613" s="108"/>
      <c r="M613" s="108"/>
      <c r="N613" s="108"/>
      <c r="O613" s="108"/>
      <c r="P613" s="107"/>
      <c r="Q613" s="108"/>
      <c r="R613" s="108"/>
      <c r="S613" s="108"/>
      <c r="T613" s="108"/>
      <c r="U613" s="108"/>
      <c r="V613" s="108"/>
      <c r="W613" s="108"/>
      <c r="X613" s="108"/>
    </row>
    <row r="614" spans="1:24" ht="18.75" customHeight="1">
      <c r="A614" s="108"/>
      <c r="B614" s="108"/>
      <c r="C614" s="108"/>
      <c r="D614" s="108"/>
      <c r="E614" s="108"/>
      <c r="F614" s="108"/>
      <c r="G614" s="108"/>
      <c r="H614" s="108"/>
      <c r="I614" s="108"/>
      <c r="J614" s="108"/>
      <c r="K614" s="108"/>
      <c r="L614" s="108"/>
      <c r="M614" s="108"/>
      <c r="N614" s="108"/>
      <c r="O614" s="108"/>
      <c r="P614" s="107"/>
      <c r="Q614" s="108"/>
      <c r="R614" s="108"/>
      <c r="S614" s="108"/>
      <c r="T614" s="108"/>
      <c r="U614" s="108"/>
      <c r="V614" s="108"/>
      <c r="W614" s="108"/>
      <c r="X614" s="108"/>
    </row>
    <row r="615" spans="1:24" ht="18.75" customHeight="1">
      <c r="A615" s="108"/>
      <c r="B615" s="108"/>
      <c r="C615" s="108"/>
      <c r="D615" s="108"/>
      <c r="E615" s="108"/>
      <c r="F615" s="108"/>
      <c r="G615" s="108"/>
      <c r="H615" s="108"/>
      <c r="I615" s="108"/>
      <c r="J615" s="108"/>
      <c r="K615" s="108"/>
      <c r="L615" s="108"/>
      <c r="M615" s="108"/>
      <c r="N615" s="108"/>
      <c r="O615" s="108"/>
      <c r="P615" s="107"/>
      <c r="Q615" s="108"/>
      <c r="R615" s="108"/>
      <c r="S615" s="108"/>
      <c r="T615" s="108"/>
      <c r="U615" s="108"/>
      <c r="V615" s="108"/>
      <c r="W615" s="108"/>
      <c r="X615" s="108"/>
    </row>
    <row r="616" spans="1:24" ht="18.75" customHeight="1">
      <c r="A616" s="108"/>
      <c r="B616" s="108"/>
      <c r="C616" s="108"/>
      <c r="D616" s="108"/>
      <c r="E616" s="108"/>
      <c r="F616" s="108"/>
      <c r="G616" s="108"/>
      <c r="H616" s="108"/>
      <c r="I616" s="108"/>
      <c r="J616" s="108"/>
      <c r="K616" s="108"/>
      <c r="L616" s="108"/>
      <c r="M616" s="108"/>
      <c r="N616" s="108"/>
      <c r="O616" s="108"/>
      <c r="P616" s="107"/>
      <c r="Q616" s="108"/>
      <c r="R616" s="108"/>
      <c r="S616" s="108"/>
      <c r="T616" s="108"/>
      <c r="U616" s="108"/>
      <c r="V616" s="108"/>
      <c r="W616" s="108"/>
      <c r="X616" s="108"/>
    </row>
    <row r="617" spans="1:24" ht="18.75" customHeight="1">
      <c r="A617" s="108"/>
      <c r="B617" s="108"/>
      <c r="C617" s="108"/>
      <c r="D617" s="108"/>
      <c r="E617" s="108"/>
      <c r="F617" s="108"/>
      <c r="G617" s="108"/>
      <c r="H617" s="108"/>
      <c r="I617" s="108"/>
      <c r="J617" s="108"/>
      <c r="K617" s="108"/>
      <c r="L617" s="108"/>
      <c r="M617" s="108"/>
      <c r="N617" s="108"/>
      <c r="O617" s="108"/>
      <c r="P617" s="107"/>
      <c r="Q617" s="108"/>
      <c r="R617" s="108"/>
      <c r="S617" s="108"/>
      <c r="T617" s="108"/>
      <c r="U617" s="108"/>
      <c r="V617" s="108"/>
      <c r="W617" s="108"/>
      <c r="X617" s="108"/>
    </row>
    <row r="618" spans="1:24" ht="18.75" customHeight="1">
      <c r="A618" s="108"/>
      <c r="B618" s="108"/>
      <c r="C618" s="108"/>
      <c r="D618" s="108"/>
      <c r="E618" s="108"/>
      <c r="F618" s="108"/>
      <c r="G618" s="108"/>
      <c r="H618" s="108"/>
      <c r="I618" s="108"/>
      <c r="J618" s="108"/>
      <c r="K618" s="108"/>
      <c r="L618" s="108"/>
      <c r="M618" s="108"/>
      <c r="N618" s="108"/>
      <c r="O618" s="108"/>
      <c r="P618" s="107"/>
      <c r="Q618" s="108"/>
      <c r="R618" s="108"/>
      <c r="S618" s="108"/>
      <c r="T618" s="108"/>
      <c r="U618" s="108"/>
      <c r="V618" s="108"/>
      <c r="W618" s="108"/>
      <c r="X618" s="108"/>
    </row>
    <row r="619" spans="1:24" ht="18.75" customHeight="1">
      <c r="A619" s="108"/>
      <c r="B619" s="108"/>
      <c r="C619" s="108"/>
      <c r="D619" s="108"/>
      <c r="E619" s="108"/>
      <c r="F619" s="108"/>
      <c r="G619" s="108"/>
      <c r="H619" s="108"/>
      <c r="I619" s="108"/>
      <c r="J619" s="108"/>
      <c r="K619" s="108"/>
      <c r="L619" s="108"/>
      <c r="M619" s="108"/>
      <c r="N619" s="108"/>
      <c r="O619" s="108"/>
      <c r="P619" s="107"/>
      <c r="Q619" s="108"/>
      <c r="R619" s="108"/>
      <c r="S619" s="108"/>
      <c r="T619" s="108"/>
      <c r="U619" s="108"/>
      <c r="V619" s="108"/>
      <c r="W619" s="108"/>
      <c r="X619" s="108"/>
    </row>
    <row r="620" spans="1:24" ht="18.75" customHeight="1">
      <c r="A620" s="108"/>
      <c r="B620" s="108"/>
      <c r="C620" s="108"/>
      <c r="D620" s="108"/>
      <c r="E620" s="108"/>
      <c r="F620" s="108"/>
      <c r="G620" s="108"/>
      <c r="H620" s="108"/>
      <c r="I620" s="108"/>
      <c r="J620" s="108"/>
      <c r="K620" s="108"/>
      <c r="L620" s="108"/>
      <c r="M620" s="108"/>
      <c r="N620" s="108"/>
      <c r="O620" s="108"/>
      <c r="P620" s="107"/>
      <c r="Q620" s="108"/>
      <c r="R620" s="108"/>
      <c r="S620" s="108"/>
      <c r="T620" s="108"/>
      <c r="U620" s="108"/>
      <c r="V620" s="108"/>
      <c r="W620" s="108"/>
      <c r="X620" s="108"/>
    </row>
    <row r="621" spans="1:24" ht="18.75" customHeight="1">
      <c r="A621" s="108"/>
      <c r="B621" s="108"/>
      <c r="C621" s="108"/>
      <c r="D621" s="108"/>
      <c r="E621" s="108"/>
      <c r="F621" s="108"/>
      <c r="G621" s="108"/>
      <c r="H621" s="108"/>
      <c r="I621" s="108"/>
      <c r="J621" s="108"/>
      <c r="K621" s="108"/>
      <c r="L621" s="108"/>
      <c r="M621" s="108"/>
      <c r="N621" s="108"/>
      <c r="O621" s="108"/>
      <c r="P621" s="107"/>
      <c r="Q621" s="108"/>
      <c r="R621" s="108"/>
      <c r="S621" s="108"/>
      <c r="T621" s="108"/>
      <c r="U621" s="108"/>
      <c r="V621" s="108"/>
      <c r="W621" s="108"/>
      <c r="X621" s="108"/>
    </row>
    <row r="622" spans="1:24" ht="18.75" customHeight="1">
      <c r="A622" s="108"/>
      <c r="B622" s="108"/>
      <c r="C622" s="108"/>
      <c r="D622" s="108"/>
      <c r="E622" s="108"/>
      <c r="F622" s="108"/>
      <c r="G622" s="108"/>
      <c r="H622" s="108"/>
      <c r="I622" s="108"/>
      <c r="J622" s="108"/>
      <c r="K622" s="108"/>
      <c r="L622" s="108"/>
      <c r="M622" s="108"/>
      <c r="N622" s="108"/>
      <c r="O622" s="108"/>
      <c r="P622" s="107"/>
      <c r="Q622" s="108"/>
      <c r="R622" s="108"/>
      <c r="S622" s="108"/>
      <c r="T622" s="108"/>
      <c r="U622" s="108"/>
      <c r="V622" s="108"/>
      <c r="W622" s="108"/>
      <c r="X622" s="108"/>
    </row>
    <row r="623" spans="1:24" ht="18.75" customHeight="1">
      <c r="A623" s="108"/>
      <c r="B623" s="108"/>
      <c r="C623" s="108"/>
      <c r="D623" s="108"/>
      <c r="E623" s="108"/>
      <c r="F623" s="108"/>
      <c r="G623" s="108"/>
      <c r="H623" s="108"/>
      <c r="I623" s="108"/>
      <c r="J623" s="108"/>
      <c r="K623" s="108"/>
      <c r="L623" s="108"/>
      <c r="M623" s="108"/>
      <c r="N623" s="108"/>
      <c r="O623" s="108"/>
      <c r="P623" s="107"/>
      <c r="Q623" s="108"/>
      <c r="R623" s="108"/>
      <c r="S623" s="108"/>
      <c r="T623" s="108"/>
      <c r="U623" s="108"/>
      <c r="V623" s="108"/>
      <c r="W623" s="108"/>
      <c r="X623" s="108"/>
    </row>
    <row r="624" spans="1:24" ht="18.75" customHeight="1">
      <c r="A624" s="108"/>
      <c r="B624" s="108"/>
      <c r="C624" s="108"/>
      <c r="D624" s="108"/>
      <c r="E624" s="108"/>
      <c r="F624" s="108"/>
      <c r="G624" s="108"/>
      <c r="H624" s="108"/>
      <c r="I624" s="108"/>
      <c r="J624" s="108"/>
      <c r="K624" s="108"/>
      <c r="L624" s="108"/>
      <c r="M624" s="108"/>
      <c r="N624" s="108"/>
      <c r="O624" s="108"/>
      <c r="P624" s="107"/>
      <c r="Q624" s="108"/>
      <c r="R624" s="108"/>
      <c r="S624" s="108"/>
      <c r="T624" s="108"/>
      <c r="U624" s="108"/>
      <c r="V624" s="108"/>
      <c r="W624" s="108"/>
      <c r="X624" s="108"/>
    </row>
    <row r="625" spans="1:24" ht="18.75" customHeight="1">
      <c r="A625" s="108"/>
      <c r="B625" s="108"/>
      <c r="C625" s="108"/>
      <c r="D625" s="108"/>
      <c r="E625" s="108"/>
      <c r="F625" s="108"/>
      <c r="G625" s="108"/>
      <c r="H625" s="108"/>
      <c r="I625" s="108"/>
      <c r="J625" s="108"/>
      <c r="K625" s="108"/>
      <c r="L625" s="108"/>
      <c r="M625" s="108"/>
      <c r="N625" s="108"/>
      <c r="O625" s="108"/>
      <c r="P625" s="107"/>
      <c r="Q625" s="108"/>
      <c r="R625" s="108"/>
      <c r="S625" s="108"/>
      <c r="T625" s="108"/>
      <c r="U625" s="108"/>
      <c r="V625" s="108"/>
      <c r="W625" s="108"/>
      <c r="X625" s="108"/>
    </row>
    <row r="626" spans="1:24" ht="18.75" customHeight="1">
      <c r="A626" s="108"/>
      <c r="B626" s="108"/>
      <c r="C626" s="108"/>
      <c r="D626" s="108"/>
      <c r="E626" s="108"/>
      <c r="F626" s="108"/>
      <c r="G626" s="108"/>
      <c r="H626" s="108"/>
      <c r="I626" s="108"/>
      <c r="J626" s="108"/>
      <c r="K626" s="108"/>
      <c r="L626" s="108"/>
      <c r="M626" s="108"/>
      <c r="N626" s="108"/>
      <c r="O626" s="108"/>
      <c r="P626" s="107"/>
      <c r="Q626" s="108"/>
      <c r="R626" s="108"/>
      <c r="S626" s="108"/>
      <c r="T626" s="108"/>
      <c r="U626" s="108"/>
      <c r="V626" s="108"/>
      <c r="W626" s="108"/>
      <c r="X626" s="108"/>
    </row>
    <row r="627" spans="1:24" ht="18.75" customHeight="1">
      <c r="A627" s="108"/>
      <c r="B627" s="108"/>
      <c r="C627" s="108"/>
      <c r="D627" s="108"/>
      <c r="E627" s="108"/>
      <c r="F627" s="108"/>
      <c r="G627" s="108"/>
      <c r="H627" s="108"/>
      <c r="I627" s="108"/>
      <c r="J627" s="108"/>
      <c r="K627" s="108"/>
      <c r="L627" s="108"/>
      <c r="M627" s="108"/>
      <c r="N627" s="108"/>
      <c r="O627" s="108"/>
      <c r="P627" s="107"/>
      <c r="Q627" s="108"/>
      <c r="R627" s="108"/>
      <c r="S627" s="108"/>
      <c r="T627" s="108"/>
      <c r="U627" s="108"/>
      <c r="V627" s="108"/>
      <c r="W627" s="108"/>
      <c r="X627" s="108"/>
    </row>
    <row r="628" spans="1:24" ht="18.75" customHeight="1">
      <c r="A628" s="108"/>
      <c r="B628" s="108"/>
      <c r="C628" s="108"/>
      <c r="D628" s="108"/>
      <c r="E628" s="108"/>
      <c r="F628" s="108"/>
      <c r="G628" s="108"/>
      <c r="H628" s="108"/>
      <c r="I628" s="108"/>
      <c r="J628" s="108"/>
      <c r="K628" s="108"/>
      <c r="L628" s="108"/>
      <c r="M628" s="108"/>
      <c r="N628" s="108"/>
      <c r="O628" s="108"/>
      <c r="P628" s="107"/>
      <c r="Q628" s="108"/>
      <c r="R628" s="108"/>
      <c r="S628" s="108"/>
      <c r="T628" s="108"/>
      <c r="U628" s="108"/>
      <c r="V628" s="108"/>
      <c r="W628" s="108"/>
      <c r="X628" s="108"/>
    </row>
    <row r="629" spans="1:24" ht="18.75" customHeight="1">
      <c r="A629" s="108"/>
      <c r="B629" s="108"/>
      <c r="C629" s="108"/>
      <c r="D629" s="108"/>
      <c r="E629" s="108"/>
      <c r="F629" s="108"/>
      <c r="G629" s="108"/>
      <c r="H629" s="108"/>
      <c r="I629" s="108"/>
      <c r="J629" s="108"/>
      <c r="K629" s="108"/>
      <c r="L629" s="108"/>
      <c r="M629" s="108"/>
      <c r="N629" s="108"/>
      <c r="O629" s="108"/>
      <c r="P629" s="107"/>
      <c r="Q629" s="108"/>
      <c r="R629" s="108"/>
      <c r="S629" s="108"/>
      <c r="T629" s="108"/>
      <c r="U629" s="108"/>
      <c r="V629" s="108"/>
      <c r="W629" s="108"/>
      <c r="X629" s="108"/>
    </row>
    <row r="630" spans="1:24" ht="18.75" customHeight="1">
      <c r="A630" s="108"/>
      <c r="B630" s="108"/>
      <c r="C630" s="108"/>
      <c r="D630" s="108"/>
      <c r="E630" s="108"/>
      <c r="F630" s="108"/>
      <c r="G630" s="108"/>
      <c r="H630" s="108"/>
      <c r="I630" s="108"/>
      <c r="J630" s="108"/>
      <c r="K630" s="108"/>
      <c r="L630" s="108"/>
      <c r="M630" s="108"/>
      <c r="N630" s="108"/>
      <c r="O630" s="108"/>
      <c r="P630" s="107"/>
      <c r="Q630" s="108"/>
      <c r="R630" s="108"/>
      <c r="S630" s="108"/>
      <c r="T630" s="108"/>
      <c r="U630" s="108"/>
      <c r="V630" s="108"/>
      <c r="W630" s="108"/>
      <c r="X630" s="108"/>
    </row>
    <row r="631" spans="1:24" ht="18.75" customHeight="1">
      <c r="A631" s="108"/>
      <c r="B631" s="108"/>
      <c r="C631" s="108"/>
      <c r="D631" s="108"/>
      <c r="E631" s="108"/>
      <c r="F631" s="108"/>
      <c r="G631" s="108"/>
      <c r="H631" s="108"/>
      <c r="I631" s="108"/>
      <c r="J631" s="108"/>
      <c r="K631" s="108"/>
      <c r="L631" s="108"/>
      <c r="M631" s="108"/>
      <c r="N631" s="108"/>
      <c r="O631" s="108"/>
      <c r="P631" s="107"/>
      <c r="Q631" s="108"/>
      <c r="R631" s="108"/>
      <c r="S631" s="108"/>
      <c r="T631" s="108"/>
      <c r="U631" s="108"/>
      <c r="V631" s="108"/>
      <c r="W631" s="108"/>
      <c r="X631" s="108"/>
    </row>
    <row r="632" spans="1:24" ht="18.75" customHeight="1">
      <c r="A632" s="108"/>
      <c r="B632" s="108"/>
      <c r="C632" s="108"/>
      <c r="D632" s="108"/>
      <c r="E632" s="108"/>
      <c r="F632" s="108"/>
      <c r="G632" s="108"/>
      <c r="H632" s="108"/>
      <c r="I632" s="108"/>
      <c r="J632" s="108"/>
      <c r="K632" s="108"/>
      <c r="L632" s="108"/>
      <c r="M632" s="108"/>
      <c r="N632" s="108"/>
      <c r="O632" s="108"/>
      <c r="P632" s="107"/>
      <c r="Q632" s="108"/>
      <c r="R632" s="108"/>
      <c r="S632" s="108"/>
      <c r="T632" s="108"/>
      <c r="U632" s="108"/>
      <c r="V632" s="108"/>
      <c r="W632" s="108"/>
      <c r="X632" s="108"/>
    </row>
    <row r="633" spans="1:24" ht="18.75" customHeight="1">
      <c r="A633" s="108"/>
      <c r="B633" s="108"/>
      <c r="C633" s="108"/>
      <c r="D633" s="108"/>
      <c r="E633" s="108"/>
      <c r="F633" s="108"/>
      <c r="G633" s="108"/>
      <c r="H633" s="108"/>
      <c r="I633" s="108"/>
      <c r="J633" s="108"/>
      <c r="K633" s="108"/>
      <c r="L633" s="108"/>
      <c r="M633" s="108"/>
      <c r="N633" s="108"/>
      <c r="O633" s="108"/>
      <c r="P633" s="107"/>
      <c r="Q633" s="108"/>
      <c r="R633" s="108"/>
      <c r="S633" s="108"/>
      <c r="T633" s="108"/>
      <c r="U633" s="108"/>
      <c r="V633" s="108"/>
      <c r="W633" s="108"/>
      <c r="X633" s="108"/>
    </row>
    <row r="634" spans="1:24" ht="18.75" customHeight="1">
      <c r="A634" s="108"/>
      <c r="B634" s="108"/>
      <c r="C634" s="108"/>
      <c r="D634" s="108"/>
      <c r="E634" s="108"/>
      <c r="F634" s="108"/>
      <c r="G634" s="108"/>
      <c r="H634" s="108"/>
      <c r="I634" s="108"/>
      <c r="J634" s="108"/>
      <c r="K634" s="108"/>
      <c r="L634" s="108"/>
      <c r="M634" s="108"/>
      <c r="N634" s="108"/>
      <c r="O634" s="108"/>
      <c r="P634" s="107"/>
      <c r="Q634" s="108"/>
      <c r="R634" s="108"/>
      <c r="S634" s="108"/>
      <c r="T634" s="108"/>
      <c r="U634" s="108"/>
      <c r="V634" s="108"/>
      <c r="W634" s="108"/>
      <c r="X634" s="108"/>
    </row>
    <row r="635" spans="1:24" ht="18.75" customHeight="1">
      <c r="A635" s="108"/>
      <c r="B635" s="108"/>
      <c r="C635" s="108"/>
      <c r="D635" s="108"/>
      <c r="E635" s="108"/>
      <c r="F635" s="108"/>
      <c r="G635" s="108"/>
      <c r="H635" s="108"/>
      <c r="I635" s="108"/>
      <c r="J635" s="108"/>
      <c r="K635" s="108"/>
      <c r="L635" s="108"/>
      <c r="M635" s="108"/>
      <c r="N635" s="108"/>
      <c r="O635" s="108"/>
      <c r="P635" s="107"/>
      <c r="Q635" s="108"/>
      <c r="R635" s="108"/>
      <c r="S635" s="108"/>
      <c r="T635" s="108"/>
      <c r="U635" s="108"/>
      <c r="V635" s="108"/>
      <c r="W635" s="108"/>
      <c r="X635" s="108"/>
    </row>
    <row r="636" spans="1:24" ht="18.75" customHeight="1">
      <c r="A636" s="108"/>
      <c r="B636" s="108"/>
      <c r="C636" s="108"/>
      <c r="D636" s="108"/>
      <c r="E636" s="108"/>
      <c r="F636" s="108"/>
      <c r="G636" s="108"/>
      <c r="H636" s="108"/>
      <c r="I636" s="108"/>
      <c r="J636" s="108"/>
      <c r="K636" s="108"/>
      <c r="L636" s="108"/>
      <c r="M636" s="108"/>
      <c r="N636" s="108"/>
      <c r="O636" s="108"/>
      <c r="P636" s="107"/>
      <c r="Q636" s="108"/>
      <c r="R636" s="108"/>
      <c r="S636" s="108"/>
      <c r="T636" s="108"/>
      <c r="U636" s="108"/>
      <c r="V636" s="108"/>
      <c r="W636" s="108"/>
      <c r="X636" s="108"/>
    </row>
    <row r="637" spans="1:24" ht="18.75" customHeight="1">
      <c r="A637" s="108"/>
      <c r="B637" s="108"/>
      <c r="C637" s="108"/>
      <c r="D637" s="108"/>
      <c r="E637" s="108"/>
      <c r="F637" s="108"/>
      <c r="G637" s="108"/>
      <c r="H637" s="108"/>
      <c r="I637" s="108"/>
      <c r="J637" s="108"/>
      <c r="K637" s="108"/>
      <c r="L637" s="108"/>
      <c r="M637" s="108"/>
      <c r="N637" s="108"/>
      <c r="O637" s="108"/>
      <c r="P637" s="107"/>
      <c r="Q637" s="108"/>
      <c r="R637" s="108"/>
      <c r="S637" s="108"/>
      <c r="T637" s="108"/>
      <c r="U637" s="108"/>
      <c r="V637" s="108"/>
      <c r="W637" s="108"/>
      <c r="X637" s="108"/>
    </row>
    <row r="638" spans="1:24" ht="18.75" customHeight="1">
      <c r="A638" s="108"/>
      <c r="B638" s="108"/>
      <c r="C638" s="108"/>
      <c r="D638" s="108"/>
      <c r="E638" s="108"/>
      <c r="F638" s="108"/>
      <c r="G638" s="108"/>
      <c r="H638" s="108"/>
      <c r="I638" s="108"/>
      <c r="J638" s="108"/>
      <c r="K638" s="108"/>
      <c r="L638" s="108"/>
      <c r="M638" s="108"/>
      <c r="N638" s="108"/>
      <c r="O638" s="108"/>
      <c r="P638" s="107"/>
      <c r="Q638" s="108"/>
      <c r="R638" s="108"/>
      <c r="S638" s="108"/>
      <c r="T638" s="108"/>
      <c r="U638" s="108"/>
      <c r="V638" s="108"/>
      <c r="W638" s="108"/>
      <c r="X638" s="108"/>
    </row>
    <row r="639" spans="1:24" ht="18.75" customHeight="1">
      <c r="A639" s="108"/>
      <c r="B639" s="108"/>
      <c r="C639" s="108"/>
      <c r="D639" s="108"/>
      <c r="E639" s="108"/>
      <c r="F639" s="108"/>
      <c r="G639" s="108"/>
      <c r="H639" s="108"/>
      <c r="I639" s="108"/>
      <c r="J639" s="108"/>
      <c r="K639" s="108"/>
      <c r="L639" s="108"/>
      <c r="M639" s="108"/>
      <c r="N639" s="108"/>
      <c r="O639" s="108"/>
      <c r="P639" s="107"/>
      <c r="Q639" s="108"/>
      <c r="R639" s="108"/>
      <c r="S639" s="108"/>
      <c r="T639" s="108"/>
      <c r="U639" s="108"/>
      <c r="V639" s="108"/>
      <c r="W639" s="108"/>
      <c r="X639" s="108"/>
    </row>
    <row r="640" spans="1:24" ht="18.75" customHeight="1">
      <c r="A640" s="108"/>
      <c r="B640" s="108"/>
      <c r="C640" s="108"/>
      <c r="D640" s="108"/>
      <c r="E640" s="108"/>
      <c r="F640" s="108"/>
      <c r="G640" s="108"/>
      <c r="H640" s="108"/>
      <c r="I640" s="108"/>
      <c r="J640" s="108"/>
      <c r="K640" s="108"/>
      <c r="L640" s="108"/>
      <c r="M640" s="108"/>
      <c r="N640" s="108"/>
      <c r="O640" s="108"/>
      <c r="P640" s="107"/>
      <c r="Q640" s="108"/>
      <c r="R640" s="108"/>
      <c r="S640" s="108"/>
      <c r="T640" s="108"/>
      <c r="U640" s="108"/>
      <c r="V640" s="108"/>
      <c r="W640" s="108"/>
      <c r="X640" s="108"/>
    </row>
    <row r="641" spans="1:24" ht="18.75" customHeight="1">
      <c r="A641" s="108"/>
      <c r="B641" s="108"/>
      <c r="C641" s="108"/>
      <c r="D641" s="108"/>
      <c r="E641" s="108"/>
      <c r="F641" s="108"/>
      <c r="G641" s="108"/>
      <c r="H641" s="108"/>
      <c r="I641" s="108"/>
      <c r="J641" s="108"/>
      <c r="K641" s="108"/>
      <c r="L641" s="108"/>
      <c r="M641" s="108"/>
      <c r="N641" s="108"/>
      <c r="O641" s="108"/>
      <c r="P641" s="107"/>
      <c r="Q641" s="108"/>
      <c r="R641" s="108"/>
      <c r="S641" s="108"/>
      <c r="T641" s="108"/>
      <c r="U641" s="108"/>
      <c r="V641" s="108"/>
      <c r="W641" s="108"/>
      <c r="X641" s="108"/>
    </row>
    <row r="642" spans="1:24" ht="18.75" customHeight="1">
      <c r="A642" s="108"/>
      <c r="B642" s="108"/>
      <c r="C642" s="108"/>
      <c r="D642" s="108"/>
      <c r="E642" s="108"/>
      <c r="F642" s="108"/>
      <c r="G642" s="108"/>
      <c r="H642" s="108"/>
      <c r="I642" s="108"/>
      <c r="J642" s="108"/>
      <c r="K642" s="108"/>
      <c r="L642" s="108"/>
      <c r="M642" s="108"/>
      <c r="N642" s="108"/>
      <c r="O642" s="108"/>
      <c r="P642" s="107"/>
      <c r="Q642" s="108"/>
      <c r="R642" s="108"/>
      <c r="S642" s="108"/>
      <c r="T642" s="108"/>
      <c r="U642" s="108"/>
      <c r="V642" s="108"/>
      <c r="W642" s="108"/>
      <c r="X642" s="108"/>
    </row>
    <row r="643" spans="1:24" ht="18.75" customHeight="1">
      <c r="A643" s="108"/>
      <c r="B643" s="108"/>
      <c r="C643" s="108"/>
      <c r="D643" s="108"/>
      <c r="E643" s="108"/>
      <c r="F643" s="108"/>
      <c r="G643" s="108"/>
      <c r="H643" s="108"/>
      <c r="I643" s="108"/>
      <c r="J643" s="108"/>
      <c r="K643" s="108"/>
      <c r="L643" s="108"/>
      <c r="M643" s="108"/>
      <c r="N643" s="108"/>
      <c r="O643" s="108"/>
      <c r="P643" s="107"/>
      <c r="Q643" s="108"/>
      <c r="R643" s="108"/>
      <c r="S643" s="108"/>
      <c r="T643" s="108"/>
      <c r="U643" s="108"/>
      <c r="V643" s="108"/>
      <c r="W643" s="108"/>
      <c r="X643" s="108"/>
    </row>
    <row r="644" spans="1:24" ht="18.75" customHeight="1">
      <c r="A644" s="108"/>
      <c r="B644" s="108"/>
      <c r="C644" s="108"/>
      <c r="D644" s="108"/>
      <c r="E644" s="108"/>
      <c r="F644" s="108"/>
      <c r="G644" s="108"/>
      <c r="H644" s="108"/>
      <c r="I644" s="108"/>
      <c r="J644" s="108"/>
      <c r="K644" s="108"/>
      <c r="L644" s="108"/>
      <c r="M644" s="108"/>
      <c r="N644" s="108"/>
      <c r="O644" s="108"/>
      <c r="P644" s="107"/>
      <c r="Q644" s="108"/>
      <c r="R644" s="108"/>
      <c r="S644" s="108"/>
      <c r="T644" s="108"/>
      <c r="U644" s="108"/>
      <c r="V644" s="108"/>
      <c r="W644" s="108"/>
      <c r="X644" s="108"/>
    </row>
    <row r="645" spans="1:24" ht="18.75" customHeight="1">
      <c r="A645" s="108"/>
      <c r="B645" s="108"/>
      <c r="C645" s="108"/>
      <c r="D645" s="108"/>
      <c r="E645" s="108"/>
      <c r="F645" s="108"/>
      <c r="G645" s="108"/>
      <c r="H645" s="108"/>
      <c r="I645" s="108"/>
      <c r="J645" s="108"/>
      <c r="K645" s="108"/>
      <c r="L645" s="108"/>
      <c r="M645" s="108"/>
      <c r="N645" s="108"/>
      <c r="O645" s="108"/>
      <c r="P645" s="107"/>
      <c r="Q645" s="108"/>
      <c r="R645" s="108"/>
      <c r="S645" s="108"/>
      <c r="T645" s="108"/>
      <c r="U645" s="108"/>
      <c r="V645" s="108"/>
      <c r="W645" s="108"/>
      <c r="X645" s="108"/>
    </row>
    <row r="646" spans="1:24" ht="18.75" customHeight="1">
      <c r="A646" s="108"/>
      <c r="B646" s="108"/>
      <c r="C646" s="108"/>
      <c r="D646" s="108"/>
      <c r="E646" s="108"/>
      <c r="F646" s="108"/>
      <c r="G646" s="108"/>
      <c r="H646" s="108"/>
      <c r="I646" s="108"/>
      <c r="J646" s="108"/>
      <c r="K646" s="108"/>
      <c r="L646" s="108"/>
      <c r="M646" s="108"/>
      <c r="N646" s="108"/>
      <c r="O646" s="108"/>
      <c r="P646" s="107"/>
      <c r="Q646" s="108"/>
      <c r="R646" s="108"/>
      <c r="S646" s="108"/>
      <c r="T646" s="108"/>
      <c r="U646" s="108"/>
      <c r="V646" s="108"/>
      <c r="W646" s="108"/>
      <c r="X646" s="108"/>
    </row>
    <row r="647" spans="1:24" ht="18.75" customHeight="1">
      <c r="A647" s="108"/>
      <c r="B647" s="108"/>
      <c r="C647" s="108"/>
      <c r="D647" s="108"/>
      <c r="E647" s="108"/>
      <c r="F647" s="108"/>
      <c r="G647" s="108"/>
      <c r="H647" s="108"/>
      <c r="I647" s="108"/>
      <c r="J647" s="108"/>
      <c r="K647" s="108"/>
      <c r="L647" s="108"/>
      <c r="M647" s="108"/>
      <c r="N647" s="108"/>
      <c r="O647" s="108"/>
      <c r="P647" s="107"/>
      <c r="Q647" s="108"/>
      <c r="R647" s="108"/>
      <c r="S647" s="108"/>
      <c r="T647" s="108"/>
      <c r="U647" s="108"/>
      <c r="V647" s="108"/>
      <c r="W647" s="108"/>
      <c r="X647" s="108"/>
    </row>
    <row r="648" spans="1:24" ht="18.75" customHeight="1">
      <c r="A648" s="108"/>
      <c r="B648" s="108"/>
      <c r="C648" s="108"/>
      <c r="D648" s="108"/>
      <c r="E648" s="108"/>
      <c r="F648" s="108"/>
      <c r="G648" s="108"/>
      <c r="H648" s="108"/>
      <c r="I648" s="108"/>
      <c r="J648" s="108"/>
      <c r="K648" s="108"/>
      <c r="L648" s="108"/>
      <c r="M648" s="108"/>
      <c r="N648" s="108"/>
      <c r="O648" s="108"/>
      <c r="P648" s="107"/>
      <c r="Q648" s="108"/>
      <c r="R648" s="108"/>
      <c r="S648" s="108"/>
      <c r="T648" s="108"/>
      <c r="U648" s="108"/>
      <c r="V648" s="108"/>
      <c r="W648" s="108"/>
      <c r="X648" s="108"/>
    </row>
    <row r="649" spans="1:24" ht="18.75" customHeight="1">
      <c r="A649" s="108"/>
      <c r="B649" s="108"/>
      <c r="C649" s="108"/>
      <c r="D649" s="108"/>
      <c r="E649" s="108"/>
      <c r="F649" s="108"/>
      <c r="G649" s="108"/>
      <c r="H649" s="108"/>
      <c r="I649" s="108"/>
      <c r="J649" s="108"/>
      <c r="K649" s="108"/>
      <c r="L649" s="108"/>
      <c r="M649" s="108"/>
      <c r="N649" s="108"/>
      <c r="O649" s="108"/>
      <c r="P649" s="107"/>
      <c r="Q649" s="108"/>
      <c r="R649" s="108"/>
      <c r="S649" s="108"/>
      <c r="T649" s="108"/>
      <c r="U649" s="108"/>
      <c r="V649" s="108"/>
      <c r="W649" s="108"/>
      <c r="X649" s="108"/>
    </row>
    <row r="650" spans="1:24" ht="18.75" customHeight="1">
      <c r="A650" s="108"/>
      <c r="B650" s="108"/>
      <c r="C650" s="108"/>
      <c r="D650" s="108"/>
      <c r="E650" s="108"/>
      <c r="F650" s="108"/>
      <c r="G650" s="108"/>
      <c r="H650" s="108"/>
      <c r="I650" s="108"/>
      <c r="J650" s="108"/>
      <c r="K650" s="108"/>
      <c r="L650" s="108"/>
      <c r="M650" s="108"/>
      <c r="N650" s="108"/>
      <c r="O650" s="108"/>
      <c r="P650" s="107"/>
      <c r="Q650" s="108"/>
      <c r="R650" s="108"/>
      <c r="S650" s="108"/>
      <c r="T650" s="108"/>
      <c r="U650" s="108"/>
      <c r="V650" s="108"/>
      <c r="W650" s="108"/>
      <c r="X650" s="108"/>
    </row>
    <row r="651" spans="1:24" ht="18.75" customHeight="1">
      <c r="A651" s="108"/>
      <c r="B651" s="108"/>
      <c r="C651" s="108"/>
      <c r="D651" s="108"/>
      <c r="E651" s="108"/>
      <c r="F651" s="108"/>
      <c r="G651" s="108"/>
      <c r="H651" s="108"/>
      <c r="I651" s="108"/>
      <c r="J651" s="108"/>
      <c r="K651" s="108"/>
      <c r="L651" s="108"/>
      <c r="M651" s="108"/>
      <c r="N651" s="108"/>
      <c r="O651" s="108"/>
      <c r="P651" s="107"/>
      <c r="Q651" s="108"/>
      <c r="R651" s="108"/>
      <c r="S651" s="108"/>
      <c r="T651" s="108"/>
      <c r="U651" s="108"/>
      <c r="V651" s="108"/>
      <c r="W651" s="108"/>
      <c r="X651" s="108"/>
    </row>
    <row r="652" spans="1:24" ht="18.75" customHeight="1">
      <c r="A652" s="108"/>
      <c r="B652" s="108"/>
      <c r="C652" s="108"/>
      <c r="D652" s="108"/>
      <c r="E652" s="108"/>
      <c r="F652" s="108"/>
      <c r="G652" s="108"/>
      <c r="H652" s="108"/>
      <c r="I652" s="108"/>
      <c r="J652" s="108"/>
      <c r="K652" s="108"/>
      <c r="L652" s="108"/>
      <c r="M652" s="108"/>
      <c r="N652" s="108"/>
      <c r="O652" s="108"/>
      <c r="P652" s="107"/>
      <c r="Q652" s="108"/>
      <c r="R652" s="108"/>
      <c r="S652" s="108"/>
      <c r="T652" s="108"/>
      <c r="U652" s="108"/>
      <c r="V652" s="108"/>
      <c r="W652" s="108"/>
      <c r="X652" s="108"/>
    </row>
    <row r="653" spans="1:24" ht="18.75" customHeight="1">
      <c r="A653" s="108"/>
      <c r="B653" s="108"/>
      <c r="C653" s="108"/>
      <c r="D653" s="108"/>
      <c r="E653" s="108"/>
      <c r="F653" s="108"/>
      <c r="G653" s="108"/>
      <c r="H653" s="108"/>
      <c r="I653" s="108"/>
      <c r="J653" s="108"/>
      <c r="K653" s="108"/>
      <c r="L653" s="108"/>
      <c r="M653" s="108"/>
      <c r="N653" s="108"/>
      <c r="O653" s="108"/>
      <c r="P653" s="107"/>
      <c r="Q653" s="108"/>
      <c r="R653" s="108"/>
      <c r="S653" s="108"/>
      <c r="T653" s="108"/>
      <c r="U653" s="108"/>
      <c r="V653" s="108"/>
      <c r="W653" s="108"/>
      <c r="X653" s="108"/>
    </row>
    <row r="654" spans="1:24" ht="18.75" customHeight="1">
      <c r="A654" s="108"/>
      <c r="B654" s="108"/>
      <c r="C654" s="108"/>
      <c r="D654" s="108"/>
      <c r="E654" s="108"/>
      <c r="F654" s="108"/>
      <c r="G654" s="108"/>
      <c r="H654" s="108"/>
      <c r="I654" s="108"/>
      <c r="J654" s="108"/>
      <c r="K654" s="108"/>
      <c r="L654" s="108"/>
      <c r="M654" s="108"/>
      <c r="N654" s="108"/>
      <c r="O654" s="108"/>
      <c r="P654" s="107"/>
      <c r="Q654" s="108"/>
      <c r="R654" s="108"/>
      <c r="S654" s="108"/>
      <c r="T654" s="108"/>
      <c r="U654" s="108"/>
      <c r="V654" s="108"/>
      <c r="W654" s="108"/>
      <c r="X654" s="108"/>
    </row>
    <row r="655" spans="1:24" ht="18.75" customHeight="1">
      <c r="A655" s="108"/>
      <c r="B655" s="108"/>
      <c r="C655" s="108"/>
      <c r="D655" s="108"/>
      <c r="E655" s="108"/>
      <c r="F655" s="108"/>
      <c r="G655" s="108"/>
      <c r="H655" s="108"/>
      <c r="I655" s="108"/>
      <c r="J655" s="108"/>
      <c r="K655" s="108"/>
      <c r="L655" s="108"/>
      <c r="M655" s="108"/>
      <c r="N655" s="108"/>
      <c r="O655" s="108"/>
      <c r="P655" s="107"/>
      <c r="Q655" s="108"/>
      <c r="R655" s="108"/>
      <c r="S655" s="108"/>
      <c r="T655" s="108"/>
      <c r="U655" s="108"/>
      <c r="V655" s="108"/>
      <c r="W655" s="108"/>
      <c r="X655" s="108"/>
    </row>
    <row r="656" spans="1:24" ht="18.75" customHeight="1">
      <c r="A656" s="108"/>
      <c r="B656" s="108"/>
      <c r="C656" s="108"/>
      <c r="D656" s="108"/>
      <c r="E656" s="108"/>
      <c r="F656" s="108"/>
      <c r="G656" s="108"/>
      <c r="H656" s="108"/>
      <c r="I656" s="108"/>
      <c r="J656" s="108"/>
      <c r="K656" s="108"/>
      <c r="L656" s="108"/>
      <c r="M656" s="108"/>
      <c r="N656" s="108"/>
      <c r="O656" s="108"/>
      <c r="P656" s="107"/>
      <c r="Q656" s="108"/>
      <c r="R656" s="108"/>
      <c r="S656" s="108"/>
      <c r="T656" s="108"/>
      <c r="U656" s="108"/>
      <c r="V656" s="108"/>
      <c r="W656" s="108"/>
      <c r="X656" s="108"/>
    </row>
    <row r="657" spans="1:24" ht="18.75" customHeight="1">
      <c r="A657" s="108"/>
      <c r="B657" s="108"/>
      <c r="C657" s="108"/>
      <c r="D657" s="108"/>
      <c r="E657" s="108"/>
      <c r="F657" s="108"/>
      <c r="G657" s="108"/>
      <c r="H657" s="108"/>
      <c r="I657" s="108"/>
      <c r="J657" s="108"/>
      <c r="K657" s="108"/>
      <c r="L657" s="108"/>
      <c r="M657" s="108"/>
      <c r="N657" s="108"/>
      <c r="O657" s="108"/>
      <c r="P657" s="107"/>
      <c r="Q657" s="108"/>
      <c r="R657" s="108"/>
      <c r="S657" s="108"/>
      <c r="T657" s="108"/>
      <c r="U657" s="108"/>
      <c r="V657" s="108"/>
      <c r="W657" s="108"/>
      <c r="X657" s="108"/>
    </row>
    <row r="658" spans="1:24" ht="18.75" customHeight="1">
      <c r="A658" s="108"/>
      <c r="B658" s="108"/>
      <c r="C658" s="108"/>
      <c r="D658" s="108"/>
      <c r="E658" s="108"/>
      <c r="F658" s="108"/>
      <c r="G658" s="108"/>
      <c r="H658" s="108"/>
      <c r="I658" s="108"/>
      <c r="J658" s="108"/>
      <c r="K658" s="108"/>
      <c r="L658" s="108"/>
      <c r="M658" s="108"/>
      <c r="N658" s="108"/>
      <c r="O658" s="108"/>
      <c r="P658" s="107"/>
      <c r="Q658" s="108"/>
      <c r="R658" s="108"/>
      <c r="S658" s="108"/>
      <c r="T658" s="108"/>
      <c r="U658" s="108"/>
      <c r="V658" s="108"/>
      <c r="W658" s="108"/>
      <c r="X658" s="108"/>
    </row>
    <row r="659" spans="1:24" ht="18.75" customHeight="1">
      <c r="A659" s="108"/>
      <c r="B659" s="108"/>
      <c r="C659" s="108"/>
      <c r="D659" s="108"/>
      <c r="E659" s="108"/>
      <c r="F659" s="108"/>
      <c r="G659" s="108"/>
      <c r="H659" s="108"/>
      <c r="I659" s="108"/>
      <c r="J659" s="108"/>
      <c r="K659" s="108"/>
      <c r="L659" s="108"/>
      <c r="M659" s="108"/>
      <c r="N659" s="108"/>
      <c r="O659" s="108"/>
      <c r="P659" s="107"/>
      <c r="Q659" s="108"/>
      <c r="R659" s="108"/>
      <c r="S659" s="108"/>
      <c r="T659" s="108"/>
      <c r="U659" s="108"/>
      <c r="V659" s="108"/>
      <c r="W659" s="108"/>
      <c r="X659" s="108"/>
    </row>
    <row r="660" spans="1:24" ht="18.75" customHeight="1">
      <c r="A660" s="108"/>
      <c r="B660" s="108"/>
      <c r="C660" s="108"/>
      <c r="D660" s="108"/>
      <c r="E660" s="108"/>
      <c r="F660" s="108"/>
      <c r="G660" s="108"/>
      <c r="H660" s="108"/>
      <c r="I660" s="108"/>
      <c r="J660" s="108"/>
      <c r="K660" s="108"/>
      <c r="L660" s="108"/>
      <c r="M660" s="108"/>
      <c r="N660" s="108"/>
      <c r="O660" s="108"/>
      <c r="P660" s="107"/>
      <c r="Q660" s="108"/>
      <c r="R660" s="108"/>
      <c r="S660" s="108"/>
      <c r="T660" s="108"/>
      <c r="U660" s="108"/>
      <c r="V660" s="108"/>
      <c r="W660" s="108"/>
      <c r="X660" s="108"/>
    </row>
    <row r="661" spans="1:24" ht="18.75" customHeight="1">
      <c r="A661" s="108"/>
      <c r="B661" s="108"/>
      <c r="C661" s="108"/>
      <c r="D661" s="108"/>
      <c r="E661" s="108"/>
      <c r="F661" s="108"/>
      <c r="G661" s="108"/>
      <c r="H661" s="108"/>
      <c r="I661" s="108"/>
      <c r="J661" s="108"/>
      <c r="K661" s="108"/>
      <c r="L661" s="108"/>
      <c r="M661" s="108"/>
      <c r="N661" s="108"/>
      <c r="O661" s="108"/>
      <c r="P661" s="107"/>
      <c r="Q661" s="108"/>
      <c r="R661" s="108"/>
      <c r="S661" s="108"/>
      <c r="T661" s="108"/>
      <c r="U661" s="108"/>
      <c r="V661" s="108"/>
      <c r="W661" s="108"/>
      <c r="X661" s="108"/>
    </row>
    <row r="662" spans="1:24" ht="18.75" customHeight="1">
      <c r="A662" s="108"/>
      <c r="B662" s="108"/>
      <c r="C662" s="108"/>
      <c r="D662" s="108"/>
      <c r="E662" s="108"/>
      <c r="F662" s="108"/>
      <c r="G662" s="108"/>
      <c r="H662" s="108"/>
      <c r="I662" s="108"/>
      <c r="J662" s="108"/>
      <c r="K662" s="108"/>
      <c r="L662" s="108"/>
      <c r="M662" s="108"/>
      <c r="N662" s="108"/>
      <c r="O662" s="108"/>
      <c r="P662" s="107"/>
      <c r="Q662" s="108"/>
      <c r="R662" s="108"/>
      <c r="S662" s="108"/>
      <c r="T662" s="108"/>
      <c r="U662" s="108"/>
      <c r="V662" s="108"/>
      <c r="W662" s="108"/>
      <c r="X662" s="108"/>
    </row>
    <row r="663" spans="1:24" ht="18.75" customHeight="1">
      <c r="A663" s="108"/>
      <c r="B663" s="108"/>
      <c r="C663" s="108"/>
      <c r="D663" s="108"/>
      <c r="E663" s="108"/>
      <c r="F663" s="108"/>
      <c r="G663" s="108"/>
      <c r="H663" s="108"/>
      <c r="I663" s="108"/>
      <c r="J663" s="108"/>
      <c r="K663" s="108"/>
      <c r="L663" s="108"/>
      <c r="M663" s="108"/>
      <c r="N663" s="108"/>
      <c r="O663" s="108"/>
      <c r="P663" s="107"/>
      <c r="Q663" s="108"/>
      <c r="R663" s="108"/>
      <c r="S663" s="108"/>
      <c r="T663" s="108"/>
      <c r="U663" s="108"/>
      <c r="V663" s="108"/>
      <c r="W663" s="108"/>
      <c r="X663" s="108"/>
    </row>
    <row r="664" spans="1:24" ht="18.75" customHeight="1">
      <c r="A664" s="108"/>
      <c r="B664" s="108"/>
      <c r="C664" s="108"/>
      <c r="D664" s="108"/>
      <c r="E664" s="108"/>
      <c r="F664" s="108"/>
      <c r="G664" s="108"/>
      <c r="H664" s="108"/>
      <c r="I664" s="108"/>
      <c r="J664" s="108"/>
      <c r="K664" s="108"/>
      <c r="L664" s="108"/>
      <c r="M664" s="108"/>
      <c r="N664" s="108"/>
      <c r="O664" s="108"/>
      <c r="P664" s="107"/>
      <c r="Q664" s="108"/>
      <c r="R664" s="108"/>
      <c r="S664" s="108"/>
      <c r="T664" s="108"/>
      <c r="U664" s="108"/>
      <c r="V664" s="108"/>
      <c r="W664" s="108"/>
      <c r="X664" s="108"/>
    </row>
    <row r="665" spans="1:24" ht="18.75" customHeight="1">
      <c r="A665" s="108"/>
      <c r="B665" s="108"/>
      <c r="C665" s="108"/>
      <c r="D665" s="108"/>
      <c r="E665" s="108"/>
      <c r="F665" s="108"/>
      <c r="G665" s="108"/>
      <c r="H665" s="108"/>
      <c r="I665" s="108"/>
      <c r="J665" s="108"/>
      <c r="K665" s="108"/>
      <c r="L665" s="108"/>
      <c r="M665" s="108"/>
      <c r="N665" s="108"/>
      <c r="O665" s="108"/>
      <c r="P665" s="107"/>
      <c r="Q665" s="108"/>
      <c r="R665" s="108"/>
      <c r="S665" s="108"/>
      <c r="T665" s="108"/>
      <c r="U665" s="108"/>
      <c r="V665" s="108"/>
      <c r="W665" s="108"/>
      <c r="X665" s="108"/>
    </row>
    <row r="666" spans="1:24" ht="18.75" customHeight="1">
      <c r="A666" s="108"/>
      <c r="B666" s="108"/>
      <c r="C666" s="108"/>
      <c r="D666" s="108"/>
      <c r="E666" s="108"/>
      <c r="F666" s="108"/>
      <c r="G666" s="108"/>
      <c r="H666" s="108"/>
      <c r="I666" s="108"/>
      <c r="J666" s="108"/>
      <c r="K666" s="108"/>
      <c r="L666" s="108"/>
      <c r="M666" s="108"/>
      <c r="N666" s="108"/>
      <c r="O666" s="108"/>
      <c r="P666" s="107"/>
      <c r="Q666" s="108"/>
      <c r="R666" s="108"/>
      <c r="S666" s="108"/>
      <c r="T666" s="108"/>
      <c r="U666" s="108"/>
      <c r="V666" s="108"/>
      <c r="W666" s="108"/>
      <c r="X666" s="108"/>
    </row>
    <row r="667" spans="1:24" ht="18.75" customHeight="1">
      <c r="A667" s="108"/>
      <c r="B667" s="108"/>
      <c r="C667" s="108"/>
      <c r="D667" s="108"/>
      <c r="E667" s="108"/>
      <c r="F667" s="108"/>
      <c r="G667" s="108"/>
      <c r="H667" s="108"/>
      <c r="I667" s="108"/>
      <c r="J667" s="108"/>
      <c r="K667" s="108"/>
      <c r="L667" s="108"/>
      <c r="M667" s="108"/>
      <c r="N667" s="108"/>
      <c r="O667" s="108"/>
      <c r="P667" s="107"/>
      <c r="Q667" s="108"/>
      <c r="R667" s="108"/>
      <c r="S667" s="108"/>
      <c r="T667" s="108"/>
      <c r="U667" s="108"/>
      <c r="V667" s="108"/>
      <c r="W667" s="108"/>
      <c r="X667" s="108"/>
    </row>
    <row r="668" spans="1:24" ht="18.75" customHeight="1">
      <c r="A668" s="108"/>
      <c r="B668" s="108"/>
      <c r="C668" s="108"/>
      <c r="D668" s="108"/>
      <c r="E668" s="108"/>
      <c r="F668" s="108"/>
      <c r="G668" s="108"/>
      <c r="H668" s="108"/>
      <c r="I668" s="108"/>
      <c r="J668" s="108"/>
      <c r="K668" s="108"/>
      <c r="L668" s="108"/>
      <c r="M668" s="108"/>
      <c r="N668" s="108"/>
      <c r="O668" s="108"/>
      <c r="P668" s="107"/>
      <c r="Q668" s="108"/>
      <c r="R668" s="108"/>
      <c r="S668" s="108"/>
      <c r="T668" s="108"/>
      <c r="U668" s="108"/>
      <c r="V668" s="108"/>
      <c r="W668" s="108"/>
      <c r="X668" s="108"/>
    </row>
    <row r="669" spans="1:24" ht="18.75" customHeight="1">
      <c r="A669" s="108"/>
      <c r="B669" s="108"/>
      <c r="C669" s="108"/>
      <c r="D669" s="108"/>
      <c r="E669" s="108"/>
      <c r="F669" s="108"/>
      <c r="G669" s="108"/>
      <c r="H669" s="108"/>
      <c r="I669" s="108"/>
      <c r="J669" s="108"/>
      <c r="K669" s="108"/>
      <c r="L669" s="108"/>
      <c r="M669" s="108"/>
      <c r="N669" s="108"/>
      <c r="O669" s="108"/>
      <c r="P669" s="107"/>
      <c r="Q669" s="108"/>
      <c r="R669" s="108"/>
      <c r="S669" s="108"/>
      <c r="T669" s="108"/>
      <c r="U669" s="108"/>
      <c r="V669" s="108"/>
      <c r="W669" s="108"/>
      <c r="X669" s="108"/>
    </row>
    <row r="670" spans="1:24" ht="18.75" customHeight="1">
      <c r="A670" s="108"/>
      <c r="B670" s="108"/>
      <c r="C670" s="108"/>
      <c r="D670" s="108"/>
      <c r="E670" s="108"/>
      <c r="F670" s="108"/>
      <c r="G670" s="108"/>
      <c r="H670" s="108"/>
      <c r="I670" s="108"/>
      <c r="J670" s="108"/>
      <c r="K670" s="108"/>
      <c r="L670" s="108"/>
      <c r="M670" s="108"/>
      <c r="N670" s="108"/>
      <c r="O670" s="108"/>
      <c r="P670" s="107"/>
      <c r="Q670" s="108"/>
      <c r="R670" s="108"/>
      <c r="S670" s="108"/>
      <c r="T670" s="108"/>
      <c r="U670" s="108"/>
      <c r="V670" s="108"/>
      <c r="W670" s="108"/>
      <c r="X670" s="108"/>
    </row>
    <row r="671" spans="1:24" ht="18.75" customHeight="1">
      <c r="A671" s="108"/>
      <c r="B671" s="108"/>
      <c r="C671" s="108"/>
      <c r="D671" s="108"/>
      <c r="E671" s="108"/>
      <c r="F671" s="108"/>
      <c r="G671" s="108"/>
      <c r="H671" s="108"/>
      <c r="I671" s="108"/>
      <c r="J671" s="108"/>
      <c r="K671" s="108"/>
      <c r="L671" s="108"/>
      <c r="M671" s="108"/>
      <c r="N671" s="108"/>
      <c r="O671" s="108"/>
      <c r="P671" s="107"/>
      <c r="Q671" s="108"/>
      <c r="R671" s="108"/>
      <c r="S671" s="108"/>
      <c r="T671" s="108"/>
      <c r="U671" s="108"/>
      <c r="V671" s="108"/>
      <c r="W671" s="108"/>
      <c r="X671" s="108"/>
    </row>
    <row r="672" spans="1:24" ht="18.75" customHeight="1">
      <c r="A672" s="108"/>
      <c r="B672" s="108"/>
      <c r="C672" s="108"/>
      <c r="D672" s="108"/>
      <c r="E672" s="108"/>
      <c r="F672" s="108"/>
      <c r="G672" s="108"/>
      <c r="H672" s="108"/>
      <c r="I672" s="108"/>
      <c r="J672" s="108"/>
      <c r="K672" s="108"/>
      <c r="L672" s="108"/>
      <c r="M672" s="108"/>
      <c r="N672" s="108"/>
      <c r="O672" s="108"/>
      <c r="P672" s="107"/>
      <c r="Q672" s="108"/>
      <c r="R672" s="108"/>
      <c r="S672" s="108"/>
      <c r="T672" s="108"/>
      <c r="U672" s="108"/>
      <c r="V672" s="108"/>
      <c r="W672" s="108"/>
      <c r="X672" s="108"/>
    </row>
    <row r="673" spans="1:24" ht="18.75" customHeight="1">
      <c r="A673" s="108"/>
      <c r="B673" s="108"/>
      <c r="C673" s="108"/>
      <c r="D673" s="108"/>
      <c r="E673" s="108"/>
      <c r="F673" s="108"/>
      <c r="G673" s="108"/>
      <c r="H673" s="108"/>
      <c r="I673" s="108"/>
      <c r="J673" s="108"/>
      <c r="K673" s="108"/>
      <c r="L673" s="108"/>
      <c r="M673" s="108"/>
      <c r="N673" s="108"/>
      <c r="O673" s="108"/>
      <c r="P673" s="107"/>
      <c r="Q673" s="108"/>
      <c r="R673" s="108"/>
      <c r="S673" s="108"/>
      <c r="T673" s="108"/>
      <c r="U673" s="108"/>
      <c r="V673" s="108"/>
      <c r="W673" s="108"/>
      <c r="X673" s="108"/>
    </row>
    <row r="674" spans="1:24" ht="18.75" customHeight="1">
      <c r="A674" s="108"/>
      <c r="B674" s="108"/>
      <c r="C674" s="108"/>
      <c r="D674" s="108"/>
      <c r="E674" s="108"/>
      <c r="F674" s="108"/>
      <c r="G674" s="108"/>
      <c r="H674" s="108"/>
      <c r="I674" s="108"/>
      <c r="J674" s="108"/>
      <c r="K674" s="108"/>
      <c r="L674" s="108"/>
      <c r="M674" s="108"/>
      <c r="N674" s="108"/>
      <c r="O674" s="108"/>
      <c r="P674" s="107"/>
      <c r="Q674" s="108"/>
      <c r="R674" s="108"/>
      <c r="S674" s="108"/>
      <c r="T674" s="108"/>
      <c r="U674" s="108"/>
      <c r="V674" s="108"/>
      <c r="W674" s="108"/>
      <c r="X674" s="108"/>
    </row>
    <row r="675" spans="1:24" ht="18.75" customHeight="1">
      <c r="A675" s="108"/>
      <c r="B675" s="108"/>
      <c r="C675" s="108"/>
      <c r="D675" s="108"/>
      <c r="E675" s="108"/>
      <c r="F675" s="108"/>
      <c r="G675" s="108"/>
      <c r="H675" s="108"/>
      <c r="I675" s="108"/>
      <c r="J675" s="108"/>
      <c r="K675" s="108"/>
      <c r="L675" s="108"/>
      <c r="M675" s="108"/>
      <c r="N675" s="108"/>
      <c r="O675" s="108"/>
      <c r="P675" s="107"/>
      <c r="Q675" s="108"/>
      <c r="R675" s="108"/>
      <c r="S675" s="108"/>
      <c r="T675" s="108"/>
      <c r="U675" s="108"/>
      <c r="V675" s="108"/>
      <c r="W675" s="108"/>
      <c r="X675" s="108"/>
    </row>
    <row r="676" spans="1:24" ht="18.75" customHeight="1">
      <c r="A676" s="108"/>
      <c r="B676" s="108"/>
      <c r="C676" s="108"/>
      <c r="D676" s="108"/>
      <c r="E676" s="108"/>
      <c r="F676" s="108"/>
      <c r="G676" s="108"/>
      <c r="H676" s="108"/>
      <c r="I676" s="108"/>
      <c r="J676" s="108"/>
      <c r="K676" s="108"/>
      <c r="L676" s="108"/>
      <c r="M676" s="108"/>
      <c r="N676" s="108"/>
      <c r="O676" s="108"/>
      <c r="P676" s="107"/>
      <c r="Q676" s="108"/>
      <c r="R676" s="108"/>
      <c r="S676" s="108"/>
      <c r="T676" s="108"/>
      <c r="U676" s="108"/>
      <c r="V676" s="108"/>
      <c r="W676" s="108"/>
      <c r="X676" s="108"/>
    </row>
    <row r="677" spans="1:24" ht="18.75" customHeight="1">
      <c r="A677" s="108"/>
      <c r="B677" s="108"/>
      <c r="C677" s="108"/>
      <c r="D677" s="108"/>
      <c r="E677" s="108"/>
      <c r="F677" s="108"/>
      <c r="G677" s="108"/>
      <c r="H677" s="108"/>
      <c r="I677" s="108"/>
      <c r="J677" s="108"/>
      <c r="K677" s="108"/>
      <c r="L677" s="108"/>
      <c r="M677" s="108"/>
      <c r="N677" s="108"/>
      <c r="O677" s="108"/>
      <c r="P677" s="107"/>
      <c r="Q677" s="108"/>
      <c r="R677" s="108"/>
      <c r="S677" s="108"/>
      <c r="T677" s="108"/>
      <c r="U677" s="108"/>
      <c r="V677" s="108"/>
      <c r="W677" s="108"/>
      <c r="X677" s="108"/>
    </row>
    <row r="678" spans="1:24" ht="18.75" customHeight="1">
      <c r="A678" s="108"/>
      <c r="B678" s="108"/>
      <c r="C678" s="108"/>
      <c r="D678" s="108"/>
      <c r="E678" s="108"/>
      <c r="F678" s="108"/>
      <c r="G678" s="108"/>
      <c r="H678" s="108"/>
      <c r="I678" s="108"/>
      <c r="J678" s="108"/>
      <c r="K678" s="108"/>
      <c r="L678" s="108"/>
      <c r="M678" s="108"/>
      <c r="N678" s="108"/>
      <c r="O678" s="108"/>
      <c r="P678" s="107"/>
      <c r="Q678" s="108"/>
      <c r="R678" s="108"/>
      <c r="S678" s="108"/>
      <c r="T678" s="108"/>
      <c r="U678" s="108"/>
      <c r="V678" s="108"/>
      <c r="W678" s="108"/>
      <c r="X678" s="108"/>
    </row>
    <row r="679" spans="1:24" ht="18.75" customHeight="1">
      <c r="A679" s="108"/>
      <c r="B679" s="108"/>
      <c r="C679" s="108"/>
      <c r="D679" s="108"/>
      <c r="E679" s="108"/>
      <c r="F679" s="108"/>
      <c r="G679" s="108"/>
      <c r="H679" s="108"/>
      <c r="I679" s="108"/>
      <c r="J679" s="108"/>
      <c r="K679" s="108"/>
      <c r="L679" s="108"/>
      <c r="M679" s="108"/>
      <c r="N679" s="108"/>
      <c r="O679" s="108"/>
      <c r="P679" s="107"/>
      <c r="Q679" s="108"/>
      <c r="R679" s="108"/>
      <c r="S679" s="108"/>
      <c r="T679" s="108"/>
      <c r="U679" s="108"/>
      <c r="V679" s="108"/>
      <c r="W679" s="108"/>
      <c r="X679" s="108"/>
    </row>
    <row r="680" spans="1:24" ht="18.75" customHeight="1">
      <c r="A680" s="108"/>
      <c r="B680" s="108"/>
      <c r="C680" s="108"/>
      <c r="D680" s="108"/>
      <c r="E680" s="108"/>
      <c r="F680" s="108"/>
      <c r="G680" s="108"/>
      <c r="H680" s="108"/>
      <c r="I680" s="108"/>
      <c r="J680" s="108"/>
      <c r="K680" s="108"/>
      <c r="L680" s="108"/>
      <c r="M680" s="108"/>
      <c r="N680" s="108"/>
      <c r="O680" s="108"/>
      <c r="P680" s="107"/>
      <c r="Q680" s="108"/>
      <c r="R680" s="108"/>
      <c r="S680" s="108"/>
      <c r="T680" s="108"/>
      <c r="U680" s="108"/>
      <c r="V680" s="108"/>
      <c r="W680" s="108"/>
      <c r="X680" s="108"/>
    </row>
    <row r="681" spans="1:24" ht="18.75" customHeight="1">
      <c r="A681" s="108"/>
      <c r="B681" s="108"/>
      <c r="C681" s="108"/>
      <c r="D681" s="108"/>
      <c r="E681" s="108"/>
      <c r="F681" s="108"/>
      <c r="G681" s="108"/>
      <c r="H681" s="108"/>
      <c r="I681" s="108"/>
      <c r="J681" s="108"/>
      <c r="K681" s="108"/>
      <c r="L681" s="108"/>
      <c r="M681" s="108"/>
      <c r="N681" s="108"/>
      <c r="O681" s="108"/>
      <c r="P681" s="107"/>
      <c r="Q681" s="108"/>
      <c r="R681" s="108"/>
      <c r="S681" s="108"/>
      <c r="T681" s="108"/>
      <c r="U681" s="108"/>
      <c r="V681" s="108"/>
      <c r="W681" s="108"/>
      <c r="X681" s="108"/>
    </row>
    <row r="682" spans="1:24" ht="18.75" customHeight="1">
      <c r="A682" s="108"/>
      <c r="B682" s="108"/>
      <c r="C682" s="108"/>
      <c r="D682" s="108"/>
      <c r="E682" s="108"/>
      <c r="F682" s="108"/>
      <c r="G682" s="108"/>
      <c r="H682" s="108"/>
      <c r="I682" s="108"/>
      <c r="J682" s="108"/>
      <c r="K682" s="108"/>
      <c r="L682" s="108"/>
      <c r="M682" s="108"/>
      <c r="N682" s="108"/>
      <c r="O682" s="108"/>
      <c r="P682" s="107"/>
      <c r="Q682" s="108"/>
      <c r="R682" s="108"/>
      <c r="S682" s="108"/>
      <c r="T682" s="108"/>
      <c r="U682" s="108"/>
      <c r="V682" s="108"/>
      <c r="W682" s="108"/>
      <c r="X682" s="108"/>
    </row>
    <row r="683" spans="1:24" ht="18.75" customHeight="1">
      <c r="A683" s="108"/>
      <c r="B683" s="108"/>
      <c r="C683" s="108"/>
      <c r="D683" s="108"/>
      <c r="E683" s="108"/>
      <c r="F683" s="108"/>
      <c r="G683" s="108"/>
      <c r="H683" s="108"/>
      <c r="I683" s="108"/>
      <c r="J683" s="108"/>
      <c r="K683" s="108"/>
      <c r="L683" s="108"/>
      <c r="M683" s="108"/>
      <c r="N683" s="108"/>
      <c r="O683" s="108"/>
      <c r="P683" s="107"/>
      <c r="Q683" s="108"/>
      <c r="R683" s="108"/>
      <c r="S683" s="108"/>
      <c r="T683" s="108"/>
      <c r="U683" s="108"/>
      <c r="V683" s="108"/>
      <c r="W683" s="108"/>
      <c r="X683" s="108"/>
    </row>
    <row r="684" spans="1:24" ht="18.75" customHeight="1">
      <c r="A684" s="108"/>
      <c r="B684" s="108"/>
      <c r="C684" s="108"/>
      <c r="D684" s="108"/>
      <c r="E684" s="108"/>
      <c r="F684" s="108"/>
      <c r="G684" s="108"/>
      <c r="H684" s="108"/>
      <c r="I684" s="108"/>
      <c r="J684" s="108"/>
      <c r="K684" s="108"/>
      <c r="L684" s="108"/>
      <c r="M684" s="108"/>
      <c r="N684" s="108"/>
      <c r="O684" s="108"/>
      <c r="P684" s="107"/>
      <c r="Q684" s="108"/>
      <c r="R684" s="108"/>
      <c r="S684" s="108"/>
      <c r="T684" s="108"/>
      <c r="U684" s="108"/>
      <c r="V684" s="108"/>
      <c r="W684" s="108"/>
      <c r="X684" s="108"/>
    </row>
    <row r="685" spans="1:24" ht="18.75" customHeight="1">
      <c r="A685" s="108"/>
      <c r="B685" s="108"/>
      <c r="C685" s="108"/>
      <c r="D685" s="108"/>
      <c r="E685" s="108"/>
      <c r="F685" s="108"/>
      <c r="G685" s="108"/>
      <c r="H685" s="108"/>
      <c r="I685" s="108"/>
      <c r="J685" s="108"/>
      <c r="K685" s="108"/>
      <c r="L685" s="108"/>
      <c r="M685" s="108"/>
      <c r="N685" s="108"/>
      <c r="O685" s="108"/>
      <c r="P685" s="107"/>
      <c r="Q685" s="108"/>
      <c r="R685" s="108"/>
      <c r="S685" s="108"/>
      <c r="T685" s="108"/>
      <c r="U685" s="108"/>
      <c r="V685" s="108"/>
      <c r="W685" s="108"/>
      <c r="X685" s="108"/>
    </row>
    <row r="686" spans="1:24" ht="18.75" customHeight="1">
      <c r="A686" s="108"/>
      <c r="B686" s="108"/>
      <c r="C686" s="108"/>
      <c r="D686" s="108"/>
      <c r="E686" s="108"/>
      <c r="F686" s="108"/>
      <c r="G686" s="108"/>
      <c r="H686" s="108"/>
      <c r="I686" s="108"/>
      <c r="J686" s="108"/>
      <c r="K686" s="108"/>
      <c r="L686" s="108"/>
      <c r="M686" s="108"/>
      <c r="N686" s="108"/>
      <c r="O686" s="108"/>
      <c r="P686" s="107"/>
      <c r="Q686" s="108"/>
      <c r="R686" s="108"/>
      <c r="S686" s="108"/>
      <c r="T686" s="108"/>
      <c r="U686" s="108"/>
      <c r="V686" s="108"/>
      <c r="W686" s="108"/>
      <c r="X686" s="108"/>
    </row>
    <row r="687" spans="1:24" ht="18.75" customHeight="1">
      <c r="A687" s="108"/>
      <c r="B687" s="108"/>
      <c r="C687" s="108"/>
      <c r="D687" s="108"/>
      <c r="E687" s="108"/>
      <c r="F687" s="108"/>
      <c r="G687" s="108"/>
      <c r="H687" s="108"/>
      <c r="I687" s="108"/>
      <c r="J687" s="108"/>
      <c r="K687" s="108"/>
      <c r="L687" s="108"/>
      <c r="M687" s="108"/>
      <c r="N687" s="108"/>
      <c r="O687" s="108"/>
      <c r="P687" s="107"/>
      <c r="Q687" s="108"/>
      <c r="R687" s="108"/>
      <c r="S687" s="108"/>
      <c r="T687" s="108"/>
      <c r="U687" s="108"/>
      <c r="V687" s="108"/>
      <c r="W687" s="108"/>
      <c r="X687" s="108"/>
    </row>
    <row r="688" spans="1:24" ht="18.75" customHeight="1">
      <c r="A688" s="108"/>
      <c r="B688" s="108"/>
      <c r="C688" s="108"/>
      <c r="D688" s="108"/>
      <c r="E688" s="108"/>
      <c r="F688" s="108"/>
      <c r="G688" s="108"/>
      <c r="H688" s="108"/>
      <c r="I688" s="108"/>
      <c r="J688" s="108"/>
      <c r="K688" s="108"/>
      <c r="L688" s="108"/>
      <c r="M688" s="108"/>
      <c r="N688" s="108"/>
      <c r="O688" s="108"/>
      <c r="P688" s="107"/>
      <c r="Q688" s="108"/>
      <c r="R688" s="108"/>
      <c r="S688" s="108"/>
      <c r="T688" s="108"/>
      <c r="U688" s="108"/>
      <c r="V688" s="108"/>
      <c r="W688" s="108"/>
      <c r="X688" s="108"/>
    </row>
    <row r="689" spans="1:24" ht="18.75" customHeight="1">
      <c r="A689" s="108"/>
      <c r="B689" s="108"/>
      <c r="C689" s="108"/>
      <c r="D689" s="108"/>
      <c r="E689" s="108"/>
      <c r="F689" s="108"/>
      <c r="G689" s="108"/>
      <c r="H689" s="108"/>
      <c r="I689" s="108"/>
      <c r="J689" s="108"/>
      <c r="K689" s="108"/>
      <c r="L689" s="108"/>
      <c r="M689" s="108"/>
      <c r="N689" s="108"/>
      <c r="O689" s="108"/>
      <c r="P689" s="107"/>
      <c r="Q689" s="108"/>
      <c r="R689" s="108"/>
      <c r="S689" s="108"/>
      <c r="T689" s="108"/>
      <c r="U689" s="108"/>
      <c r="V689" s="108"/>
      <c r="W689" s="108"/>
      <c r="X689" s="108"/>
    </row>
    <row r="690" spans="1:24" ht="18.75" customHeight="1">
      <c r="A690" s="108"/>
      <c r="B690" s="108"/>
      <c r="C690" s="108"/>
      <c r="D690" s="108"/>
      <c r="E690" s="108"/>
      <c r="F690" s="108"/>
      <c r="G690" s="108"/>
      <c r="H690" s="108"/>
      <c r="I690" s="108"/>
      <c r="J690" s="108"/>
      <c r="K690" s="108"/>
      <c r="L690" s="108"/>
      <c r="M690" s="108"/>
      <c r="N690" s="108"/>
      <c r="O690" s="108"/>
      <c r="P690" s="107"/>
      <c r="Q690" s="108"/>
      <c r="R690" s="108"/>
      <c r="S690" s="108"/>
      <c r="T690" s="108"/>
      <c r="U690" s="108"/>
      <c r="V690" s="108"/>
      <c r="W690" s="108"/>
      <c r="X690" s="108"/>
    </row>
    <row r="691" spans="1:24" ht="18.75" customHeight="1">
      <c r="A691" s="108"/>
      <c r="B691" s="108"/>
      <c r="C691" s="108"/>
      <c r="D691" s="108"/>
      <c r="E691" s="108"/>
      <c r="F691" s="108"/>
      <c r="G691" s="108"/>
      <c r="H691" s="108"/>
      <c r="I691" s="108"/>
      <c r="J691" s="108"/>
      <c r="K691" s="108"/>
      <c r="L691" s="108"/>
      <c r="M691" s="108"/>
      <c r="N691" s="108"/>
      <c r="O691" s="108"/>
      <c r="P691" s="107"/>
      <c r="Q691" s="108"/>
      <c r="R691" s="108"/>
      <c r="S691" s="108"/>
      <c r="T691" s="108"/>
      <c r="U691" s="108"/>
      <c r="V691" s="108"/>
      <c r="W691" s="108"/>
      <c r="X691" s="108"/>
    </row>
    <row r="692" spans="1:24" ht="18.75" customHeight="1">
      <c r="A692" s="108"/>
      <c r="B692" s="108"/>
      <c r="C692" s="108"/>
      <c r="D692" s="108"/>
      <c r="E692" s="108"/>
      <c r="F692" s="108"/>
      <c r="G692" s="108"/>
      <c r="H692" s="108"/>
      <c r="I692" s="108"/>
      <c r="J692" s="108"/>
      <c r="K692" s="108"/>
      <c r="L692" s="108"/>
      <c r="M692" s="108"/>
      <c r="N692" s="108"/>
      <c r="O692" s="108"/>
      <c r="P692" s="107"/>
      <c r="Q692" s="108"/>
      <c r="R692" s="108"/>
      <c r="S692" s="108"/>
      <c r="T692" s="108"/>
      <c r="U692" s="108"/>
      <c r="V692" s="108"/>
      <c r="W692" s="108"/>
      <c r="X692" s="108"/>
    </row>
    <row r="693" spans="1:24" ht="18.75" customHeight="1">
      <c r="A693" s="108"/>
      <c r="B693" s="108"/>
      <c r="C693" s="108"/>
      <c r="D693" s="108"/>
      <c r="E693" s="108"/>
      <c r="F693" s="108"/>
      <c r="G693" s="108"/>
      <c r="H693" s="108"/>
      <c r="I693" s="108"/>
      <c r="J693" s="108"/>
      <c r="K693" s="108"/>
      <c r="L693" s="108"/>
      <c r="M693" s="108"/>
      <c r="N693" s="108"/>
      <c r="O693" s="108"/>
      <c r="P693" s="107"/>
      <c r="Q693" s="108"/>
      <c r="R693" s="108"/>
      <c r="S693" s="108"/>
      <c r="T693" s="108"/>
      <c r="U693" s="108"/>
      <c r="V693" s="108"/>
      <c r="W693" s="108"/>
      <c r="X693" s="108"/>
    </row>
    <row r="694" spans="1:24" ht="18.75" customHeight="1">
      <c r="A694" s="108"/>
      <c r="B694" s="108"/>
      <c r="C694" s="108"/>
      <c r="D694" s="108"/>
      <c r="E694" s="108"/>
      <c r="F694" s="108"/>
      <c r="G694" s="108"/>
      <c r="H694" s="108"/>
      <c r="I694" s="108"/>
      <c r="J694" s="108"/>
      <c r="K694" s="108"/>
      <c r="L694" s="108"/>
      <c r="M694" s="108"/>
      <c r="N694" s="108"/>
      <c r="O694" s="108"/>
      <c r="P694" s="107"/>
      <c r="Q694" s="108"/>
      <c r="R694" s="108"/>
      <c r="S694" s="108"/>
      <c r="T694" s="108"/>
      <c r="U694" s="108"/>
      <c r="V694" s="108"/>
      <c r="W694" s="108"/>
      <c r="X694" s="108"/>
    </row>
    <row r="695" spans="1:24" ht="18.75" customHeight="1">
      <c r="A695" s="108"/>
      <c r="B695" s="108"/>
      <c r="C695" s="108"/>
      <c r="D695" s="108"/>
      <c r="E695" s="108"/>
      <c r="F695" s="108"/>
      <c r="G695" s="108"/>
      <c r="H695" s="108"/>
      <c r="I695" s="108"/>
      <c r="J695" s="108"/>
      <c r="K695" s="108"/>
      <c r="L695" s="108"/>
      <c r="M695" s="108"/>
      <c r="N695" s="108"/>
      <c r="O695" s="108"/>
      <c r="P695" s="107"/>
      <c r="Q695" s="108"/>
      <c r="R695" s="108"/>
      <c r="S695" s="108"/>
      <c r="T695" s="108"/>
      <c r="U695" s="108"/>
      <c r="V695" s="108"/>
      <c r="W695" s="108"/>
      <c r="X695" s="108"/>
    </row>
    <row r="696" spans="1:24" ht="18.75" customHeight="1">
      <c r="A696" s="108"/>
      <c r="B696" s="108"/>
      <c r="C696" s="108"/>
      <c r="D696" s="108"/>
      <c r="E696" s="108"/>
      <c r="F696" s="108"/>
      <c r="G696" s="108"/>
      <c r="H696" s="108"/>
      <c r="I696" s="108"/>
      <c r="J696" s="108"/>
      <c r="K696" s="108"/>
      <c r="L696" s="108"/>
      <c r="M696" s="108"/>
      <c r="N696" s="108"/>
      <c r="O696" s="108"/>
      <c r="P696" s="107"/>
      <c r="Q696" s="108"/>
      <c r="R696" s="108"/>
      <c r="S696" s="108"/>
      <c r="T696" s="108"/>
      <c r="U696" s="108"/>
      <c r="V696" s="108"/>
      <c r="W696" s="108"/>
      <c r="X696" s="108"/>
    </row>
    <row r="697" spans="1:24" ht="18.75" customHeight="1">
      <c r="A697" s="108"/>
      <c r="B697" s="108"/>
      <c r="C697" s="108"/>
      <c r="D697" s="108"/>
      <c r="E697" s="108"/>
      <c r="F697" s="108"/>
      <c r="G697" s="108"/>
      <c r="H697" s="108"/>
      <c r="I697" s="108"/>
      <c r="J697" s="108"/>
      <c r="K697" s="108"/>
      <c r="L697" s="108"/>
      <c r="M697" s="108"/>
      <c r="N697" s="108"/>
      <c r="O697" s="108"/>
      <c r="P697" s="107"/>
      <c r="Q697" s="108"/>
      <c r="R697" s="108"/>
      <c r="S697" s="108"/>
      <c r="T697" s="108"/>
      <c r="U697" s="108"/>
      <c r="V697" s="108"/>
      <c r="W697" s="108"/>
      <c r="X697" s="108"/>
    </row>
    <row r="698" spans="1:24" ht="18.75" customHeight="1">
      <c r="A698" s="108"/>
      <c r="B698" s="108"/>
      <c r="C698" s="108"/>
      <c r="D698" s="108"/>
      <c r="E698" s="108"/>
      <c r="F698" s="108"/>
      <c r="G698" s="108"/>
      <c r="H698" s="108"/>
      <c r="I698" s="108"/>
      <c r="J698" s="108"/>
      <c r="K698" s="108"/>
      <c r="L698" s="108"/>
      <c r="M698" s="108"/>
      <c r="N698" s="108"/>
      <c r="O698" s="108"/>
      <c r="P698" s="107"/>
      <c r="Q698" s="108"/>
      <c r="R698" s="108"/>
      <c r="S698" s="108"/>
      <c r="T698" s="108"/>
      <c r="U698" s="108"/>
      <c r="V698" s="108"/>
      <c r="W698" s="108"/>
      <c r="X698" s="108"/>
    </row>
    <row r="699" spans="1:24" ht="18.75" customHeight="1">
      <c r="A699" s="108"/>
      <c r="B699" s="108"/>
      <c r="C699" s="108"/>
      <c r="D699" s="108"/>
      <c r="E699" s="108"/>
      <c r="F699" s="108"/>
      <c r="G699" s="108"/>
      <c r="H699" s="108"/>
      <c r="I699" s="108"/>
      <c r="J699" s="108"/>
      <c r="K699" s="108"/>
      <c r="L699" s="108"/>
      <c r="M699" s="108"/>
      <c r="N699" s="108"/>
      <c r="O699" s="108"/>
      <c r="P699" s="107"/>
      <c r="Q699" s="108"/>
      <c r="R699" s="108"/>
      <c r="S699" s="108"/>
      <c r="T699" s="108"/>
      <c r="U699" s="108"/>
      <c r="V699" s="108"/>
      <c r="W699" s="108"/>
      <c r="X699" s="108"/>
    </row>
    <row r="700" spans="1:24" ht="18.75" customHeight="1">
      <c r="A700" s="108"/>
      <c r="B700" s="108"/>
      <c r="C700" s="108"/>
      <c r="D700" s="108"/>
      <c r="E700" s="108"/>
      <c r="F700" s="108"/>
      <c r="G700" s="108"/>
      <c r="H700" s="108"/>
      <c r="I700" s="108"/>
      <c r="J700" s="108"/>
      <c r="K700" s="108"/>
      <c r="L700" s="108"/>
      <c r="M700" s="108"/>
      <c r="N700" s="108"/>
      <c r="O700" s="108"/>
      <c r="P700" s="107"/>
      <c r="Q700" s="108"/>
      <c r="R700" s="108"/>
      <c r="S700" s="108"/>
      <c r="T700" s="108"/>
      <c r="U700" s="108"/>
      <c r="V700" s="108"/>
      <c r="W700" s="108"/>
      <c r="X700" s="108"/>
    </row>
    <row r="701" spans="1:24" ht="18.75" customHeight="1">
      <c r="A701" s="108"/>
      <c r="B701" s="108"/>
      <c r="C701" s="108"/>
      <c r="D701" s="108"/>
      <c r="E701" s="108"/>
      <c r="F701" s="108"/>
      <c r="G701" s="108"/>
      <c r="H701" s="108"/>
      <c r="I701" s="108"/>
      <c r="J701" s="108"/>
      <c r="K701" s="108"/>
      <c r="L701" s="108"/>
      <c r="M701" s="108"/>
      <c r="N701" s="108"/>
      <c r="O701" s="108"/>
      <c r="P701" s="107"/>
      <c r="Q701" s="108"/>
      <c r="R701" s="108"/>
      <c r="S701" s="108"/>
      <c r="T701" s="108"/>
      <c r="U701" s="108"/>
      <c r="V701" s="108"/>
      <c r="W701" s="108"/>
      <c r="X701" s="108"/>
    </row>
    <row r="702" spans="1:24" ht="18.75" customHeight="1">
      <c r="A702" s="108"/>
      <c r="B702" s="108"/>
      <c r="C702" s="108"/>
      <c r="D702" s="108"/>
      <c r="E702" s="108"/>
      <c r="F702" s="108"/>
      <c r="G702" s="108"/>
      <c r="H702" s="108"/>
      <c r="I702" s="108"/>
      <c r="J702" s="108"/>
      <c r="K702" s="108"/>
      <c r="L702" s="108"/>
      <c r="M702" s="108"/>
      <c r="N702" s="108"/>
      <c r="O702" s="108"/>
      <c r="P702" s="107"/>
      <c r="Q702" s="108"/>
      <c r="R702" s="108"/>
      <c r="S702" s="108"/>
      <c r="T702" s="108"/>
      <c r="U702" s="108"/>
      <c r="V702" s="108"/>
      <c r="W702" s="108"/>
      <c r="X702" s="108"/>
    </row>
    <row r="703" spans="1:24" ht="18.75" customHeight="1">
      <c r="A703" s="108"/>
      <c r="B703" s="108"/>
      <c r="C703" s="108"/>
      <c r="D703" s="108"/>
      <c r="E703" s="108"/>
      <c r="F703" s="108"/>
      <c r="G703" s="108"/>
      <c r="H703" s="108"/>
      <c r="I703" s="108"/>
      <c r="J703" s="108"/>
      <c r="K703" s="108"/>
      <c r="L703" s="108"/>
      <c r="M703" s="108"/>
      <c r="N703" s="108"/>
      <c r="O703" s="108"/>
      <c r="P703" s="107"/>
      <c r="Q703" s="108"/>
      <c r="R703" s="108"/>
      <c r="S703" s="108"/>
      <c r="T703" s="108"/>
      <c r="U703" s="108"/>
      <c r="V703" s="108"/>
      <c r="W703" s="108"/>
      <c r="X703" s="108"/>
    </row>
    <row r="704" spans="1:24" ht="18.75" customHeight="1">
      <c r="A704" s="108"/>
      <c r="B704" s="108"/>
      <c r="C704" s="108"/>
      <c r="D704" s="108"/>
      <c r="E704" s="108"/>
      <c r="F704" s="108"/>
      <c r="G704" s="108"/>
      <c r="H704" s="108"/>
      <c r="I704" s="108"/>
      <c r="J704" s="108"/>
      <c r="K704" s="108"/>
      <c r="L704" s="108"/>
      <c r="M704" s="108"/>
      <c r="N704" s="108"/>
      <c r="O704" s="108"/>
      <c r="P704" s="107"/>
      <c r="Q704" s="108"/>
      <c r="R704" s="108"/>
      <c r="S704" s="108"/>
      <c r="T704" s="108"/>
      <c r="U704" s="108"/>
      <c r="V704" s="108"/>
      <c r="W704" s="108"/>
      <c r="X704" s="108"/>
    </row>
    <row r="705" spans="1:24" ht="18.75" customHeight="1">
      <c r="A705" s="108"/>
      <c r="B705" s="108"/>
      <c r="C705" s="108"/>
      <c r="D705" s="108"/>
      <c r="E705" s="108"/>
      <c r="F705" s="108"/>
      <c r="G705" s="108"/>
      <c r="H705" s="108"/>
      <c r="I705" s="108"/>
      <c r="J705" s="108"/>
      <c r="K705" s="108"/>
      <c r="L705" s="108"/>
      <c r="M705" s="108"/>
      <c r="N705" s="108"/>
      <c r="O705" s="108"/>
      <c r="P705" s="107"/>
      <c r="Q705" s="108"/>
      <c r="R705" s="108"/>
      <c r="S705" s="108"/>
      <c r="T705" s="108"/>
      <c r="U705" s="108"/>
      <c r="V705" s="108"/>
      <c r="W705" s="108"/>
      <c r="X705" s="108"/>
    </row>
    <row r="706" spans="1:24" ht="18.75" customHeight="1">
      <c r="A706" s="108"/>
      <c r="B706" s="108"/>
      <c r="C706" s="108"/>
      <c r="D706" s="108"/>
      <c r="E706" s="108"/>
      <c r="F706" s="108"/>
      <c r="G706" s="108"/>
      <c r="H706" s="108"/>
      <c r="I706" s="108"/>
      <c r="J706" s="108"/>
      <c r="K706" s="108"/>
      <c r="L706" s="108"/>
      <c r="M706" s="108"/>
      <c r="N706" s="108"/>
      <c r="O706" s="108"/>
      <c r="P706" s="107"/>
      <c r="Q706" s="108"/>
      <c r="R706" s="108"/>
      <c r="S706" s="108"/>
      <c r="T706" s="108"/>
      <c r="U706" s="108"/>
      <c r="V706" s="108"/>
      <c r="W706" s="108"/>
      <c r="X706" s="108"/>
    </row>
    <row r="707" spans="1:24" ht="18.75" customHeight="1">
      <c r="A707" s="108"/>
      <c r="B707" s="108"/>
      <c r="C707" s="108"/>
      <c r="D707" s="108"/>
      <c r="E707" s="108"/>
      <c r="F707" s="108"/>
      <c r="G707" s="108"/>
      <c r="H707" s="108"/>
      <c r="I707" s="108"/>
      <c r="J707" s="108"/>
      <c r="K707" s="108"/>
      <c r="L707" s="108"/>
      <c r="M707" s="108"/>
      <c r="N707" s="108"/>
      <c r="O707" s="108"/>
      <c r="P707" s="107"/>
      <c r="Q707" s="108"/>
      <c r="R707" s="108"/>
      <c r="S707" s="108"/>
      <c r="T707" s="108"/>
      <c r="U707" s="108"/>
      <c r="V707" s="108"/>
      <c r="W707" s="108"/>
      <c r="X707" s="108"/>
    </row>
    <row r="708" spans="1:24" ht="18.75" customHeight="1">
      <c r="A708" s="108"/>
      <c r="B708" s="108"/>
      <c r="C708" s="108"/>
      <c r="D708" s="108"/>
      <c r="E708" s="108"/>
      <c r="F708" s="108"/>
      <c r="G708" s="108"/>
      <c r="H708" s="108"/>
      <c r="I708" s="108"/>
      <c r="J708" s="108"/>
      <c r="K708" s="108"/>
      <c r="L708" s="108"/>
      <c r="M708" s="108"/>
      <c r="N708" s="108"/>
      <c r="O708" s="108"/>
      <c r="P708" s="107"/>
      <c r="Q708" s="108"/>
      <c r="R708" s="108"/>
      <c r="S708" s="108"/>
      <c r="T708" s="108"/>
      <c r="U708" s="108"/>
      <c r="V708" s="108"/>
      <c r="W708" s="108"/>
      <c r="X708" s="108"/>
    </row>
    <row r="709" spans="1:24" ht="18.75" customHeight="1">
      <c r="A709" s="108"/>
      <c r="B709" s="108"/>
      <c r="C709" s="108"/>
      <c r="D709" s="108"/>
      <c r="E709" s="108"/>
      <c r="F709" s="108"/>
      <c r="G709" s="108"/>
      <c r="H709" s="108"/>
      <c r="I709" s="108"/>
      <c r="J709" s="108"/>
      <c r="K709" s="108"/>
      <c r="L709" s="108"/>
      <c r="M709" s="108"/>
      <c r="N709" s="108"/>
      <c r="O709" s="108"/>
      <c r="P709" s="107"/>
      <c r="Q709" s="108"/>
      <c r="R709" s="108"/>
      <c r="S709" s="108"/>
      <c r="T709" s="108"/>
      <c r="U709" s="108"/>
      <c r="V709" s="108"/>
      <c r="W709" s="108"/>
      <c r="X709" s="108"/>
    </row>
    <row r="710" spans="1:24" ht="18.75" customHeight="1">
      <c r="A710" s="108"/>
      <c r="B710" s="108"/>
      <c r="C710" s="108"/>
      <c r="D710" s="108"/>
      <c r="E710" s="108"/>
      <c r="F710" s="108"/>
      <c r="G710" s="108"/>
      <c r="H710" s="108"/>
      <c r="I710" s="108"/>
      <c r="J710" s="108"/>
      <c r="K710" s="108"/>
      <c r="L710" s="108"/>
      <c r="M710" s="108"/>
      <c r="N710" s="108"/>
      <c r="O710" s="108"/>
      <c r="P710" s="107"/>
      <c r="Q710" s="108"/>
      <c r="R710" s="108"/>
      <c r="S710" s="108"/>
      <c r="T710" s="108"/>
      <c r="U710" s="108"/>
      <c r="V710" s="108"/>
      <c r="W710" s="108"/>
      <c r="X710" s="108"/>
    </row>
    <row r="711" spans="1:24" ht="18.75" customHeight="1">
      <c r="A711" s="108"/>
      <c r="B711" s="108"/>
      <c r="C711" s="108"/>
      <c r="D711" s="108"/>
      <c r="E711" s="108"/>
      <c r="F711" s="108"/>
      <c r="G711" s="108"/>
      <c r="H711" s="108"/>
      <c r="I711" s="108"/>
      <c r="J711" s="108"/>
      <c r="K711" s="108"/>
      <c r="L711" s="108"/>
      <c r="M711" s="108"/>
      <c r="N711" s="108"/>
      <c r="O711" s="108"/>
      <c r="P711" s="107"/>
      <c r="Q711" s="108"/>
      <c r="R711" s="108"/>
      <c r="S711" s="108"/>
      <c r="T711" s="108"/>
      <c r="U711" s="108"/>
      <c r="V711" s="108"/>
      <c r="W711" s="108"/>
      <c r="X711" s="108"/>
    </row>
    <row r="712" spans="1:24" ht="18.75" customHeight="1">
      <c r="A712" s="108"/>
      <c r="B712" s="108"/>
      <c r="C712" s="108"/>
      <c r="D712" s="108"/>
      <c r="E712" s="108"/>
      <c r="F712" s="108"/>
      <c r="G712" s="108"/>
      <c r="H712" s="108"/>
      <c r="I712" s="108"/>
      <c r="J712" s="108"/>
      <c r="K712" s="108"/>
      <c r="L712" s="108"/>
      <c r="M712" s="108"/>
      <c r="N712" s="108"/>
      <c r="O712" s="108"/>
      <c r="P712" s="107"/>
      <c r="Q712" s="108"/>
      <c r="R712" s="108"/>
      <c r="S712" s="108"/>
      <c r="T712" s="108"/>
      <c r="U712" s="108"/>
      <c r="V712" s="108"/>
      <c r="W712" s="108"/>
      <c r="X712" s="108"/>
    </row>
    <row r="713" spans="1:24" ht="18.75" customHeight="1">
      <c r="A713" s="108"/>
      <c r="B713" s="108"/>
      <c r="C713" s="108"/>
      <c r="D713" s="108"/>
      <c r="E713" s="108"/>
      <c r="F713" s="108"/>
      <c r="G713" s="108"/>
      <c r="H713" s="108"/>
      <c r="I713" s="108"/>
      <c r="J713" s="108"/>
      <c r="K713" s="108"/>
      <c r="L713" s="108"/>
      <c r="M713" s="108"/>
      <c r="N713" s="108"/>
      <c r="O713" s="108"/>
      <c r="P713" s="107"/>
      <c r="Q713" s="108"/>
      <c r="R713" s="108"/>
      <c r="S713" s="108"/>
      <c r="T713" s="108"/>
      <c r="U713" s="108"/>
      <c r="V713" s="108"/>
      <c r="W713" s="108"/>
      <c r="X713" s="108"/>
    </row>
    <row r="714" spans="1:24" ht="18.75" customHeight="1">
      <c r="A714" s="108"/>
      <c r="B714" s="108"/>
      <c r="C714" s="108"/>
      <c r="D714" s="108"/>
      <c r="E714" s="108"/>
      <c r="F714" s="108"/>
      <c r="G714" s="108"/>
      <c r="H714" s="108"/>
      <c r="I714" s="108"/>
      <c r="J714" s="108"/>
      <c r="K714" s="108"/>
      <c r="L714" s="108"/>
      <c r="M714" s="108"/>
      <c r="N714" s="108"/>
      <c r="O714" s="108"/>
      <c r="P714" s="107"/>
      <c r="Q714" s="108"/>
      <c r="R714" s="108"/>
      <c r="S714" s="108"/>
      <c r="T714" s="108"/>
      <c r="U714" s="108"/>
      <c r="V714" s="108"/>
      <c r="W714" s="108"/>
      <c r="X714" s="108"/>
    </row>
    <row r="715" spans="1:24" ht="18.75" customHeight="1">
      <c r="A715" s="108"/>
      <c r="B715" s="108"/>
      <c r="C715" s="108"/>
      <c r="D715" s="108"/>
      <c r="E715" s="108"/>
      <c r="F715" s="108"/>
      <c r="G715" s="108"/>
      <c r="H715" s="108"/>
      <c r="I715" s="108"/>
      <c r="J715" s="108"/>
      <c r="K715" s="108"/>
      <c r="L715" s="108"/>
      <c r="M715" s="108"/>
      <c r="N715" s="108"/>
      <c r="O715" s="108"/>
      <c r="P715" s="107"/>
      <c r="Q715" s="108"/>
      <c r="R715" s="108"/>
      <c r="S715" s="108"/>
      <c r="T715" s="108"/>
      <c r="U715" s="108"/>
      <c r="V715" s="108"/>
      <c r="W715" s="108"/>
      <c r="X715" s="108"/>
    </row>
    <row r="716" spans="1:24" ht="18.75" customHeight="1">
      <c r="A716" s="108"/>
      <c r="B716" s="108"/>
      <c r="C716" s="108"/>
      <c r="D716" s="108"/>
      <c r="E716" s="108"/>
      <c r="F716" s="108"/>
      <c r="G716" s="108"/>
      <c r="H716" s="108"/>
      <c r="I716" s="108"/>
      <c r="J716" s="108"/>
      <c r="K716" s="108"/>
      <c r="L716" s="108"/>
      <c r="M716" s="108"/>
      <c r="N716" s="108"/>
      <c r="O716" s="108"/>
      <c r="P716" s="107"/>
      <c r="Q716" s="108"/>
      <c r="R716" s="108"/>
      <c r="S716" s="108"/>
      <c r="T716" s="108"/>
      <c r="U716" s="108"/>
      <c r="V716" s="108"/>
      <c r="W716" s="108"/>
      <c r="X716" s="108"/>
    </row>
    <row r="717" spans="1:24" ht="18.75" customHeight="1">
      <c r="A717" s="108"/>
      <c r="B717" s="108"/>
      <c r="C717" s="108"/>
      <c r="D717" s="108"/>
      <c r="E717" s="108"/>
      <c r="F717" s="108"/>
      <c r="G717" s="108"/>
      <c r="H717" s="108"/>
      <c r="I717" s="108"/>
      <c r="J717" s="108"/>
      <c r="K717" s="108"/>
      <c r="L717" s="108"/>
      <c r="M717" s="108"/>
      <c r="N717" s="108"/>
      <c r="O717" s="108"/>
      <c r="P717" s="107"/>
      <c r="Q717" s="108"/>
      <c r="R717" s="108"/>
      <c r="S717" s="108"/>
      <c r="T717" s="108"/>
      <c r="U717" s="108"/>
      <c r="V717" s="108"/>
      <c r="W717" s="108"/>
      <c r="X717" s="108"/>
    </row>
    <row r="718" spans="1:24" ht="18.75" customHeight="1">
      <c r="A718" s="108"/>
      <c r="B718" s="108"/>
      <c r="C718" s="108"/>
      <c r="D718" s="108"/>
      <c r="E718" s="108"/>
      <c r="F718" s="108"/>
      <c r="G718" s="108"/>
      <c r="H718" s="108"/>
      <c r="I718" s="108"/>
      <c r="J718" s="108"/>
      <c r="K718" s="108"/>
      <c r="L718" s="108"/>
      <c r="M718" s="108"/>
      <c r="N718" s="108"/>
      <c r="O718" s="108"/>
      <c r="P718" s="107"/>
      <c r="Q718" s="108"/>
      <c r="R718" s="108"/>
      <c r="S718" s="108"/>
      <c r="T718" s="108"/>
      <c r="U718" s="108"/>
      <c r="V718" s="108"/>
      <c r="W718" s="108"/>
      <c r="X718" s="108"/>
    </row>
    <row r="719" spans="1:24" ht="18.75" customHeight="1">
      <c r="A719" s="108"/>
      <c r="B719" s="108"/>
      <c r="C719" s="108"/>
      <c r="D719" s="108"/>
      <c r="E719" s="108"/>
      <c r="F719" s="108"/>
      <c r="G719" s="108"/>
      <c r="H719" s="108"/>
      <c r="I719" s="108"/>
      <c r="J719" s="108"/>
      <c r="K719" s="108"/>
      <c r="L719" s="108"/>
      <c r="M719" s="108"/>
      <c r="N719" s="108"/>
      <c r="O719" s="108"/>
      <c r="P719" s="107"/>
      <c r="Q719" s="108"/>
      <c r="R719" s="108"/>
      <c r="S719" s="108"/>
      <c r="T719" s="108"/>
      <c r="U719" s="108"/>
      <c r="V719" s="108"/>
      <c r="W719" s="108"/>
      <c r="X719" s="108"/>
    </row>
    <row r="720" spans="1:24" ht="18.75" customHeight="1">
      <c r="A720" s="108"/>
      <c r="B720" s="108"/>
      <c r="C720" s="108"/>
      <c r="D720" s="108"/>
      <c r="E720" s="108"/>
      <c r="F720" s="108"/>
      <c r="G720" s="108"/>
      <c r="H720" s="108"/>
      <c r="I720" s="108"/>
      <c r="J720" s="108"/>
      <c r="K720" s="108"/>
      <c r="L720" s="108"/>
      <c r="M720" s="108"/>
      <c r="N720" s="108"/>
      <c r="O720" s="108"/>
      <c r="P720" s="107"/>
      <c r="Q720" s="108"/>
      <c r="R720" s="108"/>
      <c r="S720" s="108"/>
      <c r="T720" s="108"/>
      <c r="U720" s="108"/>
      <c r="V720" s="108"/>
      <c r="W720" s="108"/>
      <c r="X720" s="108"/>
    </row>
    <row r="721" spans="1:24" ht="18.75" customHeight="1">
      <c r="A721" s="108"/>
      <c r="B721" s="108"/>
      <c r="C721" s="108"/>
      <c r="D721" s="108"/>
      <c r="E721" s="108"/>
      <c r="F721" s="108"/>
      <c r="G721" s="108"/>
      <c r="H721" s="108"/>
      <c r="I721" s="108"/>
      <c r="J721" s="108"/>
      <c r="K721" s="108"/>
      <c r="L721" s="108"/>
      <c r="M721" s="108"/>
      <c r="N721" s="108"/>
      <c r="O721" s="108"/>
      <c r="P721" s="107"/>
      <c r="Q721" s="108"/>
      <c r="R721" s="108"/>
      <c r="S721" s="108"/>
      <c r="T721" s="108"/>
      <c r="U721" s="108"/>
      <c r="V721" s="108"/>
      <c r="W721" s="108"/>
      <c r="X721" s="108"/>
    </row>
    <row r="722" spans="1:24" ht="18.75" customHeight="1">
      <c r="A722" s="108"/>
      <c r="B722" s="108"/>
      <c r="C722" s="108"/>
      <c r="D722" s="108"/>
      <c r="E722" s="108"/>
      <c r="F722" s="108"/>
      <c r="G722" s="108"/>
      <c r="H722" s="108"/>
      <c r="I722" s="108"/>
      <c r="J722" s="108"/>
      <c r="K722" s="108"/>
      <c r="L722" s="108"/>
      <c r="M722" s="108"/>
      <c r="N722" s="108"/>
      <c r="O722" s="108"/>
      <c r="P722" s="107"/>
      <c r="Q722" s="108"/>
      <c r="R722" s="108"/>
      <c r="S722" s="108"/>
      <c r="T722" s="108"/>
      <c r="U722" s="108"/>
      <c r="V722" s="108"/>
      <c r="W722" s="108"/>
      <c r="X722" s="108"/>
    </row>
    <row r="723" spans="1:24" ht="18.75" customHeight="1">
      <c r="A723" s="108"/>
      <c r="B723" s="108"/>
      <c r="C723" s="108"/>
      <c r="D723" s="108"/>
      <c r="E723" s="108"/>
      <c r="F723" s="108"/>
      <c r="G723" s="108"/>
      <c r="H723" s="108"/>
      <c r="I723" s="108"/>
      <c r="J723" s="108"/>
      <c r="K723" s="108"/>
      <c r="L723" s="108"/>
      <c r="M723" s="108"/>
      <c r="N723" s="108"/>
      <c r="O723" s="108"/>
      <c r="P723" s="107"/>
      <c r="Q723" s="108"/>
      <c r="R723" s="108"/>
      <c r="S723" s="108"/>
      <c r="T723" s="108"/>
      <c r="U723" s="108"/>
      <c r="V723" s="108"/>
      <c r="W723" s="108"/>
      <c r="X723" s="108"/>
    </row>
    <row r="724" spans="1:24" ht="18.75" customHeight="1">
      <c r="A724" s="108"/>
      <c r="B724" s="108"/>
      <c r="C724" s="108"/>
      <c r="D724" s="108"/>
      <c r="E724" s="108"/>
      <c r="F724" s="108"/>
      <c r="G724" s="108"/>
      <c r="H724" s="108"/>
      <c r="I724" s="108"/>
      <c r="J724" s="108"/>
      <c r="K724" s="108"/>
      <c r="L724" s="108"/>
      <c r="M724" s="108"/>
      <c r="N724" s="108"/>
      <c r="O724" s="108"/>
      <c r="P724" s="107"/>
      <c r="Q724" s="108"/>
      <c r="R724" s="108"/>
      <c r="S724" s="108"/>
      <c r="T724" s="108"/>
      <c r="U724" s="108"/>
      <c r="V724" s="108"/>
      <c r="W724" s="108"/>
      <c r="X724" s="108"/>
    </row>
    <row r="725" spans="1:24" ht="18.75" customHeight="1">
      <c r="A725" s="108"/>
      <c r="B725" s="108"/>
      <c r="C725" s="108"/>
      <c r="D725" s="108"/>
      <c r="E725" s="108"/>
      <c r="F725" s="108"/>
      <c r="G725" s="108"/>
      <c r="H725" s="108"/>
      <c r="I725" s="108"/>
      <c r="J725" s="108"/>
      <c r="K725" s="108"/>
      <c r="L725" s="108"/>
      <c r="M725" s="108"/>
      <c r="N725" s="108"/>
      <c r="O725" s="108"/>
      <c r="P725" s="107"/>
      <c r="Q725" s="108"/>
      <c r="R725" s="108"/>
      <c r="S725" s="108"/>
      <c r="T725" s="108"/>
      <c r="U725" s="108"/>
      <c r="V725" s="108"/>
      <c r="W725" s="108"/>
      <c r="X725" s="108"/>
    </row>
    <row r="726" spans="1:24" ht="18.75" customHeight="1">
      <c r="A726" s="108"/>
      <c r="B726" s="108"/>
      <c r="C726" s="108"/>
      <c r="D726" s="108"/>
      <c r="E726" s="108"/>
      <c r="F726" s="108"/>
      <c r="G726" s="108"/>
      <c r="H726" s="108"/>
      <c r="I726" s="108"/>
      <c r="J726" s="108"/>
      <c r="K726" s="108"/>
      <c r="L726" s="108"/>
      <c r="M726" s="108"/>
      <c r="N726" s="108"/>
      <c r="O726" s="108"/>
      <c r="P726" s="107"/>
      <c r="Q726" s="108"/>
      <c r="R726" s="108"/>
      <c r="S726" s="108"/>
      <c r="T726" s="108"/>
      <c r="U726" s="108"/>
      <c r="V726" s="108"/>
      <c r="W726" s="108"/>
      <c r="X726" s="108"/>
    </row>
    <row r="727" spans="1:24" ht="18.75" customHeight="1">
      <c r="A727" s="108"/>
      <c r="B727" s="108"/>
      <c r="C727" s="108"/>
      <c r="D727" s="108"/>
      <c r="E727" s="108"/>
      <c r="F727" s="108"/>
      <c r="G727" s="108"/>
      <c r="H727" s="108"/>
      <c r="I727" s="108"/>
      <c r="J727" s="108"/>
      <c r="K727" s="108"/>
      <c r="L727" s="108"/>
      <c r="M727" s="108"/>
      <c r="N727" s="108"/>
      <c r="O727" s="108"/>
      <c r="P727" s="107"/>
      <c r="Q727" s="108"/>
      <c r="R727" s="108"/>
      <c r="S727" s="108"/>
      <c r="T727" s="108"/>
      <c r="U727" s="108"/>
      <c r="V727" s="108"/>
      <c r="W727" s="108"/>
      <c r="X727" s="108"/>
    </row>
    <row r="728" spans="1:24" ht="18.75" customHeight="1">
      <c r="A728" s="108"/>
      <c r="B728" s="108"/>
      <c r="C728" s="108"/>
      <c r="D728" s="108"/>
      <c r="E728" s="108"/>
      <c r="F728" s="108"/>
      <c r="G728" s="108"/>
      <c r="H728" s="108"/>
      <c r="I728" s="108"/>
      <c r="J728" s="108"/>
      <c r="K728" s="108"/>
      <c r="L728" s="108"/>
      <c r="M728" s="108"/>
      <c r="N728" s="108"/>
      <c r="O728" s="108"/>
      <c r="P728" s="107"/>
      <c r="Q728" s="108"/>
      <c r="R728" s="108"/>
      <c r="S728" s="108"/>
      <c r="T728" s="108"/>
      <c r="U728" s="108"/>
      <c r="V728" s="108"/>
      <c r="W728" s="108"/>
      <c r="X728" s="108"/>
    </row>
    <row r="729" spans="1:24" ht="18.75" customHeight="1">
      <c r="A729" s="108"/>
      <c r="B729" s="108"/>
      <c r="C729" s="108"/>
      <c r="D729" s="108"/>
      <c r="E729" s="108"/>
      <c r="F729" s="108"/>
      <c r="G729" s="108"/>
      <c r="H729" s="108"/>
      <c r="I729" s="108"/>
      <c r="J729" s="108"/>
      <c r="K729" s="108"/>
      <c r="L729" s="108"/>
      <c r="M729" s="108"/>
      <c r="N729" s="108"/>
      <c r="O729" s="108"/>
      <c r="P729" s="107"/>
      <c r="Q729" s="108"/>
      <c r="R729" s="108"/>
      <c r="S729" s="108"/>
      <c r="T729" s="108"/>
      <c r="U729" s="108"/>
      <c r="V729" s="108"/>
      <c r="W729" s="108"/>
      <c r="X729" s="108"/>
    </row>
    <row r="730" spans="1:24" ht="18.75" customHeight="1">
      <c r="A730" s="108"/>
      <c r="B730" s="108"/>
      <c r="C730" s="108"/>
      <c r="D730" s="108"/>
      <c r="E730" s="108"/>
      <c r="F730" s="108"/>
      <c r="G730" s="108"/>
      <c r="H730" s="108"/>
      <c r="I730" s="108"/>
      <c r="J730" s="108"/>
      <c r="K730" s="108"/>
      <c r="L730" s="108"/>
      <c r="M730" s="108"/>
      <c r="N730" s="108"/>
      <c r="O730" s="108"/>
      <c r="P730" s="107"/>
      <c r="Q730" s="108"/>
      <c r="R730" s="108"/>
      <c r="S730" s="108"/>
      <c r="T730" s="108"/>
      <c r="U730" s="108"/>
      <c r="V730" s="108"/>
      <c r="W730" s="108"/>
      <c r="X730" s="108"/>
    </row>
    <row r="731" spans="1:24" ht="18.75" customHeight="1">
      <c r="A731" s="108"/>
      <c r="B731" s="108"/>
      <c r="C731" s="108"/>
      <c r="D731" s="108"/>
      <c r="E731" s="108"/>
      <c r="F731" s="108"/>
      <c r="G731" s="108"/>
      <c r="H731" s="108"/>
      <c r="I731" s="108"/>
      <c r="J731" s="108"/>
      <c r="K731" s="108"/>
      <c r="L731" s="108"/>
      <c r="M731" s="108"/>
      <c r="N731" s="108"/>
      <c r="O731" s="108"/>
      <c r="P731" s="107"/>
      <c r="Q731" s="108"/>
      <c r="R731" s="108"/>
      <c r="S731" s="108"/>
      <c r="T731" s="108"/>
      <c r="U731" s="108"/>
      <c r="V731" s="108"/>
      <c r="W731" s="108"/>
      <c r="X731" s="108"/>
    </row>
    <row r="732" spans="1:24" ht="18.75" customHeight="1">
      <c r="A732" s="108"/>
      <c r="B732" s="108"/>
      <c r="C732" s="108"/>
      <c r="D732" s="108"/>
      <c r="E732" s="108"/>
      <c r="F732" s="108"/>
      <c r="G732" s="108"/>
      <c r="H732" s="108"/>
      <c r="I732" s="108"/>
      <c r="J732" s="108"/>
      <c r="K732" s="108"/>
      <c r="L732" s="108"/>
      <c r="M732" s="108"/>
      <c r="N732" s="108"/>
      <c r="O732" s="108"/>
      <c r="P732" s="107"/>
      <c r="Q732" s="108"/>
      <c r="R732" s="108"/>
      <c r="S732" s="108"/>
      <c r="T732" s="108"/>
      <c r="U732" s="108"/>
      <c r="V732" s="108"/>
      <c r="W732" s="108"/>
      <c r="X732" s="108"/>
    </row>
    <row r="733" spans="1:24" ht="18.75" customHeight="1">
      <c r="A733" s="108"/>
      <c r="B733" s="108"/>
      <c r="C733" s="108"/>
      <c r="D733" s="108"/>
      <c r="E733" s="108"/>
      <c r="F733" s="108"/>
      <c r="G733" s="108"/>
      <c r="H733" s="108"/>
      <c r="I733" s="108"/>
      <c r="J733" s="108"/>
      <c r="K733" s="108"/>
      <c r="L733" s="108"/>
      <c r="M733" s="108"/>
      <c r="N733" s="108"/>
      <c r="O733" s="108"/>
      <c r="P733" s="107"/>
      <c r="Q733" s="108"/>
      <c r="R733" s="108"/>
      <c r="S733" s="108"/>
      <c r="T733" s="108"/>
      <c r="U733" s="108"/>
      <c r="V733" s="108"/>
      <c r="W733" s="108"/>
      <c r="X733" s="108"/>
    </row>
    <row r="734" spans="1:24" ht="18.75" customHeight="1">
      <c r="A734" s="108"/>
      <c r="B734" s="108"/>
      <c r="C734" s="108"/>
      <c r="D734" s="108"/>
      <c r="E734" s="108"/>
      <c r="F734" s="108"/>
      <c r="G734" s="108"/>
      <c r="H734" s="108"/>
      <c r="I734" s="108"/>
      <c r="J734" s="108"/>
      <c r="K734" s="108"/>
      <c r="L734" s="108"/>
      <c r="M734" s="108"/>
      <c r="N734" s="108"/>
      <c r="O734" s="108"/>
      <c r="P734" s="107"/>
      <c r="Q734" s="108"/>
      <c r="R734" s="108"/>
      <c r="S734" s="108"/>
      <c r="T734" s="108"/>
      <c r="U734" s="108"/>
      <c r="V734" s="108"/>
      <c r="W734" s="108"/>
      <c r="X734" s="108"/>
    </row>
    <row r="735" spans="1:24" ht="18.75" customHeight="1">
      <c r="A735" s="108"/>
      <c r="B735" s="108"/>
      <c r="C735" s="108"/>
      <c r="D735" s="108"/>
      <c r="E735" s="108"/>
      <c r="F735" s="108"/>
      <c r="G735" s="108"/>
      <c r="H735" s="108"/>
      <c r="I735" s="108"/>
      <c r="J735" s="108"/>
      <c r="K735" s="108"/>
      <c r="L735" s="108"/>
      <c r="M735" s="108"/>
      <c r="N735" s="108"/>
      <c r="O735" s="108"/>
      <c r="P735" s="107"/>
      <c r="Q735" s="108"/>
      <c r="R735" s="108"/>
      <c r="S735" s="108"/>
      <c r="T735" s="108"/>
      <c r="U735" s="108"/>
      <c r="V735" s="108"/>
      <c r="W735" s="108"/>
      <c r="X735" s="108"/>
    </row>
    <row r="736" spans="1:24" ht="18.75" customHeight="1">
      <c r="A736" s="108"/>
      <c r="B736" s="108"/>
      <c r="C736" s="108"/>
      <c r="D736" s="108"/>
      <c r="E736" s="108"/>
      <c r="F736" s="108"/>
      <c r="G736" s="108"/>
      <c r="H736" s="108"/>
      <c r="I736" s="108"/>
      <c r="J736" s="108"/>
      <c r="K736" s="108"/>
      <c r="L736" s="108"/>
      <c r="M736" s="108"/>
      <c r="N736" s="108"/>
      <c r="O736" s="108"/>
      <c r="P736" s="107"/>
      <c r="Q736" s="108"/>
      <c r="R736" s="108"/>
      <c r="S736" s="108"/>
      <c r="T736" s="108"/>
      <c r="U736" s="108"/>
      <c r="V736" s="108"/>
      <c r="W736" s="108"/>
      <c r="X736" s="108"/>
    </row>
    <row r="737" spans="1:24" ht="18.75" customHeight="1">
      <c r="A737" s="108"/>
      <c r="B737" s="108"/>
      <c r="C737" s="108"/>
      <c r="D737" s="108"/>
      <c r="E737" s="108"/>
      <c r="F737" s="108"/>
      <c r="G737" s="108"/>
      <c r="H737" s="108"/>
      <c r="I737" s="108"/>
      <c r="J737" s="108"/>
      <c r="K737" s="108"/>
      <c r="L737" s="108"/>
      <c r="M737" s="108"/>
      <c r="N737" s="108"/>
      <c r="O737" s="108"/>
      <c r="P737" s="107"/>
      <c r="Q737" s="108"/>
      <c r="R737" s="108"/>
      <c r="S737" s="108"/>
      <c r="T737" s="108"/>
      <c r="U737" s="108"/>
      <c r="V737" s="108"/>
      <c r="W737" s="108"/>
      <c r="X737" s="108"/>
    </row>
    <row r="738" spans="1:24" ht="18.75" customHeight="1">
      <c r="A738" s="108"/>
      <c r="B738" s="108"/>
      <c r="C738" s="108"/>
      <c r="D738" s="108"/>
      <c r="E738" s="108"/>
      <c r="F738" s="108"/>
      <c r="G738" s="108"/>
      <c r="H738" s="108"/>
      <c r="I738" s="108"/>
      <c r="J738" s="108"/>
      <c r="K738" s="108"/>
      <c r="L738" s="108"/>
      <c r="M738" s="108"/>
      <c r="N738" s="108"/>
      <c r="O738" s="108"/>
      <c r="P738" s="107"/>
      <c r="Q738" s="108"/>
      <c r="R738" s="108"/>
      <c r="S738" s="108"/>
      <c r="T738" s="108"/>
      <c r="U738" s="108"/>
      <c r="V738" s="108"/>
      <c r="W738" s="108"/>
      <c r="X738" s="108"/>
    </row>
    <row r="739" spans="1:24" ht="18.75" customHeight="1">
      <c r="A739" s="108"/>
      <c r="B739" s="108"/>
      <c r="C739" s="108"/>
      <c r="D739" s="108"/>
      <c r="E739" s="108"/>
      <c r="F739" s="108"/>
      <c r="G739" s="108"/>
      <c r="H739" s="108"/>
      <c r="I739" s="108"/>
      <c r="J739" s="108"/>
      <c r="K739" s="108"/>
      <c r="L739" s="108"/>
      <c r="M739" s="108"/>
      <c r="N739" s="108"/>
      <c r="O739" s="108"/>
      <c r="P739" s="107"/>
      <c r="Q739" s="108"/>
      <c r="R739" s="108"/>
      <c r="S739" s="108"/>
      <c r="T739" s="108"/>
      <c r="U739" s="108"/>
      <c r="V739" s="108"/>
      <c r="W739" s="108"/>
      <c r="X739" s="108"/>
    </row>
    <row r="740" spans="1:24" ht="18.75" customHeight="1">
      <c r="A740" s="108"/>
      <c r="B740" s="108"/>
      <c r="C740" s="108"/>
      <c r="D740" s="108"/>
      <c r="E740" s="108"/>
      <c r="F740" s="108"/>
      <c r="G740" s="108"/>
      <c r="H740" s="108"/>
      <c r="I740" s="108"/>
      <c r="J740" s="108"/>
      <c r="K740" s="108"/>
      <c r="L740" s="108"/>
      <c r="M740" s="108"/>
      <c r="N740" s="108"/>
      <c r="O740" s="108"/>
      <c r="P740" s="107"/>
      <c r="Q740" s="108"/>
      <c r="R740" s="108"/>
      <c r="S740" s="108"/>
      <c r="T740" s="108"/>
      <c r="U740" s="108"/>
      <c r="V740" s="108"/>
      <c r="W740" s="108"/>
      <c r="X740" s="108"/>
    </row>
    <row r="741" spans="1:24" ht="18.75" customHeight="1">
      <c r="A741" s="108"/>
      <c r="B741" s="108"/>
      <c r="C741" s="108"/>
      <c r="D741" s="108"/>
      <c r="E741" s="108"/>
      <c r="F741" s="108"/>
      <c r="G741" s="108"/>
      <c r="H741" s="108"/>
      <c r="I741" s="108"/>
      <c r="J741" s="108"/>
      <c r="K741" s="108"/>
      <c r="L741" s="108"/>
      <c r="M741" s="108"/>
      <c r="N741" s="108"/>
      <c r="O741" s="108"/>
      <c r="P741" s="107"/>
      <c r="Q741" s="108"/>
      <c r="R741" s="108"/>
      <c r="S741" s="108"/>
      <c r="T741" s="108"/>
      <c r="U741" s="108"/>
      <c r="V741" s="108"/>
      <c r="W741" s="108"/>
      <c r="X741" s="108"/>
    </row>
    <row r="742" spans="1:24" ht="18.75" customHeight="1">
      <c r="A742" s="108"/>
      <c r="B742" s="108"/>
      <c r="C742" s="108"/>
      <c r="D742" s="108"/>
      <c r="E742" s="108"/>
      <c r="F742" s="108"/>
      <c r="G742" s="108"/>
      <c r="H742" s="108"/>
      <c r="I742" s="108"/>
      <c r="J742" s="108"/>
      <c r="K742" s="108"/>
      <c r="L742" s="108"/>
      <c r="M742" s="108"/>
      <c r="N742" s="108"/>
      <c r="O742" s="108"/>
      <c r="P742" s="107"/>
      <c r="Q742" s="108"/>
      <c r="R742" s="108"/>
      <c r="S742" s="108"/>
      <c r="T742" s="108"/>
      <c r="U742" s="108"/>
      <c r="V742" s="108"/>
      <c r="W742" s="108"/>
      <c r="X742" s="108"/>
    </row>
    <row r="743" spans="1:24" ht="18.75" customHeight="1">
      <c r="A743" s="108"/>
      <c r="B743" s="108"/>
      <c r="C743" s="108"/>
      <c r="D743" s="108"/>
      <c r="E743" s="108"/>
      <c r="F743" s="108"/>
      <c r="G743" s="108"/>
      <c r="H743" s="108"/>
      <c r="I743" s="108"/>
      <c r="J743" s="108"/>
      <c r="K743" s="108"/>
      <c r="L743" s="108"/>
      <c r="M743" s="108"/>
      <c r="N743" s="108"/>
      <c r="O743" s="108"/>
      <c r="P743" s="107"/>
      <c r="Q743" s="108"/>
      <c r="R743" s="108"/>
      <c r="S743" s="108"/>
      <c r="T743" s="108"/>
      <c r="U743" s="108"/>
      <c r="V743" s="108"/>
      <c r="W743" s="108"/>
      <c r="X743" s="108"/>
    </row>
    <row r="744" spans="1:24" ht="18.75" customHeight="1">
      <c r="A744" s="108"/>
      <c r="B744" s="108"/>
      <c r="C744" s="108"/>
      <c r="D744" s="108"/>
      <c r="E744" s="108"/>
      <c r="F744" s="108"/>
      <c r="G744" s="108"/>
      <c r="H744" s="108"/>
      <c r="I744" s="108"/>
      <c r="J744" s="108"/>
      <c r="K744" s="108"/>
      <c r="L744" s="108"/>
      <c r="M744" s="108"/>
      <c r="N744" s="108"/>
      <c r="O744" s="108"/>
      <c r="P744" s="107"/>
      <c r="Q744" s="108"/>
      <c r="R744" s="108"/>
      <c r="S744" s="108"/>
      <c r="T744" s="108"/>
      <c r="U744" s="108"/>
      <c r="V744" s="108"/>
      <c r="W744" s="108"/>
      <c r="X744" s="108"/>
    </row>
    <row r="745" spans="1:24" ht="18.75" customHeight="1">
      <c r="A745" s="108"/>
      <c r="B745" s="108"/>
      <c r="C745" s="108"/>
      <c r="D745" s="108"/>
      <c r="E745" s="108"/>
      <c r="F745" s="108"/>
      <c r="G745" s="108"/>
      <c r="H745" s="108"/>
      <c r="I745" s="108"/>
      <c r="J745" s="108"/>
      <c r="K745" s="108"/>
      <c r="L745" s="108"/>
      <c r="M745" s="108"/>
      <c r="N745" s="108"/>
      <c r="O745" s="108"/>
      <c r="P745" s="107"/>
      <c r="Q745" s="108"/>
      <c r="R745" s="108"/>
      <c r="S745" s="108"/>
      <c r="T745" s="108"/>
      <c r="U745" s="108"/>
      <c r="V745" s="108"/>
      <c r="W745" s="108"/>
      <c r="X745" s="108"/>
    </row>
    <row r="746" spans="1:24" ht="18.75" customHeight="1">
      <c r="A746" s="108"/>
      <c r="B746" s="108"/>
      <c r="C746" s="108"/>
      <c r="D746" s="108"/>
      <c r="E746" s="108"/>
      <c r="F746" s="108"/>
      <c r="G746" s="108"/>
      <c r="H746" s="108"/>
      <c r="I746" s="108"/>
      <c r="J746" s="108"/>
      <c r="K746" s="108"/>
      <c r="L746" s="108"/>
      <c r="M746" s="108"/>
      <c r="N746" s="108"/>
      <c r="O746" s="108"/>
      <c r="P746" s="107"/>
      <c r="Q746" s="108"/>
      <c r="R746" s="108"/>
      <c r="S746" s="108"/>
      <c r="T746" s="108"/>
      <c r="U746" s="108"/>
      <c r="V746" s="108"/>
      <c r="W746" s="108"/>
      <c r="X746" s="108"/>
    </row>
    <row r="747" spans="1:24" ht="18.75" customHeight="1">
      <c r="A747" s="108"/>
      <c r="B747" s="108"/>
      <c r="C747" s="108"/>
      <c r="D747" s="108"/>
      <c r="E747" s="108"/>
      <c r="F747" s="108"/>
      <c r="G747" s="108"/>
      <c r="H747" s="108"/>
      <c r="I747" s="108"/>
      <c r="J747" s="108"/>
      <c r="K747" s="108"/>
      <c r="L747" s="108"/>
      <c r="M747" s="108"/>
      <c r="N747" s="108"/>
      <c r="O747" s="108"/>
      <c r="P747" s="107"/>
      <c r="Q747" s="108"/>
      <c r="R747" s="108"/>
      <c r="S747" s="108"/>
      <c r="T747" s="108"/>
      <c r="U747" s="108"/>
      <c r="V747" s="108"/>
      <c r="W747" s="108"/>
      <c r="X747" s="108"/>
    </row>
    <row r="748" spans="1:24" ht="18.75" customHeight="1">
      <c r="A748" s="108"/>
      <c r="B748" s="108"/>
      <c r="C748" s="108"/>
      <c r="D748" s="108"/>
      <c r="E748" s="108"/>
      <c r="F748" s="108"/>
      <c r="G748" s="108"/>
      <c r="H748" s="108"/>
      <c r="I748" s="108"/>
      <c r="J748" s="108"/>
      <c r="K748" s="108"/>
      <c r="L748" s="108"/>
      <c r="M748" s="108"/>
      <c r="N748" s="108"/>
      <c r="O748" s="108"/>
      <c r="P748" s="107"/>
      <c r="Q748" s="108"/>
      <c r="R748" s="108"/>
      <c r="S748" s="108"/>
      <c r="T748" s="108"/>
      <c r="U748" s="108"/>
      <c r="V748" s="108"/>
      <c r="W748" s="108"/>
      <c r="X748" s="108"/>
    </row>
    <row r="749" spans="1:24" ht="18.75" customHeight="1">
      <c r="A749" s="108"/>
      <c r="B749" s="108"/>
      <c r="C749" s="108"/>
      <c r="D749" s="108"/>
      <c r="E749" s="108"/>
      <c r="F749" s="108"/>
      <c r="G749" s="108"/>
      <c r="H749" s="108"/>
      <c r="I749" s="108"/>
      <c r="J749" s="108"/>
      <c r="K749" s="108"/>
      <c r="L749" s="108"/>
      <c r="M749" s="108"/>
      <c r="N749" s="108"/>
      <c r="O749" s="108"/>
      <c r="P749" s="107"/>
      <c r="Q749" s="108"/>
      <c r="R749" s="108"/>
      <c r="S749" s="108"/>
      <c r="T749" s="108"/>
      <c r="U749" s="108"/>
      <c r="V749" s="108"/>
      <c r="W749" s="108"/>
      <c r="X749" s="108"/>
    </row>
    <row r="750" spans="1:24" ht="18.75" customHeight="1">
      <c r="A750" s="108"/>
      <c r="B750" s="108"/>
      <c r="C750" s="108"/>
      <c r="D750" s="108"/>
      <c r="E750" s="108"/>
      <c r="F750" s="108"/>
      <c r="G750" s="108"/>
      <c r="H750" s="108"/>
      <c r="I750" s="108"/>
      <c r="J750" s="108"/>
      <c r="K750" s="108"/>
      <c r="L750" s="108"/>
      <c r="M750" s="108"/>
      <c r="N750" s="108"/>
      <c r="O750" s="108"/>
      <c r="P750" s="107"/>
      <c r="Q750" s="108"/>
      <c r="R750" s="108"/>
      <c r="S750" s="108"/>
      <c r="T750" s="108"/>
      <c r="U750" s="108"/>
      <c r="V750" s="108"/>
      <c r="W750" s="108"/>
      <c r="X750" s="108"/>
    </row>
    <row r="751" spans="1:24" ht="18.75" customHeight="1">
      <c r="A751" s="108"/>
      <c r="B751" s="108"/>
      <c r="C751" s="108"/>
      <c r="D751" s="108"/>
      <c r="E751" s="108"/>
      <c r="F751" s="108"/>
      <c r="G751" s="108"/>
      <c r="H751" s="108"/>
      <c r="I751" s="108"/>
      <c r="J751" s="108"/>
      <c r="K751" s="108"/>
      <c r="L751" s="108"/>
      <c r="M751" s="108"/>
      <c r="N751" s="108"/>
      <c r="O751" s="108"/>
      <c r="P751" s="107"/>
      <c r="Q751" s="108"/>
      <c r="R751" s="108"/>
      <c r="S751" s="108"/>
      <c r="T751" s="108"/>
      <c r="U751" s="108"/>
      <c r="V751" s="108"/>
      <c r="W751" s="108"/>
      <c r="X751" s="108"/>
    </row>
    <row r="752" spans="1:24" ht="18.75" customHeight="1">
      <c r="A752" s="108"/>
      <c r="B752" s="108"/>
      <c r="C752" s="108"/>
      <c r="D752" s="108"/>
      <c r="E752" s="108"/>
      <c r="F752" s="108"/>
      <c r="G752" s="108"/>
      <c r="H752" s="108"/>
      <c r="I752" s="108"/>
      <c r="J752" s="108"/>
      <c r="K752" s="108"/>
      <c r="L752" s="108"/>
      <c r="M752" s="108"/>
      <c r="N752" s="108"/>
      <c r="O752" s="108"/>
      <c r="P752" s="107"/>
      <c r="Q752" s="108"/>
      <c r="R752" s="108"/>
      <c r="S752" s="108"/>
      <c r="T752" s="108"/>
      <c r="U752" s="108"/>
      <c r="V752" s="108"/>
      <c r="W752" s="108"/>
      <c r="X752" s="108"/>
    </row>
    <row r="753" spans="1:24" ht="18.75" customHeight="1">
      <c r="A753" s="108"/>
      <c r="B753" s="108"/>
      <c r="C753" s="108"/>
      <c r="D753" s="108"/>
      <c r="E753" s="108"/>
      <c r="F753" s="108"/>
      <c r="G753" s="108"/>
      <c r="H753" s="108"/>
      <c r="I753" s="108"/>
      <c r="J753" s="108"/>
      <c r="K753" s="108"/>
      <c r="L753" s="108"/>
      <c r="M753" s="108"/>
      <c r="N753" s="108"/>
      <c r="O753" s="108"/>
      <c r="P753" s="107"/>
      <c r="Q753" s="108"/>
      <c r="R753" s="108"/>
      <c r="S753" s="108"/>
      <c r="T753" s="108"/>
      <c r="U753" s="108"/>
      <c r="V753" s="108"/>
      <c r="W753" s="108"/>
      <c r="X753" s="108"/>
    </row>
    <row r="754" spans="1:24" ht="18.75" customHeight="1">
      <c r="A754" s="108"/>
      <c r="B754" s="108"/>
      <c r="C754" s="108"/>
      <c r="D754" s="108"/>
      <c r="E754" s="108"/>
      <c r="F754" s="108"/>
      <c r="G754" s="108"/>
      <c r="H754" s="108"/>
      <c r="I754" s="108"/>
      <c r="J754" s="108"/>
      <c r="K754" s="108"/>
      <c r="L754" s="108"/>
      <c r="M754" s="108"/>
      <c r="N754" s="108"/>
      <c r="O754" s="108"/>
      <c r="P754" s="107"/>
      <c r="Q754" s="108"/>
      <c r="R754" s="108"/>
      <c r="S754" s="108"/>
      <c r="T754" s="108"/>
      <c r="U754" s="108"/>
      <c r="V754" s="108"/>
      <c r="W754" s="108"/>
      <c r="X754" s="108"/>
    </row>
    <row r="755" spans="1:24" ht="18.75" customHeight="1">
      <c r="A755" s="108"/>
      <c r="B755" s="108"/>
      <c r="C755" s="108"/>
      <c r="D755" s="108"/>
      <c r="E755" s="108"/>
      <c r="F755" s="108"/>
      <c r="G755" s="108"/>
      <c r="H755" s="108"/>
      <c r="I755" s="108"/>
      <c r="J755" s="108"/>
      <c r="K755" s="108"/>
      <c r="L755" s="108"/>
      <c r="M755" s="108"/>
      <c r="N755" s="108"/>
      <c r="O755" s="108"/>
      <c r="P755" s="107"/>
      <c r="Q755" s="108"/>
      <c r="R755" s="108"/>
      <c r="S755" s="108"/>
      <c r="T755" s="108"/>
      <c r="U755" s="108"/>
      <c r="V755" s="108"/>
      <c r="W755" s="108"/>
      <c r="X755" s="108"/>
    </row>
    <row r="756" spans="1:24" ht="18.75" customHeight="1">
      <c r="A756" s="108"/>
      <c r="B756" s="108"/>
      <c r="C756" s="108"/>
      <c r="D756" s="108"/>
      <c r="E756" s="108"/>
      <c r="F756" s="108"/>
      <c r="G756" s="108"/>
      <c r="H756" s="108"/>
      <c r="I756" s="108"/>
      <c r="J756" s="108"/>
      <c r="K756" s="108"/>
      <c r="L756" s="108"/>
      <c r="M756" s="108"/>
      <c r="N756" s="108"/>
      <c r="O756" s="108"/>
      <c r="P756" s="107"/>
      <c r="Q756" s="108"/>
      <c r="R756" s="108"/>
      <c r="S756" s="108"/>
      <c r="T756" s="108"/>
      <c r="U756" s="108"/>
      <c r="V756" s="108"/>
      <c r="W756" s="108"/>
      <c r="X756" s="108"/>
    </row>
    <row r="757" spans="1:24" ht="18.75" customHeight="1">
      <c r="A757" s="108"/>
      <c r="B757" s="108"/>
      <c r="C757" s="108"/>
      <c r="D757" s="108"/>
      <c r="E757" s="108"/>
      <c r="F757" s="108"/>
      <c r="G757" s="108"/>
      <c r="H757" s="108"/>
      <c r="I757" s="108"/>
      <c r="J757" s="108"/>
      <c r="K757" s="108"/>
      <c r="L757" s="108"/>
      <c r="M757" s="108"/>
      <c r="N757" s="108"/>
      <c r="O757" s="108"/>
      <c r="P757" s="107"/>
      <c r="Q757" s="108"/>
      <c r="R757" s="108"/>
      <c r="S757" s="108"/>
      <c r="T757" s="108"/>
      <c r="U757" s="108"/>
      <c r="V757" s="108"/>
      <c r="W757" s="108"/>
      <c r="X757" s="108"/>
    </row>
    <row r="758" spans="1:24" ht="18.75" customHeight="1">
      <c r="A758" s="108"/>
      <c r="B758" s="108"/>
      <c r="C758" s="108"/>
      <c r="D758" s="108"/>
      <c r="E758" s="108"/>
      <c r="F758" s="108"/>
      <c r="G758" s="108"/>
      <c r="H758" s="108"/>
      <c r="I758" s="108"/>
      <c r="J758" s="108"/>
      <c r="K758" s="108"/>
      <c r="L758" s="108"/>
      <c r="M758" s="108"/>
      <c r="N758" s="108"/>
      <c r="O758" s="108"/>
      <c r="P758" s="107"/>
      <c r="Q758" s="108"/>
      <c r="R758" s="108"/>
      <c r="S758" s="108"/>
      <c r="T758" s="108"/>
      <c r="U758" s="108"/>
      <c r="V758" s="108"/>
      <c r="W758" s="108"/>
      <c r="X758" s="108"/>
    </row>
    <row r="759" spans="1:24" ht="18.75" customHeight="1">
      <c r="A759" s="108"/>
      <c r="B759" s="108"/>
      <c r="C759" s="108"/>
      <c r="D759" s="108"/>
      <c r="E759" s="108"/>
      <c r="F759" s="108"/>
      <c r="G759" s="108"/>
      <c r="H759" s="108"/>
      <c r="I759" s="108"/>
      <c r="J759" s="108"/>
      <c r="K759" s="108"/>
      <c r="L759" s="108"/>
      <c r="M759" s="108"/>
      <c r="N759" s="108"/>
      <c r="O759" s="108"/>
      <c r="P759" s="107"/>
      <c r="Q759" s="108"/>
      <c r="R759" s="108"/>
      <c r="S759" s="108"/>
      <c r="T759" s="108"/>
      <c r="U759" s="108"/>
      <c r="V759" s="108"/>
      <c r="W759" s="108"/>
      <c r="X759" s="108"/>
    </row>
    <row r="760" spans="1:24" ht="18.75" customHeight="1">
      <c r="A760" s="108"/>
      <c r="B760" s="108"/>
      <c r="C760" s="108"/>
      <c r="D760" s="108"/>
      <c r="E760" s="108"/>
      <c r="F760" s="108"/>
      <c r="G760" s="108"/>
      <c r="H760" s="108"/>
      <c r="I760" s="108"/>
      <c r="J760" s="108"/>
      <c r="K760" s="108"/>
      <c r="L760" s="108"/>
      <c r="M760" s="108"/>
      <c r="N760" s="108"/>
      <c r="O760" s="108"/>
      <c r="P760" s="107"/>
      <c r="Q760" s="108"/>
      <c r="R760" s="108"/>
      <c r="S760" s="108"/>
      <c r="T760" s="108"/>
      <c r="U760" s="108"/>
      <c r="V760" s="108"/>
      <c r="W760" s="108"/>
      <c r="X760" s="108"/>
    </row>
    <row r="761" spans="1:24" ht="18.75" customHeight="1">
      <c r="A761" s="108"/>
      <c r="B761" s="108"/>
      <c r="C761" s="108"/>
      <c r="D761" s="108"/>
      <c r="E761" s="108"/>
      <c r="F761" s="108"/>
      <c r="G761" s="108"/>
      <c r="H761" s="108"/>
      <c r="I761" s="108"/>
      <c r="J761" s="108"/>
      <c r="K761" s="108"/>
      <c r="L761" s="108"/>
      <c r="M761" s="108"/>
      <c r="N761" s="108"/>
      <c r="O761" s="108"/>
      <c r="P761" s="107"/>
      <c r="Q761" s="108"/>
      <c r="R761" s="108"/>
      <c r="S761" s="108"/>
      <c r="T761" s="108"/>
      <c r="U761" s="108"/>
      <c r="V761" s="108"/>
      <c r="W761" s="108"/>
      <c r="X761" s="108"/>
    </row>
    <row r="762" spans="1:24" ht="18.75" customHeight="1">
      <c r="A762" s="108"/>
      <c r="B762" s="108"/>
      <c r="C762" s="108"/>
      <c r="D762" s="108"/>
      <c r="E762" s="108"/>
      <c r="F762" s="108"/>
      <c r="G762" s="108"/>
      <c r="H762" s="108"/>
      <c r="I762" s="108"/>
      <c r="J762" s="108"/>
      <c r="K762" s="108"/>
      <c r="L762" s="108"/>
      <c r="M762" s="108"/>
      <c r="N762" s="108"/>
      <c r="O762" s="108"/>
      <c r="P762" s="107"/>
      <c r="Q762" s="108"/>
      <c r="R762" s="108"/>
      <c r="S762" s="108"/>
      <c r="T762" s="108"/>
      <c r="U762" s="108"/>
      <c r="V762" s="108"/>
      <c r="W762" s="108"/>
      <c r="X762" s="108"/>
    </row>
    <row r="763" spans="1:24" ht="18.75" customHeight="1">
      <c r="A763" s="108"/>
      <c r="B763" s="108"/>
      <c r="C763" s="108"/>
      <c r="D763" s="108"/>
      <c r="E763" s="108"/>
      <c r="F763" s="108"/>
      <c r="G763" s="108"/>
      <c r="H763" s="108"/>
      <c r="I763" s="108"/>
      <c r="J763" s="108"/>
      <c r="K763" s="108"/>
      <c r="L763" s="108"/>
      <c r="M763" s="108"/>
      <c r="N763" s="108"/>
      <c r="O763" s="108"/>
      <c r="P763" s="107"/>
      <c r="Q763" s="108"/>
      <c r="R763" s="108"/>
      <c r="S763" s="108"/>
      <c r="T763" s="108"/>
      <c r="U763" s="108"/>
      <c r="V763" s="108"/>
      <c r="W763" s="108"/>
      <c r="X763" s="108"/>
    </row>
    <row r="764" spans="1:24" ht="18.75" customHeight="1">
      <c r="A764" s="108"/>
      <c r="B764" s="108"/>
      <c r="C764" s="108"/>
      <c r="D764" s="108"/>
      <c r="E764" s="108"/>
      <c r="F764" s="108"/>
      <c r="G764" s="108"/>
      <c r="H764" s="108"/>
      <c r="I764" s="108"/>
      <c r="J764" s="108"/>
      <c r="K764" s="108"/>
      <c r="L764" s="108"/>
      <c r="M764" s="108"/>
      <c r="N764" s="108"/>
      <c r="O764" s="108"/>
      <c r="P764" s="107"/>
      <c r="Q764" s="108"/>
      <c r="R764" s="108"/>
      <c r="S764" s="108"/>
      <c r="T764" s="108"/>
      <c r="U764" s="108"/>
      <c r="V764" s="108"/>
      <c r="W764" s="108"/>
      <c r="X764" s="108"/>
    </row>
    <row r="765" spans="1:24" ht="18.75" customHeight="1">
      <c r="A765" s="108"/>
      <c r="B765" s="108"/>
      <c r="C765" s="108"/>
      <c r="D765" s="108"/>
      <c r="E765" s="108"/>
      <c r="F765" s="108"/>
      <c r="G765" s="108"/>
      <c r="H765" s="108"/>
      <c r="I765" s="108"/>
      <c r="J765" s="108"/>
      <c r="K765" s="108"/>
      <c r="L765" s="108"/>
      <c r="M765" s="108"/>
      <c r="N765" s="108"/>
      <c r="O765" s="108"/>
      <c r="P765" s="107"/>
      <c r="Q765" s="108"/>
      <c r="R765" s="108"/>
      <c r="S765" s="108"/>
      <c r="T765" s="108"/>
      <c r="U765" s="108"/>
      <c r="V765" s="108"/>
      <c r="W765" s="108"/>
      <c r="X765" s="108"/>
    </row>
    <row r="766" spans="1:24" ht="18.75" customHeight="1">
      <c r="A766" s="108"/>
      <c r="B766" s="108"/>
      <c r="C766" s="108"/>
      <c r="D766" s="108"/>
      <c r="E766" s="108"/>
      <c r="F766" s="108"/>
      <c r="G766" s="108"/>
      <c r="H766" s="108"/>
      <c r="I766" s="108"/>
      <c r="J766" s="108"/>
      <c r="K766" s="108"/>
      <c r="L766" s="108"/>
      <c r="M766" s="108"/>
      <c r="N766" s="108"/>
      <c r="O766" s="108"/>
      <c r="P766" s="107"/>
      <c r="Q766" s="108"/>
      <c r="R766" s="108"/>
      <c r="S766" s="108"/>
      <c r="T766" s="108"/>
      <c r="U766" s="108"/>
      <c r="V766" s="108"/>
      <c r="W766" s="108"/>
      <c r="X766" s="108"/>
    </row>
    <row r="767" spans="1:24" ht="18.75" customHeight="1">
      <c r="A767" s="108"/>
      <c r="B767" s="108"/>
      <c r="C767" s="108"/>
      <c r="D767" s="108"/>
      <c r="E767" s="108"/>
      <c r="F767" s="108"/>
      <c r="G767" s="108"/>
      <c r="H767" s="108"/>
      <c r="I767" s="108"/>
      <c r="J767" s="108"/>
      <c r="K767" s="108"/>
      <c r="L767" s="108"/>
      <c r="M767" s="108"/>
      <c r="N767" s="108"/>
      <c r="O767" s="108"/>
      <c r="P767" s="107"/>
      <c r="Q767" s="108"/>
      <c r="R767" s="108"/>
      <c r="S767" s="108"/>
      <c r="T767" s="108"/>
      <c r="U767" s="108"/>
      <c r="V767" s="108"/>
      <c r="W767" s="108"/>
      <c r="X767" s="108"/>
    </row>
    <row r="768" spans="1:24" ht="18.75" customHeight="1">
      <c r="A768" s="108"/>
      <c r="B768" s="108"/>
      <c r="C768" s="108"/>
      <c r="D768" s="108"/>
      <c r="E768" s="108"/>
      <c r="F768" s="108"/>
      <c r="G768" s="108"/>
      <c r="H768" s="108"/>
      <c r="I768" s="108"/>
      <c r="J768" s="108"/>
      <c r="K768" s="108"/>
      <c r="L768" s="108"/>
      <c r="M768" s="108"/>
      <c r="N768" s="108"/>
      <c r="O768" s="108"/>
      <c r="P768" s="107"/>
      <c r="Q768" s="108"/>
      <c r="R768" s="108"/>
      <c r="S768" s="108"/>
      <c r="T768" s="108"/>
      <c r="U768" s="108"/>
      <c r="V768" s="108"/>
      <c r="W768" s="108"/>
      <c r="X768" s="108"/>
    </row>
    <row r="769" spans="1:24" ht="18.75" customHeight="1">
      <c r="A769" s="108"/>
      <c r="B769" s="108"/>
      <c r="C769" s="108"/>
      <c r="D769" s="108"/>
      <c r="E769" s="108"/>
      <c r="F769" s="108"/>
      <c r="G769" s="108"/>
      <c r="H769" s="108"/>
      <c r="I769" s="108"/>
      <c r="J769" s="108"/>
      <c r="K769" s="108"/>
      <c r="L769" s="108"/>
      <c r="M769" s="108"/>
      <c r="N769" s="108"/>
      <c r="O769" s="108"/>
      <c r="P769" s="107"/>
      <c r="Q769" s="108"/>
      <c r="R769" s="108"/>
      <c r="S769" s="108"/>
      <c r="T769" s="108"/>
      <c r="U769" s="108"/>
      <c r="V769" s="108"/>
      <c r="W769" s="108"/>
      <c r="X769" s="108"/>
    </row>
    <row r="770" spans="1:24" ht="18.75" customHeight="1">
      <c r="A770" s="108"/>
      <c r="B770" s="108"/>
      <c r="C770" s="108"/>
      <c r="D770" s="108"/>
      <c r="E770" s="108"/>
      <c r="F770" s="108"/>
      <c r="G770" s="108"/>
      <c r="H770" s="108"/>
      <c r="I770" s="108"/>
      <c r="J770" s="108"/>
      <c r="K770" s="108"/>
      <c r="L770" s="108"/>
      <c r="M770" s="108"/>
      <c r="N770" s="108"/>
      <c r="O770" s="108"/>
      <c r="P770" s="107"/>
      <c r="Q770" s="108"/>
      <c r="R770" s="108"/>
      <c r="S770" s="108"/>
      <c r="T770" s="108"/>
      <c r="U770" s="108"/>
      <c r="V770" s="108"/>
      <c r="W770" s="108"/>
      <c r="X770" s="108"/>
    </row>
    <row r="771" spans="1:24" ht="18.75" customHeight="1">
      <c r="A771" s="108"/>
      <c r="B771" s="108"/>
      <c r="C771" s="108"/>
      <c r="D771" s="108"/>
      <c r="E771" s="108"/>
      <c r="F771" s="108"/>
      <c r="G771" s="108"/>
      <c r="H771" s="108"/>
      <c r="I771" s="108"/>
      <c r="J771" s="108"/>
      <c r="K771" s="108"/>
      <c r="L771" s="108"/>
      <c r="M771" s="108"/>
      <c r="N771" s="108"/>
      <c r="O771" s="108"/>
      <c r="P771" s="107"/>
      <c r="Q771" s="108"/>
      <c r="R771" s="108"/>
      <c r="S771" s="108"/>
      <c r="T771" s="108"/>
      <c r="U771" s="108"/>
      <c r="V771" s="108"/>
      <c r="W771" s="108"/>
      <c r="X771" s="108"/>
    </row>
    <row r="772" spans="1:24" ht="18.75" customHeight="1">
      <c r="A772" s="108"/>
      <c r="B772" s="108"/>
      <c r="C772" s="108"/>
      <c r="D772" s="108"/>
      <c r="E772" s="108"/>
      <c r="F772" s="108"/>
      <c r="G772" s="108"/>
      <c r="H772" s="108"/>
      <c r="I772" s="108"/>
      <c r="J772" s="108"/>
      <c r="K772" s="108"/>
      <c r="L772" s="108"/>
      <c r="M772" s="108"/>
      <c r="N772" s="108"/>
      <c r="O772" s="108"/>
      <c r="P772" s="107"/>
      <c r="Q772" s="108"/>
      <c r="R772" s="108"/>
      <c r="S772" s="108"/>
      <c r="T772" s="108"/>
      <c r="U772" s="108"/>
      <c r="V772" s="108"/>
      <c r="W772" s="108"/>
      <c r="X772" s="108"/>
    </row>
    <row r="773" spans="1:24" ht="18.75" customHeight="1">
      <c r="A773" s="108"/>
      <c r="B773" s="108"/>
      <c r="C773" s="108"/>
      <c r="D773" s="108"/>
      <c r="E773" s="108"/>
      <c r="F773" s="108"/>
      <c r="G773" s="108"/>
      <c r="H773" s="108"/>
      <c r="I773" s="108"/>
      <c r="J773" s="108"/>
      <c r="K773" s="108"/>
      <c r="L773" s="108"/>
      <c r="M773" s="108"/>
      <c r="N773" s="108"/>
      <c r="O773" s="108"/>
      <c r="P773" s="107"/>
      <c r="Q773" s="108"/>
      <c r="R773" s="108"/>
      <c r="S773" s="108"/>
      <c r="T773" s="108"/>
      <c r="U773" s="108"/>
      <c r="V773" s="108"/>
      <c r="W773" s="108"/>
      <c r="X773" s="108"/>
    </row>
    <row r="774" spans="1:24" ht="18.75" customHeight="1">
      <c r="A774" s="108"/>
      <c r="B774" s="108"/>
      <c r="C774" s="108"/>
      <c r="D774" s="108"/>
      <c r="E774" s="108"/>
      <c r="F774" s="108"/>
      <c r="G774" s="108"/>
      <c r="H774" s="108"/>
      <c r="I774" s="108"/>
      <c r="J774" s="108"/>
      <c r="K774" s="108"/>
      <c r="L774" s="108"/>
      <c r="M774" s="108"/>
      <c r="N774" s="108"/>
      <c r="O774" s="108"/>
      <c r="P774" s="107"/>
      <c r="Q774" s="108"/>
      <c r="R774" s="108"/>
      <c r="S774" s="108"/>
      <c r="T774" s="108"/>
      <c r="U774" s="108"/>
      <c r="V774" s="108"/>
      <c r="W774" s="108"/>
      <c r="X774" s="108"/>
    </row>
    <row r="775" spans="1:24" ht="18.75" customHeight="1">
      <c r="A775" s="108"/>
      <c r="B775" s="108"/>
      <c r="C775" s="108"/>
      <c r="D775" s="108"/>
      <c r="E775" s="108"/>
      <c r="F775" s="108"/>
      <c r="G775" s="108"/>
      <c r="H775" s="108"/>
      <c r="I775" s="108"/>
      <c r="J775" s="108"/>
      <c r="K775" s="108"/>
      <c r="L775" s="108"/>
      <c r="M775" s="108"/>
      <c r="N775" s="108"/>
      <c r="O775" s="108"/>
      <c r="P775" s="107"/>
      <c r="Q775" s="108"/>
      <c r="R775" s="108"/>
      <c r="S775" s="108"/>
      <c r="T775" s="108"/>
      <c r="U775" s="108"/>
      <c r="V775" s="108"/>
      <c r="W775" s="108"/>
      <c r="X775" s="108"/>
    </row>
    <row r="776" spans="1:24" ht="18.75" customHeight="1">
      <c r="A776" s="108"/>
      <c r="B776" s="108"/>
      <c r="C776" s="108"/>
      <c r="D776" s="108"/>
      <c r="E776" s="108"/>
      <c r="F776" s="108"/>
      <c r="G776" s="108"/>
      <c r="H776" s="108"/>
      <c r="I776" s="108"/>
      <c r="J776" s="108"/>
      <c r="K776" s="108"/>
      <c r="L776" s="108"/>
      <c r="M776" s="108"/>
      <c r="N776" s="108"/>
      <c r="O776" s="108"/>
      <c r="P776" s="107"/>
      <c r="Q776" s="108"/>
      <c r="R776" s="108"/>
      <c r="S776" s="108"/>
      <c r="T776" s="108"/>
      <c r="U776" s="108"/>
      <c r="V776" s="108"/>
      <c r="W776" s="108"/>
      <c r="X776" s="108"/>
    </row>
    <row r="777" spans="1:24" ht="18.75" customHeight="1">
      <c r="A777" s="108"/>
      <c r="B777" s="108"/>
      <c r="C777" s="108"/>
      <c r="D777" s="108"/>
      <c r="E777" s="108"/>
      <c r="F777" s="108"/>
      <c r="G777" s="108"/>
      <c r="H777" s="108"/>
      <c r="I777" s="108"/>
      <c r="J777" s="108"/>
      <c r="K777" s="108"/>
      <c r="L777" s="108"/>
      <c r="M777" s="108"/>
      <c r="N777" s="108"/>
      <c r="O777" s="108"/>
      <c r="P777" s="107"/>
      <c r="Q777" s="108"/>
      <c r="R777" s="108"/>
      <c r="S777" s="108"/>
      <c r="T777" s="108"/>
      <c r="U777" s="108"/>
      <c r="V777" s="108"/>
      <c r="W777" s="108"/>
      <c r="X777" s="108"/>
    </row>
    <row r="778" spans="1:24" ht="18.75" customHeight="1">
      <c r="A778" s="108"/>
      <c r="B778" s="108"/>
      <c r="C778" s="108"/>
      <c r="D778" s="108"/>
      <c r="E778" s="108"/>
      <c r="F778" s="108"/>
      <c r="G778" s="108"/>
      <c r="H778" s="108"/>
      <c r="I778" s="108"/>
      <c r="J778" s="108"/>
      <c r="K778" s="108"/>
      <c r="L778" s="108"/>
      <c r="M778" s="108"/>
      <c r="N778" s="108"/>
      <c r="O778" s="108"/>
      <c r="P778" s="107"/>
      <c r="Q778" s="108"/>
      <c r="R778" s="108"/>
      <c r="S778" s="108"/>
      <c r="T778" s="108"/>
      <c r="U778" s="108"/>
      <c r="V778" s="108"/>
      <c r="W778" s="108"/>
      <c r="X778" s="108"/>
    </row>
    <row r="779" spans="1:24" ht="18.75" customHeight="1">
      <c r="A779" s="108"/>
      <c r="B779" s="108"/>
      <c r="C779" s="108"/>
      <c r="D779" s="108"/>
      <c r="E779" s="108"/>
      <c r="F779" s="108"/>
      <c r="G779" s="108"/>
      <c r="H779" s="108"/>
      <c r="I779" s="108"/>
      <c r="J779" s="108"/>
      <c r="K779" s="108"/>
      <c r="L779" s="108"/>
      <c r="M779" s="108"/>
      <c r="N779" s="108"/>
      <c r="O779" s="108"/>
      <c r="P779" s="107"/>
      <c r="Q779" s="108"/>
      <c r="R779" s="108"/>
      <c r="S779" s="108"/>
      <c r="T779" s="108"/>
      <c r="U779" s="108"/>
      <c r="V779" s="108"/>
      <c r="W779" s="108"/>
      <c r="X779" s="108"/>
    </row>
    <row r="780" spans="1:24" ht="18.75" customHeight="1">
      <c r="A780" s="108"/>
      <c r="B780" s="108"/>
      <c r="C780" s="108"/>
      <c r="D780" s="108"/>
      <c r="E780" s="108"/>
      <c r="F780" s="108"/>
      <c r="G780" s="108"/>
      <c r="H780" s="108"/>
      <c r="I780" s="108"/>
      <c r="J780" s="108"/>
      <c r="K780" s="108"/>
      <c r="L780" s="108"/>
      <c r="M780" s="108"/>
      <c r="N780" s="108"/>
      <c r="O780" s="108"/>
      <c r="P780" s="107"/>
      <c r="Q780" s="108"/>
      <c r="R780" s="108"/>
      <c r="S780" s="108"/>
      <c r="T780" s="108"/>
      <c r="U780" s="108"/>
      <c r="V780" s="108"/>
      <c r="W780" s="108"/>
      <c r="X780" s="108"/>
    </row>
    <row r="781" spans="1:24" ht="18.75" customHeight="1">
      <c r="A781" s="108"/>
      <c r="B781" s="108"/>
      <c r="C781" s="108"/>
      <c r="D781" s="108"/>
      <c r="E781" s="108"/>
      <c r="F781" s="108"/>
      <c r="G781" s="108"/>
      <c r="H781" s="108"/>
      <c r="I781" s="108"/>
      <c r="J781" s="108"/>
      <c r="K781" s="108"/>
      <c r="L781" s="108"/>
      <c r="M781" s="108"/>
      <c r="N781" s="108"/>
      <c r="O781" s="108"/>
      <c r="P781" s="107"/>
      <c r="Q781" s="108"/>
      <c r="R781" s="108"/>
      <c r="S781" s="108"/>
      <c r="T781" s="108"/>
      <c r="U781" s="108"/>
      <c r="V781" s="108"/>
      <c r="W781" s="108"/>
      <c r="X781" s="108"/>
    </row>
    <row r="782" spans="1:24" ht="18.75" customHeight="1">
      <c r="A782" s="108"/>
      <c r="B782" s="108"/>
      <c r="C782" s="108"/>
      <c r="D782" s="108"/>
      <c r="E782" s="108"/>
      <c r="F782" s="108"/>
      <c r="G782" s="108"/>
      <c r="H782" s="108"/>
      <c r="I782" s="108"/>
      <c r="J782" s="108"/>
      <c r="K782" s="108"/>
      <c r="L782" s="108"/>
      <c r="M782" s="108"/>
      <c r="N782" s="108"/>
      <c r="O782" s="108"/>
      <c r="P782" s="107"/>
      <c r="Q782" s="108"/>
      <c r="R782" s="108"/>
      <c r="S782" s="108"/>
      <c r="T782" s="108"/>
      <c r="U782" s="108"/>
      <c r="V782" s="108"/>
      <c r="W782" s="108"/>
      <c r="X782" s="108"/>
    </row>
    <row r="783" spans="1:24" ht="18.75" customHeight="1">
      <c r="A783" s="108"/>
      <c r="B783" s="108"/>
      <c r="C783" s="108"/>
      <c r="D783" s="108"/>
      <c r="E783" s="108"/>
      <c r="F783" s="108"/>
      <c r="G783" s="108"/>
      <c r="H783" s="108"/>
      <c r="I783" s="108"/>
      <c r="J783" s="108"/>
      <c r="K783" s="108"/>
      <c r="L783" s="108"/>
      <c r="M783" s="108"/>
      <c r="N783" s="108"/>
      <c r="O783" s="108"/>
      <c r="P783" s="107"/>
      <c r="Q783" s="108"/>
      <c r="R783" s="108"/>
      <c r="S783" s="108"/>
      <c r="T783" s="108"/>
      <c r="U783" s="108"/>
      <c r="V783" s="108"/>
      <c r="W783" s="108"/>
      <c r="X783" s="108"/>
    </row>
    <row r="784" spans="1:24" ht="18.75" customHeight="1">
      <c r="A784" s="108"/>
      <c r="B784" s="108"/>
      <c r="C784" s="108"/>
      <c r="D784" s="108"/>
      <c r="E784" s="108"/>
      <c r="F784" s="108"/>
      <c r="G784" s="108"/>
      <c r="H784" s="108"/>
      <c r="I784" s="108"/>
      <c r="J784" s="108"/>
      <c r="K784" s="108"/>
      <c r="L784" s="108"/>
      <c r="M784" s="108"/>
      <c r="N784" s="108"/>
      <c r="O784" s="108"/>
      <c r="P784" s="107"/>
      <c r="Q784" s="108"/>
      <c r="R784" s="108"/>
      <c r="S784" s="108"/>
      <c r="T784" s="108"/>
      <c r="U784" s="108"/>
      <c r="V784" s="108"/>
      <c r="W784" s="108"/>
      <c r="X784" s="108"/>
    </row>
    <row r="785" spans="1:24" ht="18.75" customHeight="1">
      <c r="A785" s="108"/>
      <c r="B785" s="108"/>
      <c r="C785" s="108"/>
      <c r="D785" s="108"/>
      <c r="E785" s="108"/>
      <c r="F785" s="108"/>
      <c r="G785" s="108"/>
      <c r="H785" s="108"/>
      <c r="I785" s="108"/>
      <c r="J785" s="108"/>
      <c r="K785" s="108"/>
      <c r="L785" s="108"/>
      <c r="M785" s="108"/>
      <c r="N785" s="108"/>
      <c r="O785" s="108"/>
      <c r="P785" s="107"/>
      <c r="Q785" s="108"/>
      <c r="R785" s="108"/>
      <c r="S785" s="108"/>
      <c r="T785" s="108"/>
      <c r="U785" s="108"/>
      <c r="V785" s="108"/>
      <c r="W785" s="108"/>
      <c r="X785" s="108"/>
    </row>
    <row r="786" spans="1:24" ht="18.75" customHeight="1">
      <c r="A786" s="108"/>
      <c r="B786" s="108"/>
      <c r="C786" s="108"/>
      <c r="D786" s="108"/>
      <c r="E786" s="108"/>
      <c r="F786" s="108"/>
      <c r="G786" s="108"/>
      <c r="H786" s="108"/>
      <c r="I786" s="108"/>
      <c r="J786" s="108"/>
      <c r="K786" s="108"/>
      <c r="L786" s="108"/>
      <c r="M786" s="108"/>
      <c r="N786" s="108"/>
      <c r="O786" s="108"/>
      <c r="P786" s="107"/>
      <c r="Q786" s="108"/>
      <c r="R786" s="108"/>
      <c r="S786" s="108"/>
      <c r="T786" s="108"/>
      <c r="U786" s="108"/>
      <c r="V786" s="108"/>
      <c r="W786" s="108"/>
      <c r="X786" s="108"/>
    </row>
    <row r="787" spans="1:24" ht="18.75" customHeight="1">
      <c r="A787" s="108"/>
      <c r="B787" s="108"/>
      <c r="C787" s="108"/>
      <c r="D787" s="108"/>
      <c r="E787" s="108"/>
      <c r="F787" s="108"/>
      <c r="G787" s="108"/>
      <c r="H787" s="108"/>
      <c r="I787" s="108"/>
      <c r="J787" s="108"/>
      <c r="K787" s="108"/>
      <c r="L787" s="108"/>
      <c r="M787" s="108"/>
      <c r="N787" s="108"/>
      <c r="O787" s="108"/>
      <c r="P787" s="107"/>
      <c r="Q787" s="108"/>
      <c r="R787" s="108"/>
      <c r="S787" s="108"/>
      <c r="T787" s="108"/>
      <c r="U787" s="108"/>
      <c r="V787" s="108"/>
      <c r="W787" s="108"/>
      <c r="X787" s="108"/>
    </row>
    <row r="788" spans="1:24" ht="18.75" customHeight="1">
      <c r="A788" s="108"/>
      <c r="B788" s="108"/>
      <c r="C788" s="108"/>
      <c r="D788" s="108"/>
      <c r="E788" s="108"/>
      <c r="F788" s="108"/>
      <c r="G788" s="108"/>
      <c r="H788" s="108"/>
      <c r="I788" s="108"/>
      <c r="J788" s="108"/>
      <c r="K788" s="108"/>
      <c r="L788" s="108"/>
      <c r="M788" s="108"/>
      <c r="N788" s="108"/>
      <c r="O788" s="108"/>
      <c r="P788" s="107"/>
      <c r="Q788" s="108"/>
      <c r="R788" s="108"/>
      <c r="S788" s="108"/>
      <c r="T788" s="108"/>
      <c r="U788" s="108"/>
      <c r="V788" s="108"/>
      <c r="W788" s="108"/>
      <c r="X788" s="108"/>
    </row>
    <row r="789" spans="1:24" ht="18.75" customHeight="1">
      <c r="A789" s="108"/>
      <c r="B789" s="108"/>
      <c r="C789" s="108"/>
      <c r="D789" s="108"/>
      <c r="E789" s="108"/>
      <c r="F789" s="108"/>
      <c r="G789" s="108"/>
      <c r="H789" s="108"/>
      <c r="I789" s="108"/>
      <c r="J789" s="108"/>
      <c r="K789" s="108"/>
      <c r="L789" s="108"/>
      <c r="M789" s="108"/>
      <c r="N789" s="108"/>
      <c r="O789" s="108"/>
      <c r="P789" s="107"/>
      <c r="Q789" s="108"/>
      <c r="R789" s="108"/>
      <c r="S789" s="108"/>
      <c r="T789" s="108"/>
      <c r="U789" s="108"/>
      <c r="V789" s="108"/>
      <c r="W789" s="108"/>
      <c r="X789" s="108"/>
    </row>
    <row r="790" spans="1:24" ht="18.75" customHeight="1">
      <c r="A790" s="108"/>
      <c r="B790" s="108"/>
      <c r="C790" s="108"/>
      <c r="D790" s="108"/>
      <c r="E790" s="108"/>
      <c r="F790" s="108"/>
      <c r="G790" s="108"/>
      <c r="H790" s="108"/>
      <c r="I790" s="108"/>
      <c r="J790" s="108"/>
      <c r="K790" s="108"/>
      <c r="L790" s="108"/>
      <c r="M790" s="108"/>
      <c r="N790" s="108"/>
      <c r="O790" s="108"/>
      <c r="P790" s="107"/>
      <c r="Q790" s="108"/>
      <c r="R790" s="108"/>
      <c r="S790" s="108"/>
      <c r="T790" s="108"/>
      <c r="U790" s="108"/>
      <c r="V790" s="108"/>
      <c r="W790" s="108"/>
      <c r="X790" s="108"/>
    </row>
    <row r="791" spans="1:24" ht="18.75" customHeight="1">
      <c r="A791" s="108"/>
      <c r="B791" s="108"/>
      <c r="C791" s="108"/>
      <c r="D791" s="108"/>
      <c r="E791" s="108"/>
      <c r="F791" s="108"/>
      <c r="G791" s="108"/>
      <c r="H791" s="108"/>
      <c r="I791" s="108"/>
      <c r="J791" s="108"/>
      <c r="K791" s="108"/>
      <c r="L791" s="108"/>
      <c r="M791" s="108"/>
      <c r="N791" s="108"/>
      <c r="O791" s="108"/>
      <c r="P791" s="107"/>
      <c r="Q791" s="108"/>
      <c r="R791" s="108"/>
      <c r="S791" s="108"/>
      <c r="T791" s="108"/>
      <c r="U791" s="108"/>
      <c r="V791" s="108"/>
      <c r="W791" s="108"/>
      <c r="X791" s="108"/>
    </row>
    <row r="792" spans="1:24" ht="18.75" customHeight="1">
      <c r="A792" s="108"/>
      <c r="B792" s="108"/>
      <c r="C792" s="108"/>
      <c r="D792" s="108"/>
      <c r="E792" s="108"/>
      <c r="F792" s="108"/>
      <c r="G792" s="108"/>
      <c r="H792" s="108"/>
      <c r="I792" s="108"/>
      <c r="J792" s="108"/>
      <c r="K792" s="108"/>
      <c r="L792" s="108"/>
      <c r="M792" s="108"/>
      <c r="N792" s="108"/>
      <c r="O792" s="108"/>
      <c r="P792" s="107"/>
      <c r="Q792" s="108"/>
      <c r="R792" s="108"/>
      <c r="S792" s="108"/>
      <c r="T792" s="108"/>
      <c r="U792" s="108"/>
      <c r="V792" s="108"/>
      <c r="W792" s="108"/>
      <c r="X792" s="108"/>
    </row>
    <row r="793" spans="1:24" ht="18.75" customHeight="1">
      <c r="A793" s="108"/>
      <c r="B793" s="108"/>
      <c r="C793" s="108"/>
      <c r="D793" s="108"/>
      <c r="E793" s="108"/>
      <c r="F793" s="108"/>
      <c r="G793" s="108"/>
      <c r="H793" s="108"/>
      <c r="I793" s="108"/>
      <c r="J793" s="108"/>
      <c r="K793" s="108"/>
      <c r="L793" s="108"/>
      <c r="M793" s="108"/>
      <c r="N793" s="108"/>
      <c r="O793" s="108"/>
      <c r="P793" s="107"/>
      <c r="Q793" s="108"/>
      <c r="R793" s="108"/>
      <c r="S793" s="108"/>
      <c r="T793" s="108"/>
      <c r="U793" s="108"/>
      <c r="V793" s="108"/>
      <c r="W793" s="108"/>
      <c r="X793" s="108"/>
    </row>
    <row r="794" spans="1:24" ht="18.75" customHeight="1">
      <c r="A794" s="108"/>
      <c r="B794" s="108"/>
      <c r="C794" s="108"/>
      <c r="D794" s="108"/>
      <c r="E794" s="108"/>
      <c r="F794" s="108"/>
      <c r="G794" s="108"/>
      <c r="H794" s="108"/>
      <c r="I794" s="108"/>
      <c r="J794" s="108"/>
      <c r="K794" s="108"/>
      <c r="L794" s="108"/>
      <c r="M794" s="108"/>
      <c r="N794" s="108"/>
      <c r="O794" s="108"/>
      <c r="P794" s="107"/>
      <c r="Q794" s="108"/>
      <c r="R794" s="108"/>
      <c r="S794" s="108"/>
      <c r="T794" s="108"/>
      <c r="U794" s="108"/>
      <c r="V794" s="108"/>
      <c r="W794" s="108"/>
      <c r="X794" s="108"/>
    </row>
    <row r="795" spans="1:24" ht="18.75" customHeight="1">
      <c r="A795" s="108"/>
      <c r="B795" s="108"/>
      <c r="C795" s="108"/>
      <c r="D795" s="108"/>
      <c r="E795" s="108"/>
      <c r="F795" s="108"/>
      <c r="G795" s="108"/>
      <c r="H795" s="108"/>
      <c r="I795" s="108"/>
      <c r="J795" s="108"/>
      <c r="K795" s="108"/>
      <c r="L795" s="108"/>
      <c r="M795" s="108"/>
      <c r="N795" s="108"/>
      <c r="O795" s="108"/>
      <c r="P795" s="107"/>
      <c r="Q795" s="108"/>
      <c r="R795" s="108"/>
      <c r="S795" s="108"/>
      <c r="T795" s="108"/>
      <c r="U795" s="108"/>
      <c r="V795" s="108"/>
      <c r="W795" s="108"/>
      <c r="X795" s="108"/>
    </row>
    <row r="796" spans="1:24" ht="18.75" customHeight="1">
      <c r="A796" s="108"/>
      <c r="B796" s="108"/>
      <c r="C796" s="108"/>
      <c r="D796" s="108"/>
      <c r="E796" s="108"/>
      <c r="F796" s="108"/>
      <c r="G796" s="108"/>
      <c r="H796" s="108"/>
      <c r="I796" s="108"/>
      <c r="J796" s="108"/>
      <c r="K796" s="108"/>
      <c r="L796" s="108"/>
      <c r="M796" s="108"/>
      <c r="N796" s="108"/>
      <c r="O796" s="108"/>
      <c r="P796" s="107"/>
      <c r="Q796" s="108"/>
      <c r="R796" s="108"/>
      <c r="S796" s="108"/>
      <c r="T796" s="108"/>
      <c r="U796" s="108"/>
      <c r="V796" s="108"/>
      <c r="W796" s="108"/>
      <c r="X796" s="108"/>
    </row>
    <row r="797" spans="1:24" ht="18.75" customHeight="1">
      <c r="A797" s="108"/>
      <c r="B797" s="108"/>
      <c r="C797" s="108"/>
      <c r="D797" s="108"/>
      <c r="E797" s="108"/>
      <c r="F797" s="108"/>
      <c r="G797" s="108"/>
      <c r="H797" s="108"/>
      <c r="I797" s="108"/>
      <c r="J797" s="108"/>
      <c r="K797" s="108"/>
      <c r="L797" s="108"/>
      <c r="M797" s="108"/>
      <c r="N797" s="108"/>
      <c r="O797" s="108"/>
      <c r="P797" s="107"/>
      <c r="Q797" s="108"/>
      <c r="R797" s="108"/>
      <c r="S797" s="108"/>
      <c r="T797" s="108"/>
      <c r="U797" s="108"/>
      <c r="V797" s="108"/>
      <c r="W797" s="108"/>
      <c r="X797" s="108"/>
    </row>
    <row r="798" spans="1:24" ht="18.75" customHeight="1">
      <c r="A798" s="108"/>
      <c r="B798" s="108"/>
      <c r="C798" s="108"/>
      <c r="D798" s="108"/>
      <c r="E798" s="108"/>
      <c r="F798" s="108"/>
      <c r="G798" s="108"/>
      <c r="H798" s="108"/>
      <c r="I798" s="108"/>
      <c r="J798" s="108"/>
      <c r="K798" s="108"/>
      <c r="L798" s="108"/>
      <c r="M798" s="108"/>
      <c r="N798" s="108"/>
      <c r="O798" s="108"/>
      <c r="P798" s="107"/>
      <c r="Q798" s="108"/>
      <c r="R798" s="108"/>
      <c r="S798" s="108"/>
      <c r="T798" s="108"/>
      <c r="U798" s="108"/>
      <c r="V798" s="108"/>
      <c r="W798" s="108"/>
      <c r="X798" s="108"/>
    </row>
    <row r="799" spans="1:24" ht="18.75" customHeight="1">
      <c r="A799" s="108"/>
      <c r="B799" s="108"/>
      <c r="C799" s="108"/>
      <c r="D799" s="108"/>
      <c r="E799" s="108"/>
      <c r="F799" s="108"/>
      <c r="G799" s="108"/>
      <c r="H799" s="108"/>
      <c r="I799" s="108"/>
      <c r="J799" s="108"/>
      <c r="K799" s="108"/>
      <c r="L799" s="108"/>
      <c r="M799" s="108"/>
      <c r="N799" s="108"/>
      <c r="O799" s="108"/>
      <c r="P799" s="107"/>
      <c r="Q799" s="108"/>
      <c r="R799" s="108"/>
      <c r="S799" s="108"/>
      <c r="T799" s="108"/>
      <c r="U799" s="108"/>
      <c r="V799" s="108"/>
      <c r="W799" s="108"/>
      <c r="X799" s="108"/>
    </row>
    <row r="800" spans="1:24" ht="18.75" customHeight="1">
      <c r="A800" s="108"/>
      <c r="B800" s="108"/>
      <c r="C800" s="108"/>
      <c r="D800" s="108"/>
      <c r="E800" s="108"/>
      <c r="F800" s="108"/>
      <c r="G800" s="108"/>
      <c r="H800" s="108"/>
      <c r="I800" s="108"/>
      <c r="J800" s="108"/>
      <c r="K800" s="108"/>
      <c r="L800" s="108"/>
      <c r="M800" s="108"/>
      <c r="N800" s="108"/>
      <c r="O800" s="108"/>
      <c r="P800" s="107"/>
      <c r="Q800" s="108"/>
      <c r="R800" s="108"/>
      <c r="S800" s="108"/>
      <c r="T800" s="108"/>
      <c r="U800" s="108"/>
      <c r="V800" s="108"/>
      <c r="W800" s="108"/>
      <c r="X800" s="108"/>
    </row>
    <row r="801" spans="1:24" ht="18.75" customHeight="1">
      <c r="A801" s="108"/>
      <c r="B801" s="108"/>
      <c r="C801" s="108"/>
      <c r="D801" s="108"/>
      <c r="E801" s="108"/>
      <c r="F801" s="108"/>
      <c r="G801" s="108"/>
      <c r="H801" s="108"/>
      <c r="I801" s="108"/>
      <c r="J801" s="108"/>
      <c r="K801" s="108"/>
      <c r="L801" s="108"/>
      <c r="M801" s="108"/>
      <c r="N801" s="108"/>
      <c r="O801" s="108"/>
      <c r="P801" s="107"/>
      <c r="Q801" s="108"/>
      <c r="R801" s="108"/>
      <c r="S801" s="108"/>
      <c r="T801" s="108"/>
      <c r="U801" s="108"/>
      <c r="V801" s="108"/>
      <c r="W801" s="108"/>
      <c r="X801" s="108"/>
    </row>
    <row r="802" spans="1:24" ht="18.75" customHeight="1">
      <c r="A802" s="108"/>
      <c r="B802" s="108"/>
      <c r="C802" s="108"/>
      <c r="D802" s="108"/>
      <c r="E802" s="108"/>
      <c r="F802" s="108"/>
      <c r="G802" s="108"/>
      <c r="H802" s="108"/>
      <c r="I802" s="108"/>
      <c r="J802" s="108"/>
      <c r="K802" s="108"/>
      <c r="L802" s="108"/>
      <c r="M802" s="108"/>
      <c r="N802" s="108"/>
      <c r="O802" s="108"/>
      <c r="P802" s="107"/>
      <c r="Q802" s="108"/>
      <c r="R802" s="108"/>
      <c r="S802" s="108"/>
      <c r="T802" s="108"/>
      <c r="U802" s="108"/>
      <c r="V802" s="108"/>
      <c r="W802" s="108"/>
      <c r="X802" s="108"/>
    </row>
    <row r="803" spans="1:24" ht="18.75" customHeight="1">
      <c r="A803" s="108"/>
      <c r="B803" s="108"/>
      <c r="C803" s="108"/>
      <c r="D803" s="108"/>
      <c r="E803" s="108"/>
      <c r="F803" s="108"/>
      <c r="G803" s="108"/>
      <c r="H803" s="108"/>
      <c r="I803" s="108"/>
      <c r="J803" s="108"/>
      <c r="K803" s="108"/>
      <c r="L803" s="108"/>
      <c r="M803" s="108"/>
      <c r="N803" s="108"/>
      <c r="O803" s="108"/>
      <c r="P803" s="107"/>
      <c r="Q803" s="108"/>
      <c r="R803" s="108"/>
      <c r="S803" s="108"/>
      <c r="T803" s="108"/>
      <c r="U803" s="108"/>
      <c r="V803" s="108"/>
      <c r="W803" s="108"/>
      <c r="X803" s="108"/>
    </row>
    <row r="804" spans="1:24" ht="18.75" customHeight="1">
      <c r="A804" s="108"/>
      <c r="B804" s="108"/>
      <c r="C804" s="108"/>
      <c r="D804" s="108"/>
      <c r="E804" s="108"/>
      <c r="F804" s="108"/>
      <c r="G804" s="108"/>
      <c r="H804" s="108"/>
      <c r="I804" s="108"/>
      <c r="J804" s="108"/>
      <c r="K804" s="108"/>
      <c r="L804" s="108"/>
      <c r="M804" s="108"/>
      <c r="N804" s="108"/>
      <c r="O804" s="108"/>
      <c r="P804" s="107"/>
      <c r="Q804" s="108"/>
      <c r="R804" s="108"/>
      <c r="S804" s="108"/>
      <c r="T804" s="108"/>
      <c r="U804" s="108"/>
      <c r="V804" s="108"/>
      <c r="W804" s="108"/>
      <c r="X804" s="108"/>
    </row>
    <row r="805" spans="1:24" ht="18.75" customHeight="1">
      <c r="A805" s="108"/>
      <c r="B805" s="108"/>
      <c r="C805" s="108"/>
      <c r="D805" s="108"/>
      <c r="E805" s="108"/>
      <c r="F805" s="108"/>
      <c r="G805" s="108"/>
      <c r="H805" s="108"/>
      <c r="I805" s="108"/>
      <c r="J805" s="108"/>
      <c r="K805" s="108"/>
      <c r="L805" s="108"/>
      <c r="M805" s="108"/>
      <c r="N805" s="108"/>
      <c r="O805" s="108"/>
      <c r="P805" s="107"/>
      <c r="Q805" s="108"/>
      <c r="R805" s="108"/>
      <c r="S805" s="108"/>
      <c r="T805" s="108"/>
      <c r="U805" s="108"/>
      <c r="V805" s="108"/>
      <c r="W805" s="108"/>
      <c r="X805" s="108"/>
    </row>
    <row r="806" spans="1:24" ht="18.75" customHeight="1">
      <c r="A806" s="108"/>
      <c r="B806" s="108"/>
      <c r="C806" s="108"/>
      <c r="D806" s="108"/>
      <c r="E806" s="108"/>
      <c r="F806" s="108"/>
      <c r="G806" s="108"/>
      <c r="H806" s="108"/>
      <c r="I806" s="108"/>
      <c r="J806" s="108"/>
      <c r="K806" s="108"/>
      <c r="L806" s="108"/>
      <c r="M806" s="108"/>
      <c r="N806" s="108"/>
      <c r="O806" s="108"/>
      <c r="P806" s="107"/>
      <c r="Q806" s="108"/>
      <c r="R806" s="108"/>
      <c r="S806" s="108"/>
      <c r="T806" s="108"/>
      <c r="U806" s="108"/>
      <c r="V806" s="108"/>
      <c r="W806" s="108"/>
      <c r="X806" s="108"/>
    </row>
    <row r="807" spans="1:24" ht="18.75" customHeight="1">
      <c r="A807" s="108"/>
      <c r="B807" s="108"/>
      <c r="C807" s="108"/>
      <c r="D807" s="108"/>
      <c r="E807" s="108"/>
      <c r="F807" s="108"/>
      <c r="G807" s="108"/>
      <c r="H807" s="108"/>
      <c r="I807" s="108"/>
      <c r="J807" s="108"/>
      <c r="K807" s="108"/>
      <c r="L807" s="108"/>
      <c r="M807" s="108"/>
      <c r="N807" s="108"/>
      <c r="O807" s="108"/>
      <c r="P807" s="107"/>
      <c r="Q807" s="108"/>
      <c r="R807" s="108"/>
      <c r="S807" s="108"/>
      <c r="T807" s="108"/>
      <c r="U807" s="108"/>
      <c r="V807" s="108"/>
      <c r="W807" s="108"/>
      <c r="X807" s="108"/>
    </row>
    <row r="808" spans="1:24" ht="18.75" customHeight="1">
      <c r="A808" s="108"/>
      <c r="B808" s="108"/>
      <c r="C808" s="108"/>
      <c r="D808" s="108"/>
      <c r="E808" s="108"/>
      <c r="F808" s="108"/>
      <c r="G808" s="108"/>
      <c r="H808" s="108"/>
      <c r="I808" s="108"/>
      <c r="J808" s="108"/>
      <c r="K808" s="108"/>
      <c r="L808" s="108"/>
      <c r="M808" s="108"/>
      <c r="N808" s="108"/>
      <c r="O808" s="108"/>
      <c r="P808" s="107"/>
      <c r="Q808" s="108"/>
      <c r="R808" s="108"/>
      <c r="S808" s="108"/>
      <c r="T808" s="108"/>
      <c r="U808" s="108"/>
      <c r="V808" s="108"/>
      <c r="W808" s="108"/>
      <c r="X808" s="108"/>
    </row>
    <row r="809" spans="1:24" ht="18.75" customHeight="1">
      <c r="A809" s="108"/>
      <c r="B809" s="108"/>
      <c r="C809" s="108"/>
      <c r="D809" s="108"/>
      <c r="E809" s="108"/>
      <c r="F809" s="108"/>
      <c r="G809" s="108"/>
      <c r="H809" s="108"/>
      <c r="I809" s="108"/>
      <c r="J809" s="108"/>
      <c r="K809" s="108"/>
      <c r="L809" s="108"/>
      <c r="M809" s="108"/>
      <c r="N809" s="108"/>
      <c r="O809" s="108"/>
      <c r="P809" s="107"/>
      <c r="Q809" s="108"/>
      <c r="R809" s="108"/>
      <c r="S809" s="108"/>
      <c r="T809" s="108"/>
      <c r="U809" s="108"/>
      <c r="V809" s="108"/>
      <c r="W809" s="108"/>
      <c r="X809" s="108"/>
    </row>
    <row r="810" spans="1:24" ht="18.75" customHeight="1">
      <c r="A810" s="108"/>
      <c r="B810" s="108"/>
      <c r="C810" s="108"/>
      <c r="D810" s="108"/>
      <c r="E810" s="108"/>
      <c r="F810" s="108"/>
      <c r="G810" s="108"/>
      <c r="H810" s="108"/>
      <c r="I810" s="108"/>
      <c r="J810" s="108"/>
      <c r="K810" s="108"/>
      <c r="L810" s="108"/>
      <c r="M810" s="108"/>
      <c r="N810" s="108"/>
      <c r="O810" s="108"/>
      <c r="P810" s="107"/>
      <c r="Q810" s="108"/>
      <c r="R810" s="108"/>
      <c r="S810" s="108"/>
      <c r="T810" s="108"/>
      <c r="U810" s="108"/>
      <c r="V810" s="108"/>
      <c r="W810" s="108"/>
      <c r="X810" s="108"/>
    </row>
    <row r="811" spans="1:24" ht="18.75" customHeight="1">
      <c r="A811" s="108"/>
      <c r="B811" s="108"/>
      <c r="C811" s="108"/>
      <c r="D811" s="108"/>
      <c r="E811" s="108"/>
      <c r="F811" s="108"/>
      <c r="G811" s="108"/>
      <c r="H811" s="108"/>
      <c r="I811" s="108"/>
      <c r="J811" s="108"/>
      <c r="K811" s="108"/>
      <c r="L811" s="108"/>
      <c r="M811" s="108"/>
      <c r="N811" s="108"/>
      <c r="O811" s="108"/>
      <c r="P811" s="107"/>
      <c r="Q811" s="108"/>
      <c r="R811" s="108"/>
      <c r="S811" s="108"/>
      <c r="T811" s="108"/>
      <c r="U811" s="108"/>
      <c r="V811" s="108"/>
      <c r="W811" s="108"/>
      <c r="X811" s="108"/>
    </row>
    <row r="812" spans="1:24" ht="18.75" customHeight="1">
      <c r="A812" s="108"/>
      <c r="B812" s="108"/>
      <c r="C812" s="108"/>
      <c r="D812" s="108"/>
      <c r="E812" s="108"/>
      <c r="F812" s="108"/>
      <c r="G812" s="108"/>
      <c r="H812" s="108"/>
      <c r="I812" s="108"/>
      <c r="J812" s="108"/>
      <c r="K812" s="108"/>
      <c r="L812" s="108"/>
      <c r="M812" s="108"/>
      <c r="N812" s="108"/>
      <c r="O812" s="108"/>
      <c r="P812" s="107"/>
      <c r="Q812" s="108"/>
      <c r="R812" s="108"/>
      <c r="S812" s="108"/>
      <c r="T812" s="108"/>
      <c r="U812" s="108"/>
      <c r="V812" s="108"/>
      <c r="W812" s="108"/>
      <c r="X812" s="108"/>
    </row>
    <row r="813" spans="1:24" ht="18.75" customHeight="1">
      <c r="A813" s="108"/>
      <c r="B813" s="108"/>
      <c r="C813" s="108"/>
      <c r="D813" s="108"/>
      <c r="E813" s="108"/>
      <c r="F813" s="108"/>
      <c r="G813" s="108"/>
      <c r="H813" s="108"/>
      <c r="I813" s="108"/>
      <c r="J813" s="108"/>
      <c r="K813" s="108"/>
      <c r="L813" s="108"/>
      <c r="M813" s="108"/>
      <c r="N813" s="108"/>
      <c r="O813" s="108"/>
      <c r="P813" s="107"/>
      <c r="Q813" s="108"/>
      <c r="R813" s="108"/>
      <c r="S813" s="108"/>
      <c r="T813" s="108"/>
      <c r="U813" s="108"/>
      <c r="V813" s="108"/>
      <c r="W813" s="108"/>
      <c r="X813" s="108"/>
    </row>
    <row r="814" spans="1:24" ht="18.75" customHeight="1">
      <c r="A814" s="108"/>
      <c r="B814" s="108"/>
      <c r="C814" s="108"/>
      <c r="D814" s="108"/>
      <c r="E814" s="108"/>
      <c r="F814" s="108"/>
      <c r="G814" s="108"/>
      <c r="H814" s="108"/>
      <c r="I814" s="108"/>
      <c r="J814" s="108"/>
      <c r="K814" s="108"/>
      <c r="L814" s="108"/>
      <c r="M814" s="108"/>
      <c r="N814" s="108"/>
      <c r="O814" s="108"/>
      <c r="P814" s="107"/>
      <c r="Q814" s="108"/>
      <c r="R814" s="108"/>
      <c r="S814" s="108"/>
      <c r="T814" s="108"/>
      <c r="U814" s="108"/>
      <c r="V814" s="108"/>
      <c r="W814" s="108"/>
      <c r="X814" s="108"/>
    </row>
    <row r="815" spans="1:24" ht="18.75" customHeight="1">
      <c r="A815" s="108"/>
      <c r="B815" s="108"/>
      <c r="C815" s="108"/>
      <c r="D815" s="108"/>
      <c r="E815" s="108"/>
      <c r="F815" s="108"/>
      <c r="G815" s="108"/>
      <c r="H815" s="108"/>
      <c r="I815" s="108"/>
      <c r="J815" s="108"/>
      <c r="K815" s="108"/>
      <c r="L815" s="108"/>
      <c r="M815" s="108"/>
      <c r="N815" s="108"/>
      <c r="O815" s="108"/>
      <c r="P815" s="107"/>
      <c r="Q815" s="108"/>
      <c r="R815" s="108"/>
      <c r="S815" s="108"/>
      <c r="T815" s="108"/>
      <c r="U815" s="108"/>
      <c r="V815" s="108"/>
      <c r="W815" s="108"/>
      <c r="X815" s="108"/>
    </row>
    <row r="816" spans="1:24" ht="18.75" customHeight="1">
      <c r="A816" s="108"/>
      <c r="B816" s="108"/>
      <c r="C816" s="108"/>
      <c r="D816" s="108"/>
      <c r="E816" s="108"/>
      <c r="F816" s="108"/>
      <c r="G816" s="108"/>
      <c r="H816" s="108"/>
      <c r="I816" s="108"/>
      <c r="J816" s="108"/>
      <c r="K816" s="108"/>
      <c r="L816" s="108"/>
      <c r="M816" s="108"/>
      <c r="N816" s="108"/>
      <c r="O816" s="108"/>
      <c r="P816" s="107"/>
      <c r="Q816" s="108"/>
      <c r="R816" s="108"/>
      <c r="S816" s="108"/>
      <c r="T816" s="108"/>
      <c r="U816" s="108"/>
      <c r="V816" s="108"/>
      <c r="W816" s="108"/>
      <c r="X816" s="108"/>
    </row>
    <row r="817" spans="1:24" ht="18.75" customHeight="1">
      <c r="A817" s="108"/>
      <c r="B817" s="108"/>
      <c r="C817" s="108"/>
      <c r="D817" s="108"/>
      <c r="E817" s="108"/>
      <c r="F817" s="108"/>
      <c r="G817" s="108"/>
      <c r="H817" s="108"/>
      <c r="I817" s="108"/>
      <c r="J817" s="108"/>
      <c r="K817" s="108"/>
      <c r="L817" s="108"/>
      <c r="M817" s="108"/>
      <c r="N817" s="108"/>
      <c r="O817" s="108"/>
      <c r="P817" s="107"/>
      <c r="Q817" s="108"/>
      <c r="R817" s="108"/>
      <c r="S817" s="108"/>
      <c r="T817" s="108"/>
      <c r="U817" s="108"/>
      <c r="V817" s="108"/>
      <c r="W817" s="108"/>
      <c r="X817" s="108"/>
    </row>
    <row r="818" spans="1:24" ht="18.75" customHeight="1">
      <c r="A818" s="108"/>
      <c r="B818" s="108"/>
      <c r="C818" s="108"/>
      <c r="D818" s="108"/>
      <c r="E818" s="108"/>
      <c r="F818" s="108"/>
      <c r="G818" s="108"/>
      <c r="H818" s="108"/>
      <c r="I818" s="108"/>
      <c r="J818" s="108"/>
      <c r="K818" s="108"/>
      <c r="L818" s="108"/>
      <c r="M818" s="108"/>
      <c r="N818" s="108"/>
      <c r="O818" s="108"/>
      <c r="P818" s="107"/>
      <c r="Q818" s="108"/>
      <c r="R818" s="108"/>
      <c r="S818" s="108"/>
      <c r="T818" s="108"/>
      <c r="U818" s="108"/>
      <c r="V818" s="108"/>
      <c r="W818" s="108"/>
      <c r="X818" s="108"/>
    </row>
    <row r="819" spans="1:24" ht="18.75" customHeight="1">
      <c r="A819" s="108"/>
      <c r="B819" s="108"/>
      <c r="C819" s="108"/>
      <c r="D819" s="108"/>
      <c r="E819" s="108"/>
      <c r="F819" s="108"/>
      <c r="G819" s="108"/>
      <c r="H819" s="108"/>
      <c r="I819" s="108"/>
      <c r="J819" s="108"/>
      <c r="K819" s="108"/>
      <c r="L819" s="108"/>
      <c r="M819" s="108"/>
      <c r="N819" s="108"/>
      <c r="O819" s="108"/>
      <c r="P819" s="107"/>
      <c r="Q819" s="108"/>
      <c r="R819" s="108"/>
      <c r="S819" s="108"/>
      <c r="T819" s="108"/>
      <c r="U819" s="108"/>
      <c r="V819" s="108"/>
      <c r="W819" s="108"/>
      <c r="X819" s="108"/>
    </row>
    <row r="820" spans="1:24" ht="18.75" customHeight="1">
      <c r="A820" s="108"/>
      <c r="B820" s="108"/>
      <c r="C820" s="108"/>
      <c r="D820" s="108"/>
      <c r="E820" s="108"/>
      <c r="F820" s="108"/>
      <c r="G820" s="108"/>
      <c r="H820" s="108"/>
      <c r="I820" s="108"/>
      <c r="J820" s="108"/>
      <c r="K820" s="108"/>
      <c r="L820" s="108"/>
      <c r="M820" s="108"/>
      <c r="N820" s="108"/>
      <c r="O820" s="108"/>
      <c r="P820" s="107"/>
      <c r="Q820" s="108"/>
      <c r="R820" s="108"/>
      <c r="S820" s="108"/>
      <c r="T820" s="108"/>
      <c r="U820" s="108"/>
      <c r="V820" s="108"/>
      <c r="W820" s="108"/>
      <c r="X820" s="108"/>
    </row>
    <row r="821" spans="1:24" ht="18.75" customHeight="1">
      <c r="A821" s="108"/>
      <c r="B821" s="108"/>
      <c r="C821" s="108"/>
      <c r="D821" s="108"/>
      <c r="E821" s="108"/>
      <c r="F821" s="108"/>
      <c r="G821" s="108"/>
      <c r="H821" s="108"/>
      <c r="I821" s="108"/>
      <c r="J821" s="108"/>
      <c r="K821" s="108"/>
      <c r="L821" s="108"/>
      <c r="M821" s="108"/>
      <c r="N821" s="108"/>
      <c r="O821" s="108"/>
      <c r="P821" s="107"/>
      <c r="Q821" s="108"/>
      <c r="R821" s="108"/>
      <c r="S821" s="108"/>
      <c r="T821" s="108"/>
      <c r="U821" s="108"/>
      <c r="V821" s="108"/>
      <c r="W821" s="108"/>
      <c r="X821" s="108"/>
    </row>
    <row r="822" spans="1:24" ht="18.75" customHeight="1">
      <c r="A822" s="108"/>
      <c r="B822" s="108"/>
      <c r="C822" s="108"/>
      <c r="D822" s="108"/>
      <c r="E822" s="108"/>
      <c r="F822" s="108"/>
      <c r="G822" s="108"/>
      <c r="H822" s="108"/>
      <c r="I822" s="108"/>
      <c r="J822" s="108"/>
      <c r="K822" s="108"/>
      <c r="L822" s="108"/>
      <c r="M822" s="108"/>
      <c r="N822" s="108"/>
      <c r="O822" s="108"/>
      <c r="P822" s="107"/>
      <c r="Q822" s="108"/>
      <c r="R822" s="108"/>
      <c r="S822" s="108"/>
      <c r="T822" s="108"/>
      <c r="U822" s="108"/>
      <c r="V822" s="108"/>
      <c r="W822" s="108"/>
      <c r="X822" s="108"/>
    </row>
    <row r="823" spans="1:24" ht="18.75" customHeight="1">
      <c r="A823" s="108"/>
      <c r="B823" s="108"/>
      <c r="C823" s="108"/>
      <c r="D823" s="108"/>
      <c r="E823" s="108"/>
      <c r="F823" s="108"/>
      <c r="G823" s="108"/>
      <c r="H823" s="108"/>
      <c r="I823" s="108"/>
      <c r="J823" s="108"/>
      <c r="K823" s="108"/>
      <c r="L823" s="108"/>
      <c r="M823" s="108"/>
      <c r="N823" s="108"/>
      <c r="O823" s="108"/>
      <c r="P823" s="107"/>
      <c r="Q823" s="108"/>
      <c r="R823" s="108"/>
      <c r="S823" s="108"/>
      <c r="T823" s="108"/>
      <c r="U823" s="108"/>
      <c r="V823" s="108"/>
      <c r="W823" s="108"/>
      <c r="X823" s="108"/>
    </row>
    <row r="824" spans="1:24" ht="18.75" customHeight="1">
      <c r="A824" s="108"/>
      <c r="B824" s="108"/>
      <c r="C824" s="108"/>
      <c r="D824" s="108"/>
      <c r="E824" s="108"/>
      <c r="F824" s="108"/>
      <c r="G824" s="108"/>
      <c r="H824" s="108"/>
      <c r="I824" s="108"/>
      <c r="J824" s="108"/>
      <c r="K824" s="108"/>
      <c r="L824" s="108"/>
      <c r="M824" s="108"/>
      <c r="N824" s="108"/>
      <c r="O824" s="108"/>
      <c r="P824" s="107"/>
      <c r="Q824" s="108"/>
      <c r="R824" s="108"/>
      <c r="S824" s="108"/>
      <c r="T824" s="108"/>
      <c r="U824" s="108"/>
      <c r="V824" s="108"/>
      <c r="W824" s="108"/>
      <c r="X824" s="108"/>
    </row>
    <row r="825" spans="1:24" ht="18.75" customHeight="1">
      <c r="A825" s="108"/>
      <c r="B825" s="108"/>
      <c r="C825" s="108"/>
      <c r="D825" s="108"/>
      <c r="E825" s="108"/>
      <c r="F825" s="108"/>
      <c r="G825" s="108"/>
      <c r="H825" s="108"/>
      <c r="I825" s="108"/>
      <c r="J825" s="108"/>
      <c r="K825" s="108"/>
      <c r="L825" s="108"/>
      <c r="M825" s="108"/>
      <c r="N825" s="108"/>
      <c r="O825" s="108"/>
      <c r="P825" s="107"/>
      <c r="Q825" s="108"/>
      <c r="R825" s="108"/>
      <c r="S825" s="108"/>
      <c r="T825" s="108"/>
      <c r="U825" s="108"/>
      <c r="V825" s="108"/>
      <c r="W825" s="108"/>
      <c r="X825" s="108"/>
    </row>
    <row r="826" spans="1:24" ht="18.75" customHeight="1">
      <c r="A826" s="108"/>
      <c r="B826" s="108"/>
      <c r="C826" s="108"/>
      <c r="D826" s="108"/>
      <c r="E826" s="108"/>
      <c r="F826" s="108"/>
      <c r="G826" s="108"/>
      <c r="H826" s="108"/>
      <c r="I826" s="108"/>
      <c r="J826" s="108"/>
      <c r="K826" s="108"/>
      <c r="L826" s="108"/>
      <c r="M826" s="108"/>
      <c r="N826" s="108"/>
      <c r="O826" s="108"/>
      <c r="P826" s="107"/>
      <c r="Q826" s="108"/>
      <c r="R826" s="108"/>
      <c r="S826" s="108"/>
      <c r="T826" s="108"/>
      <c r="U826" s="108"/>
      <c r="V826" s="108"/>
      <c r="W826" s="108"/>
      <c r="X826" s="108"/>
    </row>
    <row r="827" spans="1:24" ht="18.75" customHeight="1">
      <c r="A827" s="108"/>
      <c r="B827" s="108"/>
      <c r="C827" s="108"/>
      <c r="D827" s="108"/>
      <c r="E827" s="108"/>
      <c r="F827" s="108"/>
      <c r="G827" s="108"/>
      <c r="H827" s="108"/>
      <c r="I827" s="108"/>
      <c r="J827" s="108"/>
      <c r="K827" s="108"/>
      <c r="L827" s="108"/>
      <c r="M827" s="108"/>
      <c r="N827" s="108"/>
      <c r="O827" s="108"/>
      <c r="P827" s="107"/>
      <c r="Q827" s="108"/>
      <c r="R827" s="108"/>
      <c r="S827" s="108"/>
      <c r="T827" s="108"/>
      <c r="U827" s="108"/>
      <c r="V827" s="108"/>
      <c r="W827" s="108"/>
      <c r="X827" s="108"/>
    </row>
    <row r="828" spans="1:24" ht="18.75" customHeight="1">
      <c r="A828" s="108"/>
      <c r="B828" s="108"/>
      <c r="C828" s="108"/>
      <c r="D828" s="108"/>
      <c r="E828" s="108"/>
      <c r="F828" s="108"/>
      <c r="G828" s="108"/>
      <c r="H828" s="108"/>
      <c r="I828" s="108"/>
      <c r="J828" s="108"/>
      <c r="K828" s="108"/>
      <c r="L828" s="108"/>
      <c r="M828" s="108"/>
      <c r="N828" s="108"/>
      <c r="O828" s="108"/>
      <c r="P828" s="107"/>
      <c r="Q828" s="108"/>
      <c r="R828" s="108"/>
      <c r="S828" s="108"/>
      <c r="T828" s="108"/>
      <c r="U828" s="108"/>
      <c r="V828" s="108"/>
      <c r="W828" s="108"/>
      <c r="X828" s="108"/>
    </row>
    <row r="829" spans="1:24" ht="18.75" customHeight="1">
      <c r="A829" s="108"/>
      <c r="B829" s="108"/>
      <c r="C829" s="108"/>
      <c r="D829" s="108"/>
      <c r="E829" s="108"/>
      <c r="F829" s="108"/>
      <c r="G829" s="108"/>
      <c r="H829" s="108"/>
      <c r="I829" s="108"/>
      <c r="J829" s="108"/>
      <c r="K829" s="108"/>
      <c r="L829" s="108"/>
      <c r="M829" s="108"/>
      <c r="N829" s="108"/>
      <c r="O829" s="108"/>
      <c r="P829" s="107"/>
      <c r="Q829" s="108"/>
      <c r="R829" s="108"/>
      <c r="S829" s="108"/>
      <c r="T829" s="108"/>
      <c r="U829" s="108"/>
      <c r="V829" s="108"/>
      <c r="W829" s="108"/>
      <c r="X829" s="108"/>
    </row>
    <row r="830" spans="1:24" ht="18.75" customHeight="1">
      <c r="A830" s="108"/>
      <c r="B830" s="108"/>
      <c r="C830" s="108"/>
      <c r="D830" s="108"/>
      <c r="E830" s="108"/>
      <c r="F830" s="108"/>
      <c r="G830" s="108"/>
      <c r="H830" s="108"/>
      <c r="I830" s="108"/>
      <c r="J830" s="108"/>
      <c r="K830" s="108"/>
      <c r="L830" s="108"/>
      <c r="M830" s="108"/>
      <c r="N830" s="108"/>
      <c r="O830" s="108"/>
      <c r="P830" s="107"/>
      <c r="Q830" s="108"/>
      <c r="R830" s="108"/>
      <c r="S830" s="108"/>
      <c r="T830" s="108"/>
      <c r="U830" s="108"/>
      <c r="V830" s="108"/>
      <c r="W830" s="108"/>
      <c r="X830" s="108"/>
    </row>
    <row r="831" spans="1:24" ht="18.75" customHeight="1">
      <c r="A831" s="108"/>
      <c r="B831" s="108"/>
      <c r="C831" s="108"/>
      <c r="D831" s="108"/>
      <c r="E831" s="108"/>
      <c r="F831" s="108"/>
      <c r="G831" s="108"/>
      <c r="H831" s="108"/>
      <c r="I831" s="108"/>
      <c r="J831" s="108"/>
      <c r="K831" s="108"/>
      <c r="L831" s="108"/>
      <c r="M831" s="108"/>
      <c r="N831" s="108"/>
      <c r="O831" s="108"/>
      <c r="P831" s="107"/>
      <c r="Q831" s="108"/>
      <c r="R831" s="108"/>
      <c r="S831" s="108"/>
      <c r="T831" s="108"/>
      <c r="U831" s="108"/>
      <c r="V831" s="108"/>
      <c r="W831" s="108"/>
      <c r="X831" s="108"/>
    </row>
    <row r="832" spans="1:24" ht="18.75" customHeight="1">
      <c r="A832" s="108"/>
      <c r="B832" s="108"/>
      <c r="C832" s="108"/>
      <c r="D832" s="108"/>
      <c r="E832" s="108"/>
      <c r="F832" s="108"/>
      <c r="G832" s="108"/>
      <c r="H832" s="108"/>
      <c r="I832" s="108"/>
      <c r="J832" s="108"/>
      <c r="K832" s="108"/>
      <c r="L832" s="108"/>
      <c r="M832" s="108"/>
      <c r="N832" s="108"/>
      <c r="O832" s="108"/>
      <c r="P832" s="107"/>
      <c r="Q832" s="108"/>
      <c r="R832" s="108"/>
      <c r="S832" s="108"/>
      <c r="T832" s="108"/>
      <c r="U832" s="108"/>
      <c r="V832" s="108"/>
      <c r="W832" s="108"/>
      <c r="X832" s="108"/>
    </row>
    <row r="833" spans="1:24" ht="18.75" customHeight="1">
      <c r="A833" s="108"/>
      <c r="B833" s="108"/>
      <c r="C833" s="108"/>
      <c r="D833" s="108"/>
      <c r="E833" s="108"/>
      <c r="F833" s="108"/>
      <c r="G833" s="108"/>
      <c r="H833" s="108"/>
      <c r="I833" s="108"/>
      <c r="J833" s="108"/>
      <c r="K833" s="108"/>
      <c r="L833" s="108"/>
      <c r="M833" s="108"/>
      <c r="N833" s="108"/>
      <c r="O833" s="108"/>
      <c r="P833" s="107"/>
      <c r="Q833" s="108"/>
      <c r="R833" s="108"/>
      <c r="S833" s="108"/>
      <c r="T833" s="108"/>
      <c r="U833" s="108"/>
      <c r="V833" s="108"/>
      <c r="W833" s="108"/>
      <c r="X833" s="108"/>
    </row>
    <row r="834" spans="1:24" ht="18.75" customHeight="1">
      <c r="A834" s="108"/>
      <c r="B834" s="108"/>
      <c r="C834" s="108"/>
      <c r="D834" s="108"/>
      <c r="E834" s="108"/>
      <c r="F834" s="108"/>
      <c r="G834" s="108"/>
      <c r="H834" s="108"/>
      <c r="I834" s="108"/>
      <c r="J834" s="108"/>
      <c r="K834" s="108"/>
      <c r="L834" s="108"/>
      <c r="M834" s="108"/>
      <c r="N834" s="108"/>
      <c r="O834" s="108"/>
      <c r="P834" s="107"/>
      <c r="Q834" s="108"/>
      <c r="R834" s="108"/>
      <c r="S834" s="108"/>
      <c r="T834" s="108"/>
      <c r="U834" s="108"/>
      <c r="V834" s="108"/>
      <c r="W834" s="108"/>
      <c r="X834" s="108"/>
    </row>
    <row r="835" spans="1:24" ht="18.75" customHeight="1">
      <c r="A835" s="108"/>
      <c r="B835" s="108"/>
      <c r="C835" s="108"/>
      <c r="D835" s="108"/>
      <c r="E835" s="108"/>
      <c r="F835" s="108"/>
      <c r="G835" s="108"/>
      <c r="H835" s="108"/>
      <c r="I835" s="108"/>
      <c r="J835" s="108"/>
      <c r="K835" s="108"/>
      <c r="L835" s="108"/>
      <c r="M835" s="108"/>
      <c r="N835" s="108"/>
      <c r="O835" s="108"/>
      <c r="P835" s="107"/>
      <c r="Q835" s="108"/>
      <c r="R835" s="108"/>
      <c r="S835" s="108"/>
      <c r="T835" s="108"/>
      <c r="U835" s="108"/>
      <c r="V835" s="108"/>
      <c r="W835" s="108"/>
      <c r="X835" s="108"/>
    </row>
    <row r="836" spans="1:24" ht="18.75" customHeight="1">
      <c r="A836" s="108"/>
      <c r="B836" s="108"/>
      <c r="C836" s="108"/>
      <c r="D836" s="108"/>
      <c r="E836" s="108"/>
      <c r="F836" s="108"/>
      <c r="G836" s="108"/>
      <c r="H836" s="108"/>
      <c r="I836" s="108"/>
      <c r="J836" s="108"/>
      <c r="K836" s="108"/>
      <c r="L836" s="108"/>
      <c r="M836" s="108"/>
      <c r="N836" s="108"/>
      <c r="O836" s="108"/>
      <c r="P836" s="107"/>
      <c r="Q836" s="108"/>
      <c r="R836" s="108"/>
      <c r="S836" s="108"/>
      <c r="T836" s="108"/>
      <c r="U836" s="108"/>
      <c r="V836" s="108"/>
      <c r="W836" s="108"/>
      <c r="X836" s="108"/>
    </row>
    <row r="837" spans="1:24" ht="18.75" customHeight="1">
      <c r="A837" s="108"/>
      <c r="B837" s="108"/>
      <c r="C837" s="108"/>
      <c r="D837" s="108"/>
      <c r="E837" s="108"/>
      <c r="F837" s="108"/>
      <c r="G837" s="108"/>
      <c r="H837" s="108"/>
      <c r="I837" s="108"/>
      <c r="J837" s="108"/>
      <c r="K837" s="108"/>
      <c r="L837" s="108"/>
      <c r="M837" s="108"/>
      <c r="N837" s="108"/>
      <c r="O837" s="108"/>
      <c r="P837" s="107"/>
      <c r="Q837" s="108"/>
      <c r="R837" s="108"/>
      <c r="S837" s="108"/>
      <c r="T837" s="108"/>
      <c r="U837" s="108"/>
      <c r="V837" s="108"/>
      <c r="W837" s="108"/>
      <c r="X837" s="108"/>
    </row>
    <row r="838" spans="1:24" ht="18.75" customHeight="1">
      <c r="A838" s="108"/>
      <c r="B838" s="108"/>
      <c r="C838" s="108"/>
      <c r="D838" s="108"/>
      <c r="E838" s="108"/>
      <c r="F838" s="108"/>
      <c r="G838" s="108"/>
      <c r="H838" s="108"/>
      <c r="I838" s="108"/>
      <c r="J838" s="108"/>
      <c r="K838" s="108"/>
      <c r="L838" s="108"/>
      <c r="M838" s="108"/>
      <c r="N838" s="108"/>
      <c r="O838" s="108"/>
      <c r="P838" s="107"/>
      <c r="Q838" s="108"/>
      <c r="R838" s="108"/>
      <c r="S838" s="108"/>
      <c r="T838" s="108"/>
      <c r="U838" s="108"/>
      <c r="V838" s="108"/>
      <c r="W838" s="108"/>
      <c r="X838" s="108"/>
    </row>
    <row r="839" spans="1:24" ht="18.75" customHeight="1">
      <c r="A839" s="108"/>
      <c r="B839" s="108"/>
      <c r="C839" s="108"/>
      <c r="D839" s="108"/>
      <c r="E839" s="108"/>
      <c r="F839" s="108"/>
      <c r="G839" s="108"/>
      <c r="H839" s="108"/>
      <c r="I839" s="108"/>
      <c r="J839" s="108"/>
      <c r="K839" s="108"/>
      <c r="L839" s="108"/>
      <c r="M839" s="108"/>
      <c r="N839" s="108"/>
      <c r="O839" s="108"/>
      <c r="P839" s="107"/>
      <c r="Q839" s="108"/>
      <c r="R839" s="108"/>
      <c r="S839" s="108"/>
      <c r="T839" s="108"/>
      <c r="U839" s="108"/>
      <c r="V839" s="108"/>
      <c r="W839" s="108"/>
      <c r="X839" s="108"/>
    </row>
    <row r="840" spans="1:24" ht="18.75" customHeight="1">
      <c r="A840" s="108"/>
      <c r="B840" s="108"/>
      <c r="C840" s="108"/>
      <c r="D840" s="108"/>
      <c r="E840" s="108"/>
      <c r="F840" s="108"/>
      <c r="G840" s="108"/>
      <c r="H840" s="108"/>
      <c r="I840" s="108"/>
      <c r="J840" s="108"/>
      <c r="K840" s="108"/>
      <c r="L840" s="108"/>
      <c r="M840" s="108"/>
      <c r="N840" s="108"/>
      <c r="O840" s="108"/>
      <c r="P840" s="107"/>
      <c r="Q840" s="108"/>
      <c r="R840" s="108"/>
      <c r="S840" s="108"/>
      <c r="T840" s="108"/>
      <c r="U840" s="108"/>
      <c r="V840" s="108"/>
      <c r="W840" s="108"/>
      <c r="X840" s="108"/>
    </row>
    <row r="841" spans="1:24" ht="18.75" customHeight="1">
      <c r="A841" s="108"/>
      <c r="B841" s="108"/>
      <c r="C841" s="108"/>
      <c r="D841" s="108"/>
      <c r="E841" s="108"/>
      <c r="F841" s="108"/>
      <c r="G841" s="108"/>
      <c r="H841" s="108"/>
      <c r="I841" s="108"/>
      <c r="J841" s="108"/>
      <c r="K841" s="108"/>
      <c r="L841" s="108"/>
      <c r="M841" s="108"/>
      <c r="N841" s="108"/>
      <c r="O841" s="108"/>
      <c r="P841" s="107"/>
      <c r="Q841" s="108"/>
      <c r="R841" s="108"/>
      <c r="S841" s="108"/>
      <c r="T841" s="108"/>
      <c r="U841" s="108"/>
      <c r="V841" s="108"/>
      <c r="W841" s="108"/>
      <c r="X841" s="108"/>
    </row>
    <row r="842" spans="1:24" ht="18.75" customHeight="1">
      <c r="A842" s="108"/>
      <c r="B842" s="108"/>
      <c r="C842" s="108"/>
      <c r="D842" s="108"/>
      <c r="E842" s="108"/>
      <c r="F842" s="108"/>
      <c r="G842" s="108"/>
      <c r="H842" s="108"/>
      <c r="I842" s="108"/>
      <c r="J842" s="108"/>
      <c r="K842" s="108"/>
      <c r="L842" s="108"/>
      <c r="M842" s="108"/>
      <c r="N842" s="108"/>
      <c r="O842" s="108"/>
      <c r="P842" s="107"/>
      <c r="Q842" s="108"/>
      <c r="R842" s="108"/>
      <c r="S842" s="108"/>
      <c r="T842" s="108"/>
      <c r="U842" s="108"/>
      <c r="V842" s="108"/>
      <c r="W842" s="108"/>
      <c r="X842" s="108"/>
    </row>
    <row r="843" spans="1:24" ht="18.75" customHeight="1">
      <c r="A843" s="108"/>
      <c r="B843" s="108"/>
      <c r="C843" s="108"/>
      <c r="D843" s="108"/>
      <c r="E843" s="108"/>
      <c r="F843" s="108"/>
      <c r="G843" s="108"/>
      <c r="H843" s="108"/>
      <c r="I843" s="108"/>
      <c r="J843" s="108"/>
      <c r="K843" s="108"/>
      <c r="L843" s="108"/>
      <c r="M843" s="108"/>
      <c r="N843" s="108"/>
      <c r="O843" s="108"/>
      <c r="P843" s="107"/>
      <c r="Q843" s="108"/>
      <c r="R843" s="108"/>
      <c r="S843" s="108"/>
      <c r="T843" s="108"/>
      <c r="U843" s="108"/>
      <c r="V843" s="108"/>
      <c r="W843" s="108"/>
      <c r="X843" s="108"/>
    </row>
    <row r="844" spans="1:24" ht="18.75" customHeight="1">
      <c r="A844" s="108"/>
      <c r="B844" s="108"/>
      <c r="C844" s="108"/>
      <c r="D844" s="108"/>
      <c r="E844" s="108"/>
      <c r="F844" s="108"/>
      <c r="G844" s="108"/>
      <c r="H844" s="108"/>
      <c r="I844" s="108"/>
      <c r="J844" s="108"/>
      <c r="K844" s="108"/>
      <c r="L844" s="108"/>
      <c r="M844" s="108"/>
      <c r="N844" s="108"/>
      <c r="O844" s="108"/>
      <c r="P844" s="107"/>
      <c r="Q844" s="108"/>
      <c r="R844" s="108"/>
      <c r="S844" s="108"/>
      <c r="T844" s="108"/>
      <c r="U844" s="108"/>
      <c r="V844" s="108"/>
      <c r="W844" s="108"/>
      <c r="X844" s="108"/>
    </row>
    <row r="845" spans="1:24" ht="18.75" customHeight="1">
      <c r="A845" s="108"/>
      <c r="B845" s="108"/>
      <c r="C845" s="108"/>
      <c r="D845" s="108"/>
      <c r="E845" s="108"/>
      <c r="F845" s="108"/>
      <c r="G845" s="108"/>
      <c r="H845" s="108"/>
      <c r="I845" s="108"/>
      <c r="J845" s="108"/>
      <c r="K845" s="108"/>
      <c r="L845" s="108"/>
      <c r="M845" s="108"/>
      <c r="N845" s="108"/>
      <c r="O845" s="108"/>
      <c r="P845" s="107"/>
      <c r="Q845" s="108"/>
      <c r="R845" s="108"/>
      <c r="S845" s="108"/>
      <c r="T845" s="108"/>
      <c r="U845" s="108"/>
      <c r="V845" s="108"/>
      <c r="W845" s="108"/>
      <c r="X845" s="108"/>
    </row>
    <row r="846" spans="1:24" ht="18.75" customHeight="1">
      <c r="A846" s="108"/>
      <c r="B846" s="108"/>
      <c r="C846" s="108"/>
      <c r="D846" s="108"/>
      <c r="E846" s="108"/>
      <c r="F846" s="108"/>
      <c r="G846" s="108"/>
      <c r="H846" s="108"/>
      <c r="I846" s="108"/>
      <c r="J846" s="108"/>
      <c r="K846" s="108"/>
      <c r="L846" s="108"/>
      <c r="M846" s="108"/>
      <c r="N846" s="108"/>
      <c r="O846" s="108"/>
      <c r="P846" s="107"/>
      <c r="Q846" s="108"/>
      <c r="R846" s="108"/>
      <c r="S846" s="108"/>
      <c r="T846" s="108"/>
      <c r="U846" s="108"/>
      <c r="V846" s="108"/>
      <c r="W846" s="108"/>
      <c r="X846" s="108"/>
    </row>
    <row r="847" spans="1:24" ht="18.75" customHeight="1">
      <c r="A847" s="108"/>
      <c r="B847" s="108"/>
      <c r="C847" s="108"/>
      <c r="D847" s="108"/>
      <c r="E847" s="108"/>
      <c r="F847" s="108"/>
      <c r="G847" s="108"/>
      <c r="H847" s="108"/>
      <c r="I847" s="108"/>
      <c r="J847" s="108"/>
      <c r="K847" s="108"/>
      <c r="L847" s="108"/>
      <c r="M847" s="108"/>
      <c r="N847" s="108"/>
      <c r="O847" s="108"/>
      <c r="P847" s="107"/>
      <c r="Q847" s="108"/>
      <c r="R847" s="108"/>
      <c r="S847" s="108"/>
      <c r="T847" s="108"/>
      <c r="U847" s="108"/>
      <c r="V847" s="108"/>
      <c r="W847" s="108"/>
      <c r="X847" s="108"/>
    </row>
    <row r="848" spans="1:24" ht="18.75" customHeight="1">
      <c r="A848" s="108"/>
      <c r="B848" s="108"/>
      <c r="C848" s="108"/>
      <c r="D848" s="108"/>
      <c r="E848" s="108"/>
      <c r="F848" s="108"/>
      <c r="G848" s="108"/>
      <c r="H848" s="108"/>
      <c r="I848" s="108"/>
      <c r="J848" s="108"/>
      <c r="K848" s="108"/>
      <c r="L848" s="108"/>
      <c r="M848" s="108"/>
      <c r="N848" s="108"/>
      <c r="O848" s="108"/>
      <c r="P848" s="107"/>
      <c r="Q848" s="108"/>
      <c r="R848" s="108"/>
      <c r="S848" s="108"/>
      <c r="T848" s="108"/>
      <c r="U848" s="108"/>
      <c r="V848" s="108"/>
      <c r="W848" s="108"/>
      <c r="X848" s="108"/>
    </row>
    <row r="849" spans="1:24" ht="18.75" customHeight="1">
      <c r="A849" s="108"/>
      <c r="B849" s="108"/>
      <c r="C849" s="108"/>
      <c r="D849" s="108"/>
      <c r="E849" s="108"/>
      <c r="F849" s="108"/>
      <c r="G849" s="108"/>
      <c r="H849" s="108"/>
      <c r="I849" s="108"/>
      <c r="J849" s="108"/>
      <c r="K849" s="108"/>
      <c r="L849" s="108"/>
      <c r="M849" s="108"/>
      <c r="N849" s="108"/>
      <c r="O849" s="108"/>
      <c r="P849" s="107"/>
      <c r="Q849" s="108"/>
      <c r="R849" s="108"/>
      <c r="S849" s="108"/>
      <c r="T849" s="108"/>
      <c r="U849" s="108"/>
      <c r="V849" s="108"/>
      <c r="W849" s="108"/>
      <c r="X849" s="108"/>
    </row>
    <row r="850" spans="1:24" ht="18.75" customHeight="1">
      <c r="A850" s="108"/>
      <c r="B850" s="108"/>
      <c r="C850" s="108"/>
      <c r="D850" s="108"/>
      <c r="E850" s="108"/>
      <c r="F850" s="108"/>
      <c r="G850" s="108"/>
      <c r="H850" s="108"/>
      <c r="I850" s="108"/>
      <c r="J850" s="108"/>
      <c r="K850" s="108"/>
      <c r="L850" s="108"/>
      <c r="M850" s="108"/>
      <c r="N850" s="108"/>
      <c r="O850" s="108"/>
      <c r="P850" s="107"/>
      <c r="Q850" s="108"/>
      <c r="R850" s="108"/>
      <c r="S850" s="108"/>
      <c r="T850" s="108"/>
      <c r="U850" s="108"/>
      <c r="V850" s="108"/>
      <c r="W850" s="108"/>
      <c r="X850" s="108"/>
    </row>
    <row r="851" spans="1:24" ht="18.75" customHeight="1">
      <c r="A851" s="108"/>
      <c r="B851" s="108"/>
      <c r="C851" s="108"/>
      <c r="D851" s="108"/>
      <c r="E851" s="108"/>
      <c r="F851" s="108"/>
      <c r="G851" s="108"/>
      <c r="H851" s="108"/>
      <c r="I851" s="108"/>
      <c r="J851" s="108"/>
      <c r="K851" s="108"/>
      <c r="L851" s="108"/>
      <c r="M851" s="108"/>
      <c r="N851" s="108"/>
      <c r="O851" s="108"/>
      <c r="P851" s="107"/>
      <c r="Q851" s="108"/>
      <c r="R851" s="108"/>
      <c r="S851" s="108"/>
      <c r="T851" s="108"/>
      <c r="U851" s="108"/>
      <c r="V851" s="108"/>
      <c r="W851" s="108"/>
      <c r="X851" s="108"/>
    </row>
    <row r="852" spans="1:24" ht="18.75" customHeight="1">
      <c r="A852" s="108"/>
      <c r="B852" s="108"/>
      <c r="C852" s="108"/>
      <c r="D852" s="108"/>
      <c r="E852" s="108"/>
      <c r="F852" s="108"/>
      <c r="G852" s="108"/>
      <c r="H852" s="108"/>
      <c r="I852" s="108"/>
      <c r="J852" s="108"/>
      <c r="K852" s="108"/>
      <c r="L852" s="108"/>
      <c r="M852" s="108"/>
      <c r="N852" s="108"/>
      <c r="O852" s="108"/>
      <c r="P852" s="107"/>
      <c r="Q852" s="108"/>
      <c r="R852" s="108"/>
      <c r="S852" s="108"/>
      <c r="T852" s="108"/>
      <c r="U852" s="108"/>
      <c r="V852" s="108"/>
      <c r="W852" s="108"/>
      <c r="X852" s="108"/>
    </row>
    <row r="853" spans="1:24" ht="18.75" customHeight="1">
      <c r="A853" s="108"/>
      <c r="B853" s="108"/>
      <c r="C853" s="108"/>
      <c r="D853" s="108"/>
      <c r="E853" s="108"/>
      <c r="F853" s="108"/>
      <c r="G853" s="108"/>
      <c r="H853" s="108"/>
      <c r="I853" s="108"/>
      <c r="J853" s="108"/>
      <c r="K853" s="108"/>
      <c r="L853" s="108"/>
      <c r="M853" s="108"/>
      <c r="N853" s="108"/>
      <c r="O853" s="108"/>
      <c r="P853" s="107"/>
      <c r="Q853" s="108"/>
      <c r="R853" s="108"/>
      <c r="S853" s="108"/>
      <c r="T853" s="108"/>
      <c r="U853" s="108"/>
      <c r="V853" s="108"/>
      <c r="W853" s="108"/>
      <c r="X853" s="108"/>
    </row>
    <row r="854" spans="1:24" ht="18.75" customHeight="1">
      <c r="A854" s="108"/>
      <c r="B854" s="108"/>
      <c r="C854" s="108"/>
      <c r="D854" s="108"/>
      <c r="E854" s="108"/>
      <c r="F854" s="108"/>
      <c r="G854" s="108"/>
      <c r="H854" s="108"/>
      <c r="I854" s="108"/>
      <c r="J854" s="108"/>
      <c r="K854" s="108"/>
      <c r="L854" s="108"/>
      <c r="M854" s="108"/>
      <c r="N854" s="108"/>
      <c r="O854" s="108"/>
      <c r="P854" s="107"/>
      <c r="Q854" s="108"/>
      <c r="R854" s="108"/>
      <c r="S854" s="108"/>
      <c r="T854" s="108"/>
      <c r="U854" s="108"/>
      <c r="V854" s="108"/>
      <c r="W854" s="108"/>
      <c r="X854" s="108"/>
    </row>
    <row r="855" spans="1:24" ht="18.75" customHeight="1">
      <c r="A855" s="108"/>
      <c r="B855" s="108"/>
      <c r="C855" s="108"/>
      <c r="D855" s="108"/>
      <c r="E855" s="108"/>
      <c r="F855" s="108"/>
      <c r="G855" s="108"/>
      <c r="H855" s="108"/>
      <c r="I855" s="108"/>
      <c r="J855" s="108"/>
      <c r="K855" s="108"/>
      <c r="L855" s="108"/>
      <c r="M855" s="108"/>
      <c r="N855" s="108"/>
      <c r="O855" s="108"/>
      <c r="P855" s="107"/>
      <c r="Q855" s="108"/>
      <c r="R855" s="108"/>
      <c r="S855" s="108"/>
      <c r="T855" s="108"/>
      <c r="U855" s="108"/>
      <c r="V855" s="108"/>
      <c r="W855" s="108"/>
      <c r="X855" s="108"/>
    </row>
    <row r="856" spans="1:24" ht="18.75" customHeight="1">
      <c r="A856" s="108"/>
      <c r="B856" s="108"/>
      <c r="C856" s="108"/>
      <c r="D856" s="108"/>
      <c r="E856" s="108"/>
      <c r="F856" s="108"/>
      <c r="G856" s="108"/>
      <c r="H856" s="108"/>
      <c r="I856" s="108"/>
      <c r="J856" s="108"/>
      <c r="K856" s="108"/>
      <c r="L856" s="108"/>
      <c r="M856" s="108"/>
      <c r="N856" s="108"/>
      <c r="O856" s="108"/>
      <c r="P856" s="107"/>
      <c r="Q856" s="108"/>
      <c r="R856" s="108"/>
      <c r="S856" s="108"/>
      <c r="T856" s="108"/>
      <c r="U856" s="108"/>
      <c r="V856" s="108"/>
      <c r="W856" s="108"/>
      <c r="X856" s="108"/>
    </row>
    <row r="857" spans="1:24" ht="18.75" customHeight="1">
      <c r="A857" s="108"/>
      <c r="B857" s="108"/>
      <c r="C857" s="108"/>
      <c r="D857" s="108"/>
      <c r="E857" s="108"/>
      <c r="F857" s="108"/>
      <c r="G857" s="108"/>
      <c r="H857" s="108"/>
      <c r="I857" s="108"/>
      <c r="J857" s="108"/>
      <c r="K857" s="108"/>
      <c r="L857" s="108"/>
      <c r="M857" s="108"/>
      <c r="N857" s="108"/>
      <c r="O857" s="108"/>
      <c r="P857" s="107"/>
      <c r="Q857" s="108"/>
      <c r="R857" s="108"/>
      <c r="S857" s="108"/>
      <c r="T857" s="108"/>
      <c r="U857" s="108"/>
      <c r="V857" s="108"/>
      <c r="W857" s="108"/>
      <c r="X857" s="108"/>
    </row>
    <row r="858" spans="1:24" ht="18.75" customHeight="1">
      <c r="A858" s="108"/>
      <c r="B858" s="108"/>
      <c r="C858" s="108"/>
      <c r="D858" s="108"/>
      <c r="E858" s="108"/>
      <c r="F858" s="108"/>
      <c r="G858" s="108"/>
      <c r="H858" s="108"/>
      <c r="I858" s="108"/>
      <c r="J858" s="108"/>
      <c r="K858" s="108"/>
      <c r="L858" s="108"/>
      <c r="M858" s="108"/>
      <c r="N858" s="108"/>
      <c r="O858" s="108"/>
      <c r="P858" s="107"/>
      <c r="Q858" s="108"/>
      <c r="R858" s="108"/>
      <c r="S858" s="108"/>
      <c r="T858" s="108"/>
      <c r="U858" s="108"/>
      <c r="V858" s="108"/>
      <c r="W858" s="108"/>
      <c r="X858" s="108"/>
    </row>
    <row r="859" spans="1:24" ht="18.75" customHeight="1">
      <c r="A859" s="108"/>
      <c r="B859" s="108"/>
      <c r="C859" s="108"/>
      <c r="D859" s="108"/>
      <c r="E859" s="108"/>
      <c r="F859" s="108"/>
      <c r="G859" s="108"/>
      <c r="H859" s="108"/>
      <c r="I859" s="108"/>
      <c r="J859" s="108"/>
      <c r="K859" s="108"/>
      <c r="L859" s="108"/>
      <c r="M859" s="108"/>
      <c r="N859" s="108"/>
      <c r="O859" s="108"/>
      <c r="P859" s="107"/>
      <c r="Q859" s="108"/>
      <c r="R859" s="108"/>
      <c r="S859" s="108"/>
      <c r="T859" s="108"/>
      <c r="U859" s="108"/>
      <c r="V859" s="108"/>
      <c r="W859" s="108"/>
      <c r="X859" s="108"/>
    </row>
    <row r="860" spans="1:24" ht="18.75" customHeight="1">
      <c r="A860" s="108"/>
      <c r="B860" s="108"/>
      <c r="C860" s="108"/>
      <c r="D860" s="108"/>
      <c r="E860" s="108"/>
      <c r="F860" s="108"/>
      <c r="G860" s="108"/>
      <c r="H860" s="108"/>
      <c r="I860" s="108"/>
      <c r="J860" s="108"/>
      <c r="K860" s="108"/>
      <c r="L860" s="108"/>
      <c r="M860" s="108"/>
      <c r="N860" s="108"/>
      <c r="O860" s="108"/>
      <c r="P860" s="107"/>
      <c r="Q860" s="108"/>
      <c r="R860" s="108"/>
      <c r="S860" s="108"/>
      <c r="T860" s="108"/>
      <c r="U860" s="108"/>
      <c r="V860" s="108"/>
      <c r="W860" s="108"/>
      <c r="X860" s="108"/>
    </row>
    <row r="861" spans="1:24" ht="18.75" customHeight="1">
      <c r="A861" s="108"/>
      <c r="B861" s="108"/>
      <c r="C861" s="108"/>
      <c r="D861" s="108"/>
      <c r="E861" s="108"/>
      <c r="F861" s="108"/>
      <c r="G861" s="108"/>
      <c r="H861" s="108"/>
      <c r="I861" s="108"/>
      <c r="J861" s="108"/>
      <c r="K861" s="108"/>
      <c r="L861" s="108"/>
      <c r="M861" s="108"/>
      <c r="N861" s="108"/>
      <c r="O861" s="108"/>
      <c r="P861" s="107"/>
      <c r="Q861" s="108"/>
      <c r="R861" s="108"/>
      <c r="S861" s="108"/>
      <c r="T861" s="108"/>
      <c r="U861" s="108"/>
      <c r="V861" s="108"/>
      <c r="W861" s="108"/>
      <c r="X861" s="108"/>
    </row>
    <row r="862" spans="1:24" ht="18.75" customHeight="1">
      <c r="A862" s="108"/>
      <c r="B862" s="108"/>
      <c r="C862" s="108"/>
      <c r="D862" s="108"/>
      <c r="E862" s="108"/>
      <c r="F862" s="108"/>
      <c r="G862" s="108"/>
      <c r="H862" s="108"/>
      <c r="I862" s="108"/>
      <c r="J862" s="108"/>
      <c r="K862" s="108"/>
      <c r="L862" s="108"/>
      <c r="M862" s="108"/>
      <c r="N862" s="108"/>
      <c r="O862" s="108"/>
      <c r="P862" s="107"/>
      <c r="Q862" s="108"/>
      <c r="R862" s="108"/>
      <c r="S862" s="108"/>
      <c r="T862" s="108"/>
      <c r="U862" s="108"/>
      <c r="V862" s="108"/>
      <c r="W862" s="108"/>
      <c r="X862" s="108"/>
    </row>
    <row r="863" spans="1:24" ht="18.75" customHeight="1">
      <c r="A863" s="108"/>
      <c r="B863" s="108"/>
      <c r="C863" s="108"/>
      <c r="D863" s="108"/>
      <c r="E863" s="108"/>
      <c r="F863" s="108"/>
      <c r="G863" s="108"/>
      <c r="H863" s="108"/>
      <c r="I863" s="108"/>
      <c r="J863" s="108"/>
      <c r="K863" s="108"/>
      <c r="L863" s="108"/>
      <c r="M863" s="108"/>
      <c r="N863" s="108"/>
      <c r="O863" s="108"/>
      <c r="P863" s="107"/>
      <c r="Q863" s="108"/>
      <c r="R863" s="108"/>
      <c r="S863" s="108"/>
      <c r="T863" s="108"/>
      <c r="U863" s="108"/>
      <c r="V863" s="108"/>
      <c r="W863" s="108"/>
      <c r="X863" s="108"/>
    </row>
    <row r="864" spans="1:24" ht="18.75" customHeight="1">
      <c r="A864" s="108"/>
      <c r="B864" s="108"/>
      <c r="C864" s="108"/>
      <c r="D864" s="108"/>
      <c r="E864" s="108"/>
      <c r="F864" s="108"/>
      <c r="G864" s="108"/>
      <c r="H864" s="108"/>
      <c r="I864" s="108"/>
      <c r="J864" s="108"/>
      <c r="K864" s="108"/>
      <c r="L864" s="108"/>
      <c r="M864" s="108"/>
      <c r="N864" s="108"/>
      <c r="O864" s="108"/>
      <c r="P864" s="107"/>
      <c r="Q864" s="108"/>
      <c r="R864" s="108"/>
      <c r="S864" s="108"/>
      <c r="T864" s="108"/>
      <c r="U864" s="108"/>
      <c r="V864" s="108"/>
      <c r="W864" s="108"/>
      <c r="X864" s="108"/>
    </row>
    <row r="865" spans="1:24" ht="18.75" customHeight="1">
      <c r="A865" s="108"/>
      <c r="B865" s="108"/>
      <c r="C865" s="108"/>
      <c r="D865" s="108"/>
      <c r="E865" s="108"/>
      <c r="F865" s="108"/>
      <c r="G865" s="108"/>
      <c r="H865" s="108"/>
      <c r="I865" s="108"/>
      <c r="J865" s="108"/>
      <c r="K865" s="108"/>
      <c r="L865" s="108"/>
      <c r="M865" s="108"/>
      <c r="N865" s="108"/>
      <c r="O865" s="108"/>
      <c r="P865" s="107"/>
      <c r="Q865" s="108"/>
      <c r="R865" s="108"/>
      <c r="S865" s="108"/>
      <c r="T865" s="108"/>
      <c r="U865" s="108"/>
      <c r="V865" s="108"/>
      <c r="W865" s="108"/>
      <c r="X865" s="108"/>
    </row>
    <row r="866" spans="1:24" ht="18.75" customHeight="1">
      <c r="A866" s="108"/>
      <c r="B866" s="108"/>
      <c r="C866" s="108"/>
      <c r="D866" s="108"/>
      <c r="E866" s="108"/>
      <c r="F866" s="108"/>
      <c r="G866" s="108"/>
      <c r="H866" s="108"/>
      <c r="I866" s="108"/>
      <c r="J866" s="108"/>
      <c r="K866" s="108"/>
      <c r="L866" s="108"/>
      <c r="M866" s="108"/>
      <c r="N866" s="108"/>
      <c r="O866" s="108"/>
      <c r="P866" s="107"/>
      <c r="Q866" s="108"/>
      <c r="R866" s="108"/>
      <c r="S866" s="108"/>
      <c r="T866" s="108"/>
      <c r="U866" s="108"/>
      <c r="V866" s="108"/>
      <c r="W866" s="108"/>
      <c r="X866" s="108"/>
    </row>
    <row r="867" spans="1:24" ht="18.75" customHeight="1">
      <c r="A867" s="108"/>
      <c r="B867" s="108"/>
      <c r="C867" s="108"/>
      <c r="D867" s="108"/>
      <c r="E867" s="108"/>
      <c r="F867" s="108"/>
      <c r="G867" s="108"/>
      <c r="H867" s="108"/>
      <c r="I867" s="108"/>
      <c r="J867" s="108"/>
      <c r="K867" s="108"/>
      <c r="L867" s="108"/>
      <c r="M867" s="108"/>
      <c r="N867" s="108"/>
      <c r="O867" s="108"/>
      <c r="P867" s="107"/>
      <c r="Q867" s="108"/>
      <c r="R867" s="108"/>
      <c r="S867" s="108"/>
      <c r="T867" s="108"/>
      <c r="U867" s="108"/>
      <c r="V867" s="108"/>
      <c r="W867" s="108"/>
      <c r="X867" s="108"/>
    </row>
    <row r="868" spans="1:24" ht="18.75" customHeight="1">
      <c r="A868" s="108"/>
      <c r="B868" s="108"/>
      <c r="C868" s="108"/>
      <c r="D868" s="108"/>
      <c r="E868" s="108"/>
      <c r="F868" s="108"/>
      <c r="G868" s="108"/>
      <c r="H868" s="108"/>
      <c r="I868" s="108"/>
      <c r="J868" s="108"/>
      <c r="K868" s="108"/>
      <c r="L868" s="108"/>
      <c r="M868" s="108"/>
      <c r="N868" s="108"/>
      <c r="O868" s="108"/>
      <c r="P868" s="107"/>
      <c r="Q868" s="108"/>
      <c r="R868" s="108"/>
      <c r="S868" s="108"/>
      <c r="T868" s="108"/>
      <c r="U868" s="108"/>
      <c r="V868" s="108"/>
      <c r="W868" s="108"/>
      <c r="X868" s="108"/>
    </row>
    <row r="869" spans="1:24" ht="18.75" customHeight="1">
      <c r="A869" s="108"/>
      <c r="B869" s="108"/>
      <c r="C869" s="108"/>
      <c r="D869" s="108"/>
      <c r="E869" s="108"/>
      <c r="F869" s="108"/>
      <c r="G869" s="108"/>
      <c r="H869" s="108"/>
      <c r="I869" s="108"/>
      <c r="J869" s="108"/>
      <c r="K869" s="108"/>
      <c r="L869" s="108"/>
      <c r="M869" s="108"/>
      <c r="N869" s="108"/>
      <c r="O869" s="108"/>
      <c r="P869" s="107"/>
      <c r="Q869" s="108"/>
      <c r="R869" s="108"/>
      <c r="S869" s="108"/>
      <c r="T869" s="108"/>
      <c r="U869" s="108"/>
      <c r="V869" s="108"/>
      <c r="W869" s="108"/>
      <c r="X869" s="108"/>
    </row>
    <row r="870" spans="1:24" ht="18.75" customHeight="1">
      <c r="A870" s="108"/>
      <c r="B870" s="108"/>
      <c r="C870" s="108"/>
      <c r="D870" s="108"/>
      <c r="E870" s="108"/>
      <c r="F870" s="108"/>
      <c r="G870" s="108"/>
      <c r="H870" s="108"/>
      <c r="I870" s="108"/>
      <c r="J870" s="108"/>
      <c r="K870" s="108"/>
      <c r="L870" s="108"/>
      <c r="M870" s="108"/>
      <c r="N870" s="108"/>
      <c r="O870" s="108"/>
      <c r="P870" s="107"/>
      <c r="Q870" s="108"/>
      <c r="R870" s="108"/>
      <c r="S870" s="108"/>
      <c r="T870" s="108"/>
      <c r="U870" s="108"/>
      <c r="V870" s="108"/>
      <c r="W870" s="108"/>
      <c r="X870" s="108"/>
    </row>
    <row r="871" spans="1:24" ht="18.75" customHeight="1">
      <c r="A871" s="108"/>
      <c r="B871" s="108"/>
      <c r="C871" s="108"/>
      <c r="D871" s="108"/>
      <c r="E871" s="108"/>
      <c r="F871" s="108"/>
      <c r="G871" s="108"/>
      <c r="H871" s="108"/>
      <c r="I871" s="108"/>
      <c r="J871" s="108"/>
      <c r="K871" s="108"/>
      <c r="L871" s="108"/>
      <c r="M871" s="108"/>
      <c r="N871" s="108"/>
      <c r="O871" s="108"/>
      <c r="P871" s="107"/>
      <c r="Q871" s="108"/>
      <c r="R871" s="108"/>
      <c r="S871" s="108"/>
      <c r="T871" s="108"/>
      <c r="U871" s="108"/>
      <c r="V871" s="108"/>
      <c r="W871" s="108"/>
      <c r="X871" s="108"/>
    </row>
    <row r="872" spans="1:24" ht="18.75" customHeight="1">
      <c r="A872" s="108"/>
      <c r="B872" s="108"/>
      <c r="C872" s="108"/>
      <c r="D872" s="108"/>
      <c r="E872" s="108"/>
      <c r="F872" s="108"/>
      <c r="G872" s="108"/>
      <c r="H872" s="108"/>
      <c r="I872" s="108"/>
      <c r="J872" s="108"/>
      <c r="K872" s="108"/>
      <c r="L872" s="108"/>
      <c r="M872" s="108"/>
      <c r="N872" s="108"/>
      <c r="O872" s="108"/>
      <c r="P872" s="107"/>
      <c r="Q872" s="108"/>
      <c r="R872" s="108"/>
      <c r="S872" s="108"/>
      <c r="T872" s="108"/>
      <c r="U872" s="108"/>
      <c r="V872" s="108"/>
      <c r="W872" s="108"/>
      <c r="X872" s="108"/>
    </row>
    <row r="873" spans="1:24" ht="18.75" customHeight="1">
      <c r="A873" s="108"/>
      <c r="B873" s="108"/>
      <c r="C873" s="108"/>
      <c r="D873" s="108"/>
      <c r="E873" s="108"/>
      <c r="F873" s="108"/>
      <c r="G873" s="108"/>
      <c r="H873" s="108"/>
      <c r="I873" s="108"/>
      <c r="J873" s="108"/>
      <c r="K873" s="108"/>
      <c r="L873" s="108"/>
      <c r="M873" s="108"/>
      <c r="N873" s="108"/>
      <c r="O873" s="108"/>
      <c r="P873" s="107"/>
      <c r="Q873" s="108"/>
      <c r="R873" s="108"/>
      <c r="S873" s="108"/>
      <c r="T873" s="108"/>
      <c r="U873" s="108"/>
      <c r="V873" s="108"/>
      <c r="W873" s="108"/>
      <c r="X873" s="108"/>
    </row>
    <row r="874" spans="1:24" ht="18.75" customHeight="1">
      <c r="A874" s="108"/>
      <c r="B874" s="108"/>
      <c r="C874" s="108"/>
      <c r="D874" s="108"/>
      <c r="E874" s="108"/>
      <c r="F874" s="108"/>
      <c r="G874" s="108"/>
      <c r="H874" s="108"/>
      <c r="I874" s="108"/>
      <c r="J874" s="108"/>
      <c r="K874" s="108"/>
      <c r="L874" s="108"/>
      <c r="M874" s="108"/>
      <c r="N874" s="108"/>
      <c r="O874" s="108"/>
      <c r="P874" s="107"/>
      <c r="Q874" s="108"/>
      <c r="R874" s="108"/>
      <c r="S874" s="108"/>
      <c r="T874" s="108"/>
      <c r="U874" s="108"/>
      <c r="V874" s="108"/>
      <c r="W874" s="108"/>
      <c r="X874" s="108"/>
    </row>
    <row r="875" spans="1:24" ht="18.75" customHeight="1">
      <c r="A875" s="108"/>
      <c r="B875" s="108"/>
      <c r="C875" s="108"/>
      <c r="D875" s="108"/>
      <c r="E875" s="108"/>
      <c r="F875" s="108"/>
      <c r="G875" s="108"/>
      <c r="H875" s="108"/>
      <c r="I875" s="108"/>
      <c r="J875" s="108"/>
      <c r="K875" s="108"/>
      <c r="L875" s="108"/>
      <c r="M875" s="108"/>
      <c r="N875" s="108"/>
      <c r="O875" s="108"/>
      <c r="P875" s="107"/>
      <c r="Q875" s="108"/>
      <c r="R875" s="108"/>
      <c r="S875" s="108"/>
      <c r="T875" s="108"/>
      <c r="U875" s="108"/>
      <c r="V875" s="108"/>
      <c r="W875" s="108"/>
      <c r="X875" s="108"/>
    </row>
    <row r="876" spans="1:24" ht="18.75" customHeight="1">
      <c r="A876" s="108"/>
      <c r="B876" s="108"/>
      <c r="C876" s="108"/>
      <c r="D876" s="108"/>
      <c r="E876" s="108"/>
      <c r="F876" s="108"/>
      <c r="G876" s="108"/>
      <c r="H876" s="108"/>
      <c r="I876" s="108"/>
      <c r="J876" s="108"/>
      <c r="K876" s="108"/>
      <c r="L876" s="108"/>
      <c r="M876" s="108"/>
      <c r="N876" s="108"/>
      <c r="O876" s="108"/>
      <c r="P876" s="107"/>
      <c r="Q876" s="108"/>
      <c r="R876" s="108"/>
      <c r="S876" s="108"/>
      <c r="T876" s="108"/>
      <c r="U876" s="108"/>
      <c r="V876" s="108"/>
      <c r="W876" s="108"/>
      <c r="X876" s="108"/>
    </row>
    <row r="877" spans="1:24" ht="18.75" customHeight="1">
      <c r="A877" s="108"/>
      <c r="B877" s="108"/>
      <c r="C877" s="108"/>
      <c r="D877" s="108"/>
      <c r="E877" s="108"/>
      <c r="F877" s="108"/>
      <c r="G877" s="108"/>
      <c r="H877" s="108"/>
      <c r="I877" s="108"/>
      <c r="J877" s="108"/>
      <c r="K877" s="108"/>
      <c r="L877" s="108"/>
      <c r="M877" s="108"/>
      <c r="N877" s="108"/>
      <c r="O877" s="108"/>
      <c r="P877" s="107"/>
      <c r="Q877" s="108"/>
      <c r="R877" s="108"/>
      <c r="S877" s="108"/>
      <c r="T877" s="108"/>
      <c r="U877" s="108"/>
      <c r="V877" s="108"/>
      <c r="W877" s="108"/>
      <c r="X877" s="108"/>
    </row>
    <row r="878" spans="1:24" ht="18.75" customHeight="1">
      <c r="A878" s="108"/>
      <c r="B878" s="108"/>
      <c r="C878" s="108"/>
      <c r="D878" s="108"/>
      <c r="E878" s="108"/>
      <c r="F878" s="108"/>
      <c r="G878" s="108"/>
      <c r="H878" s="108"/>
      <c r="I878" s="108"/>
      <c r="J878" s="108"/>
      <c r="K878" s="108"/>
      <c r="L878" s="108"/>
      <c r="M878" s="108"/>
      <c r="N878" s="108"/>
      <c r="O878" s="108"/>
      <c r="P878" s="107"/>
      <c r="Q878" s="108"/>
      <c r="R878" s="108"/>
      <c r="S878" s="108"/>
      <c r="T878" s="108"/>
      <c r="U878" s="108"/>
      <c r="V878" s="108"/>
      <c r="W878" s="108"/>
      <c r="X878" s="108"/>
    </row>
    <row r="879" spans="1:24" ht="18.75" customHeight="1">
      <c r="A879" s="108"/>
      <c r="B879" s="108"/>
      <c r="C879" s="108"/>
      <c r="D879" s="108"/>
      <c r="E879" s="108"/>
      <c r="F879" s="108"/>
      <c r="G879" s="108"/>
      <c r="H879" s="108"/>
      <c r="I879" s="108"/>
      <c r="J879" s="108"/>
      <c r="K879" s="108"/>
      <c r="L879" s="108"/>
      <c r="M879" s="108"/>
      <c r="N879" s="108"/>
      <c r="O879" s="108"/>
      <c r="P879" s="107"/>
      <c r="Q879" s="108"/>
      <c r="R879" s="108"/>
      <c r="S879" s="108"/>
      <c r="T879" s="108"/>
      <c r="U879" s="108"/>
      <c r="V879" s="108"/>
      <c r="W879" s="108"/>
      <c r="X879" s="108"/>
    </row>
    <row r="880" spans="1:24" ht="18.75" customHeight="1">
      <c r="A880" s="108"/>
      <c r="B880" s="108"/>
      <c r="C880" s="108"/>
      <c r="D880" s="108"/>
      <c r="E880" s="108"/>
      <c r="F880" s="108"/>
      <c r="G880" s="108"/>
      <c r="H880" s="108"/>
      <c r="I880" s="108"/>
      <c r="J880" s="108"/>
      <c r="K880" s="108"/>
      <c r="L880" s="108"/>
      <c r="M880" s="108"/>
      <c r="N880" s="108"/>
      <c r="O880" s="108"/>
      <c r="P880" s="107"/>
      <c r="Q880" s="108"/>
      <c r="R880" s="108"/>
      <c r="S880" s="108"/>
      <c r="T880" s="108"/>
      <c r="U880" s="108"/>
      <c r="V880" s="108"/>
      <c r="W880" s="108"/>
      <c r="X880" s="108"/>
    </row>
    <row r="881" spans="1:24" ht="18.75" customHeight="1">
      <c r="A881" s="108"/>
      <c r="B881" s="108"/>
      <c r="C881" s="108"/>
      <c r="D881" s="108"/>
      <c r="E881" s="108"/>
      <c r="F881" s="108"/>
      <c r="G881" s="108"/>
      <c r="H881" s="108"/>
      <c r="I881" s="108"/>
      <c r="J881" s="108"/>
      <c r="K881" s="108"/>
      <c r="L881" s="108"/>
      <c r="M881" s="108"/>
      <c r="N881" s="108"/>
      <c r="O881" s="108"/>
      <c r="P881" s="107"/>
      <c r="Q881" s="108"/>
      <c r="R881" s="108"/>
      <c r="S881" s="108"/>
      <c r="T881" s="108"/>
      <c r="U881" s="108"/>
      <c r="V881" s="108"/>
      <c r="W881" s="108"/>
      <c r="X881" s="108"/>
    </row>
    <row r="882" spans="1:24" ht="18.75" customHeight="1">
      <c r="A882" s="108"/>
      <c r="B882" s="108"/>
      <c r="C882" s="108"/>
      <c r="D882" s="108"/>
      <c r="E882" s="108"/>
      <c r="F882" s="108"/>
      <c r="G882" s="108"/>
      <c r="H882" s="108"/>
      <c r="I882" s="108"/>
      <c r="J882" s="108"/>
      <c r="K882" s="108"/>
      <c r="L882" s="108"/>
      <c r="M882" s="108"/>
      <c r="N882" s="108"/>
      <c r="O882" s="108"/>
      <c r="P882" s="107"/>
      <c r="Q882" s="108"/>
      <c r="R882" s="108"/>
      <c r="S882" s="108"/>
      <c r="T882" s="108"/>
      <c r="U882" s="108"/>
      <c r="V882" s="108"/>
      <c r="W882" s="108"/>
      <c r="X882" s="108"/>
    </row>
    <row r="883" spans="1:24" ht="18.75" customHeight="1">
      <c r="A883" s="108"/>
      <c r="B883" s="108"/>
      <c r="C883" s="108"/>
      <c r="D883" s="108"/>
      <c r="E883" s="108"/>
      <c r="F883" s="108"/>
      <c r="G883" s="108"/>
      <c r="H883" s="108"/>
      <c r="I883" s="108"/>
      <c r="J883" s="108"/>
      <c r="K883" s="108"/>
      <c r="L883" s="108"/>
      <c r="M883" s="108"/>
      <c r="N883" s="108"/>
      <c r="O883" s="108"/>
      <c r="P883" s="107"/>
      <c r="Q883" s="108"/>
      <c r="R883" s="108"/>
      <c r="S883" s="108"/>
      <c r="T883" s="108"/>
      <c r="U883" s="108"/>
      <c r="V883" s="108"/>
      <c r="W883" s="108"/>
      <c r="X883" s="108"/>
    </row>
    <row r="884" spans="1:24" ht="18.75" customHeight="1">
      <c r="A884" s="108"/>
      <c r="B884" s="108"/>
      <c r="C884" s="108"/>
      <c r="D884" s="108"/>
      <c r="E884" s="108"/>
      <c r="F884" s="108"/>
      <c r="G884" s="108"/>
      <c r="H884" s="108"/>
      <c r="I884" s="108"/>
      <c r="J884" s="108"/>
      <c r="K884" s="108"/>
      <c r="L884" s="108"/>
      <c r="M884" s="108"/>
      <c r="N884" s="108"/>
      <c r="O884" s="108"/>
      <c r="P884" s="107"/>
      <c r="Q884" s="108"/>
      <c r="R884" s="108"/>
      <c r="S884" s="108"/>
      <c r="T884" s="108"/>
      <c r="U884" s="108"/>
      <c r="V884" s="108"/>
      <c r="W884" s="108"/>
      <c r="X884" s="108"/>
    </row>
    <row r="885" spans="1:24" ht="18.75" customHeight="1">
      <c r="A885" s="108"/>
      <c r="B885" s="108"/>
      <c r="C885" s="108"/>
      <c r="D885" s="108"/>
      <c r="E885" s="108"/>
      <c r="F885" s="108"/>
      <c r="G885" s="108"/>
      <c r="H885" s="108"/>
      <c r="I885" s="108"/>
      <c r="J885" s="108"/>
      <c r="K885" s="108"/>
      <c r="L885" s="108"/>
      <c r="M885" s="108"/>
      <c r="N885" s="108"/>
      <c r="O885" s="108"/>
      <c r="P885" s="107"/>
      <c r="Q885" s="108"/>
      <c r="R885" s="108"/>
      <c r="S885" s="108"/>
      <c r="T885" s="108"/>
      <c r="U885" s="108"/>
      <c r="V885" s="108"/>
      <c r="W885" s="108"/>
      <c r="X885" s="108"/>
    </row>
    <row r="886" spans="1:24" ht="18.75" customHeight="1">
      <c r="A886" s="108"/>
      <c r="B886" s="108"/>
      <c r="C886" s="108"/>
      <c r="D886" s="108"/>
      <c r="E886" s="108"/>
      <c r="F886" s="108"/>
      <c r="G886" s="108"/>
      <c r="H886" s="108"/>
      <c r="I886" s="108"/>
      <c r="J886" s="108"/>
      <c r="K886" s="108"/>
      <c r="L886" s="108"/>
      <c r="M886" s="108"/>
      <c r="N886" s="108"/>
      <c r="O886" s="108"/>
      <c r="P886" s="107"/>
      <c r="Q886" s="108"/>
      <c r="R886" s="108"/>
      <c r="S886" s="108"/>
      <c r="T886" s="108"/>
      <c r="U886" s="108"/>
      <c r="V886" s="108"/>
      <c r="W886" s="108"/>
      <c r="X886" s="108"/>
    </row>
    <row r="887" spans="1:24" ht="18.75" customHeight="1">
      <c r="A887" s="108"/>
      <c r="B887" s="108"/>
      <c r="C887" s="108"/>
      <c r="D887" s="108"/>
      <c r="E887" s="108"/>
      <c r="F887" s="108"/>
      <c r="G887" s="108"/>
      <c r="H887" s="108"/>
      <c r="I887" s="108"/>
      <c r="J887" s="108"/>
      <c r="K887" s="108"/>
      <c r="L887" s="108"/>
      <c r="M887" s="108"/>
      <c r="N887" s="108"/>
      <c r="O887" s="108"/>
      <c r="P887" s="107"/>
      <c r="Q887" s="108"/>
      <c r="R887" s="108"/>
      <c r="S887" s="108"/>
      <c r="T887" s="108"/>
      <c r="U887" s="108"/>
      <c r="V887" s="108"/>
      <c r="W887" s="108"/>
      <c r="X887" s="108"/>
    </row>
    <row r="888" spans="1:24" ht="18.75" customHeight="1">
      <c r="A888" s="108"/>
      <c r="B888" s="108"/>
      <c r="C888" s="108"/>
      <c r="D888" s="108"/>
      <c r="E888" s="108"/>
      <c r="F888" s="108"/>
      <c r="G888" s="108"/>
      <c r="H888" s="108"/>
      <c r="I888" s="108"/>
      <c r="J888" s="108"/>
      <c r="K888" s="108"/>
      <c r="L888" s="108"/>
      <c r="M888" s="108"/>
      <c r="N888" s="108"/>
      <c r="O888" s="108"/>
      <c r="P888" s="107"/>
      <c r="Q888" s="108"/>
      <c r="R888" s="108"/>
      <c r="S888" s="108"/>
      <c r="T888" s="108"/>
      <c r="U888" s="108"/>
      <c r="V888" s="108"/>
      <c r="W888" s="108"/>
      <c r="X888" s="108"/>
    </row>
    <row r="889" spans="1:24" ht="18.75" customHeight="1">
      <c r="A889" s="108"/>
      <c r="B889" s="108"/>
      <c r="C889" s="108"/>
      <c r="D889" s="108"/>
      <c r="E889" s="108"/>
      <c r="F889" s="108"/>
      <c r="G889" s="108"/>
      <c r="H889" s="108"/>
      <c r="I889" s="108"/>
      <c r="J889" s="108"/>
      <c r="K889" s="108"/>
      <c r="L889" s="108"/>
      <c r="M889" s="108"/>
      <c r="N889" s="108"/>
      <c r="O889" s="108"/>
      <c r="P889" s="107"/>
      <c r="Q889" s="108"/>
      <c r="R889" s="108"/>
      <c r="S889" s="108"/>
      <c r="T889" s="108"/>
      <c r="U889" s="108"/>
      <c r="V889" s="108"/>
      <c r="W889" s="108"/>
      <c r="X889" s="108"/>
    </row>
    <row r="890" spans="1:24" ht="18.75" customHeight="1">
      <c r="A890" s="108"/>
      <c r="B890" s="108"/>
      <c r="C890" s="108"/>
      <c r="D890" s="108"/>
      <c r="E890" s="108"/>
      <c r="F890" s="108"/>
      <c r="G890" s="108"/>
      <c r="H890" s="108"/>
      <c r="I890" s="108"/>
      <c r="J890" s="108"/>
      <c r="K890" s="108"/>
      <c r="L890" s="108"/>
      <c r="M890" s="108"/>
      <c r="N890" s="108"/>
      <c r="O890" s="108"/>
      <c r="P890" s="107"/>
      <c r="Q890" s="108"/>
      <c r="R890" s="108"/>
      <c r="S890" s="108"/>
      <c r="T890" s="108"/>
      <c r="U890" s="108"/>
      <c r="V890" s="108"/>
      <c r="W890" s="108"/>
      <c r="X890" s="108"/>
    </row>
    <row r="891" spans="1:24" ht="18.75" customHeight="1">
      <c r="A891" s="108"/>
      <c r="B891" s="108"/>
      <c r="C891" s="108"/>
      <c r="D891" s="108"/>
      <c r="E891" s="108"/>
      <c r="F891" s="108"/>
      <c r="G891" s="108"/>
      <c r="H891" s="108"/>
      <c r="I891" s="108"/>
      <c r="J891" s="108"/>
      <c r="K891" s="108"/>
      <c r="L891" s="108"/>
      <c r="M891" s="108"/>
      <c r="N891" s="108"/>
      <c r="O891" s="108"/>
      <c r="P891" s="107"/>
      <c r="Q891" s="108"/>
      <c r="R891" s="108"/>
      <c r="S891" s="108"/>
      <c r="T891" s="108"/>
      <c r="U891" s="108"/>
      <c r="V891" s="108"/>
      <c r="W891" s="108"/>
      <c r="X891" s="108"/>
    </row>
    <row r="892" spans="1:24" ht="18.75" customHeight="1">
      <c r="A892" s="108"/>
      <c r="B892" s="108"/>
      <c r="C892" s="108"/>
      <c r="D892" s="108"/>
      <c r="E892" s="108"/>
      <c r="F892" s="108"/>
      <c r="G892" s="108"/>
      <c r="H892" s="108"/>
      <c r="I892" s="108"/>
      <c r="J892" s="108"/>
      <c r="K892" s="108"/>
      <c r="L892" s="108"/>
      <c r="M892" s="108"/>
      <c r="N892" s="108"/>
      <c r="O892" s="108"/>
      <c r="P892" s="107"/>
      <c r="Q892" s="108"/>
      <c r="R892" s="108"/>
      <c r="S892" s="108"/>
      <c r="T892" s="108"/>
      <c r="U892" s="108"/>
      <c r="V892" s="108"/>
      <c r="W892" s="108"/>
      <c r="X892" s="108"/>
    </row>
    <row r="893" spans="1:24" ht="18.75" customHeight="1">
      <c r="A893" s="108"/>
      <c r="B893" s="108"/>
      <c r="C893" s="108"/>
      <c r="D893" s="108"/>
      <c r="E893" s="108"/>
      <c r="F893" s="108"/>
      <c r="G893" s="108"/>
      <c r="H893" s="108"/>
      <c r="I893" s="108"/>
      <c r="J893" s="108"/>
      <c r="K893" s="108"/>
      <c r="L893" s="108"/>
      <c r="M893" s="108"/>
      <c r="N893" s="108"/>
      <c r="O893" s="108"/>
      <c r="P893" s="107"/>
      <c r="Q893" s="108"/>
      <c r="R893" s="108"/>
      <c r="S893" s="108"/>
      <c r="T893" s="108"/>
      <c r="U893" s="108"/>
      <c r="V893" s="108"/>
      <c r="W893" s="108"/>
      <c r="X893" s="108"/>
    </row>
    <row r="894" spans="1:24" ht="18.75" customHeight="1">
      <c r="A894" s="108"/>
      <c r="B894" s="108"/>
      <c r="C894" s="108"/>
      <c r="D894" s="108"/>
      <c r="E894" s="108"/>
      <c r="F894" s="108"/>
      <c r="G894" s="108"/>
      <c r="H894" s="108"/>
      <c r="I894" s="108"/>
      <c r="J894" s="108"/>
      <c r="K894" s="108"/>
      <c r="L894" s="108"/>
      <c r="M894" s="108"/>
      <c r="N894" s="108"/>
      <c r="O894" s="108"/>
      <c r="P894" s="107"/>
      <c r="Q894" s="108"/>
      <c r="R894" s="108"/>
      <c r="S894" s="108"/>
      <c r="T894" s="108"/>
      <c r="U894" s="108"/>
      <c r="V894" s="108"/>
      <c r="W894" s="108"/>
      <c r="X894" s="108"/>
    </row>
    <row r="895" spans="1:24" ht="18.75" customHeight="1">
      <c r="A895" s="108"/>
      <c r="B895" s="108"/>
      <c r="C895" s="108"/>
      <c r="D895" s="108"/>
      <c r="E895" s="108"/>
      <c r="F895" s="108"/>
      <c r="G895" s="108"/>
      <c r="H895" s="108"/>
      <c r="I895" s="108"/>
      <c r="J895" s="108"/>
      <c r="K895" s="108"/>
      <c r="L895" s="108"/>
      <c r="M895" s="108"/>
      <c r="N895" s="108"/>
      <c r="O895" s="108"/>
      <c r="P895" s="107"/>
      <c r="Q895" s="108"/>
      <c r="R895" s="108"/>
      <c r="S895" s="108"/>
      <c r="T895" s="108"/>
      <c r="U895" s="108"/>
      <c r="V895" s="108"/>
      <c r="W895" s="108"/>
      <c r="X895" s="108"/>
    </row>
    <row r="896" spans="1:24" ht="18.75" customHeight="1">
      <c r="A896" s="108"/>
      <c r="B896" s="108"/>
      <c r="C896" s="108"/>
      <c r="D896" s="108"/>
      <c r="E896" s="108"/>
      <c r="F896" s="108"/>
      <c r="G896" s="108"/>
      <c r="H896" s="108"/>
      <c r="I896" s="108"/>
      <c r="J896" s="108"/>
      <c r="K896" s="108"/>
      <c r="L896" s="108"/>
      <c r="M896" s="108"/>
      <c r="N896" s="108"/>
      <c r="O896" s="108"/>
      <c r="P896" s="107"/>
      <c r="Q896" s="108"/>
      <c r="R896" s="108"/>
      <c r="S896" s="108"/>
      <c r="T896" s="108"/>
      <c r="U896" s="108"/>
      <c r="V896" s="108"/>
      <c r="W896" s="108"/>
      <c r="X896" s="108"/>
    </row>
    <row r="897" spans="1:24" ht="18.75" customHeight="1">
      <c r="A897" s="108"/>
      <c r="B897" s="108"/>
      <c r="C897" s="108"/>
      <c r="D897" s="108"/>
      <c r="E897" s="108"/>
      <c r="F897" s="108"/>
      <c r="G897" s="108"/>
      <c r="H897" s="108"/>
      <c r="I897" s="108"/>
      <c r="J897" s="108"/>
      <c r="K897" s="108"/>
      <c r="L897" s="108"/>
      <c r="M897" s="108"/>
      <c r="N897" s="108"/>
      <c r="O897" s="108"/>
      <c r="P897" s="107"/>
      <c r="Q897" s="108"/>
      <c r="R897" s="108"/>
      <c r="S897" s="108"/>
      <c r="T897" s="108"/>
      <c r="U897" s="108"/>
      <c r="V897" s="108"/>
      <c r="W897" s="108"/>
      <c r="X897" s="108"/>
    </row>
    <row r="898" spans="1:24" ht="18.75" customHeight="1">
      <c r="A898" s="108"/>
      <c r="B898" s="108"/>
      <c r="C898" s="108"/>
      <c r="D898" s="108"/>
      <c r="E898" s="108"/>
      <c r="F898" s="108"/>
      <c r="G898" s="108"/>
      <c r="H898" s="108"/>
      <c r="I898" s="108"/>
      <c r="J898" s="108"/>
      <c r="K898" s="108"/>
      <c r="L898" s="108"/>
      <c r="M898" s="108"/>
      <c r="N898" s="108"/>
      <c r="O898" s="108"/>
      <c r="P898" s="107"/>
      <c r="Q898" s="108"/>
      <c r="R898" s="108"/>
      <c r="S898" s="108"/>
      <c r="T898" s="108"/>
      <c r="U898" s="108"/>
      <c r="V898" s="108"/>
      <c r="W898" s="108"/>
      <c r="X898" s="108"/>
    </row>
    <row r="899" spans="1:24" ht="18.75" customHeight="1">
      <c r="A899" s="108"/>
      <c r="B899" s="108"/>
      <c r="C899" s="108"/>
      <c r="D899" s="108"/>
      <c r="E899" s="108"/>
      <c r="F899" s="108"/>
      <c r="G899" s="108"/>
      <c r="H899" s="108"/>
      <c r="I899" s="108"/>
      <c r="J899" s="108"/>
      <c r="K899" s="108"/>
      <c r="L899" s="108"/>
      <c r="M899" s="108"/>
      <c r="N899" s="108"/>
      <c r="O899" s="108"/>
      <c r="P899" s="107"/>
      <c r="Q899" s="108"/>
      <c r="R899" s="108"/>
      <c r="S899" s="108"/>
      <c r="T899" s="108"/>
      <c r="U899" s="108"/>
      <c r="V899" s="108"/>
      <c r="W899" s="108"/>
      <c r="X899" s="108"/>
    </row>
    <row r="900" spans="1:24" ht="18.75" customHeight="1">
      <c r="A900" s="108"/>
      <c r="B900" s="108"/>
      <c r="C900" s="108"/>
      <c r="D900" s="108"/>
      <c r="E900" s="108"/>
      <c r="F900" s="108"/>
      <c r="G900" s="108"/>
      <c r="H900" s="108"/>
      <c r="I900" s="108"/>
      <c r="J900" s="108"/>
      <c r="K900" s="108"/>
      <c r="L900" s="108"/>
      <c r="M900" s="108"/>
      <c r="N900" s="108"/>
      <c r="O900" s="108"/>
      <c r="P900" s="107"/>
      <c r="Q900" s="108"/>
      <c r="R900" s="108"/>
      <c r="S900" s="108"/>
      <c r="T900" s="108"/>
      <c r="U900" s="108"/>
      <c r="V900" s="108"/>
      <c r="W900" s="108"/>
      <c r="X900" s="108"/>
    </row>
    <row r="901" spans="1:24" ht="18.75" customHeight="1">
      <c r="A901" s="108"/>
      <c r="B901" s="108"/>
      <c r="C901" s="108"/>
      <c r="D901" s="108"/>
      <c r="E901" s="108"/>
      <c r="F901" s="108"/>
      <c r="G901" s="108"/>
      <c r="H901" s="108"/>
      <c r="I901" s="108"/>
      <c r="J901" s="108"/>
      <c r="K901" s="108"/>
      <c r="L901" s="108"/>
      <c r="M901" s="108"/>
      <c r="N901" s="108"/>
      <c r="O901" s="108"/>
      <c r="P901" s="107"/>
      <c r="Q901" s="108"/>
      <c r="R901" s="108"/>
      <c r="S901" s="108"/>
      <c r="T901" s="108"/>
      <c r="U901" s="108"/>
      <c r="V901" s="108"/>
      <c r="W901" s="108"/>
      <c r="X901" s="108"/>
    </row>
    <row r="902" spans="1:24" ht="18.75" customHeight="1">
      <c r="A902" s="108"/>
      <c r="B902" s="108"/>
      <c r="C902" s="108"/>
      <c r="D902" s="108"/>
      <c r="E902" s="108"/>
      <c r="F902" s="108"/>
      <c r="G902" s="108"/>
      <c r="H902" s="108"/>
      <c r="I902" s="108"/>
      <c r="J902" s="108"/>
      <c r="K902" s="108"/>
      <c r="L902" s="108"/>
      <c r="M902" s="108"/>
      <c r="N902" s="108"/>
      <c r="O902" s="108"/>
      <c r="P902" s="107"/>
      <c r="Q902" s="108"/>
      <c r="R902" s="108"/>
      <c r="S902" s="108"/>
      <c r="T902" s="108"/>
      <c r="U902" s="108"/>
      <c r="V902" s="108"/>
      <c r="W902" s="108"/>
      <c r="X902" s="108"/>
    </row>
    <row r="903" spans="1:24" ht="18.75" customHeight="1">
      <c r="A903" s="108"/>
      <c r="B903" s="108"/>
      <c r="C903" s="108"/>
      <c r="D903" s="108"/>
      <c r="E903" s="108"/>
      <c r="F903" s="108"/>
      <c r="G903" s="108"/>
      <c r="H903" s="108"/>
      <c r="I903" s="108"/>
      <c r="J903" s="108"/>
      <c r="K903" s="108"/>
      <c r="L903" s="108"/>
      <c r="M903" s="108"/>
      <c r="N903" s="108"/>
      <c r="O903" s="108"/>
      <c r="P903" s="107"/>
      <c r="Q903" s="108"/>
      <c r="R903" s="108"/>
      <c r="S903" s="108"/>
      <c r="T903" s="108"/>
      <c r="U903" s="108"/>
      <c r="V903" s="108"/>
      <c r="W903" s="108"/>
      <c r="X903" s="108"/>
    </row>
    <row r="904" spans="1:24" ht="18.75" customHeight="1">
      <c r="A904" s="108"/>
      <c r="B904" s="108"/>
      <c r="C904" s="108"/>
      <c r="D904" s="108"/>
      <c r="E904" s="108"/>
      <c r="F904" s="108"/>
      <c r="G904" s="108"/>
      <c r="H904" s="108"/>
      <c r="I904" s="108"/>
      <c r="J904" s="108"/>
      <c r="K904" s="108"/>
      <c r="L904" s="108"/>
      <c r="M904" s="108"/>
      <c r="N904" s="108"/>
      <c r="O904" s="108"/>
      <c r="P904" s="107"/>
      <c r="Q904" s="108"/>
      <c r="R904" s="108"/>
      <c r="S904" s="108"/>
      <c r="T904" s="108"/>
      <c r="U904" s="108"/>
      <c r="V904" s="108"/>
      <c r="W904" s="108"/>
      <c r="X904" s="108"/>
    </row>
    <row r="905" spans="1:24" ht="18.75" customHeight="1">
      <c r="A905" s="108"/>
      <c r="B905" s="108"/>
      <c r="C905" s="108"/>
      <c r="D905" s="108"/>
      <c r="E905" s="108"/>
      <c r="F905" s="108"/>
      <c r="G905" s="108"/>
      <c r="H905" s="108"/>
      <c r="I905" s="108"/>
      <c r="J905" s="108"/>
      <c r="K905" s="108"/>
      <c r="L905" s="108"/>
      <c r="M905" s="108"/>
      <c r="N905" s="108"/>
      <c r="O905" s="108"/>
      <c r="P905" s="107"/>
      <c r="Q905" s="108"/>
      <c r="R905" s="108"/>
      <c r="S905" s="108"/>
      <c r="T905" s="108"/>
      <c r="U905" s="108"/>
      <c r="V905" s="108"/>
      <c r="W905" s="108"/>
      <c r="X905" s="108"/>
    </row>
    <row r="906" spans="1:24" ht="18.75" customHeight="1">
      <c r="A906" s="108"/>
      <c r="B906" s="108"/>
      <c r="C906" s="108"/>
      <c r="D906" s="108"/>
      <c r="E906" s="108"/>
      <c r="F906" s="108"/>
      <c r="G906" s="108"/>
      <c r="H906" s="108"/>
      <c r="I906" s="108"/>
      <c r="J906" s="108"/>
      <c r="K906" s="108"/>
      <c r="L906" s="108"/>
      <c r="M906" s="108"/>
      <c r="N906" s="108"/>
      <c r="O906" s="108"/>
      <c r="P906" s="107"/>
      <c r="Q906" s="108"/>
      <c r="R906" s="108"/>
      <c r="S906" s="108"/>
      <c r="T906" s="108"/>
      <c r="U906" s="108"/>
      <c r="V906" s="108"/>
      <c r="W906" s="108"/>
      <c r="X906" s="108"/>
    </row>
    <row r="907" spans="1:24" ht="18.75" customHeight="1">
      <c r="A907" s="108"/>
      <c r="B907" s="108"/>
      <c r="C907" s="108"/>
      <c r="D907" s="108"/>
      <c r="E907" s="108"/>
      <c r="F907" s="108"/>
      <c r="G907" s="108"/>
      <c r="H907" s="108"/>
      <c r="I907" s="108"/>
      <c r="J907" s="108"/>
      <c r="K907" s="108"/>
      <c r="L907" s="108"/>
      <c r="M907" s="108"/>
      <c r="N907" s="108"/>
      <c r="O907" s="108"/>
      <c r="P907" s="107"/>
      <c r="Q907" s="108"/>
      <c r="R907" s="108"/>
      <c r="S907" s="108"/>
      <c r="T907" s="108"/>
      <c r="U907" s="108"/>
      <c r="V907" s="108"/>
      <c r="W907" s="108"/>
      <c r="X907" s="108"/>
    </row>
    <row r="908" spans="1:24" ht="18.75" customHeight="1">
      <c r="A908" s="108"/>
      <c r="B908" s="108"/>
      <c r="C908" s="108"/>
      <c r="D908" s="108"/>
      <c r="E908" s="108"/>
      <c r="F908" s="108"/>
      <c r="G908" s="108"/>
      <c r="H908" s="108"/>
      <c r="I908" s="108"/>
      <c r="J908" s="108"/>
      <c r="K908" s="108"/>
      <c r="L908" s="108"/>
      <c r="M908" s="108"/>
      <c r="N908" s="108"/>
      <c r="O908" s="108"/>
      <c r="P908" s="107"/>
      <c r="Q908" s="108"/>
      <c r="R908" s="108"/>
      <c r="S908" s="108"/>
      <c r="T908" s="108"/>
      <c r="U908" s="108"/>
      <c r="V908" s="108"/>
      <c r="W908" s="108"/>
      <c r="X908" s="108"/>
    </row>
    <row r="909" spans="1:24" ht="18.75" customHeight="1">
      <c r="A909" s="108"/>
      <c r="B909" s="108"/>
      <c r="C909" s="108"/>
      <c r="D909" s="108"/>
      <c r="E909" s="108"/>
      <c r="F909" s="108"/>
      <c r="G909" s="108"/>
      <c r="H909" s="108"/>
      <c r="I909" s="108"/>
      <c r="J909" s="108"/>
      <c r="K909" s="108"/>
      <c r="L909" s="108"/>
      <c r="M909" s="108"/>
      <c r="N909" s="108"/>
      <c r="O909" s="108"/>
      <c r="P909" s="107"/>
      <c r="Q909" s="108"/>
      <c r="R909" s="108"/>
      <c r="S909" s="108"/>
      <c r="T909" s="108"/>
      <c r="U909" s="108"/>
      <c r="V909" s="108"/>
      <c r="W909" s="108"/>
      <c r="X909" s="108"/>
    </row>
    <row r="910" spans="1:24" ht="18.75" customHeight="1">
      <c r="A910" s="108"/>
      <c r="B910" s="108"/>
      <c r="C910" s="108"/>
      <c r="D910" s="108"/>
      <c r="E910" s="108"/>
      <c r="F910" s="108"/>
      <c r="G910" s="108"/>
      <c r="H910" s="108"/>
      <c r="I910" s="108"/>
      <c r="J910" s="108"/>
      <c r="K910" s="108"/>
      <c r="L910" s="108"/>
      <c r="M910" s="108"/>
      <c r="N910" s="108"/>
      <c r="O910" s="108"/>
      <c r="P910" s="107"/>
      <c r="Q910" s="108"/>
      <c r="R910" s="108"/>
      <c r="S910" s="108"/>
      <c r="T910" s="108"/>
      <c r="U910" s="108"/>
      <c r="V910" s="108"/>
      <c r="W910" s="108"/>
      <c r="X910" s="108"/>
    </row>
    <row r="911" spans="1:24" ht="18.75" customHeight="1">
      <c r="A911" s="108"/>
      <c r="B911" s="108"/>
      <c r="C911" s="108"/>
      <c r="D911" s="108"/>
      <c r="E911" s="108"/>
      <c r="F911" s="108"/>
      <c r="G911" s="108"/>
      <c r="H911" s="108"/>
      <c r="I911" s="108"/>
      <c r="J911" s="108"/>
      <c r="K911" s="108"/>
      <c r="L911" s="108"/>
      <c r="M911" s="108"/>
      <c r="N911" s="108"/>
      <c r="O911" s="108"/>
      <c r="P911" s="107"/>
      <c r="Q911" s="108"/>
      <c r="R911" s="108"/>
      <c r="S911" s="108"/>
      <c r="T911" s="108"/>
      <c r="U911" s="108"/>
      <c r="V911" s="108"/>
      <c r="W911" s="108"/>
      <c r="X911" s="108"/>
    </row>
    <row r="912" spans="1:24" ht="18.75" customHeight="1">
      <c r="A912" s="108"/>
      <c r="B912" s="108"/>
      <c r="C912" s="108"/>
      <c r="D912" s="108"/>
      <c r="E912" s="108"/>
      <c r="F912" s="108"/>
      <c r="G912" s="108"/>
      <c r="H912" s="108"/>
      <c r="I912" s="108"/>
      <c r="J912" s="108"/>
      <c r="K912" s="108"/>
      <c r="L912" s="108"/>
      <c r="M912" s="108"/>
      <c r="N912" s="108"/>
      <c r="O912" s="108"/>
      <c r="P912" s="107"/>
      <c r="Q912" s="108"/>
      <c r="R912" s="108"/>
      <c r="S912" s="108"/>
      <c r="T912" s="108"/>
      <c r="U912" s="108"/>
      <c r="V912" s="108"/>
      <c r="W912" s="108"/>
      <c r="X912" s="108"/>
    </row>
    <row r="913" spans="1:24" ht="18.75" customHeight="1">
      <c r="A913" s="108"/>
      <c r="B913" s="108"/>
      <c r="C913" s="108"/>
      <c r="D913" s="108"/>
      <c r="E913" s="108"/>
      <c r="F913" s="108"/>
      <c r="G913" s="108"/>
      <c r="H913" s="108"/>
      <c r="I913" s="108"/>
      <c r="J913" s="108"/>
      <c r="K913" s="108"/>
      <c r="L913" s="108"/>
      <c r="M913" s="108"/>
      <c r="N913" s="108"/>
      <c r="O913" s="108"/>
      <c r="P913" s="107"/>
      <c r="Q913" s="108"/>
      <c r="R913" s="108"/>
      <c r="S913" s="108"/>
      <c r="T913" s="108"/>
      <c r="U913" s="108"/>
      <c r="V913" s="108"/>
      <c r="W913" s="108"/>
      <c r="X913" s="108"/>
    </row>
    <row r="914" spans="1:24" ht="18.75" customHeight="1">
      <c r="A914" s="108"/>
      <c r="B914" s="108"/>
      <c r="C914" s="108"/>
      <c r="D914" s="108"/>
      <c r="E914" s="108"/>
      <c r="F914" s="108"/>
      <c r="G914" s="108"/>
      <c r="H914" s="108"/>
      <c r="I914" s="108"/>
      <c r="J914" s="108"/>
      <c r="K914" s="108"/>
      <c r="L914" s="108"/>
      <c r="M914" s="108"/>
      <c r="N914" s="108"/>
      <c r="O914" s="108"/>
      <c r="P914" s="107"/>
      <c r="Q914" s="108"/>
      <c r="R914" s="108"/>
      <c r="S914" s="108"/>
      <c r="T914" s="108"/>
      <c r="U914" s="108"/>
      <c r="V914" s="108"/>
      <c r="W914" s="108"/>
      <c r="X914" s="108"/>
    </row>
    <row r="915" spans="1:24" ht="18.75" customHeight="1">
      <c r="A915" s="108"/>
      <c r="B915" s="108"/>
      <c r="C915" s="108"/>
      <c r="D915" s="108"/>
      <c r="E915" s="108"/>
      <c r="F915" s="108"/>
      <c r="G915" s="108"/>
      <c r="H915" s="108"/>
      <c r="I915" s="108"/>
      <c r="J915" s="108"/>
      <c r="K915" s="108"/>
      <c r="L915" s="108"/>
      <c r="M915" s="108"/>
      <c r="N915" s="108"/>
      <c r="O915" s="108"/>
      <c r="P915" s="107"/>
      <c r="Q915" s="108"/>
      <c r="R915" s="108"/>
      <c r="S915" s="108"/>
      <c r="T915" s="108"/>
      <c r="U915" s="108"/>
      <c r="V915" s="108"/>
      <c r="W915" s="108"/>
      <c r="X915" s="108"/>
    </row>
    <row r="916" spans="1:24" ht="18.75" customHeight="1">
      <c r="A916" s="108"/>
      <c r="B916" s="108"/>
      <c r="C916" s="108"/>
      <c r="D916" s="108"/>
      <c r="E916" s="108"/>
      <c r="F916" s="108"/>
      <c r="G916" s="108"/>
      <c r="H916" s="108"/>
      <c r="I916" s="108"/>
      <c r="J916" s="108"/>
      <c r="K916" s="108"/>
      <c r="L916" s="108"/>
      <c r="M916" s="108"/>
      <c r="N916" s="108"/>
      <c r="O916" s="108"/>
      <c r="P916" s="107"/>
      <c r="Q916" s="108"/>
      <c r="R916" s="108"/>
      <c r="S916" s="108"/>
      <c r="T916" s="108"/>
      <c r="U916" s="108"/>
      <c r="V916" s="108"/>
      <c r="W916" s="108"/>
      <c r="X916" s="108"/>
    </row>
    <row r="917" spans="1:24" ht="18.75" customHeight="1">
      <c r="A917" s="108"/>
      <c r="B917" s="108"/>
      <c r="C917" s="108"/>
      <c r="D917" s="108"/>
      <c r="E917" s="108"/>
      <c r="F917" s="108"/>
      <c r="G917" s="108"/>
      <c r="H917" s="108"/>
      <c r="I917" s="108"/>
      <c r="J917" s="108"/>
      <c r="K917" s="108"/>
      <c r="L917" s="108"/>
      <c r="M917" s="108"/>
      <c r="N917" s="108"/>
      <c r="O917" s="108"/>
      <c r="P917" s="107"/>
      <c r="Q917" s="108"/>
      <c r="R917" s="108"/>
      <c r="S917" s="108"/>
      <c r="T917" s="108"/>
      <c r="U917" s="108"/>
      <c r="V917" s="108"/>
      <c r="W917" s="108"/>
      <c r="X917" s="108"/>
    </row>
    <row r="918" spans="1:24" ht="18.75" customHeight="1">
      <c r="A918" s="108"/>
      <c r="B918" s="108"/>
      <c r="C918" s="108"/>
      <c r="D918" s="108"/>
      <c r="E918" s="108"/>
      <c r="F918" s="108"/>
      <c r="G918" s="108"/>
      <c r="H918" s="108"/>
      <c r="I918" s="108"/>
      <c r="J918" s="108"/>
      <c r="K918" s="108"/>
      <c r="L918" s="108"/>
      <c r="M918" s="108"/>
      <c r="N918" s="108"/>
      <c r="O918" s="108"/>
      <c r="P918" s="107"/>
      <c r="Q918" s="108"/>
      <c r="R918" s="108"/>
      <c r="S918" s="108"/>
      <c r="T918" s="108"/>
      <c r="U918" s="108"/>
      <c r="V918" s="108"/>
      <c r="W918" s="108"/>
      <c r="X918" s="108"/>
    </row>
    <row r="919" spans="1:24" ht="18.75" customHeight="1">
      <c r="A919" s="108"/>
      <c r="B919" s="108"/>
      <c r="C919" s="108"/>
      <c r="D919" s="108"/>
      <c r="E919" s="108"/>
      <c r="F919" s="108"/>
      <c r="G919" s="108"/>
      <c r="H919" s="108"/>
      <c r="I919" s="108"/>
      <c r="J919" s="108"/>
      <c r="K919" s="108"/>
      <c r="L919" s="108"/>
      <c r="M919" s="108"/>
      <c r="N919" s="108"/>
      <c r="O919" s="108"/>
      <c r="P919" s="107"/>
      <c r="Q919" s="108"/>
      <c r="R919" s="108"/>
      <c r="S919" s="108"/>
      <c r="T919" s="108"/>
      <c r="U919" s="108"/>
      <c r="V919" s="108"/>
      <c r="W919" s="108"/>
      <c r="X919" s="108"/>
    </row>
    <row r="920" spans="1:24" ht="18.75" customHeight="1">
      <c r="A920" s="108"/>
      <c r="B920" s="108"/>
      <c r="C920" s="108"/>
      <c r="D920" s="108"/>
      <c r="E920" s="108"/>
      <c r="F920" s="108"/>
      <c r="G920" s="108"/>
      <c r="H920" s="108"/>
      <c r="I920" s="108"/>
      <c r="J920" s="108"/>
      <c r="K920" s="108"/>
      <c r="L920" s="108"/>
      <c r="M920" s="108"/>
      <c r="N920" s="108"/>
      <c r="O920" s="108"/>
      <c r="P920" s="107"/>
      <c r="Q920" s="108"/>
      <c r="R920" s="108"/>
      <c r="S920" s="108"/>
      <c r="T920" s="108"/>
      <c r="U920" s="108"/>
      <c r="V920" s="108"/>
      <c r="W920" s="108"/>
      <c r="X920" s="108"/>
    </row>
    <row r="921" spans="1:24" ht="18.75" customHeight="1">
      <c r="A921" s="108"/>
      <c r="B921" s="108"/>
      <c r="C921" s="108"/>
      <c r="D921" s="108"/>
      <c r="E921" s="108"/>
      <c r="F921" s="108"/>
      <c r="G921" s="108"/>
      <c r="H921" s="108"/>
      <c r="I921" s="108"/>
      <c r="J921" s="108"/>
      <c r="K921" s="108"/>
      <c r="L921" s="108"/>
      <c r="M921" s="108"/>
      <c r="N921" s="108"/>
      <c r="O921" s="108"/>
      <c r="P921" s="107"/>
      <c r="Q921" s="108"/>
      <c r="R921" s="108"/>
      <c r="S921" s="108"/>
      <c r="T921" s="108"/>
      <c r="U921" s="108"/>
      <c r="V921" s="108"/>
      <c r="W921" s="108"/>
      <c r="X921" s="108"/>
    </row>
    <row r="922" spans="1:24" ht="18.75" customHeight="1">
      <c r="A922" s="108"/>
      <c r="B922" s="108"/>
      <c r="C922" s="108"/>
      <c r="D922" s="108"/>
      <c r="E922" s="108"/>
      <c r="F922" s="108"/>
      <c r="G922" s="108"/>
      <c r="H922" s="108"/>
      <c r="I922" s="108"/>
      <c r="J922" s="108"/>
      <c r="K922" s="108"/>
      <c r="L922" s="108"/>
      <c r="M922" s="108"/>
      <c r="N922" s="108"/>
      <c r="O922" s="108"/>
      <c r="P922" s="107"/>
      <c r="Q922" s="108"/>
      <c r="R922" s="108"/>
      <c r="S922" s="108"/>
      <c r="T922" s="108"/>
      <c r="U922" s="108"/>
      <c r="V922" s="108"/>
      <c r="W922" s="108"/>
      <c r="X922" s="108"/>
    </row>
    <row r="923" spans="1:24" ht="18.75" customHeight="1">
      <c r="A923" s="108"/>
      <c r="B923" s="108"/>
      <c r="C923" s="108"/>
      <c r="D923" s="108"/>
      <c r="E923" s="108"/>
      <c r="F923" s="108"/>
      <c r="G923" s="108"/>
      <c r="H923" s="108"/>
      <c r="I923" s="108"/>
      <c r="J923" s="108"/>
      <c r="K923" s="108"/>
      <c r="L923" s="108"/>
      <c r="M923" s="108"/>
      <c r="N923" s="108"/>
      <c r="O923" s="108"/>
      <c r="P923" s="107"/>
      <c r="Q923" s="108"/>
      <c r="R923" s="108"/>
      <c r="S923" s="108"/>
      <c r="T923" s="108"/>
      <c r="U923" s="108"/>
      <c r="V923" s="108"/>
      <c r="W923" s="108"/>
      <c r="X923" s="108"/>
    </row>
    <row r="924" spans="1:24" ht="18.75" customHeight="1">
      <c r="A924" s="108"/>
      <c r="B924" s="108"/>
      <c r="C924" s="108"/>
      <c r="D924" s="108"/>
      <c r="E924" s="108"/>
      <c r="F924" s="108"/>
      <c r="G924" s="108"/>
      <c r="H924" s="108"/>
      <c r="I924" s="108"/>
      <c r="J924" s="108"/>
      <c r="K924" s="108"/>
      <c r="L924" s="108"/>
      <c r="M924" s="108"/>
      <c r="N924" s="108"/>
      <c r="O924" s="108"/>
      <c r="P924" s="107"/>
      <c r="Q924" s="108"/>
      <c r="R924" s="108"/>
      <c r="S924" s="108"/>
      <c r="T924" s="108"/>
      <c r="U924" s="108"/>
      <c r="V924" s="108"/>
      <c r="W924" s="108"/>
      <c r="X924" s="108"/>
    </row>
    <row r="925" spans="1:24" ht="18.75" customHeight="1">
      <c r="A925" s="108"/>
      <c r="B925" s="108"/>
      <c r="C925" s="108"/>
      <c r="D925" s="108"/>
      <c r="E925" s="108"/>
      <c r="F925" s="108"/>
      <c r="G925" s="108"/>
      <c r="H925" s="108"/>
      <c r="I925" s="108"/>
      <c r="J925" s="108"/>
      <c r="K925" s="108"/>
      <c r="L925" s="108"/>
      <c r="M925" s="108"/>
      <c r="N925" s="108"/>
      <c r="O925" s="108"/>
      <c r="P925" s="107"/>
      <c r="Q925" s="108"/>
      <c r="R925" s="108"/>
      <c r="S925" s="108"/>
      <c r="T925" s="108"/>
      <c r="U925" s="108"/>
      <c r="V925" s="108"/>
      <c r="W925" s="108"/>
      <c r="X925" s="108"/>
    </row>
    <row r="926" spans="1:24" ht="18.75" customHeight="1">
      <c r="A926" s="108"/>
      <c r="B926" s="108"/>
      <c r="C926" s="108"/>
      <c r="D926" s="108"/>
      <c r="E926" s="108"/>
      <c r="F926" s="108"/>
      <c r="G926" s="108"/>
      <c r="H926" s="108"/>
      <c r="I926" s="108"/>
      <c r="J926" s="108"/>
      <c r="K926" s="108"/>
      <c r="L926" s="108"/>
      <c r="M926" s="108"/>
      <c r="N926" s="108"/>
      <c r="O926" s="108"/>
      <c r="P926" s="107"/>
      <c r="Q926" s="108"/>
      <c r="R926" s="108"/>
      <c r="S926" s="108"/>
      <c r="T926" s="108"/>
      <c r="U926" s="108"/>
      <c r="V926" s="108"/>
      <c r="W926" s="108"/>
      <c r="X926" s="108"/>
    </row>
    <row r="927" spans="1:24" ht="18.75" customHeight="1">
      <c r="A927" s="108"/>
      <c r="B927" s="108"/>
      <c r="C927" s="108"/>
      <c r="D927" s="108"/>
      <c r="E927" s="108"/>
      <c r="F927" s="108"/>
      <c r="G927" s="108"/>
      <c r="H927" s="108"/>
      <c r="I927" s="108"/>
      <c r="J927" s="108"/>
      <c r="K927" s="108"/>
      <c r="L927" s="108"/>
      <c r="M927" s="108"/>
      <c r="N927" s="108"/>
      <c r="O927" s="108"/>
      <c r="P927" s="107"/>
      <c r="Q927" s="108"/>
      <c r="R927" s="108"/>
      <c r="S927" s="108"/>
      <c r="T927" s="108"/>
      <c r="U927" s="108"/>
      <c r="V927" s="108"/>
      <c r="W927" s="108"/>
      <c r="X927" s="108"/>
    </row>
    <row r="928" spans="1:24" ht="18.75" customHeight="1">
      <c r="A928" s="108"/>
      <c r="B928" s="108"/>
      <c r="C928" s="108"/>
      <c r="D928" s="108"/>
      <c r="E928" s="108"/>
      <c r="F928" s="108"/>
      <c r="G928" s="108"/>
      <c r="H928" s="108"/>
      <c r="I928" s="108"/>
      <c r="J928" s="108"/>
      <c r="K928" s="108"/>
      <c r="L928" s="108"/>
      <c r="M928" s="108"/>
      <c r="N928" s="108"/>
      <c r="O928" s="108"/>
      <c r="P928" s="107"/>
      <c r="Q928" s="108"/>
      <c r="R928" s="108"/>
      <c r="S928" s="108"/>
      <c r="T928" s="108"/>
      <c r="U928" s="108"/>
      <c r="V928" s="108"/>
      <c r="W928" s="108"/>
      <c r="X928" s="108"/>
    </row>
    <row r="929" spans="1:24" ht="18.75" customHeight="1">
      <c r="A929" s="108"/>
      <c r="B929" s="108"/>
      <c r="C929" s="108"/>
      <c r="D929" s="108"/>
      <c r="E929" s="108"/>
      <c r="F929" s="108"/>
      <c r="G929" s="108"/>
      <c r="H929" s="108"/>
      <c r="I929" s="108"/>
      <c r="J929" s="108"/>
      <c r="K929" s="108"/>
      <c r="L929" s="108"/>
      <c r="M929" s="108"/>
      <c r="N929" s="108"/>
      <c r="O929" s="108"/>
      <c r="P929" s="107"/>
      <c r="Q929" s="108"/>
      <c r="R929" s="108"/>
      <c r="S929" s="108"/>
      <c r="T929" s="108"/>
      <c r="U929" s="108"/>
      <c r="V929" s="108"/>
      <c r="W929" s="108"/>
      <c r="X929" s="108"/>
    </row>
    <row r="930" spans="1:24" ht="18.75" customHeight="1">
      <c r="A930" s="108"/>
      <c r="B930" s="108"/>
      <c r="C930" s="108"/>
      <c r="D930" s="108"/>
      <c r="E930" s="108"/>
      <c r="F930" s="108"/>
      <c r="G930" s="108"/>
      <c r="H930" s="108"/>
      <c r="I930" s="108"/>
      <c r="J930" s="108"/>
      <c r="K930" s="108"/>
      <c r="L930" s="108"/>
      <c r="M930" s="108"/>
      <c r="N930" s="108"/>
      <c r="O930" s="108"/>
      <c r="P930" s="107"/>
      <c r="Q930" s="108"/>
      <c r="R930" s="108"/>
      <c r="S930" s="108"/>
      <c r="T930" s="108"/>
      <c r="U930" s="108"/>
      <c r="V930" s="108"/>
      <c r="W930" s="108"/>
      <c r="X930" s="108"/>
    </row>
    <row r="931" spans="1:24" ht="18.75" customHeight="1">
      <c r="A931" s="108"/>
      <c r="B931" s="108"/>
      <c r="C931" s="108"/>
      <c r="D931" s="108"/>
      <c r="E931" s="108"/>
      <c r="F931" s="108"/>
      <c r="G931" s="108"/>
      <c r="H931" s="108"/>
      <c r="I931" s="108"/>
      <c r="J931" s="108"/>
      <c r="K931" s="108"/>
      <c r="L931" s="108"/>
      <c r="M931" s="108"/>
      <c r="N931" s="108"/>
      <c r="O931" s="108"/>
      <c r="P931" s="107"/>
      <c r="Q931" s="108"/>
      <c r="R931" s="108"/>
      <c r="S931" s="108"/>
      <c r="T931" s="108"/>
      <c r="U931" s="108"/>
      <c r="V931" s="108"/>
      <c r="W931" s="108"/>
      <c r="X931" s="108"/>
    </row>
    <row r="932" spans="1:24" ht="18.75" customHeight="1">
      <c r="A932" s="108"/>
      <c r="B932" s="108"/>
      <c r="C932" s="108"/>
      <c r="D932" s="108"/>
      <c r="E932" s="108"/>
      <c r="F932" s="108"/>
      <c r="G932" s="108"/>
      <c r="H932" s="108"/>
      <c r="I932" s="108"/>
      <c r="J932" s="108"/>
      <c r="K932" s="108"/>
      <c r="L932" s="108"/>
      <c r="M932" s="108"/>
      <c r="N932" s="108"/>
      <c r="O932" s="108"/>
      <c r="P932" s="107"/>
      <c r="Q932" s="108"/>
      <c r="R932" s="108"/>
      <c r="S932" s="108"/>
      <c r="T932" s="108"/>
      <c r="U932" s="108"/>
      <c r="V932" s="108"/>
      <c r="W932" s="108"/>
      <c r="X932" s="108"/>
    </row>
    <row r="933" spans="1:24" ht="18.75" customHeight="1">
      <c r="A933" s="108"/>
      <c r="B933" s="108"/>
      <c r="C933" s="108"/>
      <c r="D933" s="108"/>
      <c r="E933" s="108"/>
      <c r="F933" s="108"/>
      <c r="G933" s="108"/>
      <c r="H933" s="108"/>
      <c r="I933" s="108"/>
      <c r="J933" s="108"/>
      <c r="K933" s="108"/>
      <c r="L933" s="108"/>
      <c r="M933" s="108"/>
      <c r="N933" s="108"/>
      <c r="O933" s="108"/>
      <c r="P933" s="107"/>
      <c r="Q933" s="108"/>
      <c r="R933" s="108"/>
      <c r="S933" s="108"/>
      <c r="T933" s="108"/>
      <c r="U933" s="108"/>
      <c r="V933" s="108"/>
      <c r="W933" s="108"/>
      <c r="X933" s="108"/>
    </row>
    <row r="934" spans="1:24" ht="18.75" customHeight="1">
      <c r="A934" s="108"/>
      <c r="B934" s="108"/>
      <c r="C934" s="108"/>
      <c r="D934" s="108"/>
      <c r="E934" s="108"/>
      <c r="F934" s="108"/>
      <c r="G934" s="108"/>
      <c r="H934" s="108"/>
      <c r="I934" s="108"/>
      <c r="J934" s="108"/>
      <c r="K934" s="108"/>
      <c r="L934" s="108"/>
      <c r="M934" s="108"/>
      <c r="N934" s="108"/>
      <c r="O934" s="108"/>
      <c r="P934" s="107"/>
      <c r="Q934" s="108"/>
      <c r="R934" s="108"/>
      <c r="S934" s="108"/>
      <c r="T934" s="108"/>
      <c r="U934" s="108"/>
      <c r="V934" s="108"/>
      <c r="W934" s="108"/>
      <c r="X934" s="108"/>
    </row>
    <row r="935" spans="1:24" ht="18.75" customHeight="1">
      <c r="A935" s="108"/>
      <c r="B935" s="108"/>
      <c r="C935" s="108"/>
      <c r="D935" s="108"/>
      <c r="E935" s="108"/>
      <c r="F935" s="108"/>
      <c r="G935" s="108"/>
      <c r="H935" s="108"/>
      <c r="I935" s="108"/>
      <c r="J935" s="108"/>
      <c r="K935" s="108"/>
      <c r="L935" s="108"/>
      <c r="M935" s="108"/>
      <c r="N935" s="108"/>
      <c r="O935" s="108"/>
      <c r="P935" s="107"/>
      <c r="Q935" s="108"/>
      <c r="R935" s="108"/>
      <c r="S935" s="108"/>
      <c r="T935" s="108"/>
      <c r="U935" s="108"/>
      <c r="V935" s="108"/>
      <c r="W935" s="108"/>
      <c r="X935" s="108"/>
    </row>
    <row r="936" spans="1:24" ht="18.75" customHeight="1">
      <c r="A936" s="108"/>
      <c r="B936" s="108"/>
      <c r="C936" s="108"/>
      <c r="D936" s="108"/>
      <c r="E936" s="108"/>
      <c r="F936" s="108"/>
      <c r="G936" s="108"/>
      <c r="H936" s="108"/>
      <c r="I936" s="108"/>
      <c r="J936" s="108"/>
      <c r="K936" s="108"/>
      <c r="L936" s="108"/>
      <c r="M936" s="108"/>
      <c r="N936" s="108"/>
      <c r="O936" s="108"/>
      <c r="P936" s="107"/>
      <c r="Q936" s="108"/>
      <c r="R936" s="108"/>
      <c r="S936" s="108"/>
      <c r="T936" s="108"/>
      <c r="U936" s="108"/>
      <c r="V936" s="108"/>
      <c r="W936" s="108"/>
      <c r="X936" s="108"/>
    </row>
    <row r="937" spans="1:24" ht="18.75" customHeight="1">
      <c r="A937" s="108"/>
      <c r="B937" s="108"/>
      <c r="C937" s="108"/>
      <c r="D937" s="108"/>
      <c r="E937" s="108"/>
      <c r="F937" s="108"/>
      <c r="G937" s="108"/>
      <c r="H937" s="108"/>
      <c r="I937" s="108"/>
      <c r="J937" s="108"/>
      <c r="K937" s="108"/>
      <c r="L937" s="108"/>
      <c r="M937" s="108"/>
      <c r="N937" s="108"/>
      <c r="O937" s="108"/>
      <c r="P937" s="107"/>
      <c r="Q937" s="108"/>
      <c r="R937" s="108"/>
      <c r="S937" s="108"/>
      <c r="T937" s="108"/>
      <c r="U937" s="108"/>
      <c r="V937" s="108"/>
      <c r="W937" s="108"/>
      <c r="X937" s="108"/>
    </row>
    <row r="938" spans="1:24" ht="18.75" customHeight="1">
      <c r="A938" s="108"/>
      <c r="B938" s="108"/>
      <c r="C938" s="108"/>
      <c r="D938" s="108"/>
      <c r="E938" s="108"/>
      <c r="F938" s="108"/>
      <c r="G938" s="108"/>
      <c r="H938" s="108"/>
      <c r="I938" s="108"/>
      <c r="J938" s="108"/>
      <c r="K938" s="108"/>
      <c r="L938" s="108"/>
      <c r="M938" s="108"/>
      <c r="N938" s="108"/>
      <c r="O938" s="108"/>
      <c r="P938" s="107"/>
      <c r="Q938" s="108"/>
      <c r="R938" s="108"/>
      <c r="S938" s="108"/>
      <c r="T938" s="108"/>
      <c r="U938" s="108"/>
      <c r="V938" s="108"/>
      <c r="W938" s="108"/>
      <c r="X938" s="108"/>
    </row>
    <row r="939" spans="1:24" ht="18.75" customHeight="1">
      <c r="A939" s="108"/>
      <c r="B939" s="108"/>
      <c r="C939" s="108"/>
      <c r="D939" s="108"/>
      <c r="E939" s="108"/>
      <c r="F939" s="108"/>
      <c r="G939" s="108"/>
      <c r="H939" s="108"/>
      <c r="I939" s="108"/>
      <c r="J939" s="108"/>
      <c r="K939" s="108"/>
      <c r="L939" s="108"/>
      <c r="M939" s="108"/>
      <c r="N939" s="108"/>
      <c r="O939" s="108"/>
      <c r="P939" s="107"/>
      <c r="Q939" s="108"/>
      <c r="R939" s="108"/>
      <c r="S939" s="108"/>
      <c r="T939" s="108"/>
      <c r="U939" s="108"/>
      <c r="V939" s="108"/>
      <c r="W939" s="108"/>
      <c r="X939" s="108"/>
    </row>
    <row r="940" spans="1:24" ht="18.75" customHeight="1">
      <c r="A940" s="108"/>
      <c r="B940" s="108"/>
      <c r="C940" s="108"/>
      <c r="D940" s="108"/>
      <c r="E940" s="108"/>
      <c r="F940" s="108"/>
      <c r="G940" s="108"/>
      <c r="H940" s="108"/>
      <c r="I940" s="108"/>
      <c r="J940" s="108"/>
      <c r="K940" s="108"/>
      <c r="L940" s="108"/>
      <c r="M940" s="108"/>
      <c r="N940" s="108"/>
      <c r="O940" s="108"/>
      <c r="P940" s="107"/>
      <c r="Q940" s="108"/>
      <c r="R940" s="108"/>
      <c r="S940" s="108"/>
      <c r="T940" s="108"/>
      <c r="U940" s="108"/>
      <c r="V940" s="108"/>
      <c r="W940" s="108"/>
      <c r="X940" s="108"/>
    </row>
    <row r="941" spans="1:24" ht="18.75" customHeight="1">
      <c r="A941" s="108"/>
      <c r="B941" s="108"/>
      <c r="C941" s="108"/>
      <c r="D941" s="108"/>
      <c r="E941" s="108"/>
      <c r="F941" s="108"/>
      <c r="G941" s="108"/>
      <c r="H941" s="108"/>
      <c r="I941" s="108"/>
      <c r="J941" s="108"/>
      <c r="K941" s="108"/>
      <c r="L941" s="108"/>
      <c r="M941" s="108"/>
      <c r="N941" s="108"/>
      <c r="O941" s="108"/>
      <c r="P941" s="107"/>
      <c r="Q941" s="108"/>
      <c r="R941" s="108"/>
      <c r="S941" s="108"/>
      <c r="T941" s="108"/>
      <c r="U941" s="108"/>
      <c r="V941" s="108"/>
      <c r="W941" s="108"/>
      <c r="X941" s="108"/>
    </row>
    <row r="942" spans="1:24" ht="18.75" customHeight="1">
      <c r="A942" s="108"/>
      <c r="B942" s="108"/>
      <c r="C942" s="108"/>
      <c r="D942" s="108"/>
      <c r="E942" s="108"/>
      <c r="F942" s="108"/>
      <c r="G942" s="108"/>
      <c r="H942" s="108"/>
      <c r="I942" s="108"/>
      <c r="J942" s="108"/>
      <c r="K942" s="108"/>
      <c r="L942" s="108"/>
      <c r="M942" s="108"/>
      <c r="N942" s="108"/>
      <c r="O942" s="108"/>
      <c r="P942" s="107"/>
      <c r="Q942" s="108"/>
      <c r="R942" s="108"/>
      <c r="S942" s="108"/>
      <c r="T942" s="108"/>
      <c r="U942" s="108"/>
      <c r="V942" s="108"/>
      <c r="W942" s="108"/>
      <c r="X942" s="108"/>
    </row>
    <row r="943" spans="1:24" ht="18.75" customHeight="1">
      <c r="A943" s="108"/>
      <c r="B943" s="108"/>
      <c r="C943" s="108"/>
      <c r="D943" s="108"/>
      <c r="E943" s="108"/>
      <c r="F943" s="108"/>
      <c r="G943" s="108"/>
      <c r="H943" s="108"/>
      <c r="I943" s="108"/>
      <c r="J943" s="108"/>
      <c r="K943" s="108"/>
      <c r="L943" s="108"/>
      <c r="M943" s="108"/>
      <c r="N943" s="108"/>
      <c r="O943" s="108"/>
      <c r="P943" s="107"/>
      <c r="Q943" s="108"/>
      <c r="R943" s="108"/>
      <c r="S943" s="108"/>
      <c r="T943" s="108"/>
      <c r="U943" s="108"/>
      <c r="V943" s="108"/>
      <c r="W943" s="108"/>
      <c r="X943" s="108"/>
    </row>
    <row r="944" spans="1:24" ht="18.75" customHeight="1">
      <c r="A944" s="108"/>
      <c r="B944" s="108"/>
      <c r="C944" s="108"/>
      <c r="D944" s="108"/>
      <c r="E944" s="108"/>
      <c r="F944" s="108"/>
      <c r="G944" s="108"/>
      <c r="H944" s="108"/>
      <c r="I944" s="108"/>
      <c r="J944" s="108"/>
      <c r="K944" s="108"/>
      <c r="L944" s="108"/>
      <c r="M944" s="108"/>
      <c r="N944" s="108"/>
      <c r="O944" s="108"/>
      <c r="P944" s="107"/>
      <c r="Q944" s="108"/>
      <c r="R944" s="108"/>
      <c r="S944" s="108"/>
      <c r="T944" s="108"/>
      <c r="U944" s="108"/>
      <c r="V944" s="108"/>
      <c r="W944" s="108"/>
      <c r="X944" s="108"/>
    </row>
    <row r="945" spans="1:24" ht="18.75" customHeight="1">
      <c r="A945" s="108"/>
      <c r="B945" s="108"/>
      <c r="C945" s="108"/>
      <c r="D945" s="108"/>
      <c r="E945" s="108"/>
      <c r="F945" s="108"/>
      <c r="G945" s="108"/>
      <c r="H945" s="108"/>
      <c r="I945" s="108"/>
      <c r="J945" s="108"/>
      <c r="K945" s="108"/>
      <c r="L945" s="108"/>
      <c r="M945" s="108"/>
      <c r="N945" s="108"/>
      <c r="O945" s="108"/>
      <c r="P945" s="107"/>
      <c r="Q945" s="108"/>
      <c r="R945" s="108"/>
      <c r="S945" s="108"/>
      <c r="T945" s="108"/>
      <c r="U945" s="108"/>
      <c r="V945" s="108"/>
      <c r="W945" s="108"/>
      <c r="X945" s="108"/>
    </row>
    <row r="946" spans="1:24" ht="18.75" customHeight="1">
      <c r="A946" s="108"/>
      <c r="B946" s="108"/>
      <c r="C946" s="108"/>
      <c r="D946" s="108"/>
      <c r="E946" s="108"/>
      <c r="F946" s="108"/>
      <c r="G946" s="108"/>
      <c r="H946" s="108"/>
      <c r="I946" s="108"/>
      <c r="J946" s="108"/>
      <c r="K946" s="108"/>
      <c r="L946" s="108"/>
      <c r="M946" s="108"/>
      <c r="N946" s="108"/>
      <c r="O946" s="108"/>
      <c r="P946" s="107"/>
      <c r="Q946" s="108"/>
      <c r="R946" s="108"/>
      <c r="S946" s="108"/>
      <c r="T946" s="108"/>
      <c r="U946" s="108"/>
      <c r="V946" s="108"/>
      <c r="W946" s="108"/>
      <c r="X946" s="108"/>
    </row>
    <row r="947" spans="1:24" ht="18.75" customHeight="1">
      <c r="A947" s="108"/>
      <c r="B947" s="108"/>
      <c r="C947" s="108"/>
      <c r="D947" s="108"/>
      <c r="E947" s="108"/>
      <c r="F947" s="108"/>
      <c r="G947" s="108"/>
      <c r="H947" s="108"/>
      <c r="I947" s="108"/>
      <c r="J947" s="108"/>
      <c r="K947" s="108"/>
      <c r="L947" s="108"/>
      <c r="M947" s="108"/>
      <c r="N947" s="108"/>
      <c r="O947" s="108"/>
      <c r="P947" s="107"/>
      <c r="Q947" s="108"/>
      <c r="R947" s="108"/>
      <c r="S947" s="108"/>
      <c r="T947" s="108"/>
      <c r="U947" s="108"/>
      <c r="V947" s="108"/>
      <c r="W947" s="108"/>
      <c r="X947" s="108"/>
    </row>
    <row r="948" spans="1:24" ht="18.75" customHeight="1">
      <c r="A948" s="108"/>
      <c r="B948" s="108"/>
      <c r="C948" s="108"/>
      <c r="D948" s="108"/>
      <c r="E948" s="108"/>
      <c r="F948" s="108"/>
      <c r="G948" s="108"/>
      <c r="H948" s="108"/>
      <c r="I948" s="108"/>
      <c r="J948" s="108"/>
      <c r="K948" s="108"/>
      <c r="L948" s="108"/>
      <c r="M948" s="108"/>
      <c r="N948" s="108"/>
      <c r="O948" s="108"/>
      <c r="P948" s="107"/>
      <c r="Q948" s="108"/>
      <c r="R948" s="108"/>
      <c r="S948" s="108"/>
      <c r="T948" s="108"/>
      <c r="U948" s="108"/>
      <c r="V948" s="108"/>
      <c r="W948" s="108"/>
      <c r="X948" s="108"/>
    </row>
    <row r="949" spans="1:24" ht="18.75" customHeight="1">
      <c r="A949" s="108"/>
      <c r="B949" s="108"/>
      <c r="C949" s="108"/>
      <c r="D949" s="108"/>
      <c r="E949" s="108"/>
      <c r="F949" s="108"/>
      <c r="G949" s="108"/>
      <c r="H949" s="108"/>
      <c r="I949" s="108"/>
      <c r="J949" s="108"/>
      <c r="K949" s="108"/>
      <c r="L949" s="108"/>
      <c r="M949" s="108"/>
      <c r="N949" s="108"/>
      <c r="O949" s="108"/>
      <c r="P949" s="107"/>
      <c r="Q949" s="108"/>
      <c r="R949" s="108"/>
      <c r="S949" s="108"/>
      <c r="T949" s="108"/>
      <c r="U949" s="108"/>
      <c r="V949" s="108"/>
      <c r="W949" s="108"/>
      <c r="X949" s="108"/>
    </row>
    <row r="950" spans="1:24" ht="18.75" customHeight="1">
      <c r="A950" s="108"/>
      <c r="B950" s="108"/>
      <c r="C950" s="108"/>
      <c r="D950" s="108"/>
      <c r="E950" s="108"/>
      <c r="F950" s="108"/>
      <c r="G950" s="108"/>
      <c r="H950" s="108"/>
      <c r="I950" s="108"/>
      <c r="J950" s="108"/>
      <c r="K950" s="108"/>
      <c r="L950" s="108"/>
      <c r="M950" s="108"/>
      <c r="N950" s="108"/>
      <c r="O950" s="108"/>
      <c r="P950" s="107"/>
      <c r="Q950" s="108"/>
      <c r="R950" s="108"/>
      <c r="S950" s="108"/>
      <c r="T950" s="108"/>
      <c r="U950" s="108"/>
      <c r="V950" s="108"/>
      <c r="W950" s="108"/>
      <c r="X950" s="108"/>
    </row>
    <row r="951" spans="1:24" ht="18.75" customHeight="1">
      <c r="A951" s="108"/>
      <c r="B951" s="108"/>
      <c r="C951" s="108"/>
      <c r="D951" s="108"/>
      <c r="E951" s="108"/>
      <c r="F951" s="108"/>
      <c r="G951" s="108"/>
      <c r="H951" s="108"/>
      <c r="I951" s="108"/>
      <c r="J951" s="108"/>
      <c r="K951" s="108"/>
      <c r="L951" s="108"/>
      <c r="M951" s="108"/>
      <c r="N951" s="108"/>
      <c r="O951" s="108"/>
      <c r="P951" s="107"/>
      <c r="Q951" s="108"/>
      <c r="R951" s="108"/>
      <c r="S951" s="108"/>
      <c r="T951" s="108"/>
      <c r="U951" s="108"/>
      <c r="V951" s="108"/>
      <c r="W951" s="108"/>
      <c r="X951" s="108"/>
    </row>
    <row r="952" spans="1:24" ht="18.75" customHeight="1">
      <c r="A952" s="108"/>
      <c r="B952" s="108"/>
      <c r="C952" s="108"/>
      <c r="D952" s="108"/>
      <c r="E952" s="108"/>
      <c r="F952" s="108"/>
      <c r="G952" s="108"/>
      <c r="H952" s="108"/>
      <c r="I952" s="108"/>
      <c r="J952" s="108"/>
      <c r="K952" s="108"/>
      <c r="L952" s="108"/>
      <c r="M952" s="108"/>
      <c r="N952" s="108"/>
      <c r="O952" s="108"/>
      <c r="P952" s="107"/>
      <c r="Q952" s="108"/>
      <c r="R952" s="108"/>
      <c r="S952" s="108"/>
      <c r="T952" s="108"/>
      <c r="U952" s="108"/>
      <c r="V952" s="108"/>
      <c r="W952" s="108"/>
      <c r="X952" s="108"/>
    </row>
    <row r="953" spans="1:24" ht="18.75" customHeight="1">
      <c r="A953" s="108"/>
      <c r="B953" s="108"/>
      <c r="C953" s="108"/>
      <c r="D953" s="108"/>
      <c r="E953" s="108"/>
      <c r="F953" s="108"/>
      <c r="G953" s="108"/>
      <c r="H953" s="108"/>
      <c r="I953" s="108"/>
      <c r="J953" s="108"/>
      <c r="K953" s="108"/>
      <c r="L953" s="108"/>
      <c r="M953" s="108"/>
      <c r="N953" s="108"/>
      <c r="O953" s="108"/>
      <c r="P953" s="107"/>
      <c r="Q953" s="108"/>
      <c r="R953" s="108"/>
      <c r="S953" s="108"/>
      <c r="T953" s="108"/>
      <c r="U953" s="108"/>
      <c r="V953" s="108"/>
      <c r="W953" s="108"/>
      <c r="X953" s="108"/>
    </row>
    <row r="954" spans="1:24" ht="18.75" customHeight="1">
      <c r="A954" s="108"/>
      <c r="B954" s="108"/>
      <c r="C954" s="108"/>
      <c r="D954" s="108"/>
      <c r="E954" s="108"/>
      <c r="F954" s="108"/>
      <c r="G954" s="108"/>
      <c r="H954" s="108"/>
      <c r="I954" s="108"/>
      <c r="J954" s="108"/>
      <c r="K954" s="108"/>
      <c r="L954" s="108"/>
      <c r="M954" s="108"/>
      <c r="N954" s="108"/>
      <c r="O954" s="108"/>
      <c r="P954" s="107"/>
      <c r="Q954" s="108"/>
      <c r="R954" s="108"/>
      <c r="S954" s="108"/>
      <c r="T954" s="108"/>
      <c r="U954" s="108"/>
      <c r="V954" s="108"/>
      <c r="W954" s="108"/>
      <c r="X954" s="108"/>
    </row>
    <row r="955" spans="1:24" ht="18.75" customHeight="1">
      <c r="A955" s="108"/>
      <c r="B955" s="108"/>
      <c r="C955" s="108"/>
      <c r="D955" s="108"/>
      <c r="E955" s="108"/>
      <c r="F955" s="108"/>
      <c r="G955" s="108"/>
      <c r="H955" s="108"/>
      <c r="I955" s="108"/>
      <c r="J955" s="108"/>
      <c r="K955" s="108"/>
      <c r="L955" s="108"/>
      <c r="M955" s="108"/>
      <c r="N955" s="108"/>
      <c r="O955" s="108"/>
      <c r="P955" s="107"/>
      <c r="Q955" s="108"/>
      <c r="R955" s="108"/>
      <c r="S955" s="108"/>
      <c r="T955" s="108"/>
      <c r="U955" s="108"/>
      <c r="V955" s="108"/>
      <c r="W955" s="108"/>
      <c r="X955" s="108"/>
    </row>
    <row r="956" spans="1:24" ht="18.75" customHeight="1">
      <c r="A956" s="108"/>
      <c r="B956" s="108"/>
      <c r="C956" s="108"/>
      <c r="D956" s="108"/>
      <c r="E956" s="108"/>
      <c r="F956" s="108"/>
      <c r="G956" s="108"/>
      <c r="H956" s="108"/>
      <c r="I956" s="108"/>
      <c r="J956" s="108"/>
      <c r="K956" s="108"/>
      <c r="L956" s="108"/>
      <c r="M956" s="108"/>
      <c r="N956" s="108"/>
      <c r="O956" s="108"/>
      <c r="P956" s="107"/>
      <c r="Q956" s="108"/>
      <c r="R956" s="108"/>
      <c r="S956" s="108"/>
      <c r="T956" s="108"/>
      <c r="U956" s="108"/>
      <c r="V956" s="108"/>
      <c r="W956" s="108"/>
      <c r="X956" s="108"/>
    </row>
    <row r="957" spans="1:24" ht="18.75" customHeight="1">
      <c r="A957" s="108"/>
      <c r="B957" s="108"/>
      <c r="C957" s="108"/>
      <c r="D957" s="108"/>
      <c r="E957" s="108"/>
      <c r="F957" s="108"/>
      <c r="G957" s="108"/>
      <c r="H957" s="108"/>
      <c r="I957" s="108"/>
      <c r="J957" s="108"/>
      <c r="K957" s="108"/>
      <c r="L957" s="108"/>
      <c r="M957" s="108"/>
      <c r="N957" s="108"/>
      <c r="O957" s="108"/>
      <c r="P957" s="107"/>
      <c r="Q957" s="108"/>
      <c r="R957" s="108"/>
      <c r="S957" s="108"/>
      <c r="T957" s="108"/>
      <c r="U957" s="108"/>
      <c r="V957" s="108"/>
      <c r="W957" s="108"/>
      <c r="X957" s="108"/>
    </row>
    <row r="958" spans="1:24" ht="18.75" customHeight="1">
      <c r="A958" s="108"/>
      <c r="B958" s="108"/>
      <c r="C958" s="108"/>
      <c r="D958" s="108"/>
      <c r="E958" s="108"/>
      <c r="F958" s="108"/>
      <c r="G958" s="108"/>
      <c r="H958" s="108"/>
      <c r="I958" s="108"/>
      <c r="J958" s="108"/>
      <c r="K958" s="108"/>
      <c r="L958" s="108"/>
      <c r="M958" s="108"/>
      <c r="N958" s="108"/>
      <c r="O958" s="108"/>
      <c r="P958" s="107"/>
      <c r="Q958" s="108"/>
      <c r="R958" s="108"/>
      <c r="S958" s="108"/>
      <c r="T958" s="108"/>
      <c r="U958" s="108"/>
      <c r="V958" s="108"/>
      <c r="W958" s="108"/>
      <c r="X958" s="108"/>
    </row>
    <row r="959" spans="1:24" ht="18.75" customHeight="1">
      <c r="A959" s="108"/>
      <c r="B959" s="108"/>
      <c r="C959" s="108"/>
      <c r="D959" s="108"/>
      <c r="E959" s="108"/>
      <c r="F959" s="108"/>
      <c r="G959" s="108"/>
      <c r="H959" s="108"/>
      <c r="I959" s="108"/>
      <c r="J959" s="108"/>
      <c r="K959" s="108"/>
      <c r="L959" s="108"/>
      <c r="M959" s="108"/>
      <c r="N959" s="108"/>
      <c r="O959" s="108"/>
      <c r="P959" s="107"/>
      <c r="Q959" s="108"/>
      <c r="R959" s="108"/>
      <c r="S959" s="108"/>
      <c r="T959" s="108"/>
      <c r="U959" s="108"/>
      <c r="V959" s="108"/>
      <c r="W959" s="108"/>
      <c r="X959" s="108"/>
    </row>
    <row r="960" spans="1:24" ht="18.75" customHeight="1">
      <c r="A960" s="108"/>
      <c r="B960" s="108"/>
      <c r="C960" s="108"/>
      <c r="D960" s="108"/>
      <c r="E960" s="108"/>
      <c r="F960" s="108"/>
      <c r="G960" s="108"/>
      <c r="H960" s="108"/>
      <c r="I960" s="108"/>
      <c r="J960" s="108"/>
      <c r="K960" s="108"/>
      <c r="L960" s="108"/>
      <c r="M960" s="108"/>
      <c r="N960" s="108"/>
      <c r="O960" s="108"/>
      <c r="P960" s="107"/>
      <c r="Q960" s="108"/>
      <c r="R960" s="108"/>
      <c r="S960" s="108"/>
      <c r="T960" s="108"/>
      <c r="U960" s="108"/>
      <c r="V960" s="108"/>
      <c r="W960" s="108"/>
      <c r="X960" s="108"/>
    </row>
    <row r="961" spans="1:24" ht="18.75" customHeight="1">
      <c r="A961" s="108"/>
      <c r="B961" s="108"/>
      <c r="C961" s="108"/>
      <c r="D961" s="108"/>
      <c r="E961" s="108"/>
      <c r="F961" s="108"/>
      <c r="G961" s="108"/>
      <c r="H961" s="108"/>
      <c r="I961" s="108"/>
      <c r="J961" s="108"/>
      <c r="K961" s="108"/>
      <c r="L961" s="108"/>
      <c r="M961" s="108"/>
      <c r="N961" s="108"/>
      <c r="O961" s="108"/>
      <c r="P961" s="107"/>
      <c r="Q961" s="108"/>
      <c r="R961" s="108"/>
      <c r="S961" s="108"/>
      <c r="T961" s="108"/>
      <c r="U961" s="108"/>
      <c r="V961" s="108"/>
      <c r="W961" s="108"/>
      <c r="X961" s="108"/>
    </row>
    <row r="962" spans="1:24" ht="18.75" customHeight="1">
      <c r="A962" s="108"/>
      <c r="B962" s="108"/>
      <c r="C962" s="108"/>
      <c r="D962" s="108"/>
      <c r="E962" s="108"/>
      <c r="F962" s="108"/>
      <c r="G962" s="108"/>
      <c r="H962" s="108"/>
      <c r="I962" s="108"/>
      <c r="J962" s="108"/>
      <c r="K962" s="108"/>
      <c r="L962" s="108"/>
      <c r="M962" s="108"/>
      <c r="N962" s="108"/>
      <c r="O962" s="108"/>
      <c r="P962" s="107"/>
      <c r="Q962" s="108"/>
      <c r="R962" s="108"/>
      <c r="S962" s="108"/>
      <c r="T962" s="108"/>
      <c r="U962" s="108"/>
      <c r="V962" s="108"/>
      <c r="W962" s="108"/>
      <c r="X962" s="108"/>
    </row>
    <row r="963" spans="1:24" ht="18.75" customHeight="1">
      <c r="A963" s="108"/>
      <c r="B963" s="108"/>
      <c r="C963" s="108"/>
      <c r="D963" s="108"/>
      <c r="E963" s="108"/>
      <c r="F963" s="108"/>
      <c r="G963" s="108"/>
      <c r="H963" s="108"/>
      <c r="I963" s="108"/>
      <c r="J963" s="108"/>
      <c r="K963" s="108"/>
      <c r="L963" s="108"/>
      <c r="M963" s="108"/>
      <c r="N963" s="108"/>
      <c r="O963" s="108"/>
      <c r="P963" s="107"/>
      <c r="Q963" s="108"/>
      <c r="R963" s="108"/>
      <c r="S963" s="108"/>
      <c r="T963" s="108"/>
      <c r="U963" s="108"/>
      <c r="V963" s="108"/>
      <c r="W963" s="108"/>
      <c r="X963" s="108"/>
    </row>
    <row r="964" spans="1:24" ht="18.75" customHeight="1">
      <c r="A964" s="108"/>
      <c r="B964" s="108"/>
      <c r="C964" s="108"/>
      <c r="D964" s="108"/>
      <c r="E964" s="108"/>
      <c r="F964" s="108"/>
      <c r="G964" s="108"/>
      <c r="H964" s="108"/>
      <c r="I964" s="108"/>
      <c r="J964" s="108"/>
      <c r="K964" s="108"/>
      <c r="L964" s="108"/>
      <c r="M964" s="108"/>
      <c r="N964" s="108"/>
      <c r="O964" s="108"/>
      <c r="P964" s="107"/>
      <c r="Q964" s="108"/>
      <c r="R964" s="108"/>
      <c r="S964" s="108"/>
      <c r="T964" s="108"/>
      <c r="U964" s="108"/>
      <c r="V964" s="108"/>
      <c r="W964" s="108"/>
      <c r="X964" s="108"/>
    </row>
    <row r="965" spans="1:24" ht="18.75" customHeight="1">
      <c r="A965" s="108"/>
      <c r="B965" s="108"/>
      <c r="C965" s="108"/>
      <c r="D965" s="108"/>
      <c r="E965" s="108"/>
      <c r="F965" s="108"/>
      <c r="G965" s="108"/>
      <c r="H965" s="108"/>
      <c r="I965" s="108"/>
      <c r="J965" s="108"/>
      <c r="K965" s="108"/>
      <c r="L965" s="108"/>
      <c r="M965" s="108"/>
      <c r="N965" s="108"/>
      <c r="O965" s="108"/>
      <c r="P965" s="107"/>
      <c r="Q965" s="108"/>
      <c r="R965" s="108"/>
      <c r="S965" s="108"/>
      <c r="T965" s="108"/>
      <c r="U965" s="108"/>
      <c r="V965" s="108"/>
      <c r="W965" s="108"/>
      <c r="X965" s="108"/>
    </row>
    <row r="966" spans="1:24" ht="18.75" customHeight="1">
      <c r="A966" s="108"/>
      <c r="B966" s="108"/>
      <c r="C966" s="108"/>
      <c r="D966" s="108"/>
      <c r="E966" s="108"/>
      <c r="F966" s="108"/>
      <c r="G966" s="108"/>
      <c r="H966" s="108"/>
      <c r="I966" s="108"/>
      <c r="J966" s="108"/>
      <c r="K966" s="108"/>
      <c r="L966" s="108"/>
      <c r="M966" s="108"/>
      <c r="N966" s="108"/>
      <c r="O966" s="108"/>
      <c r="P966" s="107"/>
      <c r="Q966" s="108"/>
      <c r="R966" s="108"/>
      <c r="S966" s="108"/>
      <c r="T966" s="108"/>
      <c r="U966" s="108"/>
      <c r="V966" s="108"/>
      <c r="W966" s="108"/>
      <c r="X966" s="108"/>
    </row>
    <row r="967" spans="1:24" ht="18.75" customHeight="1">
      <c r="A967" s="108"/>
      <c r="B967" s="108"/>
      <c r="C967" s="108"/>
      <c r="D967" s="108"/>
      <c r="E967" s="108"/>
      <c r="F967" s="108"/>
      <c r="G967" s="108"/>
      <c r="H967" s="108"/>
      <c r="I967" s="108"/>
      <c r="J967" s="108"/>
      <c r="K967" s="108"/>
      <c r="L967" s="108"/>
      <c r="M967" s="108"/>
      <c r="N967" s="108"/>
      <c r="O967" s="108"/>
      <c r="P967" s="107"/>
      <c r="Q967" s="108"/>
      <c r="R967" s="108"/>
      <c r="S967" s="108"/>
      <c r="T967" s="108"/>
      <c r="U967" s="108"/>
      <c r="V967" s="108"/>
      <c r="W967" s="108"/>
      <c r="X967" s="108"/>
    </row>
    <row r="968" spans="1:24" ht="18.75" customHeight="1">
      <c r="A968" s="108"/>
      <c r="B968" s="108"/>
      <c r="C968" s="108"/>
      <c r="D968" s="108"/>
      <c r="E968" s="108"/>
      <c r="F968" s="108"/>
      <c r="G968" s="108"/>
      <c r="H968" s="108"/>
      <c r="I968" s="108"/>
      <c r="J968" s="108"/>
      <c r="K968" s="108"/>
      <c r="L968" s="108"/>
      <c r="M968" s="108"/>
      <c r="N968" s="108"/>
      <c r="O968" s="108"/>
      <c r="P968" s="107"/>
      <c r="Q968" s="108"/>
      <c r="R968" s="108"/>
      <c r="S968" s="108"/>
      <c r="T968" s="108"/>
      <c r="U968" s="108"/>
      <c r="V968" s="108"/>
      <c r="W968" s="108"/>
      <c r="X968" s="108"/>
    </row>
    <row r="969" spans="1:24" ht="18.75" customHeight="1">
      <c r="A969" s="108"/>
      <c r="B969" s="108"/>
      <c r="C969" s="108"/>
      <c r="D969" s="108"/>
      <c r="E969" s="108"/>
      <c r="F969" s="108"/>
      <c r="G969" s="108"/>
      <c r="H969" s="108"/>
      <c r="I969" s="108"/>
      <c r="J969" s="108"/>
      <c r="K969" s="108"/>
      <c r="L969" s="108"/>
      <c r="M969" s="108"/>
      <c r="N969" s="108"/>
      <c r="O969" s="108"/>
      <c r="P969" s="107"/>
      <c r="Q969" s="108"/>
      <c r="R969" s="108"/>
      <c r="S969" s="108"/>
      <c r="T969" s="108"/>
      <c r="U969" s="108"/>
      <c r="V969" s="108"/>
      <c r="W969" s="108"/>
      <c r="X969" s="108"/>
    </row>
    <row r="970" spans="1:24" ht="18.75" customHeight="1">
      <c r="A970" s="108"/>
      <c r="B970" s="108"/>
      <c r="C970" s="108"/>
      <c r="D970" s="108"/>
      <c r="E970" s="108"/>
      <c r="F970" s="108"/>
      <c r="G970" s="108"/>
      <c r="H970" s="108"/>
      <c r="I970" s="108"/>
      <c r="J970" s="108"/>
      <c r="K970" s="108"/>
      <c r="L970" s="108"/>
      <c r="M970" s="108"/>
      <c r="N970" s="108"/>
      <c r="O970" s="108"/>
      <c r="P970" s="107"/>
      <c r="Q970" s="108"/>
      <c r="R970" s="108"/>
      <c r="S970" s="108"/>
      <c r="T970" s="108"/>
      <c r="U970" s="108"/>
      <c r="V970" s="108"/>
      <c r="W970" s="108"/>
      <c r="X970" s="108"/>
    </row>
    <row r="971" spans="1:24" ht="18.75" customHeight="1">
      <c r="A971" s="108"/>
      <c r="B971" s="108"/>
      <c r="C971" s="108"/>
      <c r="D971" s="108"/>
      <c r="E971" s="108"/>
      <c r="F971" s="108"/>
      <c r="G971" s="108"/>
      <c r="H971" s="108"/>
      <c r="I971" s="108"/>
      <c r="J971" s="108"/>
      <c r="K971" s="108"/>
      <c r="L971" s="108"/>
      <c r="M971" s="108"/>
      <c r="N971" s="108"/>
      <c r="O971" s="108"/>
      <c r="P971" s="107"/>
      <c r="Q971" s="108"/>
      <c r="R971" s="108"/>
      <c r="S971" s="108"/>
      <c r="T971" s="108"/>
      <c r="U971" s="108"/>
      <c r="V971" s="108"/>
      <c r="W971" s="108"/>
      <c r="X971" s="108"/>
    </row>
    <row r="972" spans="1:24" ht="18.75" customHeight="1">
      <c r="A972" s="108"/>
      <c r="B972" s="108"/>
      <c r="C972" s="108"/>
      <c r="D972" s="108"/>
      <c r="E972" s="108"/>
      <c r="F972" s="108"/>
      <c r="G972" s="108"/>
      <c r="H972" s="108"/>
      <c r="I972" s="108"/>
      <c r="J972" s="108"/>
      <c r="K972" s="108"/>
      <c r="L972" s="108"/>
      <c r="M972" s="108"/>
      <c r="N972" s="108"/>
      <c r="O972" s="108"/>
      <c r="P972" s="107"/>
      <c r="Q972" s="108"/>
      <c r="R972" s="108"/>
      <c r="S972" s="108"/>
      <c r="T972" s="108"/>
      <c r="U972" s="108"/>
      <c r="V972" s="108"/>
      <c r="W972" s="108"/>
      <c r="X972" s="108"/>
    </row>
    <row r="973" spans="1:24" ht="18.75" customHeight="1">
      <c r="A973" s="108"/>
      <c r="B973" s="108"/>
      <c r="C973" s="108"/>
      <c r="D973" s="108"/>
      <c r="E973" s="108"/>
      <c r="F973" s="108"/>
      <c r="G973" s="108"/>
      <c r="H973" s="108"/>
      <c r="I973" s="108"/>
      <c r="J973" s="108"/>
      <c r="K973" s="108"/>
      <c r="L973" s="108"/>
      <c r="M973" s="108"/>
      <c r="N973" s="108"/>
      <c r="O973" s="108"/>
      <c r="P973" s="107"/>
      <c r="Q973" s="108"/>
      <c r="R973" s="108"/>
      <c r="S973" s="108"/>
      <c r="T973" s="108"/>
      <c r="U973" s="108"/>
      <c r="V973" s="108"/>
      <c r="W973" s="108"/>
      <c r="X973" s="108"/>
    </row>
    <row r="974" spans="1:24" ht="18.75" customHeight="1">
      <c r="A974" s="108"/>
      <c r="B974" s="108"/>
      <c r="C974" s="108"/>
      <c r="D974" s="108"/>
      <c r="E974" s="108"/>
      <c r="F974" s="108"/>
      <c r="G974" s="108"/>
      <c r="H974" s="108"/>
      <c r="I974" s="108"/>
      <c r="J974" s="108"/>
      <c r="K974" s="108"/>
      <c r="L974" s="108"/>
      <c r="M974" s="108"/>
      <c r="N974" s="108"/>
      <c r="O974" s="108"/>
      <c r="P974" s="107"/>
      <c r="Q974" s="108"/>
      <c r="R974" s="108"/>
      <c r="S974" s="108"/>
      <c r="T974" s="108"/>
      <c r="U974" s="108"/>
      <c r="V974" s="108"/>
      <c r="W974" s="108"/>
      <c r="X974" s="108"/>
    </row>
    <row r="975" spans="1:24" ht="18.75" customHeight="1">
      <c r="A975" s="108"/>
      <c r="B975" s="108"/>
      <c r="C975" s="108"/>
      <c r="D975" s="108"/>
      <c r="E975" s="108"/>
      <c r="F975" s="108"/>
      <c r="G975" s="108"/>
      <c r="H975" s="108"/>
      <c r="I975" s="108"/>
      <c r="J975" s="108"/>
      <c r="K975" s="108"/>
      <c r="L975" s="108"/>
      <c r="M975" s="108"/>
      <c r="N975" s="108"/>
      <c r="O975" s="108"/>
      <c r="P975" s="107"/>
      <c r="Q975" s="108"/>
      <c r="R975" s="108"/>
      <c r="S975" s="108"/>
      <c r="T975" s="108"/>
      <c r="U975" s="108"/>
      <c r="V975" s="108"/>
      <c r="W975" s="108"/>
      <c r="X975" s="108"/>
    </row>
    <row r="976" spans="1:24" ht="18.75" customHeight="1">
      <c r="A976" s="108"/>
      <c r="B976" s="108"/>
      <c r="C976" s="108"/>
      <c r="D976" s="108"/>
      <c r="E976" s="108"/>
      <c r="F976" s="108"/>
      <c r="G976" s="108"/>
      <c r="H976" s="108"/>
      <c r="I976" s="108"/>
      <c r="J976" s="108"/>
      <c r="K976" s="108"/>
      <c r="L976" s="108"/>
      <c r="M976" s="108"/>
      <c r="N976" s="108"/>
      <c r="O976" s="108"/>
      <c r="P976" s="107"/>
      <c r="Q976" s="108"/>
      <c r="R976" s="108"/>
      <c r="S976" s="108"/>
      <c r="T976" s="108"/>
      <c r="U976" s="108"/>
      <c r="V976" s="108"/>
      <c r="W976" s="108"/>
      <c r="X976" s="108"/>
    </row>
    <row r="977" spans="1:24" ht="18.75" customHeight="1">
      <c r="A977" s="108"/>
      <c r="B977" s="108"/>
      <c r="C977" s="108"/>
      <c r="D977" s="108"/>
      <c r="E977" s="108"/>
      <c r="F977" s="108"/>
      <c r="G977" s="108"/>
      <c r="H977" s="108"/>
      <c r="I977" s="108"/>
      <c r="J977" s="108"/>
      <c r="K977" s="108"/>
      <c r="L977" s="108"/>
      <c r="M977" s="108"/>
      <c r="N977" s="108"/>
      <c r="O977" s="108"/>
      <c r="P977" s="107"/>
      <c r="Q977" s="108"/>
      <c r="R977" s="108"/>
      <c r="S977" s="108"/>
      <c r="T977" s="108"/>
      <c r="U977" s="108"/>
      <c r="V977" s="108"/>
      <c r="W977" s="108"/>
      <c r="X977" s="108"/>
    </row>
    <row r="978" spans="1:24" ht="18.75" customHeight="1">
      <c r="A978" s="108"/>
      <c r="B978" s="108"/>
      <c r="C978" s="108"/>
      <c r="D978" s="108"/>
      <c r="E978" s="108"/>
      <c r="F978" s="108"/>
      <c r="G978" s="108"/>
      <c r="H978" s="108"/>
      <c r="I978" s="108"/>
      <c r="J978" s="108"/>
      <c r="K978" s="108"/>
      <c r="L978" s="108"/>
      <c r="M978" s="108"/>
      <c r="N978" s="108"/>
      <c r="O978" s="108"/>
      <c r="P978" s="107"/>
      <c r="Q978" s="108"/>
      <c r="R978" s="108"/>
      <c r="S978" s="108"/>
      <c r="T978" s="108"/>
      <c r="U978" s="108"/>
      <c r="V978" s="108"/>
      <c r="W978" s="108"/>
      <c r="X978" s="108"/>
    </row>
    <row r="979" spans="1:24" ht="18.75" customHeight="1">
      <c r="A979" s="108"/>
      <c r="B979" s="108"/>
      <c r="C979" s="108"/>
      <c r="D979" s="108"/>
      <c r="E979" s="108"/>
      <c r="F979" s="108"/>
      <c r="G979" s="108"/>
      <c r="H979" s="108"/>
      <c r="I979" s="108"/>
      <c r="J979" s="108"/>
      <c r="K979" s="108"/>
      <c r="L979" s="108"/>
      <c r="M979" s="108"/>
      <c r="N979" s="108"/>
      <c r="O979" s="108"/>
      <c r="P979" s="107"/>
      <c r="Q979" s="108"/>
      <c r="R979" s="108"/>
      <c r="S979" s="108"/>
      <c r="T979" s="108"/>
      <c r="U979" s="108"/>
      <c r="V979" s="108"/>
      <c r="W979" s="108"/>
      <c r="X979" s="108"/>
    </row>
    <row r="980" spans="1:24" ht="18.75" customHeight="1">
      <c r="A980" s="108"/>
      <c r="B980" s="108"/>
      <c r="C980" s="108"/>
      <c r="D980" s="108"/>
      <c r="E980" s="108"/>
      <c r="F980" s="108"/>
      <c r="G980" s="108"/>
      <c r="H980" s="108"/>
      <c r="I980" s="108"/>
      <c r="J980" s="108"/>
      <c r="K980" s="108"/>
      <c r="L980" s="108"/>
      <c r="M980" s="108"/>
      <c r="N980" s="108"/>
      <c r="O980" s="108"/>
      <c r="P980" s="107"/>
      <c r="Q980" s="108"/>
      <c r="R980" s="108"/>
      <c r="S980" s="108"/>
      <c r="T980" s="108"/>
      <c r="U980" s="108"/>
      <c r="V980" s="108"/>
      <c r="W980" s="108"/>
      <c r="X980" s="108"/>
    </row>
    <row r="981" spans="1:24" ht="18.75" customHeight="1">
      <c r="A981" s="108"/>
      <c r="B981" s="108"/>
      <c r="C981" s="108"/>
      <c r="D981" s="108"/>
      <c r="E981" s="108"/>
      <c r="F981" s="108"/>
      <c r="G981" s="108"/>
      <c r="H981" s="108"/>
      <c r="I981" s="108"/>
      <c r="J981" s="108"/>
      <c r="K981" s="108"/>
      <c r="L981" s="108"/>
      <c r="M981" s="108"/>
      <c r="N981" s="108"/>
      <c r="O981" s="108"/>
      <c r="P981" s="107"/>
      <c r="Q981" s="108"/>
      <c r="R981" s="108"/>
      <c r="S981" s="108"/>
      <c r="T981" s="108"/>
      <c r="U981" s="108"/>
      <c r="V981" s="108"/>
      <c r="W981" s="108"/>
      <c r="X981" s="108"/>
    </row>
    <row r="982" spans="1:24" ht="18.75" customHeight="1">
      <c r="A982" s="108"/>
      <c r="B982" s="108"/>
      <c r="C982" s="108"/>
      <c r="D982" s="108"/>
      <c r="E982" s="108"/>
      <c r="F982" s="108"/>
      <c r="G982" s="108"/>
      <c r="H982" s="108"/>
      <c r="I982" s="108"/>
      <c r="J982" s="108"/>
      <c r="K982" s="108"/>
      <c r="L982" s="108"/>
      <c r="M982" s="108"/>
      <c r="N982" s="108"/>
      <c r="O982" s="108"/>
      <c r="P982" s="107"/>
      <c r="Q982" s="108"/>
      <c r="R982" s="108"/>
      <c r="S982" s="108"/>
      <c r="T982" s="108"/>
      <c r="U982" s="108"/>
      <c r="V982" s="108"/>
      <c r="W982" s="108"/>
      <c r="X982" s="108"/>
    </row>
    <row r="983" spans="1:24" ht="18.75" customHeight="1">
      <c r="A983" s="108"/>
      <c r="B983" s="108"/>
      <c r="C983" s="108"/>
      <c r="D983" s="108"/>
      <c r="E983" s="108"/>
      <c r="F983" s="108"/>
      <c r="G983" s="108"/>
      <c r="H983" s="108"/>
      <c r="I983" s="108"/>
      <c r="J983" s="108"/>
      <c r="K983" s="108"/>
      <c r="L983" s="108"/>
      <c r="M983" s="108"/>
      <c r="N983" s="108"/>
      <c r="O983" s="108"/>
      <c r="P983" s="107"/>
      <c r="Q983" s="108"/>
      <c r="R983" s="108"/>
      <c r="S983" s="108"/>
      <c r="T983" s="108"/>
      <c r="U983" s="108"/>
      <c r="V983" s="108"/>
      <c r="W983" s="108"/>
      <c r="X983" s="108"/>
    </row>
    <row r="984" spans="1:24" ht="18.75" customHeight="1">
      <c r="A984" s="108"/>
      <c r="B984" s="108"/>
      <c r="C984" s="108"/>
      <c r="D984" s="108"/>
      <c r="E984" s="108"/>
      <c r="F984" s="108"/>
      <c r="G984" s="108"/>
      <c r="H984" s="108"/>
      <c r="I984" s="108"/>
      <c r="J984" s="108"/>
      <c r="K984" s="108"/>
      <c r="L984" s="108"/>
      <c r="M984" s="108"/>
      <c r="N984" s="108"/>
      <c r="O984" s="108"/>
      <c r="P984" s="107"/>
      <c r="Q984" s="108"/>
      <c r="R984" s="108"/>
      <c r="S984" s="108"/>
      <c r="T984" s="108"/>
      <c r="U984" s="108"/>
      <c r="V984" s="108"/>
      <c r="W984" s="108"/>
      <c r="X984" s="108"/>
    </row>
    <row r="985" spans="1:24" ht="18.75" customHeight="1">
      <c r="A985" s="108"/>
      <c r="B985" s="108"/>
      <c r="C985" s="108"/>
      <c r="D985" s="108"/>
      <c r="E985" s="108"/>
      <c r="F985" s="108"/>
      <c r="G985" s="108"/>
      <c r="H985" s="108"/>
      <c r="I985" s="108"/>
      <c r="J985" s="108"/>
      <c r="K985" s="108"/>
      <c r="L985" s="108"/>
      <c r="M985" s="108"/>
      <c r="N985" s="108"/>
      <c r="O985" s="108"/>
      <c r="P985" s="107"/>
      <c r="Q985" s="108"/>
      <c r="R985" s="108"/>
      <c r="S985" s="108"/>
      <c r="T985" s="108"/>
      <c r="U985" s="108"/>
      <c r="V985" s="108"/>
      <c r="W985" s="108"/>
      <c r="X985" s="108"/>
    </row>
    <row r="986" spans="1:24" ht="18.75" customHeight="1">
      <c r="A986" s="108"/>
      <c r="B986" s="108"/>
      <c r="C986" s="108"/>
      <c r="D986" s="108"/>
      <c r="E986" s="108"/>
      <c r="F986" s="108"/>
      <c r="G986" s="108"/>
      <c r="H986" s="108"/>
      <c r="I986" s="108"/>
      <c r="J986" s="108"/>
      <c r="K986" s="108"/>
      <c r="L986" s="108"/>
      <c r="M986" s="108"/>
      <c r="N986" s="108"/>
      <c r="O986" s="108"/>
      <c r="P986" s="107"/>
      <c r="Q986" s="108"/>
      <c r="R986" s="108"/>
      <c r="S986" s="108"/>
      <c r="T986" s="108"/>
      <c r="U986" s="108"/>
      <c r="V986" s="108"/>
      <c r="W986" s="108"/>
      <c r="X986" s="108"/>
    </row>
    <row r="987" spans="1:24" ht="18.75" customHeight="1">
      <c r="A987" s="108"/>
      <c r="B987" s="108"/>
      <c r="C987" s="108"/>
      <c r="D987" s="108"/>
      <c r="E987" s="108"/>
      <c r="F987" s="108"/>
      <c r="G987" s="108"/>
      <c r="H987" s="108"/>
      <c r="I987" s="108"/>
      <c r="J987" s="108"/>
      <c r="K987" s="108"/>
      <c r="L987" s="108"/>
      <c r="M987" s="108"/>
      <c r="N987" s="108"/>
      <c r="O987" s="108"/>
      <c r="P987" s="107"/>
      <c r="Q987" s="108"/>
      <c r="R987" s="108"/>
      <c r="S987" s="108"/>
      <c r="T987" s="108"/>
      <c r="U987" s="108"/>
      <c r="V987" s="108"/>
      <c r="W987" s="108"/>
      <c r="X987" s="108"/>
    </row>
    <row r="988" spans="1:24" ht="18.75" customHeight="1">
      <c r="A988" s="108"/>
      <c r="B988" s="108"/>
      <c r="C988" s="108"/>
      <c r="D988" s="108"/>
      <c r="E988" s="108"/>
      <c r="F988" s="108"/>
      <c r="G988" s="108"/>
      <c r="H988" s="108"/>
      <c r="I988" s="108"/>
      <c r="J988" s="108"/>
      <c r="K988" s="108"/>
      <c r="L988" s="108"/>
      <c r="M988" s="108"/>
      <c r="N988" s="108"/>
      <c r="O988" s="108"/>
      <c r="P988" s="107"/>
      <c r="Q988" s="108"/>
      <c r="R988" s="108"/>
      <c r="S988" s="108"/>
      <c r="T988" s="108"/>
      <c r="U988" s="108"/>
      <c r="V988" s="108"/>
      <c r="W988" s="108"/>
      <c r="X988" s="108"/>
    </row>
    <row r="989" spans="1:24" ht="18.75" customHeight="1">
      <c r="A989" s="108"/>
      <c r="B989" s="108"/>
      <c r="C989" s="108"/>
      <c r="D989" s="108"/>
      <c r="E989" s="108"/>
      <c r="F989" s="108"/>
      <c r="G989" s="108"/>
      <c r="H989" s="108"/>
      <c r="I989" s="108"/>
      <c r="J989" s="108"/>
      <c r="K989" s="108"/>
      <c r="L989" s="108"/>
      <c r="M989" s="108"/>
      <c r="N989" s="108"/>
      <c r="O989" s="108"/>
      <c r="P989" s="107"/>
      <c r="Q989" s="108"/>
      <c r="R989" s="108"/>
      <c r="S989" s="108"/>
      <c r="T989" s="108"/>
      <c r="U989" s="108"/>
      <c r="V989" s="108"/>
      <c r="W989" s="108"/>
      <c r="X989" s="108"/>
    </row>
    <row r="990" spans="1:24" ht="18.75" customHeight="1">
      <c r="A990" s="108"/>
      <c r="B990" s="108"/>
      <c r="C990" s="108"/>
      <c r="D990" s="108"/>
      <c r="E990" s="108"/>
      <c r="F990" s="108"/>
      <c r="G990" s="108"/>
      <c r="H990" s="108"/>
      <c r="I990" s="108"/>
      <c r="J990" s="108"/>
      <c r="K990" s="108"/>
      <c r="L990" s="108"/>
      <c r="M990" s="108"/>
      <c r="N990" s="108"/>
      <c r="O990" s="108"/>
      <c r="P990" s="107"/>
      <c r="Q990" s="108"/>
      <c r="R990" s="108"/>
      <c r="S990" s="108"/>
      <c r="T990" s="108"/>
      <c r="U990" s="108"/>
      <c r="V990" s="108"/>
      <c r="W990" s="108"/>
      <c r="X990" s="108"/>
    </row>
    <row r="991" spans="1:24" ht="18.75" customHeight="1">
      <c r="A991" s="108"/>
      <c r="B991" s="108"/>
      <c r="C991" s="108"/>
      <c r="D991" s="108"/>
      <c r="E991" s="108"/>
      <c r="F991" s="108"/>
      <c r="G991" s="108"/>
      <c r="H991" s="108"/>
      <c r="I991" s="108"/>
      <c r="J991" s="108"/>
      <c r="K991" s="108"/>
      <c r="L991" s="108"/>
      <c r="M991" s="108"/>
      <c r="N991" s="108"/>
      <c r="O991" s="108"/>
      <c r="P991" s="107"/>
      <c r="Q991" s="108"/>
      <c r="R991" s="108"/>
      <c r="S991" s="108"/>
      <c r="T991" s="108"/>
      <c r="U991" s="108"/>
      <c r="V991" s="108"/>
      <c r="W991" s="108"/>
      <c r="X991" s="108"/>
    </row>
    <row r="992" spans="1:24" ht="18.75" customHeight="1">
      <c r="A992" s="108"/>
      <c r="B992" s="108"/>
      <c r="C992" s="108"/>
      <c r="D992" s="108"/>
      <c r="E992" s="108"/>
      <c r="F992" s="108"/>
      <c r="G992" s="108"/>
      <c r="H992" s="108"/>
      <c r="I992" s="108"/>
      <c r="J992" s="108"/>
      <c r="K992" s="108"/>
      <c r="L992" s="108"/>
      <c r="M992" s="108"/>
      <c r="N992" s="108"/>
      <c r="O992" s="108"/>
      <c r="P992" s="107"/>
      <c r="Q992" s="108"/>
      <c r="R992" s="108"/>
      <c r="S992" s="108"/>
      <c r="T992" s="108"/>
      <c r="U992" s="108"/>
      <c r="V992" s="108"/>
      <c r="W992" s="108"/>
      <c r="X992" s="108"/>
    </row>
    <row r="993" spans="1:24" ht="18.75" customHeight="1">
      <c r="A993" s="108"/>
      <c r="B993" s="108"/>
      <c r="C993" s="108"/>
      <c r="D993" s="108"/>
      <c r="E993" s="108"/>
      <c r="F993" s="108"/>
      <c r="G993" s="108"/>
      <c r="H993" s="108"/>
      <c r="I993" s="108"/>
      <c r="J993" s="108"/>
      <c r="K993" s="108"/>
      <c r="L993" s="108"/>
      <c r="M993" s="108"/>
      <c r="N993" s="108"/>
      <c r="O993" s="108"/>
      <c r="P993" s="107"/>
      <c r="Q993" s="108"/>
      <c r="R993" s="108"/>
      <c r="S993" s="108"/>
      <c r="T993" s="108"/>
      <c r="U993" s="108"/>
      <c r="V993" s="108"/>
      <c r="W993" s="108"/>
      <c r="X993" s="108"/>
    </row>
    <row r="994" spans="1:24" ht="18.75" customHeight="1">
      <c r="A994" s="108"/>
      <c r="B994" s="108"/>
      <c r="C994" s="108"/>
      <c r="D994" s="108"/>
      <c r="E994" s="108"/>
      <c r="F994" s="108"/>
      <c r="G994" s="108"/>
      <c r="H994" s="108"/>
      <c r="I994" s="108"/>
      <c r="J994" s="108"/>
      <c r="K994" s="108"/>
      <c r="L994" s="108"/>
      <c r="M994" s="108"/>
      <c r="N994" s="108"/>
      <c r="O994" s="108"/>
      <c r="P994" s="107"/>
      <c r="Q994" s="108"/>
      <c r="R994" s="108"/>
      <c r="S994" s="108"/>
      <c r="T994" s="108"/>
      <c r="U994" s="108"/>
      <c r="V994" s="108"/>
      <c r="W994" s="108"/>
      <c r="X994" s="108"/>
    </row>
    <row r="995" spans="1:24" ht="18.75" customHeight="1">
      <c r="A995" s="108"/>
      <c r="B995" s="108"/>
      <c r="C995" s="108"/>
      <c r="D995" s="108"/>
      <c r="E995" s="108"/>
      <c r="F995" s="108"/>
      <c r="G995" s="108"/>
      <c r="H995" s="108"/>
      <c r="I995" s="108"/>
      <c r="J995" s="108"/>
      <c r="K995" s="108"/>
      <c r="L995" s="108"/>
      <c r="M995" s="108"/>
      <c r="N995" s="108"/>
      <c r="O995" s="108"/>
      <c r="P995" s="107"/>
      <c r="Q995" s="108"/>
      <c r="R995" s="108"/>
      <c r="S995" s="108"/>
      <c r="T995" s="108"/>
      <c r="U995" s="108"/>
      <c r="V995" s="108"/>
      <c r="W995" s="108"/>
      <c r="X995" s="108"/>
    </row>
    <row r="996" spans="1:24" ht="18.75" customHeight="1">
      <c r="A996" s="108"/>
      <c r="B996" s="108"/>
      <c r="C996" s="108"/>
      <c r="D996" s="108"/>
      <c r="E996" s="108"/>
      <c r="F996" s="108"/>
      <c r="G996" s="108"/>
      <c r="H996" s="108"/>
      <c r="I996" s="108"/>
      <c r="J996" s="108"/>
      <c r="K996" s="108"/>
      <c r="L996" s="108"/>
      <c r="M996" s="108"/>
      <c r="N996" s="108"/>
      <c r="O996" s="108"/>
      <c r="P996" s="107"/>
      <c r="Q996" s="108"/>
      <c r="R996" s="108"/>
      <c r="S996" s="108"/>
      <c r="T996" s="108"/>
      <c r="U996" s="108"/>
      <c r="V996" s="108"/>
      <c r="W996" s="108"/>
      <c r="X996" s="108"/>
    </row>
    <row r="997" spans="1:24" ht="18.75" customHeight="1">
      <c r="A997" s="108"/>
      <c r="B997" s="108"/>
      <c r="C997" s="108"/>
      <c r="D997" s="108"/>
      <c r="E997" s="108"/>
      <c r="F997" s="108"/>
      <c r="G997" s="108"/>
      <c r="H997" s="108"/>
      <c r="I997" s="108"/>
      <c r="J997" s="108"/>
      <c r="K997" s="108"/>
      <c r="L997" s="108"/>
      <c r="M997" s="108"/>
      <c r="N997" s="108"/>
      <c r="O997" s="108"/>
      <c r="P997" s="107"/>
      <c r="Q997" s="108"/>
      <c r="R997" s="108"/>
      <c r="S997" s="108"/>
      <c r="T997" s="108"/>
      <c r="U997" s="108"/>
      <c r="V997" s="108"/>
      <c r="W997" s="108"/>
      <c r="X997" s="108"/>
    </row>
    <row r="998" spans="1:24" ht="18.75" customHeight="1">
      <c r="A998" s="108"/>
      <c r="B998" s="108"/>
      <c r="C998" s="108"/>
      <c r="D998" s="108"/>
      <c r="E998" s="108"/>
      <c r="F998" s="108"/>
      <c r="G998" s="108"/>
      <c r="H998" s="108"/>
      <c r="I998" s="108"/>
      <c r="J998" s="108"/>
      <c r="K998" s="108"/>
      <c r="L998" s="108"/>
      <c r="M998" s="108"/>
      <c r="N998" s="108"/>
      <c r="O998" s="108"/>
      <c r="P998" s="107"/>
      <c r="Q998" s="108"/>
      <c r="R998" s="108"/>
      <c r="S998" s="108"/>
      <c r="T998" s="108"/>
      <c r="U998" s="108"/>
      <c r="V998" s="108"/>
      <c r="W998" s="108"/>
      <c r="X998" s="108"/>
    </row>
    <row r="999" spans="1:24" ht="18.75" customHeight="1">
      <c r="A999" s="108"/>
      <c r="B999" s="108"/>
      <c r="C999" s="108"/>
      <c r="D999" s="108"/>
      <c r="E999" s="108"/>
      <c r="F999" s="108"/>
      <c r="G999" s="108"/>
      <c r="H999" s="108"/>
      <c r="I999" s="108"/>
      <c r="J999" s="108"/>
      <c r="K999" s="108"/>
      <c r="L999" s="108"/>
      <c r="M999" s="108"/>
      <c r="N999" s="108"/>
      <c r="O999" s="108"/>
      <c r="P999" s="107"/>
      <c r="Q999" s="108"/>
      <c r="R999" s="108"/>
      <c r="S999" s="108"/>
      <c r="T999" s="108"/>
      <c r="U999" s="108"/>
      <c r="V999" s="108"/>
      <c r="W999" s="108"/>
      <c r="X999" s="108"/>
    </row>
    <row r="1000" spans="1:24" ht="18.75" customHeight="1">
      <c r="A1000" s="108"/>
      <c r="B1000" s="108"/>
      <c r="C1000" s="108"/>
      <c r="D1000" s="108"/>
      <c r="E1000" s="108"/>
      <c r="F1000" s="108"/>
      <c r="G1000" s="108"/>
      <c r="H1000" s="108"/>
      <c r="I1000" s="108"/>
      <c r="J1000" s="108"/>
      <c r="K1000" s="108"/>
      <c r="L1000" s="108"/>
      <c r="M1000" s="108"/>
      <c r="N1000" s="108"/>
      <c r="O1000" s="108"/>
      <c r="P1000" s="107"/>
      <c r="Q1000" s="108"/>
      <c r="R1000" s="108"/>
      <c r="S1000" s="108"/>
      <c r="T1000" s="108"/>
      <c r="U1000" s="108"/>
      <c r="V1000" s="108"/>
      <c r="W1000" s="108"/>
      <c r="X1000" s="108"/>
    </row>
    <row r="1001" spans="1:24" ht="18.75" customHeight="1">
      <c r="A1001" s="108"/>
      <c r="B1001" s="108"/>
      <c r="C1001" s="108"/>
      <c r="D1001" s="108"/>
      <c r="E1001" s="108"/>
      <c r="F1001" s="108"/>
      <c r="G1001" s="108"/>
      <c r="H1001" s="108"/>
      <c r="I1001" s="108"/>
      <c r="J1001" s="108"/>
      <c r="K1001" s="108"/>
      <c r="L1001" s="108"/>
      <c r="M1001" s="108"/>
      <c r="N1001" s="108"/>
      <c r="O1001" s="108"/>
      <c r="P1001" s="107"/>
      <c r="Q1001" s="108"/>
      <c r="R1001" s="108"/>
      <c r="S1001" s="108"/>
      <c r="T1001" s="108"/>
      <c r="U1001" s="108"/>
      <c r="V1001" s="108"/>
      <c r="W1001" s="108"/>
      <c r="X1001" s="108"/>
    </row>
    <row r="1002" spans="1:24" ht="18.75" customHeight="1">
      <c r="A1002" s="108"/>
      <c r="B1002" s="108"/>
      <c r="C1002" s="108"/>
      <c r="D1002" s="108"/>
      <c r="E1002" s="108"/>
      <c r="F1002" s="108"/>
      <c r="G1002" s="108"/>
      <c r="H1002" s="108"/>
      <c r="I1002" s="108"/>
      <c r="J1002" s="108"/>
      <c r="K1002" s="108"/>
      <c r="L1002" s="108"/>
      <c r="M1002" s="108"/>
      <c r="N1002" s="108"/>
      <c r="O1002" s="108"/>
      <c r="P1002" s="107"/>
      <c r="Q1002" s="108"/>
      <c r="R1002" s="108"/>
      <c r="S1002" s="108"/>
      <c r="T1002" s="108"/>
      <c r="U1002" s="108"/>
      <c r="V1002" s="108"/>
      <c r="W1002" s="108"/>
      <c r="X1002" s="108"/>
    </row>
    <row r="1003" spans="1:24" ht="18.75" customHeight="1">
      <c r="A1003" s="108"/>
      <c r="B1003" s="108"/>
      <c r="C1003" s="108"/>
      <c r="D1003" s="108"/>
      <c r="E1003" s="108"/>
      <c r="F1003" s="108"/>
      <c r="G1003" s="108"/>
      <c r="H1003" s="108"/>
      <c r="I1003" s="108"/>
      <c r="J1003" s="108"/>
      <c r="K1003" s="108"/>
      <c r="L1003" s="108"/>
      <c r="M1003" s="108"/>
      <c r="N1003" s="108"/>
      <c r="O1003" s="108"/>
      <c r="P1003" s="107"/>
      <c r="Q1003" s="108"/>
      <c r="R1003" s="108"/>
      <c r="S1003" s="108"/>
      <c r="T1003" s="108"/>
      <c r="U1003" s="108"/>
      <c r="V1003" s="108"/>
      <c r="W1003" s="108"/>
      <c r="X1003" s="108"/>
    </row>
    <row r="1004" spans="1:24" ht="18.75" customHeight="1">
      <c r="A1004" s="108"/>
      <c r="B1004" s="108"/>
      <c r="C1004" s="108"/>
      <c r="D1004" s="108"/>
      <c r="E1004" s="108"/>
      <c r="F1004" s="108"/>
      <c r="G1004" s="108"/>
      <c r="H1004" s="108"/>
      <c r="I1004" s="108"/>
      <c r="J1004" s="108"/>
      <c r="K1004" s="108"/>
      <c r="L1004" s="108"/>
      <c r="M1004" s="108"/>
      <c r="N1004" s="108"/>
      <c r="O1004" s="108"/>
      <c r="P1004" s="107"/>
      <c r="Q1004" s="108"/>
      <c r="R1004" s="108"/>
      <c r="S1004" s="108"/>
      <c r="T1004" s="108"/>
      <c r="U1004" s="108"/>
      <c r="V1004" s="108"/>
      <c r="W1004" s="108"/>
      <c r="X1004" s="108"/>
    </row>
    <row r="1005" spans="1:24" ht="18.75" customHeight="1">
      <c r="A1005" s="108"/>
      <c r="B1005" s="108"/>
      <c r="C1005" s="108"/>
      <c r="D1005" s="108"/>
      <c r="E1005" s="108"/>
      <c r="F1005" s="108"/>
      <c r="G1005" s="108"/>
      <c r="H1005" s="108"/>
      <c r="I1005" s="108"/>
      <c r="J1005" s="108"/>
      <c r="K1005" s="108"/>
      <c r="L1005" s="108"/>
      <c r="M1005" s="108"/>
      <c r="N1005" s="108"/>
      <c r="O1005" s="108"/>
      <c r="P1005" s="107"/>
      <c r="Q1005" s="108"/>
      <c r="R1005" s="108"/>
      <c r="S1005" s="108"/>
      <c r="T1005" s="108"/>
      <c r="U1005" s="108"/>
      <c r="V1005" s="108"/>
      <c r="W1005" s="108"/>
      <c r="X1005" s="108"/>
    </row>
    <row r="1006" spans="1:24" ht="18.75" customHeight="1">
      <c r="A1006" s="108"/>
      <c r="B1006" s="108"/>
      <c r="C1006" s="108"/>
      <c r="D1006" s="108"/>
      <c r="E1006" s="108"/>
      <c r="F1006" s="108"/>
      <c r="G1006" s="108"/>
      <c r="H1006" s="108"/>
      <c r="I1006" s="108"/>
      <c r="J1006" s="108"/>
      <c r="K1006" s="108"/>
      <c r="L1006" s="108"/>
      <c r="M1006" s="108"/>
      <c r="N1006" s="108"/>
      <c r="O1006" s="108"/>
      <c r="P1006" s="107"/>
      <c r="Q1006" s="108"/>
      <c r="R1006" s="108"/>
      <c r="S1006" s="108"/>
      <c r="T1006" s="108"/>
      <c r="U1006" s="108"/>
      <c r="V1006" s="108"/>
      <c r="W1006" s="108"/>
      <c r="X1006" s="108"/>
    </row>
    <row r="1007" spans="1:24" ht="18.75" customHeight="1">
      <c r="A1007" s="108"/>
      <c r="B1007" s="108"/>
      <c r="C1007" s="108"/>
      <c r="D1007" s="108"/>
      <c r="E1007" s="108"/>
      <c r="F1007" s="108"/>
      <c r="G1007" s="108"/>
      <c r="H1007" s="108"/>
      <c r="I1007" s="108"/>
      <c r="J1007" s="108"/>
      <c r="K1007" s="108"/>
      <c r="L1007" s="108"/>
      <c r="M1007" s="108"/>
      <c r="N1007" s="108"/>
      <c r="O1007" s="108"/>
      <c r="P1007" s="107"/>
      <c r="Q1007" s="108"/>
      <c r="R1007" s="108"/>
      <c r="S1007" s="108"/>
      <c r="T1007" s="108"/>
      <c r="U1007" s="108"/>
      <c r="V1007" s="108"/>
      <c r="W1007" s="108"/>
      <c r="X1007" s="108"/>
    </row>
    <row r="1008" spans="1:24" ht="18.75" customHeight="1">
      <c r="A1008" s="108"/>
      <c r="B1008" s="108"/>
      <c r="C1008" s="108"/>
      <c r="D1008" s="108"/>
      <c r="E1008" s="108"/>
      <c r="F1008" s="108"/>
      <c r="G1008" s="108"/>
      <c r="H1008" s="108"/>
      <c r="I1008" s="108"/>
      <c r="J1008" s="108"/>
      <c r="K1008" s="108"/>
      <c r="L1008" s="108"/>
      <c r="M1008" s="108"/>
      <c r="N1008" s="108"/>
      <c r="O1008" s="108"/>
      <c r="P1008" s="107"/>
      <c r="Q1008" s="108"/>
      <c r="R1008" s="108"/>
      <c r="S1008" s="108"/>
      <c r="T1008" s="108"/>
      <c r="U1008" s="108"/>
      <c r="V1008" s="108"/>
      <c r="W1008" s="108"/>
      <c r="X1008" s="108"/>
    </row>
    <row r="1009" spans="1:24" ht="18.75" customHeight="1">
      <c r="A1009" s="108"/>
      <c r="B1009" s="108"/>
      <c r="C1009" s="108"/>
      <c r="D1009" s="108"/>
      <c r="E1009" s="108"/>
      <c r="F1009" s="108"/>
      <c r="G1009" s="108"/>
      <c r="H1009" s="108"/>
      <c r="I1009" s="108"/>
      <c r="J1009" s="108"/>
      <c r="K1009" s="108"/>
      <c r="L1009" s="108"/>
      <c r="M1009" s="108"/>
      <c r="N1009" s="108"/>
      <c r="O1009" s="108"/>
      <c r="P1009" s="107"/>
      <c r="Q1009" s="108"/>
      <c r="R1009" s="108"/>
      <c r="S1009" s="108"/>
      <c r="T1009" s="108"/>
      <c r="U1009" s="108"/>
      <c r="V1009" s="108"/>
      <c r="W1009" s="108"/>
      <c r="X1009" s="108"/>
    </row>
    <row r="1010" spans="1:24" ht="18.75" customHeight="1">
      <c r="A1010" s="108"/>
      <c r="B1010" s="108"/>
      <c r="C1010" s="108"/>
      <c r="D1010" s="108"/>
      <c r="E1010" s="108"/>
      <c r="F1010" s="108"/>
      <c r="G1010" s="108"/>
      <c r="H1010" s="108"/>
      <c r="I1010" s="108"/>
      <c r="J1010" s="108"/>
      <c r="K1010" s="108"/>
      <c r="L1010" s="108"/>
      <c r="M1010" s="108"/>
      <c r="N1010" s="108"/>
      <c r="O1010" s="108"/>
      <c r="P1010" s="107"/>
      <c r="Q1010" s="108"/>
      <c r="R1010" s="108"/>
      <c r="S1010" s="108"/>
      <c r="T1010" s="108"/>
      <c r="U1010" s="108"/>
      <c r="V1010" s="108"/>
      <c r="W1010" s="108"/>
      <c r="X1010" s="108"/>
    </row>
    <row r="1011" spans="1:24" ht="18.75" customHeight="1">
      <c r="A1011" s="108"/>
      <c r="B1011" s="108"/>
      <c r="C1011" s="108"/>
      <c r="D1011" s="108"/>
      <c r="E1011" s="108"/>
      <c r="F1011" s="108"/>
      <c r="G1011" s="108"/>
      <c r="H1011" s="108"/>
      <c r="I1011" s="108"/>
      <c r="J1011" s="108"/>
      <c r="K1011" s="108"/>
      <c r="L1011" s="108"/>
      <c r="M1011" s="108"/>
      <c r="N1011" s="108"/>
      <c r="O1011" s="108"/>
      <c r="P1011" s="107"/>
      <c r="Q1011" s="108"/>
      <c r="R1011" s="108"/>
      <c r="S1011" s="108"/>
      <c r="T1011" s="108"/>
      <c r="U1011" s="108"/>
      <c r="V1011" s="108"/>
      <c r="W1011" s="108"/>
      <c r="X1011" s="108"/>
    </row>
    <row r="1012" spans="1:24" ht="18.75" customHeight="1">
      <c r="A1012" s="108"/>
      <c r="B1012" s="108"/>
      <c r="C1012" s="108"/>
      <c r="D1012" s="108"/>
      <c r="E1012" s="108"/>
      <c r="F1012" s="108"/>
      <c r="G1012" s="108"/>
      <c r="H1012" s="108"/>
      <c r="I1012" s="108"/>
      <c r="J1012" s="108"/>
      <c r="K1012" s="108"/>
      <c r="L1012" s="108"/>
      <c r="M1012" s="108"/>
      <c r="N1012" s="108"/>
      <c r="O1012" s="108"/>
      <c r="P1012" s="107"/>
      <c r="Q1012" s="108"/>
      <c r="R1012" s="108"/>
      <c r="S1012" s="108"/>
      <c r="T1012" s="108"/>
      <c r="U1012" s="108"/>
      <c r="V1012" s="108"/>
      <c r="W1012" s="108"/>
      <c r="X1012" s="108"/>
    </row>
    <row r="1013" spans="1:24" ht="18.75" customHeight="1">
      <c r="A1013" s="108"/>
      <c r="B1013" s="108"/>
      <c r="C1013" s="108"/>
      <c r="D1013" s="108"/>
      <c r="E1013" s="108"/>
      <c r="F1013" s="108"/>
      <c r="G1013" s="108"/>
      <c r="H1013" s="108"/>
      <c r="I1013" s="108"/>
      <c r="J1013" s="108"/>
      <c r="K1013" s="108"/>
      <c r="L1013" s="108"/>
      <c r="M1013" s="108"/>
      <c r="N1013" s="108"/>
      <c r="O1013" s="108"/>
      <c r="P1013" s="107"/>
      <c r="Q1013" s="108"/>
      <c r="R1013" s="108"/>
      <c r="S1013" s="108"/>
      <c r="T1013" s="108"/>
      <c r="U1013" s="108"/>
      <c r="V1013" s="108"/>
      <c r="W1013" s="108"/>
      <c r="X1013" s="108"/>
    </row>
    <row r="1014" spans="1:24" ht="18.75" customHeight="1">
      <c r="A1014" s="108"/>
      <c r="B1014" s="108"/>
      <c r="C1014" s="108"/>
      <c r="D1014" s="108"/>
      <c r="E1014" s="108"/>
      <c r="F1014" s="108"/>
      <c r="G1014" s="108"/>
      <c r="H1014" s="108"/>
      <c r="I1014" s="108"/>
      <c r="J1014" s="108"/>
      <c r="K1014" s="108"/>
      <c r="L1014" s="108"/>
      <c r="M1014" s="108"/>
      <c r="N1014" s="108"/>
      <c r="O1014" s="108"/>
      <c r="P1014" s="107"/>
      <c r="Q1014" s="108"/>
      <c r="R1014" s="108"/>
      <c r="S1014" s="108"/>
      <c r="T1014" s="108"/>
      <c r="U1014" s="108"/>
      <c r="V1014" s="108"/>
      <c r="W1014" s="108"/>
      <c r="X1014" s="108"/>
    </row>
    <row r="1015" spans="1:24" ht="18.75" customHeight="1">
      <c r="A1015" s="108"/>
      <c r="B1015" s="108"/>
      <c r="C1015" s="108"/>
      <c r="D1015" s="108"/>
      <c r="E1015" s="108"/>
      <c r="F1015" s="108"/>
      <c r="G1015" s="108"/>
      <c r="H1015" s="108"/>
      <c r="I1015" s="108"/>
      <c r="J1015" s="108"/>
      <c r="K1015" s="108"/>
      <c r="L1015" s="108"/>
      <c r="M1015" s="108"/>
      <c r="N1015" s="108"/>
      <c r="O1015" s="108"/>
      <c r="P1015" s="107"/>
      <c r="Q1015" s="108"/>
      <c r="R1015" s="108"/>
      <c r="S1015" s="108"/>
      <c r="T1015" s="108"/>
      <c r="U1015" s="108"/>
      <c r="V1015" s="108"/>
      <c r="W1015" s="108"/>
      <c r="X1015" s="108"/>
    </row>
    <row r="1016" spans="1:24" ht="18.75" customHeight="1">
      <c r="A1016" s="108"/>
      <c r="B1016" s="108"/>
      <c r="C1016" s="108"/>
      <c r="D1016" s="108"/>
      <c r="E1016" s="108"/>
      <c r="F1016" s="108"/>
      <c r="G1016" s="108"/>
      <c r="H1016" s="108"/>
      <c r="I1016" s="108"/>
      <c r="J1016" s="108"/>
      <c r="K1016" s="108"/>
      <c r="L1016" s="108"/>
      <c r="M1016" s="108"/>
      <c r="N1016" s="108"/>
      <c r="O1016" s="108"/>
      <c r="P1016" s="107"/>
      <c r="Q1016" s="108"/>
      <c r="R1016" s="108"/>
      <c r="S1016" s="108"/>
      <c r="T1016" s="108"/>
      <c r="U1016" s="108"/>
      <c r="V1016" s="108"/>
      <c r="W1016" s="108"/>
      <c r="X1016" s="108"/>
    </row>
    <row r="1017" spans="1:24" ht="18.75" customHeight="1">
      <c r="A1017" s="108"/>
      <c r="B1017" s="108"/>
      <c r="C1017" s="108"/>
      <c r="D1017" s="108"/>
      <c r="E1017" s="108"/>
      <c r="F1017" s="108"/>
      <c r="G1017" s="108"/>
      <c r="H1017" s="108"/>
      <c r="I1017" s="108"/>
      <c r="J1017" s="108"/>
      <c r="K1017" s="108"/>
      <c r="L1017" s="108"/>
      <c r="M1017" s="108"/>
      <c r="N1017" s="108"/>
      <c r="O1017" s="108"/>
      <c r="P1017" s="107"/>
      <c r="Q1017" s="108"/>
      <c r="R1017" s="108"/>
      <c r="S1017" s="108"/>
      <c r="T1017" s="108"/>
      <c r="U1017" s="108"/>
      <c r="V1017" s="108"/>
      <c r="W1017" s="108"/>
      <c r="X1017" s="108"/>
    </row>
    <row r="1018" spans="1:24" ht="18.75" customHeight="1">
      <c r="A1018" s="108"/>
      <c r="B1018" s="108"/>
      <c r="C1018" s="108"/>
      <c r="D1018" s="108"/>
      <c r="E1018" s="108"/>
      <c r="F1018" s="108"/>
      <c r="G1018" s="108"/>
      <c r="H1018" s="108"/>
      <c r="I1018" s="108"/>
      <c r="J1018" s="108"/>
      <c r="K1018" s="108"/>
      <c r="L1018" s="108"/>
      <c r="M1018" s="108"/>
      <c r="N1018" s="108"/>
      <c r="O1018" s="108"/>
      <c r="P1018" s="107"/>
      <c r="Q1018" s="108"/>
      <c r="R1018" s="108"/>
      <c r="S1018" s="108"/>
      <c r="T1018" s="108"/>
      <c r="U1018" s="108"/>
      <c r="V1018" s="108"/>
      <c r="W1018" s="108"/>
      <c r="X1018" s="108"/>
    </row>
    <row r="1019" spans="1:24" ht="18.75" customHeight="1">
      <c r="A1019" s="108"/>
      <c r="B1019" s="108"/>
      <c r="C1019" s="108"/>
      <c r="D1019" s="108"/>
      <c r="E1019" s="108"/>
      <c r="F1019" s="108"/>
      <c r="G1019" s="108"/>
      <c r="H1019" s="108"/>
      <c r="I1019" s="108"/>
      <c r="J1019" s="108"/>
      <c r="K1019" s="108"/>
      <c r="L1019" s="108"/>
      <c r="M1019" s="108"/>
      <c r="N1019" s="108"/>
      <c r="O1019" s="108"/>
      <c r="P1019" s="107"/>
      <c r="Q1019" s="108"/>
      <c r="R1019" s="108"/>
      <c r="S1019" s="108"/>
      <c r="T1019" s="108"/>
      <c r="U1019" s="108"/>
      <c r="V1019" s="108"/>
      <c r="W1019" s="108"/>
      <c r="X1019" s="108"/>
    </row>
    <row r="1020" spans="1:24" ht="18.75" customHeight="1">
      <c r="A1020" s="108"/>
      <c r="B1020" s="108"/>
      <c r="C1020" s="108"/>
      <c r="D1020" s="108"/>
      <c r="E1020" s="108"/>
      <c r="F1020" s="108"/>
      <c r="G1020" s="108"/>
      <c r="H1020" s="108"/>
      <c r="I1020" s="108"/>
      <c r="J1020" s="108"/>
      <c r="K1020" s="108"/>
      <c r="L1020" s="108"/>
      <c r="M1020" s="108"/>
      <c r="N1020" s="108"/>
      <c r="O1020" s="108"/>
      <c r="P1020" s="107"/>
      <c r="Q1020" s="108"/>
      <c r="R1020" s="108"/>
      <c r="S1020" s="108"/>
      <c r="T1020" s="108"/>
      <c r="U1020" s="108"/>
      <c r="V1020" s="108"/>
      <c r="W1020" s="108"/>
      <c r="X1020" s="108"/>
    </row>
    <row r="1021" spans="1:24" ht="18.75" customHeight="1">
      <c r="A1021" s="108"/>
      <c r="B1021" s="108"/>
      <c r="C1021" s="108"/>
      <c r="D1021" s="108"/>
      <c r="E1021" s="108"/>
      <c r="F1021" s="108"/>
      <c r="G1021" s="108"/>
      <c r="H1021" s="108"/>
      <c r="I1021" s="108"/>
      <c r="J1021" s="108"/>
      <c r="K1021" s="108"/>
      <c r="L1021" s="108"/>
      <c r="M1021" s="108"/>
      <c r="N1021" s="108"/>
      <c r="O1021" s="108"/>
      <c r="P1021" s="107"/>
      <c r="Q1021" s="108"/>
      <c r="R1021" s="108"/>
      <c r="S1021" s="108"/>
      <c r="T1021" s="108"/>
      <c r="U1021" s="108"/>
      <c r="V1021" s="108"/>
      <c r="W1021" s="108"/>
      <c r="X1021" s="108"/>
    </row>
    <row r="1022" spans="1:24" ht="18.75" customHeight="1">
      <c r="A1022" s="108"/>
      <c r="B1022" s="108"/>
      <c r="C1022" s="108"/>
      <c r="D1022" s="108"/>
      <c r="E1022" s="108"/>
      <c r="F1022" s="108"/>
      <c r="G1022" s="108"/>
      <c r="H1022" s="108"/>
      <c r="I1022" s="108"/>
      <c r="J1022" s="108"/>
      <c r="K1022" s="108"/>
      <c r="L1022" s="108"/>
      <c r="M1022" s="108"/>
      <c r="N1022" s="108"/>
      <c r="O1022" s="108"/>
      <c r="P1022" s="107"/>
      <c r="Q1022" s="108"/>
      <c r="R1022" s="108"/>
      <c r="S1022" s="108"/>
      <c r="T1022" s="108"/>
      <c r="U1022" s="108"/>
      <c r="V1022" s="108"/>
      <c r="W1022" s="108"/>
      <c r="X1022" s="108"/>
    </row>
    <row r="1023" spans="1:24" ht="18.75" customHeight="1">
      <c r="A1023" s="108"/>
      <c r="B1023" s="108"/>
      <c r="C1023" s="108"/>
      <c r="D1023" s="108"/>
      <c r="E1023" s="108"/>
      <c r="F1023" s="108"/>
      <c r="G1023" s="108"/>
      <c r="H1023" s="108"/>
      <c r="I1023" s="108"/>
      <c r="J1023" s="108"/>
      <c r="K1023" s="108"/>
      <c r="L1023" s="108"/>
      <c r="M1023" s="108"/>
      <c r="N1023" s="108"/>
      <c r="O1023" s="108"/>
      <c r="P1023" s="107"/>
      <c r="Q1023" s="108"/>
      <c r="R1023" s="108"/>
      <c r="S1023" s="108"/>
      <c r="T1023" s="108"/>
      <c r="U1023" s="108"/>
      <c r="V1023" s="108"/>
      <c r="W1023" s="108"/>
      <c r="X1023" s="108"/>
    </row>
    <row r="1024" spans="1:24" ht="18.75" customHeight="1">
      <c r="A1024" s="108"/>
      <c r="B1024" s="108"/>
      <c r="C1024" s="108"/>
      <c r="D1024" s="108"/>
      <c r="E1024" s="108"/>
      <c r="F1024" s="108"/>
      <c r="G1024" s="108"/>
      <c r="H1024" s="108"/>
      <c r="I1024" s="108"/>
      <c r="J1024" s="108"/>
      <c r="K1024" s="108"/>
      <c r="L1024" s="108"/>
      <c r="M1024" s="108"/>
      <c r="N1024" s="108"/>
      <c r="O1024" s="108"/>
      <c r="P1024" s="107"/>
      <c r="Q1024" s="108"/>
      <c r="R1024" s="108"/>
      <c r="S1024" s="108"/>
      <c r="T1024" s="108"/>
      <c r="U1024" s="108"/>
      <c r="V1024" s="108"/>
      <c r="W1024" s="108"/>
      <c r="X1024" s="108"/>
    </row>
    <row r="1025" spans="1:24" ht="18.75" customHeight="1">
      <c r="A1025" s="108"/>
      <c r="B1025" s="108"/>
      <c r="C1025" s="108"/>
      <c r="D1025" s="108"/>
      <c r="E1025" s="108"/>
      <c r="F1025" s="108"/>
      <c r="G1025" s="108"/>
      <c r="H1025" s="108"/>
      <c r="I1025" s="108"/>
      <c r="J1025" s="108"/>
      <c r="K1025" s="108"/>
      <c r="L1025" s="108"/>
      <c r="M1025" s="108"/>
      <c r="N1025" s="108"/>
      <c r="O1025" s="108"/>
      <c r="P1025" s="107"/>
      <c r="Q1025" s="108"/>
      <c r="R1025" s="108"/>
      <c r="S1025" s="108"/>
      <c r="T1025" s="108"/>
      <c r="U1025" s="108"/>
      <c r="V1025" s="108"/>
      <c r="W1025" s="108"/>
      <c r="X1025" s="108"/>
    </row>
    <row r="1026" spans="1:24" ht="18.75" customHeight="1">
      <c r="A1026" s="108"/>
      <c r="B1026" s="108"/>
      <c r="C1026" s="108"/>
      <c r="D1026" s="108"/>
      <c r="E1026" s="108"/>
      <c r="F1026" s="108"/>
      <c r="G1026" s="108"/>
      <c r="H1026" s="108"/>
      <c r="I1026" s="108"/>
      <c r="J1026" s="108"/>
      <c r="K1026" s="108"/>
      <c r="L1026" s="108"/>
      <c r="M1026" s="108"/>
      <c r="N1026" s="108"/>
      <c r="O1026" s="108"/>
      <c r="P1026" s="107"/>
      <c r="Q1026" s="108"/>
      <c r="R1026" s="108"/>
      <c r="S1026" s="108"/>
      <c r="T1026" s="108"/>
      <c r="U1026" s="108"/>
      <c r="V1026" s="108"/>
      <c r="W1026" s="108"/>
      <c r="X1026" s="108"/>
    </row>
    <row r="1027" spans="1:24" ht="18.75" customHeight="1">
      <c r="A1027" s="108"/>
      <c r="B1027" s="108"/>
      <c r="C1027" s="108"/>
      <c r="D1027" s="108"/>
      <c r="E1027" s="108"/>
      <c r="F1027" s="108"/>
      <c r="G1027" s="108"/>
      <c r="H1027" s="108"/>
      <c r="I1027" s="108"/>
      <c r="J1027" s="108"/>
      <c r="K1027" s="108"/>
      <c r="L1027" s="108"/>
      <c r="M1027" s="108"/>
      <c r="N1027" s="108"/>
      <c r="O1027" s="108"/>
      <c r="P1027" s="107"/>
      <c r="Q1027" s="108"/>
      <c r="R1027" s="108"/>
      <c r="S1027" s="108"/>
      <c r="T1027" s="108"/>
      <c r="U1027" s="108"/>
      <c r="V1027" s="108"/>
      <c r="W1027" s="108"/>
      <c r="X1027" s="108"/>
    </row>
    <row r="1028" spans="1:24" ht="18.75" customHeight="1">
      <c r="A1028" s="108"/>
      <c r="B1028" s="108"/>
      <c r="C1028" s="108"/>
      <c r="D1028" s="108"/>
      <c r="E1028" s="108"/>
      <c r="F1028" s="108"/>
      <c r="G1028" s="108"/>
      <c r="H1028" s="108"/>
      <c r="I1028" s="108"/>
      <c r="J1028" s="108"/>
      <c r="K1028" s="108"/>
      <c r="L1028" s="108"/>
      <c r="M1028" s="108"/>
      <c r="N1028" s="108"/>
      <c r="O1028" s="108"/>
      <c r="P1028" s="107"/>
      <c r="Q1028" s="108"/>
      <c r="R1028" s="108"/>
      <c r="S1028" s="108"/>
      <c r="T1028" s="108"/>
      <c r="U1028" s="108"/>
      <c r="V1028" s="108"/>
      <c r="W1028" s="108"/>
      <c r="X1028" s="108"/>
    </row>
    <row r="1029" spans="1:24" ht="18.75" customHeight="1">
      <c r="A1029" s="108"/>
      <c r="B1029" s="108"/>
      <c r="C1029" s="108"/>
      <c r="D1029" s="108"/>
      <c r="E1029" s="108"/>
      <c r="F1029" s="108"/>
      <c r="G1029" s="108"/>
      <c r="H1029" s="108"/>
      <c r="I1029" s="108"/>
      <c r="J1029" s="108"/>
      <c r="K1029" s="108"/>
      <c r="L1029" s="108"/>
      <c r="M1029" s="108"/>
      <c r="N1029" s="108"/>
      <c r="O1029" s="108"/>
      <c r="P1029" s="107"/>
      <c r="Q1029" s="108"/>
      <c r="R1029" s="108"/>
      <c r="S1029" s="108"/>
      <c r="T1029" s="108"/>
      <c r="U1029" s="108"/>
      <c r="V1029" s="108"/>
      <c r="W1029" s="108"/>
      <c r="X1029" s="108"/>
    </row>
    <row r="1030" spans="1:24" ht="18.75" customHeight="1">
      <c r="A1030" s="108"/>
      <c r="B1030" s="108"/>
      <c r="C1030" s="108"/>
      <c r="D1030" s="108"/>
      <c r="E1030" s="108"/>
      <c r="F1030" s="108"/>
      <c r="G1030" s="108"/>
      <c r="H1030" s="108"/>
      <c r="I1030" s="108"/>
      <c r="J1030" s="108"/>
      <c r="K1030" s="108"/>
      <c r="L1030" s="108"/>
      <c r="M1030" s="108"/>
      <c r="N1030" s="108"/>
      <c r="O1030" s="108"/>
      <c r="P1030" s="107"/>
      <c r="Q1030" s="108"/>
      <c r="R1030" s="108"/>
      <c r="S1030" s="108"/>
      <c r="T1030" s="108"/>
      <c r="U1030" s="108"/>
      <c r="V1030" s="108"/>
      <c r="W1030" s="108"/>
      <c r="X1030" s="108"/>
    </row>
    <row r="1031" spans="1:24" ht="18.75" customHeight="1">
      <c r="A1031" s="108"/>
      <c r="B1031" s="108"/>
      <c r="C1031" s="108"/>
      <c r="D1031" s="108"/>
      <c r="E1031" s="108"/>
      <c r="F1031" s="108"/>
      <c r="G1031" s="108"/>
      <c r="H1031" s="108"/>
      <c r="I1031" s="108"/>
      <c r="J1031" s="108"/>
      <c r="K1031" s="108"/>
      <c r="L1031" s="108"/>
      <c r="M1031" s="108"/>
      <c r="N1031" s="108"/>
      <c r="O1031" s="108"/>
      <c r="P1031" s="107"/>
      <c r="Q1031" s="108"/>
      <c r="R1031" s="108"/>
      <c r="S1031" s="108"/>
      <c r="T1031" s="108"/>
      <c r="U1031" s="108"/>
      <c r="V1031" s="108"/>
      <c r="W1031" s="108"/>
      <c r="X1031" s="108"/>
    </row>
    <row r="1032" spans="1:24" ht="18.75" customHeight="1">
      <c r="A1032" s="108"/>
      <c r="B1032" s="108"/>
      <c r="C1032" s="108"/>
      <c r="D1032" s="108"/>
      <c r="E1032" s="108"/>
      <c r="F1032" s="108"/>
      <c r="G1032" s="108"/>
      <c r="H1032" s="108"/>
      <c r="I1032" s="108"/>
      <c r="J1032" s="108"/>
      <c r="K1032" s="108"/>
      <c r="L1032" s="108"/>
      <c r="M1032" s="108"/>
      <c r="N1032" s="108"/>
      <c r="O1032" s="108"/>
      <c r="P1032" s="107"/>
      <c r="Q1032" s="108"/>
      <c r="R1032" s="108"/>
      <c r="S1032" s="108"/>
      <c r="T1032" s="108"/>
      <c r="U1032" s="108"/>
      <c r="V1032" s="108"/>
      <c r="W1032" s="108"/>
      <c r="X1032" s="108"/>
    </row>
  </sheetData>
  <phoneticPr fontId="113"/>
  <conditionalFormatting sqref="C56:N56">
    <cfRule type="cellIs" dxfId="3" priority="1" operator="greaterThanOrEqual">
      <formula>"100.00%"</formula>
    </cfRule>
    <cfRule type="cellIs" dxfId="2" priority="2" operator="lessThanOrEqual">
      <formula>"99.99%"</formula>
    </cfRule>
  </conditionalFormatting>
  <pageMargins left="0.7" right="0.7" top="0.75" bottom="0.75" header="0" footer="0"/>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BV93"/>
  <sheetViews>
    <sheetView workbookViewId="0">
      <pane xSplit="4" ySplit="4" topLeftCell="E5" activePane="bottomRight" state="frozen"/>
      <selection pane="topRight" activeCell="E1" sqref="E1"/>
      <selection pane="bottomLeft" activeCell="A5" sqref="A5"/>
      <selection pane="bottomRight" activeCell="E5" sqref="E5"/>
    </sheetView>
  </sheetViews>
  <sheetFormatPr defaultColWidth="12.6328125" defaultRowHeight="15.75" customHeight="1"/>
  <cols>
    <col min="1" max="1" width="2.6328125" customWidth="1"/>
    <col min="2" max="2" width="5.36328125" customWidth="1"/>
    <col min="3" max="3" width="24.08984375" customWidth="1"/>
    <col min="4" max="4" width="39.36328125" customWidth="1"/>
    <col min="5" max="67" width="15.08984375" customWidth="1"/>
    <col min="68" max="68" width="16.36328125" customWidth="1"/>
    <col min="69" max="69" width="15.08984375" customWidth="1"/>
    <col min="70" max="70" width="18.08984375" customWidth="1"/>
    <col min="71" max="74" width="15.08984375" customWidth="1"/>
  </cols>
  <sheetData>
    <row r="1" spans="1:74" ht="18.75" customHeight="1">
      <c r="A1" s="377"/>
      <c r="B1" s="377" t="s">
        <v>243</v>
      </c>
      <c r="C1" s="377"/>
      <c r="D1" s="377" t="s">
        <v>244</v>
      </c>
      <c r="E1" s="378"/>
      <c r="F1" s="377">
        <f t="shared" ref="F1:BK1" si="0">F5-E5</f>
        <v>96503</v>
      </c>
      <c r="G1" s="377">
        <f t="shared" si="0"/>
        <v>-50436</v>
      </c>
      <c r="H1" s="377">
        <f t="shared" si="0"/>
        <v>12000</v>
      </c>
      <c r="I1" s="377">
        <f t="shared" si="0"/>
        <v>-22000</v>
      </c>
      <c r="J1" s="377">
        <f t="shared" si="0"/>
        <v>50020</v>
      </c>
      <c r="K1" s="377">
        <f t="shared" si="0"/>
        <v>3980</v>
      </c>
      <c r="L1" s="377">
        <f t="shared" si="0"/>
        <v>-54000</v>
      </c>
      <c r="M1" s="377">
        <f t="shared" si="0"/>
        <v>50300</v>
      </c>
      <c r="N1" s="377">
        <f t="shared" si="0"/>
        <v>17740</v>
      </c>
      <c r="O1" s="377">
        <f t="shared" si="0"/>
        <v>-70040</v>
      </c>
      <c r="P1" s="377">
        <f t="shared" si="0"/>
        <v>53005</v>
      </c>
      <c r="Q1" s="377">
        <f t="shared" si="0"/>
        <v>-28069</v>
      </c>
      <c r="R1" s="377">
        <f t="shared" si="0"/>
        <v>-356040</v>
      </c>
      <c r="S1" s="377">
        <f t="shared" si="0"/>
        <v>521437</v>
      </c>
      <c r="T1" s="377">
        <f t="shared" si="0"/>
        <v>36076</v>
      </c>
      <c r="U1" s="377">
        <f t="shared" si="0"/>
        <v>99535</v>
      </c>
      <c r="V1" s="377">
        <f t="shared" si="0"/>
        <v>-66960</v>
      </c>
      <c r="W1" s="377">
        <f t="shared" si="0"/>
        <v>63715</v>
      </c>
      <c r="X1" s="377">
        <f t="shared" si="0"/>
        <v>117786</v>
      </c>
      <c r="Y1" s="377">
        <f t="shared" si="0"/>
        <v>-55375</v>
      </c>
      <c r="Z1" s="377">
        <f t="shared" si="0"/>
        <v>-52473</v>
      </c>
      <c r="AA1" s="377">
        <f t="shared" si="0"/>
        <v>174287</v>
      </c>
      <c r="AB1" s="377">
        <f t="shared" si="0"/>
        <v>-185780</v>
      </c>
      <c r="AC1" s="379">
        <f t="shared" si="0"/>
        <v>-72161</v>
      </c>
      <c r="AD1" s="379">
        <f t="shared" si="0"/>
        <v>36511</v>
      </c>
      <c r="AE1" s="380">
        <f t="shared" si="0"/>
        <v>10357</v>
      </c>
      <c r="AF1" s="379">
        <f t="shared" si="0"/>
        <v>193918</v>
      </c>
      <c r="AG1" s="380">
        <f t="shared" si="0"/>
        <v>117367</v>
      </c>
      <c r="AH1" s="380">
        <f t="shared" si="0"/>
        <v>-104969</v>
      </c>
      <c r="AI1" s="379">
        <f t="shared" si="0"/>
        <v>404928</v>
      </c>
      <c r="AJ1" s="379">
        <f t="shared" si="0"/>
        <v>-263555</v>
      </c>
      <c r="AK1" s="379">
        <f t="shared" si="0"/>
        <v>-143333</v>
      </c>
      <c r="AL1" s="379">
        <f t="shared" si="0"/>
        <v>406344</v>
      </c>
      <c r="AM1" s="380">
        <f t="shared" si="0"/>
        <v>-414021</v>
      </c>
      <c r="AN1" s="379">
        <f t="shared" si="0"/>
        <v>-89530</v>
      </c>
      <c r="AO1" s="379">
        <f t="shared" si="0"/>
        <v>-53000</v>
      </c>
      <c r="AP1" s="380">
        <f t="shared" si="0"/>
        <v>100000</v>
      </c>
      <c r="AQ1" s="380">
        <f t="shared" si="0"/>
        <v>-47000</v>
      </c>
      <c r="AR1" s="380">
        <f t="shared" si="0"/>
        <v>47000</v>
      </c>
      <c r="AS1" s="380">
        <f t="shared" si="0"/>
        <v>-40000</v>
      </c>
      <c r="AT1" s="380">
        <f t="shared" si="0"/>
        <v>43000</v>
      </c>
      <c r="AU1" s="380">
        <f t="shared" si="0"/>
        <v>-53000</v>
      </c>
      <c r="AV1" s="380">
        <f t="shared" si="0"/>
        <v>100000</v>
      </c>
      <c r="AW1" s="380">
        <f t="shared" si="0"/>
        <v>-97000</v>
      </c>
      <c r="AX1" s="380">
        <f t="shared" si="0"/>
        <v>47000</v>
      </c>
      <c r="AY1" s="380">
        <f t="shared" si="0"/>
        <v>-50000</v>
      </c>
      <c r="AZ1" s="380">
        <f t="shared" si="0"/>
        <v>-97000</v>
      </c>
      <c r="BA1" s="380">
        <f t="shared" si="0"/>
        <v>-53000</v>
      </c>
      <c r="BB1" s="380">
        <f t="shared" si="0"/>
        <v>50000</v>
      </c>
      <c r="BC1" s="380">
        <f t="shared" si="0"/>
        <v>-47000</v>
      </c>
      <c r="BD1" s="380">
        <f t="shared" si="0"/>
        <v>47000</v>
      </c>
      <c r="BE1" s="380">
        <f t="shared" si="0"/>
        <v>-40000</v>
      </c>
      <c r="BF1" s="380">
        <f t="shared" si="0"/>
        <v>43000</v>
      </c>
      <c r="BG1" s="380">
        <f t="shared" si="0"/>
        <v>-53000</v>
      </c>
      <c r="BH1" s="380">
        <f t="shared" si="0"/>
        <v>100000</v>
      </c>
      <c r="BI1" s="380">
        <f t="shared" si="0"/>
        <v>-97000</v>
      </c>
      <c r="BJ1" s="380">
        <f t="shared" si="0"/>
        <v>47000</v>
      </c>
      <c r="BK1" s="380">
        <f t="shared" si="0"/>
        <v>-50000</v>
      </c>
      <c r="BL1" s="381"/>
      <c r="BM1" s="381"/>
      <c r="BN1" s="381"/>
      <c r="BO1" s="381"/>
      <c r="BP1" s="381"/>
      <c r="BQ1" s="381"/>
      <c r="BR1" s="381"/>
      <c r="BS1" s="381"/>
      <c r="BT1" s="381"/>
      <c r="BU1" s="381"/>
      <c r="BV1" s="382"/>
    </row>
    <row r="2" spans="1:74" ht="18.75" customHeight="1">
      <c r="A2" s="377"/>
      <c r="B2" s="383"/>
      <c r="C2" s="377"/>
      <c r="D2" s="377"/>
      <c r="E2" s="378" t="s">
        <v>140</v>
      </c>
      <c r="F2" s="378" t="s">
        <v>140</v>
      </c>
      <c r="G2" s="378" t="s">
        <v>140</v>
      </c>
      <c r="H2" s="378" t="s">
        <v>140</v>
      </c>
      <c r="I2" s="378" t="s">
        <v>140</v>
      </c>
      <c r="J2" s="378" t="s">
        <v>140</v>
      </c>
      <c r="K2" s="378" t="s">
        <v>140</v>
      </c>
      <c r="L2" s="378" t="s">
        <v>140</v>
      </c>
      <c r="M2" s="378" t="s">
        <v>140</v>
      </c>
      <c r="N2" s="378" t="s">
        <v>140</v>
      </c>
      <c r="O2" s="378" t="s">
        <v>140</v>
      </c>
      <c r="P2" s="378" t="s">
        <v>140</v>
      </c>
      <c r="Q2" s="378" t="s">
        <v>140</v>
      </c>
      <c r="R2" s="378" t="s">
        <v>140</v>
      </c>
      <c r="S2" s="378" t="s">
        <v>140</v>
      </c>
      <c r="T2" s="378" t="s">
        <v>140</v>
      </c>
      <c r="U2" s="378" t="s">
        <v>140</v>
      </c>
      <c r="V2" s="378" t="s">
        <v>140</v>
      </c>
      <c r="W2" s="378" t="s">
        <v>140</v>
      </c>
      <c r="X2" s="378" t="s">
        <v>140</v>
      </c>
      <c r="Y2" s="378" t="s">
        <v>140</v>
      </c>
      <c r="Z2" s="378" t="s">
        <v>140</v>
      </c>
      <c r="AA2" s="378" t="s">
        <v>140</v>
      </c>
      <c r="AB2" s="378" t="s">
        <v>140</v>
      </c>
      <c r="AC2" s="378" t="s">
        <v>140</v>
      </c>
      <c r="AD2" s="384" t="s">
        <v>241</v>
      </c>
      <c r="AE2" s="384" t="s">
        <v>241</v>
      </c>
      <c r="AF2" s="384" t="s">
        <v>241</v>
      </c>
      <c r="AG2" s="384" t="s">
        <v>241</v>
      </c>
      <c r="AH2" s="384" t="s">
        <v>241</v>
      </c>
      <c r="AI2" s="384" t="s">
        <v>241</v>
      </c>
      <c r="AJ2" s="384" t="s">
        <v>241</v>
      </c>
      <c r="AK2" s="384" t="s">
        <v>241</v>
      </c>
      <c r="AL2" s="384" t="s">
        <v>241</v>
      </c>
      <c r="AM2" s="384" t="s">
        <v>241</v>
      </c>
      <c r="AN2" s="384" t="s">
        <v>241</v>
      </c>
      <c r="AO2" s="384" t="s">
        <v>241</v>
      </c>
      <c r="AP2" s="384" t="s">
        <v>241</v>
      </c>
      <c r="AQ2" s="384" t="s">
        <v>241</v>
      </c>
      <c r="AR2" s="384" t="s">
        <v>241</v>
      </c>
      <c r="AS2" s="384" t="s">
        <v>241</v>
      </c>
      <c r="AT2" s="384" t="s">
        <v>241</v>
      </c>
      <c r="AU2" s="384" t="s">
        <v>241</v>
      </c>
      <c r="AV2" s="384" t="s">
        <v>241</v>
      </c>
      <c r="AW2" s="384" t="s">
        <v>241</v>
      </c>
      <c r="AX2" s="384" t="s">
        <v>241</v>
      </c>
      <c r="AY2" s="384" t="s">
        <v>241</v>
      </c>
      <c r="AZ2" s="384" t="s">
        <v>241</v>
      </c>
      <c r="BA2" s="384" t="s">
        <v>241</v>
      </c>
      <c r="BB2" s="384" t="s">
        <v>241</v>
      </c>
      <c r="BC2" s="384" t="s">
        <v>241</v>
      </c>
      <c r="BD2" s="384" t="s">
        <v>241</v>
      </c>
      <c r="BE2" s="384" t="s">
        <v>241</v>
      </c>
      <c r="BF2" s="384" t="s">
        <v>241</v>
      </c>
      <c r="BG2" s="384" t="s">
        <v>241</v>
      </c>
      <c r="BH2" s="384" t="s">
        <v>241</v>
      </c>
      <c r="BI2" s="384" t="s">
        <v>241</v>
      </c>
      <c r="BJ2" s="384" t="s">
        <v>241</v>
      </c>
      <c r="BK2" s="384" t="s">
        <v>241</v>
      </c>
      <c r="BL2" s="385" t="s">
        <v>245</v>
      </c>
      <c r="BM2" s="381"/>
      <c r="BN2" s="385" t="s">
        <v>246</v>
      </c>
      <c r="BO2" s="381"/>
      <c r="BP2" s="385" t="s">
        <v>247</v>
      </c>
      <c r="BQ2" s="381"/>
      <c r="BR2" s="385" t="s">
        <v>248</v>
      </c>
      <c r="BS2" s="381"/>
      <c r="BT2" s="385" t="s">
        <v>249</v>
      </c>
      <c r="BU2" s="381"/>
      <c r="BV2" s="382"/>
    </row>
    <row r="3" spans="1:74" ht="22.5" customHeight="1">
      <c r="A3" s="386"/>
      <c r="B3" s="386"/>
      <c r="C3" s="1974" t="s">
        <v>250</v>
      </c>
      <c r="D3" s="1975"/>
      <c r="E3" s="1976" t="s">
        <v>251</v>
      </c>
      <c r="F3" s="1977"/>
      <c r="G3" s="1977"/>
      <c r="H3" s="1977"/>
      <c r="I3" s="1977"/>
      <c r="J3" s="1977"/>
      <c r="K3" s="1977"/>
      <c r="L3" s="1977"/>
      <c r="M3" s="1977"/>
      <c r="N3" s="1977"/>
      <c r="O3" s="1969"/>
      <c r="P3" s="1978" t="s">
        <v>252</v>
      </c>
      <c r="Q3" s="1977"/>
      <c r="R3" s="1977"/>
      <c r="S3" s="1977"/>
      <c r="T3" s="1977"/>
      <c r="U3" s="1977"/>
      <c r="V3" s="1977"/>
      <c r="W3" s="1977"/>
      <c r="X3" s="1977"/>
      <c r="Y3" s="1977"/>
      <c r="Z3" s="1977"/>
      <c r="AA3" s="1969"/>
      <c r="AB3" s="1979" t="s">
        <v>253</v>
      </c>
      <c r="AC3" s="1977"/>
      <c r="AD3" s="1977"/>
      <c r="AE3" s="1977"/>
      <c r="AF3" s="1977"/>
      <c r="AG3" s="1977"/>
      <c r="AH3" s="1977"/>
      <c r="AI3" s="1977"/>
      <c r="AJ3" s="1977"/>
      <c r="AK3" s="1977"/>
      <c r="AL3" s="1977"/>
      <c r="AM3" s="1977"/>
      <c r="AN3" s="1974" t="s">
        <v>254</v>
      </c>
      <c r="AO3" s="1977"/>
      <c r="AP3" s="1977"/>
      <c r="AQ3" s="1977"/>
      <c r="AR3" s="1977"/>
      <c r="AS3" s="1977"/>
      <c r="AT3" s="1977"/>
      <c r="AU3" s="1977"/>
      <c r="AV3" s="1977"/>
      <c r="AW3" s="1977"/>
      <c r="AX3" s="1977"/>
      <c r="AY3" s="1969"/>
      <c r="AZ3" s="1976" t="s">
        <v>255</v>
      </c>
      <c r="BA3" s="1977"/>
      <c r="BB3" s="1977"/>
      <c r="BC3" s="1977"/>
      <c r="BD3" s="1977"/>
      <c r="BE3" s="1977"/>
      <c r="BF3" s="1977"/>
      <c r="BG3" s="1977"/>
      <c r="BH3" s="1977"/>
      <c r="BI3" s="1977"/>
      <c r="BJ3" s="1977"/>
      <c r="BK3" s="1977"/>
      <c r="BL3" s="1980" t="s">
        <v>256</v>
      </c>
      <c r="BM3" s="1969"/>
      <c r="BN3" s="1968" t="s">
        <v>257</v>
      </c>
      <c r="BO3" s="1969"/>
      <c r="BP3" s="1970" t="s">
        <v>258</v>
      </c>
      <c r="BQ3" s="1971"/>
      <c r="BR3" s="1972" t="s">
        <v>259</v>
      </c>
      <c r="BS3" s="1969"/>
      <c r="BT3" s="1973" t="s">
        <v>260</v>
      </c>
      <c r="BU3" s="1969"/>
      <c r="BV3" s="387"/>
    </row>
    <row r="4" spans="1:74" ht="18.75" customHeight="1">
      <c r="A4" s="388"/>
      <c r="B4" s="388"/>
      <c r="C4" s="389" t="s">
        <v>261</v>
      </c>
      <c r="D4" s="390" t="s">
        <v>262</v>
      </c>
      <c r="E4" s="391" t="s">
        <v>231</v>
      </c>
      <c r="F4" s="392" t="s">
        <v>232</v>
      </c>
      <c r="G4" s="392" t="s">
        <v>233</v>
      </c>
      <c r="H4" s="392" t="s">
        <v>234</v>
      </c>
      <c r="I4" s="393" t="s">
        <v>235</v>
      </c>
      <c r="J4" s="394" t="s">
        <v>236</v>
      </c>
      <c r="K4" s="395" t="s">
        <v>237</v>
      </c>
      <c r="L4" s="392" t="s">
        <v>238</v>
      </c>
      <c r="M4" s="392" t="s">
        <v>227</v>
      </c>
      <c r="N4" s="392" t="s">
        <v>228</v>
      </c>
      <c r="O4" s="393" t="s">
        <v>229</v>
      </c>
      <c r="P4" s="396" t="s">
        <v>230</v>
      </c>
      <c r="Q4" s="397" t="s">
        <v>231</v>
      </c>
      <c r="R4" s="398" t="s">
        <v>232</v>
      </c>
      <c r="S4" s="398" t="s">
        <v>233</v>
      </c>
      <c r="T4" s="398" t="s">
        <v>234</v>
      </c>
      <c r="U4" s="399" t="s">
        <v>235</v>
      </c>
      <c r="V4" s="400" t="s">
        <v>236</v>
      </c>
      <c r="W4" s="397" t="s">
        <v>237</v>
      </c>
      <c r="X4" s="398" t="s">
        <v>238</v>
      </c>
      <c r="Y4" s="398" t="s">
        <v>227</v>
      </c>
      <c r="Z4" s="398" t="s">
        <v>228</v>
      </c>
      <c r="AA4" s="399" t="s">
        <v>229</v>
      </c>
      <c r="AB4" s="401" t="s">
        <v>230</v>
      </c>
      <c r="AC4" s="402" t="s">
        <v>231</v>
      </c>
      <c r="AD4" s="403" t="s">
        <v>232</v>
      </c>
      <c r="AE4" s="404" t="s">
        <v>233</v>
      </c>
      <c r="AF4" s="403" t="s">
        <v>234</v>
      </c>
      <c r="AG4" s="404" t="s">
        <v>235</v>
      </c>
      <c r="AH4" s="405" t="s">
        <v>236</v>
      </c>
      <c r="AI4" s="404" t="s">
        <v>237</v>
      </c>
      <c r="AJ4" s="403" t="s">
        <v>238</v>
      </c>
      <c r="AK4" s="404" t="s">
        <v>227</v>
      </c>
      <c r="AL4" s="403" t="s">
        <v>228</v>
      </c>
      <c r="AM4" s="404" t="s">
        <v>229</v>
      </c>
      <c r="AN4" s="406" t="s">
        <v>230</v>
      </c>
      <c r="AO4" s="397" t="s">
        <v>231</v>
      </c>
      <c r="AP4" s="398" t="s">
        <v>232</v>
      </c>
      <c r="AQ4" s="398" t="s">
        <v>233</v>
      </c>
      <c r="AR4" s="398" t="s">
        <v>234</v>
      </c>
      <c r="AS4" s="399" t="s">
        <v>235</v>
      </c>
      <c r="AT4" s="400" t="s">
        <v>236</v>
      </c>
      <c r="AU4" s="397" t="s">
        <v>237</v>
      </c>
      <c r="AV4" s="398" t="s">
        <v>238</v>
      </c>
      <c r="AW4" s="398" t="s">
        <v>227</v>
      </c>
      <c r="AX4" s="398" t="s">
        <v>228</v>
      </c>
      <c r="AY4" s="399" t="s">
        <v>229</v>
      </c>
      <c r="AZ4" s="391" t="s">
        <v>230</v>
      </c>
      <c r="BA4" s="407" t="s">
        <v>231</v>
      </c>
      <c r="BB4" s="408" t="s">
        <v>232</v>
      </c>
      <c r="BC4" s="408" t="s">
        <v>233</v>
      </c>
      <c r="BD4" s="408" t="s">
        <v>234</v>
      </c>
      <c r="BE4" s="409" t="s">
        <v>235</v>
      </c>
      <c r="BF4" s="410" t="s">
        <v>236</v>
      </c>
      <c r="BG4" s="407" t="s">
        <v>237</v>
      </c>
      <c r="BH4" s="408" t="s">
        <v>238</v>
      </c>
      <c r="BI4" s="408" t="s">
        <v>227</v>
      </c>
      <c r="BJ4" s="408" t="s">
        <v>228</v>
      </c>
      <c r="BK4" s="409" t="s">
        <v>229</v>
      </c>
      <c r="BL4" s="411" t="s">
        <v>263</v>
      </c>
      <c r="BM4" s="412" t="s">
        <v>264</v>
      </c>
      <c r="BN4" s="413" t="s">
        <v>263</v>
      </c>
      <c r="BO4" s="414" t="s">
        <v>264</v>
      </c>
      <c r="BP4" s="415" t="s">
        <v>263</v>
      </c>
      <c r="BQ4" s="416" t="s">
        <v>264</v>
      </c>
      <c r="BR4" s="413" t="s">
        <v>263</v>
      </c>
      <c r="BS4" s="414" t="s">
        <v>264</v>
      </c>
      <c r="BT4" s="417" t="s">
        <v>263</v>
      </c>
      <c r="BU4" s="412" t="s">
        <v>264</v>
      </c>
      <c r="BV4" s="418"/>
    </row>
    <row r="5" spans="1:74" ht="18.75" customHeight="1">
      <c r="A5" s="388"/>
      <c r="B5" s="388"/>
      <c r="C5" s="419" t="s">
        <v>60</v>
      </c>
      <c r="D5" s="420" t="s">
        <v>109</v>
      </c>
      <c r="E5" s="421">
        <f t="shared" ref="E5:BK5" si="1">SUM(E6:E10)</f>
        <v>365933</v>
      </c>
      <c r="F5" s="422">
        <f t="shared" si="1"/>
        <v>462436</v>
      </c>
      <c r="G5" s="422">
        <f t="shared" si="1"/>
        <v>412000</v>
      </c>
      <c r="H5" s="422">
        <f t="shared" si="1"/>
        <v>424000</v>
      </c>
      <c r="I5" s="423">
        <f t="shared" si="1"/>
        <v>402000</v>
      </c>
      <c r="J5" s="424">
        <f t="shared" si="1"/>
        <v>452020</v>
      </c>
      <c r="K5" s="425">
        <f t="shared" si="1"/>
        <v>456000</v>
      </c>
      <c r="L5" s="422">
        <f t="shared" si="1"/>
        <v>402000</v>
      </c>
      <c r="M5" s="422">
        <f t="shared" si="1"/>
        <v>452300</v>
      </c>
      <c r="N5" s="422">
        <f t="shared" si="1"/>
        <v>470040</v>
      </c>
      <c r="O5" s="426">
        <f t="shared" si="1"/>
        <v>400000</v>
      </c>
      <c r="P5" s="425">
        <f t="shared" si="1"/>
        <v>453005</v>
      </c>
      <c r="Q5" s="425">
        <f t="shared" si="1"/>
        <v>424936</v>
      </c>
      <c r="R5" s="425">
        <f t="shared" si="1"/>
        <v>68896</v>
      </c>
      <c r="S5" s="425">
        <f t="shared" si="1"/>
        <v>590333</v>
      </c>
      <c r="T5" s="425">
        <f t="shared" si="1"/>
        <v>626409</v>
      </c>
      <c r="U5" s="427">
        <f t="shared" si="1"/>
        <v>725944</v>
      </c>
      <c r="V5" s="424">
        <f t="shared" si="1"/>
        <v>658984</v>
      </c>
      <c r="W5" s="425">
        <f t="shared" si="1"/>
        <v>722699</v>
      </c>
      <c r="X5" s="425">
        <f t="shared" si="1"/>
        <v>840485</v>
      </c>
      <c r="Y5" s="425">
        <f t="shared" si="1"/>
        <v>785110</v>
      </c>
      <c r="Z5" s="425">
        <f t="shared" si="1"/>
        <v>732637</v>
      </c>
      <c r="AA5" s="428">
        <f t="shared" si="1"/>
        <v>906924</v>
      </c>
      <c r="AB5" s="427">
        <f t="shared" si="1"/>
        <v>721144</v>
      </c>
      <c r="AC5" s="422">
        <f t="shared" si="1"/>
        <v>648983</v>
      </c>
      <c r="AD5" s="425">
        <f t="shared" si="1"/>
        <v>685494</v>
      </c>
      <c r="AE5" s="429">
        <f t="shared" si="1"/>
        <v>695851</v>
      </c>
      <c r="AF5" s="429">
        <f t="shared" si="1"/>
        <v>889769</v>
      </c>
      <c r="AG5" s="430">
        <f t="shared" si="1"/>
        <v>1007136</v>
      </c>
      <c r="AH5" s="431">
        <f t="shared" si="1"/>
        <v>902167</v>
      </c>
      <c r="AI5" s="429">
        <f t="shared" si="1"/>
        <v>1307095</v>
      </c>
      <c r="AJ5" s="429">
        <f t="shared" si="1"/>
        <v>1043540</v>
      </c>
      <c r="AK5" s="429">
        <f t="shared" si="1"/>
        <v>900207</v>
      </c>
      <c r="AL5" s="429">
        <f t="shared" si="1"/>
        <v>1306551</v>
      </c>
      <c r="AM5" s="432">
        <f t="shared" si="1"/>
        <v>892530</v>
      </c>
      <c r="AN5" s="429">
        <f t="shared" si="1"/>
        <v>803000</v>
      </c>
      <c r="AO5" s="429">
        <f t="shared" si="1"/>
        <v>750000</v>
      </c>
      <c r="AP5" s="429">
        <f t="shared" si="1"/>
        <v>850000</v>
      </c>
      <c r="AQ5" s="429">
        <f t="shared" si="1"/>
        <v>803000</v>
      </c>
      <c r="AR5" s="429">
        <f t="shared" si="1"/>
        <v>850000</v>
      </c>
      <c r="AS5" s="430">
        <f t="shared" si="1"/>
        <v>810000</v>
      </c>
      <c r="AT5" s="431">
        <f t="shared" si="1"/>
        <v>853000</v>
      </c>
      <c r="AU5" s="429">
        <f t="shared" si="1"/>
        <v>800000</v>
      </c>
      <c r="AV5" s="429">
        <f t="shared" si="1"/>
        <v>900000</v>
      </c>
      <c r="AW5" s="429">
        <f t="shared" si="1"/>
        <v>803000</v>
      </c>
      <c r="AX5" s="429">
        <f t="shared" si="1"/>
        <v>850000</v>
      </c>
      <c r="AY5" s="432">
        <f t="shared" si="1"/>
        <v>800000</v>
      </c>
      <c r="AZ5" s="429">
        <f t="shared" si="1"/>
        <v>703000</v>
      </c>
      <c r="BA5" s="429">
        <f t="shared" si="1"/>
        <v>650000</v>
      </c>
      <c r="BB5" s="429">
        <f t="shared" si="1"/>
        <v>700000</v>
      </c>
      <c r="BC5" s="429">
        <f t="shared" si="1"/>
        <v>653000</v>
      </c>
      <c r="BD5" s="429">
        <f t="shared" si="1"/>
        <v>700000</v>
      </c>
      <c r="BE5" s="430">
        <f t="shared" si="1"/>
        <v>660000</v>
      </c>
      <c r="BF5" s="431">
        <f t="shared" si="1"/>
        <v>703000</v>
      </c>
      <c r="BG5" s="429">
        <f t="shared" si="1"/>
        <v>650000</v>
      </c>
      <c r="BH5" s="429">
        <f t="shared" si="1"/>
        <v>750000</v>
      </c>
      <c r="BI5" s="429">
        <f t="shared" si="1"/>
        <v>653000</v>
      </c>
      <c r="BJ5" s="429">
        <f t="shared" si="1"/>
        <v>700000</v>
      </c>
      <c r="BK5" s="430">
        <f t="shared" si="1"/>
        <v>650000</v>
      </c>
      <c r="BL5" s="433">
        <f t="shared" ref="BL5:BL10" si="2">SUM(E5:O5)</f>
        <v>4698729</v>
      </c>
      <c r="BM5" s="434" t="s">
        <v>151</v>
      </c>
      <c r="BN5" s="433">
        <f t="shared" ref="BN5:BN10" si="3">SUM(P5:AA5)</f>
        <v>7536362</v>
      </c>
      <c r="BO5" s="435">
        <f t="shared" ref="BO5:BO10" si="4">BN5/BL5</f>
        <v>1.6039150161671381</v>
      </c>
      <c r="BP5" s="436">
        <f t="shared" ref="BP5:BP10" si="5">SUM(AB5:AM5)</f>
        <v>11000467</v>
      </c>
      <c r="BQ5" s="437">
        <f t="shared" ref="BQ5:BQ10" si="6">BP5/BN5</f>
        <v>1.4596521504672944</v>
      </c>
      <c r="BR5" s="433">
        <f t="shared" ref="BR5:BR10" si="7">SUM(AN5:AY5)</f>
        <v>9872000</v>
      </c>
      <c r="BS5" s="435">
        <f t="shared" ref="BS5:BS10" si="8">BR5/BP5</f>
        <v>0.89741644604724513</v>
      </c>
      <c r="BT5" s="436">
        <f t="shared" ref="BT5:BT10" si="9">SUM(AZ5:BK5)</f>
        <v>8172000</v>
      </c>
      <c r="BU5" s="435">
        <f t="shared" ref="BU5:BU10" si="10">BT5/BR5</f>
        <v>0.82779578606158832</v>
      </c>
      <c r="BV5" s="438"/>
    </row>
    <row r="6" spans="1:74" ht="18.75" customHeight="1">
      <c r="A6" s="439"/>
      <c r="B6" s="439"/>
      <c r="C6" s="440"/>
      <c r="D6" s="441" t="s">
        <v>265</v>
      </c>
      <c r="E6" s="442">
        <f>'FY-1(月次)収入予実'!F9</f>
        <v>353933</v>
      </c>
      <c r="F6" s="443">
        <f>'FY-1(月次)収入予実'!G9</f>
        <v>462436</v>
      </c>
      <c r="G6" s="443">
        <f>'FY-1(月次)収入予実'!H9</f>
        <v>400000</v>
      </c>
      <c r="H6" s="443">
        <f>'FY-1(月次)収入予実'!I9</f>
        <v>422000</v>
      </c>
      <c r="I6" s="444">
        <f>'FY-1(月次)収入予実'!J9</f>
        <v>400000</v>
      </c>
      <c r="J6" s="445">
        <f>'FY-1(月次)収入予実'!K9</f>
        <v>438020</v>
      </c>
      <c r="K6" s="446">
        <f>'FY-1(月次)収入予実'!L9</f>
        <v>454000</v>
      </c>
      <c r="L6" s="443">
        <f>'FY-1(月次)収入予実'!M9</f>
        <v>400000</v>
      </c>
      <c r="M6" s="443">
        <f>'FY-1(月次)収入予実'!N9</f>
        <v>400000</v>
      </c>
      <c r="N6" s="443">
        <f>'FY-1(月次)収入予実'!O9</f>
        <v>463000</v>
      </c>
      <c r="O6" s="443">
        <f>'FY-1(月次)収入予実'!P9</f>
        <v>400000</v>
      </c>
      <c r="P6" s="447">
        <f>'FY-2(月次)収入'!D10</f>
        <v>438020</v>
      </c>
      <c r="Q6" s="448">
        <f>'FY-2(月次)収入'!E10</f>
        <v>396656</v>
      </c>
      <c r="R6" s="448">
        <f>'FY-2(月次)収入'!F10</f>
        <v>0</v>
      </c>
      <c r="S6" s="448">
        <f>'FY-2(月次)収入'!G10</f>
        <v>544857</v>
      </c>
      <c r="T6" s="448">
        <f>'FY-2(月次)収入'!H10</f>
        <v>588222</v>
      </c>
      <c r="U6" s="449">
        <f>'FY-2(月次)収入'!I10</f>
        <v>687312</v>
      </c>
      <c r="V6" s="450">
        <f>'FY-2(月次)収入'!J10</f>
        <v>648517</v>
      </c>
      <c r="W6" s="448">
        <f>'FY-2(月次)収入'!K10</f>
        <v>668694</v>
      </c>
      <c r="X6" s="451">
        <f>'FY-2(月次)収入'!L10</f>
        <v>653998</v>
      </c>
      <c r="Y6" s="452">
        <f>'FY-2(月次)収入'!M10</f>
        <v>568518</v>
      </c>
      <c r="Z6" s="452">
        <f>'FY-2(月次)収入'!N10</f>
        <v>660158</v>
      </c>
      <c r="AA6" s="452">
        <f>'FY-2(月次)収入'!O10</f>
        <v>563046</v>
      </c>
      <c r="AB6" s="453">
        <f>'FY-3(月次)収入'!D10</f>
        <v>687826</v>
      </c>
      <c r="AC6" s="454">
        <f>'FY-3(月次)収入'!E10</f>
        <v>562185</v>
      </c>
      <c r="AD6" s="454">
        <f>'FY-3(月次)収入'!F10</f>
        <v>562651</v>
      </c>
      <c r="AE6" s="455">
        <f>'FY-3(月次)収入'!G10</f>
        <v>664030</v>
      </c>
      <c r="AF6" s="455">
        <f>'FY-3(月次)収入'!H10</f>
        <v>559179</v>
      </c>
      <c r="AG6" s="456">
        <f>'FY-3(月次)収入'!I10</f>
        <v>671386</v>
      </c>
      <c r="AH6" s="457">
        <f>'FY-3(月次)収入'!J10</f>
        <v>566915</v>
      </c>
      <c r="AI6" s="455">
        <f>'FY-3(月次)収入'!K10</f>
        <v>674646</v>
      </c>
      <c r="AJ6" s="455">
        <f>'FY-3(月次)収入'!L10</f>
        <v>668243</v>
      </c>
      <c r="AK6" s="455">
        <f>'FY-3(月次)収入'!M10</f>
        <v>569958</v>
      </c>
      <c r="AL6" s="455">
        <f>'FY-3(月次)収入'!N10</f>
        <v>660768</v>
      </c>
      <c r="AM6" s="455">
        <f>'FY-3(月次)収入'!O10</f>
        <v>561030</v>
      </c>
      <c r="AN6" s="458">
        <v>700000</v>
      </c>
      <c r="AO6" s="457">
        <v>700000</v>
      </c>
      <c r="AP6" s="455">
        <v>750000</v>
      </c>
      <c r="AQ6" s="455">
        <v>750000</v>
      </c>
      <c r="AR6" s="455">
        <v>750000</v>
      </c>
      <c r="AS6" s="459">
        <v>750000</v>
      </c>
      <c r="AT6" s="460">
        <v>750000</v>
      </c>
      <c r="AU6" s="457">
        <v>750000</v>
      </c>
      <c r="AV6" s="455">
        <v>750000</v>
      </c>
      <c r="AW6" s="455">
        <v>750000</v>
      </c>
      <c r="AX6" s="455">
        <v>750000</v>
      </c>
      <c r="AY6" s="459">
        <v>750000</v>
      </c>
      <c r="AZ6" s="458">
        <v>600000</v>
      </c>
      <c r="BA6" s="457">
        <v>600000</v>
      </c>
      <c r="BB6" s="455">
        <v>600000</v>
      </c>
      <c r="BC6" s="455">
        <v>600000</v>
      </c>
      <c r="BD6" s="455">
        <v>600000</v>
      </c>
      <c r="BE6" s="459">
        <v>600000</v>
      </c>
      <c r="BF6" s="460">
        <v>600000</v>
      </c>
      <c r="BG6" s="457">
        <v>600000</v>
      </c>
      <c r="BH6" s="455">
        <v>600000</v>
      </c>
      <c r="BI6" s="455">
        <v>600000</v>
      </c>
      <c r="BJ6" s="455">
        <v>600000</v>
      </c>
      <c r="BK6" s="459">
        <v>600000</v>
      </c>
      <c r="BL6" s="458">
        <f t="shared" si="2"/>
        <v>4593389</v>
      </c>
      <c r="BM6" s="461" t="s">
        <v>151</v>
      </c>
      <c r="BN6" s="458">
        <f t="shared" si="3"/>
        <v>6417998</v>
      </c>
      <c r="BO6" s="462">
        <f t="shared" si="4"/>
        <v>1.3972250118594354</v>
      </c>
      <c r="BP6" s="457">
        <f t="shared" si="5"/>
        <v>7408817</v>
      </c>
      <c r="BQ6" s="463">
        <f t="shared" si="6"/>
        <v>1.154381319532976</v>
      </c>
      <c r="BR6" s="458">
        <f t="shared" si="7"/>
        <v>8900000</v>
      </c>
      <c r="BS6" s="462">
        <f t="shared" si="8"/>
        <v>1.2012714040581647</v>
      </c>
      <c r="BT6" s="457">
        <f t="shared" si="9"/>
        <v>7200000</v>
      </c>
      <c r="BU6" s="462">
        <f t="shared" si="10"/>
        <v>0.8089887640449438</v>
      </c>
      <c r="BV6" s="464"/>
    </row>
    <row r="7" spans="1:74" ht="18.75" customHeight="1">
      <c r="A7" s="439"/>
      <c r="B7" s="439"/>
      <c r="C7" s="440"/>
      <c r="D7" s="465" t="s">
        <v>266</v>
      </c>
      <c r="E7" s="466" t="s">
        <v>151</v>
      </c>
      <c r="F7" s="467" t="s">
        <v>151</v>
      </c>
      <c r="G7" s="467" t="s">
        <v>151</v>
      </c>
      <c r="H7" s="467" t="s">
        <v>151</v>
      </c>
      <c r="I7" s="468" t="s">
        <v>151</v>
      </c>
      <c r="J7" s="469" t="s">
        <v>151</v>
      </c>
      <c r="K7" s="470" t="s">
        <v>151</v>
      </c>
      <c r="L7" s="467" t="s">
        <v>151</v>
      </c>
      <c r="M7" s="467" t="s">
        <v>151</v>
      </c>
      <c r="N7" s="467" t="s">
        <v>151</v>
      </c>
      <c r="O7" s="467" t="s">
        <v>151</v>
      </c>
      <c r="P7" s="471" t="s">
        <v>151</v>
      </c>
      <c r="Q7" s="472" t="s">
        <v>151</v>
      </c>
      <c r="R7" s="473">
        <f>'FY-2(月次)収入'!F5</f>
        <v>28513</v>
      </c>
      <c r="S7" s="473">
        <f>'FY-2(月次)収入'!G5</f>
        <v>318</v>
      </c>
      <c r="T7" s="473">
        <f>'FY-2(月次)収入'!H5</f>
        <v>17116</v>
      </c>
      <c r="U7" s="474">
        <f>'FY-2(月次)収入'!I5</f>
        <v>0</v>
      </c>
      <c r="V7" s="475">
        <f>'FY-2(月次)収入'!J5</f>
        <v>2392</v>
      </c>
      <c r="W7" s="476">
        <f>'FY-2(月次)収入'!K5</f>
        <v>7764</v>
      </c>
      <c r="X7" s="473">
        <f>'FY-2(月次)収入'!L5</f>
        <v>128190</v>
      </c>
      <c r="Y7" s="473">
        <f>'FY-2(月次)収入'!M5</f>
        <v>24803</v>
      </c>
      <c r="Z7" s="473">
        <f>'FY-2(月次)収入'!N5</f>
        <v>4979</v>
      </c>
      <c r="AA7" s="473">
        <f>'FY-2(月次)収入'!O5</f>
        <v>4374</v>
      </c>
      <c r="AB7" s="477">
        <f>'FY-3(月次)収入'!D5</f>
        <v>3318</v>
      </c>
      <c r="AC7" s="473">
        <f>'FY-3(月次)収入'!E5</f>
        <v>3977</v>
      </c>
      <c r="AD7" s="476">
        <f>'FY-3(月次)収入'!F5</f>
        <v>3668</v>
      </c>
      <c r="AE7" s="478">
        <f>'FY-3(月次)収入'!G5</f>
        <v>663</v>
      </c>
      <c r="AF7" s="478">
        <f>'FY-3(月次)収入'!H5</f>
        <v>500</v>
      </c>
      <c r="AG7" s="479">
        <f>'FY-3(月次)収入'!I5</f>
        <v>500</v>
      </c>
      <c r="AH7" s="478">
        <f>'FY-3(月次)収入'!J5</f>
        <v>500</v>
      </c>
      <c r="AI7" s="478">
        <f>'FY-3(月次)収入'!K5</f>
        <v>500</v>
      </c>
      <c r="AJ7" s="478">
        <f>'FY-3(月次)収入'!L5</f>
        <v>500</v>
      </c>
      <c r="AK7" s="478">
        <f>'FY-3(月次)収入'!M5</f>
        <v>500</v>
      </c>
      <c r="AL7" s="478">
        <f>'FY-3(月次)収入'!N5</f>
        <v>500</v>
      </c>
      <c r="AM7" s="478">
        <f>'FY-3(月次)収入'!O5</f>
        <v>500</v>
      </c>
      <c r="AN7" s="480">
        <v>0</v>
      </c>
      <c r="AO7" s="481">
        <v>0</v>
      </c>
      <c r="AP7" s="482">
        <v>0</v>
      </c>
      <c r="AQ7" s="482">
        <v>0</v>
      </c>
      <c r="AR7" s="482">
        <v>0</v>
      </c>
      <c r="AS7" s="483">
        <v>10000</v>
      </c>
      <c r="AT7" s="484">
        <v>0</v>
      </c>
      <c r="AU7" s="481">
        <v>0</v>
      </c>
      <c r="AV7" s="482">
        <v>0</v>
      </c>
      <c r="AW7" s="482">
        <v>0</v>
      </c>
      <c r="AX7" s="482">
        <v>0</v>
      </c>
      <c r="AY7" s="483">
        <v>0</v>
      </c>
      <c r="AZ7" s="485">
        <v>0</v>
      </c>
      <c r="BA7" s="481">
        <v>0</v>
      </c>
      <c r="BB7" s="482">
        <v>0</v>
      </c>
      <c r="BC7" s="482">
        <v>0</v>
      </c>
      <c r="BD7" s="482">
        <v>0</v>
      </c>
      <c r="BE7" s="483">
        <v>10000</v>
      </c>
      <c r="BF7" s="484">
        <v>0</v>
      </c>
      <c r="BG7" s="481">
        <v>0</v>
      </c>
      <c r="BH7" s="482">
        <v>0</v>
      </c>
      <c r="BI7" s="482">
        <v>0</v>
      </c>
      <c r="BJ7" s="482">
        <v>0</v>
      </c>
      <c r="BK7" s="483">
        <v>0</v>
      </c>
      <c r="BL7" s="480">
        <f t="shared" si="2"/>
        <v>0</v>
      </c>
      <c r="BM7" s="486" t="s">
        <v>151</v>
      </c>
      <c r="BN7" s="480">
        <f t="shared" si="3"/>
        <v>218449</v>
      </c>
      <c r="BO7" s="487" t="e">
        <f t="shared" si="4"/>
        <v>#DIV/0!</v>
      </c>
      <c r="BP7" s="478">
        <f t="shared" si="5"/>
        <v>15626</v>
      </c>
      <c r="BQ7" s="488">
        <f t="shared" si="6"/>
        <v>7.1531570297872729E-2</v>
      </c>
      <c r="BR7" s="480">
        <f t="shared" si="7"/>
        <v>10000</v>
      </c>
      <c r="BS7" s="487">
        <f t="shared" si="8"/>
        <v>0.63995904262127223</v>
      </c>
      <c r="BT7" s="478">
        <f t="shared" si="9"/>
        <v>10000</v>
      </c>
      <c r="BU7" s="487">
        <f t="shared" si="10"/>
        <v>1</v>
      </c>
      <c r="BV7" s="464"/>
    </row>
    <row r="8" spans="1:74" ht="18.75" customHeight="1">
      <c r="A8" s="439"/>
      <c r="B8" s="439"/>
      <c r="C8" s="440"/>
      <c r="D8" s="489" t="s">
        <v>267</v>
      </c>
      <c r="E8" s="490">
        <f>'FY-1(月次)収入予実'!F7</f>
        <v>10000</v>
      </c>
      <c r="F8" s="491">
        <f>'FY-1(月次)収入予実'!G7</f>
        <v>0</v>
      </c>
      <c r="G8" s="491">
        <f>'FY-1(月次)収入予実'!H7</f>
        <v>10000</v>
      </c>
      <c r="H8" s="491">
        <f>'FY-1(月次)収入予実'!I7</f>
        <v>0</v>
      </c>
      <c r="I8" s="492">
        <f>'FY-1(月次)収入予実'!J7</f>
        <v>0</v>
      </c>
      <c r="J8" s="493">
        <f>'FY-1(月次)収入予実'!K7</f>
        <v>10000</v>
      </c>
      <c r="K8" s="494">
        <f>'FY-1(月次)収入予実'!L7</f>
        <v>0</v>
      </c>
      <c r="L8" s="491">
        <f>'FY-1(月次)収入予実'!M7</f>
        <v>0</v>
      </c>
      <c r="M8" s="491">
        <f>'FY-1(月次)収入予実'!N7</f>
        <v>50000</v>
      </c>
      <c r="N8" s="491">
        <f>'FY-1(月次)収入予実'!O7</f>
        <v>0</v>
      </c>
      <c r="O8" s="491">
        <f>'FY-1(月次)収入予実'!P7</f>
        <v>0</v>
      </c>
      <c r="P8" s="495">
        <f>'FY-2(月次)収入'!D6</f>
        <v>0</v>
      </c>
      <c r="Q8" s="473">
        <f>'FY-2(月次)収入'!E6</f>
        <v>20000</v>
      </c>
      <c r="R8" s="473">
        <f>'FY-2(月次)収入'!F6</f>
        <v>10000</v>
      </c>
      <c r="S8" s="473">
        <f>'FY-2(月次)収入'!G6</f>
        <v>0</v>
      </c>
      <c r="T8" s="473">
        <f>'FY-2(月次)収入'!H6</f>
        <v>18000</v>
      </c>
      <c r="U8" s="474">
        <f>'FY-2(月次)収入'!I6</f>
        <v>10000</v>
      </c>
      <c r="V8" s="475">
        <f>'FY-2(月次)収入'!J6</f>
        <v>0</v>
      </c>
      <c r="W8" s="476">
        <f>'FY-2(月次)収入'!K6</f>
        <v>0</v>
      </c>
      <c r="X8" s="473">
        <f>'FY-2(月次)収入'!L6</f>
        <v>39500</v>
      </c>
      <c r="Y8" s="473">
        <f>'FY-2(月次)収入'!M6</f>
        <v>0</v>
      </c>
      <c r="Z8" s="473">
        <f>'FY-2(月次)収入'!N6</f>
        <v>0</v>
      </c>
      <c r="AA8" s="473">
        <f>'FY-2(月次)収入'!O6</f>
        <v>0</v>
      </c>
      <c r="AB8" s="496">
        <f>'FY-3(月次)収入'!D6</f>
        <v>0</v>
      </c>
      <c r="AC8" s="497">
        <f>'FY-3(月次)収入'!E6</f>
        <v>10000</v>
      </c>
      <c r="AD8" s="498">
        <f>'FY-3(月次)収入'!F6</f>
        <v>0</v>
      </c>
      <c r="AE8" s="499">
        <f>'FY-3(月次)収入'!G6</f>
        <v>0</v>
      </c>
      <c r="AF8" s="499">
        <f>'FY-3(月次)収入'!H6</f>
        <v>0</v>
      </c>
      <c r="AG8" s="500">
        <f>'FY-3(月次)収入'!I6</f>
        <v>0</v>
      </c>
      <c r="AH8" s="499">
        <f>'FY-3(月次)収入'!J6</f>
        <v>0</v>
      </c>
      <c r="AI8" s="499">
        <f>'FY-3(月次)収入'!K6</f>
        <v>0</v>
      </c>
      <c r="AJ8" s="499">
        <f>'FY-3(月次)収入'!L6</f>
        <v>39500</v>
      </c>
      <c r="AK8" s="499">
        <f>'FY-3(月次)収入'!M6</f>
        <v>0</v>
      </c>
      <c r="AL8" s="499">
        <f>'FY-3(月次)収入'!N6</f>
        <v>0</v>
      </c>
      <c r="AM8" s="499">
        <f>'FY-3(月次)収入'!O6</f>
        <v>0</v>
      </c>
      <c r="AN8" s="501">
        <v>0</v>
      </c>
      <c r="AO8" s="502">
        <v>0</v>
      </c>
      <c r="AP8" s="503">
        <v>0</v>
      </c>
      <c r="AQ8" s="503">
        <v>0</v>
      </c>
      <c r="AR8" s="503">
        <v>0</v>
      </c>
      <c r="AS8" s="504">
        <v>0</v>
      </c>
      <c r="AT8" s="505">
        <v>0</v>
      </c>
      <c r="AU8" s="502">
        <v>0</v>
      </c>
      <c r="AV8" s="503">
        <v>50000</v>
      </c>
      <c r="AW8" s="503">
        <v>0</v>
      </c>
      <c r="AX8" s="503">
        <v>0</v>
      </c>
      <c r="AY8" s="504">
        <v>0</v>
      </c>
      <c r="AZ8" s="506">
        <v>0</v>
      </c>
      <c r="BA8" s="502">
        <v>0</v>
      </c>
      <c r="BB8" s="503">
        <v>0</v>
      </c>
      <c r="BC8" s="503">
        <v>0</v>
      </c>
      <c r="BD8" s="503">
        <v>0</v>
      </c>
      <c r="BE8" s="504">
        <v>0</v>
      </c>
      <c r="BF8" s="505">
        <v>0</v>
      </c>
      <c r="BG8" s="502">
        <v>0</v>
      </c>
      <c r="BH8" s="503">
        <v>50000</v>
      </c>
      <c r="BI8" s="503">
        <v>0</v>
      </c>
      <c r="BJ8" s="503">
        <v>0</v>
      </c>
      <c r="BK8" s="504"/>
      <c r="BL8" s="480">
        <f t="shared" si="2"/>
        <v>80000</v>
      </c>
      <c r="BM8" s="507" t="s">
        <v>151</v>
      </c>
      <c r="BN8" s="480">
        <f t="shared" si="3"/>
        <v>97500</v>
      </c>
      <c r="BO8" s="487">
        <f t="shared" si="4"/>
        <v>1.21875</v>
      </c>
      <c r="BP8" s="478">
        <f t="shared" si="5"/>
        <v>49500</v>
      </c>
      <c r="BQ8" s="488">
        <f t="shared" si="6"/>
        <v>0.50769230769230766</v>
      </c>
      <c r="BR8" s="480">
        <f t="shared" si="7"/>
        <v>50000</v>
      </c>
      <c r="BS8" s="487">
        <f t="shared" si="8"/>
        <v>1.0101010101010102</v>
      </c>
      <c r="BT8" s="478">
        <f t="shared" si="9"/>
        <v>50000</v>
      </c>
      <c r="BU8" s="487">
        <f t="shared" si="10"/>
        <v>1</v>
      </c>
      <c r="BV8" s="464"/>
    </row>
    <row r="9" spans="1:74" ht="18.75" customHeight="1">
      <c r="A9" s="439"/>
      <c r="B9" s="439"/>
      <c r="C9" s="440"/>
      <c r="D9" s="489" t="s">
        <v>268</v>
      </c>
      <c r="E9" s="490">
        <f>'FY-1(月次)収入予実'!F8</f>
        <v>0</v>
      </c>
      <c r="F9" s="491">
        <f>'FY-1(月次)収入予実'!G8</f>
        <v>0</v>
      </c>
      <c r="G9" s="491">
        <f>'FY-1(月次)収入予実'!H8</f>
        <v>0</v>
      </c>
      <c r="H9" s="491">
        <f>'FY-1(月次)収入予実'!I8</f>
        <v>0</v>
      </c>
      <c r="I9" s="492">
        <f>'FY-1(月次)収入予実'!J8</f>
        <v>0</v>
      </c>
      <c r="J9" s="493">
        <f>'FY-1(月次)収入予実'!K8</f>
        <v>0</v>
      </c>
      <c r="K9" s="494">
        <f>'FY-1(月次)収入予実'!L8</f>
        <v>0</v>
      </c>
      <c r="L9" s="491">
        <f>'FY-1(月次)収入予実'!M8</f>
        <v>0</v>
      </c>
      <c r="M9" s="491">
        <f>'FY-1(月次)収入予実'!N8</f>
        <v>500</v>
      </c>
      <c r="N9" s="491">
        <f>'FY-1(月次)収入予実'!O8</f>
        <v>7040</v>
      </c>
      <c r="O9" s="491">
        <f>'FY-1(月次)収入予実'!P8</f>
        <v>0</v>
      </c>
      <c r="P9" s="495">
        <f>'FY-2(月次)収入'!D7</f>
        <v>11000</v>
      </c>
      <c r="Q9" s="473">
        <f>'FY-2(月次)収入'!E7</f>
        <v>5000</v>
      </c>
      <c r="R9" s="473">
        <f>'FY-2(月次)収入'!F7</f>
        <v>0</v>
      </c>
      <c r="S9" s="473">
        <f>'FY-2(月次)収入'!G7</f>
        <v>42000</v>
      </c>
      <c r="T9" s="473">
        <f>'FY-2(月次)収入'!H7</f>
        <v>981</v>
      </c>
      <c r="U9" s="474">
        <f>'FY-2(月次)収入'!I7</f>
        <v>21382</v>
      </c>
      <c r="V9" s="475">
        <f>'FY-2(月次)収入'!J7</f>
        <v>1323</v>
      </c>
      <c r="W9" s="476">
        <f>'FY-2(月次)収入'!K7</f>
        <v>42292</v>
      </c>
      <c r="X9" s="473">
        <f>'FY-2(月次)収入'!L7</f>
        <v>11500</v>
      </c>
      <c r="Y9" s="473">
        <f>'FY-2(月次)収入'!M7</f>
        <v>190040</v>
      </c>
      <c r="Z9" s="473">
        <f>'FY-2(月次)収入'!N7</f>
        <v>50217</v>
      </c>
      <c r="AA9" s="473">
        <f>'FY-2(月次)収入'!O7</f>
        <v>329075</v>
      </c>
      <c r="AB9" s="496">
        <f>'FY-3(月次)収入'!D7</f>
        <v>30000</v>
      </c>
      <c r="AC9" s="497">
        <f>'FY-3(月次)収入'!E7</f>
        <v>68524</v>
      </c>
      <c r="AD9" s="497">
        <f>'FY-3(月次)収入'!F7</f>
        <v>72440</v>
      </c>
      <c r="AE9" s="508">
        <f>'FY-3(月次)収入'!G7</f>
        <v>28000</v>
      </c>
      <c r="AF9" s="508">
        <f>'FY-3(月次)収入'!H7</f>
        <v>328000</v>
      </c>
      <c r="AG9" s="509">
        <f>'FY-3(月次)収入'!I7</f>
        <v>328000</v>
      </c>
      <c r="AH9" s="499">
        <f>'FY-3(月次)収入'!J7</f>
        <v>328000</v>
      </c>
      <c r="AI9" s="508">
        <f>'FY-3(月次)収入'!K7</f>
        <v>628000</v>
      </c>
      <c r="AJ9" s="508">
        <f>'FY-3(月次)収入'!L7</f>
        <v>328000</v>
      </c>
      <c r="AK9" s="508">
        <f>'FY-3(月次)収入'!M7</f>
        <v>328000</v>
      </c>
      <c r="AL9" s="508">
        <f>'FY-3(月次)収入'!N7</f>
        <v>628000</v>
      </c>
      <c r="AM9" s="508">
        <f>'FY-3(月次)収入'!O7</f>
        <v>328000</v>
      </c>
      <c r="AN9" s="501">
        <v>100000</v>
      </c>
      <c r="AO9" s="502">
        <v>50000</v>
      </c>
      <c r="AP9" s="503">
        <v>100000</v>
      </c>
      <c r="AQ9" s="503">
        <v>50000</v>
      </c>
      <c r="AR9" s="503">
        <v>100000</v>
      </c>
      <c r="AS9" s="504">
        <v>50000</v>
      </c>
      <c r="AT9" s="505">
        <v>100000</v>
      </c>
      <c r="AU9" s="502">
        <v>50000</v>
      </c>
      <c r="AV9" s="503">
        <v>100000</v>
      </c>
      <c r="AW9" s="503">
        <v>50000</v>
      </c>
      <c r="AX9" s="503">
        <v>100000</v>
      </c>
      <c r="AY9" s="504">
        <v>50000</v>
      </c>
      <c r="AZ9" s="506">
        <v>100000</v>
      </c>
      <c r="BA9" s="502">
        <v>50000</v>
      </c>
      <c r="BB9" s="503">
        <v>100000</v>
      </c>
      <c r="BC9" s="503">
        <v>50000</v>
      </c>
      <c r="BD9" s="503">
        <v>100000</v>
      </c>
      <c r="BE9" s="504">
        <v>50000</v>
      </c>
      <c r="BF9" s="505">
        <v>100000</v>
      </c>
      <c r="BG9" s="502">
        <v>50000</v>
      </c>
      <c r="BH9" s="503">
        <v>100000</v>
      </c>
      <c r="BI9" s="503">
        <v>50000</v>
      </c>
      <c r="BJ9" s="503">
        <v>100000</v>
      </c>
      <c r="BK9" s="504">
        <v>50000</v>
      </c>
      <c r="BL9" s="501">
        <f t="shared" si="2"/>
        <v>7540</v>
      </c>
      <c r="BM9" s="507" t="s">
        <v>151</v>
      </c>
      <c r="BN9" s="480">
        <f t="shared" si="3"/>
        <v>704810</v>
      </c>
      <c r="BO9" s="510">
        <f t="shared" si="4"/>
        <v>93.476127320954902</v>
      </c>
      <c r="BP9" s="478">
        <f t="shared" si="5"/>
        <v>3422964</v>
      </c>
      <c r="BQ9" s="511">
        <f t="shared" si="6"/>
        <v>4.8565769498162625</v>
      </c>
      <c r="BR9" s="480">
        <f t="shared" si="7"/>
        <v>900000</v>
      </c>
      <c r="BS9" s="510">
        <f t="shared" si="8"/>
        <v>0.26293002205106453</v>
      </c>
      <c r="BT9" s="478">
        <f t="shared" si="9"/>
        <v>900000</v>
      </c>
      <c r="BU9" s="510">
        <f t="shared" si="10"/>
        <v>1</v>
      </c>
      <c r="BV9" s="464"/>
    </row>
    <row r="10" spans="1:74" ht="18.75" customHeight="1">
      <c r="A10" s="439"/>
      <c r="B10" s="439"/>
      <c r="C10" s="440"/>
      <c r="D10" s="512" t="s">
        <v>269</v>
      </c>
      <c r="E10" s="513">
        <f>'FY-1(月次)収入予実'!F6</f>
        <v>2000</v>
      </c>
      <c r="F10" s="514">
        <f>'FY-1(月次)収入予実'!G6</f>
        <v>0</v>
      </c>
      <c r="G10" s="514">
        <f>'FY-1(月次)収入予実'!H6</f>
        <v>2000</v>
      </c>
      <c r="H10" s="514">
        <f>'FY-1(月次)収入予実'!I6</f>
        <v>2000</v>
      </c>
      <c r="I10" s="515">
        <f>'FY-1(月次)収入予実'!J6</f>
        <v>2000</v>
      </c>
      <c r="J10" s="516">
        <f>'FY-1(月次)収入予実'!K6</f>
        <v>4000</v>
      </c>
      <c r="K10" s="517">
        <f>'FY-1(月次)収入予実'!L6</f>
        <v>2000</v>
      </c>
      <c r="L10" s="514">
        <f>'FY-1(月次)収入予実'!M6</f>
        <v>2000</v>
      </c>
      <c r="M10" s="514">
        <f>'FY-1(月次)収入予実'!N6</f>
        <v>1800</v>
      </c>
      <c r="N10" s="514">
        <f>'FY-1(月次)収入予実'!O6</f>
        <v>0</v>
      </c>
      <c r="O10" s="514">
        <f>'FY-1(月次)収入予実'!P6</f>
        <v>0</v>
      </c>
      <c r="P10" s="518">
        <f>'FY-2(月次)収入'!D8</f>
        <v>3985</v>
      </c>
      <c r="Q10" s="497">
        <f>'FY-2(月次)収入'!E8</f>
        <v>3280</v>
      </c>
      <c r="R10" s="497">
        <f>'FY-2(月次)収入'!F8</f>
        <v>30383</v>
      </c>
      <c r="S10" s="497">
        <f>'FY-2(月次)収入'!G8</f>
        <v>3158</v>
      </c>
      <c r="T10" s="497">
        <f>'FY-2(月次)収入'!H8</f>
        <v>2090</v>
      </c>
      <c r="U10" s="519">
        <f>'FY-2(月次)収入'!I8</f>
        <v>7250</v>
      </c>
      <c r="V10" s="520">
        <f>'FY-2(月次)収入'!J8</f>
        <v>6752</v>
      </c>
      <c r="W10" s="498">
        <f>'FY-2(月次)収入'!K8</f>
        <v>3949</v>
      </c>
      <c r="X10" s="497">
        <f>'FY-2(月次)収入'!L8</f>
        <v>7297</v>
      </c>
      <c r="Y10" s="497">
        <f>'FY-2(月次)収入'!M8</f>
        <v>1749</v>
      </c>
      <c r="Z10" s="497">
        <f>'FY-2(月次)収入'!N8</f>
        <v>17283</v>
      </c>
      <c r="AA10" s="497">
        <f>'FY-2(月次)収入'!O8</f>
        <v>10429</v>
      </c>
      <c r="AB10" s="521">
        <f>'FY-3(月次)収入'!D8</f>
        <v>0</v>
      </c>
      <c r="AC10" s="514">
        <f>'FY-3(月次)収入'!E8</f>
        <v>4297</v>
      </c>
      <c r="AD10" s="517">
        <f>'FY-3(月次)収入'!F8</f>
        <v>46735</v>
      </c>
      <c r="AE10" s="502">
        <f>'FY-3(月次)収入'!G8</f>
        <v>3158</v>
      </c>
      <c r="AF10" s="502">
        <f>'FY-3(月次)収入'!H8</f>
        <v>2090</v>
      </c>
      <c r="AG10" s="522">
        <f>'FY-3(月次)収入'!I8</f>
        <v>7250</v>
      </c>
      <c r="AH10" s="502">
        <f>'FY-3(月次)収入'!J8</f>
        <v>6752</v>
      </c>
      <c r="AI10" s="502">
        <f>'FY-3(月次)収入'!K8</f>
        <v>3949</v>
      </c>
      <c r="AJ10" s="502">
        <f>'FY-3(月次)収入'!L8</f>
        <v>7297</v>
      </c>
      <c r="AK10" s="502">
        <f>'FY-3(月次)収入'!M8</f>
        <v>1749</v>
      </c>
      <c r="AL10" s="502">
        <f>'FY-3(月次)収入'!N8</f>
        <v>17283</v>
      </c>
      <c r="AM10" s="523">
        <f>'FY-3(月次)収入'!O8</f>
        <v>3000</v>
      </c>
      <c r="AN10" s="502">
        <v>3000</v>
      </c>
      <c r="AO10" s="502">
        <v>0</v>
      </c>
      <c r="AP10" s="503">
        <v>0</v>
      </c>
      <c r="AQ10" s="503">
        <v>3000</v>
      </c>
      <c r="AR10" s="503">
        <v>0</v>
      </c>
      <c r="AS10" s="504">
        <v>0</v>
      </c>
      <c r="AT10" s="505">
        <v>3000</v>
      </c>
      <c r="AU10" s="502">
        <v>0</v>
      </c>
      <c r="AV10" s="503">
        <v>0</v>
      </c>
      <c r="AW10" s="503">
        <v>3000</v>
      </c>
      <c r="AX10" s="503">
        <v>0</v>
      </c>
      <c r="AY10" s="504">
        <v>0</v>
      </c>
      <c r="AZ10" s="506">
        <v>3000</v>
      </c>
      <c r="BA10" s="502">
        <v>0</v>
      </c>
      <c r="BB10" s="503">
        <v>0</v>
      </c>
      <c r="BC10" s="503">
        <v>3000</v>
      </c>
      <c r="BD10" s="503">
        <v>0</v>
      </c>
      <c r="BE10" s="504">
        <v>0</v>
      </c>
      <c r="BF10" s="505">
        <v>3000</v>
      </c>
      <c r="BG10" s="502">
        <v>0</v>
      </c>
      <c r="BH10" s="503">
        <v>0</v>
      </c>
      <c r="BI10" s="503">
        <v>3000</v>
      </c>
      <c r="BJ10" s="503">
        <v>0</v>
      </c>
      <c r="BK10" s="504">
        <v>0</v>
      </c>
      <c r="BL10" s="501">
        <f t="shared" si="2"/>
        <v>17800</v>
      </c>
      <c r="BM10" s="507" t="s">
        <v>151</v>
      </c>
      <c r="BN10" s="501">
        <f t="shared" si="3"/>
        <v>97605</v>
      </c>
      <c r="BO10" s="510">
        <f t="shared" si="4"/>
        <v>5.4834269662921349</v>
      </c>
      <c r="BP10" s="499">
        <f t="shared" si="5"/>
        <v>103560</v>
      </c>
      <c r="BQ10" s="511">
        <f t="shared" si="6"/>
        <v>1.0610112186875673</v>
      </c>
      <c r="BR10" s="501">
        <f t="shared" si="7"/>
        <v>12000</v>
      </c>
      <c r="BS10" s="510">
        <f t="shared" si="8"/>
        <v>0.11587485515643106</v>
      </c>
      <c r="BT10" s="499">
        <f t="shared" si="9"/>
        <v>12000</v>
      </c>
      <c r="BU10" s="510">
        <f t="shared" si="10"/>
        <v>1</v>
      </c>
      <c r="BV10" s="464"/>
    </row>
    <row r="11" spans="1:74" ht="18.75" customHeight="1">
      <c r="A11" s="439"/>
      <c r="B11" s="439"/>
      <c r="C11" s="524"/>
      <c r="D11" s="525" t="s">
        <v>270</v>
      </c>
      <c r="E11" s="526">
        <f t="shared" ref="E11:BL11" si="11">E10/E5</f>
        <v>5.4654813859367699E-3</v>
      </c>
      <c r="F11" s="526">
        <f t="shared" si="11"/>
        <v>0</v>
      </c>
      <c r="G11" s="526">
        <f t="shared" si="11"/>
        <v>4.8543689320388345E-3</v>
      </c>
      <c r="H11" s="526">
        <f t="shared" si="11"/>
        <v>4.7169811320754715E-3</v>
      </c>
      <c r="I11" s="527">
        <f t="shared" si="11"/>
        <v>4.9751243781094526E-3</v>
      </c>
      <c r="J11" s="528">
        <f t="shared" si="11"/>
        <v>8.8491659661076947E-3</v>
      </c>
      <c r="K11" s="526">
        <f t="shared" si="11"/>
        <v>4.3859649122807015E-3</v>
      </c>
      <c r="L11" s="526">
        <f t="shared" si="11"/>
        <v>4.9751243781094526E-3</v>
      </c>
      <c r="M11" s="526">
        <f t="shared" si="11"/>
        <v>3.9796595180190139E-3</v>
      </c>
      <c r="N11" s="526">
        <f t="shared" si="11"/>
        <v>0</v>
      </c>
      <c r="O11" s="529">
        <f t="shared" si="11"/>
        <v>0</v>
      </c>
      <c r="P11" s="526">
        <f t="shared" si="11"/>
        <v>8.7968123972141585E-3</v>
      </c>
      <c r="Q11" s="526">
        <f t="shared" si="11"/>
        <v>7.7188094207127659E-3</v>
      </c>
      <c r="R11" s="526">
        <f t="shared" si="11"/>
        <v>0.44099802601021831</v>
      </c>
      <c r="S11" s="526">
        <f t="shared" si="11"/>
        <v>5.3495230657950683E-3</v>
      </c>
      <c r="T11" s="526">
        <f t="shared" si="11"/>
        <v>3.3364782434479709E-3</v>
      </c>
      <c r="U11" s="527">
        <f t="shared" si="11"/>
        <v>9.98699624213438E-3</v>
      </c>
      <c r="V11" s="528">
        <f t="shared" si="11"/>
        <v>1.0246075777257111E-2</v>
      </c>
      <c r="W11" s="526">
        <f t="shared" si="11"/>
        <v>5.4642389155097762E-3</v>
      </c>
      <c r="X11" s="526">
        <f t="shared" si="11"/>
        <v>8.6818920028316985E-3</v>
      </c>
      <c r="Y11" s="526">
        <f t="shared" si="11"/>
        <v>2.2277133140579026E-3</v>
      </c>
      <c r="Z11" s="526">
        <f t="shared" si="11"/>
        <v>2.3590127170754413E-2</v>
      </c>
      <c r="AA11" s="529">
        <f t="shared" si="11"/>
        <v>1.1499309754731377E-2</v>
      </c>
      <c r="AB11" s="527">
        <f t="shared" si="11"/>
        <v>0</v>
      </c>
      <c r="AC11" s="530">
        <f t="shared" si="11"/>
        <v>6.6211287506760582E-3</v>
      </c>
      <c r="AD11" s="526">
        <f t="shared" si="11"/>
        <v>6.8177110229994717E-2</v>
      </c>
      <c r="AE11" s="526">
        <f t="shared" si="11"/>
        <v>4.5383278891601795E-3</v>
      </c>
      <c r="AF11" s="526">
        <f t="shared" si="11"/>
        <v>2.3489242713558237E-3</v>
      </c>
      <c r="AG11" s="531">
        <f t="shared" si="11"/>
        <v>7.1986305722365205E-3</v>
      </c>
      <c r="AH11" s="526">
        <f t="shared" si="11"/>
        <v>7.4842019271376585E-3</v>
      </c>
      <c r="AI11" s="526">
        <f t="shared" si="11"/>
        <v>3.0212035085437554E-3</v>
      </c>
      <c r="AJ11" s="526">
        <f t="shared" si="11"/>
        <v>6.9925446077773734E-3</v>
      </c>
      <c r="AK11" s="526">
        <f t="shared" si="11"/>
        <v>1.9428864694453608E-3</v>
      </c>
      <c r="AL11" s="526">
        <f t="shared" si="11"/>
        <v>1.3227956658408282E-2</v>
      </c>
      <c r="AM11" s="529">
        <f t="shared" si="11"/>
        <v>3.3612315552418405E-3</v>
      </c>
      <c r="AN11" s="526">
        <f t="shared" si="11"/>
        <v>3.7359900373599006E-3</v>
      </c>
      <c r="AO11" s="526">
        <f t="shared" si="11"/>
        <v>0</v>
      </c>
      <c r="AP11" s="526">
        <f t="shared" si="11"/>
        <v>0</v>
      </c>
      <c r="AQ11" s="526">
        <f t="shared" si="11"/>
        <v>3.7359900373599006E-3</v>
      </c>
      <c r="AR11" s="526">
        <f t="shared" si="11"/>
        <v>0</v>
      </c>
      <c r="AS11" s="527">
        <f t="shared" si="11"/>
        <v>0</v>
      </c>
      <c r="AT11" s="528">
        <f t="shared" si="11"/>
        <v>3.5169988276670576E-3</v>
      </c>
      <c r="AU11" s="526">
        <f t="shared" si="11"/>
        <v>0</v>
      </c>
      <c r="AV11" s="526">
        <f t="shared" si="11"/>
        <v>0</v>
      </c>
      <c r="AW11" s="526">
        <f t="shared" si="11"/>
        <v>3.7359900373599006E-3</v>
      </c>
      <c r="AX11" s="526">
        <f t="shared" si="11"/>
        <v>0</v>
      </c>
      <c r="AY11" s="529">
        <f t="shared" si="11"/>
        <v>0</v>
      </c>
      <c r="AZ11" s="526">
        <f t="shared" si="11"/>
        <v>4.2674253200568994E-3</v>
      </c>
      <c r="BA11" s="526">
        <f t="shared" si="11"/>
        <v>0</v>
      </c>
      <c r="BB11" s="526">
        <f t="shared" si="11"/>
        <v>0</v>
      </c>
      <c r="BC11" s="526">
        <f t="shared" si="11"/>
        <v>4.5941807044410417E-3</v>
      </c>
      <c r="BD11" s="526">
        <f t="shared" si="11"/>
        <v>0</v>
      </c>
      <c r="BE11" s="527">
        <f t="shared" si="11"/>
        <v>0</v>
      </c>
      <c r="BF11" s="528">
        <f t="shared" si="11"/>
        <v>4.2674253200568994E-3</v>
      </c>
      <c r="BG11" s="526">
        <f t="shared" si="11"/>
        <v>0</v>
      </c>
      <c r="BH11" s="526">
        <f t="shared" si="11"/>
        <v>0</v>
      </c>
      <c r="BI11" s="526">
        <f t="shared" si="11"/>
        <v>4.5941807044410417E-3</v>
      </c>
      <c r="BJ11" s="526">
        <f t="shared" si="11"/>
        <v>0</v>
      </c>
      <c r="BK11" s="529">
        <f t="shared" si="11"/>
        <v>0</v>
      </c>
      <c r="BL11" s="532">
        <f t="shared" si="11"/>
        <v>3.788258484368858E-3</v>
      </c>
      <c r="BM11" s="533"/>
      <c r="BN11" s="532">
        <f>BN10/BN5</f>
        <v>1.295120908470161E-2</v>
      </c>
      <c r="BO11" s="534"/>
      <c r="BP11" s="526">
        <f>BP10/BP5</f>
        <v>9.4141457812654677E-3</v>
      </c>
      <c r="BQ11" s="535"/>
      <c r="BR11" s="532">
        <f>BR10/BR5</f>
        <v>1.2155591572123178E-3</v>
      </c>
      <c r="BS11" s="534"/>
      <c r="BT11" s="526">
        <f>BT10/BT5</f>
        <v>1.4684287812041115E-3</v>
      </c>
      <c r="BU11" s="534"/>
      <c r="BV11" s="536"/>
    </row>
    <row r="12" spans="1:74" ht="18.75" customHeight="1">
      <c r="A12" s="388"/>
      <c r="B12" s="388"/>
      <c r="C12" s="440" t="s">
        <v>271</v>
      </c>
      <c r="D12" s="537" t="s">
        <v>109</v>
      </c>
      <c r="E12" s="421">
        <f t="shared" ref="E12:BK12" si="12">SUM(E13:E21)</f>
        <v>61448</v>
      </c>
      <c r="F12" s="422">
        <f t="shared" si="12"/>
        <v>53679</v>
      </c>
      <c r="G12" s="425">
        <f t="shared" si="12"/>
        <v>72704</v>
      </c>
      <c r="H12" s="422">
        <f t="shared" si="12"/>
        <v>85236</v>
      </c>
      <c r="I12" s="427">
        <f t="shared" si="12"/>
        <v>83804</v>
      </c>
      <c r="J12" s="424">
        <f t="shared" si="12"/>
        <v>90612</v>
      </c>
      <c r="K12" s="425">
        <f t="shared" si="12"/>
        <v>95118</v>
      </c>
      <c r="L12" s="422">
        <f t="shared" si="12"/>
        <v>69214</v>
      </c>
      <c r="M12" s="427">
        <f t="shared" si="12"/>
        <v>90384</v>
      </c>
      <c r="N12" s="422">
        <f t="shared" si="12"/>
        <v>95902</v>
      </c>
      <c r="O12" s="428">
        <f t="shared" si="12"/>
        <v>90384</v>
      </c>
      <c r="P12" s="425">
        <f t="shared" si="12"/>
        <v>90249</v>
      </c>
      <c r="Q12" s="425">
        <f t="shared" si="12"/>
        <v>144912</v>
      </c>
      <c r="R12" s="425">
        <f t="shared" si="12"/>
        <v>0</v>
      </c>
      <c r="S12" s="425">
        <f t="shared" si="12"/>
        <v>117247</v>
      </c>
      <c r="T12" s="425">
        <f t="shared" si="12"/>
        <v>123935</v>
      </c>
      <c r="U12" s="427">
        <f t="shared" si="12"/>
        <v>141500</v>
      </c>
      <c r="V12" s="424">
        <f t="shared" si="12"/>
        <v>134127</v>
      </c>
      <c r="W12" s="425">
        <f t="shared" si="12"/>
        <v>138097.81699999998</v>
      </c>
      <c r="X12" s="425">
        <f t="shared" si="12"/>
        <v>136906.989</v>
      </c>
      <c r="Y12" s="425">
        <f t="shared" si="12"/>
        <v>32241.848999999987</v>
      </c>
      <c r="Z12" s="425">
        <f t="shared" si="12"/>
        <v>150685.86900000001</v>
      </c>
      <c r="AA12" s="428">
        <f t="shared" si="12"/>
        <v>133871.753</v>
      </c>
      <c r="AB12" s="538">
        <f t="shared" si="12"/>
        <v>146130.04300000001</v>
      </c>
      <c r="AC12" s="422">
        <f t="shared" si="12"/>
        <v>130923.925</v>
      </c>
      <c r="AD12" s="425">
        <f t="shared" si="12"/>
        <v>135826.255</v>
      </c>
      <c r="AE12" s="429">
        <f t="shared" si="12"/>
        <v>157103.15</v>
      </c>
      <c r="AF12" s="429">
        <f t="shared" si="12"/>
        <v>144578.89500000002</v>
      </c>
      <c r="AG12" s="539">
        <f t="shared" si="12"/>
        <v>145139.93</v>
      </c>
      <c r="AH12" s="429">
        <f t="shared" si="12"/>
        <v>144617.57500000001</v>
      </c>
      <c r="AI12" s="429">
        <f t="shared" si="12"/>
        <v>145156.22999999998</v>
      </c>
      <c r="AJ12" s="429">
        <f t="shared" si="12"/>
        <v>145124.215</v>
      </c>
      <c r="AK12" s="429">
        <f t="shared" si="12"/>
        <v>124632.78999999998</v>
      </c>
      <c r="AL12" s="429">
        <f t="shared" si="12"/>
        <v>145086.84</v>
      </c>
      <c r="AM12" s="432">
        <f t="shared" si="12"/>
        <v>144588.15</v>
      </c>
      <c r="AN12" s="429">
        <f t="shared" si="12"/>
        <v>115239</v>
      </c>
      <c r="AO12" s="429">
        <f t="shared" si="12"/>
        <v>172842</v>
      </c>
      <c r="AP12" s="429">
        <f t="shared" si="12"/>
        <v>130077</v>
      </c>
      <c r="AQ12" s="429">
        <f t="shared" si="12"/>
        <v>130077</v>
      </c>
      <c r="AR12" s="429">
        <f t="shared" si="12"/>
        <v>130315</v>
      </c>
      <c r="AS12" s="430">
        <f t="shared" si="12"/>
        <v>131470</v>
      </c>
      <c r="AT12" s="431">
        <f t="shared" si="12"/>
        <v>131470</v>
      </c>
      <c r="AU12" s="429">
        <f t="shared" si="12"/>
        <v>131470</v>
      </c>
      <c r="AV12" s="429">
        <f t="shared" si="12"/>
        <v>121470</v>
      </c>
      <c r="AW12" s="429">
        <f t="shared" si="12"/>
        <v>131470</v>
      </c>
      <c r="AX12" s="429">
        <f t="shared" si="12"/>
        <v>131470</v>
      </c>
      <c r="AY12" s="430">
        <f t="shared" si="12"/>
        <v>131470</v>
      </c>
      <c r="AZ12" s="540">
        <f t="shared" si="12"/>
        <v>125239</v>
      </c>
      <c r="BA12" s="429">
        <f t="shared" si="12"/>
        <v>182842</v>
      </c>
      <c r="BB12" s="429">
        <f t="shared" si="12"/>
        <v>140077</v>
      </c>
      <c r="BC12" s="429">
        <f t="shared" si="12"/>
        <v>140077</v>
      </c>
      <c r="BD12" s="429">
        <f t="shared" si="12"/>
        <v>140315</v>
      </c>
      <c r="BE12" s="430">
        <f t="shared" si="12"/>
        <v>141470</v>
      </c>
      <c r="BF12" s="431">
        <f t="shared" si="12"/>
        <v>141470</v>
      </c>
      <c r="BG12" s="429">
        <f t="shared" si="12"/>
        <v>141470</v>
      </c>
      <c r="BH12" s="429">
        <f t="shared" si="12"/>
        <v>131470</v>
      </c>
      <c r="BI12" s="429">
        <f t="shared" si="12"/>
        <v>141470</v>
      </c>
      <c r="BJ12" s="429">
        <f t="shared" si="12"/>
        <v>141470</v>
      </c>
      <c r="BK12" s="432">
        <f t="shared" si="12"/>
        <v>141470</v>
      </c>
      <c r="BL12" s="541">
        <f>SUM(E12:P12)</f>
        <v>978734</v>
      </c>
      <c r="BM12" s="542" t="s">
        <v>151</v>
      </c>
      <c r="BN12" s="433">
        <f t="shared" ref="BN12:BN21" si="13">SUM(P12:AA12)</f>
        <v>1343774.277</v>
      </c>
      <c r="BO12" s="435">
        <f t="shared" ref="BO12:BO21" si="14">BN12/BL12</f>
        <v>1.3729718973694589</v>
      </c>
      <c r="BP12" s="436">
        <f t="shared" ref="BP12:BP21" si="15">SUM(AB12:AM12)</f>
        <v>1708907.9980000001</v>
      </c>
      <c r="BQ12" s="543">
        <f t="shared" ref="BQ12:BQ21" si="16">BP12/BN12</f>
        <v>1.2717225111758856</v>
      </c>
      <c r="BR12" s="433">
        <f t="shared" ref="BR12:BR21" si="17">SUM(AN12:AY12)</f>
        <v>1588840</v>
      </c>
      <c r="BS12" s="435">
        <f t="shared" ref="BS12:BS21" si="18">BR12/BP12</f>
        <v>0.92973992857396637</v>
      </c>
      <c r="BT12" s="436">
        <f t="shared" ref="BT12:BT21" si="19">SUM(AZ12:BK12)</f>
        <v>1708840</v>
      </c>
      <c r="BU12" s="435">
        <f t="shared" ref="BU12:BU21" si="20">BT12/BR12</f>
        <v>1.0755267994259963</v>
      </c>
      <c r="BV12" s="438"/>
    </row>
    <row r="13" spans="1:74" ht="18.75" customHeight="1">
      <c r="A13" s="388"/>
      <c r="B13" s="388"/>
      <c r="C13" s="440"/>
      <c r="D13" s="544" t="s">
        <v>272</v>
      </c>
      <c r="E13" s="447">
        <f>'FY-1(月次)収入予実'!F11</f>
        <v>0</v>
      </c>
      <c r="F13" s="452">
        <f>'FY-1(月次)収入予実'!G11</f>
        <v>0</v>
      </c>
      <c r="G13" s="452">
        <f>'FY-1(月次)収入予実'!H11</f>
        <v>19400</v>
      </c>
      <c r="H13" s="452">
        <f>'FY-1(月次)収入予実'!I11</f>
        <v>18400</v>
      </c>
      <c r="I13" s="545">
        <f>'FY-1(月次)収入予実'!J11</f>
        <v>18400</v>
      </c>
      <c r="J13" s="450">
        <f>'FY-1(月次)収入予実'!K11</f>
        <v>18400</v>
      </c>
      <c r="K13" s="448">
        <f>'FY-1(月次)収入予実'!L11</f>
        <v>18400</v>
      </c>
      <c r="L13" s="452">
        <f>'FY-1(月次)収入予実'!M11</f>
        <v>18400</v>
      </c>
      <c r="M13" s="452">
        <f>'FY-1(月次)収入予実'!N11</f>
        <v>18400</v>
      </c>
      <c r="N13" s="452">
        <f>'FY-1(月次)収入予実'!O11</f>
        <v>18400</v>
      </c>
      <c r="O13" s="546">
        <f>'FY-1(月次)収入予実'!P11</f>
        <v>18400</v>
      </c>
      <c r="P13" s="449">
        <f>'FY-2(月次)収入'!D13</f>
        <v>18400</v>
      </c>
      <c r="Q13" s="452">
        <f>'FY-2(月次)収入'!E13</f>
        <v>18400</v>
      </c>
      <c r="R13" s="452">
        <f>'FY-2(月次)収入'!F13</f>
        <v>0</v>
      </c>
      <c r="S13" s="452">
        <f>'FY-2(月次)収入'!G13</f>
        <v>21100</v>
      </c>
      <c r="T13" s="452">
        <f>'FY-2(月次)収入'!H13</f>
        <v>20200</v>
      </c>
      <c r="U13" s="545">
        <f>'FY-2(月次)収入'!I13</f>
        <v>20200</v>
      </c>
      <c r="V13" s="450">
        <f>'FY-2(月次)収入'!J13</f>
        <v>20200</v>
      </c>
      <c r="W13" s="448">
        <f>'FY-2(月次)収入'!K13</f>
        <v>20200</v>
      </c>
      <c r="X13" s="452">
        <f>'FY-2(月次)収入'!L13</f>
        <v>20200</v>
      </c>
      <c r="Y13" s="452">
        <f>'FY-2(月次)収入'!M13</f>
        <v>20200</v>
      </c>
      <c r="Z13" s="452">
        <f>'FY-2(月次)収入'!N13</f>
        <v>20200</v>
      </c>
      <c r="AA13" s="546">
        <f>'FY-2(月次)収入'!O13</f>
        <v>20200</v>
      </c>
      <c r="AB13" s="547">
        <f>'FY-3(月次)収入'!D13</f>
        <v>20200</v>
      </c>
      <c r="AC13" s="545">
        <f>'FY-3(月次)収入'!E13</f>
        <v>20200</v>
      </c>
      <c r="AD13" s="545">
        <f>'FY-3(月次)収入'!F13</f>
        <v>25100</v>
      </c>
      <c r="AE13" s="548">
        <f>'FY-3(月次)収入'!G13</f>
        <v>25200</v>
      </c>
      <c r="AF13" s="548">
        <f>'FY-3(月次)収入'!H13</f>
        <v>25200</v>
      </c>
      <c r="AG13" s="549">
        <f>'FY-3(月次)収入'!I13</f>
        <v>25200</v>
      </c>
      <c r="AH13" s="550">
        <f>'FY-3(月次)収入'!J13</f>
        <v>25200</v>
      </c>
      <c r="AI13" s="548">
        <f>'FY-3(月次)収入'!K13</f>
        <v>25200</v>
      </c>
      <c r="AJ13" s="548">
        <f>'FY-3(月次)収入'!L13</f>
        <v>25200</v>
      </c>
      <c r="AK13" s="548">
        <f>'FY-3(月次)収入'!M13</f>
        <v>25200</v>
      </c>
      <c r="AL13" s="548">
        <f>'FY-3(月次)収入'!N13</f>
        <v>25200</v>
      </c>
      <c r="AM13" s="551">
        <f>'FY-3(月次)収入'!O13</f>
        <v>25200</v>
      </c>
      <c r="AN13" s="552">
        <v>30000</v>
      </c>
      <c r="AO13" s="552">
        <v>30000</v>
      </c>
      <c r="AP13" s="552">
        <v>30000</v>
      </c>
      <c r="AQ13" s="552">
        <v>30000</v>
      </c>
      <c r="AR13" s="552">
        <v>30000</v>
      </c>
      <c r="AS13" s="553">
        <v>30000</v>
      </c>
      <c r="AT13" s="554">
        <v>30000</v>
      </c>
      <c r="AU13" s="552">
        <v>30000</v>
      </c>
      <c r="AV13" s="552">
        <v>30000</v>
      </c>
      <c r="AW13" s="552">
        <v>30000</v>
      </c>
      <c r="AX13" s="552">
        <v>30000</v>
      </c>
      <c r="AY13" s="552">
        <v>30000</v>
      </c>
      <c r="AZ13" s="555">
        <v>40000</v>
      </c>
      <c r="BA13" s="552">
        <v>40000</v>
      </c>
      <c r="BB13" s="552">
        <v>40000</v>
      </c>
      <c r="BC13" s="552">
        <v>40000</v>
      </c>
      <c r="BD13" s="552">
        <v>40000</v>
      </c>
      <c r="BE13" s="553">
        <v>40000</v>
      </c>
      <c r="BF13" s="554">
        <v>40000</v>
      </c>
      <c r="BG13" s="552">
        <v>40000</v>
      </c>
      <c r="BH13" s="552">
        <v>40000</v>
      </c>
      <c r="BI13" s="552">
        <v>40000</v>
      </c>
      <c r="BJ13" s="552">
        <v>40000</v>
      </c>
      <c r="BK13" s="556">
        <v>40000</v>
      </c>
      <c r="BL13" s="557">
        <f t="shared" ref="BL13:BL21" si="21">SUM(E13:O13)</f>
        <v>166600</v>
      </c>
      <c r="BM13" s="558" t="s">
        <v>151</v>
      </c>
      <c r="BN13" s="557">
        <f t="shared" si="13"/>
        <v>219500</v>
      </c>
      <c r="BO13" s="559">
        <f t="shared" si="14"/>
        <v>1.3175270108043218</v>
      </c>
      <c r="BP13" s="560">
        <f t="shared" si="15"/>
        <v>292300</v>
      </c>
      <c r="BQ13" s="561">
        <f t="shared" si="16"/>
        <v>1.3316628701594533</v>
      </c>
      <c r="BR13" s="557">
        <f t="shared" si="17"/>
        <v>360000</v>
      </c>
      <c r="BS13" s="559">
        <f t="shared" si="18"/>
        <v>1.2316113581936368</v>
      </c>
      <c r="BT13" s="560">
        <f t="shared" si="19"/>
        <v>480000</v>
      </c>
      <c r="BU13" s="559">
        <f t="shared" si="20"/>
        <v>1.3333333333333333</v>
      </c>
      <c r="BV13" s="438"/>
    </row>
    <row r="14" spans="1:74" ht="18.75" customHeight="1">
      <c r="A14" s="388"/>
      <c r="B14" s="388"/>
      <c r="C14" s="440"/>
      <c r="D14" s="489" t="s">
        <v>273</v>
      </c>
      <c r="E14" s="490">
        <f>'FY-1(月次)収入予実'!F12</f>
        <v>8420</v>
      </c>
      <c r="F14" s="491">
        <f>'FY-1(月次)収入予実'!G12</f>
        <v>17240</v>
      </c>
      <c r="G14" s="491">
        <f>'FY-1(月次)収入予実'!H12</f>
        <v>12100</v>
      </c>
      <c r="H14" s="491">
        <f>'FY-1(月次)収入予実'!I12</f>
        <v>14060</v>
      </c>
      <c r="I14" s="492">
        <f>'FY-1(月次)収入予実'!J12</f>
        <v>12100</v>
      </c>
      <c r="J14" s="493">
        <f>'FY-1(月次)収入予実'!K12</f>
        <v>11610</v>
      </c>
      <c r="K14" s="494">
        <f>'FY-1(月次)収入予実'!L12</f>
        <v>16020</v>
      </c>
      <c r="L14" s="491">
        <f>'FY-1(月次)収入予実'!M12</f>
        <v>11610</v>
      </c>
      <c r="M14" s="491">
        <f>'FY-1(月次)収入予実'!N12</f>
        <v>11610</v>
      </c>
      <c r="N14" s="491">
        <f>'FY-1(月次)収入予実'!O12</f>
        <v>16750</v>
      </c>
      <c r="O14" s="562">
        <f>'FY-1(月次)収入予実'!P12</f>
        <v>11610</v>
      </c>
      <c r="P14" s="563">
        <f>'FY-2(月次)収入'!D14</f>
        <v>11610</v>
      </c>
      <c r="Q14" s="564">
        <f>'FY-2(月次)収入'!E14</f>
        <v>8670</v>
      </c>
      <c r="R14" s="564">
        <f>'FY-2(月次)収入'!F14</f>
        <v>0</v>
      </c>
      <c r="S14" s="564">
        <f>'FY-2(月次)収入'!G14</f>
        <v>21070</v>
      </c>
      <c r="T14" s="564">
        <f>'FY-2(月次)収入'!H14</f>
        <v>28420</v>
      </c>
      <c r="U14" s="564">
        <f>'FY-2(月次)収入'!I14</f>
        <v>45440</v>
      </c>
      <c r="V14" s="565">
        <f>'FY-2(月次)収入'!J14</f>
        <v>38280</v>
      </c>
      <c r="W14" s="563">
        <f>'FY-2(月次)収入'!K14</f>
        <v>42140</v>
      </c>
      <c r="X14" s="564">
        <f>'FY-2(月次)収入'!L14</f>
        <v>41030</v>
      </c>
      <c r="Y14" s="564">
        <f>'FY-2(月次)収入'!M14</f>
        <v>22310</v>
      </c>
      <c r="Z14" s="564">
        <f>'FY-2(月次)収入'!N14</f>
        <v>37120</v>
      </c>
      <c r="AA14" s="566">
        <f>'FY-2(月次)収入'!O14</f>
        <v>20840</v>
      </c>
      <c r="AB14" s="496">
        <f>'FY-3(月次)収入'!D14</f>
        <v>42640</v>
      </c>
      <c r="AC14" s="497">
        <f>'FY-3(月次)収入'!E14</f>
        <v>21330</v>
      </c>
      <c r="AD14" s="497">
        <f>'FY-3(月次)収入'!F14</f>
        <v>21330</v>
      </c>
      <c r="AE14" s="567">
        <f>'FY-3(月次)収入'!G14</f>
        <v>42000</v>
      </c>
      <c r="AF14" s="567">
        <f>'FY-3(月次)収入'!H14</f>
        <v>30000</v>
      </c>
      <c r="AG14" s="568">
        <f>'FY-3(月次)収入'!I14</f>
        <v>30000</v>
      </c>
      <c r="AH14" s="569">
        <f>'FY-3(月次)収入'!J14</f>
        <v>30000</v>
      </c>
      <c r="AI14" s="567">
        <f>'FY-3(月次)収入'!K14</f>
        <v>30000</v>
      </c>
      <c r="AJ14" s="567">
        <f>'FY-3(月次)収入'!L14</f>
        <v>30000</v>
      </c>
      <c r="AK14" s="567">
        <f>'FY-3(月次)収入'!M14</f>
        <v>30000</v>
      </c>
      <c r="AL14" s="567">
        <f>'FY-3(月次)収入'!N14</f>
        <v>30000</v>
      </c>
      <c r="AM14" s="570">
        <f>'FY-3(月次)収入'!O14</f>
        <v>30000</v>
      </c>
      <c r="AN14" s="569">
        <v>25000</v>
      </c>
      <c r="AO14" s="569">
        <v>25000</v>
      </c>
      <c r="AP14" s="567">
        <v>25000</v>
      </c>
      <c r="AQ14" s="567">
        <v>25000</v>
      </c>
      <c r="AR14" s="567">
        <v>25000</v>
      </c>
      <c r="AS14" s="571">
        <v>25000</v>
      </c>
      <c r="AT14" s="572">
        <v>25000</v>
      </c>
      <c r="AU14" s="569">
        <v>25000</v>
      </c>
      <c r="AV14" s="567">
        <v>25000</v>
      </c>
      <c r="AW14" s="567">
        <v>25000</v>
      </c>
      <c r="AX14" s="567">
        <v>25000</v>
      </c>
      <c r="AY14" s="571">
        <v>25000</v>
      </c>
      <c r="AZ14" s="573">
        <v>25000</v>
      </c>
      <c r="BA14" s="569">
        <v>25000</v>
      </c>
      <c r="BB14" s="567">
        <v>25000</v>
      </c>
      <c r="BC14" s="567">
        <v>25000</v>
      </c>
      <c r="BD14" s="567">
        <v>25000</v>
      </c>
      <c r="BE14" s="571">
        <v>25000</v>
      </c>
      <c r="BF14" s="572">
        <v>25000</v>
      </c>
      <c r="BG14" s="569">
        <v>25000</v>
      </c>
      <c r="BH14" s="567">
        <v>25000</v>
      </c>
      <c r="BI14" s="567">
        <v>25000</v>
      </c>
      <c r="BJ14" s="567">
        <v>25000</v>
      </c>
      <c r="BK14" s="570">
        <v>25000</v>
      </c>
      <c r="BL14" s="574">
        <f t="shared" si="21"/>
        <v>143130</v>
      </c>
      <c r="BM14" s="486" t="s">
        <v>151</v>
      </c>
      <c r="BN14" s="574">
        <f t="shared" si="13"/>
        <v>316930</v>
      </c>
      <c r="BO14" s="575">
        <f t="shared" si="14"/>
        <v>2.2142807238175086</v>
      </c>
      <c r="BP14" s="576">
        <f t="shared" si="15"/>
        <v>367300</v>
      </c>
      <c r="BQ14" s="577">
        <f t="shared" si="16"/>
        <v>1.1589309942258543</v>
      </c>
      <c r="BR14" s="574">
        <f t="shared" si="17"/>
        <v>300000</v>
      </c>
      <c r="BS14" s="575">
        <f t="shared" si="18"/>
        <v>0.8167710318540703</v>
      </c>
      <c r="BT14" s="576">
        <f t="shared" si="19"/>
        <v>300000</v>
      </c>
      <c r="BU14" s="575">
        <f t="shared" si="20"/>
        <v>1</v>
      </c>
      <c r="BV14" s="438"/>
    </row>
    <row r="15" spans="1:74" ht="18.75" customHeight="1">
      <c r="A15" s="388"/>
      <c r="B15" s="388"/>
      <c r="C15" s="440"/>
      <c r="D15" s="465" t="s">
        <v>274</v>
      </c>
      <c r="E15" s="578">
        <f>'FY-1(月次)収入予実'!F13</f>
        <v>17964</v>
      </c>
      <c r="F15" s="579">
        <f>'FY-1(月次)収入予実'!G13</f>
        <v>17964</v>
      </c>
      <c r="G15" s="579">
        <f>'FY-1(月次)収入予実'!H13</f>
        <v>17964</v>
      </c>
      <c r="H15" s="579">
        <f>'FY-1(月次)収入予実'!I13</f>
        <v>17964</v>
      </c>
      <c r="I15" s="580">
        <f>'FY-1(月次)収入予実'!J13</f>
        <v>17964</v>
      </c>
      <c r="J15" s="581">
        <f>'FY-1(月次)収入予実'!K13</f>
        <v>20459</v>
      </c>
      <c r="K15" s="582">
        <f>'FY-1(月次)収入予実'!L13</f>
        <v>20459</v>
      </c>
      <c r="L15" s="579">
        <f>'FY-1(月次)収入予実'!M13</f>
        <v>20459</v>
      </c>
      <c r="M15" s="579">
        <f>'FY-1(月次)収入予実'!N13</f>
        <v>20459</v>
      </c>
      <c r="N15" s="579">
        <f>'FY-1(月次)収入予実'!O13</f>
        <v>20459</v>
      </c>
      <c r="O15" s="583">
        <f>'FY-1(月次)収入予実'!P13</f>
        <v>20459</v>
      </c>
      <c r="P15" s="563">
        <f>'FY-2(月次)収入'!D15</f>
        <v>20315</v>
      </c>
      <c r="Q15" s="564">
        <f>'FY-2(月次)収入'!E15</f>
        <v>40630</v>
      </c>
      <c r="R15" s="564">
        <f>'FY-2(月次)収入'!F15</f>
        <v>0</v>
      </c>
      <c r="S15" s="564">
        <f>'FY-2(月次)収入'!G15</f>
        <v>23585</v>
      </c>
      <c r="T15" s="564">
        <f>'FY-2(月次)収入'!H15</f>
        <v>23585</v>
      </c>
      <c r="U15" s="564">
        <f>'FY-2(月次)収入'!I15</f>
        <v>23585</v>
      </c>
      <c r="V15" s="565">
        <f>'FY-2(月次)収入'!J15</f>
        <v>23585</v>
      </c>
      <c r="W15" s="563">
        <f>'FY-2(月次)収入'!K15</f>
        <v>23585</v>
      </c>
      <c r="X15" s="564">
        <f>'FY-2(月次)収入'!L15</f>
        <v>23585</v>
      </c>
      <c r="Y15" s="564">
        <f>'FY-2(月次)収入'!M15</f>
        <v>30260</v>
      </c>
      <c r="Z15" s="564">
        <f>'FY-2(月次)収入'!N15</f>
        <v>30260</v>
      </c>
      <c r="AA15" s="566">
        <f>'FY-2(月次)収入'!O15</f>
        <v>30260</v>
      </c>
      <c r="AB15" s="477">
        <f>'FY-3(月次)収入'!D15</f>
        <v>29140</v>
      </c>
      <c r="AC15" s="473">
        <f>'FY-3(月次)収入'!E15</f>
        <v>29140</v>
      </c>
      <c r="AD15" s="473">
        <f>'FY-3(月次)収入'!F15</f>
        <v>29140</v>
      </c>
      <c r="AE15" s="584">
        <f>'FY-3(月次)収入'!G15</f>
        <v>29140</v>
      </c>
      <c r="AF15" s="584">
        <f>'FY-3(月次)収入'!H15</f>
        <v>29140</v>
      </c>
      <c r="AG15" s="585">
        <f>'FY-3(月次)収入'!I15</f>
        <v>29140</v>
      </c>
      <c r="AH15" s="586">
        <f>'FY-3(月次)収入'!J15</f>
        <v>29140</v>
      </c>
      <c r="AI15" s="584">
        <f>'FY-3(月次)収入'!K15</f>
        <v>29140</v>
      </c>
      <c r="AJ15" s="584">
        <f>'FY-3(月次)収入'!L15</f>
        <v>29140</v>
      </c>
      <c r="AK15" s="584">
        <f>'FY-3(月次)収入'!M15</f>
        <v>29140</v>
      </c>
      <c r="AL15" s="584">
        <f>'FY-3(月次)収入'!N15</f>
        <v>29140</v>
      </c>
      <c r="AM15" s="587">
        <f>'FY-3(月次)収入'!O15</f>
        <v>29140</v>
      </c>
      <c r="AN15" s="586">
        <v>20315</v>
      </c>
      <c r="AO15" s="586">
        <v>40630</v>
      </c>
      <c r="AP15" s="584">
        <v>23585</v>
      </c>
      <c r="AQ15" s="584">
        <v>23585</v>
      </c>
      <c r="AR15" s="584">
        <v>23585</v>
      </c>
      <c r="AS15" s="588">
        <v>24775</v>
      </c>
      <c r="AT15" s="589">
        <v>24775</v>
      </c>
      <c r="AU15" s="586">
        <v>24775</v>
      </c>
      <c r="AV15" s="584">
        <v>24775</v>
      </c>
      <c r="AW15" s="584">
        <v>24775</v>
      </c>
      <c r="AX15" s="584">
        <v>24775</v>
      </c>
      <c r="AY15" s="588">
        <v>24775</v>
      </c>
      <c r="AZ15" s="590">
        <v>20315</v>
      </c>
      <c r="BA15" s="586">
        <v>40630</v>
      </c>
      <c r="BB15" s="584">
        <v>23585</v>
      </c>
      <c r="BC15" s="584">
        <v>23585</v>
      </c>
      <c r="BD15" s="584">
        <v>23585</v>
      </c>
      <c r="BE15" s="588">
        <v>24775</v>
      </c>
      <c r="BF15" s="589">
        <v>24775</v>
      </c>
      <c r="BG15" s="586">
        <v>24775</v>
      </c>
      <c r="BH15" s="584">
        <v>24775</v>
      </c>
      <c r="BI15" s="584">
        <v>24775</v>
      </c>
      <c r="BJ15" s="584">
        <v>24775</v>
      </c>
      <c r="BK15" s="587">
        <v>24775</v>
      </c>
      <c r="BL15" s="574">
        <f t="shared" si="21"/>
        <v>212574</v>
      </c>
      <c r="BM15" s="507" t="s">
        <v>151</v>
      </c>
      <c r="BN15" s="574">
        <f t="shared" si="13"/>
        <v>293235</v>
      </c>
      <c r="BO15" s="575">
        <f t="shared" si="14"/>
        <v>1.3794490389229161</v>
      </c>
      <c r="BP15" s="576">
        <f t="shared" si="15"/>
        <v>349680</v>
      </c>
      <c r="BQ15" s="577">
        <f t="shared" si="16"/>
        <v>1.1924906644841169</v>
      </c>
      <c r="BR15" s="574">
        <f t="shared" si="17"/>
        <v>305125</v>
      </c>
      <c r="BS15" s="575">
        <f t="shared" si="18"/>
        <v>0.87258350491878289</v>
      </c>
      <c r="BT15" s="576">
        <f t="shared" si="19"/>
        <v>305125</v>
      </c>
      <c r="BU15" s="575">
        <f t="shared" si="20"/>
        <v>1</v>
      </c>
      <c r="BV15" s="438"/>
    </row>
    <row r="16" spans="1:74" ht="18.75" customHeight="1">
      <c r="A16" s="388"/>
      <c r="B16" s="388"/>
      <c r="C16" s="440"/>
      <c r="D16" s="591" t="s">
        <v>275</v>
      </c>
      <c r="E16" s="592">
        <f>'FY-1(月次)収入予実'!F14</f>
        <v>2124</v>
      </c>
      <c r="F16" s="593">
        <f>'FY-1(月次)収入予実'!G14</f>
        <v>2775</v>
      </c>
      <c r="G16" s="593">
        <f>'FY-1(月次)収入予実'!H14</f>
        <v>2400</v>
      </c>
      <c r="H16" s="593">
        <f>'FY-1(月次)収入予実'!I14</f>
        <v>2532</v>
      </c>
      <c r="I16" s="594">
        <f>'FY-1(月次)収入予実'!J14</f>
        <v>2400</v>
      </c>
      <c r="J16" s="595">
        <f>'FY-1(月次)収入予実'!K14</f>
        <v>2628</v>
      </c>
      <c r="K16" s="596">
        <f>'FY-1(月次)収入予実'!L14</f>
        <v>2724</v>
      </c>
      <c r="L16" s="593">
        <f>'FY-1(月次)収入予実'!M14</f>
        <v>2400</v>
      </c>
      <c r="M16" s="593">
        <f>'FY-1(月次)収入予実'!N14</f>
        <v>2400</v>
      </c>
      <c r="N16" s="593">
        <f>'FY-1(月次)収入予実'!O14</f>
        <v>2778</v>
      </c>
      <c r="O16" s="597">
        <f>'FY-1(月次)収入予実'!P14</f>
        <v>2400</v>
      </c>
      <c r="P16" s="563">
        <f>'FY-2(月次)収入'!D16</f>
        <v>2409</v>
      </c>
      <c r="Q16" s="564">
        <f>'FY-2(月次)収入'!E16</f>
        <v>2182</v>
      </c>
      <c r="R16" s="564">
        <f>'FY-2(月次)収入'!F16</f>
        <v>0</v>
      </c>
      <c r="S16" s="564">
        <f>'FY-2(月次)収入'!G16</f>
        <v>2997</v>
      </c>
      <c r="T16" s="564">
        <f>'FY-2(月次)収入'!H16</f>
        <v>3235</v>
      </c>
      <c r="U16" s="564">
        <f>'FY-2(月次)収入'!I16</f>
        <v>3780</v>
      </c>
      <c r="V16" s="565">
        <f>'FY-2(月次)収入'!J16</f>
        <v>3567</v>
      </c>
      <c r="W16" s="563">
        <f>'FY-2(月次)収入'!K16</f>
        <v>3677.8170000000005</v>
      </c>
      <c r="X16" s="564">
        <f>'FY-2(月次)収入'!L16</f>
        <v>3596.9890000000005</v>
      </c>
      <c r="Y16" s="564">
        <f>'FY-2(月次)収入'!M16</f>
        <v>3126.8490000000002</v>
      </c>
      <c r="Z16" s="564">
        <f>'FY-2(月次)収入'!N16</f>
        <v>3630.8690000000001</v>
      </c>
      <c r="AA16" s="566">
        <f>'FY-2(月次)収入'!O16</f>
        <v>3096.7530000000002</v>
      </c>
      <c r="AB16" s="598">
        <f>'FY-3(月次)収入'!D16</f>
        <v>3783.0430000000006</v>
      </c>
      <c r="AC16" s="599">
        <f>'FY-3(月次)収入'!E16</f>
        <v>2810.9250000000002</v>
      </c>
      <c r="AD16" s="599">
        <f>'FY-3(月次)収入'!F16</f>
        <v>2813.2550000000001</v>
      </c>
      <c r="AE16" s="600">
        <f>'FY-3(月次)収入'!G16</f>
        <v>3320.15</v>
      </c>
      <c r="AF16" s="600">
        <f>'FY-3(月次)収入'!H16</f>
        <v>2795.895</v>
      </c>
      <c r="AG16" s="601">
        <f>'FY-3(月次)収入'!I16</f>
        <v>3356.9300000000003</v>
      </c>
      <c r="AH16" s="602">
        <f>'FY-3(月次)収入'!J16</f>
        <v>2834.5750000000003</v>
      </c>
      <c r="AI16" s="600">
        <f>'FY-3(月次)収入'!K16</f>
        <v>3373.23</v>
      </c>
      <c r="AJ16" s="600">
        <f>'FY-3(月次)収入'!L16</f>
        <v>3341.2150000000001</v>
      </c>
      <c r="AK16" s="600">
        <f>'FY-3(月次)収入'!M16</f>
        <v>2849.79</v>
      </c>
      <c r="AL16" s="600">
        <f>'FY-3(月次)収入'!N16</f>
        <v>3303.84</v>
      </c>
      <c r="AM16" s="603">
        <f>'FY-3(月次)収入'!O16</f>
        <v>2805.15</v>
      </c>
      <c r="AN16" s="602">
        <v>2409</v>
      </c>
      <c r="AO16" s="602">
        <v>2182</v>
      </c>
      <c r="AP16" s="600">
        <v>2997</v>
      </c>
      <c r="AQ16" s="600">
        <v>2997</v>
      </c>
      <c r="AR16" s="600">
        <v>3235</v>
      </c>
      <c r="AS16" s="604">
        <v>3200</v>
      </c>
      <c r="AT16" s="605">
        <v>3200</v>
      </c>
      <c r="AU16" s="602">
        <v>3200</v>
      </c>
      <c r="AV16" s="600">
        <v>3200</v>
      </c>
      <c r="AW16" s="600">
        <v>3200</v>
      </c>
      <c r="AX16" s="600">
        <v>3200</v>
      </c>
      <c r="AY16" s="604">
        <v>3200</v>
      </c>
      <c r="AZ16" s="606">
        <v>2409</v>
      </c>
      <c r="BA16" s="602">
        <v>2182</v>
      </c>
      <c r="BB16" s="600">
        <v>2997</v>
      </c>
      <c r="BC16" s="600">
        <v>2997</v>
      </c>
      <c r="BD16" s="600">
        <v>3235</v>
      </c>
      <c r="BE16" s="604">
        <v>3200</v>
      </c>
      <c r="BF16" s="605">
        <v>3200</v>
      </c>
      <c r="BG16" s="602">
        <v>3200</v>
      </c>
      <c r="BH16" s="600">
        <v>3200</v>
      </c>
      <c r="BI16" s="600">
        <v>3200</v>
      </c>
      <c r="BJ16" s="600">
        <v>3200</v>
      </c>
      <c r="BK16" s="603">
        <v>3200</v>
      </c>
      <c r="BL16" s="574">
        <f t="shared" si="21"/>
        <v>27561</v>
      </c>
      <c r="BM16" s="507" t="s">
        <v>151</v>
      </c>
      <c r="BN16" s="574">
        <f t="shared" si="13"/>
        <v>35299.276999999995</v>
      </c>
      <c r="BO16" s="575">
        <f t="shared" si="14"/>
        <v>1.2807690940096512</v>
      </c>
      <c r="BP16" s="576">
        <f t="shared" si="15"/>
        <v>37387.998000000007</v>
      </c>
      <c r="BQ16" s="577">
        <f t="shared" si="16"/>
        <v>1.0591717785041324</v>
      </c>
      <c r="BR16" s="574">
        <f t="shared" si="17"/>
        <v>36220</v>
      </c>
      <c r="BS16" s="575">
        <f t="shared" si="18"/>
        <v>0.96876008177811479</v>
      </c>
      <c r="BT16" s="576">
        <f t="shared" si="19"/>
        <v>36220</v>
      </c>
      <c r="BU16" s="575">
        <f t="shared" si="20"/>
        <v>1</v>
      </c>
      <c r="BV16" s="438"/>
    </row>
    <row r="17" spans="1:74" ht="18.75" customHeight="1">
      <c r="A17" s="388"/>
      <c r="B17" s="388"/>
      <c r="C17" s="440"/>
      <c r="D17" s="607" t="s">
        <v>276</v>
      </c>
      <c r="E17" s="608">
        <f>'FY-1(月次)収入予実'!F15</f>
        <v>32940</v>
      </c>
      <c r="F17" s="609">
        <f>'FY-1(月次)収入予実'!G15</f>
        <v>32940</v>
      </c>
      <c r="G17" s="609">
        <f>'FY-1(月次)収入予実'!H15</f>
        <v>32940</v>
      </c>
      <c r="H17" s="609">
        <f>'FY-1(月次)収入予実'!I15</f>
        <v>32940</v>
      </c>
      <c r="I17" s="610">
        <f>'FY-1(月次)収入予実'!J15</f>
        <v>32940</v>
      </c>
      <c r="J17" s="611">
        <f>'FY-1(月次)収入予実'!K15</f>
        <v>37515</v>
      </c>
      <c r="K17" s="612">
        <f>'FY-1(月次)収入予実'!L15</f>
        <v>37515</v>
      </c>
      <c r="L17" s="609">
        <f>'FY-1(月次)収入予実'!M15</f>
        <v>37515</v>
      </c>
      <c r="M17" s="609">
        <f>'FY-1(月次)収入予実'!N15</f>
        <v>37515</v>
      </c>
      <c r="N17" s="609">
        <f>'FY-1(月次)収入予実'!O15</f>
        <v>37515</v>
      </c>
      <c r="O17" s="613">
        <f>'FY-1(月次)収入予実'!P15</f>
        <v>37515</v>
      </c>
      <c r="P17" s="563">
        <f>'FY-2(月次)収入'!D17</f>
        <v>37515</v>
      </c>
      <c r="Q17" s="564">
        <f>'FY-2(月次)収入'!E17</f>
        <v>75030</v>
      </c>
      <c r="R17" s="564">
        <f>'FY-2(月次)収入'!F17</f>
        <v>0</v>
      </c>
      <c r="S17" s="564">
        <f>'FY-2(月次)収入'!G17</f>
        <v>48495</v>
      </c>
      <c r="T17" s="564">
        <f>'FY-2(月次)収入'!H17</f>
        <v>48495</v>
      </c>
      <c r="U17" s="564">
        <f>'FY-2(月次)収入'!I17</f>
        <v>48495</v>
      </c>
      <c r="V17" s="565">
        <f>'FY-2(月次)収入'!J17</f>
        <v>48495</v>
      </c>
      <c r="W17" s="563">
        <f>'FY-2(月次)収入'!K17</f>
        <v>48495</v>
      </c>
      <c r="X17" s="564">
        <f>'FY-2(月次)収入'!L17</f>
        <v>48495</v>
      </c>
      <c r="Y17" s="564">
        <f>'FY-2(月次)収入'!M17</f>
        <v>59475</v>
      </c>
      <c r="Z17" s="564">
        <f>'FY-2(月次)収入'!N17</f>
        <v>59475</v>
      </c>
      <c r="AA17" s="566">
        <f>'FY-2(月次)収入'!O17</f>
        <v>59475</v>
      </c>
      <c r="AB17" s="614">
        <f>'FY-3(月次)収入'!D17</f>
        <v>56730</v>
      </c>
      <c r="AC17" s="615">
        <f>'FY-3(月次)収入'!E17</f>
        <v>56730</v>
      </c>
      <c r="AD17" s="615">
        <f>'FY-3(月次)収入'!F17</f>
        <v>56730</v>
      </c>
      <c r="AE17" s="616">
        <f>'FY-3(月次)収入'!G17</f>
        <v>56730</v>
      </c>
      <c r="AF17" s="616">
        <f>'FY-3(月次)収入'!H17</f>
        <v>56730</v>
      </c>
      <c r="AG17" s="617">
        <f>'FY-3(月次)収入'!I17</f>
        <v>56730</v>
      </c>
      <c r="AH17" s="618">
        <f>'FY-3(月次)収入'!J17</f>
        <v>56730</v>
      </c>
      <c r="AI17" s="616">
        <f>'FY-3(月次)収入'!K17</f>
        <v>56730</v>
      </c>
      <c r="AJ17" s="616">
        <f>'FY-3(月次)収入'!L17</f>
        <v>56730</v>
      </c>
      <c r="AK17" s="616">
        <f>'FY-3(月次)収入'!M17</f>
        <v>56730</v>
      </c>
      <c r="AL17" s="616">
        <f>'FY-3(月次)収入'!N17</f>
        <v>56730</v>
      </c>
      <c r="AM17" s="619">
        <f>'FY-3(月次)収入'!O17</f>
        <v>56730</v>
      </c>
      <c r="AN17" s="618">
        <v>37515</v>
      </c>
      <c r="AO17" s="618">
        <v>75030</v>
      </c>
      <c r="AP17" s="616">
        <v>48495</v>
      </c>
      <c r="AQ17" s="616">
        <v>48495</v>
      </c>
      <c r="AR17" s="616">
        <v>48495</v>
      </c>
      <c r="AS17" s="620">
        <v>48495</v>
      </c>
      <c r="AT17" s="621">
        <v>48495</v>
      </c>
      <c r="AU17" s="618">
        <v>48495</v>
      </c>
      <c r="AV17" s="616">
        <v>48495</v>
      </c>
      <c r="AW17" s="616">
        <v>48495</v>
      </c>
      <c r="AX17" s="616">
        <v>48495</v>
      </c>
      <c r="AY17" s="620">
        <v>48495</v>
      </c>
      <c r="AZ17" s="622">
        <v>37515</v>
      </c>
      <c r="BA17" s="618">
        <v>75030</v>
      </c>
      <c r="BB17" s="616">
        <v>48495</v>
      </c>
      <c r="BC17" s="616">
        <v>48495</v>
      </c>
      <c r="BD17" s="616">
        <v>48495</v>
      </c>
      <c r="BE17" s="620">
        <v>48495</v>
      </c>
      <c r="BF17" s="621">
        <v>48495</v>
      </c>
      <c r="BG17" s="618">
        <v>48495</v>
      </c>
      <c r="BH17" s="616">
        <v>48495</v>
      </c>
      <c r="BI17" s="616">
        <v>48495</v>
      </c>
      <c r="BJ17" s="616">
        <v>48495</v>
      </c>
      <c r="BK17" s="619">
        <v>48495</v>
      </c>
      <c r="BL17" s="574">
        <f t="shared" si="21"/>
        <v>389790</v>
      </c>
      <c r="BM17" s="623" t="s">
        <v>151</v>
      </c>
      <c r="BN17" s="574">
        <f t="shared" si="13"/>
        <v>581940</v>
      </c>
      <c r="BO17" s="575">
        <f t="shared" si="14"/>
        <v>1.4929577464788732</v>
      </c>
      <c r="BP17" s="576">
        <f t="shared" si="15"/>
        <v>680760</v>
      </c>
      <c r="BQ17" s="577">
        <f t="shared" si="16"/>
        <v>1.1698113207547169</v>
      </c>
      <c r="BR17" s="574">
        <f t="shared" si="17"/>
        <v>597495</v>
      </c>
      <c r="BS17" s="575">
        <f t="shared" si="18"/>
        <v>0.87768817204301075</v>
      </c>
      <c r="BT17" s="576">
        <f t="shared" si="19"/>
        <v>597495</v>
      </c>
      <c r="BU17" s="575">
        <f t="shared" si="20"/>
        <v>1</v>
      </c>
      <c r="BV17" s="438"/>
    </row>
    <row r="18" spans="1:74" ht="18.75" customHeight="1">
      <c r="A18" s="388"/>
      <c r="B18" s="388"/>
      <c r="C18" s="440"/>
      <c r="D18" s="465" t="s">
        <v>277</v>
      </c>
      <c r="E18" s="578">
        <f>'FY-1(月次)収入予実'!F16</f>
        <v>0</v>
      </c>
      <c r="F18" s="579">
        <f>'FY-1(月次)収入予実'!G16</f>
        <v>-17240</v>
      </c>
      <c r="G18" s="579">
        <f>'FY-1(月次)収入予実'!H16</f>
        <v>-12100</v>
      </c>
      <c r="H18" s="579">
        <f>'FY-1(月次)収入予実'!I16</f>
        <v>-660</v>
      </c>
      <c r="I18" s="580">
        <f>'FY-1(月次)収入予実'!J16</f>
        <v>0</v>
      </c>
      <c r="J18" s="581">
        <f>'FY-1(月次)収入予実'!K16</f>
        <v>0</v>
      </c>
      <c r="K18" s="582">
        <f>'FY-1(月次)収入予実'!L16</f>
        <v>0</v>
      </c>
      <c r="L18" s="579">
        <f>'FY-1(月次)収入予実'!M16</f>
        <v>0</v>
      </c>
      <c r="M18" s="579">
        <f>'FY-1(月次)収入予実'!N16</f>
        <v>0</v>
      </c>
      <c r="N18" s="579">
        <f>'FY-1(月次)収入予実'!O16</f>
        <v>0</v>
      </c>
      <c r="O18" s="583">
        <f>'FY-1(月次)収入予実'!P16</f>
        <v>0</v>
      </c>
      <c r="P18" s="563">
        <f>'FY-2(月次)収入'!D18</f>
        <v>0</v>
      </c>
      <c r="Q18" s="564">
        <f>'FY-2(月次)収入'!E18</f>
        <v>0</v>
      </c>
      <c r="R18" s="564">
        <f>'FY-2(月次)収入'!F18</f>
        <v>0</v>
      </c>
      <c r="S18" s="564">
        <f>'FY-2(月次)収入'!G18</f>
        <v>0</v>
      </c>
      <c r="T18" s="564">
        <f>'FY-2(月次)収入'!H18</f>
        <v>0</v>
      </c>
      <c r="U18" s="564">
        <f>'FY-2(月次)収入'!I18</f>
        <v>0</v>
      </c>
      <c r="V18" s="565">
        <f>'FY-2(月次)収入'!J18</f>
        <v>0</v>
      </c>
      <c r="W18" s="563">
        <f>'FY-2(月次)収入'!K18</f>
        <v>0</v>
      </c>
      <c r="X18" s="564">
        <f>'FY-2(月次)収入'!L18</f>
        <v>0</v>
      </c>
      <c r="Y18" s="564">
        <f>'FY-2(月次)収入'!M18</f>
        <v>0</v>
      </c>
      <c r="Z18" s="564">
        <f>'FY-2(月次)収入'!N18</f>
        <v>0</v>
      </c>
      <c r="AA18" s="566">
        <f>'FY-2(月次)収入'!O18</f>
        <v>0</v>
      </c>
      <c r="AB18" s="477">
        <f>'FY-3(月次)収入'!D18</f>
        <v>-6363</v>
      </c>
      <c r="AC18" s="473">
        <f>'FY-3(月次)収入'!E18</f>
        <v>0</v>
      </c>
      <c r="AD18" s="473">
        <f>'FY-3(月次)収入'!F18</f>
        <v>0</v>
      </c>
      <c r="AE18" s="584">
        <f>'FY-3(月次)収入'!G18</f>
        <v>0</v>
      </c>
      <c r="AF18" s="584">
        <f>'FY-3(月次)収入'!H18</f>
        <v>0</v>
      </c>
      <c r="AG18" s="585">
        <f>'FY-3(月次)収入'!I18</f>
        <v>0</v>
      </c>
      <c r="AH18" s="586">
        <f>'FY-3(月次)収入'!J18</f>
        <v>0</v>
      </c>
      <c r="AI18" s="584">
        <f>'FY-3(月次)収入'!K18</f>
        <v>0</v>
      </c>
      <c r="AJ18" s="584">
        <f>'FY-3(月次)収入'!L18</f>
        <v>0</v>
      </c>
      <c r="AK18" s="584">
        <f>'FY-3(月次)収入'!M18</f>
        <v>0</v>
      </c>
      <c r="AL18" s="584">
        <f>'FY-3(月次)収入'!N18</f>
        <v>0</v>
      </c>
      <c r="AM18" s="587">
        <f>'FY-3(月次)収入'!O18</f>
        <v>0</v>
      </c>
      <c r="AN18" s="586">
        <v>0</v>
      </c>
      <c r="AO18" s="586">
        <v>0</v>
      </c>
      <c r="AP18" s="584">
        <v>0</v>
      </c>
      <c r="AQ18" s="584">
        <v>0</v>
      </c>
      <c r="AR18" s="584">
        <v>0</v>
      </c>
      <c r="AS18" s="588">
        <v>0</v>
      </c>
      <c r="AT18" s="589">
        <v>0</v>
      </c>
      <c r="AU18" s="586">
        <v>0</v>
      </c>
      <c r="AV18" s="584">
        <v>0</v>
      </c>
      <c r="AW18" s="584">
        <v>0</v>
      </c>
      <c r="AX18" s="584">
        <v>0</v>
      </c>
      <c r="AY18" s="588">
        <v>0</v>
      </c>
      <c r="AZ18" s="590">
        <v>0</v>
      </c>
      <c r="BA18" s="586">
        <v>0</v>
      </c>
      <c r="BB18" s="584">
        <v>0</v>
      </c>
      <c r="BC18" s="584">
        <v>0</v>
      </c>
      <c r="BD18" s="584">
        <v>0</v>
      </c>
      <c r="BE18" s="588">
        <v>0</v>
      </c>
      <c r="BF18" s="589">
        <v>0</v>
      </c>
      <c r="BG18" s="586">
        <v>0</v>
      </c>
      <c r="BH18" s="584">
        <v>0</v>
      </c>
      <c r="BI18" s="584">
        <v>0</v>
      </c>
      <c r="BJ18" s="584">
        <v>0</v>
      </c>
      <c r="BK18" s="587">
        <v>0</v>
      </c>
      <c r="BL18" s="574">
        <f t="shared" si="21"/>
        <v>-30000</v>
      </c>
      <c r="BM18" s="486" t="s">
        <v>151</v>
      </c>
      <c r="BN18" s="574">
        <f t="shared" si="13"/>
        <v>0</v>
      </c>
      <c r="BO18" s="575">
        <f t="shared" si="14"/>
        <v>0</v>
      </c>
      <c r="BP18" s="576">
        <f t="shared" si="15"/>
        <v>-6363</v>
      </c>
      <c r="BQ18" s="577" t="e">
        <f t="shared" si="16"/>
        <v>#DIV/0!</v>
      </c>
      <c r="BR18" s="574">
        <f t="shared" si="17"/>
        <v>0</v>
      </c>
      <c r="BS18" s="575">
        <f t="shared" si="18"/>
        <v>0</v>
      </c>
      <c r="BT18" s="576">
        <f t="shared" si="19"/>
        <v>0</v>
      </c>
      <c r="BU18" s="575" t="e">
        <f t="shared" si="20"/>
        <v>#DIV/0!</v>
      </c>
      <c r="BV18" s="438"/>
    </row>
    <row r="19" spans="1:74" ht="18.75" customHeight="1">
      <c r="A19" s="388"/>
      <c r="B19" s="388"/>
      <c r="C19" s="440"/>
      <c r="D19" s="591" t="s">
        <v>278</v>
      </c>
      <c r="E19" s="592">
        <f>'FY-1(月次)収入予実'!F17</f>
        <v>0</v>
      </c>
      <c r="F19" s="593">
        <f>'FY-1(月次)収入予実'!G17</f>
        <v>0</v>
      </c>
      <c r="G19" s="593">
        <f>'FY-1(月次)収入予実'!H17</f>
        <v>0</v>
      </c>
      <c r="H19" s="593">
        <f>'FY-1(月次)収入予実'!I17</f>
        <v>0</v>
      </c>
      <c r="I19" s="594">
        <f>'FY-1(月次)収入予実'!J17</f>
        <v>0</v>
      </c>
      <c r="J19" s="595">
        <f>'FY-1(月次)収入予実'!K17</f>
        <v>0</v>
      </c>
      <c r="K19" s="596">
        <f>'FY-1(月次)収入予実'!L17</f>
        <v>0</v>
      </c>
      <c r="L19" s="593">
        <f>'FY-1(月次)収入予実'!M17</f>
        <v>-21170</v>
      </c>
      <c r="M19" s="593">
        <f>'FY-1(月次)収入予実'!N17</f>
        <v>0</v>
      </c>
      <c r="N19" s="593">
        <f>'FY-1(月次)収入予実'!O17</f>
        <v>0</v>
      </c>
      <c r="O19" s="597">
        <f>'FY-1(月次)収入予実'!P17</f>
        <v>0</v>
      </c>
      <c r="P19" s="563">
        <f>'FY-2(月次)収入'!D19</f>
        <v>0</v>
      </c>
      <c r="Q19" s="564">
        <f>'FY-2(月次)収入'!E19</f>
        <v>0</v>
      </c>
      <c r="R19" s="564">
        <f>'FY-2(月次)収入'!F19</f>
        <v>0</v>
      </c>
      <c r="S19" s="564">
        <f>'FY-2(月次)収入'!G19</f>
        <v>0</v>
      </c>
      <c r="T19" s="564">
        <f>'FY-2(月次)収入'!H19</f>
        <v>0</v>
      </c>
      <c r="U19" s="564">
        <f>'FY-2(月次)収入'!I19</f>
        <v>0</v>
      </c>
      <c r="V19" s="565">
        <f>'FY-2(月次)収入'!J19</f>
        <v>0</v>
      </c>
      <c r="W19" s="563">
        <f>'FY-2(月次)収入'!K19</f>
        <v>0</v>
      </c>
      <c r="X19" s="564">
        <f>'FY-2(月次)収入'!L19</f>
        <v>0</v>
      </c>
      <c r="Y19" s="564">
        <f>'FY-2(月次)収入'!M19</f>
        <v>-103130</v>
      </c>
      <c r="Z19" s="564">
        <f>'FY-2(月次)収入'!N19</f>
        <v>0</v>
      </c>
      <c r="AA19" s="566">
        <f>'FY-2(月次)収入'!O19</f>
        <v>0</v>
      </c>
      <c r="AB19" s="598">
        <f>'FY-3(月次)収入'!D19</f>
        <v>0</v>
      </c>
      <c r="AC19" s="599">
        <f>'FY-3(月次)収入'!E19</f>
        <v>0</v>
      </c>
      <c r="AD19" s="599">
        <f>'FY-3(月次)収入'!F19</f>
        <v>0</v>
      </c>
      <c r="AE19" s="600">
        <f>'FY-3(月次)収入'!G19</f>
        <v>0</v>
      </c>
      <c r="AF19" s="600">
        <f>'FY-3(月次)収入'!H19</f>
        <v>0</v>
      </c>
      <c r="AG19" s="601">
        <f>'FY-3(月次)収入'!I19</f>
        <v>0</v>
      </c>
      <c r="AH19" s="602">
        <f>'FY-3(月次)収入'!J19</f>
        <v>0</v>
      </c>
      <c r="AI19" s="600">
        <f>'FY-3(月次)収入'!K19</f>
        <v>0</v>
      </c>
      <c r="AJ19" s="600">
        <f>'FY-3(月次)収入'!L19</f>
        <v>0</v>
      </c>
      <c r="AK19" s="600">
        <f>'FY-3(月次)収入'!M19</f>
        <v>-20000</v>
      </c>
      <c r="AL19" s="600">
        <f>'FY-3(月次)収入'!N19</f>
        <v>0</v>
      </c>
      <c r="AM19" s="603">
        <f>'FY-3(月次)収入'!O19</f>
        <v>0</v>
      </c>
      <c r="AN19" s="602">
        <v>0</v>
      </c>
      <c r="AO19" s="602">
        <v>0</v>
      </c>
      <c r="AP19" s="600">
        <v>0</v>
      </c>
      <c r="AQ19" s="600">
        <v>0</v>
      </c>
      <c r="AR19" s="600">
        <v>0</v>
      </c>
      <c r="AS19" s="604">
        <v>0</v>
      </c>
      <c r="AT19" s="605">
        <v>0</v>
      </c>
      <c r="AU19" s="602">
        <v>0</v>
      </c>
      <c r="AV19" s="600">
        <v>-10000</v>
      </c>
      <c r="AW19" s="600">
        <v>0</v>
      </c>
      <c r="AX19" s="600">
        <v>0</v>
      </c>
      <c r="AY19" s="604">
        <v>0</v>
      </c>
      <c r="AZ19" s="606">
        <v>0</v>
      </c>
      <c r="BA19" s="602">
        <v>0</v>
      </c>
      <c r="BB19" s="600">
        <v>0</v>
      </c>
      <c r="BC19" s="600">
        <v>0</v>
      </c>
      <c r="BD19" s="600">
        <v>0</v>
      </c>
      <c r="BE19" s="604">
        <v>0</v>
      </c>
      <c r="BF19" s="605">
        <v>0</v>
      </c>
      <c r="BG19" s="602">
        <v>0</v>
      </c>
      <c r="BH19" s="600">
        <v>-10000</v>
      </c>
      <c r="BI19" s="600">
        <v>0</v>
      </c>
      <c r="BJ19" s="600">
        <v>0</v>
      </c>
      <c r="BK19" s="603">
        <v>0</v>
      </c>
      <c r="BL19" s="574">
        <f t="shared" si="21"/>
        <v>-21170</v>
      </c>
      <c r="BM19" s="624" t="s">
        <v>151</v>
      </c>
      <c r="BN19" s="574">
        <f t="shared" si="13"/>
        <v>-103130</v>
      </c>
      <c r="BO19" s="575">
        <f t="shared" si="14"/>
        <v>4.8715162966461971</v>
      </c>
      <c r="BP19" s="576">
        <f t="shared" si="15"/>
        <v>-20000</v>
      </c>
      <c r="BQ19" s="577">
        <f t="shared" si="16"/>
        <v>0.19392999127315039</v>
      </c>
      <c r="BR19" s="574">
        <f t="shared" si="17"/>
        <v>-10000</v>
      </c>
      <c r="BS19" s="575">
        <f t="shared" si="18"/>
        <v>0.5</v>
      </c>
      <c r="BT19" s="576">
        <f t="shared" si="19"/>
        <v>-10000</v>
      </c>
      <c r="BU19" s="575">
        <f t="shared" si="20"/>
        <v>1</v>
      </c>
      <c r="BV19" s="438"/>
    </row>
    <row r="20" spans="1:74" ht="18.75" customHeight="1">
      <c r="A20" s="388"/>
      <c r="B20" s="388"/>
      <c r="C20" s="440"/>
      <c r="D20" s="607" t="s">
        <v>279</v>
      </c>
      <c r="E20" s="608">
        <v>0</v>
      </c>
      <c r="F20" s="609">
        <v>0</v>
      </c>
      <c r="G20" s="609">
        <v>0</v>
      </c>
      <c r="H20" s="609">
        <v>0</v>
      </c>
      <c r="I20" s="610">
        <v>0</v>
      </c>
      <c r="J20" s="611">
        <v>0</v>
      </c>
      <c r="K20" s="612">
        <v>0</v>
      </c>
      <c r="L20" s="609">
        <v>0</v>
      </c>
      <c r="M20" s="609">
        <v>0</v>
      </c>
      <c r="N20" s="609">
        <v>0</v>
      </c>
      <c r="O20" s="613">
        <v>0</v>
      </c>
      <c r="P20" s="563">
        <v>0</v>
      </c>
      <c r="Q20" s="564">
        <v>0</v>
      </c>
      <c r="R20" s="564">
        <v>0</v>
      </c>
      <c r="S20" s="564">
        <v>0</v>
      </c>
      <c r="T20" s="564">
        <v>0</v>
      </c>
      <c r="U20" s="564">
        <v>0</v>
      </c>
      <c r="V20" s="565">
        <v>0</v>
      </c>
      <c r="W20" s="563">
        <v>0</v>
      </c>
      <c r="X20" s="564">
        <v>0</v>
      </c>
      <c r="Y20" s="564">
        <v>0</v>
      </c>
      <c r="Z20" s="564">
        <v>0</v>
      </c>
      <c r="AA20" s="566">
        <v>0</v>
      </c>
      <c r="AB20" s="614">
        <f>'FY-3(月次)収入'!D20</f>
        <v>0</v>
      </c>
      <c r="AC20" s="615">
        <f>'FY-3(月次)収入'!E20</f>
        <v>713</v>
      </c>
      <c r="AD20" s="615">
        <f>'FY-3(月次)収入'!F20</f>
        <v>713</v>
      </c>
      <c r="AE20" s="616">
        <f>'FY-3(月次)収入'!G20</f>
        <v>713</v>
      </c>
      <c r="AF20" s="616">
        <f>'FY-3(月次)収入'!H20</f>
        <v>713</v>
      </c>
      <c r="AG20" s="617">
        <f>'FY-3(月次)収入'!I20</f>
        <v>713</v>
      </c>
      <c r="AH20" s="618">
        <f>'FY-3(月次)収入'!J20</f>
        <v>713</v>
      </c>
      <c r="AI20" s="616">
        <f>'FY-3(月次)収入'!K20</f>
        <v>713</v>
      </c>
      <c r="AJ20" s="616">
        <f>'FY-3(月次)収入'!L20</f>
        <v>713</v>
      </c>
      <c r="AK20" s="616">
        <f>'FY-3(月次)収入'!M20</f>
        <v>713</v>
      </c>
      <c r="AL20" s="616">
        <f>'FY-3(月次)収入'!N20</f>
        <v>713</v>
      </c>
      <c r="AM20" s="619">
        <f>'FY-3(月次)収入'!O20</f>
        <v>713</v>
      </c>
      <c r="AN20" s="618">
        <v>0</v>
      </c>
      <c r="AO20" s="618">
        <v>0</v>
      </c>
      <c r="AP20" s="616">
        <v>0</v>
      </c>
      <c r="AQ20" s="616">
        <v>0</v>
      </c>
      <c r="AR20" s="616">
        <v>0</v>
      </c>
      <c r="AS20" s="620">
        <v>0</v>
      </c>
      <c r="AT20" s="621">
        <v>0</v>
      </c>
      <c r="AU20" s="618">
        <v>0</v>
      </c>
      <c r="AV20" s="616">
        <v>0</v>
      </c>
      <c r="AW20" s="616">
        <v>0</v>
      </c>
      <c r="AX20" s="616">
        <v>0</v>
      </c>
      <c r="AY20" s="620">
        <v>0</v>
      </c>
      <c r="AZ20" s="622">
        <v>0</v>
      </c>
      <c r="BA20" s="618">
        <v>0</v>
      </c>
      <c r="BB20" s="616">
        <v>0</v>
      </c>
      <c r="BC20" s="616">
        <v>0</v>
      </c>
      <c r="BD20" s="616">
        <v>0</v>
      </c>
      <c r="BE20" s="620">
        <v>0</v>
      </c>
      <c r="BF20" s="621">
        <v>0</v>
      </c>
      <c r="BG20" s="618">
        <v>0</v>
      </c>
      <c r="BH20" s="616">
        <v>0</v>
      </c>
      <c r="BI20" s="616">
        <v>0</v>
      </c>
      <c r="BJ20" s="616">
        <v>0</v>
      </c>
      <c r="BK20" s="619">
        <v>0</v>
      </c>
      <c r="BL20" s="574">
        <f t="shared" si="21"/>
        <v>0</v>
      </c>
      <c r="BM20" s="624" t="s">
        <v>151</v>
      </c>
      <c r="BN20" s="574">
        <f t="shared" si="13"/>
        <v>0</v>
      </c>
      <c r="BO20" s="575" t="e">
        <f t="shared" si="14"/>
        <v>#DIV/0!</v>
      </c>
      <c r="BP20" s="576">
        <f t="shared" si="15"/>
        <v>7843</v>
      </c>
      <c r="BQ20" s="577" t="e">
        <f t="shared" si="16"/>
        <v>#DIV/0!</v>
      </c>
      <c r="BR20" s="574">
        <f t="shared" si="17"/>
        <v>0</v>
      </c>
      <c r="BS20" s="575">
        <f t="shared" si="18"/>
        <v>0</v>
      </c>
      <c r="BT20" s="576">
        <f t="shared" si="19"/>
        <v>0</v>
      </c>
      <c r="BU20" s="575" t="e">
        <f t="shared" si="20"/>
        <v>#DIV/0!</v>
      </c>
      <c r="BV20" s="438"/>
    </row>
    <row r="21" spans="1:74" ht="18.75" customHeight="1">
      <c r="A21" s="388"/>
      <c r="B21" s="388"/>
      <c r="C21" s="440"/>
      <c r="D21" s="607" t="s">
        <v>280</v>
      </c>
      <c r="E21" s="608">
        <f>'FY-1(月次)収入予実'!F18</f>
        <v>0</v>
      </c>
      <c r="F21" s="609">
        <f>'FY-1(月次)収入予実'!G18</f>
        <v>0</v>
      </c>
      <c r="G21" s="609">
        <f>'FY-1(月次)収入予実'!H18</f>
        <v>0</v>
      </c>
      <c r="H21" s="609">
        <f>'FY-1(月次)収入予実'!I18</f>
        <v>0</v>
      </c>
      <c r="I21" s="610">
        <f>'FY-1(月次)収入予実'!J18</f>
        <v>0</v>
      </c>
      <c r="J21" s="611">
        <f>'FY-1(月次)収入予実'!K18</f>
        <v>0</v>
      </c>
      <c r="K21" s="612">
        <f>'FY-1(月次)収入予実'!L18</f>
        <v>0</v>
      </c>
      <c r="L21" s="609">
        <f>'FY-1(月次)収入予実'!M18</f>
        <v>0</v>
      </c>
      <c r="M21" s="609">
        <f>'FY-1(月次)収入予実'!N18</f>
        <v>0</v>
      </c>
      <c r="N21" s="609">
        <f>'FY-1(月次)収入予実'!O18</f>
        <v>0</v>
      </c>
      <c r="O21" s="613">
        <f>'FY-1(月次)収入予実'!P18</f>
        <v>0</v>
      </c>
      <c r="P21" s="563">
        <f>'FY-2(月次)収入'!D20</f>
        <v>0</v>
      </c>
      <c r="Q21" s="564">
        <f>'FY-2(月次)収入'!E20</f>
        <v>0</v>
      </c>
      <c r="R21" s="564">
        <f>'FY-2(月次)収入'!F20</f>
        <v>0</v>
      </c>
      <c r="S21" s="564">
        <f>'FY-2(月次)収入'!G20</f>
        <v>0</v>
      </c>
      <c r="T21" s="564">
        <f>'FY-2(月次)収入'!H20</f>
        <v>0</v>
      </c>
      <c r="U21" s="564">
        <f>'FY-2(月次)収入'!I20</f>
        <v>0</v>
      </c>
      <c r="V21" s="565">
        <f>'FY-2(月次)収入'!J20</f>
        <v>0</v>
      </c>
      <c r="W21" s="563">
        <f>'FY-2(月次)収入'!K20</f>
        <v>0</v>
      </c>
      <c r="X21" s="564">
        <f>'FY-2(月次)収入'!L20</f>
        <v>0</v>
      </c>
      <c r="Y21" s="564">
        <f>'FY-2(月次)収入'!M20</f>
        <v>0</v>
      </c>
      <c r="Z21" s="564">
        <f>'FY-2(月次)収入'!N20</f>
        <v>0</v>
      </c>
      <c r="AA21" s="566">
        <f>'FY-2(月次)収入'!O20</f>
        <v>0</v>
      </c>
      <c r="AB21" s="614">
        <f>'FY-3(月次)収入'!D21</f>
        <v>0</v>
      </c>
      <c r="AC21" s="615">
        <f>'FY-3(月次)収入'!E21</f>
        <v>0</v>
      </c>
      <c r="AD21" s="615">
        <f>'FY-3(月次)収入'!F21</f>
        <v>0</v>
      </c>
      <c r="AE21" s="616">
        <f>'FY-3(月次)収入'!G21</f>
        <v>0</v>
      </c>
      <c r="AF21" s="616">
        <f>'FY-3(月次)収入'!H21</f>
        <v>0</v>
      </c>
      <c r="AG21" s="617">
        <f>'FY-3(月次)収入'!I21</f>
        <v>0</v>
      </c>
      <c r="AH21" s="618">
        <f>'FY-3(月次)収入'!J21</f>
        <v>0</v>
      </c>
      <c r="AI21" s="616">
        <f>'FY-3(月次)収入'!K21</f>
        <v>0</v>
      </c>
      <c r="AJ21" s="616">
        <f>'FY-3(月次)収入'!L21</f>
        <v>0</v>
      </c>
      <c r="AK21" s="616">
        <f>'FY-3(月次)収入'!M21</f>
        <v>0</v>
      </c>
      <c r="AL21" s="616">
        <f>'FY-3(月次)収入'!N21</f>
        <v>0</v>
      </c>
      <c r="AM21" s="619">
        <f>'FY-3(月次)収入'!O21</f>
        <v>0</v>
      </c>
      <c r="AN21" s="618">
        <v>0</v>
      </c>
      <c r="AO21" s="618">
        <v>0</v>
      </c>
      <c r="AP21" s="616">
        <v>0</v>
      </c>
      <c r="AQ21" s="616">
        <v>0</v>
      </c>
      <c r="AR21" s="616">
        <v>0</v>
      </c>
      <c r="AS21" s="620">
        <v>0</v>
      </c>
      <c r="AT21" s="621">
        <v>0</v>
      </c>
      <c r="AU21" s="618">
        <v>0</v>
      </c>
      <c r="AV21" s="616">
        <v>0</v>
      </c>
      <c r="AW21" s="616">
        <v>0</v>
      </c>
      <c r="AX21" s="616">
        <v>0</v>
      </c>
      <c r="AY21" s="620">
        <v>0</v>
      </c>
      <c r="AZ21" s="622">
        <v>0</v>
      </c>
      <c r="BA21" s="618">
        <v>0</v>
      </c>
      <c r="BB21" s="616">
        <v>0</v>
      </c>
      <c r="BC21" s="616">
        <v>0</v>
      </c>
      <c r="BD21" s="616">
        <v>0</v>
      </c>
      <c r="BE21" s="620">
        <v>0</v>
      </c>
      <c r="BF21" s="621">
        <v>0</v>
      </c>
      <c r="BG21" s="618">
        <v>0</v>
      </c>
      <c r="BH21" s="616">
        <v>0</v>
      </c>
      <c r="BI21" s="616">
        <v>0</v>
      </c>
      <c r="BJ21" s="616">
        <v>0</v>
      </c>
      <c r="BK21" s="619">
        <v>0</v>
      </c>
      <c r="BL21" s="625">
        <f t="shared" si="21"/>
        <v>0</v>
      </c>
      <c r="BM21" s="626" t="s">
        <v>151</v>
      </c>
      <c r="BN21" s="625">
        <f t="shared" si="13"/>
        <v>0</v>
      </c>
      <c r="BO21" s="627" t="e">
        <f t="shared" si="14"/>
        <v>#DIV/0!</v>
      </c>
      <c r="BP21" s="628">
        <f t="shared" si="15"/>
        <v>0</v>
      </c>
      <c r="BQ21" s="629" t="e">
        <f t="shared" si="16"/>
        <v>#DIV/0!</v>
      </c>
      <c r="BR21" s="625">
        <f t="shared" si="17"/>
        <v>0</v>
      </c>
      <c r="BS21" s="627" t="e">
        <f t="shared" si="18"/>
        <v>#DIV/0!</v>
      </c>
      <c r="BT21" s="628">
        <f t="shared" si="19"/>
        <v>0</v>
      </c>
      <c r="BU21" s="627" t="e">
        <f t="shared" si="20"/>
        <v>#DIV/0!</v>
      </c>
      <c r="BV21" s="438"/>
    </row>
    <row r="22" spans="1:74" ht="18.75" customHeight="1">
      <c r="A22" s="630"/>
      <c r="B22" s="630"/>
      <c r="C22" s="631"/>
      <c r="D22" s="632" t="s">
        <v>281</v>
      </c>
      <c r="E22" s="633">
        <f t="shared" ref="E22:BL22" si="22">E12/E6</f>
        <v>0.17361478019851215</v>
      </c>
      <c r="F22" s="634">
        <f t="shared" si="22"/>
        <v>0.11607876549403594</v>
      </c>
      <c r="G22" s="634">
        <f t="shared" si="22"/>
        <v>0.18176</v>
      </c>
      <c r="H22" s="634">
        <f t="shared" si="22"/>
        <v>0.20198104265402844</v>
      </c>
      <c r="I22" s="635">
        <f t="shared" si="22"/>
        <v>0.20951</v>
      </c>
      <c r="J22" s="636">
        <f t="shared" si="22"/>
        <v>0.20686726633487054</v>
      </c>
      <c r="K22" s="637">
        <f t="shared" si="22"/>
        <v>0.20951101321585902</v>
      </c>
      <c r="L22" s="634">
        <f t="shared" si="22"/>
        <v>0.17303499999999999</v>
      </c>
      <c r="M22" s="634">
        <f t="shared" si="22"/>
        <v>0.22595999999999999</v>
      </c>
      <c r="N22" s="634">
        <f t="shared" si="22"/>
        <v>0.2071317494600432</v>
      </c>
      <c r="O22" s="638">
        <f t="shared" si="22"/>
        <v>0.22595999999999999</v>
      </c>
      <c r="P22" s="637">
        <f t="shared" si="22"/>
        <v>0.2060385370531026</v>
      </c>
      <c r="Q22" s="634">
        <f t="shared" si="22"/>
        <v>0.36533419386067523</v>
      </c>
      <c r="R22" s="634" t="e">
        <f t="shared" si="22"/>
        <v>#DIV/0!</v>
      </c>
      <c r="S22" s="634">
        <f t="shared" si="22"/>
        <v>0.21518857241441333</v>
      </c>
      <c r="T22" s="634">
        <f t="shared" si="22"/>
        <v>0.21069426169031419</v>
      </c>
      <c r="U22" s="635">
        <f t="shared" si="22"/>
        <v>0.20587447913029308</v>
      </c>
      <c r="V22" s="636">
        <f t="shared" si="22"/>
        <v>0.20682110106597051</v>
      </c>
      <c r="W22" s="637">
        <f t="shared" si="22"/>
        <v>0.20651870212683227</v>
      </c>
      <c r="X22" s="634">
        <f t="shared" si="22"/>
        <v>0.20933854384875794</v>
      </c>
      <c r="Y22" s="634">
        <f t="shared" si="22"/>
        <v>5.6712098825366986E-2</v>
      </c>
      <c r="Z22" s="634">
        <f t="shared" si="22"/>
        <v>0.22825727931798145</v>
      </c>
      <c r="AA22" s="638">
        <f t="shared" si="22"/>
        <v>0.23776343851124063</v>
      </c>
      <c r="AB22" s="639">
        <f t="shared" si="22"/>
        <v>0.2124520489193488</v>
      </c>
      <c r="AC22" s="634">
        <f t="shared" si="22"/>
        <v>0.23288405951777441</v>
      </c>
      <c r="AD22" s="634">
        <f t="shared" si="22"/>
        <v>0.24140409418982639</v>
      </c>
      <c r="AE22" s="634">
        <f t="shared" si="22"/>
        <v>0.23659044019095521</v>
      </c>
      <c r="AF22" s="634">
        <f t="shared" si="22"/>
        <v>0.25855565927905022</v>
      </c>
      <c r="AG22" s="640">
        <f t="shared" si="22"/>
        <v>0.21617955989549975</v>
      </c>
      <c r="AH22" s="637">
        <f t="shared" si="22"/>
        <v>0.25509569335791082</v>
      </c>
      <c r="AI22" s="637">
        <f t="shared" si="22"/>
        <v>0.21515910566430391</v>
      </c>
      <c r="AJ22" s="634">
        <f t="shared" si="22"/>
        <v>0.21717281737332078</v>
      </c>
      <c r="AK22" s="634">
        <f t="shared" si="22"/>
        <v>0.21867013007976022</v>
      </c>
      <c r="AL22" s="634">
        <f t="shared" si="22"/>
        <v>0.21957304227807642</v>
      </c>
      <c r="AM22" s="638">
        <f t="shared" si="22"/>
        <v>0.25771910593016417</v>
      </c>
      <c r="AN22" s="637">
        <f t="shared" si="22"/>
        <v>0.16462714285714286</v>
      </c>
      <c r="AO22" s="634">
        <f t="shared" si="22"/>
        <v>0.24691714285714286</v>
      </c>
      <c r="AP22" s="634">
        <f t="shared" si="22"/>
        <v>0.17343600000000001</v>
      </c>
      <c r="AQ22" s="634">
        <f t="shared" si="22"/>
        <v>0.17343600000000001</v>
      </c>
      <c r="AR22" s="634">
        <f t="shared" si="22"/>
        <v>0.17375333333333334</v>
      </c>
      <c r="AS22" s="635">
        <f t="shared" si="22"/>
        <v>0.17529333333333333</v>
      </c>
      <c r="AT22" s="636">
        <f t="shared" si="22"/>
        <v>0.17529333333333333</v>
      </c>
      <c r="AU22" s="637">
        <f t="shared" si="22"/>
        <v>0.17529333333333333</v>
      </c>
      <c r="AV22" s="634">
        <f t="shared" si="22"/>
        <v>0.16195999999999999</v>
      </c>
      <c r="AW22" s="634">
        <f t="shared" si="22"/>
        <v>0.17529333333333333</v>
      </c>
      <c r="AX22" s="634">
        <f t="shared" si="22"/>
        <v>0.17529333333333333</v>
      </c>
      <c r="AY22" s="638">
        <f t="shared" si="22"/>
        <v>0.17529333333333333</v>
      </c>
      <c r="AZ22" s="637">
        <f t="shared" si="22"/>
        <v>0.20873166666666668</v>
      </c>
      <c r="BA22" s="634">
        <f t="shared" si="22"/>
        <v>0.30473666666666666</v>
      </c>
      <c r="BB22" s="634">
        <f t="shared" si="22"/>
        <v>0.23346166666666668</v>
      </c>
      <c r="BC22" s="634">
        <f t="shared" si="22"/>
        <v>0.23346166666666668</v>
      </c>
      <c r="BD22" s="634">
        <f t="shared" si="22"/>
        <v>0.23385833333333333</v>
      </c>
      <c r="BE22" s="635">
        <f t="shared" si="22"/>
        <v>0.23578333333333334</v>
      </c>
      <c r="BF22" s="636">
        <f t="shared" si="22"/>
        <v>0.23578333333333334</v>
      </c>
      <c r="BG22" s="637">
        <f t="shared" si="22"/>
        <v>0.23578333333333334</v>
      </c>
      <c r="BH22" s="634">
        <f t="shared" si="22"/>
        <v>0.21911666666666665</v>
      </c>
      <c r="BI22" s="634">
        <f t="shared" si="22"/>
        <v>0.23578333333333334</v>
      </c>
      <c r="BJ22" s="634">
        <f t="shared" si="22"/>
        <v>0.23578333333333334</v>
      </c>
      <c r="BK22" s="638">
        <f t="shared" si="22"/>
        <v>0.23578333333333334</v>
      </c>
      <c r="BL22" s="633">
        <f t="shared" si="22"/>
        <v>0.21307448596232542</v>
      </c>
      <c r="BM22" s="641" t="s">
        <v>151</v>
      </c>
      <c r="BN22" s="642">
        <f>IFERROR((BN12-BN9)/(BN5-BN9),"0%")</f>
        <v>9.3531349391763399E-2</v>
      </c>
      <c r="BO22" s="643">
        <f>BN22-BL22</f>
        <v>-0.11954313657056202</v>
      </c>
      <c r="BP22" s="644">
        <f>IFERROR((BP12-BP9)/(BP5-BP9),"0%")</f>
        <v>-0.22620327593403788</v>
      </c>
      <c r="BQ22" s="645">
        <f>BP22-BN22</f>
        <v>-0.31973462532580127</v>
      </c>
      <c r="BR22" s="642">
        <f>IFERROR((BR12-BR9)/(BR5-BR9),"0%")</f>
        <v>7.67766384306732E-2</v>
      </c>
      <c r="BS22" s="643">
        <f>BR22-BP22</f>
        <v>0.30297991436471106</v>
      </c>
      <c r="BT22" s="644">
        <f>IFERROR((BT12-BT9)/(BT5-BT9),"0%")</f>
        <v>0.11122662266226623</v>
      </c>
      <c r="BU22" s="643">
        <f>BT22-BR22</f>
        <v>3.4449984231593025E-2</v>
      </c>
      <c r="BV22" s="464"/>
    </row>
    <row r="23" spans="1:74" ht="18.75" customHeight="1">
      <c r="A23" s="388"/>
      <c r="B23" s="388"/>
      <c r="C23" s="440" t="s">
        <v>282</v>
      </c>
      <c r="D23" s="646" t="s">
        <v>109</v>
      </c>
      <c r="E23" s="647">
        <f t="shared" ref="E23:BL23" si="23">E5-E12</f>
        <v>304485</v>
      </c>
      <c r="F23" s="648">
        <f t="shared" si="23"/>
        <v>408757</v>
      </c>
      <c r="G23" s="648">
        <f t="shared" si="23"/>
        <v>339296</v>
      </c>
      <c r="H23" s="648">
        <f t="shared" si="23"/>
        <v>338764</v>
      </c>
      <c r="I23" s="649">
        <f t="shared" si="23"/>
        <v>318196</v>
      </c>
      <c r="J23" s="650">
        <f t="shared" si="23"/>
        <v>361408</v>
      </c>
      <c r="K23" s="647">
        <f t="shared" si="23"/>
        <v>360882</v>
      </c>
      <c r="L23" s="648">
        <f t="shared" si="23"/>
        <v>332786</v>
      </c>
      <c r="M23" s="648">
        <f t="shared" si="23"/>
        <v>361916</v>
      </c>
      <c r="N23" s="648">
        <f t="shared" si="23"/>
        <v>374138</v>
      </c>
      <c r="O23" s="651">
        <f t="shared" si="23"/>
        <v>309616</v>
      </c>
      <c r="P23" s="647">
        <f t="shared" si="23"/>
        <v>362756</v>
      </c>
      <c r="Q23" s="648">
        <f t="shared" si="23"/>
        <v>280024</v>
      </c>
      <c r="R23" s="648">
        <f t="shared" si="23"/>
        <v>68896</v>
      </c>
      <c r="S23" s="648">
        <f t="shared" si="23"/>
        <v>473086</v>
      </c>
      <c r="T23" s="648">
        <f t="shared" si="23"/>
        <v>502474</v>
      </c>
      <c r="U23" s="649">
        <f t="shared" si="23"/>
        <v>584444</v>
      </c>
      <c r="V23" s="650">
        <f t="shared" si="23"/>
        <v>524857</v>
      </c>
      <c r="W23" s="647">
        <f t="shared" si="23"/>
        <v>584601.18299999996</v>
      </c>
      <c r="X23" s="648">
        <f t="shared" si="23"/>
        <v>703578.01099999994</v>
      </c>
      <c r="Y23" s="648">
        <f t="shared" si="23"/>
        <v>752868.15100000007</v>
      </c>
      <c r="Z23" s="648">
        <f t="shared" si="23"/>
        <v>581951.13100000005</v>
      </c>
      <c r="AA23" s="651">
        <f t="shared" si="23"/>
        <v>773052.24699999997</v>
      </c>
      <c r="AB23" s="652">
        <f t="shared" si="23"/>
        <v>575013.95699999994</v>
      </c>
      <c r="AC23" s="653">
        <f t="shared" si="23"/>
        <v>518059.07500000001</v>
      </c>
      <c r="AD23" s="653">
        <f t="shared" si="23"/>
        <v>549667.745</v>
      </c>
      <c r="AE23" s="654">
        <f t="shared" si="23"/>
        <v>538747.85</v>
      </c>
      <c r="AF23" s="654">
        <f t="shared" si="23"/>
        <v>745190.10499999998</v>
      </c>
      <c r="AG23" s="655">
        <f t="shared" si="23"/>
        <v>861996.07000000007</v>
      </c>
      <c r="AH23" s="656">
        <f t="shared" si="23"/>
        <v>757549.42500000005</v>
      </c>
      <c r="AI23" s="656">
        <f t="shared" si="23"/>
        <v>1161938.77</v>
      </c>
      <c r="AJ23" s="654">
        <f t="shared" si="23"/>
        <v>898415.78500000003</v>
      </c>
      <c r="AK23" s="654">
        <f t="shared" si="23"/>
        <v>775574.21</v>
      </c>
      <c r="AL23" s="654">
        <f t="shared" si="23"/>
        <v>1161464.1599999999</v>
      </c>
      <c r="AM23" s="657">
        <f t="shared" si="23"/>
        <v>747941.85</v>
      </c>
      <c r="AN23" s="656">
        <f t="shared" si="23"/>
        <v>687761</v>
      </c>
      <c r="AO23" s="656">
        <f t="shared" si="23"/>
        <v>577158</v>
      </c>
      <c r="AP23" s="654">
        <f t="shared" si="23"/>
        <v>719923</v>
      </c>
      <c r="AQ23" s="654">
        <f t="shared" si="23"/>
        <v>672923</v>
      </c>
      <c r="AR23" s="654">
        <f t="shared" si="23"/>
        <v>719685</v>
      </c>
      <c r="AS23" s="658">
        <f t="shared" si="23"/>
        <v>678530</v>
      </c>
      <c r="AT23" s="659">
        <f t="shared" si="23"/>
        <v>721530</v>
      </c>
      <c r="AU23" s="656">
        <f t="shared" si="23"/>
        <v>668530</v>
      </c>
      <c r="AV23" s="654">
        <f t="shared" si="23"/>
        <v>778530</v>
      </c>
      <c r="AW23" s="654">
        <f t="shared" si="23"/>
        <v>671530</v>
      </c>
      <c r="AX23" s="654">
        <f t="shared" si="23"/>
        <v>718530</v>
      </c>
      <c r="AY23" s="658">
        <f t="shared" si="23"/>
        <v>668530</v>
      </c>
      <c r="AZ23" s="660">
        <f t="shared" si="23"/>
        <v>577761</v>
      </c>
      <c r="BA23" s="656">
        <f t="shared" si="23"/>
        <v>467158</v>
      </c>
      <c r="BB23" s="654">
        <f t="shared" si="23"/>
        <v>559923</v>
      </c>
      <c r="BC23" s="654">
        <f t="shared" si="23"/>
        <v>512923</v>
      </c>
      <c r="BD23" s="654">
        <f t="shared" si="23"/>
        <v>559685</v>
      </c>
      <c r="BE23" s="658">
        <f t="shared" si="23"/>
        <v>518530</v>
      </c>
      <c r="BF23" s="659">
        <f t="shared" si="23"/>
        <v>561530</v>
      </c>
      <c r="BG23" s="656">
        <f t="shared" si="23"/>
        <v>508530</v>
      </c>
      <c r="BH23" s="654">
        <f t="shared" si="23"/>
        <v>618530</v>
      </c>
      <c r="BI23" s="654">
        <f t="shared" si="23"/>
        <v>511530</v>
      </c>
      <c r="BJ23" s="654">
        <f t="shared" si="23"/>
        <v>558530</v>
      </c>
      <c r="BK23" s="657">
        <f t="shared" si="23"/>
        <v>508530</v>
      </c>
      <c r="BL23" s="660">
        <f t="shared" si="23"/>
        <v>3719995</v>
      </c>
      <c r="BM23" s="661" t="s">
        <v>151</v>
      </c>
      <c r="BN23" s="660">
        <f>BN5-BN12</f>
        <v>6192587.7230000002</v>
      </c>
      <c r="BO23" s="662">
        <f>BN23/BL23</f>
        <v>1.6646763565542428</v>
      </c>
      <c r="BP23" s="656">
        <f>BP5-BP12</f>
        <v>9291559.0020000003</v>
      </c>
      <c r="BQ23" s="663">
        <f>BP23/BN23</f>
        <v>1.5004323584291033</v>
      </c>
      <c r="BR23" s="660">
        <f>BR5-BR12</f>
        <v>8283160</v>
      </c>
      <c r="BS23" s="662">
        <f>BR23/BP23</f>
        <v>0.89147149560338113</v>
      </c>
      <c r="BT23" s="656">
        <f>BT5-BT12</f>
        <v>6463160</v>
      </c>
      <c r="BU23" s="662">
        <f>BT23/BR23</f>
        <v>0.7802770923174247</v>
      </c>
      <c r="BV23" s="438"/>
    </row>
    <row r="24" spans="1:74" ht="18.75" customHeight="1">
      <c r="A24" s="664"/>
      <c r="B24" s="664"/>
      <c r="C24" s="665"/>
      <c r="D24" s="666" t="s">
        <v>283</v>
      </c>
      <c r="E24" s="425">
        <f t="shared" ref="E24:BL24" si="24">E5-E12</f>
        <v>304485</v>
      </c>
      <c r="F24" s="425">
        <f t="shared" si="24"/>
        <v>408757</v>
      </c>
      <c r="G24" s="425">
        <f t="shared" si="24"/>
        <v>339296</v>
      </c>
      <c r="H24" s="425">
        <f t="shared" si="24"/>
        <v>338764</v>
      </c>
      <c r="I24" s="427">
        <f t="shared" si="24"/>
        <v>318196</v>
      </c>
      <c r="J24" s="424">
        <f t="shared" si="24"/>
        <v>361408</v>
      </c>
      <c r="K24" s="425">
        <f t="shared" si="24"/>
        <v>360882</v>
      </c>
      <c r="L24" s="425">
        <f t="shared" si="24"/>
        <v>332786</v>
      </c>
      <c r="M24" s="425">
        <f t="shared" si="24"/>
        <v>361916</v>
      </c>
      <c r="N24" s="425">
        <f t="shared" si="24"/>
        <v>374138</v>
      </c>
      <c r="O24" s="428">
        <f t="shared" si="24"/>
        <v>309616</v>
      </c>
      <c r="P24" s="425">
        <f t="shared" si="24"/>
        <v>362756</v>
      </c>
      <c r="Q24" s="425">
        <f t="shared" si="24"/>
        <v>280024</v>
      </c>
      <c r="R24" s="425">
        <f t="shared" si="24"/>
        <v>68896</v>
      </c>
      <c r="S24" s="425">
        <f t="shared" si="24"/>
        <v>473086</v>
      </c>
      <c r="T24" s="425">
        <f t="shared" si="24"/>
        <v>502474</v>
      </c>
      <c r="U24" s="427">
        <f t="shared" si="24"/>
        <v>584444</v>
      </c>
      <c r="V24" s="424">
        <f t="shared" si="24"/>
        <v>524857</v>
      </c>
      <c r="W24" s="425">
        <f t="shared" si="24"/>
        <v>584601.18299999996</v>
      </c>
      <c r="X24" s="425">
        <f t="shared" si="24"/>
        <v>703578.01099999994</v>
      </c>
      <c r="Y24" s="425">
        <f t="shared" si="24"/>
        <v>752868.15100000007</v>
      </c>
      <c r="Z24" s="425">
        <f t="shared" si="24"/>
        <v>581951.13100000005</v>
      </c>
      <c r="AA24" s="428">
        <f t="shared" si="24"/>
        <v>773052.24699999997</v>
      </c>
      <c r="AB24" s="427">
        <f t="shared" si="24"/>
        <v>575013.95699999994</v>
      </c>
      <c r="AC24" s="422">
        <f t="shared" si="24"/>
        <v>518059.07500000001</v>
      </c>
      <c r="AD24" s="425">
        <f t="shared" si="24"/>
        <v>549667.745</v>
      </c>
      <c r="AE24" s="667">
        <f t="shared" si="24"/>
        <v>538747.85</v>
      </c>
      <c r="AF24" s="667">
        <f t="shared" si="24"/>
        <v>745190.10499999998</v>
      </c>
      <c r="AG24" s="668">
        <f t="shared" si="24"/>
        <v>861996.07000000007</v>
      </c>
      <c r="AH24" s="669">
        <f t="shared" si="24"/>
        <v>757549.42500000005</v>
      </c>
      <c r="AI24" s="667">
        <f t="shared" si="24"/>
        <v>1161938.77</v>
      </c>
      <c r="AJ24" s="667">
        <f t="shared" si="24"/>
        <v>898415.78500000003</v>
      </c>
      <c r="AK24" s="667">
        <f t="shared" si="24"/>
        <v>775574.21</v>
      </c>
      <c r="AL24" s="667">
        <f t="shared" si="24"/>
        <v>1161464.1599999999</v>
      </c>
      <c r="AM24" s="670">
        <f t="shared" si="24"/>
        <v>747941.85</v>
      </c>
      <c r="AN24" s="667">
        <f t="shared" si="24"/>
        <v>687761</v>
      </c>
      <c r="AO24" s="667">
        <f t="shared" si="24"/>
        <v>577158</v>
      </c>
      <c r="AP24" s="667">
        <f t="shared" si="24"/>
        <v>719923</v>
      </c>
      <c r="AQ24" s="667">
        <f t="shared" si="24"/>
        <v>672923</v>
      </c>
      <c r="AR24" s="667">
        <f t="shared" si="24"/>
        <v>719685</v>
      </c>
      <c r="AS24" s="668">
        <f t="shared" si="24"/>
        <v>678530</v>
      </c>
      <c r="AT24" s="669">
        <f t="shared" si="24"/>
        <v>721530</v>
      </c>
      <c r="AU24" s="667">
        <f t="shared" si="24"/>
        <v>668530</v>
      </c>
      <c r="AV24" s="667">
        <f t="shared" si="24"/>
        <v>778530</v>
      </c>
      <c r="AW24" s="667">
        <f t="shared" si="24"/>
        <v>671530</v>
      </c>
      <c r="AX24" s="667">
        <f t="shared" si="24"/>
        <v>718530</v>
      </c>
      <c r="AY24" s="670">
        <f t="shared" si="24"/>
        <v>668530</v>
      </c>
      <c r="AZ24" s="667">
        <f t="shared" si="24"/>
        <v>577761</v>
      </c>
      <c r="BA24" s="667">
        <f t="shared" si="24"/>
        <v>467158</v>
      </c>
      <c r="BB24" s="667">
        <f t="shared" si="24"/>
        <v>559923</v>
      </c>
      <c r="BC24" s="667">
        <f t="shared" si="24"/>
        <v>512923</v>
      </c>
      <c r="BD24" s="667">
        <f t="shared" si="24"/>
        <v>559685</v>
      </c>
      <c r="BE24" s="668">
        <f t="shared" si="24"/>
        <v>518530</v>
      </c>
      <c r="BF24" s="669">
        <f t="shared" si="24"/>
        <v>561530</v>
      </c>
      <c r="BG24" s="667">
        <f t="shared" si="24"/>
        <v>508530</v>
      </c>
      <c r="BH24" s="667">
        <f t="shared" si="24"/>
        <v>618530</v>
      </c>
      <c r="BI24" s="667">
        <f t="shared" si="24"/>
        <v>511530</v>
      </c>
      <c r="BJ24" s="667">
        <f t="shared" si="24"/>
        <v>558530</v>
      </c>
      <c r="BK24" s="670">
        <f t="shared" si="24"/>
        <v>508530</v>
      </c>
      <c r="BL24" s="671">
        <f t="shared" si="24"/>
        <v>3719995</v>
      </c>
      <c r="BM24" s="672" t="s">
        <v>151</v>
      </c>
      <c r="BN24" s="671">
        <f>BN5-BN12</f>
        <v>6192587.7230000002</v>
      </c>
      <c r="BO24" s="673">
        <f t="shared" ref="BO24:BO25" si="25">BN24-BL24</f>
        <v>2472592.7230000002</v>
      </c>
      <c r="BP24" s="667">
        <f>BP5-BP12</f>
        <v>9291559.0020000003</v>
      </c>
      <c r="BQ24" s="674">
        <f t="shared" ref="BQ24:BQ25" si="26">BP24-BN24</f>
        <v>3098971.2790000001</v>
      </c>
      <c r="BR24" s="671">
        <f>BR5-BR12</f>
        <v>8283160</v>
      </c>
      <c r="BS24" s="673">
        <f t="shared" ref="BS24:BS25" si="27">BR24-BP24</f>
        <v>-1008399.0020000003</v>
      </c>
      <c r="BT24" s="667">
        <f>BT5-BT12</f>
        <v>6463160</v>
      </c>
      <c r="BU24" s="673">
        <f t="shared" ref="BU24:BU25" si="28">BT24-BR24</f>
        <v>-1820000</v>
      </c>
      <c r="BV24" s="675"/>
    </row>
    <row r="25" spans="1:74" ht="18.75" customHeight="1">
      <c r="A25" s="630"/>
      <c r="B25" s="630"/>
      <c r="C25" s="676"/>
      <c r="D25" s="677" t="s">
        <v>284</v>
      </c>
      <c r="E25" s="678">
        <f t="shared" ref="E25:BL25" si="29">E23/E5</f>
        <v>0.83207854989847874</v>
      </c>
      <c r="F25" s="679">
        <f t="shared" si="29"/>
        <v>0.88392123450596405</v>
      </c>
      <c r="G25" s="679">
        <f t="shared" si="29"/>
        <v>0.82353398058252425</v>
      </c>
      <c r="H25" s="679">
        <f t="shared" si="29"/>
        <v>0.79897169811320756</v>
      </c>
      <c r="I25" s="680">
        <f t="shared" si="29"/>
        <v>0.79153233830845771</v>
      </c>
      <c r="J25" s="681">
        <f t="shared" si="29"/>
        <v>0.79953984336976236</v>
      </c>
      <c r="K25" s="682">
        <f t="shared" si="29"/>
        <v>0.79140789473684214</v>
      </c>
      <c r="L25" s="679">
        <f t="shared" si="29"/>
        <v>0.82782587064676616</v>
      </c>
      <c r="M25" s="679">
        <f t="shared" si="29"/>
        <v>0.80016803006853854</v>
      </c>
      <c r="N25" s="679">
        <f t="shared" si="29"/>
        <v>0.79597055569738751</v>
      </c>
      <c r="O25" s="683">
        <f t="shared" si="29"/>
        <v>0.77403999999999995</v>
      </c>
      <c r="P25" s="682">
        <f t="shared" si="29"/>
        <v>0.80077703336607764</v>
      </c>
      <c r="Q25" s="679">
        <f t="shared" si="29"/>
        <v>0.65897923452002183</v>
      </c>
      <c r="R25" s="679">
        <f t="shared" si="29"/>
        <v>1</v>
      </c>
      <c r="S25" s="679">
        <f t="shared" si="29"/>
        <v>0.80138836893753185</v>
      </c>
      <c r="T25" s="679">
        <f t="shared" si="29"/>
        <v>0.80215003296568221</v>
      </c>
      <c r="U25" s="680">
        <f t="shared" si="29"/>
        <v>0.80508138368799798</v>
      </c>
      <c r="V25" s="681">
        <f t="shared" si="29"/>
        <v>0.79646395056632635</v>
      </c>
      <c r="W25" s="682">
        <f t="shared" si="29"/>
        <v>0.80891378430024108</v>
      </c>
      <c r="X25" s="679">
        <f t="shared" si="29"/>
        <v>0.83710953913514219</v>
      </c>
      <c r="Y25" s="679">
        <f t="shared" si="29"/>
        <v>0.9589333354561782</v>
      </c>
      <c r="Z25" s="679">
        <f t="shared" si="29"/>
        <v>0.79432397080682526</v>
      </c>
      <c r="AA25" s="683">
        <f t="shared" si="29"/>
        <v>0.8523892266606683</v>
      </c>
      <c r="AB25" s="684">
        <f t="shared" si="29"/>
        <v>0.79736357371065969</v>
      </c>
      <c r="AC25" s="679">
        <f t="shared" si="29"/>
        <v>0.79826293600910969</v>
      </c>
      <c r="AD25" s="679">
        <f t="shared" si="29"/>
        <v>0.80185639115732599</v>
      </c>
      <c r="AE25" s="679">
        <f t="shared" si="29"/>
        <v>0.77422875012035619</v>
      </c>
      <c r="AF25" s="679">
        <f t="shared" si="29"/>
        <v>0.83750962890368175</v>
      </c>
      <c r="AG25" s="680">
        <f t="shared" si="29"/>
        <v>0.85588845002065272</v>
      </c>
      <c r="AH25" s="681">
        <f t="shared" si="29"/>
        <v>0.83969977288018738</v>
      </c>
      <c r="AI25" s="682">
        <f t="shared" si="29"/>
        <v>0.88894745217447857</v>
      </c>
      <c r="AJ25" s="679">
        <f t="shared" si="29"/>
        <v>0.86093085554937998</v>
      </c>
      <c r="AK25" s="679">
        <f t="shared" si="29"/>
        <v>0.8615509655001572</v>
      </c>
      <c r="AL25" s="679">
        <f t="shared" si="29"/>
        <v>0.88895432325259394</v>
      </c>
      <c r="AM25" s="683">
        <f t="shared" si="29"/>
        <v>0.83800191590198647</v>
      </c>
      <c r="AN25" s="682">
        <f t="shared" si="29"/>
        <v>0.85648941469489415</v>
      </c>
      <c r="AO25" s="679">
        <f t="shared" si="29"/>
        <v>0.76954400000000001</v>
      </c>
      <c r="AP25" s="679">
        <f t="shared" si="29"/>
        <v>0.84696823529411769</v>
      </c>
      <c r="AQ25" s="679">
        <f t="shared" si="29"/>
        <v>0.83801120797011208</v>
      </c>
      <c r="AR25" s="679">
        <f t="shared" si="29"/>
        <v>0.84668823529411763</v>
      </c>
      <c r="AS25" s="680">
        <f t="shared" si="29"/>
        <v>0.83769135802469141</v>
      </c>
      <c r="AT25" s="681">
        <f t="shared" si="29"/>
        <v>0.84587338804220402</v>
      </c>
      <c r="AU25" s="682">
        <f t="shared" si="29"/>
        <v>0.83566249999999997</v>
      </c>
      <c r="AV25" s="679">
        <f t="shared" si="29"/>
        <v>0.86503333333333332</v>
      </c>
      <c r="AW25" s="679">
        <f t="shared" si="29"/>
        <v>0.83627646326276461</v>
      </c>
      <c r="AX25" s="679">
        <f t="shared" si="29"/>
        <v>0.84532941176470588</v>
      </c>
      <c r="AY25" s="683">
        <f t="shared" si="29"/>
        <v>0.83566249999999997</v>
      </c>
      <c r="AZ25" s="682">
        <f t="shared" si="29"/>
        <v>0.82185064011379805</v>
      </c>
      <c r="BA25" s="679">
        <f t="shared" si="29"/>
        <v>0.71870461538461539</v>
      </c>
      <c r="BB25" s="679">
        <f t="shared" si="29"/>
        <v>0.79988999999999999</v>
      </c>
      <c r="BC25" s="679">
        <f t="shared" si="29"/>
        <v>0.7854869831546708</v>
      </c>
      <c r="BD25" s="679">
        <f t="shared" si="29"/>
        <v>0.79954999999999998</v>
      </c>
      <c r="BE25" s="680">
        <f t="shared" si="29"/>
        <v>0.7856515151515151</v>
      </c>
      <c r="BF25" s="681">
        <f t="shared" si="29"/>
        <v>0.79876244665718354</v>
      </c>
      <c r="BG25" s="682">
        <f t="shared" si="29"/>
        <v>0.78235384615384618</v>
      </c>
      <c r="BH25" s="679">
        <f t="shared" si="29"/>
        <v>0.8247066666666667</v>
      </c>
      <c r="BI25" s="679">
        <f t="shared" si="29"/>
        <v>0.78335375191424195</v>
      </c>
      <c r="BJ25" s="679">
        <f t="shared" si="29"/>
        <v>0.79790000000000005</v>
      </c>
      <c r="BK25" s="683">
        <f t="shared" si="29"/>
        <v>0.78235384615384618</v>
      </c>
      <c r="BL25" s="685">
        <f t="shared" si="29"/>
        <v>0.79170239441346801</v>
      </c>
      <c r="BM25" s="686" t="s">
        <v>151</v>
      </c>
      <c r="BN25" s="685">
        <f>BN23/BN5</f>
        <v>0.82169456867915847</v>
      </c>
      <c r="BO25" s="687">
        <f t="shared" si="25"/>
        <v>2.9992174265690452E-2</v>
      </c>
      <c r="BP25" s="682">
        <f>BP23/BP5</f>
        <v>0.8446513227120267</v>
      </c>
      <c r="BQ25" s="688">
        <f t="shared" si="26"/>
        <v>2.2956754032868232E-2</v>
      </c>
      <c r="BR25" s="685">
        <f>BR23/BR5</f>
        <v>0.83905591572123173</v>
      </c>
      <c r="BS25" s="687">
        <f t="shared" si="27"/>
        <v>-5.5954069907949711E-3</v>
      </c>
      <c r="BT25" s="682">
        <f>BT23/BT5</f>
        <v>0.79089084679393051</v>
      </c>
      <c r="BU25" s="687">
        <f t="shared" si="28"/>
        <v>-4.8165068927301213E-2</v>
      </c>
      <c r="BV25" s="464"/>
    </row>
    <row r="26" spans="1:74" ht="18.75" customHeight="1">
      <c r="A26" s="439"/>
      <c r="B26" s="439"/>
      <c r="C26" s="439"/>
      <c r="D26" s="630"/>
      <c r="E26" s="439"/>
      <c r="F26" s="439"/>
      <c r="G26" s="439"/>
      <c r="H26" s="439"/>
      <c r="I26" s="439"/>
      <c r="J26" s="439"/>
      <c r="K26" s="439"/>
      <c r="L26" s="439"/>
      <c r="M26" s="439"/>
      <c r="N26" s="439"/>
      <c r="O26" s="439"/>
      <c r="P26" s="439"/>
      <c r="Q26" s="439"/>
      <c r="R26" s="439"/>
      <c r="S26" s="439"/>
      <c r="T26" s="439"/>
      <c r="U26" s="439"/>
      <c r="V26" s="439"/>
      <c r="W26" s="439"/>
      <c r="X26" s="439"/>
      <c r="Y26" s="439"/>
      <c r="Z26" s="439"/>
      <c r="AA26" s="439"/>
      <c r="AB26" s="439"/>
      <c r="AC26" s="381"/>
      <c r="AD26" s="381"/>
      <c r="AE26" s="381"/>
      <c r="AF26" s="381"/>
      <c r="AG26" s="381"/>
      <c r="AH26" s="381"/>
      <c r="AI26" s="381"/>
      <c r="AJ26" s="381"/>
      <c r="AK26" s="381"/>
      <c r="AL26" s="381"/>
      <c r="AM26" s="381"/>
      <c r="AN26" s="381"/>
      <c r="AO26" s="381"/>
      <c r="AP26" s="381"/>
      <c r="AQ26" s="381"/>
      <c r="AR26" s="381"/>
      <c r="AS26" s="381"/>
      <c r="AT26" s="381"/>
      <c r="AU26" s="381"/>
      <c r="AV26" s="381"/>
      <c r="AW26" s="381"/>
      <c r="AX26" s="381"/>
      <c r="AY26" s="381"/>
      <c r="AZ26" s="381"/>
      <c r="BA26" s="381"/>
      <c r="BB26" s="381"/>
      <c r="BC26" s="381"/>
      <c r="BD26" s="381"/>
      <c r="BE26" s="381"/>
      <c r="BF26" s="381"/>
      <c r="BG26" s="381"/>
      <c r="BH26" s="381"/>
      <c r="BI26" s="381"/>
      <c r="BJ26" s="381"/>
      <c r="BK26" s="381"/>
      <c r="BL26" s="381"/>
      <c r="BM26" s="381"/>
      <c r="BN26" s="381"/>
      <c r="BO26" s="689"/>
      <c r="BP26" s="381"/>
      <c r="BQ26" s="689"/>
      <c r="BR26" s="381"/>
      <c r="BS26" s="689"/>
      <c r="BT26" s="381"/>
      <c r="BU26" s="689"/>
      <c r="BV26" s="536"/>
    </row>
    <row r="27" spans="1:74" ht="18.75" customHeight="1">
      <c r="A27" s="388"/>
      <c r="B27" s="388"/>
      <c r="C27" s="1981" t="s">
        <v>285</v>
      </c>
      <c r="D27" s="1982"/>
      <c r="E27" s="1976" t="s">
        <v>251</v>
      </c>
      <c r="F27" s="1977"/>
      <c r="G27" s="1977"/>
      <c r="H27" s="1977"/>
      <c r="I27" s="1977"/>
      <c r="J27" s="1977"/>
      <c r="K27" s="1977"/>
      <c r="L27" s="1977"/>
      <c r="M27" s="1977"/>
      <c r="N27" s="1977"/>
      <c r="O27" s="1969"/>
      <c r="P27" s="1978" t="s">
        <v>252</v>
      </c>
      <c r="Q27" s="1977"/>
      <c r="R27" s="1977"/>
      <c r="S27" s="1977"/>
      <c r="T27" s="1977"/>
      <c r="U27" s="1977"/>
      <c r="V27" s="1977"/>
      <c r="W27" s="1977"/>
      <c r="X27" s="1977"/>
      <c r="Y27" s="1977"/>
      <c r="Z27" s="1977"/>
      <c r="AA27" s="1969"/>
      <c r="AB27" s="1979" t="s">
        <v>253</v>
      </c>
      <c r="AC27" s="1977"/>
      <c r="AD27" s="1977"/>
      <c r="AE27" s="1977"/>
      <c r="AF27" s="1977"/>
      <c r="AG27" s="1977"/>
      <c r="AH27" s="1977"/>
      <c r="AI27" s="1977"/>
      <c r="AJ27" s="1977"/>
      <c r="AK27" s="1977"/>
      <c r="AL27" s="1977"/>
      <c r="AM27" s="1977"/>
      <c r="AN27" s="1974" t="s">
        <v>254</v>
      </c>
      <c r="AO27" s="1977"/>
      <c r="AP27" s="1977"/>
      <c r="AQ27" s="1977"/>
      <c r="AR27" s="1977"/>
      <c r="AS27" s="1977"/>
      <c r="AT27" s="1977"/>
      <c r="AU27" s="1977"/>
      <c r="AV27" s="1977"/>
      <c r="AW27" s="1977"/>
      <c r="AX27" s="1977"/>
      <c r="AY27" s="1977"/>
      <c r="AZ27" s="1976" t="s">
        <v>255</v>
      </c>
      <c r="BA27" s="1977"/>
      <c r="BB27" s="1977"/>
      <c r="BC27" s="1977"/>
      <c r="BD27" s="1977"/>
      <c r="BE27" s="1977"/>
      <c r="BF27" s="1977"/>
      <c r="BG27" s="1977"/>
      <c r="BH27" s="1977"/>
      <c r="BI27" s="1977"/>
      <c r="BJ27" s="1977"/>
      <c r="BK27" s="1969"/>
      <c r="BL27" s="1980" t="s">
        <v>256</v>
      </c>
      <c r="BM27" s="1971"/>
      <c r="BN27" s="1968" t="s">
        <v>257</v>
      </c>
      <c r="BO27" s="1969"/>
      <c r="BP27" s="1970" t="s">
        <v>258</v>
      </c>
      <c r="BQ27" s="1971"/>
      <c r="BR27" s="1972" t="s">
        <v>259</v>
      </c>
      <c r="BS27" s="1969"/>
      <c r="BT27" s="1973" t="s">
        <v>260</v>
      </c>
      <c r="BU27" s="1971"/>
      <c r="BV27" s="690"/>
    </row>
    <row r="28" spans="1:74" ht="18.75" customHeight="1">
      <c r="A28" s="388"/>
      <c r="B28" s="388"/>
      <c r="C28" s="691" t="s">
        <v>286</v>
      </c>
      <c r="D28" s="692" t="s">
        <v>287</v>
      </c>
      <c r="E28" s="391" t="s">
        <v>231</v>
      </c>
      <c r="F28" s="392" t="s">
        <v>232</v>
      </c>
      <c r="G28" s="392" t="s">
        <v>233</v>
      </c>
      <c r="H28" s="392" t="s">
        <v>234</v>
      </c>
      <c r="I28" s="393" t="s">
        <v>235</v>
      </c>
      <c r="J28" s="394" t="s">
        <v>236</v>
      </c>
      <c r="K28" s="395" t="s">
        <v>237</v>
      </c>
      <c r="L28" s="392" t="s">
        <v>238</v>
      </c>
      <c r="M28" s="392" t="s">
        <v>227</v>
      </c>
      <c r="N28" s="392" t="s">
        <v>228</v>
      </c>
      <c r="O28" s="393" t="s">
        <v>229</v>
      </c>
      <c r="P28" s="396" t="s">
        <v>230</v>
      </c>
      <c r="Q28" s="397" t="s">
        <v>231</v>
      </c>
      <c r="R28" s="398" t="s">
        <v>232</v>
      </c>
      <c r="S28" s="398" t="s">
        <v>233</v>
      </c>
      <c r="T28" s="398" t="s">
        <v>234</v>
      </c>
      <c r="U28" s="399" t="s">
        <v>235</v>
      </c>
      <c r="V28" s="400" t="s">
        <v>236</v>
      </c>
      <c r="W28" s="397" t="s">
        <v>237</v>
      </c>
      <c r="X28" s="398" t="s">
        <v>238</v>
      </c>
      <c r="Y28" s="398" t="s">
        <v>227</v>
      </c>
      <c r="Z28" s="398" t="s">
        <v>228</v>
      </c>
      <c r="AA28" s="693" t="s">
        <v>229</v>
      </c>
      <c r="AB28" s="401" t="s">
        <v>230</v>
      </c>
      <c r="AC28" s="403" t="s">
        <v>231</v>
      </c>
      <c r="AD28" s="404" t="s">
        <v>232</v>
      </c>
      <c r="AE28" s="403" t="s">
        <v>233</v>
      </c>
      <c r="AF28" s="404" t="s">
        <v>234</v>
      </c>
      <c r="AG28" s="402" t="s">
        <v>235</v>
      </c>
      <c r="AH28" s="405" t="s">
        <v>236</v>
      </c>
      <c r="AI28" s="404" t="s">
        <v>237</v>
      </c>
      <c r="AJ28" s="403" t="s">
        <v>238</v>
      </c>
      <c r="AK28" s="404" t="s">
        <v>227</v>
      </c>
      <c r="AL28" s="403" t="s">
        <v>228</v>
      </c>
      <c r="AM28" s="404" t="s">
        <v>229</v>
      </c>
      <c r="AN28" s="406" t="s">
        <v>230</v>
      </c>
      <c r="AO28" s="397" t="s">
        <v>231</v>
      </c>
      <c r="AP28" s="398" t="s">
        <v>232</v>
      </c>
      <c r="AQ28" s="398" t="s">
        <v>233</v>
      </c>
      <c r="AR28" s="398" t="s">
        <v>234</v>
      </c>
      <c r="AS28" s="694" t="s">
        <v>235</v>
      </c>
      <c r="AT28" s="397" t="s">
        <v>236</v>
      </c>
      <c r="AU28" s="397" t="s">
        <v>237</v>
      </c>
      <c r="AV28" s="398" t="s">
        <v>238</v>
      </c>
      <c r="AW28" s="398" t="s">
        <v>227</v>
      </c>
      <c r="AX28" s="398" t="s">
        <v>228</v>
      </c>
      <c r="AY28" s="693" t="s">
        <v>229</v>
      </c>
      <c r="AZ28" s="395" t="s">
        <v>230</v>
      </c>
      <c r="BA28" s="395" t="s">
        <v>231</v>
      </c>
      <c r="BB28" s="392" t="s">
        <v>232</v>
      </c>
      <c r="BC28" s="392" t="s">
        <v>233</v>
      </c>
      <c r="BD28" s="392" t="s">
        <v>234</v>
      </c>
      <c r="BE28" s="393" t="s">
        <v>235</v>
      </c>
      <c r="BF28" s="394" t="s">
        <v>236</v>
      </c>
      <c r="BG28" s="395" t="s">
        <v>237</v>
      </c>
      <c r="BH28" s="392" t="s">
        <v>238</v>
      </c>
      <c r="BI28" s="392" t="s">
        <v>227</v>
      </c>
      <c r="BJ28" s="392" t="s">
        <v>228</v>
      </c>
      <c r="BK28" s="392" t="s">
        <v>229</v>
      </c>
      <c r="BL28" s="411" t="s">
        <v>263</v>
      </c>
      <c r="BM28" s="416" t="s">
        <v>264</v>
      </c>
      <c r="BN28" s="413" t="s">
        <v>263</v>
      </c>
      <c r="BO28" s="414" t="s">
        <v>264</v>
      </c>
      <c r="BP28" s="415" t="s">
        <v>263</v>
      </c>
      <c r="BQ28" s="416" t="s">
        <v>264</v>
      </c>
      <c r="BR28" s="413" t="s">
        <v>263</v>
      </c>
      <c r="BS28" s="414" t="s">
        <v>264</v>
      </c>
      <c r="BT28" s="417" t="s">
        <v>263</v>
      </c>
      <c r="BU28" s="695" t="s">
        <v>264</v>
      </c>
      <c r="BV28" s="418"/>
    </row>
    <row r="29" spans="1:74" ht="18.75" customHeight="1">
      <c r="A29" s="388"/>
      <c r="B29" s="388"/>
      <c r="C29" s="419" t="s">
        <v>288</v>
      </c>
      <c r="D29" s="420" t="s">
        <v>109</v>
      </c>
      <c r="E29" s="547">
        <f t="shared" ref="E29:BK29" si="30">SUM(E30:E46)</f>
        <v>118303</v>
      </c>
      <c r="F29" s="452">
        <f t="shared" si="30"/>
        <v>119837</v>
      </c>
      <c r="G29" s="452">
        <f t="shared" si="30"/>
        <v>119841</v>
      </c>
      <c r="H29" s="452">
        <f t="shared" si="30"/>
        <v>119187</v>
      </c>
      <c r="I29" s="545">
        <f t="shared" si="30"/>
        <v>118877</v>
      </c>
      <c r="J29" s="450">
        <f t="shared" si="30"/>
        <v>121239</v>
      </c>
      <c r="K29" s="448">
        <f t="shared" si="30"/>
        <v>121417</v>
      </c>
      <c r="L29" s="452">
        <f t="shared" si="30"/>
        <v>123063</v>
      </c>
      <c r="M29" s="452">
        <f t="shared" si="30"/>
        <v>119737</v>
      </c>
      <c r="N29" s="452">
        <f t="shared" si="30"/>
        <v>124016</v>
      </c>
      <c r="O29" s="546">
        <f t="shared" si="30"/>
        <v>127016</v>
      </c>
      <c r="P29" s="448">
        <f t="shared" si="30"/>
        <v>106409</v>
      </c>
      <c r="Q29" s="452">
        <f t="shared" si="30"/>
        <v>139900</v>
      </c>
      <c r="R29" s="452">
        <f t="shared" si="30"/>
        <v>157242</v>
      </c>
      <c r="S29" s="452">
        <f t="shared" si="30"/>
        <v>162314</v>
      </c>
      <c r="T29" s="452">
        <f t="shared" si="30"/>
        <v>161752</v>
      </c>
      <c r="U29" s="545">
        <f t="shared" si="30"/>
        <v>156464</v>
      </c>
      <c r="V29" s="450">
        <f t="shared" si="30"/>
        <v>156452</v>
      </c>
      <c r="W29" s="448">
        <f t="shared" si="30"/>
        <v>186223</v>
      </c>
      <c r="X29" s="452">
        <f t="shared" si="30"/>
        <v>176887</v>
      </c>
      <c r="Y29" s="452">
        <f t="shared" si="30"/>
        <v>185490</v>
      </c>
      <c r="Z29" s="452">
        <f t="shared" si="30"/>
        <v>173103</v>
      </c>
      <c r="AA29" s="546">
        <f t="shared" si="30"/>
        <v>173114</v>
      </c>
      <c r="AB29" s="448">
        <f t="shared" si="30"/>
        <v>177708</v>
      </c>
      <c r="AC29" s="452">
        <f t="shared" si="30"/>
        <v>165276</v>
      </c>
      <c r="AD29" s="452">
        <f t="shared" si="30"/>
        <v>154712</v>
      </c>
      <c r="AE29" s="696">
        <f t="shared" si="30"/>
        <v>151717</v>
      </c>
      <c r="AF29" s="696">
        <f t="shared" si="30"/>
        <v>155753</v>
      </c>
      <c r="AG29" s="549">
        <f t="shared" si="30"/>
        <v>156403</v>
      </c>
      <c r="AH29" s="697">
        <f t="shared" si="30"/>
        <v>156403</v>
      </c>
      <c r="AI29" s="698">
        <f t="shared" si="30"/>
        <v>156403</v>
      </c>
      <c r="AJ29" s="696">
        <f t="shared" si="30"/>
        <v>156403</v>
      </c>
      <c r="AK29" s="696">
        <f t="shared" si="30"/>
        <v>156403</v>
      </c>
      <c r="AL29" s="696">
        <f t="shared" si="30"/>
        <v>156371</v>
      </c>
      <c r="AM29" s="548">
        <f t="shared" si="30"/>
        <v>156403</v>
      </c>
      <c r="AN29" s="699">
        <f t="shared" si="30"/>
        <v>174834</v>
      </c>
      <c r="AO29" s="696">
        <f t="shared" si="30"/>
        <v>174834</v>
      </c>
      <c r="AP29" s="696">
        <f t="shared" si="30"/>
        <v>174834</v>
      </c>
      <c r="AQ29" s="696">
        <f t="shared" si="30"/>
        <v>174834</v>
      </c>
      <c r="AR29" s="696">
        <f t="shared" si="30"/>
        <v>174834</v>
      </c>
      <c r="AS29" s="549">
        <f t="shared" si="30"/>
        <v>174834</v>
      </c>
      <c r="AT29" s="698">
        <f t="shared" si="30"/>
        <v>174834</v>
      </c>
      <c r="AU29" s="698">
        <f t="shared" si="30"/>
        <v>174834</v>
      </c>
      <c r="AV29" s="696">
        <f t="shared" si="30"/>
        <v>174834</v>
      </c>
      <c r="AW29" s="696">
        <f t="shared" si="30"/>
        <v>174834</v>
      </c>
      <c r="AX29" s="696">
        <f t="shared" si="30"/>
        <v>174834</v>
      </c>
      <c r="AY29" s="551">
        <f t="shared" si="30"/>
        <v>174834</v>
      </c>
      <c r="AZ29" s="698">
        <f t="shared" si="30"/>
        <v>174834</v>
      </c>
      <c r="BA29" s="696">
        <f t="shared" si="30"/>
        <v>174834</v>
      </c>
      <c r="BB29" s="696">
        <f t="shared" si="30"/>
        <v>174834</v>
      </c>
      <c r="BC29" s="696">
        <f t="shared" si="30"/>
        <v>174834</v>
      </c>
      <c r="BD29" s="696">
        <f t="shared" si="30"/>
        <v>174834</v>
      </c>
      <c r="BE29" s="548">
        <f t="shared" si="30"/>
        <v>174834</v>
      </c>
      <c r="BF29" s="697">
        <f t="shared" si="30"/>
        <v>174834</v>
      </c>
      <c r="BG29" s="696">
        <f t="shared" si="30"/>
        <v>174834</v>
      </c>
      <c r="BH29" s="696">
        <f t="shared" si="30"/>
        <v>174834</v>
      </c>
      <c r="BI29" s="696">
        <f t="shared" si="30"/>
        <v>174834</v>
      </c>
      <c r="BJ29" s="696">
        <f t="shared" si="30"/>
        <v>174834</v>
      </c>
      <c r="BK29" s="696">
        <f t="shared" si="30"/>
        <v>174834</v>
      </c>
      <c r="BL29" s="555">
        <f t="shared" ref="BL29:BL34" si="31">SUM(E29:O29)</f>
        <v>1332533</v>
      </c>
      <c r="BM29" s="700" t="s">
        <v>151</v>
      </c>
      <c r="BN29" s="555">
        <f t="shared" ref="BN29:BN34" si="32">SUM(P29:AA29)</f>
        <v>1935350</v>
      </c>
      <c r="BO29" s="701">
        <f t="shared" ref="BO29:BO34" si="33">BN29/BL29</f>
        <v>1.4523842936722768</v>
      </c>
      <c r="BP29" s="552">
        <f t="shared" ref="BP29:BP34" si="34">SUM(AB29:AM29)</f>
        <v>1899955</v>
      </c>
      <c r="BQ29" s="702">
        <f t="shared" ref="BQ29:BQ34" si="35">BP29/BN29</f>
        <v>0.98171131836618697</v>
      </c>
      <c r="BR29" s="555">
        <f t="shared" ref="BR29:BR34" si="36">SUM(AN29:AY29)</f>
        <v>2098008</v>
      </c>
      <c r="BS29" s="701">
        <f t="shared" ref="BS29:BS34" si="37">BR29/BP29</f>
        <v>1.1042408899158138</v>
      </c>
      <c r="BT29" s="552">
        <f t="shared" ref="BT29:BT34" si="38">SUM(AZ29:BK29)</f>
        <v>2098008</v>
      </c>
      <c r="BU29" s="701">
        <f t="shared" ref="BU29:BU34" si="39">BT29/BR29</f>
        <v>1</v>
      </c>
      <c r="BV29" s="703"/>
    </row>
    <row r="30" spans="1:74" ht="18.75" customHeight="1">
      <c r="A30" s="704"/>
      <c r="B30" s="704"/>
      <c r="C30" s="440"/>
      <c r="D30" s="705" t="s">
        <v>289</v>
      </c>
      <c r="E30" s="453">
        <f>'FY-1(月次)支出予実'!C8</f>
        <v>60682</v>
      </c>
      <c r="F30" s="443">
        <f>'FY-1(月次)支出予実'!D8</f>
        <v>62216</v>
      </c>
      <c r="G30" s="443">
        <f>'FY-1(月次)支出予実'!E8</f>
        <v>62216</v>
      </c>
      <c r="H30" s="443">
        <f>'FY-1(月次)支出予実'!F8</f>
        <v>62216</v>
      </c>
      <c r="I30" s="444">
        <f>'FY-1(月次)支出予実'!G8</f>
        <v>62216</v>
      </c>
      <c r="J30" s="445">
        <f>'FY-1(月次)支出予実'!H8</f>
        <v>62216</v>
      </c>
      <c r="K30" s="446">
        <f>'FY-1(月次)支出予実'!I8</f>
        <v>62216</v>
      </c>
      <c r="L30" s="443">
        <f>'FY-1(月次)支出予実'!J8</f>
        <v>65516</v>
      </c>
      <c r="M30" s="443">
        <f>'FY-1(月次)支出予実'!K8</f>
        <v>62216</v>
      </c>
      <c r="N30" s="443">
        <f>'FY-1(月次)支出予実'!L8</f>
        <v>62216</v>
      </c>
      <c r="O30" s="706">
        <f>'FY-1(月次)支出予実'!M8</f>
        <v>62216</v>
      </c>
      <c r="P30" s="442">
        <f>'FY-2(月次)支出'!D7</f>
        <v>59149</v>
      </c>
      <c r="Q30" s="443">
        <f>'FY-2(月次)支出'!E7</f>
        <v>88700</v>
      </c>
      <c r="R30" s="443">
        <f>'FY-2(月次)支出'!F7</f>
        <v>89587</v>
      </c>
      <c r="S30" s="443">
        <f>'FY-2(月次)支出'!G7</f>
        <v>89587</v>
      </c>
      <c r="T30" s="443">
        <f>'FY-2(月次)支出'!H7</f>
        <v>89587</v>
      </c>
      <c r="U30" s="444">
        <f>'FY-2(月次)支出'!I7</f>
        <v>89587</v>
      </c>
      <c r="V30" s="445">
        <f>'FY-2(月次)支出'!J7</f>
        <v>89587</v>
      </c>
      <c r="W30" s="446">
        <f>'FY-2(月次)支出'!K7</f>
        <v>129987</v>
      </c>
      <c r="X30" s="443">
        <f>'FY-2(月次)支出'!L7</f>
        <v>129987</v>
      </c>
      <c r="Y30" s="443">
        <f>'FY-2(月次)支出'!M7</f>
        <v>129987</v>
      </c>
      <c r="Z30" s="443">
        <f>'FY-2(月次)支出'!N7</f>
        <v>129955</v>
      </c>
      <c r="AA30" s="706">
        <f>'FY-2(月次)支出'!O7</f>
        <v>129987</v>
      </c>
      <c r="AB30" s="446">
        <f>'FY-3(月次)支出 '!D7</f>
        <v>129987</v>
      </c>
      <c r="AC30" s="707">
        <f>'FY-3(月次)支出 '!E7</f>
        <v>129987</v>
      </c>
      <c r="AD30" s="707">
        <f>'FY-3(月次)支出 '!F7</f>
        <v>129987</v>
      </c>
      <c r="AE30" s="457">
        <f>'FY-3(月次)支出 '!G7</f>
        <v>129987</v>
      </c>
      <c r="AF30" s="457">
        <f>'FY-3(月次)支出 '!H7</f>
        <v>129987</v>
      </c>
      <c r="AG30" s="708">
        <f>'FY-3(月次)支出 '!I7</f>
        <v>129987</v>
      </c>
      <c r="AH30" s="457">
        <f>'FY-3(月次)支出 '!J7</f>
        <v>129987</v>
      </c>
      <c r="AI30" s="457">
        <f>'FY-3(月次)支出 '!K7</f>
        <v>129987</v>
      </c>
      <c r="AJ30" s="457">
        <f>'FY-3(月次)支出 '!L7</f>
        <v>129987</v>
      </c>
      <c r="AK30" s="457">
        <f>'FY-3(月次)支出 '!M7</f>
        <v>129987</v>
      </c>
      <c r="AL30" s="457">
        <f>'FY-3(月次)支出 '!N7</f>
        <v>129955</v>
      </c>
      <c r="AM30" s="457">
        <f>'FY-3(月次)支出 '!O7</f>
        <v>129987</v>
      </c>
      <c r="AN30" s="458">
        <v>129987</v>
      </c>
      <c r="AO30" s="457">
        <v>129987</v>
      </c>
      <c r="AP30" s="457">
        <v>129987</v>
      </c>
      <c r="AQ30" s="457">
        <v>129987</v>
      </c>
      <c r="AR30" s="457">
        <v>129987</v>
      </c>
      <c r="AS30" s="708">
        <v>129987</v>
      </c>
      <c r="AT30" s="457">
        <v>129987</v>
      </c>
      <c r="AU30" s="457">
        <v>129987</v>
      </c>
      <c r="AV30" s="457">
        <v>129987</v>
      </c>
      <c r="AW30" s="457">
        <v>129987</v>
      </c>
      <c r="AX30" s="457">
        <v>129987</v>
      </c>
      <c r="AY30" s="709">
        <v>129987</v>
      </c>
      <c r="AZ30" s="457">
        <v>129987</v>
      </c>
      <c r="BA30" s="457">
        <v>129987</v>
      </c>
      <c r="BB30" s="457">
        <v>129987</v>
      </c>
      <c r="BC30" s="457">
        <v>129987</v>
      </c>
      <c r="BD30" s="457">
        <v>129987</v>
      </c>
      <c r="BE30" s="710">
        <v>129987</v>
      </c>
      <c r="BF30" s="460">
        <v>129987</v>
      </c>
      <c r="BG30" s="457">
        <v>129987</v>
      </c>
      <c r="BH30" s="457">
        <v>129987</v>
      </c>
      <c r="BI30" s="457">
        <v>129987</v>
      </c>
      <c r="BJ30" s="457">
        <v>129987</v>
      </c>
      <c r="BK30" s="457">
        <v>129987</v>
      </c>
      <c r="BL30" s="458">
        <f t="shared" si="31"/>
        <v>686142</v>
      </c>
      <c r="BM30" s="711" t="s">
        <v>151</v>
      </c>
      <c r="BN30" s="458">
        <f t="shared" si="32"/>
        <v>1245687</v>
      </c>
      <c r="BO30" s="712">
        <f t="shared" si="33"/>
        <v>1.8154944603303689</v>
      </c>
      <c r="BP30" s="457">
        <f t="shared" si="34"/>
        <v>1559812</v>
      </c>
      <c r="BQ30" s="713">
        <f t="shared" si="35"/>
        <v>1.2521700876704982</v>
      </c>
      <c r="BR30" s="458">
        <f t="shared" si="36"/>
        <v>1559844</v>
      </c>
      <c r="BS30" s="712">
        <f t="shared" si="37"/>
        <v>1.0000205152928687</v>
      </c>
      <c r="BT30" s="457">
        <f t="shared" si="38"/>
        <v>1559844</v>
      </c>
      <c r="BU30" s="712">
        <f t="shared" si="39"/>
        <v>1</v>
      </c>
      <c r="BV30" s="714"/>
    </row>
    <row r="31" spans="1:74" ht="18.75" customHeight="1">
      <c r="A31" s="439"/>
      <c r="B31" s="439"/>
      <c r="C31" s="440"/>
      <c r="D31" s="465" t="s">
        <v>290</v>
      </c>
      <c r="E31" s="578">
        <f>'FY-1(月次)支出予実'!C6</f>
        <v>9307</v>
      </c>
      <c r="F31" s="579">
        <f>'FY-1(月次)支出予実'!D6</f>
        <v>9307</v>
      </c>
      <c r="G31" s="579">
        <f>'FY-1(月次)支出予実'!E6</f>
        <v>9307</v>
      </c>
      <c r="H31" s="579">
        <f>'FY-1(月次)支出予実'!F6</f>
        <v>9307</v>
      </c>
      <c r="I31" s="580">
        <f>'FY-1(月次)支出予実'!G6</f>
        <v>9307</v>
      </c>
      <c r="J31" s="581">
        <f>'FY-1(月次)支出予実'!H6</f>
        <v>9307</v>
      </c>
      <c r="K31" s="582">
        <f>'FY-1(月次)支出予実'!I6</f>
        <v>9307</v>
      </c>
      <c r="L31" s="579">
        <f>'FY-1(月次)支出予実'!J6</f>
        <v>9307</v>
      </c>
      <c r="M31" s="579">
        <f>'FY-1(月次)支出予実'!K6</f>
        <v>9307</v>
      </c>
      <c r="N31" s="579">
        <f>'FY-1(月次)支出予実'!L6</f>
        <v>9307</v>
      </c>
      <c r="O31" s="583">
        <f>'FY-1(月次)支出予実'!M6</f>
        <v>9307</v>
      </c>
      <c r="P31" s="578">
        <f>'FY-2(月次)支出'!D9</f>
        <v>9307</v>
      </c>
      <c r="Q31" s="579">
        <f>'FY-2(月次)支出'!E9</f>
        <v>9307</v>
      </c>
      <c r="R31" s="579">
        <f>'FY-2(月次)支出'!F9</f>
        <v>9307</v>
      </c>
      <c r="S31" s="579">
        <f>'FY-2(月次)支出'!G9</f>
        <v>9307</v>
      </c>
      <c r="T31" s="579">
        <f>'FY-2(月次)支出'!H9</f>
        <v>9307</v>
      </c>
      <c r="U31" s="580">
        <f>'FY-2(月次)支出'!I9</f>
        <v>9307</v>
      </c>
      <c r="V31" s="581">
        <f>'FY-2(月次)支出'!J9</f>
        <v>9307</v>
      </c>
      <c r="W31" s="582">
        <f>'FY-2(月次)支出'!K9</f>
        <v>9307</v>
      </c>
      <c r="X31" s="579">
        <f>'FY-2(月次)支出'!L9</f>
        <v>9307</v>
      </c>
      <c r="Y31" s="579">
        <f>'FY-2(月次)支出'!M9</f>
        <v>9307</v>
      </c>
      <c r="Z31" s="579">
        <f>'FY-2(月次)支出'!N9</f>
        <v>9307</v>
      </c>
      <c r="AA31" s="583">
        <f>'FY-2(月次)支出'!O9</f>
        <v>9307</v>
      </c>
      <c r="AB31" s="582">
        <f>'FY-3(月次)支出 '!D9</f>
        <v>9307</v>
      </c>
      <c r="AC31" s="582">
        <f>'FY-3(月次)支出 '!E9</f>
        <v>0</v>
      </c>
      <c r="AD31" s="582">
        <f>'FY-3(月次)支出 '!F9</f>
        <v>0</v>
      </c>
      <c r="AE31" s="715">
        <f>'FY-3(月次)支出 '!G9</f>
        <v>0</v>
      </c>
      <c r="AF31" s="715">
        <f>'FY-3(月次)支出 '!H9</f>
        <v>0</v>
      </c>
      <c r="AG31" s="716">
        <f>'FY-3(月次)支出 '!I9</f>
        <v>0</v>
      </c>
      <c r="AH31" s="715">
        <f>'FY-3(月次)支出 '!J9</f>
        <v>0</v>
      </c>
      <c r="AI31" s="715">
        <f>'FY-3(月次)支出 '!K9</f>
        <v>0</v>
      </c>
      <c r="AJ31" s="715">
        <f>'FY-3(月次)支出 '!L9</f>
        <v>0</v>
      </c>
      <c r="AK31" s="715">
        <f>'FY-3(月次)支出 '!M9</f>
        <v>0</v>
      </c>
      <c r="AL31" s="715">
        <f>'FY-3(月次)支出 '!N9</f>
        <v>0</v>
      </c>
      <c r="AM31" s="715">
        <f>'FY-3(月次)支出 '!O9</f>
        <v>0</v>
      </c>
      <c r="AN31" s="717">
        <v>9307</v>
      </c>
      <c r="AO31" s="715">
        <v>9307</v>
      </c>
      <c r="AP31" s="715">
        <v>9307</v>
      </c>
      <c r="AQ31" s="715">
        <v>9307</v>
      </c>
      <c r="AR31" s="715">
        <v>9307</v>
      </c>
      <c r="AS31" s="716">
        <v>9307</v>
      </c>
      <c r="AT31" s="715">
        <v>9307</v>
      </c>
      <c r="AU31" s="715">
        <v>9307</v>
      </c>
      <c r="AV31" s="715">
        <v>9307</v>
      </c>
      <c r="AW31" s="715">
        <v>9307</v>
      </c>
      <c r="AX31" s="715">
        <v>9307</v>
      </c>
      <c r="AY31" s="718">
        <v>9307</v>
      </c>
      <c r="AZ31" s="715">
        <v>9307</v>
      </c>
      <c r="BA31" s="715">
        <v>9307</v>
      </c>
      <c r="BB31" s="715">
        <v>9307</v>
      </c>
      <c r="BC31" s="715">
        <v>9307</v>
      </c>
      <c r="BD31" s="715">
        <v>9307</v>
      </c>
      <c r="BE31" s="719">
        <v>9307</v>
      </c>
      <c r="BF31" s="720">
        <v>9307</v>
      </c>
      <c r="BG31" s="715">
        <v>9307</v>
      </c>
      <c r="BH31" s="715">
        <v>9307</v>
      </c>
      <c r="BI31" s="715">
        <v>9307</v>
      </c>
      <c r="BJ31" s="715">
        <v>9307</v>
      </c>
      <c r="BK31" s="715">
        <v>9307</v>
      </c>
      <c r="BL31" s="480">
        <f t="shared" si="31"/>
        <v>102377</v>
      </c>
      <c r="BM31" s="483" t="s">
        <v>151</v>
      </c>
      <c r="BN31" s="480">
        <f t="shared" si="32"/>
        <v>111684</v>
      </c>
      <c r="BO31" s="721">
        <f t="shared" si="33"/>
        <v>1.0909090909090908</v>
      </c>
      <c r="BP31" s="478">
        <f t="shared" si="34"/>
        <v>9307</v>
      </c>
      <c r="BQ31" s="722">
        <f t="shared" si="35"/>
        <v>8.3333333333333329E-2</v>
      </c>
      <c r="BR31" s="480">
        <f t="shared" si="36"/>
        <v>111684</v>
      </c>
      <c r="BS31" s="721">
        <f t="shared" si="37"/>
        <v>12</v>
      </c>
      <c r="BT31" s="478">
        <f t="shared" si="38"/>
        <v>111684</v>
      </c>
      <c r="BU31" s="721">
        <f t="shared" si="39"/>
        <v>1</v>
      </c>
      <c r="BV31" s="714"/>
    </row>
    <row r="32" spans="1:74" ht="18.75" customHeight="1">
      <c r="A32" s="439"/>
      <c r="B32" s="439"/>
      <c r="C32" s="440"/>
      <c r="D32" s="489" t="s">
        <v>291</v>
      </c>
      <c r="E32" s="578">
        <f>'FY-1(月次)支出予実'!C7</f>
        <v>9680</v>
      </c>
      <c r="F32" s="579">
        <f>'FY-1(月次)支出予実'!D7</f>
        <v>9680</v>
      </c>
      <c r="G32" s="579">
        <f>'FY-1(月次)支出予実'!E7</f>
        <v>9680</v>
      </c>
      <c r="H32" s="579">
        <f>'FY-1(月次)支出予実'!F7</f>
        <v>9680</v>
      </c>
      <c r="I32" s="580">
        <f>'FY-1(月次)支出予実'!G7</f>
        <v>9680</v>
      </c>
      <c r="J32" s="581">
        <f>'FY-1(月次)支出予実'!H7</f>
        <v>9680</v>
      </c>
      <c r="K32" s="582">
        <f>'FY-1(月次)支出予実'!I7</f>
        <v>9680</v>
      </c>
      <c r="L32" s="579">
        <f>'FY-1(月次)支出予実'!J7</f>
        <v>9680</v>
      </c>
      <c r="M32" s="579">
        <f>'FY-1(月次)支出予実'!K7</f>
        <v>9680</v>
      </c>
      <c r="N32" s="579">
        <f>'FY-1(月次)支出予実'!L7</f>
        <v>12980</v>
      </c>
      <c r="O32" s="583">
        <f>'FY-1(月次)支出予実'!M7</f>
        <v>12980</v>
      </c>
      <c r="P32" s="578">
        <f>'FY-2(月次)支出'!D8</f>
        <v>0</v>
      </c>
      <c r="Q32" s="579">
        <f>'FY-2(月次)支出'!E8</f>
        <v>13232</v>
      </c>
      <c r="R32" s="579">
        <f>'FY-2(月次)支出'!F8</f>
        <v>11000</v>
      </c>
      <c r="S32" s="579">
        <f>'FY-2(月次)支出'!G8</f>
        <v>11000</v>
      </c>
      <c r="T32" s="579">
        <f>'FY-2(月次)支出'!H8</f>
        <v>11000</v>
      </c>
      <c r="U32" s="580">
        <f>'FY-2(月次)支出'!I8</f>
        <v>11000</v>
      </c>
      <c r="V32" s="581">
        <f>'FY-2(月次)支出'!J8</f>
        <v>11000</v>
      </c>
      <c r="W32" s="582">
        <f>'FY-2(月次)支出'!K8</f>
        <v>9167</v>
      </c>
      <c r="X32" s="579">
        <f>'FY-2(月次)支出'!L8</f>
        <v>0</v>
      </c>
      <c r="Y32" s="579">
        <f>'FY-2(月次)支出'!M8</f>
        <v>8000</v>
      </c>
      <c r="Z32" s="579">
        <f>'FY-2(月次)支出'!N8</f>
        <v>8000</v>
      </c>
      <c r="AA32" s="583">
        <f>'FY-2(月次)支出'!O8</f>
        <v>8000</v>
      </c>
      <c r="AB32" s="582">
        <f>'FY-3(月次)支出 '!D8</f>
        <v>8000</v>
      </c>
      <c r="AC32" s="582">
        <f>'FY-3(月次)支出 '!E8</f>
        <v>8000</v>
      </c>
      <c r="AD32" s="582">
        <f>'FY-3(月次)支出 '!F8</f>
        <v>0</v>
      </c>
      <c r="AE32" s="715">
        <f>'FY-3(月次)支出 '!G8</f>
        <v>0</v>
      </c>
      <c r="AF32" s="715">
        <f>'FY-3(月次)支出 '!H8</f>
        <v>0</v>
      </c>
      <c r="AG32" s="716">
        <f>'FY-3(月次)支出 '!I8</f>
        <v>0</v>
      </c>
      <c r="AH32" s="715">
        <f>'FY-3(月次)支出 '!J8</f>
        <v>0</v>
      </c>
      <c r="AI32" s="715">
        <f>'FY-3(月次)支出 '!K8</f>
        <v>0</v>
      </c>
      <c r="AJ32" s="715">
        <f>'FY-3(月次)支出 '!L8</f>
        <v>0</v>
      </c>
      <c r="AK32" s="715">
        <f>'FY-3(月次)支出 '!M8</f>
        <v>0</v>
      </c>
      <c r="AL32" s="715">
        <f>'FY-3(月次)支出 '!N8</f>
        <v>0</v>
      </c>
      <c r="AM32" s="715">
        <f>'FY-3(月次)支出 '!O8</f>
        <v>0</v>
      </c>
      <c r="AN32" s="717">
        <v>9000</v>
      </c>
      <c r="AO32" s="715">
        <v>9000</v>
      </c>
      <c r="AP32" s="715">
        <v>9000</v>
      </c>
      <c r="AQ32" s="715">
        <v>9000</v>
      </c>
      <c r="AR32" s="715">
        <v>9000</v>
      </c>
      <c r="AS32" s="716">
        <v>9000</v>
      </c>
      <c r="AT32" s="715">
        <v>9000</v>
      </c>
      <c r="AU32" s="715">
        <v>9000</v>
      </c>
      <c r="AV32" s="715">
        <v>9000</v>
      </c>
      <c r="AW32" s="715">
        <v>9000</v>
      </c>
      <c r="AX32" s="715">
        <v>9000</v>
      </c>
      <c r="AY32" s="718">
        <v>9000</v>
      </c>
      <c r="AZ32" s="715">
        <v>9000</v>
      </c>
      <c r="BA32" s="715">
        <v>9000</v>
      </c>
      <c r="BB32" s="715">
        <v>9000</v>
      </c>
      <c r="BC32" s="715">
        <v>9000</v>
      </c>
      <c r="BD32" s="715">
        <v>9000</v>
      </c>
      <c r="BE32" s="719">
        <v>9000</v>
      </c>
      <c r="BF32" s="720">
        <v>9000</v>
      </c>
      <c r="BG32" s="715">
        <v>9000</v>
      </c>
      <c r="BH32" s="715">
        <v>9000</v>
      </c>
      <c r="BI32" s="715">
        <v>9000</v>
      </c>
      <c r="BJ32" s="715">
        <v>9000</v>
      </c>
      <c r="BK32" s="715">
        <v>9000</v>
      </c>
      <c r="BL32" s="480">
        <f t="shared" si="31"/>
        <v>113080</v>
      </c>
      <c r="BM32" s="483" t="s">
        <v>151</v>
      </c>
      <c r="BN32" s="480">
        <f t="shared" si="32"/>
        <v>101399</v>
      </c>
      <c r="BO32" s="723">
        <f t="shared" si="33"/>
        <v>0.89670145030067205</v>
      </c>
      <c r="BP32" s="478">
        <f t="shared" si="34"/>
        <v>16000</v>
      </c>
      <c r="BQ32" s="724">
        <f t="shared" si="35"/>
        <v>0.15779248316058345</v>
      </c>
      <c r="BR32" s="480">
        <f t="shared" si="36"/>
        <v>108000</v>
      </c>
      <c r="BS32" s="723">
        <f t="shared" si="37"/>
        <v>6.75</v>
      </c>
      <c r="BT32" s="478">
        <f t="shared" si="38"/>
        <v>108000</v>
      </c>
      <c r="BU32" s="723">
        <f t="shared" si="39"/>
        <v>1</v>
      </c>
      <c r="BV32" s="714"/>
    </row>
    <row r="33" spans="1:74" ht="18.75" customHeight="1">
      <c r="A33" s="439"/>
      <c r="B33" s="439"/>
      <c r="C33" s="440"/>
      <c r="D33" s="465" t="s">
        <v>292</v>
      </c>
      <c r="E33" s="578">
        <f>'FY-1(月次)支出予実'!C11</f>
        <v>11554</v>
      </c>
      <c r="F33" s="579">
        <f>'FY-1(月次)支出予実'!D11</f>
        <v>11554</v>
      </c>
      <c r="G33" s="579">
        <f>'FY-1(月次)支出予実'!E11</f>
        <v>11558</v>
      </c>
      <c r="H33" s="579">
        <f>'FY-1(月次)支出予実'!F11</f>
        <v>10904</v>
      </c>
      <c r="I33" s="580">
        <f>'FY-1(月次)支出予実'!G11</f>
        <v>11554</v>
      </c>
      <c r="J33" s="581">
        <f>'FY-1(月次)支出予実'!H11</f>
        <v>11576</v>
      </c>
      <c r="K33" s="582">
        <f>'FY-1(月次)支出予実'!I11</f>
        <v>11554</v>
      </c>
      <c r="L33" s="579">
        <f>'FY-1(月次)支出予実'!J11</f>
        <v>11580</v>
      </c>
      <c r="M33" s="579">
        <f>'FY-1(月次)支出予実'!K11</f>
        <v>11554</v>
      </c>
      <c r="N33" s="579">
        <f>'FY-1(月次)支出予実'!L11</f>
        <v>12533</v>
      </c>
      <c r="O33" s="583">
        <f>'FY-1(月次)支出予実'!M11</f>
        <v>12533</v>
      </c>
      <c r="P33" s="578">
        <f>'FY-2(月次)支出'!D10</f>
        <v>12753</v>
      </c>
      <c r="Q33" s="579">
        <f>'FY-2(月次)支出'!E10</f>
        <v>12621</v>
      </c>
      <c r="R33" s="579">
        <f>'FY-2(月次)支出'!F10</f>
        <v>12907</v>
      </c>
      <c r="S33" s="579">
        <f>'FY-2(月次)支出'!G10</f>
        <v>12906</v>
      </c>
      <c r="T33" s="579">
        <f>'FY-2(月次)支出'!H10</f>
        <v>15784</v>
      </c>
      <c r="U33" s="580">
        <f>'FY-2(月次)支出'!I10</f>
        <v>9028</v>
      </c>
      <c r="V33" s="581">
        <f>'FY-2(月次)支出'!J10</f>
        <v>9160</v>
      </c>
      <c r="W33" s="582">
        <f>'FY-2(月次)支出'!K10</f>
        <v>9402</v>
      </c>
      <c r="X33" s="579">
        <f>'FY-2(月次)支出'!L10</f>
        <v>9233</v>
      </c>
      <c r="Y33" s="579">
        <f>'FY-2(月次)支出'!M10</f>
        <v>9006</v>
      </c>
      <c r="Z33" s="579">
        <f>'FY-2(月次)支出'!N10</f>
        <v>9235</v>
      </c>
      <c r="AA33" s="583">
        <f>'FY-2(月次)支出'!O10</f>
        <v>9214</v>
      </c>
      <c r="AB33" s="582">
        <f>'FY-3(月次)支出 '!D10</f>
        <v>12218</v>
      </c>
      <c r="AC33" s="582">
        <f>'FY-3(月次)支出 '!E10</f>
        <v>9093</v>
      </c>
      <c r="AD33" s="582">
        <f>'FY-3(月次)支出 '!F10</f>
        <v>9137</v>
      </c>
      <c r="AE33" s="715">
        <f>'FY-3(月次)支出 '!G10</f>
        <v>9200</v>
      </c>
      <c r="AF33" s="715">
        <f>'FY-3(月次)支出 '!H10</f>
        <v>9200</v>
      </c>
      <c r="AG33" s="716">
        <f>'FY-3(月次)支出 '!I10</f>
        <v>9200</v>
      </c>
      <c r="AH33" s="715">
        <f>'FY-3(月次)支出 '!J10</f>
        <v>9200</v>
      </c>
      <c r="AI33" s="715">
        <f>'FY-3(月次)支出 '!K10</f>
        <v>9200</v>
      </c>
      <c r="AJ33" s="715">
        <f>'FY-3(月次)支出 '!L10</f>
        <v>9200</v>
      </c>
      <c r="AK33" s="715">
        <f>'FY-3(月次)支出 '!M10</f>
        <v>9200</v>
      </c>
      <c r="AL33" s="715">
        <f>'FY-3(月次)支出 '!N10</f>
        <v>9200</v>
      </c>
      <c r="AM33" s="715">
        <f>'FY-3(月次)支出 '!O10</f>
        <v>9200</v>
      </c>
      <c r="AN33" s="717">
        <v>9500</v>
      </c>
      <c r="AO33" s="715">
        <v>9500</v>
      </c>
      <c r="AP33" s="715">
        <v>9500</v>
      </c>
      <c r="AQ33" s="715">
        <v>9500</v>
      </c>
      <c r="AR33" s="715">
        <v>9500</v>
      </c>
      <c r="AS33" s="716">
        <v>9500</v>
      </c>
      <c r="AT33" s="715">
        <v>9500</v>
      </c>
      <c r="AU33" s="715">
        <v>9500</v>
      </c>
      <c r="AV33" s="715">
        <v>9500</v>
      </c>
      <c r="AW33" s="715">
        <v>9500</v>
      </c>
      <c r="AX33" s="715">
        <v>9500</v>
      </c>
      <c r="AY33" s="718">
        <v>9500</v>
      </c>
      <c r="AZ33" s="715">
        <v>9500</v>
      </c>
      <c r="BA33" s="715">
        <v>9500</v>
      </c>
      <c r="BB33" s="715">
        <v>9500</v>
      </c>
      <c r="BC33" s="715">
        <v>9500</v>
      </c>
      <c r="BD33" s="715">
        <v>9500</v>
      </c>
      <c r="BE33" s="719">
        <v>9500</v>
      </c>
      <c r="BF33" s="720">
        <v>9500</v>
      </c>
      <c r="BG33" s="715">
        <v>9500</v>
      </c>
      <c r="BH33" s="715">
        <v>9500</v>
      </c>
      <c r="BI33" s="715">
        <v>9500</v>
      </c>
      <c r="BJ33" s="715">
        <v>9500</v>
      </c>
      <c r="BK33" s="715">
        <v>9500</v>
      </c>
      <c r="BL33" s="480">
        <f t="shared" si="31"/>
        <v>128454</v>
      </c>
      <c r="BM33" s="483" t="s">
        <v>151</v>
      </c>
      <c r="BN33" s="480">
        <f t="shared" si="32"/>
        <v>131249</v>
      </c>
      <c r="BO33" s="721">
        <f t="shared" si="33"/>
        <v>1.0217587618914163</v>
      </c>
      <c r="BP33" s="478">
        <f t="shared" si="34"/>
        <v>113248</v>
      </c>
      <c r="BQ33" s="722">
        <f t="shared" si="35"/>
        <v>0.86284847884555316</v>
      </c>
      <c r="BR33" s="480">
        <f t="shared" si="36"/>
        <v>114000</v>
      </c>
      <c r="BS33" s="721">
        <f t="shared" si="37"/>
        <v>1.0066402938683243</v>
      </c>
      <c r="BT33" s="478">
        <f t="shared" si="38"/>
        <v>114000</v>
      </c>
      <c r="BU33" s="721">
        <f t="shared" si="39"/>
        <v>1</v>
      </c>
      <c r="BV33" s="714"/>
    </row>
    <row r="34" spans="1:74" ht="18.75" customHeight="1">
      <c r="A34" s="439"/>
      <c r="B34" s="439"/>
      <c r="C34" s="440"/>
      <c r="D34" s="489" t="s">
        <v>293</v>
      </c>
      <c r="E34" s="496">
        <f>'FY-1(月次)支出予実'!C16</f>
        <v>8830</v>
      </c>
      <c r="F34" s="725">
        <f>'FY-1(月次)支出予実'!D16</f>
        <v>8830</v>
      </c>
      <c r="G34" s="725">
        <f>'FY-1(月次)支出予実'!E16</f>
        <v>8830</v>
      </c>
      <c r="H34" s="725">
        <f>'FY-1(月次)支出予実'!F16</f>
        <v>8830</v>
      </c>
      <c r="I34" s="726">
        <f>'FY-1(月次)支出予実'!G16</f>
        <v>8830</v>
      </c>
      <c r="J34" s="493">
        <f>'FY-1(月次)支出予実'!H16</f>
        <v>8830</v>
      </c>
      <c r="K34" s="494">
        <f>'FY-1(月次)支出予実'!I16</f>
        <v>8830</v>
      </c>
      <c r="L34" s="725">
        <f>'FY-1(月次)支出予実'!J16</f>
        <v>8830</v>
      </c>
      <c r="M34" s="725">
        <f>'FY-1(月次)支出予実'!K16</f>
        <v>8830</v>
      </c>
      <c r="N34" s="725">
        <f>'FY-1(月次)支出予実'!L16</f>
        <v>8830</v>
      </c>
      <c r="O34" s="727">
        <f>'FY-1(月次)支出予実'!M16</f>
        <v>8830</v>
      </c>
      <c r="P34" s="496">
        <f>'FY-2(月次)支出'!D11</f>
        <v>8830</v>
      </c>
      <c r="Q34" s="725">
        <f>'FY-2(月次)支出'!E11</f>
        <v>0</v>
      </c>
      <c r="R34" s="725">
        <f>'FY-2(月次)支出'!F11</f>
        <v>22591</v>
      </c>
      <c r="S34" s="725">
        <f>'FY-2(月次)支出'!G11</f>
        <v>20340</v>
      </c>
      <c r="T34" s="725">
        <f>'FY-2(月次)支出'!H11</f>
        <v>20510</v>
      </c>
      <c r="U34" s="726">
        <f>'FY-2(月次)支出'!I11</f>
        <v>20510</v>
      </c>
      <c r="V34" s="493">
        <f>'FY-2(月次)支出'!J11</f>
        <v>20510</v>
      </c>
      <c r="W34" s="494">
        <f>'FY-2(月次)支出'!K11</f>
        <v>11590</v>
      </c>
      <c r="X34" s="725">
        <f>'FY-2(月次)支出'!L11</f>
        <v>11590</v>
      </c>
      <c r="Y34" s="725">
        <f>'FY-2(月次)支出'!M11</f>
        <v>12420</v>
      </c>
      <c r="Z34" s="725">
        <f>'FY-2(月次)支出'!N11</f>
        <v>12420</v>
      </c>
      <c r="AA34" s="727">
        <f>'FY-2(月次)支出'!O11</f>
        <v>12420</v>
      </c>
      <c r="AB34" s="494">
        <f>'FY-3(月次)支出 '!D11</f>
        <v>13030</v>
      </c>
      <c r="AC34" s="494">
        <f>'FY-3(月次)支出 '!E11</f>
        <v>13030</v>
      </c>
      <c r="AD34" s="494">
        <f>'FY-3(月次)支出 '!F11</f>
        <v>12380</v>
      </c>
      <c r="AE34" s="728">
        <f>'FY-3(月次)支出 '!G11</f>
        <v>12380</v>
      </c>
      <c r="AF34" s="728">
        <f>'FY-3(月次)支出 '!H11</f>
        <v>12380</v>
      </c>
      <c r="AG34" s="729">
        <f>'FY-3(月次)支出 '!I11</f>
        <v>13030</v>
      </c>
      <c r="AH34" s="728">
        <f>'FY-3(月次)支出 '!J11</f>
        <v>13030</v>
      </c>
      <c r="AI34" s="728">
        <f>'FY-3(月次)支出 '!K11</f>
        <v>13030</v>
      </c>
      <c r="AJ34" s="728">
        <f>'FY-3(月次)支出 '!L11</f>
        <v>13030</v>
      </c>
      <c r="AK34" s="728">
        <f>'FY-3(月次)支出 '!M11</f>
        <v>13030</v>
      </c>
      <c r="AL34" s="728">
        <f>'FY-3(月次)支出 '!N11</f>
        <v>13030</v>
      </c>
      <c r="AM34" s="728">
        <f>'FY-3(月次)支出 '!O11</f>
        <v>13030</v>
      </c>
      <c r="AN34" s="730">
        <v>11590</v>
      </c>
      <c r="AO34" s="728">
        <v>11590</v>
      </c>
      <c r="AP34" s="728">
        <v>11590</v>
      </c>
      <c r="AQ34" s="728">
        <v>11590</v>
      </c>
      <c r="AR34" s="728">
        <v>11590</v>
      </c>
      <c r="AS34" s="729">
        <v>11590</v>
      </c>
      <c r="AT34" s="728">
        <v>11590</v>
      </c>
      <c r="AU34" s="728">
        <v>11590</v>
      </c>
      <c r="AV34" s="728">
        <v>11590</v>
      </c>
      <c r="AW34" s="728">
        <v>11590</v>
      </c>
      <c r="AX34" s="728">
        <v>11590</v>
      </c>
      <c r="AY34" s="731">
        <v>11590</v>
      </c>
      <c r="AZ34" s="728">
        <v>11590</v>
      </c>
      <c r="BA34" s="728">
        <v>11590</v>
      </c>
      <c r="BB34" s="728">
        <v>11590</v>
      </c>
      <c r="BC34" s="728">
        <v>11590</v>
      </c>
      <c r="BD34" s="728">
        <v>11590</v>
      </c>
      <c r="BE34" s="732">
        <v>11590</v>
      </c>
      <c r="BF34" s="733">
        <v>11590</v>
      </c>
      <c r="BG34" s="728">
        <v>11590</v>
      </c>
      <c r="BH34" s="728">
        <v>11590</v>
      </c>
      <c r="BI34" s="728">
        <v>11590</v>
      </c>
      <c r="BJ34" s="728">
        <v>11590</v>
      </c>
      <c r="BK34" s="728">
        <v>11590</v>
      </c>
      <c r="BL34" s="480">
        <f t="shared" si="31"/>
        <v>97130</v>
      </c>
      <c r="BM34" s="483" t="s">
        <v>151</v>
      </c>
      <c r="BN34" s="480">
        <f t="shared" si="32"/>
        <v>173731</v>
      </c>
      <c r="BO34" s="723">
        <f t="shared" si="33"/>
        <v>1.7886440852465768</v>
      </c>
      <c r="BP34" s="478">
        <f t="shared" si="34"/>
        <v>154410</v>
      </c>
      <c r="BQ34" s="724">
        <f t="shared" si="35"/>
        <v>0.88878783867012801</v>
      </c>
      <c r="BR34" s="480">
        <f t="shared" si="36"/>
        <v>139080</v>
      </c>
      <c r="BS34" s="723">
        <f t="shared" si="37"/>
        <v>0.90071886535846124</v>
      </c>
      <c r="BT34" s="478">
        <f t="shared" si="38"/>
        <v>139080</v>
      </c>
      <c r="BU34" s="723">
        <f t="shared" si="39"/>
        <v>1</v>
      </c>
      <c r="BV34" s="714"/>
    </row>
    <row r="35" spans="1:74" ht="18.75" customHeight="1">
      <c r="A35" s="439"/>
      <c r="B35" s="439"/>
      <c r="C35" s="440"/>
      <c r="D35" s="489" t="s">
        <v>294</v>
      </c>
      <c r="E35" s="496" t="s">
        <v>151</v>
      </c>
      <c r="F35" s="725" t="s">
        <v>151</v>
      </c>
      <c r="G35" s="725" t="s">
        <v>151</v>
      </c>
      <c r="H35" s="725" t="s">
        <v>151</v>
      </c>
      <c r="I35" s="726" t="s">
        <v>151</v>
      </c>
      <c r="J35" s="493" t="s">
        <v>151</v>
      </c>
      <c r="K35" s="494" t="s">
        <v>151</v>
      </c>
      <c r="L35" s="725" t="s">
        <v>151</v>
      </c>
      <c r="M35" s="725" t="s">
        <v>151</v>
      </c>
      <c r="N35" s="725" t="s">
        <v>151</v>
      </c>
      <c r="O35" s="727" t="s">
        <v>151</v>
      </c>
      <c r="P35" s="496" t="s">
        <v>151</v>
      </c>
      <c r="Q35" s="725" t="s">
        <v>151</v>
      </c>
      <c r="R35" s="725" t="s">
        <v>151</v>
      </c>
      <c r="S35" s="725" t="s">
        <v>151</v>
      </c>
      <c r="T35" s="725" t="s">
        <v>151</v>
      </c>
      <c r="U35" s="726" t="s">
        <v>151</v>
      </c>
      <c r="V35" s="493" t="s">
        <v>151</v>
      </c>
      <c r="W35" s="494" t="s">
        <v>151</v>
      </c>
      <c r="X35" s="725" t="s">
        <v>151</v>
      </c>
      <c r="Y35" s="725" t="s">
        <v>151</v>
      </c>
      <c r="Z35" s="725" t="s">
        <v>151</v>
      </c>
      <c r="AA35" s="727">
        <v>0</v>
      </c>
      <c r="AB35" s="494">
        <f>'FY-3(月次)支出 '!D14</f>
        <v>980</v>
      </c>
      <c r="AC35" s="494">
        <f>'FY-3(月次)支出 '!E14</f>
        <v>980</v>
      </c>
      <c r="AD35" s="494">
        <f>'FY-3(月次)支出 '!F14</f>
        <v>0</v>
      </c>
      <c r="AE35" s="728">
        <f>'FY-3(月次)支出 '!G14</f>
        <v>0</v>
      </c>
      <c r="AF35" s="728">
        <f>'FY-3(月次)支出 '!H14</f>
        <v>0</v>
      </c>
      <c r="AG35" s="729">
        <f>'FY-3(月次)支出 '!I14</f>
        <v>0</v>
      </c>
      <c r="AH35" s="728">
        <f>'FY-3(月次)支出 '!J14</f>
        <v>0</v>
      </c>
      <c r="AI35" s="728">
        <f>'FY-3(月次)支出 '!K14</f>
        <v>0</v>
      </c>
      <c r="AJ35" s="728">
        <f>'FY-3(月次)支出 '!L14</f>
        <v>0</v>
      </c>
      <c r="AK35" s="728">
        <f>'FY-3(月次)支出 '!M14</f>
        <v>0</v>
      </c>
      <c r="AL35" s="728">
        <f>'FY-3(月次)支出 '!N14</f>
        <v>0</v>
      </c>
      <c r="AM35" s="732">
        <f>'FY-3(月次)支出 '!O14</f>
        <v>0</v>
      </c>
      <c r="AN35" s="730"/>
      <c r="AO35" s="728"/>
      <c r="AP35" s="728"/>
      <c r="AQ35" s="728"/>
      <c r="AR35" s="728"/>
      <c r="AS35" s="729"/>
      <c r="AT35" s="728"/>
      <c r="AU35" s="728"/>
      <c r="AV35" s="728"/>
      <c r="AW35" s="728"/>
      <c r="AX35" s="728"/>
      <c r="AY35" s="731"/>
      <c r="AZ35" s="728"/>
      <c r="BA35" s="728"/>
      <c r="BB35" s="728"/>
      <c r="BC35" s="728"/>
      <c r="BD35" s="728"/>
      <c r="BE35" s="732"/>
      <c r="BF35" s="733"/>
      <c r="BG35" s="728"/>
      <c r="BH35" s="728"/>
      <c r="BI35" s="728"/>
      <c r="BJ35" s="728"/>
      <c r="BK35" s="728"/>
      <c r="BL35" s="480"/>
      <c r="BM35" s="483"/>
      <c r="BN35" s="480"/>
      <c r="BO35" s="723"/>
      <c r="BP35" s="478"/>
      <c r="BQ35" s="724"/>
      <c r="BR35" s="480"/>
      <c r="BS35" s="723"/>
      <c r="BT35" s="478"/>
      <c r="BU35" s="723"/>
      <c r="BV35" s="714"/>
    </row>
    <row r="36" spans="1:74" ht="18.75" customHeight="1">
      <c r="A36" s="439"/>
      <c r="B36" s="439"/>
      <c r="C36" s="440"/>
      <c r="D36" s="734" t="s">
        <v>295</v>
      </c>
      <c r="E36" s="735">
        <f>'FY-1(月次)支出予実'!C9</f>
        <v>11400</v>
      </c>
      <c r="F36" s="736">
        <f>'FY-1(月次)支出予実'!D9</f>
        <v>11400</v>
      </c>
      <c r="G36" s="736">
        <f>'FY-1(月次)支出予実'!E9</f>
        <v>11400</v>
      </c>
      <c r="H36" s="736">
        <f>'FY-1(月次)支出予実'!F9</f>
        <v>11400</v>
      </c>
      <c r="I36" s="737">
        <f>'FY-1(月次)支出予実'!G9</f>
        <v>11400</v>
      </c>
      <c r="J36" s="738">
        <f>'FY-1(月次)支出予実'!H9</f>
        <v>11400</v>
      </c>
      <c r="K36" s="739">
        <f>'FY-1(月次)支出予実'!I9</f>
        <v>11400</v>
      </c>
      <c r="L36" s="736">
        <f>'FY-1(月次)支出予実'!J9</f>
        <v>11400</v>
      </c>
      <c r="M36" s="736">
        <f>'FY-1(月次)支出予実'!K9</f>
        <v>11400</v>
      </c>
      <c r="N36" s="736">
        <f>'FY-1(月次)支出予実'!L9</f>
        <v>11400</v>
      </c>
      <c r="O36" s="740">
        <f>'FY-1(月次)支出予実'!M9</f>
        <v>11400</v>
      </c>
      <c r="P36" s="735">
        <f>'FY-2(月次)支出'!D12</f>
        <v>11400</v>
      </c>
      <c r="Q36" s="736">
        <f>'FY-2(月次)支出'!E12</f>
        <v>11400</v>
      </c>
      <c r="R36" s="736">
        <f>'FY-2(月次)支出'!F12</f>
        <v>11400</v>
      </c>
      <c r="S36" s="736">
        <f>'FY-2(月次)支出'!G12</f>
        <v>11400</v>
      </c>
      <c r="T36" s="736">
        <f>'FY-2(月次)支出'!H12</f>
        <v>11400</v>
      </c>
      <c r="U36" s="737">
        <f>'FY-2(月次)支出'!I12</f>
        <v>11400</v>
      </c>
      <c r="V36" s="738">
        <f>'FY-2(月次)支出'!J12</f>
        <v>11400</v>
      </c>
      <c r="W36" s="739">
        <f>'FY-2(月次)支出'!K12</f>
        <v>11400</v>
      </c>
      <c r="X36" s="736">
        <f>'FY-2(月次)支出'!L12</f>
        <v>11400</v>
      </c>
      <c r="Y36" s="736">
        <f>'FY-2(月次)支出'!M12</f>
        <v>11400</v>
      </c>
      <c r="Z36" s="736">
        <f>'FY-2(月次)支出'!N12</f>
        <v>0</v>
      </c>
      <c r="AA36" s="740">
        <f>'FY-2(月次)支出'!O12</f>
        <v>0</v>
      </c>
      <c r="AB36" s="739">
        <v>0</v>
      </c>
      <c r="AC36" s="741">
        <v>0</v>
      </c>
      <c r="AD36" s="742">
        <v>0</v>
      </c>
      <c r="AE36" s="742">
        <v>0</v>
      </c>
      <c r="AF36" s="742">
        <v>0</v>
      </c>
      <c r="AG36" s="743">
        <v>0</v>
      </c>
      <c r="AH36" s="744">
        <v>0</v>
      </c>
      <c r="AI36" s="741">
        <v>0</v>
      </c>
      <c r="AJ36" s="742">
        <v>0</v>
      </c>
      <c r="AK36" s="742">
        <v>0</v>
      </c>
      <c r="AL36" s="742">
        <v>0</v>
      </c>
      <c r="AM36" s="745">
        <v>0</v>
      </c>
      <c r="AN36" s="746">
        <v>0</v>
      </c>
      <c r="AO36" s="747">
        <v>0</v>
      </c>
      <c r="AP36" s="748">
        <v>0</v>
      </c>
      <c r="AQ36" s="748">
        <v>0</v>
      </c>
      <c r="AR36" s="748">
        <v>0</v>
      </c>
      <c r="AS36" s="749">
        <v>0</v>
      </c>
      <c r="AT36" s="747">
        <v>0</v>
      </c>
      <c r="AU36" s="747">
        <v>0</v>
      </c>
      <c r="AV36" s="748">
        <v>0</v>
      </c>
      <c r="AW36" s="748">
        <v>0</v>
      </c>
      <c r="AX36" s="748">
        <v>0</v>
      </c>
      <c r="AY36" s="750">
        <v>0</v>
      </c>
      <c r="AZ36" s="747">
        <v>0</v>
      </c>
      <c r="BA36" s="747">
        <v>0</v>
      </c>
      <c r="BB36" s="748">
        <v>0</v>
      </c>
      <c r="BC36" s="748">
        <v>0</v>
      </c>
      <c r="BD36" s="748">
        <v>0</v>
      </c>
      <c r="BE36" s="751">
        <v>0</v>
      </c>
      <c r="BF36" s="752">
        <v>0</v>
      </c>
      <c r="BG36" s="747">
        <v>0</v>
      </c>
      <c r="BH36" s="748">
        <v>0</v>
      </c>
      <c r="BI36" s="748">
        <v>0</v>
      </c>
      <c r="BJ36" s="748">
        <v>0</v>
      </c>
      <c r="BK36" s="748">
        <v>0</v>
      </c>
      <c r="BL36" s="480">
        <f t="shared" ref="BL36:BL57" si="40">SUM(E36:O36)</f>
        <v>125400</v>
      </c>
      <c r="BM36" s="483" t="s">
        <v>151</v>
      </c>
      <c r="BN36" s="480">
        <f t="shared" ref="BN36:BN72" si="41">SUM(P36:AA36)</f>
        <v>114000</v>
      </c>
      <c r="BO36" s="721">
        <f t="shared" ref="BO36:BO72" si="42">BN36/BL36</f>
        <v>0.90909090909090906</v>
      </c>
      <c r="BP36" s="478">
        <f t="shared" ref="BP36:BP72" si="43">SUM(AB36:AM36)</f>
        <v>0</v>
      </c>
      <c r="BQ36" s="722">
        <f t="shared" ref="BQ36:BQ72" si="44">BP36/BN36</f>
        <v>0</v>
      </c>
      <c r="BR36" s="480">
        <f t="shared" ref="BR36:BR72" si="45">SUM(AN36:AY36)</f>
        <v>0</v>
      </c>
      <c r="BS36" s="721" t="e">
        <f t="shared" ref="BS36:BS72" si="46">BR36/BP36</f>
        <v>#DIV/0!</v>
      </c>
      <c r="BT36" s="478">
        <f t="shared" ref="BT36:BT72" si="47">SUM(AZ36:BK36)</f>
        <v>0</v>
      </c>
      <c r="BU36" s="721" t="e">
        <f t="shared" ref="BU36:BU72" si="48">BT36/BR36</f>
        <v>#DIV/0!</v>
      </c>
      <c r="BV36" s="714"/>
    </row>
    <row r="37" spans="1:74" ht="18.75" customHeight="1">
      <c r="A37" s="439"/>
      <c r="B37" s="439"/>
      <c r="C37" s="440"/>
      <c r="D37" s="489" t="s">
        <v>296</v>
      </c>
      <c r="E37" s="496">
        <f>'FY-1(月次)支出予実'!C12</f>
        <v>450</v>
      </c>
      <c r="F37" s="725">
        <f>'FY-1(月次)支出予実'!D12</f>
        <v>450</v>
      </c>
      <c r="G37" s="725">
        <f>'FY-1(月次)支出予実'!E12</f>
        <v>450</v>
      </c>
      <c r="H37" s="725">
        <f>'FY-1(月次)支出予実'!F12</f>
        <v>450</v>
      </c>
      <c r="I37" s="726">
        <f>'FY-1(月次)支出予実'!G12</f>
        <v>450</v>
      </c>
      <c r="J37" s="493">
        <f>'FY-1(月次)支出予実'!H12</f>
        <v>450</v>
      </c>
      <c r="K37" s="494">
        <f>'FY-1(月次)支出予実'!I12</f>
        <v>450</v>
      </c>
      <c r="L37" s="725">
        <f>'FY-1(月次)支出予実'!J12</f>
        <v>450</v>
      </c>
      <c r="M37" s="725">
        <f>'FY-1(月次)支出予実'!K12</f>
        <v>450</v>
      </c>
      <c r="N37" s="725">
        <f>'FY-1(月次)支出予実'!L12</f>
        <v>450</v>
      </c>
      <c r="O37" s="727">
        <f>'FY-1(月次)支出予実'!M12</f>
        <v>450</v>
      </c>
      <c r="P37" s="496">
        <f>'FY-2(月次)支出'!D13</f>
        <v>450</v>
      </c>
      <c r="Q37" s="725">
        <f>'FY-2(月次)支出'!E13</f>
        <v>450</v>
      </c>
      <c r="R37" s="725">
        <f>'FY-2(月次)支出'!F13</f>
        <v>450</v>
      </c>
      <c r="S37" s="725">
        <f>'FY-2(月次)支出'!G13</f>
        <v>450</v>
      </c>
      <c r="T37" s="725">
        <f>'FY-2(月次)支出'!H13</f>
        <v>450</v>
      </c>
      <c r="U37" s="726">
        <f>'FY-2(月次)支出'!I13</f>
        <v>450</v>
      </c>
      <c r="V37" s="493">
        <f>'FY-2(月次)支出'!J13</f>
        <v>450</v>
      </c>
      <c r="W37" s="494">
        <f>'FY-2(月次)支出'!K13</f>
        <v>450</v>
      </c>
      <c r="X37" s="725">
        <f>'FY-2(月次)支出'!L13</f>
        <v>450</v>
      </c>
      <c r="Y37" s="725">
        <f>'FY-2(月次)支出'!M13</f>
        <v>450</v>
      </c>
      <c r="Z37" s="725">
        <f>'FY-2(月次)支出'!N13</f>
        <v>150</v>
      </c>
      <c r="AA37" s="727">
        <f>'FY-2(月次)支出'!O13</f>
        <v>150</v>
      </c>
      <c r="AB37" s="494">
        <f>'FY-3(月次)支出 '!D12</f>
        <v>150</v>
      </c>
      <c r="AC37" s="494">
        <f>'FY-3(月次)支出 '!E12</f>
        <v>150</v>
      </c>
      <c r="AD37" s="494">
        <f>'FY-3(月次)支出 '!F12</f>
        <v>150</v>
      </c>
      <c r="AE37" s="728">
        <f>'FY-3(月次)支出 '!G12</f>
        <v>150</v>
      </c>
      <c r="AF37" s="728">
        <f>'FY-3(月次)支出 '!H12</f>
        <v>150</v>
      </c>
      <c r="AG37" s="729">
        <f>'FY-3(月次)支出 '!I12</f>
        <v>150</v>
      </c>
      <c r="AH37" s="728">
        <f>'FY-3(月次)支出 '!J12</f>
        <v>150</v>
      </c>
      <c r="AI37" s="728">
        <f>'FY-3(月次)支出 '!K12</f>
        <v>150</v>
      </c>
      <c r="AJ37" s="728">
        <f>'FY-3(月次)支出 '!L12</f>
        <v>150</v>
      </c>
      <c r="AK37" s="728">
        <f>'FY-3(月次)支出 '!M12</f>
        <v>150</v>
      </c>
      <c r="AL37" s="728">
        <f>'FY-3(月次)支出 '!N12</f>
        <v>150</v>
      </c>
      <c r="AM37" s="728">
        <f>'FY-3(月次)支出 '!O12</f>
        <v>150</v>
      </c>
      <c r="AN37" s="730">
        <v>450</v>
      </c>
      <c r="AO37" s="728">
        <v>450</v>
      </c>
      <c r="AP37" s="728">
        <v>450</v>
      </c>
      <c r="AQ37" s="728">
        <v>450</v>
      </c>
      <c r="AR37" s="728">
        <v>450</v>
      </c>
      <c r="AS37" s="729">
        <v>450</v>
      </c>
      <c r="AT37" s="728">
        <v>450</v>
      </c>
      <c r="AU37" s="728">
        <v>450</v>
      </c>
      <c r="AV37" s="728">
        <v>450</v>
      </c>
      <c r="AW37" s="728">
        <v>450</v>
      </c>
      <c r="AX37" s="728">
        <v>450</v>
      </c>
      <c r="AY37" s="731">
        <v>450</v>
      </c>
      <c r="AZ37" s="728">
        <v>450</v>
      </c>
      <c r="BA37" s="728">
        <v>450</v>
      </c>
      <c r="BB37" s="728">
        <v>450</v>
      </c>
      <c r="BC37" s="728">
        <v>450</v>
      </c>
      <c r="BD37" s="728">
        <v>450</v>
      </c>
      <c r="BE37" s="732">
        <v>450</v>
      </c>
      <c r="BF37" s="733">
        <v>450</v>
      </c>
      <c r="BG37" s="728">
        <v>450</v>
      </c>
      <c r="BH37" s="728">
        <v>450</v>
      </c>
      <c r="BI37" s="728">
        <v>450</v>
      </c>
      <c r="BJ37" s="728">
        <v>450</v>
      </c>
      <c r="BK37" s="728">
        <v>450</v>
      </c>
      <c r="BL37" s="480">
        <f t="shared" si="40"/>
        <v>4950</v>
      </c>
      <c r="BM37" s="483" t="s">
        <v>151</v>
      </c>
      <c r="BN37" s="480">
        <f t="shared" si="41"/>
        <v>4800</v>
      </c>
      <c r="BO37" s="723">
        <f t="shared" si="42"/>
        <v>0.96969696969696972</v>
      </c>
      <c r="BP37" s="478">
        <f t="shared" si="43"/>
        <v>1800</v>
      </c>
      <c r="BQ37" s="724">
        <f t="shared" si="44"/>
        <v>0.375</v>
      </c>
      <c r="BR37" s="480">
        <f t="shared" si="45"/>
        <v>5400</v>
      </c>
      <c r="BS37" s="723">
        <f t="shared" si="46"/>
        <v>3</v>
      </c>
      <c r="BT37" s="478">
        <f t="shared" si="47"/>
        <v>5400</v>
      </c>
      <c r="BU37" s="723">
        <f t="shared" si="48"/>
        <v>1</v>
      </c>
      <c r="BV37" s="714"/>
    </row>
    <row r="38" spans="1:74" ht="18.75" customHeight="1">
      <c r="A38" s="439"/>
      <c r="B38" s="439"/>
      <c r="C38" s="753" t="s">
        <v>297</v>
      </c>
      <c r="D38" s="734" t="s">
        <v>298</v>
      </c>
      <c r="E38" s="754" t="s">
        <v>151</v>
      </c>
      <c r="F38" s="755" t="s">
        <v>151</v>
      </c>
      <c r="G38" s="755" t="s">
        <v>151</v>
      </c>
      <c r="H38" s="755" t="s">
        <v>151</v>
      </c>
      <c r="I38" s="756" t="s">
        <v>151</v>
      </c>
      <c r="J38" s="757" t="s">
        <v>151</v>
      </c>
      <c r="K38" s="758" t="s">
        <v>151</v>
      </c>
      <c r="L38" s="755" t="s">
        <v>151</v>
      </c>
      <c r="M38" s="755" t="s">
        <v>151</v>
      </c>
      <c r="N38" s="755" t="s">
        <v>151</v>
      </c>
      <c r="O38" s="759" t="s">
        <v>151</v>
      </c>
      <c r="P38" s="760">
        <v>0</v>
      </c>
      <c r="Q38" s="761">
        <v>0</v>
      </c>
      <c r="R38" s="761">
        <v>0</v>
      </c>
      <c r="S38" s="761">
        <v>0</v>
      </c>
      <c r="T38" s="761">
        <v>0</v>
      </c>
      <c r="U38" s="762">
        <v>0</v>
      </c>
      <c r="V38" s="738">
        <v>0</v>
      </c>
      <c r="W38" s="739">
        <v>0</v>
      </c>
      <c r="X38" s="761">
        <v>0</v>
      </c>
      <c r="Y38" s="761">
        <v>0</v>
      </c>
      <c r="Z38" s="761">
        <v>0</v>
      </c>
      <c r="AA38" s="763">
        <v>0</v>
      </c>
      <c r="AB38" s="739">
        <v>0</v>
      </c>
      <c r="AC38" s="739">
        <v>0</v>
      </c>
      <c r="AD38" s="739">
        <v>0</v>
      </c>
      <c r="AE38" s="739">
        <v>0</v>
      </c>
      <c r="AF38" s="739">
        <v>0</v>
      </c>
      <c r="AG38" s="764">
        <v>0</v>
      </c>
      <c r="AH38" s="738">
        <v>0</v>
      </c>
      <c r="AI38" s="739">
        <v>0</v>
      </c>
      <c r="AJ38" s="739">
        <v>0</v>
      </c>
      <c r="AK38" s="739">
        <v>0</v>
      </c>
      <c r="AL38" s="739">
        <v>0</v>
      </c>
      <c r="AM38" s="765">
        <v>0</v>
      </c>
      <c r="AN38" s="760">
        <v>0</v>
      </c>
      <c r="AO38" s="739">
        <v>0</v>
      </c>
      <c r="AP38" s="739">
        <v>0</v>
      </c>
      <c r="AQ38" s="739">
        <v>0</v>
      </c>
      <c r="AR38" s="739">
        <v>0</v>
      </c>
      <c r="AS38" s="764">
        <v>0</v>
      </c>
      <c r="AT38" s="739">
        <v>0</v>
      </c>
      <c r="AU38" s="739">
        <v>0</v>
      </c>
      <c r="AV38" s="739">
        <v>0</v>
      </c>
      <c r="AW38" s="739">
        <v>0</v>
      </c>
      <c r="AX38" s="739">
        <v>0</v>
      </c>
      <c r="AY38" s="766">
        <v>0</v>
      </c>
      <c r="AZ38" s="739">
        <v>0</v>
      </c>
      <c r="BA38" s="739">
        <v>0</v>
      </c>
      <c r="BB38" s="739">
        <v>0</v>
      </c>
      <c r="BC38" s="739">
        <v>0</v>
      </c>
      <c r="BD38" s="739">
        <v>0</v>
      </c>
      <c r="BE38" s="765">
        <v>0</v>
      </c>
      <c r="BF38" s="738">
        <v>0</v>
      </c>
      <c r="BG38" s="739">
        <v>0</v>
      </c>
      <c r="BH38" s="739">
        <v>0</v>
      </c>
      <c r="BI38" s="739">
        <v>0</v>
      </c>
      <c r="BJ38" s="739">
        <v>0</v>
      </c>
      <c r="BK38" s="739">
        <v>0</v>
      </c>
      <c r="BL38" s="480">
        <f t="shared" si="40"/>
        <v>0</v>
      </c>
      <c r="BM38" s="483" t="s">
        <v>151</v>
      </c>
      <c r="BN38" s="480">
        <f t="shared" si="41"/>
        <v>0</v>
      </c>
      <c r="BO38" s="721" t="e">
        <f t="shared" si="42"/>
        <v>#DIV/0!</v>
      </c>
      <c r="BP38" s="478">
        <f t="shared" si="43"/>
        <v>0</v>
      </c>
      <c r="BQ38" s="722" t="e">
        <f t="shared" si="44"/>
        <v>#DIV/0!</v>
      </c>
      <c r="BR38" s="480">
        <f t="shared" si="45"/>
        <v>0</v>
      </c>
      <c r="BS38" s="721" t="e">
        <f t="shared" si="46"/>
        <v>#DIV/0!</v>
      </c>
      <c r="BT38" s="478">
        <f t="shared" si="47"/>
        <v>0</v>
      </c>
      <c r="BU38" s="721" t="e">
        <f t="shared" si="48"/>
        <v>#DIV/0!</v>
      </c>
      <c r="BV38" s="714"/>
    </row>
    <row r="39" spans="1:74" ht="18.75" customHeight="1">
      <c r="A39" s="439"/>
      <c r="B39" s="439"/>
      <c r="C39" s="753" t="s">
        <v>299</v>
      </c>
      <c r="D39" s="767" t="s">
        <v>300</v>
      </c>
      <c r="E39" s="768">
        <f>'FY-1(月次)支出予実'!C14</f>
        <v>600</v>
      </c>
      <c r="F39" s="769">
        <f>'FY-1(月次)支出予実'!D14</f>
        <v>600</v>
      </c>
      <c r="G39" s="769">
        <f>'FY-1(月次)支出予実'!E14</f>
        <v>600</v>
      </c>
      <c r="H39" s="769">
        <f>'FY-1(月次)支出予実'!F14</f>
        <v>600</v>
      </c>
      <c r="I39" s="770">
        <f>'FY-1(月次)支出予実'!G14</f>
        <v>600</v>
      </c>
      <c r="J39" s="771">
        <f>'FY-1(月次)支出予実'!H14</f>
        <v>600</v>
      </c>
      <c r="K39" s="772">
        <f>'FY-1(月次)支出予実'!I14</f>
        <v>600</v>
      </c>
      <c r="L39" s="769">
        <f>'FY-1(月次)支出予実'!J14</f>
        <v>600</v>
      </c>
      <c r="M39" s="769">
        <f>'FY-1(月次)支出予実'!K14</f>
        <v>600</v>
      </c>
      <c r="N39" s="769">
        <f>'FY-1(月次)支出予実'!L14</f>
        <v>600</v>
      </c>
      <c r="O39" s="773">
        <f>'FY-1(月次)支出予実'!M14</f>
        <v>600</v>
      </c>
      <c r="P39" s="768">
        <v>0</v>
      </c>
      <c r="Q39" s="769">
        <v>0</v>
      </c>
      <c r="R39" s="769">
        <v>0</v>
      </c>
      <c r="S39" s="769">
        <v>0</v>
      </c>
      <c r="T39" s="769">
        <v>0</v>
      </c>
      <c r="U39" s="770">
        <v>0</v>
      </c>
      <c r="V39" s="771">
        <v>0</v>
      </c>
      <c r="W39" s="772">
        <v>0</v>
      </c>
      <c r="X39" s="769">
        <v>0</v>
      </c>
      <c r="Y39" s="769">
        <v>0</v>
      </c>
      <c r="Z39" s="769">
        <v>0</v>
      </c>
      <c r="AA39" s="773">
        <v>0</v>
      </c>
      <c r="AB39" s="772">
        <v>0</v>
      </c>
      <c r="AC39" s="772">
        <v>0</v>
      </c>
      <c r="AD39" s="772">
        <v>0</v>
      </c>
      <c r="AE39" s="772">
        <v>0</v>
      </c>
      <c r="AF39" s="772">
        <v>0</v>
      </c>
      <c r="AG39" s="774">
        <v>0</v>
      </c>
      <c r="AH39" s="771">
        <v>0</v>
      </c>
      <c r="AI39" s="772">
        <v>0</v>
      </c>
      <c r="AJ39" s="772">
        <v>0</v>
      </c>
      <c r="AK39" s="772">
        <v>0</v>
      </c>
      <c r="AL39" s="772">
        <v>0</v>
      </c>
      <c r="AM39" s="775">
        <v>0</v>
      </c>
      <c r="AN39" s="768">
        <v>0</v>
      </c>
      <c r="AO39" s="772">
        <v>0</v>
      </c>
      <c r="AP39" s="772">
        <v>0</v>
      </c>
      <c r="AQ39" s="772">
        <v>0</v>
      </c>
      <c r="AR39" s="772">
        <v>0</v>
      </c>
      <c r="AS39" s="774">
        <v>0</v>
      </c>
      <c r="AT39" s="772">
        <v>0</v>
      </c>
      <c r="AU39" s="772">
        <v>0</v>
      </c>
      <c r="AV39" s="772">
        <v>0</v>
      </c>
      <c r="AW39" s="772">
        <v>0</v>
      </c>
      <c r="AX39" s="772">
        <v>0</v>
      </c>
      <c r="AY39" s="776">
        <v>0</v>
      </c>
      <c r="AZ39" s="772">
        <v>0</v>
      </c>
      <c r="BA39" s="772">
        <v>0</v>
      </c>
      <c r="BB39" s="772">
        <v>0</v>
      </c>
      <c r="BC39" s="772">
        <v>0</v>
      </c>
      <c r="BD39" s="772">
        <v>0</v>
      </c>
      <c r="BE39" s="775">
        <v>0</v>
      </c>
      <c r="BF39" s="771">
        <v>0</v>
      </c>
      <c r="BG39" s="772">
        <v>0</v>
      </c>
      <c r="BH39" s="772">
        <v>0</v>
      </c>
      <c r="BI39" s="772">
        <v>0</v>
      </c>
      <c r="BJ39" s="772">
        <v>0</v>
      </c>
      <c r="BK39" s="772">
        <v>0</v>
      </c>
      <c r="BL39" s="480">
        <f t="shared" si="40"/>
        <v>6600</v>
      </c>
      <c r="BM39" s="483" t="s">
        <v>151</v>
      </c>
      <c r="BN39" s="480">
        <f t="shared" si="41"/>
        <v>0</v>
      </c>
      <c r="BO39" s="723">
        <f t="shared" si="42"/>
        <v>0</v>
      </c>
      <c r="BP39" s="478">
        <f t="shared" si="43"/>
        <v>0</v>
      </c>
      <c r="BQ39" s="724" t="e">
        <f t="shared" si="44"/>
        <v>#DIV/0!</v>
      </c>
      <c r="BR39" s="480">
        <f t="shared" si="45"/>
        <v>0</v>
      </c>
      <c r="BS39" s="723" t="e">
        <f t="shared" si="46"/>
        <v>#DIV/0!</v>
      </c>
      <c r="BT39" s="478">
        <f t="shared" si="47"/>
        <v>0</v>
      </c>
      <c r="BU39" s="723" t="e">
        <f t="shared" si="48"/>
        <v>#DIV/0!</v>
      </c>
      <c r="BV39" s="714"/>
    </row>
    <row r="40" spans="1:74" ht="18.75" customHeight="1">
      <c r="A40" s="439"/>
      <c r="B40" s="439"/>
      <c r="C40" s="753" t="s">
        <v>301</v>
      </c>
      <c r="D40" s="734" t="s">
        <v>302</v>
      </c>
      <c r="E40" s="760">
        <f>'FY-1(月次)支出予実'!C15</f>
        <v>550</v>
      </c>
      <c r="F40" s="761">
        <f>'FY-1(月次)支出予実'!D15</f>
        <v>550</v>
      </c>
      <c r="G40" s="761">
        <f>'FY-1(月次)支出予実'!E15</f>
        <v>550</v>
      </c>
      <c r="H40" s="761">
        <f>'FY-1(月次)支出予実'!F15</f>
        <v>550</v>
      </c>
      <c r="I40" s="762">
        <f>'FY-1(月次)支出予実'!G15</f>
        <v>550</v>
      </c>
      <c r="J40" s="738">
        <f>'FY-1(月次)支出予実'!H15</f>
        <v>1210</v>
      </c>
      <c r="K40" s="739">
        <f>'FY-1(月次)支出予実'!I15</f>
        <v>1210</v>
      </c>
      <c r="L40" s="761">
        <f>'FY-1(月次)支出予実'!J15</f>
        <v>1210</v>
      </c>
      <c r="M40" s="761">
        <f>'FY-1(月次)支出予実'!K15</f>
        <v>1210</v>
      </c>
      <c r="N40" s="761">
        <f>'FY-1(月次)支出予実'!L15</f>
        <v>1210</v>
      </c>
      <c r="O40" s="763">
        <f>'FY-1(月次)支出予実'!M15</f>
        <v>1210</v>
      </c>
      <c r="P40" s="760">
        <v>0</v>
      </c>
      <c r="Q40" s="761">
        <v>0</v>
      </c>
      <c r="R40" s="761">
        <v>0</v>
      </c>
      <c r="S40" s="761">
        <v>0</v>
      </c>
      <c r="T40" s="761">
        <v>0</v>
      </c>
      <c r="U40" s="762">
        <v>0</v>
      </c>
      <c r="V40" s="738">
        <v>0</v>
      </c>
      <c r="W40" s="739">
        <v>0</v>
      </c>
      <c r="X40" s="761">
        <v>0</v>
      </c>
      <c r="Y40" s="761">
        <v>0</v>
      </c>
      <c r="Z40" s="761">
        <v>0</v>
      </c>
      <c r="AA40" s="763">
        <v>0</v>
      </c>
      <c r="AB40" s="739">
        <v>0</v>
      </c>
      <c r="AC40" s="739">
        <v>0</v>
      </c>
      <c r="AD40" s="739">
        <v>0</v>
      </c>
      <c r="AE40" s="739">
        <v>0</v>
      </c>
      <c r="AF40" s="739">
        <v>0</v>
      </c>
      <c r="AG40" s="764">
        <v>0</v>
      </c>
      <c r="AH40" s="738">
        <v>0</v>
      </c>
      <c r="AI40" s="739">
        <v>0</v>
      </c>
      <c r="AJ40" s="739">
        <v>0</v>
      </c>
      <c r="AK40" s="739">
        <v>0</v>
      </c>
      <c r="AL40" s="739">
        <v>0</v>
      </c>
      <c r="AM40" s="765">
        <v>0</v>
      </c>
      <c r="AN40" s="760">
        <v>0</v>
      </c>
      <c r="AO40" s="739">
        <v>0</v>
      </c>
      <c r="AP40" s="739">
        <v>0</v>
      </c>
      <c r="AQ40" s="739">
        <v>0</v>
      </c>
      <c r="AR40" s="739">
        <v>0</v>
      </c>
      <c r="AS40" s="764">
        <v>0</v>
      </c>
      <c r="AT40" s="739">
        <v>0</v>
      </c>
      <c r="AU40" s="739">
        <v>0</v>
      </c>
      <c r="AV40" s="739">
        <v>0</v>
      </c>
      <c r="AW40" s="739">
        <v>0</v>
      </c>
      <c r="AX40" s="739">
        <v>0</v>
      </c>
      <c r="AY40" s="766">
        <v>0</v>
      </c>
      <c r="AZ40" s="739">
        <v>0</v>
      </c>
      <c r="BA40" s="739">
        <v>0</v>
      </c>
      <c r="BB40" s="739">
        <v>0</v>
      </c>
      <c r="BC40" s="739">
        <v>0</v>
      </c>
      <c r="BD40" s="739">
        <v>0</v>
      </c>
      <c r="BE40" s="765">
        <v>0</v>
      </c>
      <c r="BF40" s="738">
        <v>0</v>
      </c>
      <c r="BG40" s="739">
        <v>0</v>
      </c>
      <c r="BH40" s="739">
        <v>0</v>
      </c>
      <c r="BI40" s="739">
        <v>0</v>
      </c>
      <c r="BJ40" s="739">
        <v>0</v>
      </c>
      <c r="BK40" s="739">
        <v>0</v>
      </c>
      <c r="BL40" s="480">
        <f t="shared" si="40"/>
        <v>10010</v>
      </c>
      <c r="BM40" s="483" t="s">
        <v>151</v>
      </c>
      <c r="BN40" s="480">
        <f t="shared" si="41"/>
        <v>0</v>
      </c>
      <c r="BO40" s="721">
        <f t="shared" si="42"/>
        <v>0</v>
      </c>
      <c r="BP40" s="478">
        <f t="shared" si="43"/>
        <v>0</v>
      </c>
      <c r="BQ40" s="722" t="e">
        <f t="shared" si="44"/>
        <v>#DIV/0!</v>
      </c>
      <c r="BR40" s="480">
        <f t="shared" si="45"/>
        <v>0</v>
      </c>
      <c r="BS40" s="721" t="e">
        <f t="shared" si="46"/>
        <v>#DIV/0!</v>
      </c>
      <c r="BT40" s="478">
        <f t="shared" si="47"/>
        <v>0</v>
      </c>
      <c r="BU40" s="721" t="e">
        <f t="shared" si="48"/>
        <v>#DIV/0!</v>
      </c>
      <c r="BV40" s="714"/>
    </row>
    <row r="41" spans="1:74" ht="18.75" customHeight="1">
      <c r="A41" s="439"/>
      <c r="B41" s="439"/>
      <c r="C41" s="440"/>
      <c r="D41" s="489" t="s">
        <v>303</v>
      </c>
      <c r="E41" s="777" t="s">
        <v>151</v>
      </c>
      <c r="F41" s="778" t="s">
        <v>151</v>
      </c>
      <c r="G41" s="778" t="s">
        <v>151</v>
      </c>
      <c r="H41" s="778" t="s">
        <v>151</v>
      </c>
      <c r="I41" s="779" t="s">
        <v>151</v>
      </c>
      <c r="J41" s="780" t="s">
        <v>151</v>
      </c>
      <c r="K41" s="781" t="s">
        <v>151</v>
      </c>
      <c r="L41" s="778" t="s">
        <v>151</v>
      </c>
      <c r="M41" s="778" t="s">
        <v>151</v>
      </c>
      <c r="N41" s="778" t="s">
        <v>151</v>
      </c>
      <c r="O41" s="782" t="s">
        <v>151</v>
      </c>
      <c r="P41" s="490">
        <f>'FY-2(月次)支出'!D14</f>
        <v>0</v>
      </c>
      <c r="Q41" s="491">
        <f>'FY-2(月次)支出'!E14</f>
        <v>0</v>
      </c>
      <c r="R41" s="491">
        <f>'FY-2(月次)支出'!F14</f>
        <v>0</v>
      </c>
      <c r="S41" s="491">
        <f>'FY-2(月次)支出'!G14</f>
        <v>7324</v>
      </c>
      <c r="T41" s="491">
        <f>'FY-2(月次)支出'!H14</f>
        <v>3714</v>
      </c>
      <c r="U41" s="492">
        <f>'FY-2(月次)支出'!I14</f>
        <v>5182</v>
      </c>
      <c r="V41" s="493">
        <f>'FY-2(月次)支出'!J14</f>
        <v>5038</v>
      </c>
      <c r="W41" s="494">
        <f>'FY-2(月次)支出'!K14</f>
        <v>4920</v>
      </c>
      <c r="X41" s="491">
        <f>'FY-2(月次)支出'!L14</f>
        <v>4920</v>
      </c>
      <c r="Y41" s="491">
        <f>'FY-2(月次)支出'!M14</f>
        <v>4920</v>
      </c>
      <c r="Z41" s="491">
        <f>'FY-2(月次)支出'!N14</f>
        <v>4036</v>
      </c>
      <c r="AA41" s="562">
        <f>'FY-2(月次)支出'!O14</f>
        <v>4036</v>
      </c>
      <c r="AB41" s="494">
        <f>'FY-3(月次)支出 '!D13</f>
        <v>4036</v>
      </c>
      <c r="AC41" s="498">
        <f>'FY-3(月次)支出 '!E13</f>
        <v>4036</v>
      </c>
      <c r="AD41" s="498">
        <f>'FY-3(月次)支出 '!F13</f>
        <v>3058</v>
      </c>
      <c r="AE41" s="499">
        <f>'FY-3(月次)支出 '!G13</f>
        <v>0</v>
      </c>
      <c r="AF41" s="499">
        <f>'FY-3(月次)支出 '!H13</f>
        <v>4036</v>
      </c>
      <c r="AG41" s="500">
        <f>'FY-3(月次)支出 '!I13</f>
        <v>4036</v>
      </c>
      <c r="AH41" s="499">
        <f>'FY-3(月次)支出 '!J13</f>
        <v>4036</v>
      </c>
      <c r="AI41" s="499">
        <f>'FY-3(月次)支出 '!K13</f>
        <v>4036</v>
      </c>
      <c r="AJ41" s="499">
        <f>'FY-3(月次)支出 '!L13</f>
        <v>4036</v>
      </c>
      <c r="AK41" s="499">
        <f>'FY-3(月次)支出 '!M13</f>
        <v>4036</v>
      </c>
      <c r="AL41" s="499">
        <f>'FY-3(月次)支出 '!N13</f>
        <v>4036</v>
      </c>
      <c r="AM41" s="499">
        <f>'FY-3(月次)支出 '!O13</f>
        <v>4036</v>
      </c>
      <c r="AN41" s="501">
        <v>5000</v>
      </c>
      <c r="AO41" s="499">
        <v>5000</v>
      </c>
      <c r="AP41" s="499">
        <v>5000</v>
      </c>
      <c r="AQ41" s="499">
        <v>5000</v>
      </c>
      <c r="AR41" s="499">
        <v>5000</v>
      </c>
      <c r="AS41" s="500">
        <v>5000</v>
      </c>
      <c r="AT41" s="499">
        <v>5000</v>
      </c>
      <c r="AU41" s="499">
        <v>5000</v>
      </c>
      <c r="AV41" s="499">
        <v>5000</v>
      </c>
      <c r="AW41" s="499">
        <v>5000</v>
      </c>
      <c r="AX41" s="499">
        <v>5000</v>
      </c>
      <c r="AY41" s="783">
        <v>5000</v>
      </c>
      <c r="AZ41" s="499">
        <v>5000</v>
      </c>
      <c r="BA41" s="499">
        <v>5000</v>
      </c>
      <c r="BB41" s="499">
        <v>5000</v>
      </c>
      <c r="BC41" s="499">
        <v>5000</v>
      </c>
      <c r="BD41" s="499">
        <v>5000</v>
      </c>
      <c r="BE41" s="784">
        <v>5000</v>
      </c>
      <c r="BF41" s="785">
        <v>5000</v>
      </c>
      <c r="BG41" s="499">
        <v>5000</v>
      </c>
      <c r="BH41" s="499">
        <v>5000</v>
      </c>
      <c r="BI41" s="499">
        <v>5000</v>
      </c>
      <c r="BJ41" s="499">
        <v>5000</v>
      </c>
      <c r="BK41" s="786">
        <v>5000</v>
      </c>
      <c r="BL41" s="480">
        <f t="shared" si="40"/>
        <v>0</v>
      </c>
      <c r="BM41" s="483" t="s">
        <v>151</v>
      </c>
      <c r="BN41" s="480">
        <f t="shared" si="41"/>
        <v>44090</v>
      </c>
      <c r="BO41" s="723" t="e">
        <f t="shared" si="42"/>
        <v>#DIV/0!</v>
      </c>
      <c r="BP41" s="478">
        <f t="shared" si="43"/>
        <v>43418</v>
      </c>
      <c r="BQ41" s="724">
        <f t="shared" si="44"/>
        <v>0.9847584486278067</v>
      </c>
      <c r="BR41" s="480">
        <f t="shared" si="45"/>
        <v>60000</v>
      </c>
      <c r="BS41" s="723">
        <f t="shared" si="46"/>
        <v>1.3819153346538302</v>
      </c>
      <c r="BT41" s="478">
        <f t="shared" si="47"/>
        <v>60000</v>
      </c>
      <c r="BU41" s="723">
        <f t="shared" si="48"/>
        <v>1</v>
      </c>
      <c r="BV41" s="714"/>
    </row>
    <row r="42" spans="1:74" ht="18.75" customHeight="1">
      <c r="A42" s="439"/>
      <c r="B42" s="439"/>
      <c r="C42" s="440"/>
      <c r="D42" s="734" t="s">
        <v>304</v>
      </c>
      <c r="E42" s="754" t="s">
        <v>151</v>
      </c>
      <c r="F42" s="755" t="s">
        <v>151</v>
      </c>
      <c r="G42" s="755" t="s">
        <v>151</v>
      </c>
      <c r="H42" s="755" t="s">
        <v>151</v>
      </c>
      <c r="I42" s="756" t="s">
        <v>151</v>
      </c>
      <c r="J42" s="757" t="s">
        <v>151</v>
      </c>
      <c r="K42" s="758" t="s">
        <v>151</v>
      </c>
      <c r="L42" s="755" t="s">
        <v>151</v>
      </c>
      <c r="M42" s="755" t="s">
        <v>151</v>
      </c>
      <c r="N42" s="755" t="s">
        <v>151</v>
      </c>
      <c r="O42" s="763">
        <f>'FY-1(月次)支出予実'!M17</f>
        <v>3000</v>
      </c>
      <c r="P42" s="760">
        <f>'FY-2(月次)支出'!D15</f>
        <v>3000</v>
      </c>
      <c r="Q42" s="761">
        <f>'FY-2(月次)支出'!E15</f>
        <v>3000</v>
      </c>
      <c r="R42" s="761">
        <f>'FY-2(月次)支出'!F15</f>
        <v>0</v>
      </c>
      <c r="S42" s="761">
        <f>'FY-2(月次)支出'!G15</f>
        <v>0</v>
      </c>
      <c r="T42" s="761">
        <f>'FY-2(月次)支出'!H15</f>
        <v>0</v>
      </c>
      <c r="U42" s="762">
        <f>'FY-2(月次)支出'!I15</f>
        <v>0</v>
      </c>
      <c r="V42" s="738">
        <f>'FY-2(月次)支出'!J15</f>
        <v>0</v>
      </c>
      <c r="W42" s="739">
        <f>'FY-2(月次)支出'!K15</f>
        <v>0</v>
      </c>
      <c r="X42" s="761">
        <f>'FY-2(月次)支出'!L15</f>
        <v>0</v>
      </c>
      <c r="Y42" s="761">
        <f>'FY-2(月次)支出'!M15</f>
        <v>0</v>
      </c>
      <c r="Z42" s="761">
        <f>'FY-2(月次)支出'!N15</f>
        <v>0</v>
      </c>
      <c r="AA42" s="763">
        <f>'FY-2(月次)支出'!O15</f>
        <v>0</v>
      </c>
      <c r="AB42" s="739">
        <v>0</v>
      </c>
      <c r="AC42" s="741">
        <v>0</v>
      </c>
      <c r="AD42" s="741">
        <v>0</v>
      </c>
      <c r="AE42" s="741">
        <v>0</v>
      </c>
      <c r="AF42" s="741">
        <v>0</v>
      </c>
      <c r="AG42" s="787">
        <v>0</v>
      </c>
      <c r="AH42" s="744">
        <v>0</v>
      </c>
      <c r="AI42" s="741">
        <v>0</v>
      </c>
      <c r="AJ42" s="741">
        <v>0</v>
      </c>
      <c r="AK42" s="741">
        <v>0</v>
      </c>
      <c r="AL42" s="741">
        <v>0</v>
      </c>
      <c r="AM42" s="788">
        <v>0</v>
      </c>
      <c r="AN42" s="746">
        <v>0</v>
      </c>
      <c r="AO42" s="741">
        <v>0</v>
      </c>
      <c r="AP42" s="741">
        <v>0</v>
      </c>
      <c r="AQ42" s="741">
        <v>0</v>
      </c>
      <c r="AR42" s="741">
        <v>0</v>
      </c>
      <c r="AS42" s="787">
        <v>0</v>
      </c>
      <c r="AT42" s="741">
        <v>0</v>
      </c>
      <c r="AU42" s="741">
        <v>0</v>
      </c>
      <c r="AV42" s="741">
        <v>0</v>
      </c>
      <c r="AW42" s="741">
        <v>0</v>
      </c>
      <c r="AX42" s="741">
        <v>0</v>
      </c>
      <c r="AY42" s="789">
        <v>0</v>
      </c>
      <c r="AZ42" s="741">
        <v>0</v>
      </c>
      <c r="BA42" s="741">
        <v>0</v>
      </c>
      <c r="BB42" s="741">
        <v>0</v>
      </c>
      <c r="BC42" s="741">
        <v>0</v>
      </c>
      <c r="BD42" s="741">
        <v>0</v>
      </c>
      <c r="BE42" s="788">
        <v>0</v>
      </c>
      <c r="BF42" s="744">
        <v>0</v>
      </c>
      <c r="BG42" s="741">
        <v>0</v>
      </c>
      <c r="BH42" s="741">
        <v>0</v>
      </c>
      <c r="BI42" s="741">
        <v>0</v>
      </c>
      <c r="BJ42" s="741">
        <v>0</v>
      </c>
      <c r="BK42" s="790">
        <v>0</v>
      </c>
      <c r="BL42" s="480">
        <f t="shared" si="40"/>
        <v>3000</v>
      </c>
      <c r="BM42" s="483" t="s">
        <v>151</v>
      </c>
      <c r="BN42" s="480">
        <f t="shared" si="41"/>
        <v>6000</v>
      </c>
      <c r="BO42" s="721">
        <f t="shared" si="42"/>
        <v>2</v>
      </c>
      <c r="BP42" s="478">
        <f t="shared" si="43"/>
        <v>0</v>
      </c>
      <c r="BQ42" s="722">
        <f t="shared" si="44"/>
        <v>0</v>
      </c>
      <c r="BR42" s="480">
        <f t="shared" si="45"/>
        <v>0</v>
      </c>
      <c r="BS42" s="721" t="e">
        <f t="shared" si="46"/>
        <v>#DIV/0!</v>
      </c>
      <c r="BT42" s="478">
        <f t="shared" si="47"/>
        <v>0</v>
      </c>
      <c r="BU42" s="721" t="e">
        <f t="shared" si="48"/>
        <v>#DIV/0!</v>
      </c>
      <c r="BV42" s="714"/>
    </row>
    <row r="43" spans="1:74" ht="18.75" customHeight="1">
      <c r="A43" s="439"/>
      <c r="B43" s="439"/>
      <c r="C43" s="440"/>
      <c r="D43" s="767" t="s">
        <v>305</v>
      </c>
      <c r="E43" s="768">
        <f>'FY-1(月次)支出予実'!C13</f>
        <v>990</v>
      </c>
      <c r="F43" s="769">
        <f>'FY-1(月次)支出予実'!D13</f>
        <v>990</v>
      </c>
      <c r="G43" s="769">
        <f>'FY-1(月次)支出予実'!E13</f>
        <v>990</v>
      </c>
      <c r="H43" s="769">
        <f>'FY-1(月次)支出予実'!F13</f>
        <v>990</v>
      </c>
      <c r="I43" s="770">
        <f>'FY-1(月次)支出予実'!G13</f>
        <v>990</v>
      </c>
      <c r="J43" s="771">
        <f>'FY-1(月次)支出予実'!H13</f>
        <v>990</v>
      </c>
      <c r="K43" s="772">
        <f>'FY-1(月次)支出予実'!I13</f>
        <v>1190</v>
      </c>
      <c r="L43" s="769">
        <f>'FY-1(月次)支出予実'!J13</f>
        <v>1190</v>
      </c>
      <c r="M43" s="769">
        <f>'FY-1(月次)支出予実'!K13</f>
        <v>1190</v>
      </c>
      <c r="N43" s="769">
        <f>'FY-1(月次)支出予実'!L13</f>
        <v>1190</v>
      </c>
      <c r="O43" s="773">
        <f>'FY-1(月次)支出予実'!M13</f>
        <v>1190</v>
      </c>
      <c r="P43" s="768">
        <f>'FY-2(月次)支出'!D16</f>
        <v>1190</v>
      </c>
      <c r="Q43" s="769">
        <f>'FY-2(月次)支出'!E16</f>
        <v>1190</v>
      </c>
      <c r="R43" s="769">
        <f>'FY-2(月次)支出'!F16</f>
        <v>0</v>
      </c>
      <c r="S43" s="769">
        <f>'FY-2(月次)支出'!G16</f>
        <v>0</v>
      </c>
      <c r="T43" s="769">
        <f>'FY-2(月次)支出'!H16</f>
        <v>0</v>
      </c>
      <c r="U43" s="770">
        <f>'FY-2(月次)支出'!I16</f>
        <v>0</v>
      </c>
      <c r="V43" s="771">
        <f>'FY-2(月次)支出'!J16</f>
        <v>0</v>
      </c>
      <c r="W43" s="772">
        <f>'FY-2(月次)支出'!K16</f>
        <v>0</v>
      </c>
      <c r="X43" s="769">
        <f>'FY-2(月次)支出'!L16</f>
        <v>0</v>
      </c>
      <c r="Y43" s="769">
        <f>'FY-2(月次)支出'!M16</f>
        <v>0</v>
      </c>
      <c r="Z43" s="769">
        <f>'FY-2(月次)支出'!N16</f>
        <v>0</v>
      </c>
      <c r="AA43" s="773">
        <f>'FY-2(月次)支出'!O16</f>
        <v>0</v>
      </c>
      <c r="AB43" s="772">
        <v>0</v>
      </c>
      <c r="AC43" s="772">
        <v>0</v>
      </c>
      <c r="AD43" s="772">
        <v>0</v>
      </c>
      <c r="AE43" s="772">
        <v>0</v>
      </c>
      <c r="AF43" s="772">
        <v>0</v>
      </c>
      <c r="AG43" s="774">
        <v>0</v>
      </c>
      <c r="AH43" s="771">
        <v>0</v>
      </c>
      <c r="AI43" s="772">
        <v>0</v>
      </c>
      <c r="AJ43" s="772">
        <v>0</v>
      </c>
      <c r="AK43" s="772">
        <v>0</v>
      </c>
      <c r="AL43" s="772">
        <v>0</v>
      </c>
      <c r="AM43" s="775">
        <v>0</v>
      </c>
      <c r="AN43" s="768">
        <v>0</v>
      </c>
      <c r="AO43" s="772">
        <v>0</v>
      </c>
      <c r="AP43" s="772">
        <v>0</v>
      </c>
      <c r="AQ43" s="772">
        <v>0</v>
      </c>
      <c r="AR43" s="772">
        <v>0</v>
      </c>
      <c r="AS43" s="774">
        <v>0</v>
      </c>
      <c r="AT43" s="772">
        <v>0</v>
      </c>
      <c r="AU43" s="772">
        <v>0</v>
      </c>
      <c r="AV43" s="772">
        <v>0</v>
      </c>
      <c r="AW43" s="772">
        <v>0</v>
      </c>
      <c r="AX43" s="772">
        <v>0</v>
      </c>
      <c r="AY43" s="776">
        <v>0</v>
      </c>
      <c r="AZ43" s="772">
        <v>0</v>
      </c>
      <c r="BA43" s="772">
        <v>0</v>
      </c>
      <c r="BB43" s="772">
        <v>0</v>
      </c>
      <c r="BC43" s="772">
        <v>0</v>
      </c>
      <c r="BD43" s="772">
        <v>0</v>
      </c>
      <c r="BE43" s="775">
        <v>0</v>
      </c>
      <c r="BF43" s="771">
        <v>0</v>
      </c>
      <c r="BG43" s="772">
        <v>0</v>
      </c>
      <c r="BH43" s="772">
        <v>0</v>
      </c>
      <c r="BI43" s="772">
        <v>0</v>
      </c>
      <c r="BJ43" s="772">
        <v>0</v>
      </c>
      <c r="BK43" s="772">
        <v>0</v>
      </c>
      <c r="BL43" s="480">
        <f t="shared" si="40"/>
        <v>11890</v>
      </c>
      <c r="BM43" s="483" t="s">
        <v>151</v>
      </c>
      <c r="BN43" s="480">
        <f t="shared" si="41"/>
        <v>2380</v>
      </c>
      <c r="BO43" s="723">
        <f t="shared" si="42"/>
        <v>0.20016820857863751</v>
      </c>
      <c r="BP43" s="478">
        <f t="shared" si="43"/>
        <v>0</v>
      </c>
      <c r="BQ43" s="724">
        <f t="shared" si="44"/>
        <v>0</v>
      </c>
      <c r="BR43" s="480">
        <f t="shared" si="45"/>
        <v>0</v>
      </c>
      <c r="BS43" s="723" t="e">
        <f t="shared" si="46"/>
        <v>#DIV/0!</v>
      </c>
      <c r="BT43" s="478">
        <f t="shared" si="47"/>
        <v>0</v>
      </c>
      <c r="BU43" s="723" t="e">
        <f t="shared" si="48"/>
        <v>#DIV/0!</v>
      </c>
      <c r="BV43" s="714"/>
    </row>
    <row r="44" spans="1:74" ht="18.75" customHeight="1">
      <c r="A44" s="439"/>
      <c r="B44" s="439"/>
      <c r="C44" s="440"/>
      <c r="D44" s="734" t="s">
        <v>306</v>
      </c>
      <c r="E44" s="760">
        <f>'FY-1(月次)支出予実'!C10</f>
        <v>3300</v>
      </c>
      <c r="F44" s="761">
        <f>'FY-1(月次)支出予実'!D10</f>
        <v>3300</v>
      </c>
      <c r="G44" s="761">
        <f>'FY-1(月次)支出予実'!E10</f>
        <v>3300</v>
      </c>
      <c r="H44" s="761">
        <f>'FY-1(月次)支出予実'!F10</f>
        <v>3300</v>
      </c>
      <c r="I44" s="762">
        <f>'FY-1(月次)支出予実'!G10</f>
        <v>3300</v>
      </c>
      <c r="J44" s="738">
        <f>'FY-1(月次)支出予実'!H10</f>
        <v>3300</v>
      </c>
      <c r="K44" s="739">
        <f>'FY-1(月次)支出予実'!I10</f>
        <v>3300</v>
      </c>
      <c r="L44" s="761">
        <f>'FY-1(月次)支出予実'!J10</f>
        <v>3300</v>
      </c>
      <c r="M44" s="761">
        <f>'FY-1(月次)支出予実'!K10</f>
        <v>3300</v>
      </c>
      <c r="N44" s="761">
        <f>'FY-1(月次)支出予実'!L10</f>
        <v>3300</v>
      </c>
      <c r="O44" s="763">
        <f>'FY-1(月次)支出予実'!M10</f>
        <v>3300</v>
      </c>
      <c r="P44" s="760">
        <f>'FY-2(月次)支出'!D17</f>
        <v>330</v>
      </c>
      <c r="Q44" s="761">
        <f>'FY-2(月次)支出'!E17</f>
        <v>0</v>
      </c>
      <c r="R44" s="761">
        <f>'FY-2(月次)支出'!F17</f>
        <v>0</v>
      </c>
      <c r="S44" s="761">
        <f>'FY-2(月次)支出'!G17</f>
        <v>0</v>
      </c>
      <c r="T44" s="761">
        <f>'FY-2(月次)支出'!H17</f>
        <v>0</v>
      </c>
      <c r="U44" s="762">
        <f>'FY-2(月次)支出'!I17</f>
        <v>0</v>
      </c>
      <c r="V44" s="738">
        <f>'FY-2(月次)支出'!J17</f>
        <v>0</v>
      </c>
      <c r="W44" s="739">
        <f>'FY-2(月次)支出'!K17</f>
        <v>0</v>
      </c>
      <c r="X44" s="761">
        <f>'FY-2(月次)支出'!L17</f>
        <v>0</v>
      </c>
      <c r="Y44" s="761">
        <f>'FY-2(月次)支出'!M17</f>
        <v>0</v>
      </c>
      <c r="Z44" s="761">
        <f>'FY-2(月次)支出'!N17</f>
        <v>0</v>
      </c>
      <c r="AA44" s="763">
        <f>'FY-2(月次)支出'!O17</f>
        <v>0</v>
      </c>
      <c r="AB44" s="739">
        <v>0</v>
      </c>
      <c r="AC44" s="739">
        <v>0</v>
      </c>
      <c r="AD44" s="739">
        <v>0</v>
      </c>
      <c r="AE44" s="739">
        <v>0</v>
      </c>
      <c r="AF44" s="739">
        <v>0</v>
      </c>
      <c r="AG44" s="764">
        <v>0</v>
      </c>
      <c r="AH44" s="738">
        <v>0</v>
      </c>
      <c r="AI44" s="739">
        <v>0</v>
      </c>
      <c r="AJ44" s="739">
        <v>0</v>
      </c>
      <c r="AK44" s="739">
        <v>0</v>
      </c>
      <c r="AL44" s="739">
        <v>0</v>
      </c>
      <c r="AM44" s="765">
        <v>0</v>
      </c>
      <c r="AN44" s="760">
        <v>0</v>
      </c>
      <c r="AO44" s="739">
        <v>0</v>
      </c>
      <c r="AP44" s="739">
        <v>0</v>
      </c>
      <c r="AQ44" s="739">
        <v>0</v>
      </c>
      <c r="AR44" s="739">
        <v>0</v>
      </c>
      <c r="AS44" s="764">
        <v>0</v>
      </c>
      <c r="AT44" s="739">
        <v>0</v>
      </c>
      <c r="AU44" s="739">
        <v>0</v>
      </c>
      <c r="AV44" s="739">
        <v>0</v>
      </c>
      <c r="AW44" s="739">
        <v>0</v>
      </c>
      <c r="AX44" s="739">
        <v>0</v>
      </c>
      <c r="AY44" s="766">
        <v>0</v>
      </c>
      <c r="AZ44" s="739">
        <v>0</v>
      </c>
      <c r="BA44" s="739">
        <v>0</v>
      </c>
      <c r="BB44" s="739">
        <v>0</v>
      </c>
      <c r="BC44" s="739">
        <v>0</v>
      </c>
      <c r="BD44" s="739">
        <v>0</v>
      </c>
      <c r="BE44" s="765">
        <v>0</v>
      </c>
      <c r="BF44" s="738">
        <v>0</v>
      </c>
      <c r="BG44" s="739">
        <v>0</v>
      </c>
      <c r="BH44" s="739">
        <v>0</v>
      </c>
      <c r="BI44" s="739">
        <v>0</v>
      </c>
      <c r="BJ44" s="739">
        <v>0</v>
      </c>
      <c r="BK44" s="739">
        <v>0</v>
      </c>
      <c r="BL44" s="480">
        <f t="shared" si="40"/>
        <v>36300</v>
      </c>
      <c r="BM44" s="483" t="s">
        <v>151</v>
      </c>
      <c r="BN44" s="480">
        <f t="shared" si="41"/>
        <v>330</v>
      </c>
      <c r="BO44" s="721">
        <f t="shared" si="42"/>
        <v>9.0909090909090905E-3</v>
      </c>
      <c r="BP44" s="478">
        <f t="shared" si="43"/>
        <v>0</v>
      </c>
      <c r="BQ44" s="722">
        <f t="shared" si="44"/>
        <v>0</v>
      </c>
      <c r="BR44" s="480">
        <f t="shared" si="45"/>
        <v>0</v>
      </c>
      <c r="BS44" s="721" t="e">
        <f t="shared" si="46"/>
        <v>#DIV/0!</v>
      </c>
      <c r="BT44" s="478">
        <f t="shared" si="47"/>
        <v>0</v>
      </c>
      <c r="BU44" s="721" t="e">
        <f t="shared" si="48"/>
        <v>#DIV/0!</v>
      </c>
      <c r="BV44" s="714"/>
    </row>
    <row r="45" spans="1:74" ht="18.75" customHeight="1">
      <c r="A45" s="439"/>
      <c r="B45" s="439"/>
      <c r="C45" s="440"/>
      <c r="D45" s="734" t="s">
        <v>307</v>
      </c>
      <c r="E45" s="760">
        <f>'FY-1(月次)支出予実'!C19</f>
        <v>0</v>
      </c>
      <c r="F45" s="761">
        <f>'FY-1(月次)支出予実'!D19</f>
        <v>0</v>
      </c>
      <c r="G45" s="761">
        <f>'FY-1(月次)支出予実'!E19</f>
        <v>0</v>
      </c>
      <c r="H45" s="761">
        <f>'FY-1(月次)支出予実'!F19</f>
        <v>0</v>
      </c>
      <c r="I45" s="762">
        <f>'FY-1(月次)支出予実'!G19</f>
        <v>0</v>
      </c>
      <c r="J45" s="738">
        <f>'FY-1(月次)支出予実'!H19</f>
        <v>1680</v>
      </c>
      <c r="K45" s="739">
        <f>'FY-1(月次)支出予実'!I19</f>
        <v>1680</v>
      </c>
      <c r="L45" s="761">
        <f>'FY-1(月次)支出予実'!J19</f>
        <v>0</v>
      </c>
      <c r="M45" s="761">
        <f>'FY-1(月次)支出予実'!K19</f>
        <v>0</v>
      </c>
      <c r="N45" s="761">
        <f>'FY-1(月次)支出予実'!L19</f>
        <v>0</v>
      </c>
      <c r="O45" s="763">
        <f>'FY-1(月次)支出予実'!M19</f>
        <v>0</v>
      </c>
      <c r="P45" s="760">
        <v>0</v>
      </c>
      <c r="Q45" s="761">
        <v>0</v>
      </c>
      <c r="R45" s="761">
        <v>0</v>
      </c>
      <c r="S45" s="761">
        <v>0</v>
      </c>
      <c r="T45" s="761">
        <v>0</v>
      </c>
      <c r="U45" s="762">
        <v>0</v>
      </c>
      <c r="V45" s="738">
        <v>0</v>
      </c>
      <c r="W45" s="739">
        <v>0</v>
      </c>
      <c r="X45" s="761">
        <v>0</v>
      </c>
      <c r="Y45" s="761">
        <v>0</v>
      </c>
      <c r="Z45" s="761">
        <v>0</v>
      </c>
      <c r="AA45" s="763">
        <v>0</v>
      </c>
      <c r="AB45" s="739">
        <v>0</v>
      </c>
      <c r="AC45" s="739">
        <v>0</v>
      </c>
      <c r="AD45" s="739">
        <v>0</v>
      </c>
      <c r="AE45" s="739">
        <v>0</v>
      </c>
      <c r="AF45" s="739">
        <v>0</v>
      </c>
      <c r="AG45" s="764">
        <v>0</v>
      </c>
      <c r="AH45" s="738">
        <v>0</v>
      </c>
      <c r="AI45" s="739">
        <v>0</v>
      </c>
      <c r="AJ45" s="739">
        <v>0</v>
      </c>
      <c r="AK45" s="739">
        <v>0</v>
      </c>
      <c r="AL45" s="739">
        <v>0</v>
      </c>
      <c r="AM45" s="765">
        <v>0</v>
      </c>
      <c r="AN45" s="760">
        <v>0</v>
      </c>
      <c r="AO45" s="739">
        <v>0</v>
      </c>
      <c r="AP45" s="739">
        <v>0</v>
      </c>
      <c r="AQ45" s="739">
        <v>0</v>
      </c>
      <c r="AR45" s="739">
        <v>0</v>
      </c>
      <c r="AS45" s="764">
        <v>0</v>
      </c>
      <c r="AT45" s="739">
        <v>0</v>
      </c>
      <c r="AU45" s="739">
        <v>0</v>
      </c>
      <c r="AV45" s="739">
        <v>0</v>
      </c>
      <c r="AW45" s="739">
        <v>0</v>
      </c>
      <c r="AX45" s="739">
        <v>0</v>
      </c>
      <c r="AY45" s="766">
        <v>0</v>
      </c>
      <c r="AZ45" s="739">
        <v>0</v>
      </c>
      <c r="BA45" s="739">
        <v>0</v>
      </c>
      <c r="BB45" s="739">
        <v>0</v>
      </c>
      <c r="BC45" s="739">
        <v>0</v>
      </c>
      <c r="BD45" s="739">
        <v>0</v>
      </c>
      <c r="BE45" s="765">
        <v>0</v>
      </c>
      <c r="BF45" s="738">
        <v>0</v>
      </c>
      <c r="BG45" s="739">
        <v>0</v>
      </c>
      <c r="BH45" s="739">
        <v>0</v>
      </c>
      <c r="BI45" s="739">
        <v>0</v>
      </c>
      <c r="BJ45" s="739">
        <v>0</v>
      </c>
      <c r="BK45" s="739">
        <v>0</v>
      </c>
      <c r="BL45" s="480">
        <f t="shared" si="40"/>
        <v>3360</v>
      </c>
      <c r="BM45" s="483" t="s">
        <v>151</v>
      </c>
      <c r="BN45" s="480">
        <f t="shared" si="41"/>
        <v>0</v>
      </c>
      <c r="BO45" s="723">
        <f t="shared" si="42"/>
        <v>0</v>
      </c>
      <c r="BP45" s="478">
        <f t="shared" si="43"/>
        <v>0</v>
      </c>
      <c r="BQ45" s="724" t="e">
        <f t="shared" si="44"/>
        <v>#DIV/0!</v>
      </c>
      <c r="BR45" s="480">
        <f t="shared" si="45"/>
        <v>0</v>
      </c>
      <c r="BS45" s="723" t="e">
        <f t="shared" si="46"/>
        <v>#DIV/0!</v>
      </c>
      <c r="BT45" s="478">
        <f t="shared" si="47"/>
        <v>0</v>
      </c>
      <c r="BU45" s="723" t="e">
        <f t="shared" si="48"/>
        <v>#DIV/0!</v>
      </c>
      <c r="BV45" s="714"/>
    </row>
    <row r="46" spans="1:74" ht="18.75" customHeight="1">
      <c r="A46" s="439"/>
      <c r="B46" s="439"/>
      <c r="C46" s="440"/>
      <c r="D46" s="767" t="s">
        <v>308</v>
      </c>
      <c r="E46" s="768">
        <f>'FY-1(月次)支出予実'!C18</f>
        <v>960</v>
      </c>
      <c r="F46" s="769">
        <f>'FY-1(月次)支出予実'!D18</f>
        <v>960</v>
      </c>
      <c r="G46" s="769">
        <f>'FY-1(月次)支出予実'!E18</f>
        <v>960</v>
      </c>
      <c r="H46" s="769">
        <f>'FY-1(月次)支出予実'!F18</f>
        <v>960</v>
      </c>
      <c r="I46" s="770">
        <f>'FY-1(月次)支出予実'!G18</f>
        <v>0</v>
      </c>
      <c r="J46" s="771">
        <f>'FY-1(月次)支出予実'!H18</f>
        <v>0</v>
      </c>
      <c r="K46" s="772">
        <f>'FY-1(月次)支出予実'!I18</f>
        <v>0</v>
      </c>
      <c r="L46" s="769">
        <f>'FY-1(月次)支出予実'!J18</f>
        <v>0</v>
      </c>
      <c r="M46" s="769">
        <f>'FY-1(月次)支出予実'!K18</f>
        <v>0</v>
      </c>
      <c r="N46" s="769">
        <f>'FY-1(月次)支出予実'!L18</f>
        <v>0</v>
      </c>
      <c r="O46" s="773">
        <f>'FY-1(月次)支出予実'!M18</f>
        <v>0</v>
      </c>
      <c r="P46" s="768">
        <f>'FY-2(月次)支出'!D18</f>
        <v>0</v>
      </c>
      <c r="Q46" s="769">
        <f>'FY-2(月次)支出'!E18</f>
        <v>0</v>
      </c>
      <c r="R46" s="769">
        <f>'FY-2(月次)支出'!F18</f>
        <v>0</v>
      </c>
      <c r="S46" s="769">
        <f>'FY-2(月次)支出'!G18</f>
        <v>0</v>
      </c>
      <c r="T46" s="769">
        <f>'FY-2(月次)支出'!H18</f>
        <v>0</v>
      </c>
      <c r="U46" s="770">
        <f>'FY-2(月次)支出'!I18</f>
        <v>0</v>
      </c>
      <c r="V46" s="771">
        <f>'FY-2(月次)支出'!J18</f>
        <v>0</v>
      </c>
      <c r="W46" s="772">
        <f>'FY-2(月次)支出'!K18</f>
        <v>0</v>
      </c>
      <c r="X46" s="769">
        <f>'FY-2(月次)支出'!L18</f>
        <v>0</v>
      </c>
      <c r="Y46" s="769">
        <f>'FY-2(月次)支出'!M18</f>
        <v>0</v>
      </c>
      <c r="Z46" s="769">
        <f>'FY-2(月次)支出'!N18</f>
        <v>0</v>
      </c>
      <c r="AA46" s="773">
        <f>'FY-2(月次)支出'!O18</f>
        <v>0</v>
      </c>
      <c r="AB46" s="772">
        <v>0</v>
      </c>
      <c r="AC46" s="772">
        <v>0</v>
      </c>
      <c r="AD46" s="772">
        <v>0</v>
      </c>
      <c r="AE46" s="772">
        <v>0</v>
      </c>
      <c r="AF46" s="772">
        <v>0</v>
      </c>
      <c r="AG46" s="774">
        <v>0</v>
      </c>
      <c r="AH46" s="771">
        <v>0</v>
      </c>
      <c r="AI46" s="772">
        <v>0</v>
      </c>
      <c r="AJ46" s="772">
        <v>0</v>
      </c>
      <c r="AK46" s="772">
        <v>0</v>
      </c>
      <c r="AL46" s="772">
        <v>0</v>
      </c>
      <c r="AM46" s="775">
        <v>0</v>
      </c>
      <c r="AN46" s="768">
        <v>0</v>
      </c>
      <c r="AO46" s="772">
        <v>0</v>
      </c>
      <c r="AP46" s="772">
        <v>0</v>
      </c>
      <c r="AQ46" s="772">
        <v>0</v>
      </c>
      <c r="AR46" s="772">
        <v>0</v>
      </c>
      <c r="AS46" s="774">
        <v>0</v>
      </c>
      <c r="AT46" s="772">
        <v>0</v>
      </c>
      <c r="AU46" s="772">
        <v>0</v>
      </c>
      <c r="AV46" s="772">
        <v>0</v>
      </c>
      <c r="AW46" s="772">
        <v>0</v>
      </c>
      <c r="AX46" s="772">
        <v>0</v>
      </c>
      <c r="AY46" s="776">
        <v>0</v>
      </c>
      <c r="AZ46" s="772">
        <v>0</v>
      </c>
      <c r="BA46" s="772">
        <v>0</v>
      </c>
      <c r="BB46" s="772">
        <v>0</v>
      </c>
      <c r="BC46" s="772">
        <v>0</v>
      </c>
      <c r="BD46" s="772">
        <v>0</v>
      </c>
      <c r="BE46" s="775">
        <v>0</v>
      </c>
      <c r="BF46" s="771">
        <v>0</v>
      </c>
      <c r="BG46" s="772">
        <v>0</v>
      </c>
      <c r="BH46" s="772">
        <v>0</v>
      </c>
      <c r="BI46" s="772">
        <v>0</v>
      </c>
      <c r="BJ46" s="772">
        <v>0</v>
      </c>
      <c r="BK46" s="772">
        <v>0</v>
      </c>
      <c r="BL46" s="501">
        <f t="shared" si="40"/>
        <v>3840</v>
      </c>
      <c r="BM46" s="504" t="s">
        <v>151</v>
      </c>
      <c r="BN46" s="501">
        <f t="shared" si="41"/>
        <v>0</v>
      </c>
      <c r="BO46" s="791">
        <f t="shared" si="42"/>
        <v>0</v>
      </c>
      <c r="BP46" s="499">
        <f t="shared" si="43"/>
        <v>0</v>
      </c>
      <c r="BQ46" s="792" t="e">
        <f t="shared" si="44"/>
        <v>#DIV/0!</v>
      </c>
      <c r="BR46" s="501">
        <f t="shared" si="45"/>
        <v>0</v>
      </c>
      <c r="BS46" s="791" t="e">
        <f t="shared" si="46"/>
        <v>#DIV/0!</v>
      </c>
      <c r="BT46" s="499">
        <f t="shared" si="47"/>
        <v>0</v>
      </c>
      <c r="BU46" s="791" t="e">
        <f t="shared" si="48"/>
        <v>#DIV/0!</v>
      </c>
      <c r="BV46" s="714"/>
    </row>
    <row r="47" spans="1:74" ht="18.75" customHeight="1">
      <c r="A47" s="793"/>
      <c r="B47" s="793"/>
      <c r="C47" s="794"/>
      <c r="D47" s="795" t="s">
        <v>309</v>
      </c>
      <c r="E47" s="796">
        <f t="shared" ref="E47:BK47" si="49">E29/E23</f>
        <v>0.38853473898550012</v>
      </c>
      <c r="F47" s="797">
        <f t="shared" si="49"/>
        <v>0.29317418417299274</v>
      </c>
      <c r="G47" s="797">
        <f t="shared" si="49"/>
        <v>0.35320487126285016</v>
      </c>
      <c r="H47" s="797">
        <f t="shared" si="49"/>
        <v>0.35182900190102845</v>
      </c>
      <c r="I47" s="798">
        <f t="shared" si="49"/>
        <v>0.37359677682937559</v>
      </c>
      <c r="J47" s="799">
        <f t="shared" si="49"/>
        <v>0.33546296706215689</v>
      </c>
      <c r="K47" s="800">
        <f t="shared" si="49"/>
        <v>0.33644515381759132</v>
      </c>
      <c r="L47" s="797">
        <f t="shared" si="49"/>
        <v>0.36979620536921626</v>
      </c>
      <c r="M47" s="797">
        <f t="shared" si="49"/>
        <v>0.33084196332850718</v>
      </c>
      <c r="N47" s="797">
        <f t="shared" si="49"/>
        <v>0.33147127530483406</v>
      </c>
      <c r="O47" s="801">
        <f t="shared" si="49"/>
        <v>0.4102371970440804</v>
      </c>
      <c r="P47" s="800">
        <f t="shared" si="49"/>
        <v>0.29333491382637367</v>
      </c>
      <c r="Q47" s="797">
        <f t="shared" si="49"/>
        <v>0.49960003428277577</v>
      </c>
      <c r="R47" s="797">
        <f t="shared" si="49"/>
        <v>2.2823095680445888</v>
      </c>
      <c r="S47" s="797">
        <f t="shared" si="49"/>
        <v>0.34309618124400215</v>
      </c>
      <c r="T47" s="797">
        <f t="shared" si="49"/>
        <v>0.32191118346421904</v>
      </c>
      <c r="U47" s="798">
        <f t="shared" si="49"/>
        <v>0.26771427202606235</v>
      </c>
      <c r="V47" s="799">
        <f t="shared" si="49"/>
        <v>0.29808500220059941</v>
      </c>
      <c r="W47" s="800">
        <f t="shared" si="49"/>
        <v>0.31854708032638385</v>
      </c>
      <c r="X47" s="797">
        <f t="shared" si="49"/>
        <v>0.25141064279224612</v>
      </c>
      <c r="Y47" s="797">
        <f t="shared" si="49"/>
        <v>0.24637780168230278</v>
      </c>
      <c r="Z47" s="797">
        <f t="shared" si="49"/>
        <v>0.29745281137704327</v>
      </c>
      <c r="AA47" s="801">
        <f t="shared" si="49"/>
        <v>0.22393570508566157</v>
      </c>
      <c r="AB47" s="800">
        <f t="shared" si="49"/>
        <v>0.30904988972293768</v>
      </c>
      <c r="AC47" s="797">
        <f t="shared" si="49"/>
        <v>0.31902925356533907</v>
      </c>
      <c r="AD47" s="797">
        <f t="shared" si="49"/>
        <v>0.28146457820623982</v>
      </c>
      <c r="AE47" s="797">
        <f t="shared" si="49"/>
        <v>0.28161040457052405</v>
      </c>
      <c r="AF47" s="797">
        <f t="shared" si="49"/>
        <v>0.20901109522918318</v>
      </c>
      <c r="AG47" s="802">
        <f t="shared" si="49"/>
        <v>0.18144282258734659</v>
      </c>
      <c r="AH47" s="799">
        <f t="shared" si="49"/>
        <v>0.2064591363131191</v>
      </c>
      <c r="AI47" s="800">
        <f t="shared" si="49"/>
        <v>0.13460519954937039</v>
      </c>
      <c r="AJ47" s="797">
        <f t="shared" si="49"/>
        <v>0.17408754678102634</v>
      </c>
      <c r="AK47" s="797">
        <f t="shared" si="49"/>
        <v>0.20166090876074902</v>
      </c>
      <c r="AL47" s="797">
        <f t="shared" si="49"/>
        <v>0.1346326519451104</v>
      </c>
      <c r="AM47" s="798">
        <f t="shared" si="49"/>
        <v>0.20911117622312483</v>
      </c>
      <c r="AN47" s="796">
        <f t="shared" si="49"/>
        <v>0.25420749359152378</v>
      </c>
      <c r="AO47" s="797">
        <f t="shared" si="49"/>
        <v>0.30292225005977563</v>
      </c>
      <c r="AP47" s="797">
        <f t="shared" si="49"/>
        <v>0.24285097156223651</v>
      </c>
      <c r="AQ47" s="797">
        <f t="shared" si="49"/>
        <v>0.25981278690132453</v>
      </c>
      <c r="AR47" s="797">
        <f t="shared" si="49"/>
        <v>0.24293128243606577</v>
      </c>
      <c r="AS47" s="802">
        <f t="shared" si="49"/>
        <v>0.25766583644054059</v>
      </c>
      <c r="AT47" s="800">
        <f t="shared" si="49"/>
        <v>0.24231009105650492</v>
      </c>
      <c r="AU47" s="800">
        <f t="shared" si="49"/>
        <v>0.26152005145617996</v>
      </c>
      <c r="AV47" s="797">
        <f t="shared" si="49"/>
        <v>0.22456938075604024</v>
      </c>
      <c r="AW47" s="797">
        <f t="shared" si="49"/>
        <v>0.26035173409974238</v>
      </c>
      <c r="AX47" s="797">
        <f t="shared" si="49"/>
        <v>0.24332178197152521</v>
      </c>
      <c r="AY47" s="801">
        <f t="shared" si="49"/>
        <v>0.26152005145617996</v>
      </c>
      <c r="AZ47" s="800">
        <f t="shared" si="49"/>
        <v>0.30260609490775597</v>
      </c>
      <c r="BA47" s="797">
        <f t="shared" si="49"/>
        <v>0.37425025366150211</v>
      </c>
      <c r="BB47" s="797">
        <f t="shared" si="49"/>
        <v>0.31224650532305337</v>
      </c>
      <c r="BC47" s="797">
        <f t="shared" si="49"/>
        <v>0.34085817949282837</v>
      </c>
      <c r="BD47" s="797">
        <f t="shared" si="49"/>
        <v>0.31237928477625809</v>
      </c>
      <c r="BE47" s="798">
        <f t="shared" si="49"/>
        <v>0.33717239118276665</v>
      </c>
      <c r="BF47" s="799">
        <f t="shared" si="49"/>
        <v>0.311352910797286</v>
      </c>
      <c r="BG47" s="797">
        <f t="shared" si="49"/>
        <v>0.34380272550292018</v>
      </c>
      <c r="BH47" s="797">
        <f t="shared" si="49"/>
        <v>0.28266050151164857</v>
      </c>
      <c r="BI47" s="797">
        <f t="shared" si="49"/>
        <v>0.34178640548941414</v>
      </c>
      <c r="BJ47" s="797">
        <f t="shared" si="49"/>
        <v>0.31302526274327253</v>
      </c>
      <c r="BK47" s="797">
        <f t="shared" si="49"/>
        <v>0.34380272550292018</v>
      </c>
      <c r="BL47" s="803">
        <f t="shared" si="40"/>
        <v>3.8745943350781333</v>
      </c>
      <c r="BM47" s="804" t="s">
        <v>151</v>
      </c>
      <c r="BN47" s="803">
        <f t="shared" si="41"/>
        <v>5.6437751963522587</v>
      </c>
      <c r="BO47" s="805">
        <f t="shared" si="42"/>
        <v>1.4566106044333669</v>
      </c>
      <c r="BP47" s="806">
        <f t="shared" si="43"/>
        <v>2.6421646634540705</v>
      </c>
      <c r="BQ47" s="807">
        <f t="shared" si="44"/>
        <v>0.46815554686901434</v>
      </c>
      <c r="BR47" s="803">
        <f t="shared" si="45"/>
        <v>3.0539837117876392</v>
      </c>
      <c r="BS47" s="805">
        <f t="shared" si="46"/>
        <v>1.1558642631285525</v>
      </c>
      <c r="BT47" s="806">
        <f t="shared" si="47"/>
        <v>3.9159432408916262</v>
      </c>
      <c r="BU47" s="805">
        <f t="shared" si="48"/>
        <v>1.2822410367733892</v>
      </c>
      <c r="BV47" s="808"/>
    </row>
    <row r="48" spans="1:74" ht="18.75" customHeight="1">
      <c r="A48" s="388"/>
      <c r="B48" s="388"/>
      <c r="C48" s="440" t="s">
        <v>310</v>
      </c>
      <c r="D48" s="809" t="s">
        <v>109</v>
      </c>
      <c r="E48" s="810">
        <f t="shared" ref="E48:BK48" si="50">SUM(E49:E52)</f>
        <v>64000</v>
      </c>
      <c r="F48" s="811">
        <f t="shared" si="50"/>
        <v>64000</v>
      </c>
      <c r="G48" s="811">
        <f t="shared" si="50"/>
        <v>64000</v>
      </c>
      <c r="H48" s="811">
        <f t="shared" si="50"/>
        <v>68000</v>
      </c>
      <c r="I48" s="812">
        <f t="shared" si="50"/>
        <v>63112</v>
      </c>
      <c r="J48" s="813">
        <f t="shared" si="50"/>
        <v>90169</v>
      </c>
      <c r="K48" s="814">
        <f t="shared" si="50"/>
        <v>122189</v>
      </c>
      <c r="L48" s="811">
        <f t="shared" si="50"/>
        <v>170806</v>
      </c>
      <c r="M48" s="811">
        <f t="shared" si="50"/>
        <v>122352</v>
      </c>
      <c r="N48" s="811">
        <f t="shared" si="50"/>
        <v>79532</v>
      </c>
      <c r="O48" s="815">
        <f t="shared" si="50"/>
        <v>81211</v>
      </c>
      <c r="P48" s="814">
        <f t="shared" si="50"/>
        <v>85785</v>
      </c>
      <c r="Q48" s="811">
        <f t="shared" si="50"/>
        <v>124669</v>
      </c>
      <c r="R48" s="811">
        <f t="shared" si="50"/>
        <v>56027</v>
      </c>
      <c r="S48" s="811">
        <f t="shared" si="50"/>
        <v>77019</v>
      </c>
      <c r="T48" s="811">
        <f t="shared" si="50"/>
        <v>120006</v>
      </c>
      <c r="U48" s="812">
        <f t="shared" si="50"/>
        <v>88754</v>
      </c>
      <c r="V48" s="813">
        <f t="shared" si="50"/>
        <v>112702</v>
      </c>
      <c r="W48" s="814">
        <f t="shared" si="50"/>
        <v>131664</v>
      </c>
      <c r="X48" s="811">
        <f t="shared" si="50"/>
        <v>197717</v>
      </c>
      <c r="Y48" s="811">
        <f t="shared" si="50"/>
        <v>156871</v>
      </c>
      <c r="Z48" s="811">
        <f t="shared" si="50"/>
        <v>128308</v>
      </c>
      <c r="AA48" s="815">
        <f t="shared" si="50"/>
        <v>241537</v>
      </c>
      <c r="AB48" s="814">
        <f t="shared" si="50"/>
        <v>157856</v>
      </c>
      <c r="AC48" s="811">
        <f t="shared" si="50"/>
        <v>145000</v>
      </c>
      <c r="AD48" s="811">
        <f t="shared" si="50"/>
        <v>119498</v>
      </c>
      <c r="AE48" s="816">
        <f t="shared" si="50"/>
        <v>205000</v>
      </c>
      <c r="AF48" s="816">
        <f t="shared" si="50"/>
        <v>305000</v>
      </c>
      <c r="AG48" s="817">
        <f t="shared" si="50"/>
        <v>305000</v>
      </c>
      <c r="AH48" s="818">
        <f t="shared" si="50"/>
        <v>155000</v>
      </c>
      <c r="AI48" s="819">
        <f t="shared" si="50"/>
        <v>155000</v>
      </c>
      <c r="AJ48" s="816">
        <f t="shared" si="50"/>
        <v>155000</v>
      </c>
      <c r="AK48" s="816">
        <f t="shared" si="50"/>
        <v>155000</v>
      </c>
      <c r="AL48" s="816">
        <f t="shared" si="50"/>
        <v>155000</v>
      </c>
      <c r="AM48" s="820">
        <f t="shared" si="50"/>
        <v>155000</v>
      </c>
      <c r="AN48" s="821">
        <f t="shared" si="50"/>
        <v>100000</v>
      </c>
      <c r="AO48" s="816">
        <f t="shared" si="50"/>
        <v>100000</v>
      </c>
      <c r="AP48" s="816">
        <f t="shared" si="50"/>
        <v>100000</v>
      </c>
      <c r="AQ48" s="816">
        <f t="shared" si="50"/>
        <v>100000</v>
      </c>
      <c r="AR48" s="816">
        <f t="shared" si="50"/>
        <v>100000</v>
      </c>
      <c r="AS48" s="817">
        <f t="shared" si="50"/>
        <v>100000</v>
      </c>
      <c r="AT48" s="819">
        <f t="shared" si="50"/>
        <v>100000</v>
      </c>
      <c r="AU48" s="819">
        <f t="shared" si="50"/>
        <v>100000</v>
      </c>
      <c r="AV48" s="816">
        <f t="shared" si="50"/>
        <v>100000</v>
      </c>
      <c r="AW48" s="816">
        <f t="shared" si="50"/>
        <v>100000</v>
      </c>
      <c r="AX48" s="816">
        <f t="shared" si="50"/>
        <v>100000</v>
      </c>
      <c r="AY48" s="822">
        <f t="shared" si="50"/>
        <v>100000</v>
      </c>
      <c r="AZ48" s="819">
        <f t="shared" si="50"/>
        <v>100000</v>
      </c>
      <c r="BA48" s="816">
        <f t="shared" si="50"/>
        <v>100000</v>
      </c>
      <c r="BB48" s="816">
        <f t="shared" si="50"/>
        <v>100000</v>
      </c>
      <c r="BC48" s="816">
        <f t="shared" si="50"/>
        <v>100000</v>
      </c>
      <c r="BD48" s="816">
        <f t="shared" si="50"/>
        <v>100000</v>
      </c>
      <c r="BE48" s="820">
        <f t="shared" si="50"/>
        <v>100000</v>
      </c>
      <c r="BF48" s="818">
        <f t="shared" si="50"/>
        <v>100000</v>
      </c>
      <c r="BG48" s="816">
        <f t="shared" si="50"/>
        <v>100000</v>
      </c>
      <c r="BH48" s="816">
        <f t="shared" si="50"/>
        <v>100000</v>
      </c>
      <c r="BI48" s="816">
        <f t="shared" si="50"/>
        <v>100000</v>
      </c>
      <c r="BJ48" s="816">
        <f t="shared" si="50"/>
        <v>100000</v>
      </c>
      <c r="BK48" s="816">
        <f t="shared" si="50"/>
        <v>100000</v>
      </c>
      <c r="BL48" s="823">
        <f t="shared" si="40"/>
        <v>989371</v>
      </c>
      <c r="BM48" s="824" t="s">
        <v>151</v>
      </c>
      <c r="BN48" s="823">
        <f t="shared" si="41"/>
        <v>1521059</v>
      </c>
      <c r="BO48" s="825">
        <f t="shared" si="42"/>
        <v>1.5374000248642825</v>
      </c>
      <c r="BP48" s="826">
        <f t="shared" si="43"/>
        <v>2167354</v>
      </c>
      <c r="BQ48" s="827">
        <f t="shared" si="44"/>
        <v>1.4248980480047124</v>
      </c>
      <c r="BR48" s="823">
        <f t="shared" si="45"/>
        <v>1200000</v>
      </c>
      <c r="BS48" s="825">
        <f t="shared" si="46"/>
        <v>0.55367051252356558</v>
      </c>
      <c r="BT48" s="826">
        <f t="shared" si="47"/>
        <v>1200000</v>
      </c>
      <c r="BU48" s="825">
        <f t="shared" si="48"/>
        <v>1</v>
      </c>
      <c r="BV48" s="714"/>
    </row>
    <row r="49" spans="1:74" ht="18.75" customHeight="1">
      <c r="A49" s="439"/>
      <c r="B49" s="439"/>
      <c r="C49" s="440"/>
      <c r="D49" s="544" t="s">
        <v>311</v>
      </c>
      <c r="E49" s="447">
        <f>'FY-1(月次)支出予実'!C22</f>
        <v>30000</v>
      </c>
      <c r="F49" s="452">
        <f>'FY-1(月次)支出予実'!D22</f>
        <v>30000</v>
      </c>
      <c r="G49" s="452">
        <f>'FY-1(月次)支出予実'!E22</f>
        <v>30000</v>
      </c>
      <c r="H49" s="452">
        <f>'FY-1(月次)支出予実'!F22</f>
        <v>30000</v>
      </c>
      <c r="I49" s="545">
        <f>'FY-1(月次)支出予実'!G22</f>
        <v>21794</v>
      </c>
      <c r="J49" s="450">
        <f>'FY-1(月次)支出予実'!H22</f>
        <v>35277</v>
      </c>
      <c r="K49" s="448">
        <f>'FY-1(月次)支出予実'!I22</f>
        <v>34563</v>
      </c>
      <c r="L49" s="452">
        <f>'FY-1(月次)支出予実'!J22</f>
        <v>40123</v>
      </c>
      <c r="M49" s="452">
        <f>'FY-1(月次)支出予実'!K22</f>
        <v>41837</v>
      </c>
      <c r="N49" s="452">
        <f>'FY-1(月次)支出予実'!L22</f>
        <v>40335</v>
      </c>
      <c r="O49" s="546">
        <f>'FY-1(月次)支出予実'!M22</f>
        <v>32269</v>
      </c>
      <c r="P49" s="447">
        <f>'FY-2(月次)支出'!D22</f>
        <v>36623</v>
      </c>
      <c r="Q49" s="452">
        <f>'FY-2(月次)支出'!E22</f>
        <v>44495</v>
      </c>
      <c r="R49" s="452">
        <f>'FY-2(月次)支出'!F22</f>
        <v>28774</v>
      </c>
      <c r="S49" s="452">
        <f>'FY-2(月次)支出'!G22</f>
        <v>27303</v>
      </c>
      <c r="T49" s="452">
        <f>'FY-2(月次)支出'!H22</f>
        <v>27961</v>
      </c>
      <c r="U49" s="545">
        <f>'FY-2(月次)支出'!I22</f>
        <v>27170</v>
      </c>
      <c r="V49" s="450">
        <f>'FY-2(月次)支出'!J22</f>
        <v>48661</v>
      </c>
      <c r="W49" s="448">
        <f>'FY-2(月次)支出'!K22</f>
        <v>36375</v>
      </c>
      <c r="X49" s="452">
        <f>'FY-2(月次)支出'!L22</f>
        <v>34176</v>
      </c>
      <c r="Y49" s="452">
        <f>'FY-2(月次)支出'!M22</f>
        <v>35662</v>
      </c>
      <c r="Z49" s="452">
        <f>'FY-2(月次)支出'!N22</f>
        <v>37034</v>
      </c>
      <c r="AA49" s="546">
        <f>'FY-2(月次)支出'!O22</f>
        <v>38188</v>
      </c>
      <c r="AB49" s="448">
        <f>'FY-3(月次)支出 '!D20</f>
        <v>39230</v>
      </c>
      <c r="AC49" s="448">
        <f>'FY-3(月次)支出 '!E20</f>
        <v>13368</v>
      </c>
      <c r="AD49" s="448">
        <f>'FY-3(月次)支出 '!F20</f>
        <v>12414</v>
      </c>
      <c r="AE49" s="828">
        <f>'FY-3(月次)支出 '!G20</f>
        <v>30000</v>
      </c>
      <c r="AF49" s="828">
        <f>'FY-3(月次)支出 '!H20</f>
        <v>30000</v>
      </c>
      <c r="AG49" s="829">
        <f>'FY-3(月次)支出 '!I20</f>
        <v>30000</v>
      </c>
      <c r="AH49" s="828">
        <f>'FY-3(月次)支出 '!J20</f>
        <v>30000</v>
      </c>
      <c r="AI49" s="828">
        <f>'FY-3(月次)支出 '!K20</f>
        <v>30000</v>
      </c>
      <c r="AJ49" s="828">
        <f>'FY-3(月次)支出 '!L20</f>
        <v>30000</v>
      </c>
      <c r="AK49" s="828">
        <f>'FY-3(月次)支出 '!M20</f>
        <v>30000</v>
      </c>
      <c r="AL49" s="828">
        <f>'FY-3(月次)支出 '!N20</f>
        <v>30000</v>
      </c>
      <c r="AM49" s="828">
        <f>'FY-3(月次)支出 '!O20</f>
        <v>30000</v>
      </c>
      <c r="AN49" s="830">
        <v>30000</v>
      </c>
      <c r="AO49" s="828">
        <v>30000</v>
      </c>
      <c r="AP49" s="828">
        <v>30000</v>
      </c>
      <c r="AQ49" s="828">
        <v>30000</v>
      </c>
      <c r="AR49" s="828">
        <v>30000</v>
      </c>
      <c r="AS49" s="829">
        <v>30000</v>
      </c>
      <c r="AT49" s="828">
        <v>30000</v>
      </c>
      <c r="AU49" s="828">
        <v>30000</v>
      </c>
      <c r="AV49" s="828">
        <v>30000</v>
      </c>
      <c r="AW49" s="828">
        <v>30000</v>
      </c>
      <c r="AX49" s="828">
        <v>30000</v>
      </c>
      <c r="AY49" s="831">
        <v>30000</v>
      </c>
      <c r="AZ49" s="828">
        <v>30000</v>
      </c>
      <c r="BA49" s="828">
        <v>30000</v>
      </c>
      <c r="BB49" s="828">
        <v>30000</v>
      </c>
      <c r="BC49" s="828">
        <v>30000</v>
      </c>
      <c r="BD49" s="828">
        <v>30000</v>
      </c>
      <c r="BE49" s="832">
        <v>30000</v>
      </c>
      <c r="BF49" s="833">
        <v>30000</v>
      </c>
      <c r="BG49" s="828">
        <v>30000</v>
      </c>
      <c r="BH49" s="828">
        <v>30000</v>
      </c>
      <c r="BI49" s="828">
        <v>30000</v>
      </c>
      <c r="BJ49" s="828">
        <v>30000</v>
      </c>
      <c r="BK49" s="828">
        <v>30000</v>
      </c>
      <c r="BL49" s="458">
        <f t="shared" si="40"/>
        <v>366198</v>
      </c>
      <c r="BM49" s="834" t="s">
        <v>151</v>
      </c>
      <c r="BN49" s="458">
        <f t="shared" si="41"/>
        <v>422422</v>
      </c>
      <c r="BO49" s="712">
        <f t="shared" si="42"/>
        <v>1.1535344267308942</v>
      </c>
      <c r="BP49" s="457">
        <f t="shared" si="43"/>
        <v>335012</v>
      </c>
      <c r="BQ49" s="713">
        <f t="shared" si="44"/>
        <v>0.79307422435384523</v>
      </c>
      <c r="BR49" s="458">
        <f t="shared" si="45"/>
        <v>360000</v>
      </c>
      <c r="BS49" s="712">
        <f t="shared" si="46"/>
        <v>1.0745883729538046</v>
      </c>
      <c r="BT49" s="457">
        <f t="shared" si="47"/>
        <v>360000</v>
      </c>
      <c r="BU49" s="712">
        <f t="shared" si="48"/>
        <v>1</v>
      </c>
      <c r="BV49" s="714"/>
    </row>
    <row r="50" spans="1:74" ht="18.75" customHeight="1">
      <c r="A50" s="439"/>
      <c r="B50" s="439"/>
      <c r="C50" s="440"/>
      <c r="D50" s="465" t="s">
        <v>312</v>
      </c>
      <c r="E50" s="578">
        <f>'FY-1(月次)支出予実'!C27</f>
        <v>30000</v>
      </c>
      <c r="F50" s="579">
        <f>'FY-1(月次)支出予実'!D27</f>
        <v>30000</v>
      </c>
      <c r="G50" s="579">
        <f>'FY-1(月次)支出予実'!E27</f>
        <v>30000</v>
      </c>
      <c r="H50" s="579">
        <f>'FY-1(月次)支出予実'!F27</f>
        <v>30000</v>
      </c>
      <c r="I50" s="580">
        <f>'FY-1(月次)支出予実'!G27</f>
        <v>30060</v>
      </c>
      <c r="J50" s="581">
        <f>'FY-1(月次)支出予実'!H27</f>
        <v>41848</v>
      </c>
      <c r="K50" s="582">
        <f>'FY-1(月次)支出予実'!I27</f>
        <v>71562</v>
      </c>
      <c r="L50" s="579">
        <f>'FY-1(月次)支出予実'!J27</f>
        <v>100887</v>
      </c>
      <c r="M50" s="579">
        <f>'FY-1(月次)支出予実'!K27</f>
        <v>39073</v>
      </c>
      <c r="N50" s="579">
        <f>'FY-1(月次)支出予実'!L27</f>
        <v>24208</v>
      </c>
      <c r="O50" s="583">
        <f>'FY-1(月次)支出予実'!M27</f>
        <v>29262</v>
      </c>
      <c r="P50" s="578">
        <f>'FY-2(月次)支出'!D23</f>
        <v>44765</v>
      </c>
      <c r="Q50" s="579">
        <f>'FY-2(月次)支出'!E23</f>
        <v>57343</v>
      </c>
      <c r="R50" s="579">
        <f>'FY-2(月次)支出'!F23</f>
        <v>4150</v>
      </c>
      <c r="S50" s="579">
        <f>'FY-2(月次)支出'!G23</f>
        <v>37069</v>
      </c>
      <c r="T50" s="579">
        <f>'FY-2(月次)支出'!H23</f>
        <v>64576</v>
      </c>
      <c r="U50" s="580">
        <f>'FY-2(月次)支出'!I23</f>
        <v>40401</v>
      </c>
      <c r="V50" s="581">
        <f>'FY-2(月次)支出'!J23</f>
        <v>40652</v>
      </c>
      <c r="W50" s="582">
        <f>'FY-2(月次)支出'!K23</f>
        <v>62264</v>
      </c>
      <c r="X50" s="579">
        <f>'FY-2(月次)支出'!L23</f>
        <v>125214</v>
      </c>
      <c r="Y50" s="579">
        <f>'FY-2(月次)支出'!M23</f>
        <v>89607</v>
      </c>
      <c r="Z50" s="579">
        <f>'FY-2(月次)支出'!N23</f>
        <v>68187</v>
      </c>
      <c r="AA50" s="583">
        <f>'FY-2(月次)支出'!O23</f>
        <v>165996</v>
      </c>
      <c r="AB50" s="582">
        <f>'FY-3(月次)支出 '!D21</f>
        <v>83941</v>
      </c>
      <c r="AC50" s="582">
        <f>'FY-3(月次)支出 '!E21</f>
        <v>86657</v>
      </c>
      <c r="AD50" s="582">
        <f>'FY-3(月次)支出 '!F21</f>
        <v>86516</v>
      </c>
      <c r="AE50" s="715">
        <f>'FY-3(月次)支出 '!G21</f>
        <v>150000</v>
      </c>
      <c r="AF50" s="715">
        <f>'FY-3(月次)支出 '!H21</f>
        <v>250000</v>
      </c>
      <c r="AG50" s="716">
        <f>'FY-3(月次)支出 '!I21</f>
        <v>250000</v>
      </c>
      <c r="AH50" s="715">
        <f>'FY-3(月次)支出 '!J21</f>
        <v>100000</v>
      </c>
      <c r="AI50" s="715">
        <f>'FY-3(月次)支出 '!K21</f>
        <v>100000</v>
      </c>
      <c r="AJ50" s="715">
        <f>'FY-3(月次)支出 '!L21</f>
        <v>100000</v>
      </c>
      <c r="AK50" s="715">
        <f>'FY-3(月次)支出 '!M21</f>
        <v>100000</v>
      </c>
      <c r="AL50" s="715">
        <f>'FY-3(月次)支出 '!N21</f>
        <v>100000</v>
      </c>
      <c r="AM50" s="715">
        <f>'FY-3(月次)支出 '!O21</f>
        <v>100000</v>
      </c>
      <c r="AN50" s="717">
        <v>50000</v>
      </c>
      <c r="AO50" s="715">
        <v>50000</v>
      </c>
      <c r="AP50" s="715">
        <v>50000</v>
      </c>
      <c r="AQ50" s="715">
        <v>50000</v>
      </c>
      <c r="AR50" s="715">
        <v>50000</v>
      </c>
      <c r="AS50" s="716">
        <v>50000</v>
      </c>
      <c r="AT50" s="715">
        <v>50000</v>
      </c>
      <c r="AU50" s="715">
        <v>50000</v>
      </c>
      <c r="AV50" s="715">
        <v>50000</v>
      </c>
      <c r="AW50" s="715">
        <v>50000</v>
      </c>
      <c r="AX50" s="715">
        <v>50000</v>
      </c>
      <c r="AY50" s="718">
        <v>50000</v>
      </c>
      <c r="AZ50" s="715">
        <v>50000</v>
      </c>
      <c r="BA50" s="715">
        <v>50000</v>
      </c>
      <c r="BB50" s="715">
        <v>50000</v>
      </c>
      <c r="BC50" s="715">
        <v>50000</v>
      </c>
      <c r="BD50" s="715">
        <v>50000</v>
      </c>
      <c r="BE50" s="719">
        <v>50000</v>
      </c>
      <c r="BF50" s="720">
        <v>50000</v>
      </c>
      <c r="BG50" s="715">
        <v>50000</v>
      </c>
      <c r="BH50" s="715">
        <v>50000</v>
      </c>
      <c r="BI50" s="715">
        <v>50000</v>
      </c>
      <c r="BJ50" s="715">
        <v>50000</v>
      </c>
      <c r="BK50" s="715">
        <v>50000</v>
      </c>
      <c r="BL50" s="480">
        <f t="shared" si="40"/>
        <v>456900</v>
      </c>
      <c r="BM50" s="483" t="s">
        <v>151</v>
      </c>
      <c r="BN50" s="480">
        <f t="shared" si="41"/>
        <v>800224</v>
      </c>
      <c r="BO50" s="721">
        <f t="shared" si="42"/>
        <v>1.7514204421098709</v>
      </c>
      <c r="BP50" s="478">
        <f t="shared" si="43"/>
        <v>1507114</v>
      </c>
      <c r="BQ50" s="722">
        <f t="shared" si="44"/>
        <v>1.8833651577558284</v>
      </c>
      <c r="BR50" s="480">
        <f t="shared" si="45"/>
        <v>600000</v>
      </c>
      <c r="BS50" s="721">
        <f t="shared" si="46"/>
        <v>0.39811188801908814</v>
      </c>
      <c r="BT50" s="478">
        <f t="shared" si="47"/>
        <v>600000</v>
      </c>
      <c r="BU50" s="721">
        <f t="shared" si="48"/>
        <v>1</v>
      </c>
      <c r="BV50" s="714"/>
    </row>
    <row r="51" spans="1:74" ht="18.75" customHeight="1">
      <c r="A51" s="439"/>
      <c r="B51" s="439"/>
      <c r="C51" s="440"/>
      <c r="D51" s="465" t="s">
        <v>313</v>
      </c>
      <c r="E51" s="608">
        <f>'FY-1(月次)支出予実'!C34</f>
        <v>0</v>
      </c>
      <c r="F51" s="609">
        <f>'FY-1(月次)支出予実'!D34</f>
        <v>0</v>
      </c>
      <c r="G51" s="609">
        <f>'FY-1(月次)支出予実'!E34</f>
        <v>0</v>
      </c>
      <c r="H51" s="609">
        <f>'FY-1(月次)支出予実'!F34</f>
        <v>4000</v>
      </c>
      <c r="I51" s="610">
        <f>'FY-1(月次)支出予実'!G34</f>
        <v>2146</v>
      </c>
      <c r="J51" s="611">
        <f>'FY-1(月次)支出予実'!H34</f>
        <v>2171</v>
      </c>
      <c r="K51" s="612">
        <f>'FY-1(月次)支出予実'!I34</f>
        <v>5771</v>
      </c>
      <c r="L51" s="609">
        <f>'FY-1(月次)支出予実'!J34</f>
        <v>20134</v>
      </c>
      <c r="M51" s="609">
        <f>'FY-1(月次)支出予実'!K34</f>
        <v>37436</v>
      </c>
      <c r="N51" s="609">
        <f>'FY-1(月次)支出予実'!L34</f>
        <v>5801</v>
      </c>
      <c r="O51" s="613">
        <f>'FY-1(月次)支出予実'!M34</f>
        <v>8574</v>
      </c>
      <c r="P51" s="608">
        <f>'FY-2(月次)支出'!D24</f>
        <v>4397</v>
      </c>
      <c r="Q51" s="609">
        <f>'FY-2(月次)支出'!E24</f>
        <v>22831</v>
      </c>
      <c r="R51" s="609">
        <f>'FY-2(月次)支出'!F24</f>
        <v>1704</v>
      </c>
      <c r="S51" s="609">
        <f>'FY-2(月次)支出'!G24</f>
        <v>1170</v>
      </c>
      <c r="T51" s="609">
        <f>'FY-2(月次)支出'!H24</f>
        <v>10772</v>
      </c>
      <c r="U51" s="610">
        <f>'FY-2(月次)支出'!I24</f>
        <v>12707</v>
      </c>
      <c r="V51" s="611">
        <f>'FY-2(月次)支出'!J24</f>
        <v>15486</v>
      </c>
      <c r="W51" s="612">
        <f>'FY-2(月次)支出'!K24</f>
        <v>18665</v>
      </c>
      <c r="X51" s="609">
        <f>'FY-2(月次)支出'!L24</f>
        <v>25489</v>
      </c>
      <c r="Y51" s="609">
        <f>'FY-2(月次)支出'!M24</f>
        <v>22293</v>
      </c>
      <c r="Z51" s="609">
        <f>'FY-2(月次)支出'!N24</f>
        <v>9703</v>
      </c>
      <c r="AA51" s="613">
        <f>'FY-2(月次)支出'!O24</f>
        <v>19864</v>
      </c>
      <c r="AB51" s="612">
        <f>'FY-3(月次)支出 '!D22</f>
        <v>19397</v>
      </c>
      <c r="AC51" s="612">
        <f>'FY-3(月次)支出 '!E22</f>
        <v>21331</v>
      </c>
      <c r="AD51" s="612">
        <f>'FY-3(月次)支出 '!F22</f>
        <v>2570</v>
      </c>
      <c r="AE51" s="835">
        <f>'FY-3(月次)支出 '!G22</f>
        <v>10000</v>
      </c>
      <c r="AF51" s="835">
        <f>'FY-3(月次)支出 '!H22</f>
        <v>10000</v>
      </c>
      <c r="AG51" s="836">
        <f>'FY-3(月次)支出 '!I22</f>
        <v>10000</v>
      </c>
      <c r="AH51" s="835">
        <f>'FY-3(月次)支出 '!J22</f>
        <v>10000</v>
      </c>
      <c r="AI51" s="835">
        <f>'FY-3(月次)支出 '!K22</f>
        <v>10000</v>
      </c>
      <c r="AJ51" s="835">
        <f>'FY-3(月次)支出 '!L22</f>
        <v>10000</v>
      </c>
      <c r="AK51" s="835">
        <f>'FY-3(月次)支出 '!M22</f>
        <v>10000</v>
      </c>
      <c r="AL51" s="835">
        <f>'FY-3(月次)支出 '!N22</f>
        <v>10000</v>
      </c>
      <c r="AM51" s="835">
        <f>'FY-3(月次)支出 '!O22</f>
        <v>10000</v>
      </c>
      <c r="AN51" s="837">
        <v>10000</v>
      </c>
      <c r="AO51" s="835">
        <v>10000</v>
      </c>
      <c r="AP51" s="835">
        <v>10000</v>
      </c>
      <c r="AQ51" s="835">
        <v>10000</v>
      </c>
      <c r="AR51" s="835">
        <v>10000</v>
      </c>
      <c r="AS51" s="836">
        <v>10000</v>
      </c>
      <c r="AT51" s="835">
        <v>10000</v>
      </c>
      <c r="AU51" s="835">
        <v>10000</v>
      </c>
      <c r="AV51" s="835">
        <v>10000</v>
      </c>
      <c r="AW51" s="835">
        <v>10000</v>
      </c>
      <c r="AX51" s="835">
        <v>10000</v>
      </c>
      <c r="AY51" s="838">
        <v>10000</v>
      </c>
      <c r="AZ51" s="835">
        <v>10000</v>
      </c>
      <c r="BA51" s="835">
        <v>10000</v>
      </c>
      <c r="BB51" s="835">
        <v>10000</v>
      </c>
      <c r="BC51" s="835">
        <v>10000</v>
      </c>
      <c r="BD51" s="835">
        <v>10000</v>
      </c>
      <c r="BE51" s="439">
        <v>10000</v>
      </c>
      <c r="BF51" s="839">
        <v>10000</v>
      </c>
      <c r="BG51" s="835">
        <v>10000</v>
      </c>
      <c r="BH51" s="835">
        <v>10000</v>
      </c>
      <c r="BI51" s="835">
        <v>10000</v>
      </c>
      <c r="BJ51" s="835">
        <v>10000</v>
      </c>
      <c r="BK51" s="835">
        <v>10000</v>
      </c>
      <c r="BL51" s="480">
        <f t="shared" si="40"/>
        <v>86033</v>
      </c>
      <c r="BM51" s="483" t="s">
        <v>151</v>
      </c>
      <c r="BN51" s="480">
        <f t="shared" si="41"/>
        <v>165081</v>
      </c>
      <c r="BO51" s="723">
        <f t="shared" si="42"/>
        <v>1.9188102239838201</v>
      </c>
      <c r="BP51" s="478">
        <f t="shared" si="43"/>
        <v>133298</v>
      </c>
      <c r="BQ51" s="724">
        <f t="shared" si="44"/>
        <v>0.80747027216941991</v>
      </c>
      <c r="BR51" s="480">
        <f t="shared" si="45"/>
        <v>120000</v>
      </c>
      <c r="BS51" s="723">
        <f t="shared" si="46"/>
        <v>0.90023856321925311</v>
      </c>
      <c r="BT51" s="478">
        <f t="shared" si="47"/>
        <v>120000</v>
      </c>
      <c r="BU51" s="723">
        <f t="shared" si="48"/>
        <v>1</v>
      </c>
      <c r="BV51" s="714"/>
    </row>
    <row r="52" spans="1:74" ht="18.75" customHeight="1">
      <c r="A52" s="439"/>
      <c r="B52" s="439"/>
      <c r="C52" s="440"/>
      <c r="D52" s="840" t="s">
        <v>314</v>
      </c>
      <c r="E52" s="841">
        <f>'FY-1(月次)支出予実'!C26</f>
        <v>4000</v>
      </c>
      <c r="F52" s="842">
        <f>'FY-1(月次)支出予実'!D26</f>
        <v>4000</v>
      </c>
      <c r="G52" s="842">
        <f>'FY-1(月次)支出予実'!E26</f>
        <v>4000</v>
      </c>
      <c r="H52" s="842">
        <f>'FY-1(月次)支出予実'!F26</f>
        <v>4000</v>
      </c>
      <c r="I52" s="843">
        <f>'FY-1(月次)支出予実'!G26</f>
        <v>9112</v>
      </c>
      <c r="J52" s="844">
        <f>'FY-1(月次)支出予実'!H26</f>
        <v>10873</v>
      </c>
      <c r="K52" s="845">
        <f>'FY-1(月次)支出予実'!I26</f>
        <v>10293</v>
      </c>
      <c r="L52" s="842">
        <f>'FY-1(月次)支出予実'!J26</f>
        <v>9662</v>
      </c>
      <c r="M52" s="842">
        <f>'FY-1(月次)支出予実'!K26</f>
        <v>4006</v>
      </c>
      <c r="N52" s="842">
        <f>'FY-1(月次)支出予実'!L26</f>
        <v>9188</v>
      </c>
      <c r="O52" s="846">
        <f>'FY-1(月次)支出予実'!M26</f>
        <v>11106</v>
      </c>
      <c r="P52" s="841">
        <f>'FY-2(月次)支出'!D25</f>
        <v>0</v>
      </c>
      <c r="Q52" s="842">
        <f>'FY-2(月次)支出'!E25</f>
        <v>0</v>
      </c>
      <c r="R52" s="842">
        <f>'FY-2(月次)支出'!F25</f>
        <v>21399</v>
      </c>
      <c r="S52" s="842">
        <f>'FY-2(月次)支出'!G25</f>
        <v>11477</v>
      </c>
      <c r="T52" s="842">
        <f>'FY-2(月次)支出'!H25</f>
        <v>16697</v>
      </c>
      <c r="U52" s="843">
        <f>'FY-2(月次)支出'!I25</f>
        <v>8476</v>
      </c>
      <c r="V52" s="844">
        <f>'FY-2(月次)支出'!J25</f>
        <v>7903</v>
      </c>
      <c r="W52" s="845">
        <f>'FY-2(月次)支出'!K25</f>
        <v>14360</v>
      </c>
      <c r="X52" s="842">
        <f>'FY-2(月次)支出'!L25</f>
        <v>12838</v>
      </c>
      <c r="Y52" s="842">
        <f>'FY-2(月次)支出'!M25</f>
        <v>9309</v>
      </c>
      <c r="Z52" s="842">
        <f>'FY-2(月次)支出'!N25</f>
        <v>13384</v>
      </c>
      <c r="AA52" s="846">
        <f>'FY-2(月次)支出'!O25</f>
        <v>17489</v>
      </c>
      <c r="AB52" s="845">
        <f>'FY-3(月次)支出 '!D23</f>
        <v>15288</v>
      </c>
      <c r="AC52" s="847">
        <f>'FY-3(月次)支出 '!E23</f>
        <v>23644</v>
      </c>
      <c r="AD52" s="847">
        <f>'FY-3(月次)支出 '!F23</f>
        <v>17998</v>
      </c>
      <c r="AE52" s="848">
        <f>'FY-3(月次)支出 '!G23</f>
        <v>15000</v>
      </c>
      <c r="AF52" s="848">
        <f>'FY-3(月次)支出 '!H23</f>
        <v>15000</v>
      </c>
      <c r="AG52" s="849">
        <f>'FY-3(月次)支出 '!I23</f>
        <v>15000</v>
      </c>
      <c r="AH52" s="848">
        <f>'FY-3(月次)支出 '!J23</f>
        <v>15000</v>
      </c>
      <c r="AI52" s="848">
        <f>'FY-3(月次)支出 '!K23</f>
        <v>15000</v>
      </c>
      <c r="AJ52" s="848">
        <f>'FY-3(月次)支出 '!L23</f>
        <v>15000</v>
      </c>
      <c r="AK52" s="848">
        <f>'FY-3(月次)支出 '!M23</f>
        <v>15000</v>
      </c>
      <c r="AL52" s="848">
        <f>'FY-3(月次)支出 '!N23</f>
        <v>15000</v>
      </c>
      <c r="AM52" s="848">
        <f>'FY-3(月次)支出 '!O23</f>
        <v>15000</v>
      </c>
      <c r="AN52" s="850">
        <v>10000</v>
      </c>
      <c r="AO52" s="851">
        <v>10000</v>
      </c>
      <c r="AP52" s="852">
        <v>10000</v>
      </c>
      <c r="AQ52" s="852">
        <v>10000</v>
      </c>
      <c r="AR52" s="852">
        <v>10000</v>
      </c>
      <c r="AS52" s="853">
        <v>10000</v>
      </c>
      <c r="AT52" s="851">
        <v>10000</v>
      </c>
      <c r="AU52" s="851">
        <v>10000</v>
      </c>
      <c r="AV52" s="852">
        <v>10000</v>
      </c>
      <c r="AW52" s="852">
        <v>10000</v>
      </c>
      <c r="AX52" s="852">
        <v>10000</v>
      </c>
      <c r="AY52" s="854">
        <v>10000</v>
      </c>
      <c r="AZ52" s="851">
        <v>10000</v>
      </c>
      <c r="BA52" s="851">
        <v>10000</v>
      </c>
      <c r="BB52" s="852">
        <v>10000</v>
      </c>
      <c r="BC52" s="852">
        <v>10000</v>
      </c>
      <c r="BD52" s="852">
        <v>10000</v>
      </c>
      <c r="BE52" s="855">
        <v>10000</v>
      </c>
      <c r="BF52" s="856">
        <v>10000</v>
      </c>
      <c r="BG52" s="851">
        <v>10000</v>
      </c>
      <c r="BH52" s="852">
        <v>10000</v>
      </c>
      <c r="BI52" s="852">
        <v>10000</v>
      </c>
      <c r="BJ52" s="852">
        <v>10000</v>
      </c>
      <c r="BK52" s="852">
        <v>10000</v>
      </c>
      <c r="BL52" s="850">
        <f t="shared" si="40"/>
        <v>80240</v>
      </c>
      <c r="BM52" s="857" t="s">
        <v>151</v>
      </c>
      <c r="BN52" s="850">
        <f t="shared" si="41"/>
        <v>133332</v>
      </c>
      <c r="BO52" s="858">
        <f t="shared" si="42"/>
        <v>1.6616650049850448</v>
      </c>
      <c r="BP52" s="848">
        <f t="shared" si="43"/>
        <v>191930</v>
      </c>
      <c r="BQ52" s="859">
        <f t="shared" si="44"/>
        <v>1.4394893948939489</v>
      </c>
      <c r="BR52" s="850">
        <f t="shared" si="45"/>
        <v>120000</v>
      </c>
      <c r="BS52" s="858">
        <f t="shared" si="46"/>
        <v>0.62522794768926171</v>
      </c>
      <c r="BT52" s="848">
        <f t="shared" si="47"/>
        <v>120000</v>
      </c>
      <c r="BU52" s="858">
        <f t="shared" si="48"/>
        <v>1</v>
      </c>
      <c r="BV52" s="714"/>
    </row>
    <row r="53" spans="1:74" ht="18.75" customHeight="1">
      <c r="A53" s="714"/>
      <c r="B53" s="714"/>
      <c r="C53" s="631"/>
      <c r="D53" s="860" t="s">
        <v>315</v>
      </c>
      <c r="E53" s="861">
        <f t="shared" ref="E53:BK53" si="51">E48/E$23</f>
        <v>0.21019097820910718</v>
      </c>
      <c r="F53" s="862">
        <f t="shared" si="51"/>
        <v>0.15657224218790136</v>
      </c>
      <c r="G53" s="862">
        <f t="shared" si="51"/>
        <v>0.18862586060548903</v>
      </c>
      <c r="H53" s="862">
        <f t="shared" si="51"/>
        <v>0.2007297115395969</v>
      </c>
      <c r="I53" s="863">
        <f t="shared" si="51"/>
        <v>0.19834315956203094</v>
      </c>
      <c r="J53" s="864">
        <f t="shared" si="51"/>
        <v>0.24949364706924029</v>
      </c>
      <c r="K53" s="865">
        <f t="shared" si="51"/>
        <v>0.33858435721371527</v>
      </c>
      <c r="L53" s="862">
        <f t="shared" si="51"/>
        <v>0.51326077419122196</v>
      </c>
      <c r="M53" s="862">
        <f t="shared" si="51"/>
        <v>0.33806739685451875</v>
      </c>
      <c r="N53" s="862">
        <f t="shared" si="51"/>
        <v>0.21257397003244791</v>
      </c>
      <c r="O53" s="866">
        <f t="shared" si="51"/>
        <v>0.26229587618210948</v>
      </c>
      <c r="P53" s="865">
        <f t="shared" si="51"/>
        <v>0.23648127115747225</v>
      </c>
      <c r="Q53" s="862">
        <f t="shared" si="51"/>
        <v>0.44520826786275464</v>
      </c>
      <c r="R53" s="862">
        <f t="shared" si="51"/>
        <v>0.81321121690664189</v>
      </c>
      <c r="S53" s="862">
        <f t="shared" si="51"/>
        <v>0.16280126657732422</v>
      </c>
      <c r="T53" s="862">
        <f t="shared" si="51"/>
        <v>0.23883026783475364</v>
      </c>
      <c r="U53" s="863">
        <f t="shared" si="51"/>
        <v>0.15186057175708878</v>
      </c>
      <c r="V53" s="864">
        <f t="shared" si="51"/>
        <v>0.21472896427026791</v>
      </c>
      <c r="W53" s="865">
        <f t="shared" si="51"/>
        <v>0.22522020794473829</v>
      </c>
      <c r="X53" s="862">
        <f t="shared" si="51"/>
        <v>0.28101645717861984</v>
      </c>
      <c r="Y53" s="862">
        <f t="shared" si="51"/>
        <v>0.20836450551352914</v>
      </c>
      <c r="Z53" s="862">
        <f t="shared" si="51"/>
        <v>0.22047899413739602</v>
      </c>
      <c r="AA53" s="866">
        <f t="shared" si="51"/>
        <v>0.31244589345330498</v>
      </c>
      <c r="AB53" s="865">
        <f t="shared" si="51"/>
        <v>0.27452551034339506</v>
      </c>
      <c r="AC53" s="862">
        <f t="shared" si="51"/>
        <v>0.27989085993716062</v>
      </c>
      <c r="AD53" s="862">
        <f t="shared" si="51"/>
        <v>0.21740042250432579</v>
      </c>
      <c r="AE53" s="862">
        <f t="shared" si="51"/>
        <v>0.38051195935167076</v>
      </c>
      <c r="AF53" s="862">
        <f t="shared" si="51"/>
        <v>0.40929153239360311</v>
      </c>
      <c r="AG53" s="867">
        <f t="shared" si="51"/>
        <v>0.35382991943339137</v>
      </c>
      <c r="AH53" s="864">
        <f t="shared" si="51"/>
        <v>0.20460711193860387</v>
      </c>
      <c r="AI53" s="865">
        <f t="shared" si="51"/>
        <v>0.1333977348909702</v>
      </c>
      <c r="AJ53" s="862">
        <f t="shared" si="51"/>
        <v>0.17252590903664944</v>
      </c>
      <c r="AK53" s="862">
        <f t="shared" si="51"/>
        <v>0.19985192648424965</v>
      </c>
      <c r="AL53" s="862">
        <f t="shared" si="51"/>
        <v>0.13345224531078084</v>
      </c>
      <c r="AM53" s="866">
        <f t="shared" si="51"/>
        <v>0.20723536194692141</v>
      </c>
      <c r="AN53" s="865">
        <f t="shared" si="51"/>
        <v>0.14539934657533649</v>
      </c>
      <c r="AO53" s="862">
        <f t="shared" si="51"/>
        <v>0.17326278072902049</v>
      </c>
      <c r="AP53" s="862">
        <f t="shared" si="51"/>
        <v>0.13890374387260859</v>
      </c>
      <c r="AQ53" s="862">
        <f t="shared" si="51"/>
        <v>0.1486054125063343</v>
      </c>
      <c r="AR53" s="862">
        <f t="shared" si="51"/>
        <v>0.13894967937361485</v>
      </c>
      <c r="AS53" s="867">
        <f t="shared" si="51"/>
        <v>0.14737741883188657</v>
      </c>
      <c r="AT53" s="865">
        <f t="shared" si="51"/>
        <v>0.13859437584022841</v>
      </c>
      <c r="AU53" s="865">
        <f t="shared" si="51"/>
        <v>0.14958191853768715</v>
      </c>
      <c r="AV53" s="862">
        <f t="shared" si="51"/>
        <v>0.12844720177770927</v>
      </c>
      <c r="AW53" s="862">
        <f t="shared" si="51"/>
        <v>0.14891367474275163</v>
      </c>
      <c r="AX53" s="862">
        <f t="shared" si="51"/>
        <v>0.13917303383296453</v>
      </c>
      <c r="AY53" s="866">
        <f t="shared" si="51"/>
        <v>0.14958191853768715</v>
      </c>
      <c r="AZ53" s="865">
        <f t="shared" si="51"/>
        <v>0.17308194911044533</v>
      </c>
      <c r="BA53" s="862">
        <f t="shared" si="51"/>
        <v>0.21406033932844989</v>
      </c>
      <c r="BB53" s="862">
        <f t="shared" si="51"/>
        <v>0.17859598551943751</v>
      </c>
      <c r="BC53" s="862">
        <f t="shared" si="51"/>
        <v>0.19496103703674822</v>
      </c>
      <c r="BD53" s="862">
        <f t="shared" si="51"/>
        <v>0.17867193153291583</v>
      </c>
      <c r="BE53" s="863">
        <f t="shared" si="51"/>
        <v>0.19285287254353653</v>
      </c>
      <c r="BF53" s="864">
        <f t="shared" si="51"/>
        <v>0.1780848752515449</v>
      </c>
      <c r="BG53" s="862">
        <f t="shared" si="51"/>
        <v>0.19664523233634201</v>
      </c>
      <c r="BH53" s="862">
        <f t="shared" si="51"/>
        <v>0.16167364557903416</v>
      </c>
      <c r="BI53" s="862">
        <f t="shared" si="51"/>
        <v>0.19549195550603093</v>
      </c>
      <c r="BJ53" s="862">
        <f t="shared" si="51"/>
        <v>0.17904141227866005</v>
      </c>
      <c r="BK53" s="862">
        <f t="shared" si="51"/>
        <v>0.19664523233634201</v>
      </c>
      <c r="BL53" s="868">
        <f t="shared" si="40"/>
        <v>2.868737973647379</v>
      </c>
      <c r="BM53" s="869" t="s">
        <v>151</v>
      </c>
      <c r="BN53" s="868">
        <f t="shared" si="41"/>
        <v>3.5106478845938915</v>
      </c>
      <c r="BO53" s="870">
        <f t="shared" si="42"/>
        <v>1.2237603841282072</v>
      </c>
      <c r="BP53" s="871">
        <f t="shared" si="43"/>
        <v>2.9665204935717218</v>
      </c>
      <c r="BQ53" s="872">
        <f t="shared" si="44"/>
        <v>0.84500656035314292</v>
      </c>
      <c r="BR53" s="868">
        <f t="shared" si="45"/>
        <v>1.7467905051578292</v>
      </c>
      <c r="BS53" s="870">
        <f t="shared" si="46"/>
        <v>0.58883480122352871</v>
      </c>
      <c r="BT53" s="871">
        <f t="shared" si="47"/>
        <v>2.2398064683594869</v>
      </c>
      <c r="BU53" s="870">
        <f t="shared" si="48"/>
        <v>1.2822410367733892</v>
      </c>
      <c r="BV53" s="714"/>
    </row>
    <row r="54" spans="1:74" ht="18.75" customHeight="1">
      <c r="A54" s="388"/>
      <c r="B54" s="388"/>
      <c r="C54" s="440" t="s">
        <v>316</v>
      </c>
      <c r="D54" s="809" t="s">
        <v>109</v>
      </c>
      <c r="E54" s="810">
        <f t="shared" ref="E54:BK54" si="52">SUM(E55:E56)</f>
        <v>8000</v>
      </c>
      <c r="F54" s="811">
        <f t="shared" si="52"/>
        <v>9800</v>
      </c>
      <c r="G54" s="811">
        <f t="shared" si="52"/>
        <v>11000</v>
      </c>
      <c r="H54" s="811">
        <f t="shared" si="52"/>
        <v>8100</v>
      </c>
      <c r="I54" s="812">
        <f t="shared" si="52"/>
        <v>8073</v>
      </c>
      <c r="J54" s="813">
        <f t="shared" si="52"/>
        <v>28860</v>
      </c>
      <c r="K54" s="814">
        <f t="shared" si="52"/>
        <v>12688</v>
      </c>
      <c r="L54" s="811">
        <f t="shared" si="52"/>
        <v>11652</v>
      </c>
      <c r="M54" s="811">
        <f t="shared" si="52"/>
        <v>13260</v>
      </c>
      <c r="N54" s="811">
        <f t="shared" si="52"/>
        <v>16597</v>
      </c>
      <c r="O54" s="815">
        <f t="shared" si="52"/>
        <v>17426</v>
      </c>
      <c r="P54" s="814">
        <f t="shared" si="52"/>
        <v>47960</v>
      </c>
      <c r="Q54" s="811">
        <f t="shared" si="52"/>
        <v>7370</v>
      </c>
      <c r="R54" s="811">
        <f t="shared" si="52"/>
        <v>4111</v>
      </c>
      <c r="S54" s="811">
        <f t="shared" si="52"/>
        <v>9650</v>
      </c>
      <c r="T54" s="811">
        <f t="shared" si="52"/>
        <v>4128</v>
      </c>
      <c r="U54" s="812">
        <f t="shared" si="52"/>
        <v>53955</v>
      </c>
      <c r="V54" s="813">
        <f t="shared" si="52"/>
        <v>17020</v>
      </c>
      <c r="W54" s="814">
        <f t="shared" si="52"/>
        <v>8300</v>
      </c>
      <c r="X54" s="811">
        <f t="shared" si="52"/>
        <v>68910</v>
      </c>
      <c r="Y54" s="811">
        <f t="shared" si="52"/>
        <v>44960</v>
      </c>
      <c r="Z54" s="811">
        <f t="shared" si="52"/>
        <v>24993</v>
      </c>
      <c r="AA54" s="815">
        <f t="shared" si="52"/>
        <v>22540</v>
      </c>
      <c r="AB54" s="814">
        <f t="shared" si="52"/>
        <v>36690</v>
      </c>
      <c r="AC54" s="811">
        <f t="shared" si="52"/>
        <v>89500</v>
      </c>
      <c r="AD54" s="811">
        <f t="shared" si="52"/>
        <v>82780</v>
      </c>
      <c r="AE54" s="816">
        <f t="shared" si="52"/>
        <v>90000</v>
      </c>
      <c r="AF54" s="816">
        <f t="shared" si="52"/>
        <v>90000</v>
      </c>
      <c r="AG54" s="817">
        <f t="shared" si="52"/>
        <v>60000</v>
      </c>
      <c r="AH54" s="818">
        <f t="shared" si="52"/>
        <v>90000</v>
      </c>
      <c r="AI54" s="819">
        <f t="shared" si="52"/>
        <v>90000</v>
      </c>
      <c r="AJ54" s="816">
        <f t="shared" si="52"/>
        <v>60000</v>
      </c>
      <c r="AK54" s="816">
        <f t="shared" si="52"/>
        <v>60000</v>
      </c>
      <c r="AL54" s="816">
        <f t="shared" si="52"/>
        <v>60000</v>
      </c>
      <c r="AM54" s="822">
        <f t="shared" si="52"/>
        <v>60000</v>
      </c>
      <c r="AN54" s="821">
        <f t="shared" si="52"/>
        <v>5000</v>
      </c>
      <c r="AO54" s="816">
        <f t="shared" si="52"/>
        <v>5000</v>
      </c>
      <c r="AP54" s="816">
        <f t="shared" si="52"/>
        <v>45000</v>
      </c>
      <c r="AQ54" s="816">
        <f t="shared" si="52"/>
        <v>5000</v>
      </c>
      <c r="AR54" s="816">
        <f t="shared" si="52"/>
        <v>5000</v>
      </c>
      <c r="AS54" s="817">
        <f t="shared" si="52"/>
        <v>45000</v>
      </c>
      <c r="AT54" s="819">
        <f t="shared" si="52"/>
        <v>5000</v>
      </c>
      <c r="AU54" s="819">
        <f t="shared" si="52"/>
        <v>5000</v>
      </c>
      <c r="AV54" s="816">
        <f t="shared" si="52"/>
        <v>45000</v>
      </c>
      <c r="AW54" s="816">
        <f t="shared" si="52"/>
        <v>5000</v>
      </c>
      <c r="AX54" s="816">
        <f t="shared" si="52"/>
        <v>45000</v>
      </c>
      <c r="AY54" s="822">
        <f t="shared" si="52"/>
        <v>5000</v>
      </c>
      <c r="AZ54" s="819">
        <f t="shared" si="52"/>
        <v>5000</v>
      </c>
      <c r="BA54" s="816">
        <f t="shared" si="52"/>
        <v>45000</v>
      </c>
      <c r="BB54" s="816">
        <f t="shared" si="52"/>
        <v>5000</v>
      </c>
      <c r="BC54" s="816">
        <f t="shared" si="52"/>
        <v>45000</v>
      </c>
      <c r="BD54" s="816">
        <f t="shared" si="52"/>
        <v>5000</v>
      </c>
      <c r="BE54" s="820">
        <f t="shared" si="52"/>
        <v>45000</v>
      </c>
      <c r="BF54" s="818">
        <f t="shared" si="52"/>
        <v>5000</v>
      </c>
      <c r="BG54" s="816">
        <f t="shared" si="52"/>
        <v>5000</v>
      </c>
      <c r="BH54" s="816">
        <f t="shared" si="52"/>
        <v>45000</v>
      </c>
      <c r="BI54" s="816">
        <f t="shared" si="52"/>
        <v>5000</v>
      </c>
      <c r="BJ54" s="816">
        <f t="shared" si="52"/>
        <v>45000</v>
      </c>
      <c r="BK54" s="816">
        <f t="shared" si="52"/>
        <v>5000</v>
      </c>
      <c r="BL54" s="873">
        <f t="shared" si="40"/>
        <v>145456</v>
      </c>
      <c r="BM54" s="824" t="s">
        <v>151</v>
      </c>
      <c r="BN54" s="873">
        <f t="shared" si="41"/>
        <v>313897</v>
      </c>
      <c r="BO54" s="825">
        <f t="shared" si="42"/>
        <v>2.1580202947970522</v>
      </c>
      <c r="BP54" s="874">
        <f t="shared" si="43"/>
        <v>868970</v>
      </c>
      <c r="BQ54" s="827">
        <f t="shared" si="44"/>
        <v>2.7683284644326007</v>
      </c>
      <c r="BR54" s="873">
        <f t="shared" si="45"/>
        <v>220000</v>
      </c>
      <c r="BS54" s="825">
        <f t="shared" si="46"/>
        <v>0.25317329712187991</v>
      </c>
      <c r="BT54" s="874">
        <f t="shared" si="47"/>
        <v>260000</v>
      </c>
      <c r="BU54" s="825">
        <f t="shared" si="48"/>
        <v>1.1818181818181819</v>
      </c>
      <c r="BV54" s="714"/>
    </row>
    <row r="55" spans="1:74" ht="18.75" customHeight="1">
      <c r="A55" s="714"/>
      <c r="B55" s="714"/>
      <c r="C55" s="440"/>
      <c r="D55" s="544" t="s">
        <v>317</v>
      </c>
      <c r="E55" s="447">
        <f>'FY-1(月次)支出予実'!C36</f>
        <v>8000</v>
      </c>
      <c r="F55" s="452">
        <f>'FY-1(月次)支出予実'!D36</f>
        <v>9800</v>
      </c>
      <c r="G55" s="452">
        <f>'FY-1(月次)支出予実'!E36</f>
        <v>11000</v>
      </c>
      <c r="H55" s="452">
        <f>'FY-1(月次)支出予実'!F36</f>
        <v>8100</v>
      </c>
      <c r="I55" s="545">
        <f>'FY-1(月次)支出予実'!G36</f>
        <v>8073</v>
      </c>
      <c r="J55" s="450">
        <f>'FY-1(月次)支出予実'!H36</f>
        <v>28860</v>
      </c>
      <c r="K55" s="448">
        <f>'FY-1(月次)支出予実'!I36</f>
        <v>12688</v>
      </c>
      <c r="L55" s="452">
        <f>'FY-1(月次)支出予実'!J36</f>
        <v>11652</v>
      </c>
      <c r="M55" s="452">
        <f>'FY-1(月次)支出予実'!K36</f>
        <v>13260</v>
      </c>
      <c r="N55" s="452">
        <f>'FY-1(月次)支出予実'!L36</f>
        <v>16597</v>
      </c>
      <c r="O55" s="546">
        <f>'FY-1(月次)支出予実'!M36</f>
        <v>17426</v>
      </c>
      <c r="P55" s="447">
        <f>'FY-2(月次)支出'!D28</f>
        <v>4400</v>
      </c>
      <c r="Q55" s="452">
        <f>'FY-2(月次)支出'!E28</f>
        <v>7370</v>
      </c>
      <c r="R55" s="452">
        <f>'FY-2(月次)支出'!F28</f>
        <v>4111</v>
      </c>
      <c r="S55" s="452">
        <f>'FY-2(月次)支出'!G28</f>
        <v>9650</v>
      </c>
      <c r="T55" s="452">
        <f>'FY-2(月次)支出'!H28</f>
        <v>4128</v>
      </c>
      <c r="U55" s="545">
        <f>'FY-2(月次)支出'!I28</f>
        <v>1950</v>
      </c>
      <c r="V55" s="450">
        <f>'FY-2(月次)支出'!J28</f>
        <v>9020</v>
      </c>
      <c r="W55" s="448">
        <f>'FY-2(月次)支出'!K28</f>
        <v>8300</v>
      </c>
      <c r="X55" s="452">
        <f>'FY-2(月次)支出'!L28</f>
        <v>38910</v>
      </c>
      <c r="Y55" s="452">
        <f>'FY-2(月次)支出'!M28</f>
        <v>44960</v>
      </c>
      <c r="Z55" s="452">
        <f>'FY-2(月次)支出'!N28</f>
        <v>24993</v>
      </c>
      <c r="AA55" s="546">
        <f>'FY-2(月次)支出'!O28</f>
        <v>22540</v>
      </c>
      <c r="AB55" s="448">
        <f>'FY-3(月次)支出 '!D26</f>
        <v>36690</v>
      </c>
      <c r="AC55" s="448">
        <f>'FY-3(月次)支出 '!E26</f>
        <v>89500</v>
      </c>
      <c r="AD55" s="448">
        <f>'FY-3(月次)支出 '!F26</f>
        <v>82780</v>
      </c>
      <c r="AE55" s="828">
        <f>'FY-3(月次)支出 '!G26</f>
        <v>60000</v>
      </c>
      <c r="AF55" s="828">
        <f>'FY-3(月次)支出 '!H26</f>
        <v>60000</v>
      </c>
      <c r="AG55" s="829">
        <f>'FY-3(月次)支出 '!I26</f>
        <v>60000</v>
      </c>
      <c r="AH55" s="828">
        <f>'FY-3(月次)支出 '!J26</f>
        <v>60000</v>
      </c>
      <c r="AI55" s="828">
        <f>'FY-3(月次)支出 '!K26</f>
        <v>60000</v>
      </c>
      <c r="AJ55" s="828">
        <f>'FY-3(月次)支出 '!L26</f>
        <v>60000</v>
      </c>
      <c r="AK55" s="828">
        <f>'FY-3(月次)支出 '!M26</f>
        <v>60000</v>
      </c>
      <c r="AL55" s="828">
        <f>'FY-3(月次)支出 '!N26</f>
        <v>60000</v>
      </c>
      <c r="AM55" s="828">
        <f>'FY-3(月次)支出 '!O26</f>
        <v>60000</v>
      </c>
      <c r="AN55" s="830">
        <v>5000</v>
      </c>
      <c r="AO55" s="828">
        <v>5000</v>
      </c>
      <c r="AP55" s="828">
        <v>5000</v>
      </c>
      <c r="AQ55" s="828">
        <v>5000</v>
      </c>
      <c r="AR55" s="828">
        <v>5000</v>
      </c>
      <c r="AS55" s="829">
        <v>5000</v>
      </c>
      <c r="AT55" s="828">
        <v>5000</v>
      </c>
      <c r="AU55" s="828">
        <v>5000</v>
      </c>
      <c r="AV55" s="828">
        <v>5000</v>
      </c>
      <c r="AW55" s="828">
        <v>5000</v>
      </c>
      <c r="AX55" s="828">
        <v>5000</v>
      </c>
      <c r="AY55" s="831">
        <v>5000</v>
      </c>
      <c r="AZ55" s="828">
        <v>5000</v>
      </c>
      <c r="BA55" s="828">
        <v>5000</v>
      </c>
      <c r="BB55" s="828">
        <v>5000</v>
      </c>
      <c r="BC55" s="828">
        <v>5000</v>
      </c>
      <c r="BD55" s="828">
        <v>5000</v>
      </c>
      <c r="BE55" s="832">
        <v>5000</v>
      </c>
      <c r="BF55" s="833">
        <v>5000</v>
      </c>
      <c r="BG55" s="828">
        <v>5000</v>
      </c>
      <c r="BH55" s="828">
        <v>5000</v>
      </c>
      <c r="BI55" s="828">
        <v>5000</v>
      </c>
      <c r="BJ55" s="828">
        <v>5000</v>
      </c>
      <c r="BK55" s="828">
        <v>5000</v>
      </c>
      <c r="BL55" s="875">
        <f t="shared" si="40"/>
        <v>145456</v>
      </c>
      <c r="BM55" s="834" t="s">
        <v>151</v>
      </c>
      <c r="BN55" s="875">
        <f t="shared" si="41"/>
        <v>180332</v>
      </c>
      <c r="BO55" s="712">
        <f t="shared" si="42"/>
        <v>1.2397701022989771</v>
      </c>
      <c r="BP55" s="876">
        <f t="shared" si="43"/>
        <v>748970</v>
      </c>
      <c r="BQ55" s="713">
        <f t="shared" si="44"/>
        <v>4.1532839429496704</v>
      </c>
      <c r="BR55" s="875">
        <f t="shared" si="45"/>
        <v>60000</v>
      </c>
      <c r="BS55" s="712">
        <f t="shared" si="46"/>
        <v>8.01100177577206E-2</v>
      </c>
      <c r="BT55" s="876">
        <f t="shared" si="47"/>
        <v>60000</v>
      </c>
      <c r="BU55" s="712">
        <f t="shared" si="48"/>
        <v>1</v>
      </c>
      <c r="BV55" s="714"/>
    </row>
    <row r="56" spans="1:74" ht="18.75" customHeight="1">
      <c r="A56" s="714"/>
      <c r="B56" s="714"/>
      <c r="C56" s="440"/>
      <c r="D56" s="840" t="s">
        <v>318</v>
      </c>
      <c r="E56" s="841">
        <f>'FY-1(月次)支出予実'!C35</f>
        <v>0</v>
      </c>
      <c r="F56" s="842">
        <f>'FY-1(月次)支出予実'!D35</f>
        <v>0</v>
      </c>
      <c r="G56" s="842">
        <f>'FY-1(月次)支出予実'!E35</f>
        <v>0</v>
      </c>
      <c r="H56" s="842">
        <f>'FY-1(月次)支出予実'!F35</f>
        <v>0</v>
      </c>
      <c r="I56" s="843">
        <f>'FY-1(月次)支出予実'!G35</f>
        <v>0</v>
      </c>
      <c r="J56" s="844">
        <f>'FY-1(月次)支出予実'!H35</f>
        <v>0</v>
      </c>
      <c r="K56" s="845">
        <f>'FY-1(月次)支出予実'!I35</f>
        <v>0</v>
      </c>
      <c r="L56" s="842">
        <f>'FY-1(月次)支出予実'!J35</f>
        <v>0</v>
      </c>
      <c r="M56" s="842">
        <f>'FY-1(月次)支出予実'!K35</f>
        <v>0</v>
      </c>
      <c r="N56" s="842">
        <f>'FY-1(月次)支出予実'!L35</f>
        <v>0</v>
      </c>
      <c r="O56" s="846">
        <f>'FY-1(月次)支出予実'!M35</f>
        <v>0</v>
      </c>
      <c r="P56" s="841">
        <f>'FY-2(月次)支出'!D29</f>
        <v>43560</v>
      </c>
      <c r="Q56" s="842">
        <f>'FY-2(月次)支出'!E29</f>
        <v>0</v>
      </c>
      <c r="R56" s="842">
        <f>'FY-2(月次)支出'!F29</f>
        <v>0</v>
      </c>
      <c r="S56" s="842">
        <f>'FY-2(月次)支出'!G29</f>
        <v>0</v>
      </c>
      <c r="T56" s="842">
        <f>'FY-2(月次)支出'!H29</f>
        <v>0</v>
      </c>
      <c r="U56" s="843">
        <f>'FY-2(月次)支出'!I29</f>
        <v>52005</v>
      </c>
      <c r="V56" s="844">
        <f>'FY-2(月次)支出'!J29</f>
        <v>8000</v>
      </c>
      <c r="W56" s="845">
        <f>'FY-2(月次)支出'!K29</f>
        <v>0</v>
      </c>
      <c r="X56" s="842">
        <f>'FY-2(月次)支出'!L29</f>
        <v>30000</v>
      </c>
      <c r="Y56" s="842">
        <f>'FY-2(月次)支出'!M29</f>
        <v>0</v>
      </c>
      <c r="Z56" s="842">
        <f>'FY-2(月次)支出'!N29</f>
        <v>0</v>
      </c>
      <c r="AA56" s="846">
        <f>'FY-2(月次)支出'!O29</f>
        <v>0</v>
      </c>
      <c r="AB56" s="845">
        <f>'FY-3(月次)支出 '!D27</f>
        <v>0</v>
      </c>
      <c r="AC56" s="847">
        <f>'FY-3(月次)支出 '!E27</f>
        <v>0</v>
      </c>
      <c r="AD56" s="847">
        <f>'FY-3(月次)支出 '!F27</f>
        <v>0</v>
      </c>
      <c r="AE56" s="848">
        <f>'FY-3(月次)支出 '!G27</f>
        <v>30000</v>
      </c>
      <c r="AF56" s="848">
        <f>'FY-3(月次)支出 '!H27</f>
        <v>30000</v>
      </c>
      <c r="AG56" s="849">
        <f>'FY-3(月次)支出 '!I27</f>
        <v>0</v>
      </c>
      <c r="AH56" s="848">
        <f>'FY-3(月次)支出 '!J27</f>
        <v>30000</v>
      </c>
      <c r="AI56" s="848">
        <f>'FY-3(月次)支出 '!K27</f>
        <v>30000</v>
      </c>
      <c r="AJ56" s="848">
        <f>'FY-3(月次)支出 '!L27</f>
        <v>0</v>
      </c>
      <c r="AK56" s="848">
        <f>'FY-3(月次)支出 '!M27</f>
        <v>0</v>
      </c>
      <c r="AL56" s="848">
        <f>'FY-3(月次)支出 '!N27</f>
        <v>0</v>
      </c>
      <c r="AM56" s="848">
        <f>'FY-3(月次)支出 '!O27</f>
        <v>0</v>
      </c>
      <c r="AN56" s="850">
        <v>0</v>
      </c>
      <c r="AO56" s="877">
        <v>0</v>
      </c>
      <c r="AP56" s="878">
        <v>40000</v>
      </c>
      <c r="AQ56" s="878">
        <v>0</v>
      </c>
      <c r="AR56" s="878">
        <v>0</v>
      </c>
      <c r="AS56" s="879">
        <v>40000</v>
      </c>
      <c r="AT56" s="877">
        <v>0</v>
      </c>
      <c r="AU56" s="877">
        <v>0</v>
      </c>
      <c r="AV56" s="878">
        <v>40000</v>
      </c>
      <c r="AW56" s="878">
        <v>0</v>
      </c>
      <c r="AX56" s="878">
        <v>40000</v>
      </c>
      <c r="AY56" s="880">
        <v>0</v>
      </c>
      <c r="AZ56" s="877">
        <v>0</v>
      </c>
      <c r="BA56" s="877">
        <v>40000</v>
      </c>
      <c r="BB56" s="878">
        <v>0</v>
      </c>
      <c r="BC56" s="878">
        <v>40000</v>
      </c>
      <c r="BD56" s="878">
        <v>0</v>
      </c>
      <c r="BE56" s="857">
        <v>40000</v>
      </c>
      <c r="BF56" s="881">
        <v>0</v>
      </c>
      <c r="BG56" s="877">
        <v>0</v>
      </c>
      <c r="BH56" s="878">
        <v>40000</v>
      </c>
      <c r="BI56" s="878">
        <v>0</v>
      </c>
      <c r="BJ56" s="878">
        <v>40000</v>
      </c>
      <c r="BK56" s="878">
        <v>0</v>
      </c>
      <c r="BL56" s="850">
        <f t="shared" si="40"/>
        <v>0</v>
      </c>
      <c r="BM56" s="857" t="s">
        <v>151</v>
      </c>
      <c r="BN56" s="850">
        <f t="shared" si="41"/>
        <v>133565</v>
      </c>
      <c r="BO56" s="858" t="e">
        <f t="shared" si="42"/>
        <v>#DIV/0!</v>
      </c>
      <c r="BP56" s="848">
        <f t="shared" si="43"/>
        <v>120000</v>
      </c>
      <c r="BQ56" s="859">
        <f t="shared" si="44"/>
        <v>0.89843896230299858</v>
      </c>
      <c r="BR56" s="850">
        <f t="shared" si="45"/>
        <v>160000</v>
      </c>
      <c r="BS56" s="858">
        <f t="shared" si="46"/>
        <v>1.3333333333333333</v>
      </c>
      <c r="BT56" s="848">
        <f t="shared" si="47"/>
        <v>200000</v>
      </c>
      <c r="BU56" s="858">
        <f t="shared" si="48"/>
        <v>1.25</v>
      </c>
      <c r="BV56" s="714"/>
    </row>
    <row r="57" spans="1:74" ht="18.75" customHeight="1">
      <c r="A57" s="714"/>
      <c r="B57" s="714"/>
      <c r="C57" s="524"/>
      <c r="D57" s="860" t="s">
        <v>319</v>
      </c>
      <c r="E57" s="861">
        <f t="shared" ref="E57:BK57" si="53">E54/E$23</f>
        <v>2.6273872276138397E-2</v>
      </c>
      <c r="F57" s="863">
        <f t="shared" si="53"/>
        <v>2.3975124585022396E-2</v>
      </c>
      <c r="G57" s="863">
        <f t="shared" si="53"/>
        <v>3.2420069791568425E-2</v>
      </c>
      <c r="H57" s="863">
        <f t="shared" si="53"/>
        <v>2.3910450933393158E-2</v>
      </c>
      <c r="I57" s="863">
        <f t="shared" si="53"/>
        <v>2.5371154885667952E-2</v>
      </c>
      <c r="J57" s="864">
        <f t="shared" si="53"/>
        <v>7.9854347441119175E-2</v>
      </c>
      <c r="K57" s="882">
        <f t="shared" si="53"/>
        <v>3.5158306593290882E-2</v>
      </c>
      <c r="L57" s="863">
        <f t="shared" si="53"/>
        <v>3.501349215411706E-2</v>
      </c>
      <c r="M57" s="863">
        <f t="shared" si="53"/>
        <v>3.6638335967462063E-2</v>
      </c>
      <c r="N57" s="863">
        <f t="shared" si="53"/>
        <v>4.4360636984214379E-2</v>
      </c>
      <c r="O57" s="866">
        <f t="shared" si="53"/>
        <v>5.6282621053175545E-2</v>
      </c>
      <c r="P57" s="882">
        <f t="shared" si="53"/>
        <v>0.13221008060514505</v>
      </c>
      <c r="Q57" s="863">
        <f t="shared" si="53"/>
        <v>2.6319172642344943E-2</v>
      </c>
      <c r="R57" s="863">
        <f t="shared" si="53"/>
        <v>5.9669647004180211E-2</v>
      </c>
      <c r="S57" s="863">
        <f t="shared" si="53"/>
        <v>2.0397982607813378E-2</v>
      </c>
      <c r="T57" s="863">
        <f t="shared" si="53"/>
        <v>8.2153504459932247E-3</v>
      </c>
      <c r="U57" s="863">
        <f t="shared" si="53"/>
        <v>9.2318511268829867E-2</v>
      </c>
      <c r="V57" s="864">
        <f t="shared" si="53"/>
        <v>3.242788035598268E-2</v>
      </c>
      <c r="W57" s="882">
        <f t="shared" si="53"/>
        <v>1.4197713315267103E-2</v>
      </c>
      <c r="X57" s="863">
        <f t="shared" si="53"/>
        <v>9.7942230886462436E-2</v>
      </c>
      <c r="Y57" s="863">
        <f t="shared" si="53"/>
        <v>5.9718291895176738E-2</v>
      </c>
      <c r="Z57" s="863">
        <f t="shared" si="53"/>
        <v>4.2946905107054421E-2</v>
      </c>
      <c r="AA57" s="866">
        <f t="shared" si="53"/>
        <v>2.9157149581378813E-2</v>
      </c>
      <c r="AB57" s="882">
        <f t="shared" si="53"/>
        <v>6.3807146858523997E-2</v>
      </c>
      <c r="AC57" s="863">
        <f t="shared" si="53"/>
        <v>0.17276022044397157</v>
      </c>
      <c r="AD57" s="863">
        <f t="shared" si="53"/>
        <v>0.15060006841041765</v>
      </c>
      <c r="AE57" s="863">
        <f t="shared" si="53"/>
        <v>0.16705403093487983</v>
      </c>
      <c r="AF57" s="863">
        <f t="shared" si="53"/>
        <v>0.1207745505423747</v>
      </c>
      <c r="AG57" s="867">
        <f t="shared" si="53"/>
        <v>6.9605885790175348E-2</v>
      </c>
      <c r="AH57" s="864">
        <f t="shared" si="53"/>
        <v>0.11880412951273772</v>
      </c>
      <c r="AI57" s="882">
        <f t="shared" si="53"/>
        <v>7.7456749291531082E-2</v>
      </c>
      <c r="AJ57" s="863">
        <f t="shared" si="53"/>
        <v>6.6784222852896549E-2</v>
      </c>
      <c r="AK57" s="863">
        <f t="shared" si="53"/>
        <v>7.7362036058419223E-2</v>
      </c>
      <c r="AL57" s="863">
        <f t="shared" si="53"/>
        <v>5.1658933668689358E-2</v>
      </c>
      <c r="AM57" s="866">
        <f t="shared" si="53"/>
        <v>8.0220140108485716E-2</v>
      </c>
      <c r="AN57" s="882">
        <f t="shared" si="53"/>
        <v>7.2699673287668241E-3</v>
      </c>
      <c r="AO57" s="863">
        <f t="shared" si="53"/>
        <v>8.663139036451023E-3</v>
      </c>
      <c r="AP57" s="863">
        <f t="shared" si="53"/>
        <v>6.2506684742673874E-2</v>
      </c>
      <c r="AQ57" s="863">
        <f t="shared" si="53"/>
        <v>7.4302706253167152E-3</v>
      </c>
      <c r="AR57" s="863">
        <f t="shared" si="53"/>
        <v>6.9474839686807423E-3</v>
      </c>
      <c r="AS57" s="867">
        <f t="shared" si="53"/>
        <v>6.6319838474348955E-2</v>
      </c>
      <c r="AT57" s="865">
        <f t="shared" si="53"/>
        <v>6.9297187920114205E-3</v>
      </c>
      <c r="AU57" s="882">
        <f t="shared" si="53"/>
        <v>7.4790959268843582E-3</v>
      </c>
      <c r="AV57" s="863">
        <f t="shared" si="53"/>
        <v>5.7801240799969171E-2</v>
      </c>
      <c r="AW57" s="863">
        <f t="shared" si="53"/>
        <v>7.4456837371375817E-3</v>
      </c>
      <c r="AX57" s="863">
        <f t="shared" si="53"/>
        <v>6.2627865224834031E-2</v>
      </c>
      <c r="AY57" s="866">
        <f t="shared" si="53"/>
        <v>7.4790959268843582E-3</v>
      </c>
      <c r="AZ57" s="882">
        <f t="shared" si="53"/>
        <v>8.654097455522267E-3</v>
      </c>
      <c r="BA57" s="863">
        <f t="shared" si="53"/>
        <v>9.6327152697802454E-2</v>
      </c>
      <c r="BB57" s="863">
        <f t="shared" si="53"/>
        <v>8.9297992759718742E-3</v>
      </c>
      <c r="BC57" s="863">
        <f t="shared" si="53"/>
        <v>8.7732466666536696E-2</v>
      </c>
      <c r="BD57" s="863">
        <f t="shared" si="53"/>
        <v>8.9335965766457921E-3</v>
      </c>
      <c r="BE57" s="863">
        <f t="shared" si="53"/>
        <v>8.6783792644591434E-2</v>
      </c>
      <c r="BF57" s="864">
        <f t="shared" si="53"/>
        <v>8.9042437625772436E-3</v>
      </c>
      <c r="BG57" s="863">
        <f t="shared" si="53"/>
        <v>9.832261616817101E-3</v>
      </c>
      <c r="BH57" s="863">
        <f t="shared" si="53"/>
        <v>7.2753140510565376E-2</v>
      </c>
      <c r="BI57" s="863">
        <f t="shared" si="53"/>
        <v>9.7745977753015464E-3</v>
      </c>
      <c r="BJ57" s="863">
        <f t="shared" si="53"/>
        <v>8.0568635525397031E-2</v>
      </c>
      <c r="BK57" s="863">
        <f t="shared" si="53"/>
        <v>9.832261616817101E-3</v>
      </c>
      <c r="BL57" s="868">
        <f t="shared" si="40"/>
        <v>0.41925841266516944</v>
      </c>
      <c r="BM57" s="869" t="s">
        <v>151</v>
      </c>
      <c r="BN57" s="868">
        <f t="shared" si="41"/>
        <v>0.61552091571562884</v>
      </c>
      <c r="BO57" s="870">
        <f t="shared" si="42"/>
        <v>1.4681182228469669</v>
      </c>
      <c r="BP57" s="871">
        <f t="shared" si="43"/>
        <v>1.216888114473103</v>
      </c>
      <c r="BQ57" s="872">
        <f t="shared" si="44"/>
        <v>1.9770053029933206</v>
      </c>
      <c r="BR57" s="868">
        <f t="shared" si="45"/>
        <v>0.30890008458395907</v>
      </c>
      <c r="BS57" s="870">
        <f t="shared" si="46"/>
        <v>0.25384427780175078</v>
      </c>
      <c r="BT57" s="871">
        <f t="shared" si="47"/>
        <v>0.48902604612454598</v>
      </c>
      <c r="BU57" s="870">
        <f t="shared" si="48"/>
        <v>1.5831204668758472</v>
      </c>
      <c r="BV57" s="714"/>
    </row>
    <row r="58" spans="1:74" ht="18.75" customHeight="1">
      <c r="A58" s="388"/>
      <c r="B58" s="388"/>
      <c r="C58" s="440" t="s">
        <v>320</v>
      </c>
      <c r="D58" s="809" t="s">
        <v>109</v>
      </c>
      <c r="E58" s="810">
        <f t="shared" ref="E58:BK58" si="54">SUM(E59:E62)</f>
        <v>11000</v>
      </c>
      <c r="F58" s="811">
        <f t="shared" si="54"/>
        <v>11000</v>
      </c>
      <c r="G58" s="811">
        <f t="shared" si="54"/>
        <v>11200</v>
      </c>
      <c r="H58" s="811">
        <f t="shared" si="54"/>
        <v>34339</v>
      </c>
      <c r="I58" s="812">
        <f t="shared" si="54"/>
        <v>20831</v>
      </c>
      <c r="J58" s="813">
        <f t="shared" si="54"/>
        <v>30439</v>
      </c>
      <c r="K58" s="814">
        <f t="shared" si="54"/>
        <v>25479</v>
      </c>
      <c r="L58" s="811">
        <f t="shared" si="54"/>
        <v>36358</v>
      </c>
      <c r="M58" s="811">
        <f t="shared" si="54"/>
        <v>14487</v>
      </c>
      <c r="N58" s="811">
        <f t="shared" si="54"/>
        <v>15113</v>
      </c>
      <c r="O58" s="815">
        <f t="shared" si="54"/>
        <v>37905</v>
      </c>
      <c r="P58" s="814">
        <f t="shared" si="54"/>
        <v>88425</v>
      </c>
      <c r="Q58" s="811">
        <f t="shared" si="54"/>
        <v>186104</v>
      </c>
      <c r="R58" s="811">
        <f t="shared" si="54"/>
        <v>103395</v>
      </c>
      <c r="S58" s="811">
        <f t="shared" si="54"/>
        <v>66010</v>
      </c>
      <c r="T58" s="811">
        <f t="shared" si="54"/>
        <v>49648</v>
      </c>
      <c r="U58" s="812">
        <f t="shared" si="54"/>
        <v>41304</v>
      </c>
      <c r="V58" s="813">
        <f t="shared" si="54"/>
        <v>228735</v>
      </c>
      <c r="W58" s="814">
        <f t="shared" si="54"/>
        <v>240315</v>
      </c>
      <c r="X58" s="811">
        <f t="shared" si="54"/>
        <v>113845</v>
      </c>
      <c r="Y58" s="811">
        <f t="shared" si="54"/>
        <v>433966</v>
      </c>
      <c r="Z58" s="811">
        <f t="shared" si="54"/>
        <v>56463</v>
      </c>
      <c r="AA58" s="815">
        <f t="shared" si="54"/>
        <v>133672</v>
      </c>
      <c r="AB58" s="814">
        <f t="shared" si="54"/>
        <v>68090</v>
      </c>
      <c r="AC58" s="811">
        <f t="shared" si="54"/>
        <v>47557</v>
      </c>
      <c r="AD58" s="811">
        <f t="shared" si="54"/>
        <v>35626</v>
      </c>
      <c r="AE58" s="816">
        <f t="shared" si="54"/>
        <v>48000</v>
      </c>
      <c r="AF58" s="816">
        <f t="shared" si="54"/>
        <v>38000</v>
      </c>
      <c r="AG58" s="817">
        <f t="shared" si="54"/>
        <v>328000</v>
      </c>
      <c r="AH58" s="818">
        <f t="shared" si="54"/>
        <v>128000</v>
      </c>
      <c r="AI58" s="819">
        <f t="shared" si="54"/>
        <v>128000</v>
      </c>
      <c r="AJ58" s="816">
        <f t="shared" si="54"/>
        <v>38000</v>
      </c>
      <c r="AK58" s="816">
        <f t="shared" si="54"/>
        <v>128000</v>
      </c>
      <c r="AL58" s="816">
        <f t="shared" si="54"/>
        <v>38000</v>
      </c>
      <c r="AM58" s="822">
        <f t="shared" si="54"/>
        <v>128000</v>
      </c>
      <c r="AN58" s="821">
        <f t="shared" si="54"/>
        <v>20000</v>
      </c>
      <c r="AO58" s="816">
        <f t="shared" si="54"/>
        <v>15000</v>
      </c>
      <c r="AP58" s="816">
        <f t="shared" si="54"/>
        <v>15000</v>
      </c>
      <c r="AQ58" s="816">
        <f t="shared" si="54"/>
        <v>15000</v>
      </c>
      <c r="AR58" s="816">
        <f t="shared" si="54"/>
        <v>20000</v>
      </c>
      <c r="AS58" s="817">
        <f t="shared" si="54"/>
        <v>15000</v>
      </c>
      <c r="AT58" s="819">
        <f t="shared" si="54"/>
        <v>15000</v>
      </c>
      <c r="AU58" s="819">
        <f t="shared" si="54"/>
        <v>20000</v>
      </c>
      <c r="AV58" s="816">
        <f t="shared" si="54"/>
        <v>15000</v>
      </c>
      <c r="AW58" s="816">
        <f t="shared" si="54"/>
        <v>15000</v>
      </c>
      <c r="AX58" s="816">
        <f t="shared" si="54"/>
        <v>15000</v>
      </c>
      <c r="AY58" s="822">
        <f t="shared" si="54"/>
        <v>20000</v>
      </c>
      <c r="AZ58" s="819">
        <f t="shared" si="54"/>
        <v>20000</v>
      </c>
      <c r="BA58" s="816">
        <f t="shared" si="54"/>
        <v>15000</v>
      </c>
      <c r="BB58" s="816">
        <f t="shared" si="54"/>
        <v>15000</v>
      </c>
      <c r="BC58" s="816">
        <f t="shared" si="54"/>
        <v>15000</v>
      </c>
      <c r="BD58" s="816">
        <f t="shared" si="54"/>
        <v>20000</v>
      </c>
      <c r="BE58" s="820">
        <f t="shared" si="54"/>
        <v>15000</v>
      </c>
      <c r="BF58" s="818">
        <f t="shared" si="54"/>
        <v>15000</v>
      </c>
      <c r="BG58" s="816">
        <f t="shared" si="54"/>
        <v>20000</v>
      </c>
      <c r="BH58" s="816">
        <f t="shared" si="54"/>
        <v>15000</v>
      </c>
      <c r="BI58" s="816">
        <f t="shared" si="54"/>
        <v>15000</v>
      </c>
      <c r="BJ58" s="816">
        <f t="shared" si="54"/>
        <v>15000</v>
      </c>
      <c r="BK58" s="816">
        <f t="shared" si="54"/>
        <v>20000</v>
      </c>
      <c r="BL58" s="873">
        <f t="shared" ref="BL58:BL72" si="55">SUM(E58:P58)</f>
        <v>336576</v>
      </c>
      <c r="BM58" s="824" t="s">
        <v>151</v>
      </c>
      <c r="BN58" s="873">
        <f t="shared" si="41"/>
        <v>1741882</v>
      </c>
      <c r="BO58" s="825">
        <f t="shared" si="42"/>
        <v>5.1753006750332764</v>
      </c>
      <c r="BP58" s="874">
        <f t="shared" si="43"/>
        <v>1153273</v>
      </c>
      <c r="BQ58" s="827">
        <f t="shared" si="44"/>
        <v>0.66208445807465721</v>
      </c>
      <c r="BR58" s="873">
        <f t="shared" si="45"/>
        <v>200000</v>
      </c>
      <c r="BS58" s="825">
        <f t="shared" si="46"/>
        <v>0.17341947656799386</v>
      </c>
      <c r="BT58" s="874">
        <f t="shared" si="47"/>
        <v>200000</v>
      </c>
      <c r="BU58" s="825">
        <f t="shared" si="48"/>
        <v>1</v>
      </c>
      <c r="BV58" s="714"/>
    </row>
    <row r="59" spans="1:74" ht="18.75" customHeight="1">
      <c r="A59" s="714"/>
      <c r="B59" s="714"/>
      <c r="C59" s="883"/>
      <c r="D59" s="884" t="s">
        <v>321</v>
      </c>
      <c r="E59" s="442">
        <f>'FY-1(月次)支出予実'!C44</f>
        <v>1000</v>
      </c>
      <c r="F59" s="443">
        <f>'FY-1(月次)支出予実'!D44</f>
        <v>1000</v>
      </c>
      <c r="G59" s="443">
        <f>'FY-1(月次)支出予実'!E44</f>
        <v>1000</v>
      </c>
      <c r="H59" s="443">
        <f>'FY-1(月次)支出予実'!F44</f>
        <v>1000</v>
      </c>
      <c r="I59" s="444">
        <f>'FY-1(月次)支出予実'!G44</f>
        <v>1000</v>
      </c>
      <c r="J59" s="445">
        <f>'FY-1(月次)支出予実'!H44</f>
        <v>1000</v>
      </c>
      <c r="K59" s="446">
        <f>'FY-1(月次)支出予実'!I44</f>
        <v>1000</v>
      </c>
      <c r="L59" s="443">
        <f>'FY-1(月次)支出予実'!J44</f>
        <v>1000</v>
      </c>
      <c r="M59" s="443">
        <f>'FY-1(月次)支出予実'!K44</f>
        <v>1000</v>
      </c>
      <c r="N59" s="443">
        <f>'FY-1(月次)支出予実'!L44</f>
        <v>1000</v>
      </c>
      <c r="O59" s="706">
        <f>'FY-1(月次)支出予実'!M44</f>
        <v>1000</v>
      </c>
      <c r="P59" s="442">
        <f>'FY-2(月次)支出'!D32</f>
        <v>29173</v>
      </c>
      <c r="Q59" s="443">
        <f>'FY-2(月次)支出'!E32</f>
        <v>28969</v>
      </c>
      <c r="R59" s="443">
        <f>'FY-2(月次)支出'!F32</f>
        <v>3296</v>
      </c>
      <c r="S59" s="443">
        <f>'FY-2(月次)支出'!G32</f>
        <v>13594</v>
      </c>
      <c r="T59" s="443">
        <f>'FY-2(月次)支出'!H32</f>
        <v>20598</v>
      </c>
      <c r="U59" s="444">
        <f>'FY-2(月次)支出'!I32</f>
        <v>18940</v>
      </c>
      <c r="V59" s="445">
        <f>'FY-2(月次)支出'!J32</f>
        <v>47043</v>
      </c>
      <c r="W59" s="446">
        <f>'FY-2(月次)支出'!K32</f>
        <v>11966</v>
      </c>
      <c r="X59" s="443">
        <f>'FY-2(月次)支出'!L32</f>
        <v>69829</v>
      </c>
      <c r="Y59" s="443">
        <f>'FY-2(月次)支出'!M32</f>
        <v>65493</v>
      </c>
      <c r="Z59" s="443">
        <f>'FY-2(月次)支出'!N32</f>
        <v>18170</v>
      </c>
      <c r="AA59" s="706">
        <f>'FY-2(月次)支出'!O32</f>
        <v>74334</v>
      </c>
      <c r="AB59" s="446">
        <f>'FY-3(月次)支出 '!D30</f>
        <v>49681</v>
      </c>
      <c r="AC59" s="446">
        <f>'FY-3(月次)支出 '!E30</f>
        <v>33168</v>
      </c>
      <c r="AD59" s="446">
        <f>'FY-3(月次)支出 '!F30</f>
        <v>12548</v>
      </c>
      <c r="AE59" s="885">
        <f>'FY-3(月次)支出 '!G30</f>
        <v>15000</v>
      </c>
      <c r="AF59" s="885">
        <f>'FY-3(月次)支出 '!H30</f>
        <v>15000</v>
      </c>
      <c r="AG59" s="886">
        <f>'FY-3(月次)支出 '!I30</f>
        <v>15000</v>
      </c>
      <c r="AH59" s="885">
        <f>'FY-3(月次)支出 '!J30</f>
        <v>15000</v>
      </c>
      <c r="AI59" s="885">
        <f>'FY-3(月次)支出 '!K30</f>
        <v>15000</v>
      </c>
      <c r="AJ59" s="885">
        <f>'FY-3(月次)支出 '!L30</f>
        <v>15000</v>
      </c>
      <c r="AK59" s="885">
        <f>'FY-3(月次)支出 '!M30</f>
        <v>15000</v>
      </c>
      <c r="AL59" s="885">
        <f>'FY-3(月次)支出 '!N30</f>
        <v>15000</v>
      </c>
      <c r="AM59" s="885">
        <f>'FY-3(月次)支出 '!O30</f>
        <v>15000</v>
      </c>
      <c r="AN59" s="887">
        <v>5000</v>
      </c>
      <c r="AO59" s="885">
        <v>5000</v>
      </c>
      <c r="AP59" s="885">
        <v>5000</v>
      </c>
      <c r="AQ59" s="885">
        <v>5000</v>
      </c>
      <c r="AR59" s="885">
        <v>5000</v>
      </c>
      <c r="AS59" s="886">
        <v>5000</v>
      </c>
      <c r="AT59" s="885">
        <v>5000</v>
      </c>
      <c r="AU59" s="885">
        <v>5000</v>
      </c>
      <c r="AV59" s="885">
        <v>5000</v>
      </c>
      <c r="AW59" s="885">
        <v>5000</v>
      </c>
      <c r="AX59" s="885">
        <v>5000</v>
      </c>
      <c r="AY59" s="888">
        <v>5000</v>
      </c>
      <c r="AZ59" s="885">
        <v>5000</v>
      </c>
      <c r="BA59" s="885">
        <v>5000</v>
      </c>
      <c r="BB59" s="885">
        <v>5000</v>
      </c>
      <c r="BC59" s="885">
        <v>5000</v>
      </c>
      <c r="BD59" s="885">
        <v>5000</v>
      </c>
      <c r="BE59" s="889">
        <v>5000</v>
      </c>
      <c r="BF59" s="890">
        <v>5000</v>
      </c>
      <c r="BG59" s="885">
        <v>5000</v>
      </c>
      <c r="BH59" s="885">
        <v>5000</v>
      </c>
      <c r="BI59" s="885">
        <v>5000</v>
      </c>
      <c r="BJ59" s="885">
        <v>5000</v>
      </c>
      <c r="BK59" s="885">
        <v>5000</v>
      </c>
      <c r="BL59" s="557">
        <f t="shared" si="55"/>
        <v>40173</v>
      </c>
      <c r="BM59" s="834" t="s">
        <v>151</v>
      </c>
      <c r="BN59" s="875">
        <f t="shared" si="41"/>
        <v>401405</v>
      </c>
      <c r="BO59" s="712">
        <f t="shared" si="42"/>
        <v>9.9919099892962944</v>
      </c>
      <c r="BP59" s="876">
        <f t="shared" si="43"/>
        <v>230397</v>
      </c>
      <c r="BQ59" s="713">
        <f t="shared" si="44"/>
        <v>0.57397640786736592</v>
      </c>
      <c r="BR59" s="875">
        <f t="shared" si="45"/>
        <v>60000</v>
      </c>
      <c r="BS59" s="712">
        <f t="shared" si="46"/>
        <v>0.26042005755283271</v>
      </c>
      <c r="BT59" s="876">
        <f t="shared" si="47"/>
        <v>60000</v>
      </c>
      <c r="BU59" s="712">
        <f t="shared" si="48"/>
        <v>1</v>
      </c>
      <c r="BV59" s="714"/>
    </row>
    <row r="60" spans="1:74" ht="18.75" customHeight="1">
      <c r="A60" s="714"/>
      <c r="B60" s="714"/>
      <c r="C60" s="883"/>
      <c r="D60" s="891" t="s">
        <v>322</v>
      </c>
      <c r="E60" s="578">
        <f>'FY-1(月次)支出予実'!C47</f>
        <v>5000</v>
      </c>
      <c r="F60" s="579">
        <f>'FY-1(月次)支出予実'!D47</f>
        <v>5000</v>
      </c>
      <c r="G60" s="579">
        <f>'FY-1(月次)支出予実'!E47</f>
        <v>5200</v>
      </c>
      <c r="H60" s="579">
        <f>'FY-1(月次)支出予実'!F47</f>
        <v>21339</v>
      </c>
      <c r="I60" s="580">
        <f>'FY-1(月次)支出予実'!G47</f>
        <v>12351</v>
      </c>
      <c r="J60" s="581">
        <f>'FY-1(月次)支出予実'!H47</f>
        <v>22119</v>
      </c>
      <c r="K60" s="582">
        <f>'FY-1(月次)支出予実'!I47</f>
        <v>17569</v>
      </c>
      <c r="L60" s="579">
        <f>'FY-1(月次)支出予実'!J47</f>
        <v>28268</v>
      </c>
      <c r="M60" s="579">
        <f>'FY-1(月次)支出予実'!K47</f>
        <v>7000</v>
      </c>
      <c r="N60" s="579">
        <f>'FY-1(月次)支出予実'!L47</f>
        <v>6233</v>
      </c>
      <c r="O60" s="583">
        <f>'FY-1(月次)支出予実'!M47</f>
        <v>26615</v>
      </c>
      <c r="P60" s="582">
        <f>'FY-2(月次)支出'!D33</f>
        <v>49492</v>
      </c>
      <c r="Q60" s="579">
        <f>'FY-2(月次)支出'!E33</f>
        <v>4418</v>
      </c>
      <c r="R60" s="579">
        <f>'FY-2(月次)支出'!F33</f>
        <v>76924</v>
      </c>
      <c r="S60" s="579">
        <f>'FY-2(月次)支出'!G33</f>
        <v>43022</v>
      </c>
      <c r="T60" s="579">
        <f>'FY-2(月次)支出'!H33</f>
        <v>21970</v>
      </c>
      <c r="U60" s="580">
        <f>'FY-2(月次)支出'!I33</f>
        <v>15079</v>
      </c>
      <c r="V60" s="581">
        <f>'FY-2(月次)支出'!J33</f>
        <v>41297</v>
      </c>
      <c r="W60" s="582">
        <f>'FY-2(月次)支出'!K33</f>
        <v>47119</v>
      </c>
      <c r="X60" s="579">
        <f>'FY-2(月次)支出'!L33</f>
        <v>37826</v>
      </c>
      <c r="Y60" s="579">
        <f>'FY-2(月次)支出'!M33</f>
        <v>360173</v>
      </c>
      <c r="Z60" s="579">
        <f>'FY-2(月次)支出'!N33</f>
        <v>588</v>
      </c>
      <c r="AA60" s="583">
        <f>'FY-2(月次)支出'!O33</f>
        <v>39229</v>
      </c>
      <c r="AB60" s="582">
        <f>'FY-3(月次)支出 '!D31</f>
        <v>7451</v>
      </c>
      <c r="AC60" s="582">
        <f>'FY-3(月次)支出 '!E31</f>
        <v>5834</v>
      </c>
      <c r="AD60" s="582">
        <f>'FY-3(月次)支出 '!F31</f>
        <v>8428</v>
      </c>
      <c r="AE60" s="715">
        <f>'FY-3(月次)支出 '!G31</f>
        <v>20000</v>
      </c>
      <c r="AF60" s="715">
        <f>'FY-3(月次)支出 '!H31</f>
        <v>10000</v>
      </c>
      <c r="AG60" s="716">
        <f>'FY-3(月次)支出 '!I31</f>
        <v>300000</v>
      </c>
      <c r="AH60" s="715">
        <f>'FY-3(月次)支出 '!J31</f>
        <v>100000</v>
      </c>
      <c r="AI60" s="715">
        <f>'FY-3(月次)支出 '!K31</f>
        <v>100000</v>
      </c>
      <c r="AJ60" s="715">
        <f>'FY-3(月次)支出 '!L31</f>
        <v>10000</v>
      </c>
      <c r="AK60" s="715">
        <f>'FY-3(月次)支出 '!M31</f>
        <v>100000</v>
      </c>
      <c r="AL60" s="715">
        <f>'FY-3(月次)支出 '!N31</f>
        <v>10000</v>
      </c>
      <c r="AM60" s="715">
        <f>'FY-3(月次)支出 '!O31</f>
        <v>100000</v>
      </c>
      <c r="AN60" s="717">
        <v>5000</v>
      </c>
      <c r="AO60" s="715">
        <v>5000</v>
      </c>
      <c r="AP60" s="715">
        <v>5000</v>
      </c>
      <c r="AQ60" s="715">
        <v>5000</v>
      </c>
      <c r="AR60" s="715">
        <v>5000</v>
      </c>
      <c r="AS60" s="716">
        <v>5000</v>
      </c>
      <c r="AT60" s="715">
        <v>5000</v>
      </c>
      <c r="AU60" s="715">
        <v>5000</v>
      </c>
      <c r="AV60" s="715">
        <v>5000</v>
      </c>
      <c r="AW60" s="715">
        <v>5000</v>
      </c>
      <c r="AX60" s="715">
        <v>5000</v>
      </c>
      <c r="AY60" s="718">
        <v>5000</v>
      </c>
      <c r="AZ60" s="715">
        <v>5000</v>
      </c>
      <c r="BA60" s="715">
        <v>5000</v>
      </c>
      <c r="BB60" s="715">
        <v>5000</v>
      </c>
      <c r="BC60" s="715">
        <v>5000</v>
      </c>
      <c r="BD60" s="715">
        <v>5000</v>
      </c>
      <c r="BE60" s="719">
        <v>5000</v>
      </c>
      <c r="BF60" s="720">
        <v>5000</v>
      </c>
      <c r="BG60" s="715">
        <v>5000</v>
      </c>
      <c r="BH60" s="715">
        <v>5000</v>
      </c>
      <c r="BI60" s="715">
        <v>5000</v>
      </c>
      <c r="BJ60" s="715">
        <v>5000</v>
      </c>
      <c r="BK60" s="715">
        <v>5000</v>
      </c>
      <c r="BL60" s="480">
        <f t="shared" si="55"/>
        <v>206186</v>
      </c>
      <c r="BM60" s="483" t="s">
        <v>151</v>
      </c>
      <c r="BN60" s="480">
        <f t="shared" si="41"/>
        <v>737137</v>
      </c>
      <c r="BO60" s="721">
        <f t="shared" si="42"/>
        <v>3.5751069422754211</v>
      </c>
      <c r="BP60" s="478">
        <f t="shared" si="43"/>
        <v>771713</v>
      </c>
      <c r="BQ60" s="722">
        <f t="shared" si="44"/>
        <v>1.0469057990577058</v>
      </c>
      <c r="BR60" s="480">
        <f t="shared" si="45"/>
        <v>60000</v>
      </c>
      <c r="BS60" s="721">
        <f t="shared" si="46"/>
        <v>7.7749111392447709E-2</v>
      </c>
      <c r="BT60" s="478">
        <f t="shared" si="47"/>
        <v>60000</v>
      </c>
      <c r="BU60" s="721">
        <f t="shared" si="48"/>
        <v>1</v>
      </c>
      <c r="BV60" s="714"/>
    </row>
    <row r="61" spans="1:74" ht="18.75" customHeight="1">
      <c r="A61" s="439"/>
      <c r="B61" s="439"/>
      <c r="C61" s="440"/>
      <c r="D61" s="465" t="s">
        <v>323</v>
      </c>
      <c r="E61" s="578">
        <f>'FY-1(月次)支出予実'!C46</f>
        <v>0</v>
      </c>
      <c r="F61" s="579">
        <f>'FY-1(月次)支出予実'!D46</f>
        <v>0</v>
      </c>
      <c r="G61" s="579">
        <f>'FY-1(月次)支出予実'!E46</f>
        <v>0</v>
      </c>
      <c r="H61" s="579">
        <f>'FY-1(月次)支出予実'!F46</f>
        <v>7000</v>
      </c>
      <c r="I61" s="580">
        <f>'FY-1(月次)支出予実'!G46</f>
        <v>0</v>
      </c>
      <c r="J61" s="581">
        <f>'FY-1(月次)支出予実'!H46</f>
        <v>0</v>
      </c>
      <c r="K61" s="582">
        <f>'FY-1(月次)支出予実'!I46</f>
        <v>0</v>
      </c>
      <c r="L61" s="579">
        <f>'FY-1(月次)支出予実'!J46</f>
        <v>0</v>
      </c>
      <c r="M61" s="579">
        <f>'FY-1(月次)支出予実'!K46</f>
        <v>0</v>
      </c>
      <c r="N61" s="579">
        <f>'FY-1(月次)支出予実'!L46</f>
        <v>0</v>
      </c>
      <c r="O61" s="583">
        <f>'FY-1(月次)支出予実'!M46</f>
        <v>2560</v>
      </c>
      <c r="P61" s="582">
        <f>'FY-2(月次)支出'!D34</f>
        <v>0</v>
      </c>
      <c r="Q61" s="579">
        <f>'FY-2(月次)支出'!E34</f>
        <v>147777</v>
      </c>
      <c r="R61" s="579">
        <f>'FY-2(月次)支出'!F34</f>
        <v>22175</v>
      </c>
      <c r="S61" s="579">
        <f>'FY-2(月次)支出'!G34</f>
        <v>3894</v>
      </c>
      <c r="T61" s="579">
        <f>'FY-2(月次)支出'!H34</f>
        <v>430</v>
      </c>
      <c r="U61" s="580">
        <f>'FY-2(月次)支出'!I34</f>
        <v>775</v>
      </c>
      <c r="V61" s="581">
        <f>'FY-2(月次)支出'!J34</f>
        <v>132955</v>
      </c>
      <c r="W61" s="582">
        <f>'FY-2(月次)支出'!K34</f>
        <v>169190</v>
      </c>
      <c r="X61" s="579">
        <f>'FY-2(月次)支出'!L34</f>
        <v>110</v>
      </c>
      <c r="Y61" s="579">
        <f>'FY-2(月次)支出'!M34</f>
        <v>220</v>
      </c>
      <c r="Z61" s="579">
        <f>'FY-2(月次)支出'!N34</f>
        <v>29355</v>
      </c>
      <c r="AA61" s="583">
        <f>'FY-2(月次)支出'!O34</f>
        <v>11709</v>
      </c>
      <c r="AB61" s="582">
        <f>'FY-3(月次)支出 '!D32</f>
        <v>1308</v>
      </c>
      <c r="AC61" s="582">
        <f>'FY-3(月次)支出 '!E32</f>
        <v>475</v>
      </c>
      <c r="AD61" s="582">
        <f>'FY-3(月次)支出 '!F32</f>
        <v>6010</v>
      </c>
      <c r="AE61" s="715">
        <f>'FY-3(月次)支出 '!G32</f>
        <v>5000</v>
      </c>
      <c r="AF61" s="715">
        <f>'FY-3(月次)支出 '!H32</f>
        <v>5000</v>
      </c>
      <c r="AG61" s="716">
        <f>'FY-3(月次)支出 '!I32</f>
        <v>5000</v>
      </c>
      <c r="AH61" s="715">
        <f>'FY-3(月次)支出 '!J32</f>
        <v>5000</v>
      </c>
      <c r="AI61" s="715">
        <f>'FY-3(月次)支出 '!K32</f>
        <v>5000</v>
      </c>
      <c r="AJ61" s="715">
        <f>'FY-3(月次)支出 '!L32</f>
        <v>5000</v>
      </c>
      <c r="AK61" s="715">
        <f>'FY-3(月次)支出 '!M32</f>
        <v>5000</v>
      </c>
      <c r="AL61" s="715">
        <f>'FY-3(月次)支出 '!N32</f>
        <v>5000</v>
      </c>
      <c r="AM61" s="715">
        <f>'FY-3(月次)支出 '!O32</f>
        <v>5000</v>
      </c>
      <c r="AN61" s="717">
        <v>5000</v>
      </c>
      <c r="AO61" s="715">
        <v>0</v>
      </c>
      <c r="AP61" s="715">
        <v>0</v>
      </c>
      <c r="AQ61" s="715">
        <v>0</v>
      </c>
      <c r="AR61" s="715">
        <v>5000</v>
      </c>
      <c r="AS61" s="716">
        <v>0</v>
      </c>
      <c r="AT61" s="715">
        <v>0</v>
      </c>
      <c r="AU61" s="715">
        <v>5000</v>
      </c>
      <c r="AV61" s="715">
        <v>0</v>
      </c>
      <c r="AW61" s="715">
        <v>0</v>
      </c>
      <c r="AX61" s="715">
        <v>0</v>
      </c>
      <c r="AY61" s="718">
        <v>5000</v>
      </c>
      <c r="AZ61" s="715">
        <v>5000</v>
      </c>
      <c r="BA61" s="715">
        <v>0</v>
      </c>
      <c r="BB61" s="715">
        <v>0</v>
      </c>
      <c r="BC61" s="715">
        <v>0</v>
      </c>
      <c r="BD61" s="715">
        <v>5000</v>
      </c>
      <c r="BE61" s="719">
        <v>0</v>
      </c>
      <c r="BF61" s="720">
        <v>0</v>
      </c>
      <c r="BG61" s="715">
        <v>5000</v>
      </c>
      <c r="BH61" s="715">
        <v>0</v>
      </c>
      <c r="BI61" s="715">
        <v>0</v>
      </c>
      <c r="BJ61" s="715">
        <v>0</v>
      </c>
      <c r="BK61" s="715">
        <v>5000</v>
      </c>
      <c r="BL61" s="480">
        <f t="shared" si="55"/>
        <v>9560</v>
      </c>
      <c r="BM61" s="483" t="s">
        <v>151</v>
      </c>
      <c r="BN61" s="480">
        <f t="shared" si="41"/>
        <v>518590</v>
      </c>
      <c r="BO61" s="721">
        <f t="shared" si="42"/>
        <v>54.245815899581586</v>
      </c>
      <c r="BP61" s="478">
        <f t="shared" si="43"/>
        <v>52793</v>
      </c>
      <c r="BQ61" s="722">
        <f t="shared" si="44"/>
        <v>0.10180103742841165</v>
      </c>
      <c r="BR61" s="480">
        <f t="shared" si="45"/>
        <v>20000</v>
      </c>
      <c r="BS61" s="721">
        <f t="shared" si="46"/>
        <v>0.3788381035364537</v>
      </c>
      <c r="BT61" s="478">
        <f t="shared" si="47"/>
        <v>20000</v>
      </c>
      <c r="BU61" s="721">
        <f t="shared" si="48"/>
        <v>1</v>
      </c>
      <c r="BV61" s="714"/>
    </row>
    <row r="62" spans="1:74" ht="18.75" customHeight="1">
      <c r="A62" s="439"/>
      <c r="B62" s="439"/>
      <c r="C62" s="440"/>
      <c r="D62" s="607" t="s">
        <v>324</v>
      </c>
      <c r="E62" s="490">
        <f>'FY-1(月次)支出予実'!C25</f>
        <v>5000</v>
      </c>
      <c r="F62" s="491">
        <f>'FY-1(月次)支出予実'!D25</f>
        <v>5000</v>
      </c>
      <c r="G62" s="491">
        <f>'FY-1(月次)支出予実'!E25</f>
        <v>5000</v>
      </c>
      <c r="H62" s="491">
        <f>'FY-1(月次)支出予実'!F25</f>
        <v>5000</v>
      </c>
      <c r="I62" s="492">
        <f>'FY-1(月次)支出予実'!G25</f>
        <v>7480</v>
      </c>
      <c r="J62" s="493">
        <f>'FY-1(月次)支出予実'!H25</f>
        <v>7320</v>
      </c>
      <c r="K62" s="494">
        <f>'FY-1(月次)支出予実'!I25</f>
        <v>6910</v>
      </c>
      <c r="L62" s="491">
        <f>'FY-1(月次)支出予実'!J25</f>
        <v>7090</v>
      </c>
      <c r="M62" s="491">
        <f>'FY-1(月次)支出予実'!K25</f>
        <v>6487</v>
      </c>
      <c r="N62" s="491">
        <f>'FY-1(月次)支出予実'!L25</f>
        <v>7880</v>
      </c>
      <c r="O62" s="562">
        <f>'FY-1(月次)支出予実'!M25</f>
        <v>7730</v>
      </c>
      <c r="P62" s="494">
        <f>'FY-2(月次)支出'!D35</f>
        <v>9760</v>
      </c>
      <c r="Q62" s="491">
        <f>'FY-2(月次)支出'!E35</f>
        <v>4940</v>
      </c>
      <c r="R62" s="491">
        <f>'FY-2(月次)支出'!F35</f>
        <v>1000</v>
      </c>
      <c r="S62" s="491">
        <f>'FY-2(月次)支出'!G35</f>
        <v>5500</v>
      </c>
      <c r="T62" s="491">
        <f>'FY-2(月次)支出'!H35</f>
        <v>6650</v>
      </c>
      <c r="U62" s="492">
        <f>'FY-2(月次)支出'!I35</f>
        <v>6510</v>
      </c>
      <c r="V62" s="493">
        <f>'FY-2(月次)支出'!J35</f>
        <v>7440</v>
      </c>
      <c r="W62" s="494">
        <f>'FY-2(月次)支出'!K35</f>
        <v>12040</v>
      </c>
      <c r="X62" s="491">
        <f>'FY-2(月次)支出'!L35</f>
        <v>6080</v>
      </c>
      <c r="Y62" s="491">
        <f>'FY-2(月次)支出'!M35</f>
        <v>8080</v>
      </c>
      <c r="Z62" s="491">
        <f>'FY-2(月次)支出'!N35</f>
        <v>8350</v>
      </c>
      <c r="AA62" s="562">
        <f>'FY-2(月次)支出'!O35</f>
        <v>8400</v>
      </c>
      <c r="AB62" s="494">
        <f>'FY-3(月次)支出 '!D33</f>
        <v>9650</v>
      </c>
      <c r="AC62" s="494">
        <f>'FY-3(月次)支出 '!E33</f>
        <v>8080</v>
      </c>
      <c r="AD62" s="494">
        <f>'FY-3(月次)支出 '!F33</f>
        <v>8640</v>
      </c>
      <c r="AE62" s="728">
        <f>'FY-3(月次)支出 '!G33</f>
        <v>8000</v>
      </c>
      <c r="AF62" s="728">
        <f>'FY-3(月次)支出 '!H33</f>
        <v>8000</v>
      </c>
      <c r="AG62" s="729">
        <f>'FY-3(月次)支出 '!I33</f>
        <v>8000</v>
      </c>
      <c r="AH62" s="728">
        <f>'FY-3(月次)支出 '!J33</f>
        <v>8000</v>
      </c>
      <c r="AI62" s="728">
        <f>'FY-3(月次)支出 '!K33</f>
        <v>8000</v>
      </c>
      <c r="AJ62" s="728">
        <f>'FY-3(月次)支出 '!L33</f>
        <v>8000</v>
      </c>
      <c r="AK62" s="728">
        <f>'FY-3(月次)支出 '!M33</f>
        <v>8000</v>
      </c>
      <c r="AL62" s="728">
        <f>'FY-3(月次)支出 '!N33</f>
        <v>8000</v>
      </c>
      <c r="AM62" s="728">
        <f>'FY-3(月次)支出 '!O33</f>
        <v>8000</v>
      </c>
      <c r="AN62" s="730">
        <v>5000</v>
      </c>
      <c r="AO62" s="728">
        <v>5000</v>
      </c>
      <c r="AP62" s="728">
        <v>5000</v>
      </c>
      <c r="AQ62" s="728">
        <v>5000</v>
      </c>
      <c r="AR62" s="728">
        <v>5000</v>
      </c>
      <c r="AS62" s="729">
        <v>5000</v>
      </c>
      <c r="AT62" s="728">
        <v>5000</v>
      </c>
      <c r="AU62" s="728">
        <v>5000</v>
      </c>
      <c r="AV62" s="728">
        <v>5000</v>
      </c>
      <c r="AW62" s="728">
        <v>5000</v>
      </c>
      <c r="AX62" s="728">
        <v>5000</v>
      </c>
      <c r="AY62" s="731">
        <v>5000</v>
      </c>
      <c r="AZ62" s="728">
        <v>5000</v>
      </c>
      <c r="BA62" s="728">
        <v>5000</v>
      </c>
      <c r="BB62" s="728">
        <v>5000</v>
      </c>
      <c r="BC62" s="728">
        <v>5000</v>
      </c>
      <c r="BD62" s="728">
        <v>5000</v>
      </c>
      <c r="BE62" s="732">
        <v>5000</v>
      </c>
      <c r="BF62" s="733">
        <v>5000</v>
      </c>
      <c r="BG62" s="728">
        <v>5000</v>
      </c>
      <c r="BH62" s="728">
        <v>5000</v>
      </c>
      <c r="BI62" s="728">
        <v>5000</v>
      </c>
      <c r="BJ62" s="728">
        <v>5000</v>
      </c>
      <c r="BK62" s="728">
        <v>5000</v>
      </c>
      <c r="BL62" s="501">
        <f t="shared" si="55"/>
        <v>80657</v>
      </c>
      <c r="BM62" s="504" t="s">
        <v>151</v>
      </c>
      <c r="BN62" s="501">
        <f t="shared" si="41"/>
        <v>84750</v>
      </c>
      <c r="BO62" s="791">
        <f t="shared" si="42"/>
        <v>1.0507457505238231</v>
      </c>
      <c r="BP62" s="499">
        <f t="shared" si="43"/>
        <v>98370</v>
      </c>
      <c r="BQ62" s="792">
        <f t="shared" si="44"/>
        <v>1.1607079646017699</v>
      </c>
      <c r="BR62" s="501">
        <f t="shared" si="45"/>
        <v>60000</v>
      </c>
      <c r="BS62" s="791">
        <f t="shared" si="46"/>
        <v>0.60994205550472702</v>
      </c>
      <c r="BT62" s="499">
        <f t="shared" si="47"/>
        <v>60000</v>
      </c>
      <c r="BU62" s="791">
        <f t="shared" si="48"/>
        <v>1</v>
      </c>
      <c r="BV62" s="714"/>
    </row>
    <row r="63" spans="1:74" ht="18.75" customHeight="1">
      <c r="A63" s="714"/>
      <c r="B63" s="714"/>
      <c r="C63" s="631"/>
      <c r="D63" s="892" t="s">
        <v>325</v>
      </c>
      <c r="E63" s="893">
        <f t="shared" ref="E63:BK63" si="56">E58/E$23</f>
        <v>3.6126574379690295E-2</v>
      </c>
      <c r="F63" s="798">
        <f t="shared" si="56"/>
        <v>2.6910854126045547E-2</v>
      </c>
      <c r="G63" s="798">
        <f t="shared" si="56"/>
        <v>3.3009525605960578E-2</v>
      </c>
      <c r="H63" s="798">
        <f t="shared" si="56"/>
        <v>0.10136555241997379</v>
      </c>
      <c r="I63" s="798">
        <f t="shared" si="56"/>
        <v>6.546593923242279E-2</v>
      </c>
      <c r="J63" s="799">
        <f t="shared" si="56"/>
        <v>8.4223370816362664E-2</v>
      </c>
      <c r="K63" s="894">
        <f t="shared" si="56"/>
        <v>7.06020250386553E-2</v>
      </c>
      <c r="L63" s="798">
        <f t="shared" si="56"/>
        <v>0.10925339407306797</v>
      </c>
      <c r="M63" s="798">
        <f t="shared" si="56"/>
        <v>4.0028625426894636E-2</v>
      </c>
      <c r="N63" s="798">
        <f t="shared" si="56"/>
        <v>4.0394186102454176E-2</v>
      </c>
      <c r="O63" s="801">
        <f t="shared" si="56"/>
        <v>0.12242584362565243</v>
      </c>
      <c r="P63" s="894">
        <f t="shared" si="56"/>
        <v>0.24375889027335179</v>
      </c>
      <c r="Q63" s="798">
        <f t="shared" si="56"/>
        <v>0.66460017712767472</v>
      </c>
      <c r="R63" s="798">
        <f t="shared" si="56"/>
        <v>1.5007402461681374</v>
      </c>
      <c r="S63" s="798">
        <f t="shared" si="56"/>
        <v>0.13953065615976798</v>
      </c>
      <c r="T63" s="798">
        <f t="shared" si="56"/>
        <v>9.880710245704255E-2</v>
      </c>
      <c r="U63" s="798">
        <f t="shared" si="56"/>
        <v>7.067229708919931E-2</v>
      </c>
      <c r="V63" s="799">
        <f t="shared" si="56"/>
        <v>0.43580441910844286</v>
      </c>
      <c r="W63" s="894">
        <f t="shared" si="56"/>
        <v>0.41107511751306192</v>
      </c>
      <c r="X63" s="798">
        <f t="shared" si="56"/>
        <v>0.16180863844535359</v>
      </c>
      <c r="Y63" s="798">
        <f t="shared" si="56"/>
        <v>0.57641699867843121</v>
      </c>
      <c r="Z63" s="798">
        <f t="shared" si="56"/>
        <v>9.7023610733389901E-2</v>
      </c>
      <c r="AA63" s="801">
        <f t="shared" si="56"/>
        <v>0.17291457403913349</v>
      </c>
      <c r="AB63" s="894">
        <f t="shared" si="56"/>
        <v>0.11841451702362767</v>
      </c>
      <c r="AC63" s="798">
        <f t="shared" si="56"/>
        <v>9.1798411214010681E-2</v>
      </c>
      <c r="AD63" s="798">
        <f t="shared" si="56"/>
        <v>6.4813699410359249E-2</v>
      </c>
      <c r="AE63" s="798">
        <f t="shared" si="56"/>
        <v>8.9095483165269246E-2</v>
      </c>
      <c r="AF63" s="798">
        <f t="shared" si="56"/>
        <v>5.0993699117891533E-2</v>
      </c>
      <c r="AG63" s="802">
        <f t="shared" si="56"/>
        <v>0.38051217565295858</v>
      </c>
      <c r="AH63" s="799">
        <f t="shared" si="56"/>
        <v>0.16896587308478253</v>
      </c>
      <c r="AI63" s="894">
        <f t="shared" si="56"/>
        <v>0.11016071010351088</v>
      </c>
      <c r="AJ63" s="798">
        <f t="shared" si="56"/>
        <v>4.2296674473501154E-2</v>
      </c>
      <c r="AK63" s="798">
        <f t="shared" si="56"/>
        <v>0.165039010257961</v>
      </c>
      <c r="AL63" s="798">
        <f t="shared" si="56"/>
        <v>3.2717324656836591E-2</v>
      </c>
      <c r="AM63" s="801">
        <f t="shared" si="56"/>
        <v>0.17113629889810283</v>
      </c>
      <c r="AN63" s="894">
        <f t="shared" si="56"/>
        <v>2.9079869315067296E-2</v>
      </c>
      <c r="AO63" s="798">
        <f t="shared" si="56"/>
        <v>2.5989417109353073E-2</v>
      </c>
      <c r="AP63" s="798">
        <f t="shared" si="56"/>
        <v>2.0835561580891289E-2</v>
      </c>
      <c r="AQ63" s="798">
        <f t="shared" si="56"/>
        <v>2.2290811875950146E-2</v>
      </c>
      <c r="AR63" s="798">
        <f t="shared" si="56"/>
        <v>2.7789935874722969E-2</v>
      </c>
      <c r="AS63" s="802">
        <f t="shared" si="56"/>
        <v>2.2106612824782986E-2</v>
      </c>
      <c r="AT63" s="800">
        <f t="shared" si="56"/>
        <v>2.0789156376034259E-2</v>
      </c>
      <c r="AU63" s="894">
        <f t="shared" si="56"/>
        <v>2.9916383707537433E-2</v>
      </c>
      <c r="AV63" s="798">
        <f t="shared" si="56"/>
        <v>1.926708026665639E-2</v>
      </c>
      <c r="AW63" s="798">
        <f t="shared" si="56"/>
        <v>2.2337051211412745E-2</v>
      </c>
      <c r="AX63" s="798">
        <f t="shared" si="56"/>
        <v>2.0875955074944677E-2</v>
      </c>
      <c r="AY63" s="801">
        <f t="shared" si="56"/>
        <v>2.9916383707537433E-2</v>
      </c>
      <c r="AZ63" s="894">
        <f t="shared" si="56"/>
        <v>3.4616389822089068E-2</v>
      </c>
      <c r="BA63" s="798">
        <f t="shared" si="56"/>
        <v>3.2109050899267487E-2</v>
      </c>
      <c r="BB63" s="798">
        <f t="shared" si="56"/>
        <v>2.6789397827915624E-2</v>
      </c>
      <c r="BC63" s="798">
        <f t="shared" si="56"/>
        <v>2.9244155555512231E-2</v>
      </c>
      <c r="BD63" s="798">
        <f t="shared" si="56"/>
        <v>3.5734386306583169E-2</v>
      </c>
      <c r="BE63" s="798">
        <f t="shared" si="56"/>
        <v>2.8927930881530482E-2</v>
      </c>
      <c r="BF63" s="799">
        <f t="shared" si="56"/>
        <v>2.6712731287731734E-2</v>
      </c>
      <c r="BG63" s="798">
        <f t="shared" si="56"/>
        <v>3.9329046467268404E-2</v>
      </c>
      <c r="BH63" s="798">
        <f t="shared" si="56"/>
        <v>2.4251046836855125E-2</v>
      </c>
      <c r="BI63" s="798">
        <f t="shared" si="56"/>
        <v>2.9323793325904637E-2</v>
      </c>
      <c r="BJ63" s="798">
        <f t="shared" si="56"/>
        <v>2.6856211841799007E-2</v>
      </c>
      <c r="BK63" s="798">
        <f t="shared" si="56"/>
        <v>3.9329046467268404E-2</v>
      </c>
      <c r="BL63" s="895">
        <f t="shared" si="55"/>
        <v>0.97356478112053191</v>
      </c>
      <c r="BM63" s="804" t="s">
        <v>151</v>
      </c>
      <c r="BN63" s="895">
        <f t="shared" si="41"/>
        <v>4.5731527277929871</v>
      </c>
      <c r="BO63" s="805">
        <f t="shared" si="42"/>
        <v>4.6973276113475277</v>
      </c>
      <c r="BP63" s="896">
        <f t="shared" si="43"/>
        <v>1.485943877058812</v>
      </c>
      <c r="BQ63" s="807">
        <f t="shared" si="44"/>
        <v>0.32492767364363351</v>
      </c>
      <c r="BR63" s="895">
        <f t="shared" si="45"/>
        <v>0.29119421892489067</v>
      </c>
      <c r="BS63" s="805">
        <f t="shared" si="46"/>
        <v>0.19596582577618141</v>
      </c>
      <c r="BT63" s="896">
        <f t="shared" si="47"/>
        <v>0.37322318751972539</v>
      </c>
      <c r="BU63" s="805">
        <f t="shared" si="48"/>
        <v>1.2816984791033674</v>
      </c>
      <c r="BV63" s="714"/>
    </row>
    <row r="64" spans="1:74" ht="18.75" customHeight="1">
      <c r="A64" s="714"/>
      <c r="B64" s="714"/>
      <c r="C64" s="440" t="s">
        <v>326</v>
      </c>
      <c r="D64" s="537" t="s">
        <v>109</v>
      </c>
      <c r="E64" s="608">
        <f t="shared" ref="E64:BK64" si="57">SUM(E65:E66)</f>
        <v>0</v>
      </c>
      <c r="F64" s="609">
        <f t="shared" si="57"/>
        <v>0</v>
      </c>
      <c r="G64" s="609">
        <f t="shared" si="57"/>
        <v>110000</v>
      </c>
      <c r="H64" s="609">
        <f t="shared" si="57"/>
        <v>110000</v>
      </c>
      <c r="I64" s="610">
        <f t="shared" si="57"/>
        <v>110000</v>
      </c>
      <c r="J64" s="611">
        <f t="shared" si="57"/>
        <v>110000</v>
      </c>
      <c r="K64" s="612">
        <f t="shared" si="57"/>
        <v>110000</v>
      </c>
      <c r="L64" s="609">
        <f t="shared" si="57"/>
        <v>110000</v>
      </c>
      <c r="M64" s="609">
        <f t="shared" si="57"/>
        <v>110000</v>
      </c>
      <c r="N64" s="609">
        <f t="shared" si="57"/>
        <v>110000</v>
      </c>
      <c r="O64" s="613">
        <f t="shared" si="57"/>
        <v>110000</v>
      </c>
      <c r="P64" s="612">
        <f t="shared" si="57"/>
        <v>7219</v>
      </c>
      <c r="Q64" s="609">
        <f t="shared" si="57"/>
        <v>5148</v>
      </c>
      <c r="R64" s="609">
        <f t="shared" si="57"/>
        <v>25437</v>
      </c>
      <c r="S64" s="609">
        <f t="shared" si="57"/>
        <v>195613</v>
      </c>
      <c r="T64" s="609">
        <f t="shared" si="57"/>
        <v>174487</v>
      </c>
      <c r="U64" s="610">
        <f t="shared" si="57"/>
        <v>188705</v>
      </c>
      <c r="V64" s="611">
        <f t="shared" si="57"/>
        <v>14433</v>
      </c>
      <c r="W64" s="612">
        <f t="shared" si="57"/>
        <v>4142</v>
      </c>
      <c r="X64" s="609">
        <f t="shared" si="57"/>
        <v>284635</v>
      </c>
      <c r="Y64" s="609">
        <f t="shared" si="57"/>
        <v>0</v>
      </c>
      <c r="Z64" s="609">
        <f t="shared" si="57"/>
        <v>0</v>
      </c>
      <c r="AA64" s="613">
        <f t="shared" si="57"/>
        <v>0</v>
      </c>
      <c r="AB64" s="612">
        <f t="shared" si="57"/>
        <v>0</v>
      </c>
      <c r="AC64" s="609">
        <f t="shared" si="57"/>
        <v>0</v>
      </c>
      <c r="AD64" s="609">
        <f t="shared" si="57"/>
        <v>0</v>
      </c>
      <c r="AE64" s="897">
        <f t="shared" si="57"/>
        <v>0</v>
      </c>
      <c r="AF64" s="897">
        <f t="shared" si="57"/>
        <v>0</v>
      </c>
      <c r="AG64" s="898">
        <f t="shared" si="57"/>
        <v>0</v>
      </c>
      <c r="AH64" s="839">
        <f t="shared" si="57"/>
        <v>0</v>
      </c>
      <c r="AI64" s="835">
        <f t="shared" si="57"/>
        <v>0</v>
      </c>
      <c r="AJ64" s="897">
        <f t="shared" si="57"/>
        <v>0</v>
      </c>
      <c r="AK64" s="897">
        <f t="shared" si="57"/>
        <v>0</v>
      </c>
      <c r="AL64" s="897">
        <f t="shared" si="57"/>
        <v>0</v>
      </c>
      <c r="AM64" s="899">
        <f t="shared" si="57"/>
        <v>0</v>
      </c>
      <c r="AN64" s="837">
        <f t="shared" si="57"/>
        <v>0</v>
      </c>
      <c r="AO64" s="897">
        <f t="shared" si="57"/>
        <v>0</v>
      </c>
      <c r="AP64" s="897">
        <f t="shared" si="57"/>
        <v>0</v>
      </c>
      <c r="AQ64" s="897">
        <f t="shared" si="57"/>
        <v>0</v>
      </c>
      <c r="AR64" s="897">
        <f t="shared" si="57"/>
        <v>0</v>
      </c>
      <c r="AS64" s="898">
        <f t="shared" si="57"/>
        <v>0</v>
      </c>
      <c r="AT64" s="835">
        <f t="shared" si="57"/>
        <v>0</v>
      </c>
      <c r="AU64" s="835">
        <f t="shared" si="57"/>
        <v>0</v>
      </c>
      <c r="AV64" s="897">
        <f t="shared" si="57"/>
        <v>0</v>
      </c>
      <c r="AW64" s="897">
        <f t="shared" si="57"/>
        <v>0</v>
      </c>
      <c r="AX64" s="897">
        <f t="shared" si="57"/>
        <v>0</v>
      </c>
      <c r="AY64" s="899">
        <f t="shared" si="57"/>
        <v>0</v>
      </c>
      <c r="AZ64" s="835">
        <f t="shared" si="57"/>
        <v>0</v>
      </c>
      <c r="BA64" s="897">
        <f t="shared" si="57"/>
        <v>0</v>
      </c>
      <c r="BB64" s="897">
        <f t="shared" si="57"/>
        <v>0</v>
      </c>
      <c r="BC64" s="897">
        <f t="shared" si="57"/>
        <v>0</v>
      </c>
      <c r="BD64" s="897">
        <f t="shared" si="57"/>
        <v>0</v>
      </c>
      <c r="BE64" s="900">
        <f t="shared" si="57"/>
        <v>0</v>
      </c>
      <c r="BF64" s="839">
        <f t="shared" si="57"/>
        <v>0</v>
      </c>
      <c r="BG64" s="897">
        <f t="shared" si="57"/>
        <v>0</v>
      </c>
      <c r="BH64" s="897">
        <f t="shared" si="57"/>
        <v>0</v>
      </c>
      <c r="BI64" s="897">
        <f t="shared" si="57"/>
        <v>0</v>
      </c>
      <c r="BJ64" s="897">
        <f t="shared" si="57"/>
        <v>0</v>
      </c>
      <c r="BK64" s="897">
        <f t="shared" si="57"/>
        <v>0</v>
      </c>
      <c r="BL64" s="901">
        <f t="shared" si="55"/>
        <v>997219</v>
      </c>
      <c r="BM64" s="902" t="s">
        <v>151</v>
      </c>
      <c r="BN64" s="901">
        <f t="shared" si="41"/>
        <v>899819</v>
      </c>
      <c r="BO64" s="701">
        <f t="shared" si="42"/>
        <v>0.90232837521146303</v>
      </c>
      <c r="BP64" s="903">
        <f t="shared" si="43"/>
        <v>0</v>
      </c>
      <c r="BQ64" s="702">
        <f t="shared" si="44"/>
        <v>0</v>
      </c>
      <c r="BR64" s="901">
        <f t="shared" si="45"/>
        <v>0</v>
      </c>
      <c r="BS64" s="701" t="e">
        <f t="shared" si="46"/>
        <v>#DIV/0!</v>
      </c>
      <c r="BT64" s="903">
        <f t="shared" si="47"/>
        <v>0</v>
      </c>
      <c r="BU64" s="701" t="e">
        <f t="shared" si="48"/>
        <v>#DIV/0!</v>
      </c>
      <c r="BV64" s="714"/>
    </row>
    <row r="65" spans="1:74" ht="18.75" customHeight="1">
      <c r="A65" s="714"/>
      <c r="B65" s="714"/>
      <c r="C65" s="883"/>
      <c r="D65" s="544" t="s">
        <v>327</v>
      </c>
      <c r="E65" s="447">
        <f>'FY-1(月次)支出予実'!C50</f>
        <v>0</v>
      </c>
      <c r="F65" s="452">
        <f>'FY-1(月次)支出予実'!D50</f>
        <v>0</v>
      </c>
      <c r="G65" s="452">
        <f>'FY-1(月次)支出予実'!E50</f>
        <v>100000</v>
      </c>
      <c r="H65" s="452">
        <f>'FY-1(月次)支出予実'!F50</f>
        <v>100000</v>
      </c>
      <c r="I65" s="545">
        <f>'FY-1(月次)支出予実'!G50</f>
        <v>100000</v>
      </c>
      <c r="J65" s="450">
        <f>'FY-1(月次)支出予実'!H50</f>
        <v>100000</v>
      </c>
      <c r="K65" s="448">
        <f>'FY-1(月次)支出予実'!I50</f>
        <v>100000</v>
      </c>
      <c r="L65" s="452">
        <f>'FY-1(月次)支出予実'!J50</f>
        <v>100000</v>
      </c>
      <c r="M65" s="452">
        <f>'FY-1(月次)支出予実'!K50</f>
        <v>100000</v>
      </c>
      <c r="N65" s="452">
        <f>'FY-1(月次)支出予実'!L50</f>
        <v>100000</v>
      </c>
      <c r="O65" s="546">
        <f>'FY-1(月次)支出予実'!M50</f>
        <v>100000</v>
      </c>
      <c r="P65" s="448">
        <f>'FY-2(月次)支出'!D37</f>
        <v>0</v>
      </c>
      <c r="Q65" s="452">
        <f>'FY-2(月次)支出'!E37</f>
        <v>0</v>
      </c>
      <c r="R65" s="452">
        <f>'FY-2(月次)支出'!F37</f>
        <v>10762</v>
      </c>
      <c r="S65" s="452">
        <f>'FY-2(月次)支出'!G37</f>
        <v>179852</v>
      </c>
      <c r="T65" s="452">
        <f>'FY-2(月次)支出'!H37</f>
        <v>167170</v>
      </c>
      <c r="U65" s="545">
        <f>'FY-2(月次)支出'!I37</f>
        <v>182978</v>
      </c>
      <c r="V65" s="450">
        <f>'FY-2(月次)支出'!J37</f>
        <v>10000</v>
      </c>
      <c r="W65" s="448">
        <f>'FY-2(月次)支出'!K37</f>
        <v>0</v>
      </c>
      <c r="X65" s="452">
        <f>'FY-2(月次)支出'!L37</f>
        <v>280000</v>
      </c>
      <c r="Y65" s="452">
        <f>'FY-2(月次)支出'!M37</f>
        <v>0</v>
      </c>
      <c r="Z65" s="452">
        <f>'FY-2(月次)支出'!N37</f>
        <v>0</v>
      </c>
      <c r="AA65" s="546">
        <f>'FY-2(月次)支出'!O37</f>
        <v>0</v>
      </c>
      <c r="AB65" s="448">
        <f>'FY-3(月次)支出 '!D35</f>
        <v>0</v>
      </c>
      <c r="AC65" s="448">
        <f>'FY-3(月次)支出 '!E35</f>
        <v>0</v>
      </c>
      <c r="AD65" s="448">
        <f>'FY-3(月次)支出 '!F35</f>
        <v>0</v>
      </c>
      <c r="AE65" s="828">
        <f>'FY-3(月次)支出 '!G35</f>
        <v>0</v>
      </c>
      <c r="AF65" s="828">
        <f>'FY-3(月次)支出 '!H35</f>
        <v>0</v>
      </c>
      <c r="AG65" s="829">
        <f>'FY-3(月次)支出 '!I35</f>
        <v>0</v>
      </c>
      <c r="AH65" s="828">
        <f>'FY-3(月次)支出 '!J35</f>
        <v>0</v>
      </c>
      <c r="AI65" s="828">
        <f>'FY-3(月次)支出 '!K35</f>
        <v>0</v>
      </c>
      <c r="AJ65" s="828">
        <f>'FY-3(月次)支出 '!L35</f>
        <v>0</v>
      </c>
      <c r="AK65" s="828">
        <f>'FY-3(月次)支出 '!M35</f>
        <v>0</v>
      </c>
      <c r="AL65" s="828">
        <f>'FY-3(月次)支出 '!N35</f>
        <v>0</v>
      </c>
      <c r="AM65" s="828">
        <f>'FY-3(月次)支出 '!O35</f>
        <v>0</v>
      </c>
      <c r="AN65" s="830">
        <v>0</v>
      </c>
      <c r="AO65" s="828">
        <v>0</v>
      </c>
      <c r="AP65" s="828">
        <v>0</v>
      </c>
      <c r="AQ65" s="828">
        <v>0</v>
      </c>
      <c r="AR65" s="828">
        <v>0</v>
      </c>
      <c r="AS65" s="829">
        <v>0</v>
      </c>
      <c r="AT65" s="828">
        <v>0</v>
      </c>
      <c r="AU65" s="828">
        <v>0</v>
      </c>
      <c r="AV65" s="828">
        <v>0</v>
      </c>
      <c r="AW65" s="828">
        <v>0</v>
      </c>
      <c r="AX65" s="828">
        <v>0</v>
      </c>
      <c r="AY65" s="831">
        <v>0</v>
      </c>
      <c r="AZ65" s="828">
        <v>0</v>
      </c>
      <c r="BA65" s="828">
        <v>0</v>
      </c>
      <c r="BB65" s="828">
        <v>0</v>
      </c>
      <c r="BC65" s="828">
        <v>0</v>
      </c>
      <c r="BD65" s="828">
        <v>0</v>
      </c>
      <c r="BE65" s="832">
        <v>0</v>
      </c>
      <c r="BF65" s="833">
        <v>0</v>
      </c>
      <c r="BG65" s="828">
        <v>0</v>
      </c>
      <c r="BH65" s="828">
        <v>0</v>
      </c>
      <c r="BI65" s="828">
        <v>0</v>
      </c>
      <c r="BJ65" s="828">
        <v>0</v>
      </c>
      <c r="BK65" s="828">
        <v>0</v>
      </c>
      <c r="BL65" s="904">
        <f t="shared" si="55"/>
        <v>900000</v>
      </c>
      <c r="BM65" s="905" t="s">
        <v>151</v>
      </c>
      <c r="BN65" s="904">
        <f t="shared" si="41"/>
        <v>830762</v>
      </c>
      <c r="BO65" s="701">
        <f t="shared" si="42"/>
        <v>0.92306888888888894</v>
      </c>
      <c r="BP65" s="906">
        <f t="shared" si="43"/>
        <v>0</v>
      </c>
      <c r="BQ65" s="702">
        <f t="shared" si="44"/>
        <v>0</v>
      </c>
      <c r="BR65" s="904">
        <f t="shared" si="45"/>
        <v>0</v>
      </c>
      <c r="BS65" s="701" t="e">
        <f t="shared" si="46"/>
        <v>#DIV/0!</v>
      </c>
      <c r="BT65" s="906">
        <f t="shared" si="47"/>
        <v>0</v>
      </c>
      <c r="BU65" s="701" t="e">
        <f t="shared" si="48"/>
        <v>#DIV/0!</v>
      </c>
      <c r="BV65" s="714"/>
    </row>
    <row r="66" spans="1:74" ht="18.75" customHeight="1">
      <c r="A66" s="714"/>
      <c r="B66" s="714"/>
      <c r="C66" s="907"/>
      <c r="D66" s="908" t="s">
        <v>328</v>
      </c>
      <c r="E66" s="490">
        <f>'FY-1(月次)支出予実'!C51</f>
        <v>0</v>
      </c>
      <c r="F66" s="491">
        <f>'FY-1(月次)支出予実'!D51</f>
        <v>0</v>
      </c>
      <c r="G66" s="491">
        <f>'FY-1(月次)支出予実'!E51</f>
        <v>10000</v>
      </c>
      <c r="H66" s="491">
        <f>'FY-1(月次)支出予実'!F51</f>
        <v>10000</v>
      </c>
      <c r="I66" s="492">
        <f>'FY-1(月次)支出予実'!G51</f>
        <v>10000</v>
      </c>
      <c r="J66" s="493">
        <f>'FY-1(月次)支出予実'!H51</f>
        <v>10000</v>
      </c>
      <c r="K66" s="494">
        <f>'FY-1(月次)支出予実'!I51</f>
        <v>10000</v>
      </c>
      <c r="L66" s="491">
        <f>'FY-1(月次)支出予実'!J51</f>
        <v>10000</v>
      </c>
      <c r="M66" s="491">
        <f>'FY-1(月次)支出予実'!K51</f>
        <v>10000</v>
      </c>
      <c r="N66" s="491">
        <f>'FY-1(月次)支出予実'!L51</f>
        <v>10000</v>
      </c>
      <c r="O66" s="562">
        <f>'FY-1(月次)支出予実'!M51</f>
        <v>10000</v>
      </c>
      <c r="P66" s="494">
        <f>'FY-2(月次)支出'!D38</f>
        <v>7219</v>
      </c>
      <c r="Q66" s="491">
        <f>'FY-2(月次)支出'!E38</f>
        <v>5148</v>
      </c>
      <c r="R66" s="491">
        <f>'FY-2(月次)支出'!F38</f>
        <v>14675</v>
      </c>
      <c r="S66" s="491">
        <f>'FY-2(月次)支出'!G38</f>
        <v>15761</v>
      </c>
      <c r="T66" s="491">
        <f>'FY-2(月次)支出'!H38</f>
        <v>7317</v>
      </c>
      <c r="U66" s="492">
        <f>'FY-2(月次)支出'!I38</f>
        <v>5727</v>
      </c>
      <c r="V66" s="493">
        <f>'FY-2(月次)支出'!J38</f>
        <v>4433</v>
      </c>
      <c r="W66" s="494">
        <f>'FY-2(月次)支出'!K38</f>
        <v>4142</v>
      </c>
      <c r="X66" s="491">
        <f>'FY-2(月次)支出'!L38</f>
        <v>4635</v>
      </c>
      <c r="Y66" s="491">
        <f>'FY-2(月次)支出'!M38</f>
        <v>0</v>
      </c>
      <c r="Z66" s="491">
        <f>'FY-2(月次)支出'!N38</f>
        <v>0</v>
      </c>
      <c r="AA66" s="562">
        <f>'FY-2(月次)支出'!O38</f>
        <v>0</v>
      </c>
      <c r="AB66" s="494">
        <f>'FY-3(月次)支出 '!D36</f>
        <v>0</v>
      </c>
      <c r="AC66" s="494">
        <f>'FY-3(月次)支出 '!E36</f>
        <v>0</v>
      </c>
      <c r="AD66" s="494">
        <f>'FY-3(月次)支出 '!F36</f>
        <v>0</v>
      </c>
      <c r="AE66" s="909">
        <f>'FY-3(月次)支出 '!G36</f>
        <v>0</v>
      </c>
      <c r="AF66" s="909">
        <f>'FY-3(月次)支出 '!H36</f>
        <v>0</v>
      </c>
      <c r="AG66" s="910">
        <f>'FY-3(月次)支出 '!I36</f>
        <v>0</v>
      </c>
      <c r="AH66" s="909">
        <f>'FY-3(月次)支出 '!J36</f>
        <v>0</v>
      </c>
      <c r="AI66" s="909">
        <f>'FY-3(月次)支出 '!K36</f>
        <v>0</v>
      </c>
      <c r="AJ66" s="909">
        <f>'FY-3(月次)支出 '!L36</f>
        <v>0</v>
      </c>
      <c r="AK66" s="909">
        <f>'FY-3(月次)支出 '!M36</f>
        <v>0</v>
      </c>
      <c r="AL66" s="909">
        <f>'FY-3(月次)支出 '!N36</f>
        <v>0</v>
      </c>
      <c r="AM66" s="909">
        <f>'FY-3(月次)支出 '!O36</f>
        <v>0</v>
      </c>
      <c r="AN66" s="911">
        <v>0</v>
      </c>
      <c r="AO66" s="909">
        <v>0</v>
      </c>
      <c r="AP66" s="909">
        <v>0</v>
      </c>
      <c r="AQ66" s="909">
        <v>0</v>
      </c>
      <c r="AR66" s="909">
        <v>0</v>
      </c>
      <c r="AS66" s="910">
        <v>0</v>
      </c>
      <c r="AT66" s="909">
        <v>0</v>
      </c>
      <c r="AU66" s="909">
        <v>0</v>
      </c>
      <c r="AV66" s="909">
        <v>0</v>
      </c>
      <c r="AW66" s="909">
        <v>0</v>
      </c>
      <c r="AX66" s="909">
        <v>0</v>
      </c>
      <c r="AY66" s="912">
        <v>0</v>
      </c>
      <c r="AZ66" s="909">
        <v>0</v>
      </c>
      <c r="BA66" s="909">
        <v>0</v>
      </c>
      <c r="BB66" s="909">
        <v>0</v>
      </c>
      <c r="BC66" s="909">
        <v>0</v>
      </c>
      <c r="BD66" s="909">
        <v>0</v>
      </c>
      <c r="BE66" s="913">
        <v>0</v>
      </c>
      <c r="BF66" s="914">
        <v>0</v>
      </c>
      <c r="BG66" s="909">
        <v>0</v>
      </c>
      <c r="BH66" s="909">
        <v>0</v>
      </c>
      <c r="BI66" s="909">
        <v>0</v>
      </c>
      <c r="BJ66" s="909">
        <v>0</v>
      </c>
      <c r="BK66" s="909">
        <v>0</v>
      </c>
      <c r="BL66" s="573">
        <f t="shared" si="55"/>
        <v>97219</v>
      </c>
      <c r="BM66" s="504" t="s">
        <v>151</v>
      </c>
      <c r="BN66" s="501">
        <f t="shared" si="41"/>
        <v>69057</v>
      </c>
      <c r="BO66" s="915">
        <f t="shared" si="42"/>
        <v>0.71032411359919356</v>
      </c>
      <c r="BP66" s="499">
        <f t="shared" si="43"/>
        <v>0</v>
      </c>
      <c r="BQ66" s="916">
        <f t="shared" si="44"/>
        <v>0</v>
      </c>
      <c r="BR66" s="501">
        <f t="shared" si="45"/>
        <v>0</v>
      </c>
      <c r="BS66" s="915" t="e">
        <f t="shared" si="46"/>
        <v>#DIV/0!</v>
      </c>
      <c r="BT66" s="499">
        <f t="shared" si="47"/>
        <v>0</v>
      </c>
      <c r="BU66" s="915" t="e">
        <f t="shared" si="48"/>
        <v>#DIV/0!</v>
      </c>
      <c r="BV66" s="714"/>
    </row>
    <row r="67" spans="1:74" ht="18.75" customHeight="1">
      <c r="A67" s="714"/>
      <c r="B67" s="714"/>
      <c r="C67" s="631"/>
      <c r="D67" s="892" t="s">
        <v>329</v>
      </c>
      <c r="E67" s="893">
        <f t="shared" ref="E67:BK67" si="58">E64/E$23</f>
        <v>0</v>
      </c>
      <c r="F67" s="798">
        <f t="shared" si="58"/>
        <v>0</v>
      </c>
      <c r="G67" s="798">
        <f t="shared" si="58"/>
        <v>0.32420069791568423</v>
      </c>
      <c r="H67" s="798">
        <f t="shared" si="58"/>
        <v>0.32470982749052435</v>
      </c>
      <c r="I67" s="798">
        <f t="shared" si="58"/>
        <v>0.34569887742146349</v>
      </c>
      <c r="J67" s="799">
        <f t="shared" si="58"/>
        <v>0.30436514963697536</v>
      </c>
      <c r="K67" s="894">
        <f t="shared" si="58"/>
        <v>0.30480877405911072</v>
      </c>
      <c r="L67" s="798">
        <f t="shared" si="58"/>
        <v>0.33054275119746623</v>
      </c>
      <c r="M67" s="798">
        <f t="shared" si="58"/>
        <v>0.30393793034847866</v>
      </c>
      <c r="N67" s="798">
        <f t="shared" si="58"/>
        <v>0.29400916239462443</v>
      </c>
      <c r="O67" s="801">
        <f t="shared" si="58"/>
        <v>0.35527879696139736</v>
      </c>
      <c r="P67" s="894">
        <f t="shared" si="58"/>
        <v>1.9900428938460012E-2</v>
      </c>
      <c r="Q67" s="798">
        <f t="shared" si="58"/>
        <v>1.838413850241408E-2</v>
      </c>
      <c r="R67" s="798">
        <f t="shared" si="58"/>
        <v>0.3692086623316303</v>
      </c>
      <c r="S67" s="798">
        <f t="shared" si="58"/>
        <v>0.41348296081473557</v>
      </c>
      <c r="T67" s="798">
        <f t="shared" si="58"/>
        <v>0.34725577840843508</v>
      </c>
      <c r="U67" s="798">
        <f t="shared" si="58"/>
        <v>0.32287952310229895</v>
      </c>
      <c r="V67" s="799">
        <f t="shared" si="58"/>
        <v>2.749891875310799E-2</v>
      </c>
      <c r="W67" s="894">
        <f t="shared" si="58"/>
        <v>7.0851721146790777E-3</v>
      </c>
      <c r="X67" s="798">
        <f t="shared" si="58"/>
        <v>0.40455357550962467</v>
      </c>
      <c r="Y67" s="798">
        <f t="shared" si="58"/>
        <v>0</v>
      </c>
      <c r="Z67" s="798">
        <f t="shared" si="58"/>
        <v>0</v>
      </c>
      <c r="AA67" s="801">
        <f t="shared" si="58"/>
        <v>0</v>
      </c>
      <c r="AB67" s="894">
        <f t="shared" si="58"/>
        <v>0</v>
      </c>
      <c r="AC67" s="798">
        <f t="shared" si="58"/>
        <v>0</v>
      </c>
      <c r="AD67" s="798">
        <f t="shared" si="58"/>
        <v>0</v>
      </c>
      <c r="AE67" s="798">
        <f t="shared" si="58"/>
        <v>0</v>
      </c>
      <c r="AF67" s="798">
        <f t="shared" si="58"/>
        <v>0</v>
      </c>
      <c r="AG67" s="802">
        <f t="shared" si="58"/>
        <v>0</v>
      </c>
      <c r="AH67" s="799">
        <f t="shared" si="58"/>
        <v>0</v>
      </c>
      <c r="AI67" s="894">
        <f t="shared" si="58"/>
        <v>0</v>
      </c>
      <c r="AJ67" s="798">
        <f t="shared" si="58"/>
        <v>0</v>
      </c>
      <c r="AK67" s="798">
        <f t="shared" si="58"/>
        <v>0</v>
      </c>
      <c r="AL67" s="798">
        <f t="shared" si="58"/>
        <v>0</v>
      </c>
      <c r="AM67" s="801">
        <f t="shared" si="58"/>
        <v>0</v>
      </c>
      <c r="AN67" s="894">
        <f t="shared" si="58"/>
        <v>0</v>
      </c>
      <c r="AO67" s="798">
        <f t="shared" si="58"/>
        <v>0</v>
      </c>
      <c r="AP67" s="798">
        <f t="shared" si="58"/>
        <v>0</v>
      </c>
      <c r="AQ67" s="798">
        <f t="shared" si="58"/>
        <v>0</v>
      </c>
      <c r="AR67" s="798">
        <f t="shared" si="58"/>
        <v>0</v>
      </c>
      <c r="AS67" s="802">
        <f t="shared" si="58"/>
        <v>0</v>
      </c>
      <c r="AT67" s="800">
        <f t="shared" si="58"/>
        <v>0</v>
      </c>
      <c r="AU67" s="894">
        <f t="shared" si="58"/>
        <v>0</v>
      </c>
      <c r="AV67" s="798">
        <f t="shared" si="58"/>
        <v>0</v>
      </c>
      <c r="AW67" s="798">
        <f t="shared" si="58"/>
        <v>0</v>
      </c>
      <c r="AX67" s="798">
        <f t="shared" si="58"/>
        <v>0</v>
      </c>
      <c r="AY67" s="801">
        <f t="shared" si="58"/>
        <v>0</v>
      </c>
      <c r="AZ67" s="894">
        <f t="shared" si="58"/>
        <v>0</v>
      </c>
      <c r="BA67" s="798">
        <f t="shared" si="58"/>
        <v>0</v>
      </c>
      <c r="BB67" s="798">
        <f t="shared" si="58"/>
        <v>0</v>
      </c>
      <c r="BC67" s="798">
        <f t="shared" si="58"/>
        <v>0</v>
      </c>
      <c r="BD67" s="798">
        <f t="shared" si="58"/>
        <v>0</v>
      </c>
      <c r="BE67" s="798">
        <f t="shared" si="58"/>
        <v>0</v>
      </c>
      <c r="BF67" s="799">
        <f t="shared" si="58"/>
        <v>0</v>
      </c>
      <c r="BG67" s="798">
        <f t="shared" si="58"/>
        <v>0</v>
      </c>
      <c r="BH67" s="798">
        <f t="shared" si="58"/>
        <v>0</v>
      </c>
      <c r="BI67" s="798">
        <f t="shared" si="58"/>
        <v>0</v>
      </c>
      <c r="BJ67" s="798">
        <f t="shared" si="58"/>
        <v>0</v>
      </c>
      <c r="BK67" s="798">
        <f t="shared" si="58"/>
        <v>0</v>
      </c>
      <c r="BL67" s="895">
        <f t="shared" si="55"/>
        <v>2.9074523963641852</v>
      </c>
      <c r="BM67" s="804" t="s">
        <v>151</v>
      </c>
      <c r="BN67" s="895">
        <f t="shared" si="41"/>
        <v>1.930249158475386</v>
      </c>
      <c r="BO67" s="805">
        <f t="shared" si="42"/>
        <v>0.66389708078770027</v>
      </c>
      <c r="BP67" s="896">
        <f t="shared" si="43"/>
        <v>0</v>
      </c>
      <c r="BQ67" s="807">
        <f t="shared" si="44"/>
        <v>0</v>
      </c>
      <c r="BR67" s="895">
        <f t="shared" si="45"/>
        <v>0</v>
      </c>
      <c r="BS67" s="805" t="e">
        <f t="shared" si="46"/>
        <v>#DIV/0!</v>
      </c>
      <c r="BT67" s="896">
        <f t="shared" si="47"/>
        <v>0</v>
      </c>
      <c r="BU67" s="805" t="e">
        <f t="shared" si="48"/>
        <v>#DIV/0!</v>
      </c>
      <c r="BV67" s="714"/>
    </row>
    <row r="68" spans="1:74" ht="18.75" customHeight="1">
      <c r="A68" s="714"/>
      <c r="B68" s="714"/>
      <c r="C68" s="1986" t="s">
        <v>330</v>
      </c>
      <c r="D68" s="1987"/>
      <c r="E68" s="917">
        <f t="shared" ref="E68:BK68" si="59">SUM(E30:E46)</f>
        <v>118303</v>
      </c>
      <c r="F68" s="918">
        <f t="shared" si="59"/>
        <v>119837</v>
      </c>
      <c r="G68" s="918">
        <f t="shared" si="59"/>
        <v>119841</v>
      </c>
      <c r="H68" s="919">
        <f t="shared" si="59"/>
        <v>119187</v>
      </c>
      <c r="I68" s="920">
        <f t="shared" si="59"/>
        <v>118877</v>
      </c>
      <c r="J68" s="921">
        <f t="shared" si="59"/>
        <v>121239</v>
      </c>
      <c r="K68" s="919">
        <f t="shared" si="59"/>
        <v>121417</v>
      </c>
      <c r="L68" s="919">
        <f t="shared" si="59"/>
        <v>123063</v>
      </c>
      <c r="M68" s="918">
        <f t="shared" si="59"/>
        <v>119737</v>
      </c>
      <c r="N68" s="919">
        <f t="shared" si="59"/>
        <v>124016</v>
      </c>
      <c r="O68" s="922">
        <f t="shared" si="59"/>
        <v>127016</v>
      </c>
      <c r="P68" s="919">
        <f t="shared" si="59"/>
        <v>106409</v>
      </c>
      <c r="Q68" s="918">
        <f t="shared" si="59"/>
        <v>139900</v>
      </c>
      <c r="R68" s="919">
        <f t="shared" si="59"/>
        <v>157242</v>
      </c>
      <c r="S68" s="918">
        <f t="shared" si="59"/>
        <v>162314</v>
      </c>
      <c r="T68" s="919">
        <f t="shared" si="59"/>
        <v>161752</v>
      </c>
      <c r="U68" s="920">
        <f t="shared" si="59"/>
        <v>156464</v>
      </c>
      <c r="V68" s="921">
        <f t="shared" si="59"/>
        <v>156452</v>
      </c>
      <c r="W68" s="919">
        <f t="shared" si="59"/>
        <v>186223</v>
      </c>
      <c r="X68" s="919">
        <f t="shared" si="59"/>
        <v>176887</v>
      </c>
      <c r="Y68" s="918">
        <f t="shared" si="59"/>
        <v>185490</v>
      </c>
      <c r="Z68" s="919">
        <f t="shared" si="59"/>
        <v>173103</v>
      </c>
      <c r="AA68" s="922">
        <f t="shared" si="59"/>
        <v>173114</v>
      </c>
      <c r="AB68" s="919">
        <f t="shared" si="59"/>
        <v>177708</v>
      </c>
      <c r="AC68" s="918">
        <f t="shared" si="59"/>
        <v>165276</v>
      </c>
      <c r="AD68" s="919">
        <f t="shared" si="59"/>
        <v>154712</v>
      </c>
      <c r="AE68" s="918">
        <f t="shared" si="59"/>
        <v>151717</v>
      </c>
      <c r="AF68" s="919">
        <f t="shared" si="59"/>
        <v>155753</v>
      </c>
      <c r="AG68" s="923">
        <f t="shared" si="59"/>
        <v>156403</v>
      </c>
      <c r="AH68" s="921">
        <f t="shared" si="59"/>
        <v>156403</v>
      </c>
      <c r="AI68" s="919">
        <f t="shared" si="59"/>
        <v>156403</v>
      </c>
      <c r="AJ68" s="918">
        <f t="shared" si="59"/>
        <v>156403</v>
      </c>
      <c r="AK68" s="919">
        <f t="shared" si="59"/>
        <v>156403</v>
      </c>
      <c r="AL68" s="918">
        <f t="shared" si="59"/>
        <v>156371</v>
      </c>
      <c r="AM68" s="922">
        <f t="shared" si="59"/>
        <v>156403</v>
      </c>
      <c r="AN68" s="924">
        <f t="shared" si="59"/>
        <v>174834</v>
      </c>
      <c r="AO68" s="919">
        <f t="shared" si="59"/>
        <v>174834</v>
      </c>
      <c r="AP68" s="918">
        <f t="shared" si="59"/>
        <v>174834</v>
      </c>
      <c r="AQ68" s="919">
        <f t="shared" si="59"/>
        <v>174834</v>
      </c>
      <c r="AR68" s="921">
        <f t="shared" si="59"/>
        <v>174834</v>
      </c>
      <c r="AS68" s="925">
        <f t="shared" si="59"/>
        <v>174834</v>
      </c>
      <c r="AT68" s="921">
        <f t="shared" si="59"/>
        <v>174834</v>
      </c>
      <c r="AU68" s="919">
        <f t="shared" si="59"/>
        <v>174834</v>
      </c>
      <c r="AV68" s="921">
        <f t="shared" si="59"/>
        <v>174834</v>
      </c>
      <c r="AW68" s="921">
        <f t="shared" si="59"/>
        <v>174834</v>
      </c>
      <c r="AX68" s="921">
        <f t="shared" si="59"/>
        <v>174834</v>
      </c>
      <c r="AY68" s="926">
        <f t="shared" si="59"/>
        <v>174834</v>
      </c>
      <c r="AZ68" s="919">
        <f t="shared" si="59"/>
        <v>174834</v>
      </c>
      <c r="BA68" s="921">
        <f t="shared" si="59"/>
        <v>174834</v>
      </c>
      <c r="BB68" s="921">
        <f t="shared" si="59"/>
        <v>174834</v>
      </c>
      <c r="BC68" s="921">
        <f t="shared" si="59"/>
        <v>174834</v>
      </c>
      <c r="BD68" s="921">
        <f t="shared" si="59"/>
        <v>174834</v>
      </c>
      <c r="BE68" s="927">
        <f t="shared" si="59"/>
        <v>174834</v>
      </c>
      <c r="BF68" s="921">
        <f t="shared" si="59"/>
        <v>174834</v>
      </c>
      <c r="BG68" s="919">
        <f t="shared" si="59"/>
        <v>174834</v>
      </c>
      <c r="BH68" s="921">
        <f t="shared" si="59"/>
        <v>174834</v>
      </c>
      <c r="BI68" s="921">
        <f t="shared" si="59"/>
        <v>174834</v>
      </c>
      <c r="BJ68" s="921">
        <f t="shared" si="59"/>
        <v>174834</v>
      </c>
      <c r="BK68" s="926">
        <f t="shared" si="59"/>
        <v>174834</v>
      </c>
      <c r="BL68" s="928">
        <f t="shared" si="55"/>
        <v>1438942</v>
      </c>
      <c r="BM68" s="929" t="s">
        <v>151</v>
      </c>
      <c r="BN68" s="930">
        <f t="shared" si="41"/>
        <v>1935350</v>
      </c>
      <c r="BO68" s="931">
        <f t="shared" si="42"/>
        <v>1.3449812431633799</v>
      </c>
      <c r="BP68" s="932">
        <f t="shared" si="43"/>
        <v>1899955</v>
      </c>
      <c r="BQ68" s="933">
        <f t="shared" si="44"/>
        <v>0.98171131836618697</v>
      </c>
      <c r="BR68" s="930">
        <f t="shared" si="45"/>
        <v>2098008</v>
      </c>
      <c r="BS68" s="931">
        <f t="shared" si="46"/>
        <v>1.1042408899158138</v>
      </c>
      <c r="BT68" s="932">
        <f t="shared" si="47"/>
        <v>2098008</v>
      </c>
      <c r="BU68" s="931">
        <f t="shared" si="48"/>
        <v>1</v>
      </c>
      <c r="BV68" s="714"/>
    </row>
    <row r="69" spans="1:74" ht="18.75" customHeight="1">
      <c r="A69" s="714"/>
      <c r="B69" s="714"/>
      <c r="C69" s="1986" t="s">
        <v>331</v>
      </c>
      <c r="D69" s="1987"/>
      <c r="E69" s="934">
        <f t="shared" ref="E69:BK69" si="60">E48+E54+E58</f>
        <v>83000</v>
      </c>
      <c r="F69" s="935">
        <f t="shared" si="60"/>
        <v>84800</v>
      </c>
      <c r="G69" s="935">
        <f t="shared" si="60"/>
        <v>86200</v>
      </c>
      <c r="H69" s="935">
        <f t="shared" si="60"/>
        <v>110439</v>
      </c>
      <c r="I69" s="936">
        <f t="shared" si="60"/>
        <v>92016</v>
      </c>
      <c r="J69" s="937">
        <f t="shared" si="60"/>
        <v>149468</v>
      </c>
      <c r="K69" s="938">
        <f t="shared" si="60"/>
        <v>160356</v>
      </c>
      <c r="L69" s="935">
        <f t="shared" si="60"/>
        <v>218816</v>
      </c>
      <c r="M69" s="935">
        <f t="shared" si="60"/>
        <v>150099</v>
      </c>
      <c r="N69" s="935">
        <f t="shared" si="60"/>
        <v>111242</v>
      </c>
      <c r="O69" s="939">
        <f t="shared" si="60"/>
        <v>136542</v>
      </c>
      <c r="P69" s="938">
        <f t="shared" si="60"/>
        <v>222170</v>
      </c>
      <c r="Q69" s="935">
        <f t="shared" si="60"/>
        <v>318143</v>
      </c>
      <c r="R69" s="935">
        <f t="shared" si="60"/>
        <v>163533</v>
      </c>
      <c r="S69" s="935">
        <f t="shared" si="60"/>
        <v>152679</v>
      </c>
      <c r="T69" s="935">
        <f t="shared" si="60"/>
        <v>173782</v>
      </c>
      <c r="U69" s="936">
        <f t="shared" si="60"/>
        <v>184013</v>
      </c>
      <c r="V69" s="937">
        <f t="shared" si="60"/>
        <v>358457</v>
      </c>
      <c r="W69" s="938">
        <f t="shared" si="60"/>
        <v>380279</v>
      </c>
      <c r="X69" s="935">
        <f t="shared" si="60"/>
        <v>380472</v>
      </c>
      <c r="Y69" s="935">
        <f t="shared" si="60"/>
        <v>635797</v>
      </c>
      <c r="Z69" s="935">
        <f t="shared" si="60"/>
        <v>209764</v>
      </c>
      <c r="AA69" s="939">
        <f t="shared" si="60"/>
        <v>397749</v>
      </c>
      <c r="AB69" s="938">
        <f t="shared" si="60"/>
        <v>262636</v>
      </c>
      <c r="AC69" s="935">
        <f t="shared" si="60"/>
        <v>282057</v>
      </c>
      <c r="AD69" s="935">
        <f t="shared" si="60"/>
        <v>237904</v>
      </c>
      <c r="AE69" s="935">
        <f t="shared" si="60"/>
        <v>343000</v>
      </c>
      <c r="AF69" s="935">
        <f t="shared" si="60"/>
        <v>433000</v>
      </c>
      <c r="AG69" s="940">
        <f t="shared" si="60"/>
        <v>693000</v>
      </c>
      <c r="AH69" s="937">
        <f t="shared" si="60"/>
        <v>373000</v>
      </c>
      <c r="AI69" s="938">
        <f t="shared" si="60"/>
        <v>373000</v>
      </c>
      <c r="AJ69" s="935">
        <f t="shared" si="60"/>
        <v>253000</v>
      </c>
      <c r="AK69" s="935">
        <f t="shared" si="60"/>
        <v>343000</v>
      </c>
      <c r="AL69" s="935">
        <f t="shared" si="60"/>
        <v>253000</v>
      </c>
      <c r="AM69" s="939">
        <f t="shared" si="60"/>
        <v>343000</v>
      </c>
      <c r="AN69" s="941">
        <f t="shared" si="60"/>
        <v>125000</v>
      </c>
      <c r="AO69" s="935">
        <f t="shared" si="60"/>
        <v>120000</v>
      </c>
      <c r="AP69" s="935">
        <f t="shared" si="60"/>
        <v>160000</v>
      </c>
      <c r="AQ69" s="935">
        <f t="shared" si="60"/>
        <v>120000</v>
      </c>
      <c r="AR69" s="935">
        <f t="shared" si="60"/>
        <v>125000</v>
      </c>
      <c r="AS69" s="940">
        <f t="shared" si="60"/>
        <v>160000</v>
      </c>
      <c r="AT69" s="938">
        <f t="shared" si="60"/>
        <v>120000</v>
      </c>
      <c r="AU69" s="938">
        <f t="shared" si="60"/>
        <v>125000</v>
      </c>
      <c r="AV69" s="935">
        <f t="shared" si="60"/>
        <v>160000</v>
      </c>
      <c r="AW69" s="935">
        <f t="shared" si="60"/>
        <v>120000</v>
      </c>
      <c r="AX69" s="935">
        <f t="shared" si="60"/>
        <v>160000</v>
      </c>
      <c r="AY69" s="939">
        <f t="shared" si="60"/>
        <v>125000</v>
      </c>
      <c r="AZ69" s="938">
        <f t="shared" si="60"/>
        <v>125000</v>
      </c>
      <c r="BA69" s="935">
        <f t="shared" si="60"/>
        <v>160000</v>
      </c>
      <c r="BB69" s="935">
        <f t="shared" si="60"/>
        <v>120000</v>
      </c>
      <c r="BC69" s="935">
        <f t="shared" si="60"/>
        <v>160000</v>
      </c>
      <c r="BD69" s="935">
        <f t="shared" si="60"/>
        <v>125000</v>
      </c>
      <c r="BE69" s="936">
        <f t="shared" si="60"/>
        <v>160000</v>
      </c>
      <c r="BF69" s="937">
        <f t="shared" si="60"/>
        <v>120000</v>
      </c>
      <c r="BG69" s="935">
        <f t="shared" si="60"/>
        <v>125000</v>
      </c>
      <c r="BH69" s="935">
        <f t="shared" si="60"/>
        <v>160000</v>
      </c>
      <c r="BI69" s="935">
        <f t="shared" si="60"/>
        <v>120000</v>
      </c>
      <c r="BJ69" s="935">
        <f t="shared" si="60"/>
        <v>160000</v>
      </c>
      <c r="BK69" s="935">
        <f t="shared" si="60"/>
        <v>125000</v>
      </c>
      <c r="BL69" s="928">
        <f t="shared" si="55"/>
        <v>1605148</v>
      </c>
      <c r="BM69" s="942" t="s">
        <v>151</v>
      </c>
      <c r="BN69" s="928">
        <f t="shared" si="41"/>
        <v>3576838</v>
      </c>
      <c r="BO69" s="943">
        <f t="shared" si="42"/>
        <v>2.2283540209376334</v>
      </c>
      <c r="BP69" s="944">
        <f t="shared" si="43"/>
        <v>4189597</v>
      </c>
      <c r="BQ69" s="945">
        <f t="shared" si="44"/>
        <v>1.1713130424134388</v>
      </c>
      <c r="BR69" s="928">
        <f t="shared" si="45"/>
        <v>1620000</v>
      </c>
      <c r="BS69" s="943">
        <f t="shared" si="46"/>
        <v>0.3866720355203615</v>
      </c>
      <c r="BT69" s="944">
        <f t="shared" si="47"/>
        <v>1660000</v>
      </c>
      <c r="BU69" s="943">
        <f t="shared" si="48"/>
        <v>1.0246913580246915</v>
      </c>
      <c r="BV69" s="714"/>
    </row>
    <row r="70" spans="1:74" ht="18.75" customHeight="1">
      <c r="A70" s="714"/>
      <c r="B70" s="439"/>
      <c r="C70" s="1986" t="s">
        <v>332</v>
      </c>
      <c r="D70" s="1987"/>
      <c r="E70" s="934">
        <f t="shared" ref="E70:BK70" si="61">E68+E69</f>
        <v>201303</v>
      </c>
      <c r="F70" s="935">
        <f t="shared" si="61"/>
        <v>204637</v>
      </c>
      <c r="G70" s="935">
        <f t="shared" si="61"/>
        <v>206041</v>
      </c>
      <c r="H70" s="935">
        <f t="shared" si="61"/>
        <v>229626</v>
      </c>
      <c r="I70" s="936">
        <f t="shared" si="61"/>
        <v>210893</v>
      </c>
      <c r="J70" s="937">
        <f t="shared" si="61"/>
        <v>270707</v>
      </c>
      <c r="K70" s="938">
        <f t="shared" si="61"/>
        <v>281773</v>
      </c>
      <c r="L70" s="935">
        <f t="shared" si="61"/>
        <v>341879</v>
      </c>
      <c r="M70" s="935">
        <f t="shared" si="61"/>
        <v>269836</v>
      </c>
      <c r="N70" s="935">
        <f t="shared" si="61"/>
        <v>235258</v>
      </c>
      <c r="O70" s="939">
        <f t="shared" si="61"/>
        <v>263558</v>
      </c>
      <c r="P70" s="938">
        <f t="shared" si="61"/>
        <v>328579</v>
      </c>
      <c r="Q70" s="935">
        <f t="shared" si="61"/>
        <v>458043</v>
      </c>
      <c r="R70" s="935">
        <f t="shared" si="61"/>
        <v>320775</v>
      </c>
      <c r="S70" s="935">
        <f t="shared" si="61"/>
        <v>314993</v>
      </c>
      <c r="T70" s="935">
        <f t="shared" si="61"/>
        <v>335534</v>
      </c>
      <c r="U70" s="936">
        <f t="shared" si="61"/>
        <v>340477</v>
      </c>
      <c r="V70" s="937">
        <f t="shared" si="61"/>
        <v>514909</v>
      </c>
      <c r="W70" s="938">
        <f t="shared" si="61"/>
        <v>566502</v>
      </c>
      <c r="X70" s="935">
        <f t="shared" si="61"/>
        <v>557359</v>
      </c>
      <c r="Y70" s="935">
        <f t="shared" si="61"/>
        <v>821287</v>
      </c>
      <c r="Z70" s="935">
        <f t="shared" si="61"/>
        <v>382867</v>
      </c>
      <c r="AA70" s="939">
        <f t="shared" si="61"/>
        <v>570863</v>
      </c>
      <c r="AB70" s="938">
        <f t="shared" si="61"/>
        <v>440344</v>
      </c>
      <c r="AC70" s="935">
        <f t="shared" si="61"/>
        <v>447333</v>
      </c>
      <c r="AD70" s="935">
        <f t="shared" si="61"/>
        <v>392616</v>
      </c>
      <c r="AE70" s="935">
        <f t="shared" si="61"/>
        <v>494717</v>
      </c>
      <c r="AF70" s="935">
        <f t="shared" si="61"/>
        <v>588753</v>
      </c>
      <c r="AG70" s="940">
        <f t="shared" si="61"/>
        <v>849403</v>
      </c>
      <c r="AH70" s="937">
        <f t="shared" si="61"/>
        <v>529403</v>
      </c>
      <c r="AI70" s="938">
        <f t="shared" si="61"/>
        <v>529403</v>
      </c>
      <c r="AJ70" s="935">
        <f t="shared" si="61"/>
        <v>409403</v>
      </c>
      <c r="AK70" s="935">
        <f t="shared" si="61"/>
        <v>499403</v>
      </c>
      <c r="AL70" s="935">
        <f t="shared" si="61"/>
        <v>409371</v>
      </c>
      <c r="AM70" s="939">
        <f t="shared" si="61"/>
        <v>499403</v>
      </c>
      <c r="AN70" s="941">
        <f t="shared" si="61"/>
        <v>299834</v>
      </c>
      <c r="AO70" s="935">
        <f t="shared" si="61"/>
        <v>294834</v>
      </c>
      <c r="AP70" s="935">
        <f t="shared" si="61"/>
        <v>334834</v>
      </c>
      <c r="AQ70" s="935">
        <f t="shared" si="61"/>
        <v>294834</v>
      </c>
      <c r="AR70" s="935">
        <f t="shared" si="61"/>
        <v>299834</v>
      </c>
      <c r="AS70" s="940">
        <f t="shared" si="61"/>
        <v>334834</v>
      </c>
      <c r="AT70" s="938">
        <f t="shared" si="61"/>
        <v>294834</v>
      </c>
      <c r="AU70" s="938">
        <f t="shared" si="61"/>
        <v>299834</v>
      </c>
      <c r="AV70" s="935">
        <f t="shared" si="61"/>
        <v>334834</v>
      </c>
      <c r="AW70" s="935">
        <f t="shared" si="61"/>
        <v>294834</v>
      </c>
      <c r="AX70" s="935">
        <f t="shared" si="61"/>
        <v>334834</v>
      </c>
      <c r="AY70" s="939">
        <f t="shared" si="61"/>
        <v>299834</v>
      </c>
      <c r="AZ70" s="938">
        <f t="shared" si="61"/>
        <v>299834</v>
      </c>
      <c r="BA70" s="935">
        <f t="shared" si="61"/>
        <v>334834</v>
      </c>
      <c r="BB70" s="935">
        <f t="shared" si="61"/>
        <v>294834</v>
      </c>
      <c r="BC70" s="935">
        <f t="shared" si="61"/>
        <v>334834</v>
      </c>
      <c r="BD70" s="935">
        <f t="shared" si="61"/>
        <v>299834</v>
      </c>
      <c r="BE70" s="936">
        <f t="shared" si="61"/>
        <v>334834</v>
      </c>
      <c r="BF70" s="937">
        <f t="shared" si="61"/>
        <v>294834</v>
      </c>
      <c r="BG70" s="935">
        <f t="shared" si="61"/>
        <v>299834</v>
      </c>
      <c r="BH70" s="935">
        <f t="shared" si="61"/>
        <v>334834</v>
      </c>
      <c r="BI70" s="935">
        <f t="shared" si="61"/>
        <v>294834</v>
      </c>
      <c r="BJ70" s="935">
        <f t="shared" si="61"/>
        <v>334834</v>
      </c>
      <c r="BK70" s="935">
        <f t="shared" si="61"/>
        <v>299834</v>
      </c>
      <c r="BL70" s="928">
        <f t="shared" si="55"/>
        <v>3044090</v>
      </c>
      <c r="BM70" s="946" t="s">
        <v>151</v>
      </c>
      <c r="BN70" s="947">
        <f t="shared" si="41"/>
        <v>5512188</v>
      </c>
      <c r="BO70" s="943">
        <f t="shared" si="42"/>
        <v>1.8107835182271221</v>
      </c>
      <c r="BP70" s="948">
        <f t="shared" si="43"/>
        <v>6089552</v>
      </c>
      <c r="BQ70" s="945">
        <f t="shared" si="44"/>
        <v>1.1047431618805454</v>
      </c>
      <c r="BR70" s="947">
        <f t="shared" si="45"/>
        <v>3718008</v>
      </c>
      <c r="BS70" s="943">
        <f t="shared" si="46"/>
        <v>0.61055525923746112</v>
      </c>
      <c r="BT70" s="948">
        <f t="shared" si="47"/>
        <v>3758008</v>
      </c>
      <c r="BU70" s="943">
        <f t="shared" si="48"/>
        <v>1.0107584491480384</v>
      </c>
      <c r="BV70" s="714"/>
    </row>
    <row r="71" spans="1:74" ht="18.75" customHeight="1">
      <c r="A71" s="439"/>
      <c r="B71" s="439"/>
      <c r="C71" s="1988" t="s">
        <v>333</v>
      </c>
      <c r="D71" s="1987"/>
      <c r="E71" s="949">
        <f t="shared" ref="E71:BK71" si="62">E23-E70</f>
        <v>103182</v>
      </c>
      <c r="F71" s="950">
        <f t="shared" si="62"/>
        <v>204120</v>
      </c>
      <c r="G71" s="950">
        <f t="shared" si="62"/>
        <v>133255</v>
      </c>
      <c r="H71" s="950">
        <f t="shared" si="62"/>
        <v>109138</v>
      </c>
      <c r="I71" s="951">
        <f t="shared" si="62"/>
        <v>107303</v>
      </c>
      <c r="J71" s="952">
        <f t="shared" si="62"/>
        <v>90701</v>
      </c>
      <c r="K71" s="953">
        <f t="shared" si="62"/>
        <v>79109</v>
      </c>
      <c r="L71" s="950">
        <f t="shared" si="62"/>
        <v>-9093</v>
      </c>
      <c r="M71" s="950">
        <f t="shared" si="62"/>
        <v>92080</v>
      </c>
      <c r="N71" s="950">
        <f t="shared" si="62"/>
        <v>138880</v>
      </c>
      <c r="O71" s="954">
        <f t="shared" si="62"/>
        <v>46058</v>
      </c>
      <c r="P71" s="953">
        <f t="shared" si="62"/>
        <v>34177</v>
      </c>
      <c r="Q71" s="950">
        <f t="shared" si="62"/>
        <v>-178019</v>
      </c>
      <c r="R71" s="950">
        <f t="shared" si="62"/>
        <v>-251879</v>
      </c>
      <c r="S71" s="950">
        <f t="shared" si="62"/>
        <v>158093</v>
      </c>
      <c r="T71" s="950">
        <f t="shared" si="62"/>
        <v>166940</v>
      </c>
      <c r="U71" s="951">
        <f t="shared" si="62"/>
        <v>243967</v>
      </c>
      <c r="V71" s="952">
        <f t="shared" si="62"/>
        <v>9948</v>
      </c>
      <c r="W71" s="953">
        <f t="shared" si="62"/>
        <v>18099.182999999961</v>
      </c>
      <c r="X71" s="950">
        <f t="shared" si="62"/>
        <v>146219.01099999994</v>
      </c>
      <c r="Y71" s="950">
        <f t="shared" si="62"/>
        <v>-68418.848999999929</v>
      </c>
      <c r="Z71" s="950">
        <f t="shared" si="62"/>
        <v>199084.13100000005</v>
      </c>
      <c r="AA71" s="954">
        <f t="shared" si="62"/>
        <v>202189.24699999997</v>
      </c>
      <c r="AB71" s="953">
        <f t="shared" si="62"/>
        <v>134669.95699999994</v>
      </c>
      <c r="AC71" s="950">
        <f t="shared" si="62"/>
        <v>70726.075000000012</v>
      </c>
      <c r="AD71" s="950">
        <f t="shared" si="62"/>
        <v>157051.745</v>
      </c>
      <c r="AE71" s="950">
        <f t="shared" si="62"/>
        <v>44030.849999999977</v>
      </c>
      <c r="AF71" s="950">
        <f t="shared" si="62"/>
        <v>156437.10499999998</v>
      </c>
      <c r="AG71" s="955">
        <f t="shared" si="62"/>
        <v>12593.070000000065</v>
      </c>
      <c r="AH71" s="952">
        <f t="shared" si="62"/>
        <v>228146.42500000005</v>
      </c>
      <c r="AI71" s="953">
        <f t="shared" si="62"/>
        <v>632535.77</v>
      </c>
      <c r="AJ71" s="950">
        <f t="shared" si="62"/>
        <v>489012.78500000003</v>
      </c>
      <c r="AK71" s="950">
        <f t="shared" si="62"/>
        <v>276171.20999999996</v>
      </c>
      <c r="AL71" s="950">
        <f t="shared" si="62"/>
        <v>752093.15999999992</v>
      </c>
      <c r="AM71" s="954">
        <f t="shared" si="62"/>
        <v>248538.84999999998</v>
      </c>
      <c r="AN71" s="956">
        <f t="shared" si="62"/>
        <v>387927</v>
      </c>
      <c r="AO71" s="950">
        <f t="shared" si="62"/>
        <v>282324</v>
      </c>
      <c r="AP71" s="950">
        <f t="shared" si="62"/>
        <v>385089</v>
      </c>
      <c r="AQ71" s="950">
        <f t="shared" si="62"/>
        <v>378089</v>
      </c>
      <c r="AR71" s="950">
        <f t="shared" si="62"/>
        <v>419851</v>
      </c>
      <c r="AS71" s="955">
        <f t="shared" si="62"/>
        <v>343696</v>
      </c>
      <c r="AT71" s="953">
        <f t="shared" si="62"/>
        <v>426696</v>
      </c>
      <c r="AU71" s="953">
        <f t="shared" si="62"/>
        <v>368696</v>
      </c>
      <c r="AV71" s="950">
        <f t="shared" si="62"/>
        <v>443696</v>
      </c>
      <c r="AW71" s="950">
        <f t="shared" si="62"/>
        <v>376696</v>
      </c>
      <c r="AX71" s="950">
        <f t="shared" si="62"/>
        <v>383696</v>
      </c>
      <c r="AY71" s="954">
        <f t="shared" si="62"/>
        <v>368696</v>
      </c>
      <c r="AZ71" s="953">
        <f t="shared" si="62"/>
        <v>277927</v>
      </c>
      <c r="BA71" s="950">
        <f t="shared" si="62"/>
        <v>132324</v>
      </c>
      <c r="BB71" s="950">
        <f t="shared" si="62"/>
        <v>265089</v>
      </c>
      <c r="BC71" s="950">
        <f t="shared" si="62"/>
        <v>178089</v>
      </c>
      <c r="BD71" s="950">
        <f t="shared" si="62"/>
        <v>259851</v>
      </c>
      <c r="BE71" s="951">
        <f t="shared" si="62"/>
        <v>183696</v>
      </c>
      <c r="BF71" s="952">
        <f t="shared" si="62"/>
        <v>266696</v>
      </c>
      <c r="BG71" s="950">
        <f t="shared" si="62"/>
        <v>208696</v>
      </c>
      <c r="BH71" s="950">
        <f t="shared" si="62"/>
        <v>283696</v>
      </c>
      <c r="BI71" s="950">
        <f t="shared" si="62"/>
        <v>216696</v>
      </c>
      <c r="BJ71" s="950">
        <f t="shared" si="62"/>
        <v>223696</v>
      </c>
      <c r="BK71" s="950">
        <f t="shared" si="62"/>
        <v>208696</v>
      </c>
      <c r="BL71" s="957">
        <f t="shared" si="55"/>
        <v>1128910</v>
      </c>
      <c r="BM71" s="958" t="s">
        <v>151</v>
      </c>
      <c r="BN71" s="957">
        <f t="shared" si="41"/>
        <v>680399.723</v>
      </c>
      <c r="BO71" s="959">
        <f t="shared" si="42"/>
        <v>0.60270501900062889</v>
      </c>
      <c r="BP71" s="960">
        <f t="shared" si="43"/>
        <v>3202007.0019999999</v>
      </c>
      <c r="BQ71" s="961">
        <f t="shared" si="44"/>
        <v>4.7060674685195307</v>
      </c>
      <c r="BR71" s="957">
        <f t="shared" si="45"/>
        <v>4565152</v>
      </c>
      <c r="BS71" s="959">
        <f t="shared" si="46"/>
        <v>1.4257158079756129</v>
      </c>
      <c r="BT71" s="960">
        <f t="shared" si="47"/>
        <v>2705152</v>
      </c>
      <c r="BU71" s="959">
        <f t="shared" si="48"/>
        <v>0.59256559255858299</v>
      </c>
      <c r="BV71" s="714"/>
    </row>
    <row r="72" spans="1:74" ht="18.75" customHeight="1">
      <c r="A72" s="439"/>
      <c r="B72" s="439"/>
      <c r="C72" s="1989" t="s">
        <v>334</v>
      </c>
      <c r="D72" s="1990"/>
      <c r="E72" s="962">
        <v>0</v>
      </c>
      <c r="F72" s="963">
        <f t="shared" ref="F72:BK72" si="63">E72+E71</f>
        <v>103182</v>
      </c>
      <c r="G72" s="963">
        <f t="shared" si="63"/>
        <v>307302</v>
      </c>
      <c r="H72" s="963">
        <f t="shared" si="63"/>
        <v>440557</v>
      </c>
      <c r="I72" s="964">
        <f t="shared" si="63"/>
        <v>549695</v>
      </c>
      <c r="J72" s="965">
        <f t="shared" si="63"/>
        <v>656998</v>
      </c>
      <c r="K72" s="966">
        <f t="shared" si="63"/>
        <v>747699</v>
      </c>
      <c r="L72" s="963">
        <f t="shared" si="63"/>
        <v>826808</v>
      </c>
      <c r="M72" s="963">
        <f t="shared" si="63"/>
        <v>817715</v>
      </c>
      <c r="N72" s="963">
        <f t="shared" si="63"/>
        <v>909795</v>
      </c>
      <c r="O72" s="967">
        <f t="shared" si="63"/>
        <v>1048675</v>
      </c>
      <c r="P72" s="966">
        <f t="shared" si="63"/>
        <v>1094733</v>
      </c>
      <c r="Q72" s="963">
        <f t="shared" si="63"/>
        <v>1128910</v>
      </c>
      <c r="R72" s="963">
        <f t="shared" si="63"/>
        <v>950891</v>
      </c>
      <c r="S72" s="963">
        <f t="shared" si="63"/>
        <v>699012</v>
      </c>
      <c r="T72" s="963">
        <f t="shared" si="63"/>
        <v>857105</v>
      </c>
      <c r="U72" s="964">
        <f t="shared" si="63"/>
        <v>1024045</v>
      </c>
      <c r="V72" s="965">
        <f t="shared" si="63"/>
        <v>1268012</v>
      </c>
      <c r="W72" s="966">
        <f t="shared" si="63"/>
        <v>1277960</v>
      </c>
      <c r="X72" s="963">
        <f t="shared" si="63"/>
        <v>1296059.183</v>
      </c>
      <c r="Y72" s="963">
        <f t="shared" si="63"/>
        <v>1442278.1939999999</v>
      </c>
      <c r="Z72" s="963">
        <f t="shared" si="63"/>
        <v>1373859.345</v>
      </c>
      <c r="AA72" s="967">
        <f t="shared" si="63"/>
        <v>1572943.476</v>
      </c>
      <c r="AB72" s="966">
        <f t="shared" si="63"/>
        <v>1775132.723</v>
      </c>
      <c r="AC72" s="963">
        <f t="shared" si="63"/>
        <v>1909802.68</v>
      </c>
      <c r="AD72" s="963">
        <f t="shared" si="63"/>
        <v>1980528.7549999999</v>
      </c>
      <c r="AE72" s="963">
        <f t="shared" si="63"/>
        <v>2137580.5</v>
      </c>
      <c r="AF72" s="963">
        <f t="shared" si="63"/>
        <v>2181611.35</v>
      </c>
      <c r="AG72" s="968">
        <f t="shared" si="63"/>
        <v>2338048.4550000001</v>
      </c>
      <c r="AH72" s="965">
        <f t="shared" si="63"/>
        <v>2350641.5250000004</v>
      </c>
      <c r="AI72" s="966">
        <f t="shared" si="63"/>
        <v>2578787.9500000002</v>
      </c>
      <c r="AJ72" s="963">
        <f t="shared" si="63"/>
        <v>3211323.72</v>
      </c>
      <c r="AK72" s="963">
        <f t="shared" si="63"/>
        <v>3700336.5050000004</v>
      </c>
      <c r="AL72" s="963">
        <f t="shared" si="63"/>
        <v>3976507.7150000003</v>
      </c>
      <c r="AM72" s="967">
        <f t="shared" si="63"/>
        <v>4728600.875</v>
      </c>
      <c r="AN72" s="962">
        <f t="shared" si="63"/>
        <v>4977139.7249999996</v>
      </c>
      <c r="AO72" s="963">
        <f t="shared" si="63"/>
        <v>5365066.7249999996</v>
      </c>
      <c r="AP72" s="963">
        <f t="shared" si="63"/>
        <v>5647390.7249999996</v>
      </c>
      <c r="AQ72" s="963">
        <f t="shared" si="63"/>
        <v>6032479.7249999996</v>
      </c>
      <c r="AR72" s="963">
        <f t="shared" si="63"/>
        <v>6410568.7249999996</v>
      </c>
      <c r="AS72" s="968">
        <f t="shared" si="63"/>
        <v>6830419.7249999996</v>
      </c>
      <c r="AT72" s="966">
        <f t="shared" si="63"/>
        <v>7174115.7249999996</v>
      </c>
      <c r="AU72" s="966">
        <f t="shared" si="63"/>
        <v>7600811.7249999996</v>
      </c>
      <c r="AV72" s="963">
        <f t="shared" si="63"/>
        <v>7969507.7249999996</v>
      </c>
      <c r="AW72" s="963">
        <f t="shared" si="63"/>
        <v>8413203.7249999996</v>
      </c>
      <c r="AX72" s="963">
        <f t="shared" si="63"/>
        <v>8789899.7249999996</v>
      </c>
      <c r="AY72" s="967">
        <f t="shared" si="63"/>
        <v>9173595.7249999996</v>
      </c>
      <c r="AZ72" s="966">
        <f t="shared" si="63"/>
        <v>9542291.7249999996</v>
      </c>
      <c r="BA72" s="963">
        <f t="shared" si="63"/>
        <v>9820218.7249999996</v>
      </c>
      <c r="BB72" s="963">
        <f t="shared" si="63"/>
        <v>9952542.7249999996</v>
      </c>
      <c r="BC72" s="963">
        <f t="shared" si="63"/>
        <v>10217631.725</v>
      </c>
      <c r="BD72" s="963">
        <f t="shared" si="63"/>
        <v>10395720.725</v>
      </c>
      <c r="BE72" s="964">
        <f t="shared" si="63"/>
        <v>10655571.725</v>
      </c>
      <c r="BF72" s="965">
        <f t="shared" si="63"/>
        <v>10839267.725</v>
      </c>
      <c r="BG72" s="963">
        <f t="shared" si="63"/>
        <v>11105963.725</v>
      </c>
      <c r="BH72" s="963">
        <f t="shared" si="63"/>
        <v>11314659.725</v>
      </c>
      <c r="BI72" s="963">
        <f t="shared" si="63"/>
        <v>11598355.725</v>
      </c>
      <c r="BJ72" s="963">
        <f t="shared" si="63"/>
        <v>11815051.725</v>
      </c>
      <c r="BK72" s="963">
        <f t="shared" si="63"/>
        <v>12038747.725</v>
      </c>
      <c r="BL72" s="969">
        <f t="shared" si="55"/>
        <v>7503159</v>
      </c>
      <c r="BM72" s="970" t="s">
        <v>151</v>
      </c>
      <c r="BN72" s="969">
        <f t="shared" si="41"/>
        <v>13985808.198000001</v>
      </c>
      <c r="BO72" s="971">
        <f t="shared" si="42"/>
        <v>1.8639893141009007</v>
      </c>
      <c r="BP72" s="972">
        <f t="shared" si="43"/>
        <v>32868902.752999999</v>
      </c>
      <c r="BQ72" s="973">
        <f t="shared" si="44"/>
        <v>2.3501611267413431</v>
      </c>
      <c r="BR72" s="969">
        <f t="shared" si="45"/>
        <v>84384199.700000003</v>
      </c>
      <c r="BS72" s="971">
        <f t="shared" si="46"/>
        <v>2.5672959129217698</v>
      </c>
      <c r="BT72" s="972">
        <f t="shared" si="47"/>
        <v>129296023.69999997</v>
      </c>
      <c r="BU72" s="971">
        <f t="shared" si="48"/>
        <v>1.5322302535269523</v>
      </c>
      <c r="BV72" s="974"/>
    </row>
    <row r="73" spans="1:74" ht="18.75" customHeight="1">
      <c r="A73" s="439"/>
      <c r="B73" s="439"/>
      <c r="C73" s="439"/>
      <c r="D73" s="630"/>
      <c r="E73" s="439"/>
      <c r="F73" s="439"/>
      <c r="G73" s="439"/>
      <c r="H73" s="439"/>
      <c r="I73" s="439"/>
      <c r="J73" s="439"/>
      <c r="K73" s="439"/>
      <c r="L73" s="439"/>
      <c r="M73" s="439"/>
      <c r="N73" s="439"/>
      <c r="O73" s="439"/>
      <c r="P73" s="439"/>
      <c r="Q73" s="439"/>
      <c r="R73" s="439"/>
      <c r="S73" s="439"/>
      <c r="T73" s="439"/>
      <c r="U73" s="439"/>
      <c r="V73" s="439"/>
      <c r="W73" s="439"/>
      <c r="X73" s="439"/>
      <c r="Y73" s="439"/>
      <c r="Z73" s="439"/>
      <c r="AA73" s="439"/>
      <c r="AB73" s="439"/>
      <c r="AC73" s="439"/>
      <c r="AD73" s="439"/>
      <c r="AE73" s="439"/>
      <c r="AF73" s="439"/>
      <c r="AG73" s="439"/>
      <c r="AH73" s="439"/>
      <c r="AI73" s="439"/>
      <c r="AJ73" s="439"/>
      <c r="AK73" s="439"/>
      <c r="AL73" s="439"/>
      <c r="AM73" s="439"/>
      <c r="AN73" s="439"/>
      <c r="AO73" s="439"/>
      <c r="AP73" s="439"/>
      <c r="AQ73" s="439"/>
      <c r="AR73" s="439"/>
      <c r="AS73" s="439"/>
      <c r="AT73" s="439"/>
      <c r="AU73" s="439"/>
      <c r="AV73" s="439"/>
      <c r="AW73" s="439"/>
      <c r="AX73" s="439"/>
      <c r="AY73" s="439"/>
      <c r="AZ73" s="439"/>
      <c r="BA73" s="439"/>
      <c r="BB73" s="439"/>
      <c r="BC73" s="439"/>
      <c r="BD73" s="439"/>
      <c r="BE73" s="439"/>
      <c r="BF73" s="439"/>
      <c r="BG73" s="439"/>
      <c r="BH73" s="439"/>
      <c r="BI73" s="439"/>
      <c r="BJ73" s="439"/>
      <c r="BK73" s="439"/>
      <c r="BL73" s="439"/>
      <c r="BM73" s="439"/>
      <c r="BN73" s="439"/>
      <c r="BO73" s="439"/>
      <c r="BP73" s="439"/>
      <c r="BQ73" s="439"/>
      <c r="BR73" s="439"/>
      <c r="BS73" s="439"/>
      <c r="BT73" s="439"/>
      <c r="BU73" s="439"/>
      <c r="BV73" s="704"/>
    </row>
    <row r="74" spans="1:74" ht="18.75" customHeight="1">
      <c r="A74" s="439"/>
      <c r="B74" s="439"/>
      <c r="C74" s="1991" t="s">
        <v>335</v>
      </c>
      <c r="D74" s="1992"/>
      <c r="E74" s="1985" t="s">
        <v>251</v>
      </c>
      <c r="F74" s="1977"/>
      <c r="G74" s="1977"/>
      <c r="H74" s="1977"/>
      <c r="I74" s="1977"/>
      <c r="J74" s="1977"/>
      <c r="K74" s="1977"/>
      <c r="L74" s="1977"/>
      <c r="M74" s="1977"/>
      <c r="N74" s="1977"/>
      <c r="O74" s="1977"/>
      <c r="P74" s="1983" t="s">
        <v>252</v>
      </c>
      <c r="Q74" s="1977"/>
      <c r="R74" s="1977"/>
      <c r="S74" s="1977"/>
      <c r="T74" s="1977"/>
      <c r="U74" s="1977"/>
      <c r="V74" s="1977"/>
      <c r="W74" s="1977"/>
      <c r="X74" s="1977"/>
      <c r="Y74" s="1977"/>
      <c r="Z74" s="1977"/>
      <c r="AA74" s="1969"/>
      <c r="AB74" s="1984" t="s">
        <v>253</v>
      </c>
      <c r="AC74" s="1977"/>
      <c r="AD74" s="1977"/>
      <c r="AE74" s="1977"/>
      <c r="AF74" s="1977"/>
      <c r="AG74" s="1977"/>
      <c r="AH74" s="1977"/>
      <c r="AI74" s="1977"/>
      <c r="AJ74" s="1977"/>
      <c r="AK74" s="1977"/>
      <c r="AL74" s="1977"/>
      <c r="AM74" s="1969"/>
      <c r="AN74" s="1983" t="s">
        <v>254</v>
      </c>
      <c r="AO74" s="1977"/>
      <c r="AP74" s="1977"/>
      <c r="AQ74" s="1977"/>
      <c r="AR74" s="1977"/>
      <c r="AS74" s="1977"/>
      <c r="AT74" s="1977"/>
      <c r="AU74" s="1977"/>
      <c r="AV74" s="1977"/>
      <c r="AW74" s="1977"/>
      <c r="AX74" s="1977"/>
      <c r="AY74" s="1977"/>
      <c r="AZ74" s="1985" t="s">
        <v>255</v>
      </c>
      <c r="BA74" s="1977"/>
      <c r="BB74" s="1977"/>
      <c r="BC74" s="1977"/>
      <c r="BD74" s="1977"/>
      <c r="BE74" s="1977"/>
      <c r="BF74" s="1977"/>
      <c r="BG74" s="1977"/>
      <c r="BH74" s="1977"/>
      <c r="BI74" s="1977"/>
      <c r="BJ74" s="1977"/>
      <c r="BK74" s="1969"/>
      <c r="BL74" s="439"/>
      <c r="BM74" s="439"/>
      <c r="BN74" s="439"/>
      <c r="BO74" s="439"/>
      <c r="BP74" s="439"/>
      <c r="BQ74" s="439"/>
      <c r="BR74" s="439"/>
      <c r="BS74" s="439"/>
      <c r="BT74" s="439"/>
      <c r="BU74" s="439"/>
      <c r="BV74" s="704"/>
    </row>
    <row r="75" spans="1:74" ht="18.75" customHeight="1">
      <c r="A75" s="439"/>
      <c r="B75" s="439"/>
      <c r="C75" s="975" t="s">
        <v>262</v>
      </c>
      <c r="D75" s="976" t="s">
        <v>336</v>
      </c>
      <c r="E75" s="977" t="s">
        <v>231</v>
      </c>
      <c r="F75" s="978" t="s">
        <v>232</v>
      </c>
      <c r="G75" s="978" t="s">
        <v>233</v>
      </c>
      <c r="H75" s="978" t="s">
        <v>234</v>
      </c>
      <c r="I75" s="979" t="s">
        <v>235</v>
      </c>
      <c r="J75" s="980" t="s">
        <v>236</v>
      </c>
      <c r="K75" s="981" t="s">
        <v>237</v>
      </c>
      <c r="L75" s="978" t="s">
        <v>238</v>
      </c>
      <c r="M75" s="978" t="s">
        <v>227</v>
      </c>
      <c r="N75" s="978" t="s">
        <v>228</v>
      </c>
      <c r="O75" s="979" t="s">
        <v>229</v>
      </c>
      <c r="P75" s="396" t="s">
        <v>230</v>
      </c>
      <c r="Q75" s="397" t="s">
        <v>231</v>
      </c>
      <c r="R75" s="398" t="s">
        <v>232</v>
      </c>
      <c r="S75" s="398" t="s">
        <v>233</v>
      </c>
      <c r="T75" s="398" t="s">
        <v>234</v>
      </c>
      <c r="U75" s="399" t="s">
        <v>235</v>
      </c>
      <c r="V75" s="400" t="s">
        <v>236</v>
      </c>
      <c r="W75" s="397" t="s">
        <v>237</v>
      </c>
      <c r="X75" s="398" t="s">
        <v>238</v>
      </c>
      <c r="Y75" s="398" t="s">
        <v>227</v>
      </c>
      <c r="Z75" s="398" t="s">
        <v>228</v>
      </c>
      <c r="AA75" s="693" t="s">
        <v>229</v>
      </c>
      <c r="AB75" s="401" t="s">
        <v>230</v>
      </c>
      <c r="AC75" s="402" t="s">
        <v>231</v>
      </c>
      <c r="AD75" s="403" t="s">
        <v>232</v>
      </c>
      <c r="AE75" s="404" t="s">
        <v>233</v>
      </c>
      <c r="AF75" s="403" t="s">
        <v>234</v>
      </c>
      <c r="AG75" s="404" t="s">
        <v>235</v>
      </c>
      <c r="AH75" s="405" t="s">
        <v>236</v>
      </c>
      <c r="AI75" s="403" t="s">
        <v>237</v>
      </c>
      <c r="AJ75" s="404" t="s">
        <v>238</v>
      </c>
      <c r="AK75" s="403" t="s">
        <v>227</v>
      </c>
      <c r="AL75" s="982" t="s">
        <v>228</v>
      </c>
      <c r="AM75" s="983" t="s">
        <v>229</v>
      </c>
      <c r="AN75" s="406" t="s">
        <v>230</v>
      </c>
      <c r="AO75" s="397" t="s">
        <v>231</v>
      </c>
      <c r="AP75" s="398" t="s">
        <v>232</v>
      </c>
      <c r="AQ75" s="398" t="s">
        <v>233</v>
      </c>
      <c r="AR75" s="398" t="s">
        <v>234</v>
      </c>
      <c r="AS75" s="694" t="s">
        <v>235</v>
      </c>
      <c r="AT75" s="984" t="s">
        <v>236</v>
      </c>
      <c r="AU75" s="400" t="s">
        <v>237</v>
      </c>
      <c r="AV75" s="398" t="s">
        <v>238</v>
      </c>
      <c r="AW75" s="398" t="s">
        <v>227</v>
      </c>
      <c r="AX75" s="398" t="s">
        <v>228</v>
      </c>
      <c r="AY75" s="399" t="s">
        <v>229</v>
      </c>
      <c r="AZ75" s="977" t="s">
        <v>230</v>
      </c>
      <c r="BA75" s="981" t="s">
        <v>231</v>
      </c>
      <c r="BB75" s="978" t="s">
        <v>232</v>
      </c>
      <c r="BC75" s="978" t="s">
        <v>233</v>
      </c>
      <c r="BD75" s="978" t="s">
        <v>234</v>
      </c>
      <c r="BE75" s="979" t="s">
        <v>235</v>
      </c>
      <c r="BF75" s="980" t="s">
        <v>236</v>
      </c>
      <c r="BG75" s="981" t="s">
        <v>237</v>
      </c>
      <c r="BH75" s="978" t="s">
        <v>238</v>
      </c>
      <c r="BI75" s="978" t="s">
        <v>227</v>
      </c>
      <c r="BJ75" s="978" t="s">
        <v>228</v>
      </c>
      <c r="BK75" s="985" t="s">
        <v>229</v>
      </c>
      <c r="BL75" s="439"/>
      <c r="BM75" s="439"/>
      <c r="BN75" s="439"/>
      <c r="BO75" s="439"/>
      <c r="BP75" s="439"/>
      <c r="BQ75" s="439"/>
      <c r="BR75" s="439"/>
      <c r="BS75" s="439"/>
      <c r="BT75" s="439"/>
      <c r="BU75" s="439"/>
      <c r="BV75" s="704"/>
    </row>
    <row r="76" spans="1:74" ht="18.75" customHeight="1">
      <c r="A76" s="439"/>
      <c r="B76" s="439"/>
      <c r="C76" s="986" t="s">
        <v>337</v>
      </c>
      <c r="D76" s="987" t="s">
        <v>109</v>
      </c>
      <c r="E76" s="988" t="s">
        <v>151</v>
      </c>
      <c r="F76" s="989" t="s">
        <v>151</v>
      </c>
      <c r="G76" s="989" t="s">
        <v>151</v>
      </c>
      <c r="H76" s="989" t="s">
        <v>151</v>
      </c>
      <c r="I76" s="989" t="s">
        <v>151</v>
      </c>
      <c r="J76" s="990" t="s">
        <v>151</v>
      </c>
      <c r="K76" s="991" t="s">
        <v>151</v>
      </c>
      <c r="L76" s="991" t="s">
        <v>151</v>
      </c>
      <c r="M76" s="991" t="s">
        <v>151</v>
      </c>
      <c r="N76" s="991" t="s">
        <v>151</v>
      </c>
      <c r="O76" s="991" t="s">
        <v>151</v>
      </c>
      <c r="P76" s="992">
        <f t="shared" ref="P76:BK76" si="64">SUM(P77:P80)</f>
        <v>109418</v>
      </c>
      <c r="Q76" s="993">
        <f t="shared" si="64"/>
        <v>163655</v>
      </c>
      <c r="R76" s="993">
        <f t="shared" si="64"/>
        <v>48459</v>
      </c>
      <c r="S76" s="993">
        <f t="shared" si="64"/>
        <v>20957</v>
      </c>
      <c r="T76" s="993">
        <f t="shared" si="64"/>
        <v>21010</v>
      </c>
      <c r="U76" s="994">
        <f t="shared" si="64"/>
        <v>25539</v>
      </c>
      <c r="V76" s="995">
        <f t="shared" si="64"/>
        <v>48910</v>
      </c>
      <c r="W76" s="993">
        <f t="shared" si="64"/>
        <v>30359</v>
      </c>
      <c r="X76" s="993">
        <f t="shared" si="64"/>
        <v>86105</v>
      </c>
      <c r="Y76" s="993">
        <f t="shared" si="64"/>
        <v>207656</v>
      </c>
      <c r="Z76" s="993">
        <f t="shared" si="64"/>
        <v>101649</v>
      </c>
      <c r="AA76" s="996">
        <f t="shared" si="64"/>
        <v>141526</v>
      </c>
      <c r="AB76" s="997">
        <f t="shared" si="64"/>
        <v>931</v>
      </c>
      <c r="AC76" s="997">
        <f t="shared" si="64"/>
        <v>53860</v>
      </c>
      <c r="AD76" s="997">
        <f t="shared" si="64"/>
        <v>151188</v>
      </c>
      <c r="AE76" s="993">
        <f t="shared" si="64"/>
        <v>293091</v>
      </c>
      <c r="AF76" s="993">
        <f t="shared" si="64"/>
        <v>462994</v>
      </c>
      <c r="AG76" s="994">
        <f t="shared" si="64"/>
        <v>582897</v>
      </c>
      <c r="AH76" s="995">
        <f t="shared" si="64"/>
        <v>702800</v>
      </c>
      <c r="AI76" s="997">
        <f t="shared" si="64"/>
        <v>822703</v>
      </c>
      <c r="AJ76" s="993">
        <f t="shared" si="64"/>
        <v>942606</v>
      </c>
      <c r="AK76" s="993">
        <f t="shared" si="64"/>
        <v>1062509</v>
      </c>
      <c r="AL76" s="993">
        <f t="shared" si="64"/>
        <v>1182412</v>
      </c>
      <c r="AM76" s="996">
        <f t="shared" si="64"/>
        <v>1302315</v>
      </c>
      <c r="AN76" s="997" t="e">
        <f t="shared" si="64"/>
        <v>#REF!</v>
      </c>
      <c r="AO76" s="993" t="e">
        <f t="shared" si="64"/>
        <v>#REF!</v>
      </c>
      <c r="AP76" s="993" t="e">
        <f t="shared" si="64"/>
        <v>#REF!</v>
      </c>
      <c r="AQ76" s="993" t="e">
        <f t="shared" si="64"/>
        <v>#REF!</v>
      </c>
      <c r="AR76" s="993" t="e">
        <f t="shared" si="64"/>
        <v>#REF!</v>
      </c>
      <c r="AS76" s="998" t="e">
        <f t="shared" si="64"/>
        <v>#REF!</v>
      </c>
      <c r="AT76" s="997" t="e">
        <f t="shared" si="64"/>
        <v>#REF!</v>
      </c>
      <c r="AU76" s="993" t="e">
        <f t="shared" si="64"/>
        <v>#REF!</v>
      </c>
      <c r="AV76" s="993" t="e">
        <f t="shared" si="64"/>
        <v>#REF!</v>
      </c>
      <c r="AW76" s="993" t="e">
        <f t="shared" si="64"/>
        <v>#REF!</v>
      </c>
      <c r="AX76" s="993" t="e">
        <f t="shared" si="64"/>
        <v>#REF!</v>
      </c>
      <c r="AY76" s="993" t="e">
        <f t="shared" si="64"/>
        <v>#REF!</v>
      </c>
      <c r="AZ76" s="993" t="e">
        <f t="shared" si="64"/>
        <v>#REF!</v>
      </c>
      <c r="BA76" s="993" t="e">
        <f t="shared" si="64"/>
        <v>#REF!</v>
      </c>
      <c r="BB76" s="993" t="e">
        <f t="shared" si="64"/>
        <v>#REF!</v>
      </c>
      <c r="BC76" s="993" t="e">
        <f t="shared" si="64"/>
        <v>#REF!</v>
      </c>
      <c r="BD76" s="993" t="e">
        <f t="shared" si="64"/>
        <v>#REF!</v>
      </c>
      <c r="BE76" s="994" t="e">
        <f t="shared" si="64"/>
        <v>#REF!</v>
      </c>
      <c r="BF76" s="995" t="e">
        <f t="shared" si="64"/>
        <v>#REF!</v>
      </c>
      <c r="BG76" s="997" t="e">
        <f t="shared" si="64"/>
        <v>#REF!</v>
      </c>
      <c r="BH76" s="993" t="e">
        <f t="shared" si="64"/>
        <v>#REF!</v>
      </c>
      <c r="BI76" s="993" t="e">
        <f t="shared" si="64"/>
        <v>#REF!</v>
      </c>
      <c r="BJ76" s="993" t="e">
        <f t="shared" si="64"/>
        <v>#REF!</v>
      </c>
      <c r="BK76" s="996" t="e">
        <f t="shared" si="64"/>
        <v>#REF!</v>
      </c>
      <c r="BL76" s="439"/>
      <c r="BM76" s="439"/>
      <c r="BN76" s="439"/>
      <c r="BO76" s="439"/>
      <c r="BP76" s="439"/>
      <c r="BQ76" s="439"/>
      <c r="BR76" s="439"/>
      <c r="BS76" s="439"/>
      <c r="BT76" s="439"/>
      <c r="BU76" s="439"/>
      <c r="BV76" s="704"/>
    </row>
    <row r="77" spans="1:74" ht="18.75" customHeight="1">
      <c r="A77" s="439"/>
      <c r="B77" s="439"/>
      <c r="C77" s="999"/>
      <c r="D77" s="1000" t="s">
        <v>145</v>
      </c>
      <c r="E77" s="988" t="s">
        <v>151</v>
      </c>
      <c r="F77" s="989" t="s">
        <v>151</v>
      </c>
      <c r="G77" s="989" t="s">
        <v>151</v>
      </c>
      <c r="H77" s="989" t="s">
        <v>151</v>
      </c>
      <c r="I77" s="989" t="s">
        <v>151</v>
      </c>
      <c r="J77" s="990" t="s">
        <v>151</v>
      </c>
      <c r="K77" s="991" t="s">
        <v>151</v>
      </c>
      <c r="L77" s="991" t="s">
        <v>151</v>
      </c>
      <c r="M77" s="991" t="s">
        <v>151</v>
      </c>
      <c r="N77" s="991" t="s">
        <v>151</v>
      </c>
      <c r="O77" s="991" t="s">
        <v>151</v>
      </c>
      <c r="P77" s="1001">
        <f>'(FY-2)資産管理'!C5</f>
        <v>101400</v>
      </c>
      <c r="Q77" s="993">
        <f>'(FY-2)資産管理'!D5</f>
        <v>110380</v>
      </c>
      <c r="R77" s="993">
        <f>'(FY-2)資産管理'!E5</f>
        <v>35621</v>
      </c>
      <c r="S77" s="993">
        <f>'(FY-2)資産管理'!F5</f>
        <v>14033</v>
      </c>
      <c r="T77" s="993">
        <f>'(FY-2)資産管理'!G5</f>
        <v>13905</v>
      </c>
      <c r="U77" s="994">
        <f>'(FY-2)資産管理'!H5</f>
        <v>13900</v>
      </c>
      <c r="V77" s="995">
        <f>'(FY-2)資産管理'!I5</f>
        <v>34634</v>
      </c>
      <c r="W77" s="993">
        <f>'(FY-2)資産管理'!J5</f>
        <v>22620</v>
      </c>
      <c r="X77" s="993">
        <f>'(FY-2)資産管理'!K5</f>
        <v>58393</v>
      </c>
      <c r="Y77" s="993">
        <f>'(FY-2)資産管理'!L5</f>
        <v>34755</v>
      </c>
      <c r="Z77" s="993">
        <f>'(FY-2)資産管理'!M5</f>
        <v>23123</v>
      </c>
      <c r="AA77" s="996">
        <f>'(FY-2)資産管理'!N5</f>
        <v>30684</v>
      </c>
      <c r="AB77" s="997">
        <f>'(FY-3)資産管理'!C5</f>
        <v>8</v>
      </c>
      <c r="AC77" s="1002">
        <f>'(FY-3)資産管理'!D5</f>
        <v>32259</v>
      </c>
      <c r="AD77" s="1002">
        <f>'(FY-3)資産管理'!E5</f>
        <v>72765</v>
      </c>
      <c r="AE77" s="1002">
        <f>'(FY-3)資産管理'!F5</f>
        <v>252668</v>
      </c>
      <c r="AF77" s="1002">
        <f>'(FY-3)資産管理'!G5</f>
        <v>422571</v>
      </c>
      <c r="AG77" s="1002">
        <f>'(FY-3)資産管理'!H5</f>
        <v>442474</v>
      </c>
      <c r="AH77" s="995">
        <f>'(FY-3)資産管理'!I5</f>
        <v>462377</v>
      </c>
      <c r="AI77" s="1002">
        <f>'(FY-3)資産管理'!J5</f>
        <v>482280</v>
      </c>
      <c r="AJ77" s="1002">
        <f>'(FY-3)資産管理'!K5</f>
        <v>502183</v>
      </c>
      <c r="AK77" s="1002">
        <f>'(FY-3)資産管理'!L5</f>
        <v>522086</v>
      </c>
      <c r="AL77" s="1002">
        <f>'(FY-3)資産管理'!M5</f>
        <v>541989</v>
      </c>
      <c r="AM77" s="1003">
        <f>'(FY-3)資産管理'!N5</f>
        <v>561892</v>
      </c>
      <c r="AN77" s="992" t="e">
        <f t="shared" ref="AN77:BK77" si="65">#REF!*0.4*0.25</f>
        <v>#REF!</v>
      </c>
      <c r="AO77" s="1002" t="e">
        <f t="shared" si="65"/>
        <v>#REF!</v>
      </c>
      <c r="AP77" s="1002" t="e">
        <f t="shared" si="65"/>
        <v>#REF!</v>
      </c>
      <c r="AQ77" s="1002" t="e">
        <f t="shared" si="65"/>
        <v>#REF!</v>
      </c>
      <c r="AR77" s="1002" t="e">
        <f t="shared" si="65"/>
        <v>#REF!</v>
      </c>
      <c r="AS77" s="1004" t="e">
        <f t="shared" si="65"/>
        <v>#REF!</v>
      </c>
      <c r="AT77" s="1002" t="e">
        <f t="shared" si="65"/>
        <v>#REF!</v>
      </c>
      <c r="AU77" s="1002" t="e">
        <f t="shared" si="65"/>
        <v>#REF!</v>
      </c>
      <c r="AV77" s="1002" t="e">
        <f t="shared" si="65"/>
        <v>#REF!</v>
      </c>
      <c r="AW77" s="1002" t="e">
        <f t="shared" si="65"/>
        <v>#REF!</v>
      </c>
      <c r="AX77" s="1002" t="e">
        <f t="shared" si="65"/>
        <v>#REF!</v>
      </c>
      <c r="AY77" s="1002" t="e">
        <f t="shared" si="65"/>
        <v>#REF!</v>
      </c>
      <c r="AZ77" s="992" t="e">
        <f t="shared" si="65"/>
        <v>#REF!</v>
      </c>
      <c r="BA77" s="1002" t="e">
        <f t="shared" si="65"/>
        <v>#REF!</v>
      </c>
      <c r="BB77" s="1002" t="e">
        <f t="shared" si="65"/>
        <v>#REF!</v>
      </c>
      <c r="BC77" s="1002" t="e">
        <f t="shared" si="65"/>
        <v>#REF!</v>
      </c>
      <c r="BD77" s="1002" t="e">
        <f t="shared" si="65"/>
        <v>#REF!</v>
      </c>
      <c r="BE77" s="1002" t="e">
        <f t="shared" si="65"/>
        <v>#REF!</v>
      </c>
      <c r="BF77" s="995" t="e">
        <f t="shared" si="65"/>
        <v>#REF!</v>
      </c>
      <c r="BG77" s="1002" t="e">
        <f t="shared" si="65"/>
        <v>#REF!</v>
      </c>
      <c r="BH77" s="1002" t="e">
        <f t="shared" si="65"/>
        <v>#REF!</v>
      </c>
      <c r="BI77" s="1002" t="e">
        <f t="shared" si="65"/>
        <v>#REF!</v>
      </c>
      <c r="BJ77" s="1002" t="e">
        <f t="shared" si="65"/>
        <v>#REF!</v>
      </c>
      <c r="BK77" s="1003" t="e">
        <f t="shared" si="65"/>
        <v>#REF!</v>
      </c>
      <c r="BL77" s="439"/>
      <c r="BM77" s="439"/>
      <c r="BN77" s="439"/>
      <c r="BO77" s="439"/>
      <c r="BP77" s="439"/>
      <c r="BQ77" s="439"/>
      <c r="BR77" s="439"/>
      <c r="BS77" s="439"/>
      <c r="BT77" s="439"/>
      <c r="BU77" s="439"/>
      <c r="BV77" s="704"/>
    </row>
    <row r="78" spans="1:74" ht="18.75" customHeight="1">
      <c r="A78" s="439"/>
      <c r="B78" s="439"/>
      <c r="C78" s="999"/>
      <c r="D78" s="999" t="s">
        <v>146</v>
      </c>
      <c r="E78" s="1005" t="s">
        <v>151</v>
      </c>
      <c r="F78" s="380" t="s">
        <v>151</v>
      </c>
      <c r="G78" s="380" t="s">
        <v>151</v>
      </c>
      <c r="H78" s="380" t="s">
        <v>151</v>
      </c>
      <c r="I78" s="380" t="s">
        <v>151</v>
      </c>
      <c r="J78" s="1006" t="s">
        <v>151</v>
      </c>
      <c r="K78" s="1007" t="s">
        <v>151</v>
      </c>
      <c r="L78" s="1007" t="s">
        <v>151</v>
      </c>
      <c r="M78" s="1007" t="s">
        <v>151</v>
      </c>
      <c r="N78" s="1007" t="s">
        <v>151</v>
      </c>
      <c r="O78" s="1007" t="s">
        <v>151</v>
      </c>
      <c r="P78" s="1008">
        <f>'(FY-2)資産管理'!C6</f>
        <v>8018</v>
      </c>
      <c r="Q78" s="1009">
        <f>'(FY-2)資産管理'!D6</f>
        <v>53275</v>
      </c>
      <c r="R78" s="1009">
        <f>'(FY-2)資産管理'!E6</f>
        <v>12838</v>
      </c>
      <c r="S78" s="1009">
        <f>'(FY-2)資産管理'!F6</f>
        <v>6924</v>
      </c>
      <c r="T78" s="1009">
        <f>'(FY-2)資産管理'!G6</f>
        <v>325</v>
      </c>
      <c r="U78" s="1009">
        <f>'(FY-2)資産管理'!H6</f>
        <v>325</v>
      </c>
      <c r="V78" s="1010">
        <f>'(FY-2)資産管理'!I6</f>
        <v>325</v>
      </c>
      <c r="W78" s="1009">
        <f>'(FY-2)資産管理'!J6</f>
        <v>325</v>
      </c>
      <c r="X78" s="1009">
        <f>'(FY-2)資産管理'!K6</f>
        <v>325</v>
      </c>
      <c r="Y78" s="1009">
        <f>'(FY-2)資産管理'!L6</f>
        <v>325</v>
      </c>
      <c r="Z78" s="1009">
        <f>'(FY-2)資産管理'!M6</f>
        <v>0</v>
      </c>
      <c r="AA78" s="1011">
        <f>'(FY-2)資産管理'!N6</f>
        <v>0</v>
      </c>
      <c r="AB78" s="1012">
        <f>'(FY-3)資産管理'!C6</f>
        <v>0</v>
      </c>
      <c r="AC78" s="1009">
        <f>'(FY-3)資産管理'!D6</f>
        <v>0</v>
      </c>
      <c r="AD78" s="1009">
        <f>'(FY-3)資産管理'!E6</f>
        <v>0</v>
      </c>
      <c r="AE78" s="1009">
        <f>'(FY-3)資産管理'!F6</f>
        <v>0</v>
      </c>
      <c r="AF78" s="1009">
        <f>'(FY-3)資産管理'!G6</f>
        <v>0</v>
      </c>
      <c r="AG78" s="1009">
        <f>'(FY-3)資産管理'!H6</f>
        <v>0</v>
      </c>
      <c r="AH78" s="1010">
        <f>'(FY-3)資産管理'!I6</f>
        <v>0</v>
      </c>
      <c r="AI78" s="1009">
        <f>'(FY-3)資産管理'!J6</f>
        <v>0</v>
      </c>
      <c r="AJ78" s="1009">
        <f>'(FY-3)資産管理'!K6</f>
        <v>0</v>
      </c>
      <c r="AK78" s="1009">
        <f>'(FY-3)資産管理'!L6</f>
        <v>0</v>
      </c>
      <c r="AL78" s="1009">
        <f>'(FY-3)資産管理'!M6</f>
        <v>0</v>
      </c>
      <c r="AM78" s="1011">
        <f>'(FY-3)資産管理'!N6</f>
        <v>0</v>
      </c>
      <c r="AN78" s="1008" t="e">
        <f t="shared" ref="AN78:BK78" si="66">#REF!*0.4*0.25</f>
        <v>#REF!</v>
      </c>
      <c r="AO78" s="1009" t="e">
        <f t="shared" si="66"/>
        <v>#REF!</v>
      </c>
      <c r="AP78" s="1009" t="e">
        <f t="shared" si="66"/>
        <v>#REF!</v>
      </c>
      <c r="AQ78" s="1009" t="e">
        <f t="shared" si="66"/>
        <v>#REF!</v>
      </c>
      <c r="AR78" s="1009" t="e">
        <f t="shared" si="66"/>
        <v>#REF!</v>
      </c>
      <c r="AS78" s="1013" t="e">
        <f t="shared" si="66"/>
        <v>#REF!</v>
      </c>
      <c r="AT78" s="1009" t="e">
        <f t="shared" si="66"/>
        <v>#REF!</v>
      </c>
      <c r="AU78" s="1009" t="e">
        <f t="shared" si="66"/>
        <v>#REF!</v>
      </c>
      <c r="AV78" s="1009" t="e">
        <f t="shared" si="66"/>
        <v>#REF!</v>
      </c>
      <c r="AW78" s="1009" t="e">
        <f t="shared" si="66"/>
        <v>#REF!</v>
      </c>
      <c r="AX78" s="1009" t="e">
        <f t="shared" si="66"/>
        <v>#REF!</v>
      </c>
      <c r="AY78" s="1009" t="e">
        <f t="shared" si="66"/>
        <v>#REF!</v>
      </c>
      <c r="AZ78" s="1008" t="e">
        <f t="shared" si="66"/>
        <v>#REF!</v>
      </c>
      <c r="BA78" s="1009" t="e">
        <f t="shared" si="66"/>
        <v>#REF!</v>
      </c>
      <c r="BB78" s="1009" t="e">
        <f t="shared" si="66"/>
        <v>#REF!</v>
      </c>
      <c r="BC78" s="1009" t="e">
        <f t="shared" si="66"/>
        <v>#REF!</v>
      </c>
      <c r="BD78" s="1009" t="e">
        <f t="shared" si="66"/>
        <v>#REF!</v>
      </c>
      <c r="BE78" s="1009" t="e">
        <f t="shared" si="66"/>
        <v>#REF!</v>
      </c>
      <c r="BF78" s="1010" t="e">
        <f t="shared" si="66"/>
        <v>#REF!</v>
      </c>
      <c r="BG78" s="1009" t="e">
        <f t="shared" si="66"/>
        <v>#REF!</v>
      </c>
      <c r="BH78" s="1009" t="e">
        <f t="shared" si="66"/>
        <v>#REF!</v>
      </c>
      <c r="BI78" s="1009" t="e">
        <f t="shared" si="66"/>
        <v>#REF!</v>
      </c>
      <c r="BJ78" s="1009" t="e">
        <f t="shared" si="66"/>
        <v>#REF!</v>
      </c>
      <c r="BK78" s="1011" t="e">
        <f t="shared" si="66"/>
        <v>#REF!</v>
      </c>
      <c r="BL78" s="439"/>
      <c r="BM78" s="439"/>
      <c r="BN78" s="439"/>
      <c r="BO78" s="439"/>
      <c r="BP78" s="439"/>
      <c r="BQ78" s="439"/>
      <c r="BR78" s="439"/>
      <c r="BS78" s="439"/>
      <c r="BT78" s="439"/>
      <c r="BU78" s="439"/>
      <c r="BV78" s="704"/>
    </row>
    <row r="79" spans="1:74" ht="18.75" customHeight="1">
      <c r="A79" s="439"/>
      <c r="B79" s="439"/>
      <c r="C79" s="999"/>
      <c r="D79" s="999" t="s">
        <v>147</v>
      </c>
      <c r="E79" s="1005" t="s">
        <v>151</v>
      </c>
      <c r="F79" s="380" t="s">
        <v>151</v>
      </c>
      <c r="G79" s="380" t="s">
        <v>151</v>
      </c>
      <c r="H79" s="380" t="s">
        <v>151</v>
      </c>
      <c r="I79" s="380" t="s">
        <v>151</v>
      </c>
      <c r="J79" s="1006" t="s">
        <v>151</v>
      </c>
      <c r="K79" s="1007" t="s">
        <v>151</v>
      </c>
      <c r="L79" s="1007" t="s">
        <v>151</v>
      </c>
      <c r="M79" s="1007" t="s">
        <v>151</v>
      </c>
      <c r="N79" s="1007" t="s">
        <v>151</v>
      </c>
      <c r="O79" s="1007" t="s">
        <v>151</v>
      </c>
      <c r="P79" s="1014" t="s">
        <v>151</v>
      </c>
      <c r="Q79" s="1015" t="s">
        <v>151</v>
      </c>
      <c r="R79" s="1015" t="s">
        <v>151</v>
      </c>
      <c r="S79" s="1016">
        <f>'(FY-2)資産管理'!F7</f>
        <v>0</v>
      </c>
      <c r="T79" s="1016">
        <f>'(FY-2)資産管理'!G7</f>
        <v>6780</v>
      </c>
      <c r="U79" s="1017">
        <f>'(FY-2)資産管理'!H7</f>
        <v>11314</v>
      </c>
      <c r="V79" s="1010">
        <f>'(FY-2)資産管理'!I7</f>
        <v>13951</v>
      </c>
      <c r="W79" s="1016">
        <f>'(FY-2)資産管理'!J7</f>
        <v>7414</v>
      </c>
      <c r="X79" s="1016">
        <f>'(FY-2)資産管理'!K7</f>
        <v>27387</v>
      </c>
      <c r="Y79" s="1016">
        <f>'(FY-2)資産管理'!L7</f>
        <v>172576</v>
      </c>
      <c r="Z79" s="1016">
        <f>'(FY-2)資産管理'!M7</f>
        <v>78526</v>
      </c>
      <c r="AA79" s="1018">
        <f>'(FY-2)資産管理'!N7</f>
        <v>110842</v>
      </c>
      <c r="AB79" s="1012">
        <f>'(FY-3)資産管理'!C7</f>
        <v>909</v>
      </c>
      <c r="AC79" s="1009">
        <f>'(FY-3)資産管理'!D7</f>
        <v>4210</v>
      </c>
      <c r="AD79" s="1009">
        <f>'(FY-3)資産管理'!E7</f>
        <v>57550</v>
      </c>
      <c r="AE79" s="1009">
        <f>'(FY-3)資産管理'!F7</f>
        <v>19550</v>
      </c>
      <c r="AF79" s="1009">
        <f>'(FY-3)資産管理'!G7</f>
        <v>19550</v>
      </c>
      <c r="AG79" s="1009">
        <f>'(FY-3)資産管理'!H7</f>
        <v>119550</v>
      </c>
      <c r="AH79" s="1010">
        <f>'(FY-3)資産管理'!I7</f>
        <v>219550</v>
      </c>
      <c r="AI79" s="1009">
        <f>'(FY-3)資産管理'!J7</f>
        <v>319550</v>
      </c>
      <c r="AJ79" s="1009">
        <f>'(FY-3)資産管理'!K7</f>
        <v>419550</v>
      </c>
      <c r="AK79" s="1009">
        <f>'(FY-3)資産管理'!L7</f>
        <v>519550</v>
      </c>
      <c r="AL79" s="1009">
        <f>'(FY-3)資産管理'!M7</f>
        <v>619550</v>
      </c>
      <c r="AM79" s="1011">
        <f>'(FY-3)資産管理'!N7</f>
        <v>719550</v>
      </c>
      <c r="AN79" s="1008" t="e">
        <f t="shared" ref="AN79:BK79" si="67">#REF!*0.4*0.25</f>
        <v>#REF!</v>
      </c>
      <c r="AO79" s="1009" t="e">
        <f t="shared" si="67"/>
        <v>#REF!</v>
      </c>
      <c r="AP79" s="1009" t="e">
        <f t="shared" si="67"/>
        <v>#REF!</v>
      </c>
      <c r="AQ79" s="1009" t="e">
        <f t="shared" si="67"/>
        <v>#REF!</v>
      </c>
      <c r="AR79" s="1009" t="e">
        <f t="shared" si="67"/>
        <v>#REF!</v>
      </c>
      <c r="AS79" s="1013" t="e">
        <f t="shared" si="67"/>
        <v>#REF!</v>
      </c>
      <c r="AT79" s="1009" t="e">
        <f t="shared" si="67"/>
        <v>#REF!</v>
      </c>
      <c r="AU79" s="1009" t="e">
        <f t="shared" si="67"/>
        <v>#REF!</v>
      </c>
      <c r="AV79" s="1009" t="e">
        <f t="shared" si="67"/>
        <v>#REF!</v>
      </c>
      <c r="AW79" s="1009" t="e">
        <f t="shared" si="67"/>
        <v>#REF!</v>
      </c>
      <c r="AX79" s="1009" t="e">
        <f t="shared" si="67"/>
        <v>#REF!</v>
      </c>
      <c r="AY79" s="1009" t="e">
        <f t="shared" si="67"/>
        <v>#REF!</v>
      </c>
      <c r="AZ79" s="1008" t="e">
        <f t="shared" si="67"/>
        <v>#REF!</v>
      </c>
      <c r="BA79" s="1009" t="e">
        <f t="shared" si="67"/>
        <v>#REF!</v>
      </c>
      <c r="BB79" s="1009" t="e">
        <f t="shared" si="67"/>
        <v>#REF!</v>
      </c>
      <c r="BC79" s="1009" t="e">
        <f t="shared" si="67"/>
        <v>#REF!</v>
      </c>
      <c r="BD79" s="1009" t="e">
        <f t="shared" si="67"/>
        <v>#REF!</v>
      </c>
      <c r="BE79" s="1009" t="e">
        <f t="shared" si="67"/>
        <v>#REF!</v>
      </c>
      <c r="BF79" s="1010" t="e">
        <f t="shared" si="67"/>
        <v>#REF!</v>
      </c>
      <c r="BG79" s="1009" t="e">
        <f t="shared" si="67"/>
        <v>#REF!</v>
      </c>
      <c r="BH79" s="1009" t="e">
        <f t="shared" si="67"/>
        <v>#REF!</v>
      </c>
      <c r="BI79" s="1009" t="e">
        <f t="shared" si="67"/>
        <v>#REF!</v>
      </c>
      <c r="BJ79" s="1009" t="e">
        <f t="shared" si="67"/>
        <v>#REF!</v>
      </c>
      <c r="BK79" s="1011" t="e">
        <f t="shared" si="67"/>
        <v>#REF!</v>
      </c>
      <c r="BL79" s="439"/>
      <c r="BM79" s="439"/>
      <c r="BN79" s="439"/>
      <c r="BO79" s="439"/>
      <c r="BP79" s="439"/>
      <c r="BQ79" s="439"/>
      <c r="BR79" s="439"/>
      <c r="BS79" s="439"/>
      <c r="BT79" s="439"/>
      <c r="BU79" s="439"/>
      <c r="BV79" s="704"/>
    </row>
    <row r="80" spans="1:74" ht="18.75" customHeight="1">
      <c r="A80" s="439"/>
      <c r="B80" s="439"/>
      <c r="C80" s="1019"/>
      <c r="D80" s="1019" t="s">
        <v>148</v>
      </c>
      <c r="E80" s="1020" t="s">
        <v>151</v>
      </c>
      <c r="F80" s="1021" t="s">
        <v>151</v>
      </c>
      <c r="G80" s="1021" t="s">
        <v>151</v>
      </c>
      <c r="H80" s="1021" t="s">
        <v>151</v>
      </c>
      <c r="I80" s="1021" t="s">
        <v>151</v>
      </c>
      <c r="J80" s="1022" t="s">
        <v>151</v>
      </c>
      <c r="K80" s="1023" t="s">
        <v>151</v>
      </c>
      <c r="L80" s="1023" t="s">
        <v>151</v>
      </c>
      <c r="M80" s="1023" t="s">
        <v>151</v>
      </c>
      <c r="N80" s="1023" t="s">
        <v>151</v>
      </c>
      <c r="O80" s="1023" t="s">
        <v>151</v>
      </c>
      <c r="P80" s="1024" t="s">
        <v>151</v>
      </c>
      <c r="Q80" s="1023" t="s">
        <v>151</v>
      </c>
      <c r="R80" s="1023" t="s">
        <v>151</v>
      </c>
      <c r="S80" s="1023" t="s">
        <v>151</v>
      </c>
      <c r="T80" s="1023" t="s">
        <v>151</v>
      </c>
      <c r="U80" s="1023" t="s">
        <v>151</v>
      </c>
      <c r="V80" s="1022" t="s">
        <v>151</v>
      </c>
      <c r="W80" s="1023" t="s">
        <v>151</v>
      </c>
      <c r="X80" s="1023" t="s">
        <v>151</v>
      </c>
      <c r="Y80" s="1023" t="s">
        <v>151</v>
      </c>
      <c r="Z80" s="1023" t="s">
        <v>151</v>
      </c>
      <c r="AA80" s="1025" t="s">
        <v>151</v>
      </c>
      <c r="AB80" s="1026">
        <f>'(FY-3)資産管理'!C8</f>
        <v>14</v>
      </c>
      <c r="AC80" s="1027">
        <f>'(FY-3)資産管理'!D8</f>
        <v>17391</v>
      </c>
      <c r="AD80" s="1027">
        <f>'(FY-3)資産管理'!E8</f>
        <v>20873</v>
      </c>
      <c r="AE80" s="1027">
        <f>'(FY-3)資産管理'!F8</f>
        <v>20873</v>
      </c>
      <c r="AF80" s="1027">
        <f>'(FY-3)資産管理'!G8</f>
        <v>20873</v>
      </c>
      <c r="AG80" s="1027">
        <f>'(FY-3)資産管理'!H8</f>
        <v>20873</v>
      </c>
      <c r="AH80" s="1028">
        <f>'(FY-3)資産管理'!I8</f>
        <v>20873</v>
      </c>
      <c r="AI80" s="1027">
        <f>'(FY-3)資産管理'!J8</f>
        <v>20873</v>
      </c>
      <c r="AJ80" s="1027">
        <f>'(FY-3)資産管理'!K8</f>
        <v>20873</v>
      </c>
      <c r="AK80" s="1027">
        <f>'(FY-3)資産管理'!L8</f>
        <v>20873</v>
      </c>
      <c r="AL80" s="1027">
        <f>'(FY-3)資産管理'!M8</f>
        <v>20873</v>
      </c>
      <c r="AM80" s="1029">
        <f>'(FY-3)資産管理'!N8</f>
        <v>20873</v>
      </c>
      <c r="AN80" s="1026" t="s">
        <v>114</v>
      </c>
      <c r="AO80" s="1027" t="s">
        <v>114</v>
      </c>
      <c r="AP80" s="1027" t="s">
        <v>114</v>
      </c>
      <c r="AQ80" s="1027" t="s">
        <v>114</v>
      </c>
      <c r="AR80" s="1027" t="s">
        <v>114</v>
      </c>
      <c r="AS80" s="1030" t="s">
        <v>114</v>
      </c>
      <c r="AT80" s="1027" t="s">
        <v>114</v>
      </c>
      <c r="AU80" s="1027" t="s">
        <v>114</v>
      </c>
      <c r="AV80" s="1027" t="s">
        <v>114</v>
      </c>
      <c r="AW80" s="1027" t="s">
        <v>114</v>
      </c>
      <c r="AX80" s="1027" t="s">
        <v>114</v>
      </c>
      <c r="AY80" s="1027" t="s">
        <v>114</v>
      </c>
      <c r="AZ80" s="1026" t="s">
        <v>114</v>
      </c>
      <c r="BA80" s="1027" t="s">
        <v>114</v>
      </c>
      <c r="BB80" s="1027" t="s">
        <v>114</v>
      </c>
      <c r="BC80" s="1027" t="s">
        <v>114</v>
      </c>
      <c r="BD80" s="1027" t="s">
        <v>114</v>
      </c>
      <c r="BE80" s="1027" t="s">
        <v>114</v>
      </c>
      <c r="BF80" s="1028" t="s">
        <v>114</v>
      </c>
      <c r="BG80" s="1027" t="s">
        <v>114</v>
      </c>
      <c r="BH80" s="1027" t="s">
        <v>114</v>
      </c>
      <c r="BI80" s="1027" t="s">
        <v>114</v>
      </c>
      <c r="BJ80" s="1027" t="s">
        <v>114</v>
      </c>
      <c r="BK80" s="1029" t="s">
        <v>114</v>
      </c>
      <c r="BL80" s="439"/>
      <c r="BM80" s="439"/>
      <c r="BN80" s="439"/>
      <c r="BO80" s="439"/>
      <c r="BP80" s="439"/>
      <c r="BQ80" s="439"/>
      <c r="BR80" s="439"/>
      <c r="BS80" s="439"/>
      <c r="BT80" s="439"/>
      <c r="BU80" s="439"/>
      <c r="BV80" s="704"/>
    </row>
    <row r="81" spans="1:74" ht="18.75" customHeight="1">
      <c r="A81" s="439"/>
      <c r="B81" s="439"/>
      <c r="C81" s="1031" t="s">
        <v>338</v>
      </c>
      <c r="D81" s="1032" t="s">
        <v>109</v>
      </c>
      <c r="E81" s="1005" t="s">
        <v>151</v>
      </c>
      <c r="F81" s="380" t="s">
        <v>151</v>
      </c>
      <c r="G81" s="380" t="s">
        <v>151</v>
      </c>
      <c r="H81" s="380" t="s">
        <v>151</v>
      </c>
      <c r="I81" s="380" t="s">
        <v>151</v>
      </c>
      <c r="J81" s="1006" t="s">
        <v>151</v>
      </c>
      <c r="K81" s="1007" t="s">
        <v>151</v>
      </c>
      <c r="L81" s="1007" t="s">
        <v>151</v>
      </c>
      <c r="M81" s="1007" t="s">
        <v>151</v>
      </c>
      <c r="N81" s="1007" t="s">
        <v>151</v>
      </c>
      <c r="O81" s="1007" t="s">
        <v>151</v>
      </c>
      <c r="P81" s="1033">
        <f t="shared" ref="P81:BK81" si="68">SUM(P82:P84)</f>
        <v>244149</v>
      </c>
      <c r="Q81" s="1016">
        <f t="shared" si="68"/>
        <v>375700</v>
      </c>
      <c r="R81" s="1016">
        <f t="shared" si="68"/>
        <v>319587</v>
      </c>
      <c r="S81" s="1016">
        <f t="shared" si="68"/>
        <v>284587</v>
      </c>
      <c r="T81" s="1016">
        <f t="shared" si="68"/>
        <v>294807</v>
      </c>
      <c r="U81" s="1017">
        <f t="shared" si="68"/>
        <v>319049</v>
      </c>
      <c r="V81" s="1010">
        <f t="shared" si="68"/>
        <v>300600</v>
      </c>
      <c r="W81" s="1016">
        <f t="shared" si="68"/>
        <v>382816</v>
      </c>
      <c r="X81" s="1016">
        <f t="shared" si="68"/>
        <v>360456</v>
      </c>
      <c r="Y81" s="1016">
        <f t="shared" si="68"/>
        <v>519822</v>
      </c>
      <c r="Z81" s="1016">
        <f t="shared" si="68"/>
        <v>630587</v>
      </c>
      <c r="AA81" s="1018">
        <f t="shared" si="68"/>
        <v>710482</v>
      </c>
      <c r="AB81" s="1012">
        <f t="shared" si="68"/>
        <v>589283</v>
      </c>
      <c r="AC81" s="1016">
        <f t="shared" si="68"/>
        <v>420870</v>
      </c>
      <c r="AD81" s="1016">
        <f t="shared" si="68"/>
        <v>369987</v>
      </c>
      <c r="AE81" s="1016">
        <f t="shared" si="68"/>
        <v>379987</v>
      </c>
      <c r="AF81" s="1016">
        <f t="shared" si="68"/>
        <v>283471</v>
      </c>
      <c r="AG81" s="1017">
        <f t="shared" si="68"/>
        <v>182882</v>
      </c>
      <c r="AH81" s="1010">
        <f t="shared" si="68"/>
        <v>182882</v>
      </c>
      <c r="AI81" s="1012">
        <f t="shared" si="68"/>
        <v>170687</v>
      </c>
      <c r="AJ81" s="1016">
        <f t="shared" si="68"/>
        <v>170687</v>
      </c>
      <c r="AK81" s="1016">
        <f t="shared" si="68"/>
        <v>170687</v>
      </c>
      <c r="AL81" s="1016">
        <f t="shared" si="68"/>
        <v>170687</v>
      </c>
      <c r="AM81" s="1018">
        <f t="shared" si="68"/>
        <v>129987</v>
      </c>
      <c r="AN81" s="1012">
        <f t="shared" si="68"/>
        <v>129987</v>
      </c>
      <c r="AO81" s="1016">
        <f t="shared" si="68"/>
        <v>129987</v>
      </c>
      <c r="AP81" s="1016">
        <f t="shared" si="68"/>
        <v>129987</v>
      </c>
      <c r="AQ81" s="1016">
        <f t="shared" si="68"/>
        <v>129987</v>
      </c>
      <c r="AR81" s="1016">
        <f t="shared" si="68"/>
        <v>129987</v>
      </c>
      <c r="AS81" s="1034">
        <f t="shared" si="68"/>
        <v>129987</v>
      </c>
      <c r="AT81" s="1012">
        <f t="shared" si="68"/>
        <v>129987</v>
      </c>
      <c r="AU81" s="1016">
        <f t="shared" si="68"/>
        <v>129987</v>
      </c>
      <c r="AV81" s="1016">
        <f t="shared" si="68"/>
        <v>129987</v>
      </c>
      <c r="AW81" s="1016">
        <f t="shared" si="68"/>
        <v>129987</v>
      </c>
      <c r="AX81" s="1016">
        <f t="shared" si="68"/>
        <v>129987</v>
      </c>
      <c r="AY81" s="1016">
        <f t="shared" si="68"/>
        <v>129987</v>
      </c>
      <c r="AZ81" s="1016">
        <f t="shared" si="68"/>
        <v>129987</v>
      </c>
      <c r="BA81" s="1016">
        <f t="shared" si="68"/>
        <v>129987</v>
      </c>
      <c r="BB81" s="1016">
        <f t="shared" si="68"/>
        <v>129987</v>
      </c>
      <c r="BC81" s="1016">
        <f t="shared" si="68"/>
        <v>129987</v>
      </c>
      <c r="BD81" s="1016">
        <f t="shared" si="68"/>
        <v>129987</v>
      </c>
      <c r="BE81" s="1017">
        <f t="shared" si="68"/>
        <v>129987</v>
      </c>
      <c r="BF81" s="1010">
        <f t="shared" si="68"/>
        <v>129987</v>
      </c>
      <c r="BG81" s="1012">
        <f t="shared" si="68"/>
        <v>129987</v>
      </c>
      <c r="BH81" s="1016">
        <f t="shared" si="68"/>
        <v>129987</v>
      </c>
      <c r="BI81" s="1016">
        <f t="shared" si="68"/>
        <v>129987</v>
      </c>
      <c r="BJ81" s="1016">
        <f t="shared" si="68"/>
        <v>129987</v>
      </c>
      <c r="BK81" s="1018">
        <f t="shared" si="68"/>
        <v>129987</v>
      </c>
      <c r="BL81" s="439"/>
      <c r="BM81" s="439"/>
      <c r="BN81" s="439"/>
      <c r="BO81" s="439"/>
      <c r="BP81" s="439"/>
      <c r="BQ81" s="439"/>
      <c r="BR81" s="439"/>
      <c r="BS81" s="439"/>
      <c r="BT81" s="439"/>
      <c r="BU81" s="439"/>
      <c r="BV81" s="704"/>
    </row>
    <row r="82" spans="1:74" ht="18.75" customHeight="1">
      <c r="A82" s="439"/>
      <c r="B82" s="439"/>
      <c r="C82" s="1031"/>
      <c r="D82" s="1000" t="s">
        <v>339</v>
      </c>
      <c r="E82" s="988" t="s">
        <v>151</v>
      </c>
      <c r="F82" s="989" t="s">
        <v>151</v>
      </c>
      <c r="G82" s="989" t="s">
        <v>151</v>
      </c>
      <c r="H82" s="989" t="s">
        <v>151</v>
      </c>
      <c r="I82" s="989" t="s">
        <v>151</v>
      </c>
      <c r="J82" s="990" t="s">
        <v>151</v>
      </c>
      <c r="K82" s="991" t="s">
        <v>151</v>
      </c>
      <c r="L82" s="991" t="s">
        <v>151</v>
      </c>
      <c r="M82" s="991" t="s">
        <v>151</v>
      </c>
      <c r="N82" s="991" t="s">
        <v>151</v>
      </c>
      <c r="O82" s="991" t="s">
        <v>151</v>
      </c>
      <c r="P82" s="1035">
        <v>59149</v>
      </c>
      <c r="Q82" s="1036">
        <v>88700</v>
      </c>
      <c r="R82" s="1036">
        <v>89587</v>
      </c>
      <c r="S82" s="1036">
        <v>89587</v>
      </c>
      <c r="T82" s="1036">
        <v>89587</v>
      </c>
      <c r="U82" s="1036">
        <v>89587</v>
      </c>
      <c r="V82" s="1037">
        <v>89587</v>
      </c>
      <c r="W82" s="1036">
        <v>129987</v>
      </c>
      <c r="X82" s="1036">
        <v>129987</v>
      </c>
      <c r="Y82" s="1036">
        <v>129987</v>
      </c>
      <c r="Z82" s="1036">
        <v>129987</v>
      </c>
      <c r="AA82" s="1038">
        <v>129987</v>
      </c>
      <c r="AB82" s="1039">
        <v>129987</v>
      </c>
      <c r="AC82" s="1036">
        <v>129987</v>
      </c>
      <c r="AD82" s="1036">
        <v>129987</v>
      </c>
      <c r="AE82" s="1036">
        <v>129987</v>
      </c>
      <c r="AF82" s="1036">
        <v>129987</v>
      </c>
      <c r="AG82" s="1036">
        <v>129987</v>
      </c>
      <c r="AH82" s="1037">
        <v>129987</v>
      </c>
      <c r="AI82" s="1036">
        <v>129987</v>
      </c>
      <c r="AJ82" s="1036">
        <v>129987</v>
      </c>
      <c r="AK82" s="1036">
        <v>129987</v>
      </c>
      <c r="AL82" s="1036">
        <v>129987</v>
      </c>
      <c r="AM82" s="1038">
        <v>129987</v>
      </c>
      <c r="AN82" s="1035">
        <v>129987</v>
      </c>
      <c r="AO82" s="1036">
        <v>129987</v>
      </c>
      <c r="AP82" s="1036">
        <v>129987</v>
      </c>
      <c r="AQ82" s="1036">
        <v>129987</v>
      </c>
      <c r="AR82" s="1036">
        <v>129987</v>
      </c>
      <c r="AS82" s="1040">
        <v>129987</v>
      </c>
      <c r="AT82" s="1036">
        <v>129987</v>
      </c>
      <c r="AU82" s="1036">
        <v>129987</v>
      </c>
      <c r="AV82" s="1036">
        <v>129987</v>
      </c>
      <c r="AW82" s="1036">
        <v>129987</v>
      </c>
      <c r="AX82" s="1036">
        <v>129987</v>
      </c>
      <c r="AY82" s="1036">
        <v>129987</v>
      </c>
      <c r="AZ82" s="1035">
        <v>129987</v>
      </c>
      <c r="BA82" s="1036">
        <v>129987</v>
      </c>
      <c r="BB82" s="1036">
        <v>129987</v>
      </c>
      <c r="BC82" s="1036">
        <v>129987</v>
      </c>
      <c r="BD82" s="1036">
        <v>129987</v>
      </c>
      <c r="BE82" s="1036">
        <v>129987</v>
      </c>
      <c r="BF82" s="1037">
        <v>129987</v>
      </c>
      <c r="BG82" s="1036">
        <v>129987</v>
      </c>
      <c r="BH82" s="1036">
        <v>129987</v>
      </c>
      <c r="BI82" s="1036">
        <v>129987</v>
      </c>
      <c r="BJ82" s="1036">
        <v>129987</v>
      </c>
      <c r="BK82" s="1038">
        <v>129987</v>
      </c>
      <c r="BL82" s="439"/>
      <c r="BM82" s="439"/>
      <c r="BN82" s="439"/>
      <c r="BO82" s="439"/>
      <c r="BP82" s="439"/>
      <c r="BQ82" s="439"/>
      <c r="BR82" s="439"/>
      <c r="BS82" s="439"/>
      <c r="BT82" s="439"/>
      <c r="BU82" s="439"/>
      <c r="BV82" s="704"/>
    </row>
    <row r="83" spans="1:74" ht="18.75" customHeight="1">
      <c r="A83" s="439"/>
      <c r="B83" s="439"/>
      <c r="C83" s="999"/>
      <c r="D83" s="999" t="s">
        <v>340</v>
      </c>
      <c r="E83" s="1005" t="s">
        <v>151</v>
      </c>
      <c r="F83" s="380" t="s">
        <v>151</v>
      </c>
      <c r="G83" s="380" t="s">
        <v>151</v>
      </c>
      <c r="H83" s="380" t="s">
        <v>151</v>
      </c>
      <c r="I83" s="380" t="s">
        <v>151</v>
      </c>
      <c r="J83" s="1006" t="s">
        <v>151</v>
      </c>
      <c r="K83" s="1007" t="s">
        <v>151</v>
      </c>
      <c r="L83" s="1007" t="s">
        <v>151</v>
      </c>
      <c r="M83" s="1007" t="s">
        <v>151</v>
      </c>
      <c r="N83" s="1007" t="s">
        <v>151</v>
      </c>
      <c r="O83" s="1007" t="s">
        <v>151</v>
      </c>
      <c r="P83" s="1008"/>
      <c r="Q83" s="1009"/>
      <c r="R83" s="1009"/>
      <c r="S83" s="1009"/>
      <c r="T83" s="1009"/>
      <c r="U83" s="1009"/>
      <c r="V83" s="1010"/>
      <c r="W83" s="1009"/>
      <c r="X83" s="1009"/>
      <c r="Y83" s="1009"/>
      <c r="Z83" s="1009"/>
      <c r="AA83" s="1011"/>
      <c r="AB83" s="1012"/>
      <c r="AC83" s="1009"/>
      <c r="AD83" s="1009"/>
      <c r="AE83" s="1009"/>
      <c r="AF83" s="1009"/>
      <c r="AG83" s="1009"/>
      <c r="AH83" s="1010"/>
      <c r="AI83" s="1009"/>
      <c r="AJ83" s="1009"/>
      <c r="AK83" s="1009"/>
      <c r="AL83" s="1009"/>
      <c r="AM83" s="1011"/>
      <c r="AN83" s="1008"/>
      <c r="AO83" s="1009"/>
      <c r="AP83" s="1009"/>
      <c r="AQ83" s="1009"/>
      <c r="AR83" s="1009"/>
      <c r="AS83" s="1013"/>
      <c r="AT83" s="1009"/>
      <c r="AU83" s="1009"/>
      <c r="AV83" s="1009"/>
      <c r="AW83" s="1009"/>
      <c r="AX83" s="1009"/>
      <c r="AY83" s="1009"/>
      <c r="AZ83" s="1008"/>
      <c r="BA83" s="1009"/>
      <c r="BB83" s="1009"/>
      <c r="BC83" s="1009"/>
      <c r="BD83" s="1009"/>
      <c r="BE83" s="1009"/>
      <c r="BF83" s="1010"/>
      <c r="BG83" s="1009"/>
      <c r="BH83" s="1009"/>
      <c r="BI83" s="1009"/>
      <c r="BJ83" s="1009"/>
      <c r="BK83" s="1011"/>
      <c r="BL83" s="439"/>
      <c r="BM83" s="439"/>
      <c r="BN83" s="439"/>
      <c r="BO83" s="439"/>
      <c r="BP83" s="439"/>
      <c r="BQ83" s="439"/>
      <c r="BR83" s="439"/>
      <c r="BS83" s="439"/>
      <c r="BT83" s="439"/>
      <c r="BU83" s="439"/>
      <c r="BV83" s="704"/>
    </row>
    <row r="84" spans="1:74" ht="18.75" customHeight="1">
      <c r="A84" s="439"/>
      <c r="B84" s="439"/>
      <c r="C84" s="1019"/>
      <c r="D84" s="1019" t="s">
        <v>341</v>
      </c>
      <c r="E84" s="1020" t="s">
        <v>151</v>
      </c>
      <c r="F84" s="1021" t="s">
        <v>151</v>
      </c>
      <c r="G84" s="1021" t="s">
        <v>151</v>
      </c>
      <c r="H84" s="1021" t="s">
        <v>151</v>
      </c>
      <c r="I84" s="1021" t="s">
        <v>151</v>
      </c>
      <c r="J84" s="1022" t="s">
        <v>151</v>
      </c>
      <c r="K84" s="1023" t="s">
        <v>151</v>
      </c>
      <c r="L84" s="1023" t="s">
        <v>151</v>
      </c>
      <c r="M84" s="1023" t="s">
        <v>151</v>
      </c>
      <c r="N84" s="1023" t="s">
        <v>151</v>
      </c>
      <c r="O84" s="1023" t="s">
        <v>151</v>
      </c>
      <c r="P84" s="1026">
        <f>'クレカ '!C34</f>
        <v>185000</v>
      </c>
      <c r="Q84" s="1027">
        <f>'クレカ '!C66</f>
        <v>287000</v>
      </c>
      <c r="R84" s="1027">
        <f>'クレカ '!C97</f>
        <v>230000</v>
      </c>
      <c r="S84" s="1027">
        <f>'クレカ '!C129</f>
        <v>195000</v>
      </c>
      <c r="T84" s="1027">
        <f>'クレカ '!C160</f>
        <v>205220</v>
      </c>
      <c r="U84" s="1027">
        <f>'クレカ '!C196</f>
        <v>229462</v>
      </c>
      <c r="V84" s="1028">
        <f>'クレカ '!C227</f>
        <v>211013</v>
      </c>
      <c r="W84" s="1027">
        <f>'クレカ '!C259</f>
        <v>252829</v>
      </c>
      <c r="X84" s="1027">
        <f>'クレカ '!C290</f>
        <v>230469</v>
      </c>
      <c r="Y84" s="1027">
        <f>'クレカ '!C322</f>
        <v>389835</v>
      </c>
      <c r="Z84" s="1027">
        <f>'クレカ '!C354</f>
        <v>500600</v>
      </c>
      <c r="AA84" s="1029">
        <f>'クレカ '!C383</f>
        <v>580495</v>
      </c>
      <c r="AB84" s="1041">
        <f>'クレカ '!C415</f>
        <v>459296</v>
      </c>
      <c r="AC84" s="1027">
        <f>'クレカ '!C446</f>
        <v>290883</v>
      </c>
      <c r="AD84" s="1027">
        <f>'クレカ '!C478</f>
        <v>240000</v>
      </c>
      <c r="AE84" s="1027">
        <f>'クレカ '!C509</f>
        <v>250000</v>
      </c>
      <c r="AF84" s="1027">
        <f>'クレカ '!C541</f>
        <v>153484</v>
      </c>
      <c r="AG84" s="1027">
        <f>'クレカ '!C573</f>
        <v>52895</v>
      </c>
      <c r="AH84" s="1028">
        <f>'クレカ '!C604</f>
        <v>52895</v>
      </c>
      <c r="AI84" s="1027">
        <f>'クレカ '!C636</f>
        <v>40700</v>
      </c>
      <c r="AJ84" s="1027">
        <f>'クレカ '!C667</f>
        <v>40700</v>
      </c>
      <c r="AK84" s="1027">
        <f>'クレカ '!C699</f>
        <v>40700</v>
      </c>
      <c r="AL84" s="1027">
        <f>'クレカ '!C731</f>
        <v>40700</v>
      </c>
      <c r="AM84" s="1029">
        <f>'クレカ '!C760</f>
        <v>0</v>
      </c>
      <c r="AN84" s="1026">
        <v>0</v>
      </c>
      <c r="AO84" s="1027">
        <v>0</v>
      </c>
      <c r="AP84" s="1027">
        <v>0</v>
      </c>
      <c r="AQ84" s="1027">
        <v>0</v>
      </c>
      <c r="AR84" s="1027">
        <v>0</v>
      </c>
      <c r="AS84" s="1030">
        <v>0</v>
      </c>
      <c r="AT84" s="1027">
        <v>0</v>
      </c>
      <c r="AU84" s="1027">
        <v>0</v>
      </c>
      <c r="AV84" s="1027">
        <v>0</v>
      </c>
      <c r="AW84" s="1027">
        <v>0</v>
      </c>
      <c r="AX84" s="1027">
        <v>0</v>
      </c>
      <c r="AY84" s="1027">
        <v>0</v>
      </c>
      <c r="AZ84" s="1026">
        <v>0</v>
      </c>
      <c r="BA84" s="1027">
        <v>0</v>
      </c>
      <c r="BB84" s="1027">
        <v>0</v>
      </c>
      <c r="BC84" s="1027">
        <v>0</v>
      </c>
      <c r="BD84" s="1027">
        <v>0</v>
      </c>
      <c r="BE84" s="1027">
        <v>0</v>
      </c>
      <c r="BF84" s="1028">
        <v>0</v>
      </c>
      <c r="BG84" s="1027">
        <v>0</v>
      </c>
      <c r="BH84" s="1027">
        <v>0</v>
      </c>
      <c r="BI84" s="1027">
        <v>0</v>
      </c>
      <c r="BJ84" s="1027">
        <v>0</v>
      </c>
      <c r="BK84" s="1029">
        <v>0</v>
      </c>
      <c r="BL84" s="439"/>
      <c r="BM84" s="439"/>
      <c r="BN84" s="439"/>
      <c r="BO84" s="439"/>
      <c r="BP84" s="439"/>
      <c r="BQ84" s="439"/>
      <c r="BR84" s="439"/>
      <c r="BS84" s="439"/>
      <c r="BT84" s="439"/>
      <c r="BU84" s="439"/>
      <c r="BV84" s="704"/>
    </row>
    <row r="85" spans="1:74" ht="18.75" customHeight="1">
      <c r="A85" s="439"/>
      <c r="B85" s="439"/>
      <c r="C85" s="999" t="s">
        <v>342</v>
      </c>
      <c r="D85" s="1042" t="s">
        <v>343</v>
      </c>
      <c r="E85" s="1043"/>
      <c r="F85" s="1044"/>
      <c r="G85" s="1044"/>
      <c r="H85" s="1044"/>
      <c r="I85" s="1045"/>
      <c r="J85" s="1046"/>
      <c r="K85" s="1045"/>
      <c r="L85" s="1045"/>
      <c r="M85" s="1045"/>
      <c r="N85" s="1045"/>
      <c r="O85" s="1045"/>
      <c r="P85" s="1047"/>
      <c r="Q85" s="1045"/>
      <c r="R85" s="1045"/>
      <c r="S85" s="1045"/>
      <c r="T85" s="1045"/>
      <c r="U85" s="1045"/>
      <c r="V85" s="1046"/>
      <c r="W85" s="1045"/>
      <c r="X85" s="1045"/>
      <c r="Y85" s="1045"/>
      <c r="Z85" s="1045"/>
      <c r="AA85" s="1048"/>
      <c r="AB85" s="1049"/>
      <c r="AC85" s="1045"/>
      <c r="AD85" s="1045"/>
      <c r="AE85" s="1045"/>
      <c r="AF85" s="1045"/>
      <c r="AG85" s="1045"/>
      <c r="AH85" s="1046"/>
      <c r="AI85" s="1045"/>
      <c r="AJ85" s="1045"/>
      <c r="AK85" s="1045"/>
      <c r="AL85" s="1045"/>
      <c r="AM85" s="1048"/>
      <c r="AN85" s="1047"/>
      <c r="AO85" s="1045"/>
      <c r="AP85" s="1045"/>
      <c r="AQ85" s="1045"/>
      <c r="AR85" s="1045"/>
      <c r="AS85" s="1050"/>
      <c r="AT85" s="1045"/>
      <c r="AU85" s="1045"/>
      <c r="AV85" s="1045"/>
      <c r="AW85" s="1045"/>
      <c r="AX85" s="1045"/>
      <c r="AY85" s="1045"/>
      <c r="AZ85" s="1047"/>
      <c r="BA85" s="1045"/>
      <c r="BB85" s="1045"/>
      <c r="BC85" s="1045"/>
      <c r="BD85" s="1045"/>
      <c r="BE85" s="1045"/>
      <c r="BF85" s="1046"/>
      <c r="BG85" s="1045"/>
      <c r="BH85" s="1045"/>
      <c r="BI85" s="1045"/>
      <c r="BJ85" s="1045"/>
      <c r="BK85" s="1048"/>
      <c r="BL85" s="439"/>
      <c r="BM85" s="439"/>
      <c r="BN85" s="439"/>
      <c r="BO85" s="439"/>
      <c r="BP85" s="439"/>
      <c r="BQ85" s="439"/>
      <c r="BR85" s="439"/>
      <c r="BS85" s="439"/>
      <c r="BT85" s="439"/>
      <c r="BU85" s="439"/>
      <c r="BV85" s="704"/>
    </row>
    <row r="86" spans="1:74" ht="18.75" customHeight="1">
      <c r="A86" s="439"/>
      <c r="B86" s="439"/>
      <c r="C86" s="999"/>
      <c r="D86" s="1042" t="s">
        <v>344</v>
      </c>
      <c r="E86" s="1051"/>
      <c r="F86" s="1052"/>
      <c r="G86" s="1052"/>
      <c r="H86" s="1052"/>
      <c r="I86" s="1053"/>
      <c r="J86" s="1054"/>
      <c r="K86" s="1053"/>
      <c r="L86" s="1053"/>
      <c r="M86" s="1053"/>
      <c r="N86" s="1053"/>
      <c r="O86" s="1053"/>
      <c r="P86" s="1055"/>
      <c r="Q86" s="1053"/>
      <c r="R86" s="1053"/>
      <c r="S86" s="1053"/>
      <c r="T86" s="1053"/>
      <c r="U86" s="1053">
        <f t="shared" ref="U86:BK86" si="69">T86+U85-T87</f>
        <v>0</v>
      </c>
      <c r="V86" s="1054">
        <f t="shared" si="69"/>
        <v>0</v>
      </c>
      <c r="W86" s="1053">
        <f t="shared" si="69"/>
        <v>0</v>
      </c>
      <c r="X86" s="1053">
        <f t="shared" si="69"/>
        <v>0</v>
      </c>
      <c r="Y86" s="1053">
        <f t="shared" si="69"/>
        <v>0</v>
      </c>
      <c r="Z86" s="1053">
        <f t="shared" si="69"/>
        <v>0</v>
      </c>
      <c r="AA86" s="1056">
        <f t="shared" si="69"/>
        <v>0</v>
      </c>
      <c r="AB86" s="1057">
        <f t="shared" si="69"/>
        <v>0</v>
      </c>
      <c r="AC86" s="1053">
        <f t="shared" si="69"/>
        <v>0</v>
      </c>
      <c r="AD86" s="1053">
        <f t="shared" si="69"/>
        <v>0</v>
      </c>
      <c r="AE86" s="1053">
        <f t="shared" si="69"/>
        <v>0</v>
      </c>
      <c r="AF86" s="1053">
        <f t="shared" si="69"/>
        <v>0</v>
      </c>
      <c r="AG86" s="1053">
        <f t="shared" si="69"/>
        <v>0</v>
      </c>
      <c r="AH86" s="1054">
        <f t="shared" si="69"/>
        <v>0</v>
      </c>
      <c r="AI86" s="1053">
        <f t="shared" si="69"/>
        <v>0</v>
      </c>
      <c r="AJ86" s="1053">
        <f t="shared" si="69"/>
        <v>0</v>
      </c>
      <c r="AK86" s="1053">
        <f t="shared" si="69"/>
        <v>0</v>
      </c>
      <c r="AL86" s="1053">
        <f t="shared" si="69"/>
        <v>0</v>
      </c>
      <c r="AM86" s="1056">
        <f t="shared" si="69"/>
        <v>0</v>
      </c>
      <c r="AN86" s="1055">
        <f t="shared" si="69"/>
        <v>0</v>
      </c>
      <c r="AO86" s="1053">
        <f t="shared" si="69"/>
        <v>0</v>
      </c>
      <c r="AP86" s="1053">
        <f t="shared" si="69"/>
        <v>0</v>
      </c>
      <c r="AQ86" s="1053">
        <f t="shared" si="69"/>
        <v>0</v>
      </c>
      <c r="AR86" s="1053">
        <f t="shared" si="69"/>
        <v>0</v>
      </c>
      <c r="AS86" s="1058">
        <f t="shared" si="69"/>
        <v>0</v>
      </c>
      <c r="AT86" s="1053">
        <f t="shared" si="69"/>
        <v>0</v>
      </c>
      <c r="AU86" s="1053">
        <f t="shared" si="69"/>
        <v>0</v>
      </c>
      <c r="AV86" s="1053">
        <f t="shared" si="69"/>
        <v>0</v>
      </c>
      <c r="AW86" s="1053">
        <f t="shared" si="69"/>
        <v>0</v>
      </c>
      <c r="AX86" s="1053">
        <f t="shared" si="69"/>
        <v>0</v>
      </c>
      <c r="AY86" s="1053">
        <f t="shared" si="69"/>
        <v>0</v>
      </c>
      <c r="AZ86" s="1055">
        <f t="shared" si="69"/>
        <v>0</v>
      </c>
      <c r="BA86" s="1053">
        <f t="shared" si="69"/>
        <v>0</v>
      </c>
      <c r="BB86" s="1053">
        <f t="shared" si="69"/>
        <v>0</v>
      </c>
      <c r="BC86" s="1053">
        <f t="shared" si="69"/>
        <v>0</v>
      </c>
      <c r="BD86" s="1053">
        <f t="shared" si="69"/>
        <v>0</v>
      </c>
      <c r="BE86" s="1053">
        <f t="shared" si="69"/>
        <v>0</v>
      </c>
      <c r="BF86" s="1054">
        <f t="shared" si="69"/>
        <v>0</v>
      </c>
      <c r="BG86" s="1053">
        <f t="shared" si="69"/>
        <v>0</v>
      </c>
      <c r="BH86" s="1053">
        <f t="shared" si="69"/>
        <v>0</v>
      </c>
      <c r="BI86" s="1053">
        <f t="shared" si="69"/>
        <v>0</v>
      </c>
      <c r="BJ86" s="1053">
        <f t="shared" si="69"/>
        <v>0</v>
      </c>
      <c r="BK86" s="1056">
        <f t="shared" si="69"/>
        <v>0</v>
      </c>
      <c r="BL86" s="439"/>
      <c r="BM86" s="439"/>
      <c r="BN86" s="439"/>
      <c r="BO86" s="439"/>
      <c r="BP86" s="439"/>
      <c r="BQ86" s="439"/>
      <c r="BR86" s="439"/>
      <c r="BS86" s="439"/>
      <c r="BT86" s="439"/>
      <c r="BU86" s="439"/>
      <c r="BV86" s="704"/>
    </row>
    <row r="87" spans="1:74" ht="18.75" customHeight="1">
      <c r="A87" s="439"/>
      <c r="B87" s="439"/>
      <c r="C87" s="999" t="s">
        <v>345</v>
      </c>
      <c r="D87" s="1059" t="s">
        <v>346</v>
      </c>
      <c r="E87" s="1051"/>
      <c r="F87" s="1052"/>
      <c r="G87" s="1052"/>
      <c r="H87" s="1052"/>
      <c r="I87" s="1053"/>
      <c r="J87" s="1054"/>
      <c r="K87" s="1053"/>
      <c r="L87" s="1053"/>
      <c r="M87" s="1053"/>
      <c r="N87" s="1053"/>
      <c r="O87" s="1053"/>
      <c r="P87" s="1055"/>
      <c r="Q87" s="1053"/>
      <c r="R87" s="1053"/>
      <c r="S87" s="1053"/>
      <c r="T87" s="1053"/>
      <c r="U87" s="1053">
        <f t="shared" ref="U87:BK87" si="70">U86/60</f>
        <v>0</v>
      </c>
      <c r="V87" s="1054">
        <f t="shared" si="70"/>
        <v>0</v>
      </c>
      <c r="W87" s="1053">
        <f t="shared" si="70"/>
        <v>0</v>
      </c>
      <c r="X87" s="1053">
        <f t="shared" si="70"/>
        <v>0</v>
      </c>
      <c r="Y87" s="1053">
        <f t="shared" si="70"/>
        <v>0</v>
      </c>
      <c r="Z87" s="1053">
        <f t="shared" si="70"/>
        <v>0</v>
      </c>
      <c r="AA87" s="1056">
        <f t="shared" si="70"/>
        <v>0</v>
      </c>
      <c r="AB87" s="1057">
        <f t="shared" si="70"/>
        <v>0</v>
      </c>
      <c r="AC87" s="1053">
        <f t="shared" si="70"/>
        <v>0</v>
      </c>
      <c r="AD87" s="1053">
        <f t="shared" si="70"/>
        <v>0</v>
      </c>
      <c r="AE87" s="1053">
        <f t="shared" si="70"/>
        <v>0</v>
      </c>
      <c r="AF87" s="1053">
        <f t="shared" si="70"/>
        <v>0</v>
      </c>
      <c r="AG87" s="1053">
        <f t="shared" si="70"/>
        <v>0</v>
      </c>
      <c r="AH87" s="1054">
        <f t="shared" si="70"/>
        <v>0</v>
      </c>
      <c r="AI87" s="1053">
        <f t="shared" si="70"/>
        <v>0</v>
      </c>
      <c r="AJ87" s="1053">
        <f t="shared" si="70"/>
        <v>0</v>
      </c>
      <c r="AK87" s="1053">
        <f t="shared" si="70"/>
        <v>0</v>
      </c>
      <c r="AL87" s="1053">
        <f t="shared" si="70"/>
        <v>0</v>
      </c>
      <c r="AM87" s="1056">
        <f t="shared" si="70"/>
        <v>0</v>
      </c>
      <c r="AN87" s="1055">
        <f t="shared" si="70"/>
        <v>0</v>
      </c>
      <c r="AO87" s="1053">
        <f t="shared" si="70"/>
        <v>0</v>
      </c>
      <c r="AP87" s="1053">
        <f t="shared" si="70"/>
        <v>0</v>
      </c>
      <c r="AQ87" s="1053">
        <f t="shared" si="70"/>
        <v>0</v>
      </c>
      <c r="AR87" s="1053">
        <f t="shared" si="70"/>
        <v>0</v>
      </c>
      <c r="AS87" s="1058">
        <f t="shared" si="70"/>
        <v>0</v>
      </c>
      <c r="AT87" s="1053">
        <f t="shared" si="70"/>
        <v>0</v>
      </c>
      <c r="AU87" s="1053">
        <f t="shared" si="70"/>
        <v>0</v>
      </c>
      <c r="AV87" s="1053">
        <f t="shared" si="70"/>
        <v>0</v>
      </c>
      <c r="AW87" s="1053">
        <f t="shared" si="70"/>
        <v>0</v>
      </c>
      <c r="AX87" s="1053">
        <f t="shared" si="70"/>
        <v>0</v>
      </c>
      <c r="AY87" s="1053">
        <f t="shared" si="70"/>
        <v>0</v>
      </c>
      <c r="AZ87" s="1055">
        <f t="shared" si="70"/>
        <v>0</v>
      </c>
      <c r="BA87" s="1053">
        <f t="shared" si="70"/>
        <v>0</v>
      </c>
      <c r="BB87" s="1053">
        <f t="shared" si="70"/>
        <v>0</v>
      </c>
      <c r="BC87" s="1053">
        <f t="shared" si="70"/>
        <v>0</v>
      </c>
      <c r="BD87" s="1053">
        <f t="shared" si="70"/>
        <v>0</v>
      </c>
      <c r="BE87" s="1053">
        <f t="shared" si="70"/>
        <v>0</v>
      </c>
      <c r="BF87" s="1054">
        <f t="shared" si="70"/>
        <v>0</v>
      </c>
      <c r="BG87" s="1053">
        <f t="shared" si="70"/>
        <v>0</v>
      </c>
      <c r="BH87" s="1053">
        <f t="shared" si="70"/>
        <v>0</v>
      </c>
      <c r="BI87" s="1053">
        <f t="shared" si="70"/>
        <v>0</v>
      </c>
      <c r="BJ87" s="1053">
        <f t="shared" si="70"/>
        <v>0</v>
      </c>
      <c r="BK87" s="1056">
        <f t="shared" si="70"/>
        <v>0</v>
      </c>
      <c r="BL87" s="439"/>
      <c r="BM87" s="439"/>
      <c r="BN87" s="439"/>
      <c r="BO87" s="439"/>
      <c r="BP87" s="439"/>
      <c r="BQ87" s="439"/>
      <c r="BR87" s="439"/>
      <c r="BS87" s="439"/>
      <c r="BT87" s="439"/>
      <c r="BU87" s="439"/>
      <c r="BV87" s="704"/>
    </row>
    <row r="88" spans="1:74" ht="18.75" customHeight="1">
      <c r="A88" s="439"/>
      <c r="B88" s="439"/>
      <c r="C88" s="1060" t="s">
        <v>347</v>
      </c>
      <c r="D88" s="1061">
        <v>0.03</v>
      </c>
      <c r="E88" s="1062"/>
      <c r="F88" s="1063"/>
      <c r="G88" s="1063"/>
      <c r="H88" s="1063"/>
      <c r="I88" s="1064"/>
      <c r="J88" s="1065"/>
      <c r="K88" s="1064"/>
      <c r="L88" s="1064"/>
      <c r="M88" s="1064"/>
      <c r="N88" s="1064"/>
      <c r="O88" s="1064"/>
      <c r="P88" s="1066"/>
      <c r="Q88" s="1064"/>
      <c r="R88" s="1064"/>
      <c r="S88" s="1064"/>
      <c r="T88" s="1064"/>
      <c r="U88" s="1064">
        <f t="shared" ref="U88:BK88" si="71">U86*3%</f>
        <v>0</v>
      </c>
      <c r="V88" s="1065">
        <f t="shared" si="71"/>
        <v>0</v>
      </c>
      <c r="W88" s="1064">
        <f t="shared" si="71"/>
        <v>0</v>
      </c>
      <c r="X88" s="1064">
        <f t="shared" si="71"/>
        <v>0</v>
      </c>
      <c r="Y88" s="1064">
        <f t="shared" si="71"/>
        <v>0</v>
      </c>
      <c r="Z88" s="1064">
        <f t="shared" si="71"/>
        <v>0</v>
      </c>
      <c r="AA88" s="1067">
        <f t="shared" si="71"/>
        <v>0</v>
      </c>
      <c r="AB88" s="1068">
        <f t="shared" si="71"/>
        <v>0</v>
      </c>
      <c r="AC88" s="1064">
        <f t="shared" si="71"/>
        <v>0</v>
      </c>
      <c r="AD88" s="1064">
        <f t="shared" si="71"/>
        <v>0</v>
      </c>
      <c r="AE88" s="1064">
        <f t="shared" si="71"/>
        <v>0</v>
      </c>
      <c r="AF88" s="1064">
        <f t="shared" si="71"/>
        <v>0</v>
      </c>
      <c r="AG88" s="1064">
        <f t="shared" si="71"/>
        <v>0</v>
      </c>
      <c r="AH88" s="1065">
        <f t="shared" si="71"/>
        <v>0</v>
      </c>
      <c r="AI88" s="1064">
        <f t="shared" si="71"/>
        <v>0</v>
      </c>
      <c r="AJ88" s="1064">
        <f t="shared" si="71"/>
        <v>0</v>
      </c>
      <c r="AK88" s="1064">
        <f t="shared" si="71"/>
        <v>0</v>
      </c>
      <c r="AL88" s="1064">
        <f t="shared" si="71"/>
        <v>0</v>
      </c>
      <c r="AM88" s="1067">
        <f t="shared" si="71"/>
        <v>0</v>
      </c>
      <c r="AN88" s="1066">
        <f t="shared" si="71"/>
        <v>0</v>
      </c>
      <c r="AO88" s="1064">
        <f t="shared" si="71"/>
        <v>0</v>
      </c>
      <c r="AP88" s="1064">
        <f t="shared" si="71"/>
        <v>0</v>
      </c>
      <c r="AQ88" s="1064">
        <f t="shared" si="71"/>
        <v>0</v>
      </c>
      <c r="AR88" s="1064">
        <f t="shared" si="71"/>
        <v>0</v>
      </c>
      <c r="AS88" s="1069">
        <f t="shared" si="71"/>
        <v>0</v>
      </c>
      <c r="AT88" s="1064">
        <f t="shared" si="71"/>
        <v>0</v>
      </c>
      <c r="AU88" s="1064">
        <f t="shared" si="71"/>
        <v>0</v>
      </c>
      <c r="AV88" s="1064">
        <f t="shared" si="71"/>
        <v>0</v>
      </c>
      <c r="AW88" s="1064">
        <f t="shared" si="71"/>
        <v>0</v>
      </c>
      <c r="AX88" s="1064">
        <f t="shared" si="71"/>
        <v>0</v>
      </c>
      <c r="AY88" s="1064">
        <f t="shared" si="71"/>
        <v>0</v>
      </c>
      <c r="AZ88" s="1066">
        <f t="shared" si="71"/>
        <v>0</v>
      </c>
      <c r="BA88" s="1064">
        <f t="shared" si="71"/>
        <v>0</v>
      </c>
      <c r="BB88" s="1064">
        <f t="shared" si="71"/>
        <v>0</v>
      </c>
      <c r="BC88" s="1064">
        <f t="shared" si="71"/>
        <v>0</v>
      </c>
      <c r="BD88" s="1064">
        <f t="shared" si="71"/>
        <v>0</v>
      </c>
      <c r="BE88" s="1064">
        <f t="shared" si="71"/>
        <v>0</v>
      </c>
      <c r="BF88" s="1065">
        <f t="shared" si="71"/>
        <v>0</v>
      </c>
      <c r="BG88" s="1064">
        <f t="shared" si="71"/>
        <v>0</v>
      </c>
      <c r="BH88" s="1064">
        <f t="shared" si="71"/>
        <v>0</v>
      </c>
      <c r="BI88" s="1064">
        <f t="shared" si="71"/>
        <v>0</v>
      </c>
      <c r="BJ88" s="1064">
        <f t="shared" si="71"/>
        <v>0</v>
      </c>
      <c r="BK88" s="1067">
        <f t="shared" si="71"/>
        <v>0</v>
      </c>
      <c r="BL88" s="439"/>
      <c r="BM88" s="439"/>
      <c r="BN88" s="439"/>
      <c r="BO88" s="439"/>
      <c r="BP88" s="439"/>
      <c r="BQ88" s="439"/>
      <c r="BR88" s="439"/>
      <c r="BS88" s="439"/>
      <c r="BT88" s="439"/>
      <c r="BU88" s="439"/>
      <c r="BV88" s="704"/>
    </row>
    <row r="89" spans="1:74" ht="18.75" customHeight="1">
      <c r="A89" s="439"/>
      <c r="B89" s="439"/>
      <c r="C89" s="1993" t="s">
        <v>337</v>
      </c>
      <c r="D89" s="1070" t="s">
        <v>348</v>
      </c>
      <c r="E89" s="1051"/>
      <c r="F89" s="1052"/>
      <c r="G89" s="1052"/>
      <c r="H89" s="1052"/>
      <c r="I89" s="1071"/>
      <c r="J89" s="1072"/>
      <c r="K89" s="1071"/>
      <c r="L89" s="1071"/>
      <c r="M89" s="1071"/>
      <c r="N89" s="1071"/>
      <c r="O89" s="1071"/>
      <c r="P89" s="1073"/>
      <c r="Q89" s="1071"/>
      <c r="R89" s="1071"/>
      <c r="S89" s="1071"/>
      <c r="T89" s="1071"/>
      <c r="U89" s="1071">
        <f t="shared" ref="U89:BK89" si="72">T92-U77</f>
        <v>-13900</v>
      </c>
      <c r="V89" s="1072" t="e">
        <f t="shared" si="72"/>
        <v>#VALUE!</v>
      </c>
      <c r="W89" s="1071" t="e">
        <f t="shared" si="72"/>
        <v>#VALUE!</v>
      </c>
      <c r="X89" s="1071" t="e">
        <f t="shared" si="72"/>
        <v>#VALUE!</v>
      </c>
      <c r="Y89" s="1071" t="e">
        <f t="shared" si="72"/>
        <v>#VALUE!</v>
      </c>
      <c r="Z89" s="1071" t="e">
        <f t="shared" si="72"/>
        <v>#VALUE!</v>
      </c>
      <c r="AA89" s="1074" t="e">
        <f t="shared" si="72"/>
        <v>#VALUE!</v>
      </c>
      <c r="AB89" s="1075" t="e">
        <f t="shared" si="72"/>
        <v>#VALUE!</v>
      </c>
      <c r="AC89" s="1071" t="e">
        <f t="shared" si="72"/>
        <v>#VALUE!</v>
      </c>
      <c r="AD89" s="1071" t="e">
        <f t="shared" si="72"/>
        <v>#VALUE!</v>
      </c>
      <c r="AE89" s="1071" t="e">
        <f t="shared" si="72"/>
        <v>#VALUE!</v>
      </c>
      <c r="AF89" s="1071" t="e">
        <f t="shared" si="72"/>
        <v>#VALUE!</v>
      </c>
      <c r="AG89" s="1071" t="e">
        <f t="shared" si="72"/>
        <v>#VALUE!</v>
      </c>
      <c r="AH89" s="1072" t="e">
        <f t="shared" si="72"/>
        <v>#VALUE!</v>
      </c>
      <c r="AI89" s="1071" t="e">
        <f t="shared" si="72"/>
        <v>#VALUE!</v>
      </c>
      <c r="AJ89" s="1071" t="e">
        <f t="shared" si="72"/>
        <v>#VALUE!</v>
      </c>
      <c r="AK89" s="1071" t="e">
        <f t="shared" si="72"/>
        <v>#VALUE!</v>
      </c>
      <c r="AL89" s="1071" t="e">
        <f t="shared" si="72"/>
        <v>#VALUE!</v>
      </c>
      <c r="AM89" s="1074" t="e">
        <f t="shared" si="72"/>
        <v>#VALUE!</v>
      </c>
      <c r="AN89" s="1073" t="e">
        <f t="shared" si="72"/>
        <v>#VALUE!</v>
      </c>
      <c r="AO89" s="1071" t="e">
        <f t="shared" si="72"/>
        <v>#VALUE!</v>
      </c>
      <c r="AP89" s="1071" t="e">
        <f t="shared" si="72"/>
        <v>#VALUE!</v>
      </c>
      <c r="AQ89" s="1071" t="e">
        <f t="shared" si="72"/>
        <v>#VALUE!</v>
      </c>
      <c r="AR89" s="1071" t="e">
        <f t="shared" si="72"/>
        <v>#VALUE!</v>
      </c>
      <c r="AS89" s="1076" t="e">
        <f t="shared" si="72"/>
        <v>#VALUE!</v>
      </c>
      <c r="AT89" s="1071" t="e">
        <f t="shared" si="72"/>
        <v>#VALUE!</v>
      </c>
      <c r="AU89" s="1071" t="e">
        <f t="shared" si="72"/>
        <v>#VALUE!</v>
      </c>
      <c r="AV89" s="1071" t="e">
        <f t="shared" si="72"/>
        <v>#VALUE!</v>
      </c>
      <c r="AW89" s="1071" t="e">
        <f t="shared" si="72"/>
        <v>#VALUE!</v>
      </c>
      <c r="AX89" s="1071" t="e">
        <f t="shared" si="72"/>
        <v>#VALUE!</v>
      </c>
      <c r="AY89" s="1071" t="e">
        <f t="shared" si="72"/>
        <v>#VALUE!</v>
      </c>
      <c r="AZ89" s="1073" t="e">
        <f t="shared" si="72"/>
        <v>#VALUE!</v>
      </c>
      <c r="BA89" s="1071" t="e">
        <f t="shared" si="72"/>
        <v>#VALUE!</v>
      </c>
      <c r="BB89" s="1071" t="e">
        <f t="shared" si="72"/>
        <v>#VALUE!</v>
      </c>
      <c r="BC89" s="1071" t="e">
        <f t="shared" si="72"/>
        <v>#VALUE!</v>
      </c>
      <c r="BD89" s="1071" t="e">
        <f t="shared" si="72"/>
        <v>#VALUE!</v>
      </c>
      <c r="BE89" s="1071" t="e">
        <f t="shared" si="72"/>
        <v>#VALUE!</v>
      </c>
      <c r="BF89" s="1072" t="e">
        <f t="shared" si="72"/>
        <v>#VALUE!</v>
      </c>
      <c r="BG89" s="1071" t="e">
        <f t="shared" si="72"/>
        <v>#VALUE!</v>
      </c>
      <c r="BH89" s="1071" t="e">
        <f t="shared" si="72"/>
        <v>#VALUE!</v>
      </c>
      <c r="BI89" s="1071" t="e">
        <f t="shared" si="72"/>
        <v>#VALUE!</v>
      </c>
      <c r="BJ89" s="1071" t="e">
        <f t="shared" si="72"/>
        <v>#VALUE!</v>
      </c>
      <c r="BK89" s="1074" t="e">
        <f t="shared" si="72"/>
        <v>#VALUE!</v>
      </c>
      <c r="BL89" s="439"/>
      <c r="BM89" s="439"/>
      <c r="BN89" s="439"/>
      <c r="BO89" s="439"/>
      <c r="BP89" s="439"/>
      <c r="BQ89" s="439"/>
      <c r="BR89" s="439"/>
      <c r="BS89" s="439"/>
      <c r="BT89" s="439"/>
      <c r="BU89" s="439"/>
      <c r="BV89" s="704"/>
    </row>
    <row r="90" spans="1:74" ht="18.75" customHeight="1">
      <c r="A90" s="439"/>
      <c r="B90" s="439"/>
      <c r="C90" s="1994"/>
      <c r="D90" s="1070" t="s">
        <v>349</v>
      </c>
      <c r="E90" s="1051"/>
      <c r="F90" s="1052"/>
      <c r="G90" s="1052"/>
      <c r="H90" s="1052"/>
      <c r="I90" s="1071"/>
      <c r="J90" s="1072"/>
      <c r="K90" s="1071"/>
      <c r="L90" s="1071"/>
      <c r="M90" s="1071"/>
      <c r="N90" s="1071"/>
      <c r="O90" s="1071"/>
      <c r="P90" s="1073"/>
      <c r="Q90" s="1071"/>
      <c r="R90" s="1071"/>
      <c r="S90" s="1071"/>
      <c r="T90" s="1071"/>
      <c r="U90" s="1071">
        <f t="shared" ref="U90:BK90" si="73">U89-U78</f>
        <v>-14225</v>
      </c>
      <c r="V90" s="1072" t="e">
        <f t="shared" si="73"/>
        <v>#VALUE!</v>
      </c>
      <c r="W90" s="1071" t="e">
        <f t="shared" si="73"/>
        <v>#VALUE!</v>
      </c>
      <c r="X90" s="1071" t="e">
        <f t="shared" si="73"/>
        <v>#VALUE!</v>
      </c>
      <c r="Y90" s="1071" t="e">
        <f t="shared" si="73"/>
        <v>#VALUE!</v>
      </c>
      <c r="Z90" s="1071" t="e">
        <f t="shared" si="73"/>
        <v>#VALUE!</v>
      </c>
      <c r="AA90" s="1074" t="e">
        <f t="shared" si="73"/>
        <v>#VALUE!</v>
      </c>
      <c r="AB90" s="1075" t="e">
        <f t="shared" si="73"/>
        <v>#VALUE!</v>
      </c>
      <c r="AC90" s="1071" t="e">
        <f t="shared" si="73"/>
        <v>#VALUE!</v>
      </c>
      <c r="AD90" s="1071" t="e">
        <f t="shared" si="73"/>
        <v>#VALUE!</v>
      </c>
      <c r="AE90" s="1071" t="e">
        <f t="shared" si="73"/>
        <v>#VALUE!</v>
      </c>
      <c r="AF90" s="1071" t="e">
        <f t="shared" si="73"/>
        <v>#VALUE!</v>
      </c>
      <c r="AG90" s="1071" t="e">
        <f t="shared" si="73"/>
        <v>#VALUE!</v>
      </c>
      <c r="AH90" s="1072" t="e">
        <f t="shared" si="73"/>
        <v>#VALUE!</v>
      </c>
      <c r="AI90" s="1071" t="e">
        <f t="shared" si="73"/>
        <v>#VALUE!</v>
      </c>
      <c r="AJ90" s="1071" t="e">
        <f t="shared" si="73"/>
        <v>#VALUE!</v>
      </c>
      <c r="AK90" s="1071" t="e">
        <f t="shared" si="73"/>
        <v>#VALUE!</v>
      </c>
      <c r="AL90" s="1071" t="e">
        <f t="shared" si="73"/>
        <v>#VALUE!</v>
      </c>
      <c r="AM90" s="1074" t="e">
        <f t="shared" si="73"/>
        <v>#VALUE!</v>
      </c>
      <c r="AN90" s="1073" t="e">
        <f t="shared" si="73"/>
        <v>#VALUE!</v>
      </c>
      <c r="AO90" s="1071" t="e">
        <f t="shared" si="73"/>
        <v>#VALUE!</v>
      </c>
      <c r="AP90" s="1071" t="e">
        <f t="shared" si="73"/>
        <v>#VALUE!</v>
      </c>
      <c r="AQ90" s="1071" t="e">
        <f t="shared" si="73"/>
        <v>#VALUE!</v>
      </c>
      <c r="AR90" s="1071" t="e">
        <f t="shared" si="73"/>
        <v>#VALUE!</v>
      </c>
      <c r="AS90" s="1076" t="e">
        <f t="shared" si="73"/>
        <v>#VALUE!</v>
      </c>
      <c r="AT90" s="1071" t="e">
        <f t="shared" si="73"/>
        <v>#VALUE!</v>
      </c>
      <c r="AU90" s="1071" t="e">
        <f t="shared" si="73"/>
        <v>#VALUE!</v>
      </c>
      <c r="AV90" s="1071" t="e">
        <f t="shared" si="73"/>
        <v>#VALUE!</v>
      </c>
      <c r="AW90" s="1071" t="e">
        <f t="shared" si="73"/>
        <v>#VALUE!</v>
      </c>
      <c r="AX90" s="1071" t="e">
        <f t="shared" si="73"/>
        <v>#VALUE!</v>
      </c>
      <c r="AY90" s="1071" t="e">
        <f t="shared" si="73"/>
        <v>#VALUE!</v>
      </c>
      <c r="AZ90" s="1073" t="e">
        <f t="shared" si="73"/>
        <v>#VALUE!</v>
      </c>
      <c r="BA90" s="1071" t="e">
        <f t="shared" si="73"/>
        <v>#VALUE!</v>
      </c>
      <c r="BB90" s="1071" t="e">
        <f t="shared" si="73"/>
        <v>#VALUE!</v>
      </c>
      <c r="BC90" s="1071" t="e">
        <f t="shared" si="73"/>
        <v>#VALUE!</v>
      </c>
      <c r="BD90" s="1071" t="e">
        <f t="shared" si="73"/>
        <v>#VALUE!</v>
      </c>
      <c r="BE90" s="1071" t="e">
        <f t="shared" si="73"/>
        <v>#VALUE!</v>
      </c>
      <c r="BF90" s="1072" t="e">
        <f t="shared" si="73"/>
        <v>#VALUE!</v>
      </c>
      <c r="BG90" s="1071" t="e">
        <f t="shared" si="73"/>
        <v>#VALUE!</v>
      </c>
      <c r="BH90" s="1071" t="e">
        <f t="shared" si="73"/>
        <v>#VALUE!</v>
      </c>
      <c r="BI90" s="1071" t="e">
        <f t="shared" si="73"/>
        <v>#VALUE!</v>
      </c>
      <c r="BJ90" s="1071" t="e">
        <f t="shared" si="73"/>
        <v>#VALUE!</v>
      </c>
      <c r="BK90" s="1074" t="e">
        <f t="shared" si="73"/>
        <v>#VALUE!</v>
      </c>
      <c r="BL90" s="439"/>
      <c r="BM90" s="439"/>
      <c r="BN90" s="439"/>
      <c r="BO90" s="439"/>
      <c r="BP90" s="439"/>
      <c r="BQ90" s="439"/>
      <c r="BR90" s="439"/>
      <c r="BS90" s="439"/>
      <c r="BT90" s="439"/>
      <c r="BU90" s="439"/>
      <c r="BV90" s="704"/>
    </row>
    <row r="91" spans="1:74" ht="18.75" customHeight="1">
      <c r="A91" s="439"/>
      <c r="B91" s="439"/>
      <c r="C91" s="1994"/>
      <c r="D91" s="1070" t="s">
        <v>350</v>
      </c>
      <c r="E91" s="1051"/>
      <c r="F91" s="1052"/>
      <c r="G91" s="1052"/>
      <c r="H91" s="1052"/>
      <c r="I91" s="1071"/>
      <c r="J91" s="1072"/>
      <c r="K91" s="1071"/>
      <c r="L91" s="1071"/>
      <c r="M91" s="1071"/>
      <c r="N91" s="1071"/>
      <c r="O91" s="1071"/>
      <c r="P91" s="1073"/>
      <c r="Q91" s="1071"/>
      <c r="R91" s="1071"/>
      <c r="S91" s="1071"/>
      <c r="T91" s="1071"/>
      <c r="U91" s="1071">
        <f t="shared" ref="U91:BK91" si="74">U90-U79-U84</f>
        <v>-255001</v>
      </c>
      <c r="V91" s="1072" t="e">
        <f t="shared" si="74"/>
        <v>#VALUE!</v>
      </c>
      <c r="W91" s="1071" t="e">
        <f t="shared" si="74"/>
        <v>#VALUE!</v>
      </c>
      <c r="X91" s="1071" t="e">
        <f t="shared" si="74"/>
        <v>#VALUE!</v>
      </c>
      <c r="Y91" s="1071" t="e">
        <f t="shared" si="74"/>
        <v>#VALUE!</v>
      </c>
      <c r="Z91" s="1071" t="e">
        <f t="shared" si="74"/>
        <v>#VALUE!</v>
      </c>
      <c r="AA91" s="1074" t="e">
        <f t="shared" si="74"/>
        <v>#VALUE!</v>
      </c>
      <c r="AB91" s="1075" t="e">
        <f t="shared" si="74"/>
        <v>#VALUE!</v>
      </c>
      <c r="AC91" s="1071" t="e">
        <f t="shared" si="74"/>
        <v>#VALUE!</v>
      </c>
      <c r="AD91" s="1071" t="e">
        <f t="shared" si="74"/>
        <v>#VALUE!</v>
      </c>
      <c r="AE91" s="1071" t="e">
        <f t="shared" si="74"/>
        <v>#VALUE!</v>
      </c>
      <c r="AF91" s="1071" t="e">
        <f t="shared" si="74"/>
        <v>#VALUE!</v>
      </c>
      <c r="AG91" s="1071" t="e">
        <f t="shared" si="74"/>
        <v>#VALUE!</v>
      </c>
      <c r="AH91" s="1072" t="e">
        <f t="shared" si="74"/>
        <v>#VALUE!</v>
      </c>
      <c r="AI91" s="1071" t="e">
        <f t="shared" si="74"/>
        <v>#VALUE!</v>
      </c>
      <c r="AJ91" s="1071" t="e">
        <f t="shared" si="74"/>
        <v>#VALUE!</v>
      </c>
      <c r="AK91" s="1071" t="e">
        <f t="shared" si="74"/>
        <v>#VALUE!</v>
      </c>
      <c r="AL91" s="1071" t="e">
        <f t="shared" si="74"/>
        <v>#VALUE!</v>
      </c>
      <c r="AM91" s="1074" t="e">
        <f t="shared" si="74"/>
        <v>#VALUE!</v>
      </c>
      <c r="AN91" s="1073" t="e">
        <f t="shared" si="74"/>
        <v>#VALUE!</v>
      </c>
      <c r="AO91" s="1071" t="e">
        <f t="shared" si="74"/>
        <v>#VALUE!</v>
      </c>
      <c r="AP91" s="1071" t="e">
        <f t="shared" si="74"/>
        <v>#VALUE!</v>
      </c>
      <c r="AQ91" s="1071" t="e">
        <f t="shared" si="74"/>
        <v>#VALUE!</v>
      </c>
      <c r="AR91" s="1071" t="e">
        <f t="shared" si="74"/>
        <v>#VALUE!</v>
      </c>
      <c r="AS91" s="1076" t="e">
        <f t="shared" si="74"/>
        <v>#VALUE!</v>
      </c>
      <c r="AT91" s="1071" t="e">
        <f t="shared" si="74"/>
        <v>#VALUE!</v>
      </c>
      <c r="AU91" s="1071" t="e">
        <f t="shared" si="74"/>
        <v>#VALUE!</v>
      </c>
      <c r="AV91" s="1071" t="e">
        <f t="shared" si="74"/>
        <v>#VALUE!</v>
      </c>
      <c r="AW91" s="1071" t="e">
        <f t="shared" si="74"/>
        <v>#VALUE!</v>
      </c>
      <c r="AX91" s="1071" t="e">
        <f t="shared" si="74"/>
        <v>#VALUE!</v>
      </c>
      <c r="AY91" s="1071" t="e">
        <f t="shared" si="74"/>
        <v>#VALUE!</v>
      </c>
      <c r="AZ91" s="1073" t="e">
        <f t="shared" si="74"/>
        <v>#VALUE!</v>
      </c>
      <c r="BA91" s="1071" t="e">
        <f t="shared" si="74"/>
        <v>#VALUE!</v>
      </c>
      <c r="BB91" s="1071" t="e">
        <f t="shared" si="74"/>
        <v>#VALUE!</v>
      </c>
      <c r="BC91" s="1071" t="e">
        <f t="shared" si="74"/>
        <v>#VALUE!</v>
      </c>
      <c r="BD91" s="1071" t="e">
        <f t="shared" si="74"/>
        <v>#VALUE!</v>
      </c>
      <c r="BE91" s="1071" t="e">
        <f t="shared" si="74"/>
        <v>#VALUE!</v>
      </c>
      <c r="BF91" s="1072" t="e">
        <f t="shared" si="74"/>
        <v>#VALUE!</v>
      </c>
      <c r="BG91" s="1071" t="e">
        <f t="shared" si="74"/>
        <v>#VALUE!</v>
      </c>
      <c r="BH91" s="1071" t="e">
        <f t="shared" si="74"/>
        <v>#VALUE!</v>
      </c>
      <c r="BI91" s="1071" t="e">
        <f t="shared" si="74"/>
        <v>#VALUE!</v>
      </c>
      <c r="BJ91" s="1071" t="e">
        <f t="shared" si="74"/>
        <v>#VALUE!</v>
      </c>
      <c r="BK91" s="1074" t="e">
        <f t="shared" si="74"/>
        <v>#VALUE!</v>
      </c>
      <c r="BL91" s="439"/>
      <c r="BM91" s="439"/>
      <c r="BN91" s="439"/>
      <c r="BO91" s="439"/>
      <c r="BP91" s="439"/>
      <c r="BQ91" s="439"/>
      <c r="BR91" s="439"/>
      <c r="BS91" s="439"/>
      <c r="BT91" s="439"/>
      <c r="BU91" s="439"/>
      <c r="BV91" s="704"/>
    </row>
    <row r="92" spans="1:74" ht="18.75" customHeight="1">
      <c r="A92" s="439"/>
      <c r="B92" s="439"/>
      <c r="C92" s="1995"/>
      <c r="D92" s="1077" t="s">
        <v>351</v>
      </c>
      <c r="E92" s="1078"/>
      <c r="F92" s="1079"/>
      <c r="G92" s="1079"/>
      <c r="H92" s="1079"/>
      <c r="I92" s="1080"/>
      <c r="J92" s="1081"/>
      <c r="K92" s="1080"/>
      <c r="L92" s="1080"/>
      <c r="M92" s="1080"/>
      <c r="N92" s="1080"/>
      <c r="O92" s="1080"/>
      <c r="P92" s="1082"/>
      <c r="Q92" s="1080"/>
      <c r="R92" s="1080"/>
      <c r="S92" s="1080"/>
      <c r="T92" s="1080"/>
      <c r="U92" s="1080" t="e">
        <f t="shared" ref="U92:BK92" si="75">U91-U80-#REF!-#REF!+(U85-U87-U88)+T76</f>
        <v>#VALUE!</v>
      </c>
      <c r="V92" s="1081" t="e">
        <f t="shared" si="75"/>
        <v>#VALUE!</v>
      </c>
      <c r="W92" s="1080" t="e">
        <f t="shared" si="75"/>
        <v>#VALUE!</v>
      </c>
      <c r="X92" s="1080" t="e">
        <f t="shared" si="75"/>
        <v>#VALUE!</v>
      </c>
      <c r="Y92" s="1080" t="e">
        <f t="shared" si="75"/>
        <v>#VALUE!</v>
      </c>
      <c r="Z92" s="1080" t="e">
        <f t="shared" si="75"/>
        <v>#VALUE!</v>
      </c>
      <c r="AA92" s="1083" t="e">
        <f t="shared" si="75"/>
        <v>#VALUE!</v>
      </c>
      <c r="AB92" s="1084" t="e">
        <f t="shared" si="75"/>
        <v>#VALUE!</v>
      </c>
      <c r="AC92" s="1085" t="e">
        <f t="shared" si="75"/>
        <v>#VALUE!</v>
      </c>
      <c r="AD92" s="1085" t="e">
        <f t="shared" si="75"/>
        <v>#VALUE!</v>
      </c>
      <c r="AE92" s="1085" t="e">
        <f t="shared" si="75"/>
        <v>#VALUE!</v>
      </c>
      <c r="AF92" s="1085" t="e">
        <f t="shared" si="75"/>
        <v>#VALUE!</v>
      </c>
      <c r="AG92" s="1085" t="e">
        <f t="shared" si="75"/>
        <v>#VALUE!</v>
      </c>
      <c r="AH92" s="1086" t="e">
        <f t="shared" si="75"/>
        <v>#VALUE!</v>
      </c>
      <c r="AI92" s="1085" t="e">
        <f t="shared" si="75"/>
        <v>#VALUE!</v>
      </c>
      <c r="AJ92" s="1085" t="e">
        <f t="shared" si="75"/>
        <v>#VALUE!</v>
      </c>
      <c r="AK92" s="1085" t="e">
        <f t="shared" si="75"/>
        <v>#VALUE!</v>
      </c>
      <c r="AL92" s="1085" t="e">
        <f t="shared" si="75"/>
        <v>#VALUE!</v>
      </c>
      <c r="AM92" s="1087" t="e">
        <f t="shared" si="75"/>
        <v>#VALUE!</v>
      </c>
      <c r="AN92" s="1088" t="e">
        <f t="shared" si="75"/>
        <v>#VALUE!</v>
      </c>
      <c r="AO92" s="1080" t="e">
        <f t="shared" si="75"/>
        <v>#VALUE!</v>
      </c>
      <c r="AP92" s="1080" t="e">
        <f t="shared" si="75"/>
        <v>#VALUE!</v>
      </c>
      <c r="AQ92" s="1080" t="e">
        <f t="shared" si="75"/>
        <v>#VALUE!</v>
      </c>
      <c r="AR92" s="1080" t="e">
        <f t="shared" si="75"/>
        <v>#VALUE!</v>
      </c>
      <c r="AS92" s="1089" t="e">
        <f t="shared" si="75"/>
        <v>#VALUE!</v>
      </c>
      <c r="AT92" s="1080" t="e">
        <f t="shared" si="75"/>
        <v>#VALUE!</v>
      </c>
      <c r="AU92" s="1080" t="e">
        <f t="shared" si="75"/>
        <v>#VALUE!</v>
      </c>
      <c r="AV92" s="1080" t="e">
        <f t="shared" si="75"/>
        <v>#VALUE!</v>
      </c>
      <c r="AW92" s="1080" t="e">
        <f t="shared" si="75"/>
        <v>#VALUE!</v>
      </c>
      <c r="AX92" s="1080" t="e">
        <f t="shared" si="75"/>
        <v>#VALUE!</v>
      </c>
      <c r="AY92" s="1080" t="e">
        <f t="shared" si="75"/>
        <v>#VALUE!</v>
      </c>
      <c r="AZ92" s="1082" t="e">
        <f t="shared" si="75"/>
        <v>#VALUE!</v>
      </c>
      <c r="BA92" s="1080" t="e">
        <f t="shared" si="75"/>
        <v>#VALUE!</v>
      </c>
      <c r="BB92" s="1080" t="e">
        <f t="shared" si="75"/>
        <v>#VALUE!</v>
      </c>
      <c r="BC92" s="1080" t="e">
        <f t="shared" si="75"/>
        <v>#VALUE!</v>
      </c>
      <c r="BD92" s="1080" t="e">
        <f t="shared" si="75"/>
        <v>#VALUE!</v>
      </c>
      <c r="BE92" s="1080" t="e">
        <f t="shared" si="75"/>
        <v>#VALUE!</v>
      </c>
      <c r="BF92" s="1081" t="e">
        <f t="shared" si="75"/>
        <v>#VALUE!</v>
      </c>
      <c r="BG92" s="1080" t="e">
        <f t="shared" si="75"/>
        <v>#VALUE!</v>
      </c>
      <c r="BH92" s="1080" t="e">
        <f t="shared" si="75"/>
        <v>#VALUE!</v>
      </c>
      <c r="BI92" s="1080" t="e">
        <f t="shared" si="75"/>
        <v>#VALUE!</v>
      </c>
      <c r="BJ92" s="1080" t="e">
        <f t="shared" si="75"/>
        <v>#VALUE!</v>
      </c>
      <c r="BK92" s="1083" t="e">
        <f t="shared" si="75"/>
        <v>#VALUE!</v>
      </c>
      <c r="BL92" s="439"/>
      <c r="BM92" s="439"/>
      <c r="BN92" s="439"/>
      <c r="BO92" s="439"/>
      <c r="BP92" s="439"/>
      <c r="BQ92" s="439"/>
      <c r="BR92" s="439"/>
      <c r="BS92" s="439"/>
      <c r="BT92" s="439"/>
      <c r="BU92" s="439"/>
      <c r="BV92" s="704"/>
    </row>
    <row r="93" spans="1:74" ht="18.75" customHeight="1">
      <c r="A93" s="439"/>
      <c r="B93" s="439"/>
      <c r="C93" s="439"/>
      <c r="D93" s="630"/>
      <c r="E93" s="439"/>
      <c r="F93" s="439"/>
      <c r="G93" s="439"/>
      <c r="H93" s="439"/>
      <c r="I93" s="439"/>
      <c r="J93" s="439"/>
      <c r="K93" s="439"/>
      <c r="L93" s="439"/>
      <c r="M93" s="439"/>
      <c r="N93" s="439"/>
      <c r="O93" s="439"/>
      <c r="P93" s="439"/>
      <c r="Q93" s="439"/>
      <c r="R93" s="439"/>
      <c r="S93" s="439"/>
      <c r="T93" s="439"/>
      <c r="U93" s="439"/>
      <c r="V93" s="439"/>
      <c r="W93" s="439"/>
      <c r="X93" s="439"/>
      <c r="Y93" s="439"/>
      <c r="Z93" s="439"/>
      <c r="AA93" s="439"/>
      <c r="AB93" s="439"/>
      <c r="AC93" s="439"/>
      <c r="AD93" s="439"/>
      <c r="AE93" s="439"/>
      <c r="AF93" s="439"/>
      <c r="AG93" s="439"/>
      <c r="AH93" s="439"/>
      <c r="AI93" s="439"/>
      <c r="AJ93" s="439"/>
      <c r="AK93" s="439"/>
      <c r="AL93" s="439"/>
      <c r="AM93" s="439"/>
      <c r="AN93" s="439"/>
      <c r="AO93" s="439"/>
      <c r="AP93" s="439"/>
      <c r="AQ93" s="439"/>
      <c r="AR93" s="439"/>
      <c r="AS93" s="439"/>
      <c r="AT93" s="439"/>
      <c r="AU93" s="439"/>
      <c r="AV93" s="439"/>
      <c r="AW93" s="439"/>
      <c r="AX93" s="439"/>
      <c r="AY93" s="439"/>
      <c r="AZ93" s="439"/>
      <c r="BA93" s="439"/>
      <c r="BB93" s="439"/>
      <c r="BC93" s="439"/>
      <c r="BD93" s="439"/>
      <c r="BE93" s="439"/>
      <c r="BF93" s="439"/>
      <c r="BG93" s="439"/>
      <c r="BH93" s="439"/>
      <c r="BI93" s="439"/>
      <c r="BJ93" s="439"/>
      <c r="BK93" s="439"/>
      <c r="BL93" s="439"/>
      <c r="BM93" s="439"/>
      <c r="BN93" s="439"/>
      <c r="BO93" s="439"/>
      <c r="BP93" s="439"/>
      <c r="BQ93" s="439"/>
      <c r="BR93" s="439"/>
      <c r="BS93" s="439"/>
      <c r="BT93" s="439"/>
      <c r="BU93" s="439"/>
      <c r="BV93" s="704"/>
    </row>
  </sheetData>
  <mergeCells count="34">
    <mergeCell ref="C89:C92"/>
    <mergeCell ref="P74:AA74"/>
    <mergeCell ref="AB74:AM74"/>
    <mergeCell ref="AN74:AY74"/>
    <mergeCell ref="AZ74:BK74"/>
    <mergeCell ref="C68:D68"/>
    <mergeCell ref="C69:D69"/>
    <mergeCell ref="C70:D70"/>
    <mergeCell ref="C71:D71"/>
    <mergeCell ref="C72:D72"/>
    <mergeCell ref="C74:D74"/>
    <mergeCell ref="E74:O74"/>
    <mergeCell ref="BN27:BO27"/>
    <mergeCell ref="BP27:BQ27"/>
    <mergeCell ref="BR27:BS27"/>
    <mergeCell ref="BT27:BU27"/>
    <mergeCell ref="C27:D27"/>
    <mergeCell ref="E27:O27"/>
    <mergeCell ref="P27:AA27"/>
    <mergeCell ref="AB27:AM27"/>
    <mergeCell ref="AN27:AY27"/>
    <mergeCell ref="AZ27:BK27"/>
    <mergeCell ref="BL27:BM27"/>
    <mergeCell ref="BN3:BO3"/>
    <mergeCell ref="BP3:BQ3"/>
    <mergeCell ref="BR3:BS3"/>
    <mergeCell ref="BT3:BU3"/>
    <mergeCell ref="C3:D3"/>
    <mergeCell ref="E3:O3"/>
    <mergeCell ref="P3:AA3"/>
    <mergeCell ref="AB3:AM3"/>
    <mergeCell ref="AN3:AY3"/>
    <mergeCell ref="AZ3:BK3"/>
    <mergeCell ref="BL3:BM3"/>
  </mergeCells>
  <phoneticPr fontId="113"/>
  <conditionalFormatting sqref="E25:BL25 BN25 BP25 BR25 BT25">
    <cfRule type="cellIs" dxfId="1" priority="1" operator="lessThan">
      <formula>0.2</formula>
    </cfRule>
  </conditionalFormatting>
  <conditionalFormatting sqref="J76:BK92 I85:I92">
    <cfRule type="cellIs" dxfId="0" priority="2" operator="lessThan">
      <formula>0</formula>
    </cfRule>
  </conditionalFormatting>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55"/>
  <sheetViews>
    <sheetView workbookViewId="0">
      <pane ySplit="3" topLeftCell="A4" activePane="bottomLeft" state="frozen"/>
      <selection pane="bottomLeft" activeCell="B5" sqref="B5"/>
    </sheetView>
  </sheetViews>
  <sheetFormatPr defaultColWidth="12.6328125" defaultRowHeight="15.75" customHeight="1" outlineLevelRow="1"/>
  <cols>
    <col min="1" max="1" width="23.26953125" customWidth="1"/>
    <col min="2" max="2" width="36.08984375" customWidth="1"/>
    <col min="3" max="4" width="9.6328125" customWidth="1"/>
    <col min="5" max="5" width="11" customWidth="1"/>
    <col min="6" max="6" width="11.26953125" customWidth="1"/>
    <col min="7" max="7" width="11.90625" customWidth="1"/>
    <col min="8" max="8" width="10.36328125" customWidth="1"/>
    <col min="9" max="9" width="10.26953125" customWidth="1"/>
    <col min="10" max="10" width="10.36328125" customWidth="1"/>
    <col min="11" max="14" width="9.6328125" customWidth="1"/>
    <col min="15" max="15" width="14.08984375" customWidth="1"/>
    <col min="16" max="16" width="11.6328125" customWidth="1"/>
    <col min="17" max="17" width="4.90625" customWidth="1"/>
  </cols>
  <sheetData>
    <row r="1" spans="1:17" ht="18.75" customHeight="1">
      <c r="A1" s="1090"/>
      <c r="B1" s="1091"/>
      <c r="C1" s="1092" t="s">
        <v>352</v>
      </c>
      <c r="D1" s="1092" t="s">
        <v>352</v>
      </c>
      <c r="E1" s="1092" t="s">
        <v>352</v>
      </c>
      <c r="F1" s="1092" t="s">
        <v>352</v>
      </c>
      <c r="G1" s="1092" t="s">
        <v>140</v>
      </c>
      <c r="H1" s="1092" t="s">
        <v>140</v>
      </c>
      <c r="I1" s="1092" t="s">
        <v>140</v>
      </c>
      <c r="J1" s="1092" t="s">
        <v>140</v>
      </c>
      <c r="K1" s="1092" t="s">
        <v>140</v>
      </c>
      <c r="L1" s="1092" t="s">
        <v>140</v>
      </c>
      <c r="M1" s="1092" t="s">
        <v>140</v>
      </c>
      <c r="N1" s="1092" t="s">
        <v>140</v>
      </c>
      <c r="O1" s="1093"/>
      <c r="P1" s="1094"/>
      <c r="Q1" s="1095"/>
    </row>
    <row r="2" spans="1:17" ht="38.25" customHeight="1">
      <c r="A2" s="1096"/>
      <c r="B2" s="1097" t="s">
        <v>59</v>
      </c>
      <c r="C2" s="1098">
        <v>45413</v>
      </c>
      <c r="D2" s="1098">
        <v>45444</v>
      </c>
      <c r="E2" s="1098">
        <v>45474</v>
      </c>
      <c r="F2" s="1098">
        <v>45505</v>
      </c>
      <c r="G2" s="1098">
        <v>45536</v>
      </c>
      <c r="H2" s="1098">
        <v>45566</v>
      </c>
      <c r="I2" s="1098">
        <v>45597</v>
      </c>
      <c r="J2" s="1098">
        <v>45627</v>
      </c>
      <c r="K2" s="1098">
        <v>45658</v>
      </c>
      <c r="L2" s="1098">
        <v>45689</v>
      </c>
      <c r="M2" s="1098">
        <v>45717</v>
      </c>
      <c r="N2" s="1098">
        <v>45748</v>
      </c>
      <c r="O2" s="1099" t="s">
        <v>109</v>
      </c>
      <c r="P2" s="1100" t="s">
        <v>142</v>
      </c>
      <c r="Q2" s="1101"/>
    </row>
    <row r="3" spans="1:17" ht="38.25" customHeight="1">
      <c r="A3" s="1102" t="s">
        <v>353</v>
      </c>
      <c r="B3" s="1103" t="s">
        <v>354</v>
      </c>
      <c r="C3" s="1104">
        <f t="shared" ref="C3:N3" si="0">C4+C20+C28+C37+C42+C52</f>
        <v>201303</v>
      </c>
      <c r="D3" s="1104">
        <f t="shared" si="0"/>
        <v>204637</v>
      </c>
      <c r="E3" s="1104">
        <f t="shared" si="0"/>
        <v>206041</v>
      </c>
      <c r="F3" s="1104">
        <f t="shared" si="0"/>
        <v>229626</v>
      </c>
      <c r="G3" s="1105">
        <f t="shared" si="0"/>
        <v>210893</v>
      </c>
      <c r="H3" s="1105">
        <f t="shared" si="0"/>
        <v>270707</v>
      </c>
      <c r="I3" s="1105">
        <f t="shared" si="0"/>
        <v>281773</v>
      </c>
      <c r="J3" s="1105">
        <f t="shared" si="0"/>
        <v>341879</v>
      </c>
      <c r="K3" s="1105">
        <f t="shared" si="0"/>
        <v>269836</v>
      </c>
      <c r="L3" s="1105">
        <f t="shared" si="0"/>
        <v>235258</v>
      </c>
      <c r="M3" s="1105">
        <f t="shared" si="0"/>
        <v>263558</v>
      </c>
      <c r="N3" s="1105">
        <f t="shared" si="0"/>
        <v>330716</v>
      </c>
      <c r="O3" s="1106">
        <f t="shared" ref="O3:O4" si="1">SUM(C3:N3)</f>
        <v>3046227</v>
      </c>
      <c r="P3" s="1107">
        <f t="shared" ref="P3:P4" si="2">IFERROR(AVERAGE(C3:N3),"")</f>
        <v>253852.25</v>
      </c>
      <c r="Q3" s="1108"/>
    </row>
    <row r="4" spans="1:17" ht="38.25" customHeight="1">
      <c r="A4" s="1109" t="s">
        <v>355</v>
      </c>
      <c r="B4" s="1110" t="s">
        <v>356</v>
      </c>
      <c r="C4" s="1111">
        <f t="shared" ref="C4:N4" si="3">SUM(C6:C19)</f>
        <v>118303</v>
      </c>
      <c r="D4" s="1111">
        <f t="shared" si="3"/>
        <v>119837</v>
      </c>
      <c r="E4" s="1111">
        <f t="shared" si="3"/>
        <v>119841</v>
      </c>
      <c r="F4" s="1111">
        <f t="shared" si="3"/>
        <v>119187</v>
      </c>
      <c r="G4" s="1111">
        <f t="shared" si="3"/>
        <v>118877</v>
      </c>
      <c r="H4" s="1111">
        <f t="shared" si="3"/>
        <v>121239</v>
      </c>
      <c r="I4" s="1111">
        <f t="shared" si="3"/>
        <v>121417</v>
      </c>
      <c r="J4" s="1111">
        <f t="shared" si="3"/>
        <v>123063</v>
      </c>
      <c r="K4" s="1111">
        <f t="shared" si="3"/>
        <v>119737</v>
      </c>
      <c r="L4" s="1111">
        <f t="shared" si="3"/>
        <v>124016</v>
      </c>
      <c r="M4" s="1111">
        <f t="shared" si="3"/>
        <v>127016</v>
      </c>
      <c r="N4" s="1111">
        <f t="shared" si="3"/>
        <v>108219</v>
      </c>
      <c r="O4" s="1106">
        <f t="shared" si="1"/>
        <v>1440752</v>
      </c>
      <c r="P4" s="1107">
        <f t="shared" si="2"/>
        <v>120062.66666666667</v>
      </c>
      <c r="Q4" s="1112"/>
    </row>
    <row r="5" spans="1:17" ht="19.5" customHeight="1">
      <c r="A5" s="1113"/>
      <c r="B5" s="1114" t="s">
        <v>357</v>
      </c>
      <c r="C5" s="1115" t="s">
        <v>929</v>
      </c>
      <c r="D5" s="1115" t="s">
        <v>929</v>
      </c>
      <c r="E5" s="1115" t="s">
        <v>929</v>
      </c>
      <c r="F5" s="1115" t="s">
        <v>929</v>
      </c>
      <c r="G5" s="1115" t="s">
        <v>929</v>
      </c>
      <c r="H5" s="1115" t="s">
        <v>929</v>
      </c>
      <c r="I5" s="1115" t="s">
        <v>929</v>
      </c>
      <c r="J5" s="1115" t="s">
        <v>929</v>
      </c>
      <c r="K5" s="1115" t="s">
        <v>929</v>
      </c>
      <c r="L5" s="1115" t="s">
        <v>929</v>
      </c>
      <c r="M5" s="1115" t="s">
        <v>929</v>
      </c>
      <c r="N5" s="1115" t="s">
        <v>929</v>
      </c>
      <c r="O5" s="1115" t="s">
        <v>929</v>
      </c>
      <c r="P5" s="1115" t="s">
        <v>929</v>
      </c>
      <c r="Q5" s="1116"/>
    </row>
    <row r="6" spans="1:17" ht="19.5" customHeight="1" outlineLevel="1">
      <c r="A6" s="1117" t="s">
        <v>358</v>
      </c>
      <c r="B6" s="1118" t="s">
        <v>359</v>
      </c>
      <c r="C6" s="1119">
        <v>9307</v>
      </c>
      <c r="D6" s="1119">
        <v>9307</v>
      </c>
      <c r="E6" s="1119">
        <v>9307</v>
      </c>
      <c r="F6" s="1119">
        <v>9307</v>
      </c>
      <c r="G6" s="1120">
        <v>9307</v>
      </c>
      <c r="H6" s="1120">
        <v>9307</v>
      </c>
      <c r="I6" s="1120">
        <v>9307</v>
      </c>
      <c r="J6" s="1120">
        <v>9307</v>
      </c>
      <c r="K6" s="1120">
        <v>9307</v>
      </c>
      <c r="L6" s="1120">
        <v>9307</v>
      </c>
      <c r="M6" s="1120">
        <v>9307</v>
      </c>
      <c r="N6" s="1120">
        <v>9307</v>
      </c>
      <c r="O6" s="1121">
        <f t="shared" ref="O6:O20" si="4">SUM(C6:N6)</f>
        <v>111684</v>
      </c>
      <c r="P6" s="1122">
        <f t="shared" ref="P6:P16" si="5">IFERROR(AVERAGE(C6:N6), "¥0")</f>
        <v>9307</v>
      </c>
      <c r="Q6" s="1123"/>
    </row>
    <row r="7" spans="1:17" ht="19.5" customHeight="1" outlineLevel="1">
      <c r="A7" s="1117" t="s">
        <v>358</v>
      </c>
      <c r="B7" s="1124" t="s">
        <v>360</v>
      </c>
      <c r="C7" s="1119">
        <v>9680</v>
      </c>
      <c r="D7" s="1119">
        <v>9680</v>
      </c>
      <c r="E7" s="1119">
        <v>9680</v>
      </c>
      <c r="F7" s="1119">
        <v>9680</v>
      </c>
      <c r="G7" s="1120">
        <v>9680</v>
      </c>
      <c r="H7" s="1120">
        <v>9680</v>
      </c>
      <c r="I7" s="1120">
        <v>9680</v>
      </c>
      <c r="J7" s="1120">
        <v>9680</v>
      </c>
      <c r="K7" s="1120">
        <v>9680</v>
      </c>
      <c r="L7" s="1120">
        <v>12980</v>
      </c>
      <c r="M7" s="1120">
        <v>12980</v>
      </c>
      <c r="N7" s="1125">
        <v>0</v>
      </c>
      <c r="O7" s="1126">
        <f t="shared" si="4"/>
        <v>113080</v>
      </c>
      <c r="P7" s="1127">
        <f t="shared" si="5"/>
        <v>9423.3333333333339</v>
      </c>
      <c r="Q7" s="1128"/>
    </row>
    <row r="8" spans="1:17" ht="19.5" customHeight="1" outlineLevel="1">
      <c r="A8" s="1117" t="s">
        <v>358</v>
      </c>
      <c r="B8" s="1124" t="s">
        <v>361</v>
      </c>
      <c r="C8" s="1119">
        <v>60682</v>
      </c>
      <c r="D8" s="1119">
        <v>62216</v>
      </c>
      <c r="E8" s="1119">
        <v>62216</v>
      </c>
      <c r="F8" s="1119">
        <v>62216</v>
      </c>
      <c r="G8" s="1120">
        <v>62216</v>
      </c>
      <c r="H8" s="1120">
        <v>62216</v>
      </c>
      <c r="I8" s="1120">
        <v>62216</v>
      </c>
      <c r="J8" s="1120">
        <v>65516</v>
      </c>
      <c r="K8" s="1120">
        <v>62216</v>
      </c>
      <c r="L8" s="1120">
        <v>62216</v>
      </c>
      <c r="M8" s="1120">
        <v>62216</v>
      </c>
      <c r="N8" s="1120">
        <v>59149</v>
      </c>
      <c r="O8" s="1126">
        <f t="shared" si="4"/>
        <v>745291</v>
      </c>
      <c r="P8" s="1127">
        <f t="shared" si="5"/>
        <v>62107.583333333336</v>
      </c>
      <c r="Q8" s="1128"/>
    </row>
    <row r="9" spans="1:17" ht="19.5" customHeight="1" outlineLevel="1">
      <c r="A9" s="1117" t="s">
        <v>358</v>
      </c>
      <c r="B9" s="1129" t="s">
        <v>295</v>
      </c>
      <c r="C9" s="1119">
        <v>11400</v>
      </c>
      <c r="D9" s="1119">
        <v>11400</v>
      </c>
      <c r="E9" s="1119">
        <v>11400</v>
      </c>
      <c r="F9" s="1119">
        <v>11400</v>
      </c>
      <c r="G9" s="1120">
        <v>11400</v>
      </c>
      <c r="H9" s="1120">
        <v>11400</v>
      </c>
      <c r="I9" s="1120">
        <v>11400</v>
      </c>
      <c r="J9" s="1120">
        <v>11400</v>
      </c>
      <c r="K9" s="1120">
        <v>11400</v>
      </c>
      <c r="L9" s="1120">
        <v>11400</v>
      </c>
      <c r="M9" s="1120">
        <v>11400</v>
      </c>
      <c r="N9" s="1120">
        <v>11400</v>
      </c>
      <c r="O9" s="1126">
        <f t="shared" si="4"/>
        <v>136800</v>
      </c>
      <c r="P9" s="1127">
        <f t="shared" si="5"/>
        <v>11400</v>
      </c>
      <c r="Q9" s="1130"/>
    </row>
    <row r="10" spans="1:17" ht="19.5" customHeight="1">
      <c r="A10" s="1117" t="s">
        <v>358</v>
      </c>
      <c r="B10" s="1131" t="s">
        <v>306</v>
      </c>
      <c r="C10" s="1119">
        <v>3300</v>
      </c>
      <c r="D10" s="1119">
        <v>3300</v>
      </c>
      <c r="E10" s="1119">
        <v>3300</v>
      </c>
      <c r="F10" s="1119">
        <v>3300</v>
      </c>
      <c r="G10" s="1120">
        <v>3300</v>
      </c>
      <c r="H10" s="1120">
        <v>3300</v>
      </c>
      <c r="I10" s="1120">
        <v>3300</v>
      </c>
      <c r="J10" s="1120">
        <v>3300</v>
      </c>
      <c r="K10" s="1120">
        <v>3300</v>
      </c>
      <c r="L10" s="1120">
        <v>3300</v>
      </c>
      <c r="M10" s="1120">
        <v>3300</v>
      </c>
      <c r="N10" s="1125">
        <v>330</v>
      </c>
      <c r="O10" s="1126">
        <f t="shared" si="4"/>
        <v>36630</v>
      </c>
      <c r="P10" s="1127">
        <f t="shared" si="5"/>
        <v>3052.5</v>
      </c>
      <c r="Q10" s="1132"/>
    </row>
    <row r="11" spans="1:17" ht="19.5" customHeight="1">
      <c r="A11" s="1117" t="s">
        <v>358</v>
      </c>
      <c r="B11" s="1131" t="s">
        <v>362</v>
      </c>
      <c r="C11" s="1119">
        <v>11554</v>
      </c>
      <c r="D11" s="1119">
        <v>11554</v>
      </c>
      <c r="E11" s="1119">
        <v>11558</v>
      </c>
      <c r="F11" s="1119">
        <v>10904</v>
      </c>
      <c r="G11" s="1120">
        <v>11554</v>
      </c>
      <c r="H11" s="1120">
        <v>11576</v>
      </c>
      <c r="I11" s="1120">
        <v>11554</v>
      </c>
      <c r="J11" s="1120">
        <v>11580</v>
      </c>
      <c r="K11" s="1120">
        <v>11554</v>
      </c>
      <c r="L11" s="1120">
        <v>12533</v>
      </c>
      <c r="M11" s="1120">
        <v>12533</v>
      </c>
      <c r="N11" s="1120">
        <v>12753</v>
      </c>
      <c r="O11" s="1126">
        <f t="shared" si="4"/>
        <v>141207</v>
      </c>
      <c r="P11" s="1127">
        <f t="shared" si="5"/>
        <v>11767.25</v>
      </c>
      <c r="Q11" s="1133"/>
    </row>
    <row r="12" spans="1:17" ht="19.5" customHeight="1">
      <c r="A12" s="1117" t="s">
        <v>358</v>
      </c>
      <c r="B12" s="1131" t="s">
        <v>296</v>
      </c>
      <c r="C12" s="1119">
        <v>450</v>
      </c>
      <c r="D12" s="1119">
        <v>450</v>
      </c>
      <c r="E12" s="1119">
        <v>450</v>
      </c>
      <c r="F12" s="1119">
        <v>450</v>
      </c>
      <c r="G12" s="1120">
        <v>450</v>
      </c>
      <c r="H12" s="1120">
        <v>450</v>
      </c>
      <c r="I12" s="1120">
        <v>450</v>
      </c>
      <c r="J12" s="1120">
        <v>450</v>
      </c>
      <c r="K12" s="1120">
        <v>450</v>
      </c>
      <c r="L12" s="1120">
        <v>450</v>
      </c>
      <c r="M12" s="1120">
        <v>450</v>
      </c>
      <c r="N12" s="1120">
        <v>450</v>
      </c>
      <c r="O12" s="1126">
        <f t="shared" si="4"/>
        <v>5400</v>
      </c>
      <c r="P12" s="1127">
        <f t="shared" si="5"/>
        <v>450</v>
      </c>
      <c r="Q12" s="1133"/>
    </row>
    <row r="13" spans="1:17" ht="19.5" customHeight="1">
      <c r="A13" s="1117" t="s">
        <v>358</v>
      </c>
      <c r="B13" s="1131" t="s">
        <v>305</v>
      </c>
      <c r="C13" s="1119">
        <v>990</v>
      </c>
      <c r="D13" s="1119">
        <v>990</v>
      </c>
      <c r="E13" s="1119">
        <v>990</v>
      </c>
      <c r="F13" s="1119">
        <v>990</v>
      </c>
      <c r="G13" s="1120">
        <v>990</v>
      </c>
      <c r="H13" s="1120">
        <v>990</v>
      </c>
      <c r="I13" s="1120">
        <v>1190</v>
      </c>
      <c r="J13" s="1120">
        <v>1190</v>
      </c>
      <c r="K13" s="1120">
        <v>1190</v>
      </c>
      <c r="L13" s="1120">
        <v>1190</v>
      </c>
      <c r="M13" s="1120">
        <v>1190</v>
      </c>
      <c r="N13" s="1120">
        <v>1190</v>
      </c>
      <c r="O13" s="1126">
        <f t="shared" si="4"/>
        <v>13080</v>
      </c>
      <c r="P13" s="1127">
        <f t="shared" si="5"/>
        <v>1090</v>
      </c>
      <c r="Q13" s="1133"/>
    </row>
    <row r="14" spans="1:17" ht="19.5" customHeight="1">
      <c r="A14" s="1117" t="s">
        <v>358</v>
      </c>
      <c r="B14" s="1131" t="s">
        <v>300</v>
      </c>
      <c r="C14" s="1119">
        <v>600</v>
      </c>
      <c r="D14" s="1119">
        <v>600</v>
      </c>
      <c r="E14" s="1119">
        <v>600</v>
      </c>
      <c r="F14" s="1119">
        <v>600</v>
      </c>
      <c r="G14" s="1120">
        <v>600</v>
      </c>
      <c r="H14" s="1120">
        <v>600</v>
      </c>
      <c r="I14" s="1120">
        <v>600</v>
      </c>
      <c r="J14" s="1120">
        <v>600</v>
      </c>
      <c r="K14" s="1120">
        <v>600</v>
      </c>
      <c r="L14" s="1120">
        <v>600</v>
      </c>
      <c r="M14" s="1120">
        <v>600</v>
      </c>
      <c r="N14" s="1120">
        <v>600</v>
      </c>
      <c r="O14" s="1126">
        <f t="shared" si="4"/>
        <v>7200</v>
      </c>
      <c r="P14" s="1127">
        <f t="shared" si="5"/>
        <v>600</v>
      </c>
      <c r="Q14" s="1133"/>
    </row>
    <row r="15" spans="1:17" ht="19.5" customHeight="1">
      <c r="A15" s="1117" t="s">
        <v>358</v>
      </c>
      <c r="B15" s="1131" t="s">
        <v>302</v>
      </c>
      <c r="C15" s="1119">
        <v>550</v>
      </c>
      <c r="D15" s="1119">
        <v>550</v>
      </c>
      <c r="E15" s="1119">
        <v>550</v>
      </c>
      <c r="F15" s="1119">
        <v>550</v>
      </c>
      <c r="G15" s="1120">
        <v>550</v>
      </c>
      <c r="H15" s="1120">
        <v>1210</v>
      </c>
      <c r="I15" s="1120">
        <v>1210</v>
      </c>
      <c r="J15" s="1120">
        <v>1210</v>
      </c>
      <c r="K15" s="1120">
        <v>1210</v>
      </c>
      <c r="L15" s="1120">
        <v>1210</v>
      </c>
      <c r="M15" s="1120">
        <v>1210</v>
      </c>
      <c r="N15" s="1120">
        <v>1210</v>
      </c>
      <c r="O15" s="1126">
        <f t="shared" si="4"/>
        <v>11220</v>
      </c>
      <c r="P15" s="1127">
        <f t="shared" si="5"/>
        <v>935</v>
      </c>
      <c r="Q15" s="1133"/>
    </row>
    <row r="16" spans="1:17" ht="19.5" customHeight="1">
      <c r="A16" s="1117" t="s">
        <v>358</v>
      </c>
      <c r="B16" s="1131" t="s">
        <v>293</v>
      </c>
      <c r="C16" s="1119">
        <v>8830</v>
      </c>
      <c r="D16" s="1119">
        <v>8830</v>
      </c>
      <c r="E16" s="1119">
        <v>8830</v>
      </c>
      <c r="F16" s="1119">
        <v>8830</v>
      </c>
      <c r="G16" s="1120">
        <v>8830</v>
      </c>
      <c r="H16" s="1120">
        <v>8830</v>
      </c>
      <c r="I16" s="1120">
        <v>8830</v>
      </c>
      <c r="J16" s="1120">
        <v>8830</v>
      </c>
      <c r="K16" s="1120">
        <v>8830</v>
      </c>
      <c r="L16" s="1120">
        <v>8830</v>
      </c>
      <c r="M16" s="1120">
        <v>8830</v>
      </c>
      <c r="N16" s="1120">
        <v>8830</v>
      </c>
      <c r="O16" s="1126">
        <f t="shared" si="4"/>
        <v>105960</v>
      </c>
      <c r="P16" s="1127">
        <f t="shared" si="5"/>
        <v>8830</v>
      </c>
      <c r="Q16" s="1133"/>
    </row>
    <row r="17" spans="1:17" ht="19.5" customHeight="1">
      <c r="A17" s="1117" t="s">
        <v>358</v>
      </c>
      <c r="B17" s="1134" t="s">
        <v>304</v>
      </c>
      <c r="C17" s="1125">
        <v>0</v>
      </c>
      <c r="D17" s="1125">
        <v>0</v>
      </c>
      <c r="E17" s="1125">
        <v>0</v>
      </c>
      <c r="F17" s="1125">
        <v>0</v>
      </c>
      <c r="G17" s="1125">
        <v>0</v>
      </c>
      <c r="H17" s="1125">
        <v>0</v>
      </c>
      <c r="I17" s="1125">
        <v>0</v>
      </c>
      <c r="J17" s="1125">
        <v>0</v>
      </c>
      <c r="K17" s="1125">
        <v>0</v>
      </c>
      <c r="L17" s="1125">
        <v>0</v>
      </c>
      <c r="M17" s="1120">
        <v>3000</v>
      </c>
      <c r="N17" s="1120">
        <v>3000</v>
      </c>
      <c r="O17" s="1126">
        <f t="shared" si="4"/>
        <v>6000</v>
      </c>
      <c r="P17" s="1127"/>
      <c r="Q17" s="1133"/>
    </row>
    <row r="18" spans="1:17" ht="19.5" customHeight="1">
      <c r="A18" s="1117" t="s">
        <v>358</v>
      </c>
      <c r="B18" s="1134" t="s">
        <v>308</v>
      </c>
      <c r="C18" s="1119">
        <v>960</v>
      </c>
      <c r="D18" s="1119">
        <v>960</v>
      </c>
      <c r="E18" s="1119">
        <v>960</v>
      </c>
      <c r="F18" s="1119">
        <v>960</v>
      </c>
      <c r="G18" s="1125">
        <v>0</v>
      </c>
      <c r="H18" s="1125">
        <v>0</v>
      </c>
      <c r="I18" s="1125">
        <v>0</v>
      </c>
      <c r="J18" s="1125">
        <v>0</v>
      </c>
      <c r="K18" s="1125">
        <v>0</v>
      </c>
      <c r="L18" s="1125">
        <v>0</v>
      </c>
      <c r="M18" s="1125">
        <v>0</v>
      </c>
      <c r="N18" s="1125">
        <v>0</v>
      </c>
      <c r="O18" s="1126">
        <f t="shared" si="4"/>
        <v>3840</v>
      </c>
      <c r="P18" s="1127">
        <f t="shared" ref="P18:P19" si="6">IFERROR(AVERAGE(C18:N18), "¥0")</f>
        <v>320</v>
      </c>
      <c r="Q18" s="1133"/>
    </row>
    <row r="19" spans="1:17" ht="19.5" customHeight="1">
      <c r="A19" s="1117" t="s">
        <v>358</v>
      </c>
      <c r="B19" s="1134" t="s">
        <v>307</v>
      </c>
      <c r="C19" s="1119">
        <v>0</v>
      </c>
      <c r="D19" s="1119">
        <v>0</v>
      </c>
      <c r="E19" s="1119">
        <v>0</v>
      </c>
      <c r="F19" s="1119">
        <v>0</v>
      </c>
      <c r="G19" s="1120">
        <v>0</v>
      </c>
      <c r="H19" s="1120">
        <v>1680</v>
      </c>
      <c r="I19" s="1120">
        <v>1680</v>
      </c>
      <c r="J19" s="1125">
        <v>0</v>
      </c>
      <c r="K19" s="1125">
        <v>0</v>
      </c>
      <c r="L19" s="1125">
        <v>0</v>
      </c>
      <c r="M19" s="1125">
        <v>0</v>
      </c>
      <c r="N19" s="1125">
        <v>0</v>
      </c>
      <c r="O19" s="1126">
        <f t="shared" si="4"/>
        <v>3360</v>
      </c>
      <c r="P19" s="1127">
        <f t="shared" si="6"/>
        <v>280</v>
      </c>
      <c r="Q19" s="1133"/>
    </row>
    <row r="20" spans="1:17" ht="38.25" customHeight="1">
      <c r="A20" s="1135" t="s">
        <v>363</v>
      </c>
      <c r="B20" s="1136" t="s">
        <v>364</v>
      </c>
      <c r="C20" s="1137">
        <f t="shared" ref="C20:N20" si="7">SUM(C22:C26)</f>
        <v>72000</v>
      </c>
      <c r="D20" s="1137">
        <f t="shared" si="7"/>
        <v>72000</v>
      </c>
      <c r="E20" s="1137">
        <f t="shared" si="7"/>
        <v>72000</v>
      </c>
      <c r="F20" s="1137">
        <f t="shared" si="7"/>
        <v>72000</v>
      </c>
      <c r="G20" s="1137">
        <f t="shared" si="7"/>
        <v>69266</v>
      </c>
      <c r="H20" s="1137">
        <f t="shared" si="7"/>
        <v>86352</v>
      </c>
      <c r="I20" s="1137">
        <f t="shared" si="7"/>
        <v>126556</v>
      </c>
      <c r="J20" s="1137">
        <f t="shared" si="7"/>
        <v>80424</v>
      </c>
      <c r="K20" s="1137">
        <f t="shared" si="7"/>
        <v>79393</v>
      </c>
      <c r="L20" s="1137">
        <f t="shared" si="7"/>
        <v>85848</v>
      </c>
      <c r="M20" s="1137">
        <f t="shared" si="7"/>
        <v>80367</v>
      </c>
      <c r="N20" s="1137">
        <f t="shared" si="7"/>
        <v>91748</v>
      </c>
      <c r="O20" s="1138">
        <f t="shared" si="4"/>
        <v>987954</v>
      </c>
      <c r="P20" s="1137">
        <f>IFERROR(AVERAGE(C20:N20),"")</f>
        <v>82329.5</v>
      </c>
      <c r="Q20" s="1139"/>
    </row>
    <row r="21" spans="1:17" ht="19.5" customHeight="1">
      <c r="A21" s="1140"/>
      <c r="B21" s="1141" t="s">
        <v>357</v>
      </c>
      <c r="C21" s="1142" t="s">
        <v>929</v>
      </c>
      <c r="D21" s="1142" t="s">
        <v>929</v>
      </c>
      <c r="E21" s="1142" t="s">
        <v>929</v>
      </c>
      <c r="F21" s="1142" t="s">
        <v>929</v>
      </c>
      <c r="G21" s="1142" t="s">
        <v>929</v>
      </c>
      <c r="H21" s="1142" t="s">
        <v>929</v>
      </c>
      <c r="I21" s="1142" t="s">
        <v>929</v>
      </c>
      <c r="J21" s="1142" t="s">
        <v>929</v>
      </c>
      <c r="K21" s="1142" t="s">
        <v>929</v>
      </c>
      <c r="L21" s="1142" t="s">
        <v>929</v>
      </c>
      <c r="M21" s="1142" t="s">
        <v>929</v>
      </c>
      <c r="N21" s="1142" t="s">
        <v>929</v>
      </c>
      <c r="O21" s="1142" t="s">
        <v>929</v>
      </c>
      <c r="P21" s="1142" t="s">
        <v>929</v>
      </c>
      <c r="Q21" s="1143"/>
    </row>
    <row r="22" spans="1:17" ht="19.5" customHeight="1" outlineLevel="1">
      <c r="A22" s="1117" t="s">
        <v>358</v>
      </c>
      <c r="B22" s="1144" t="s">
        <v>311</v>
      </c>
      <c r="C22" s="1119">
        <v>30000</v>
      </c>
      <c r="D22" s="1119">
        <v>30000</v>
      </c>
      <c r="E22" s="1119">
        <v>30000</v>
      </c>
      <c r="F22" s="1119">
        <v>30000</v>
      </c>
      <c r="G22" s="1120">
        <v>21794</v>
      </c>
      <c r="H22" s="1120">
        <v>35277</v>
      </c>
      <c r="I22" s="1120">
        <v>34563</v>
      </c>
      <c r="J22" s="1120">
        <v>40123</v>
      </c>
      <c r="K22" s="1120">
        <v>41837</v>
      </c>
      <c r="L22" s="1120">
        <v>40335</v>
      </c>
      <c r="M22" s="1120">
        <v>32269</v>
      </c>
      <c r="N22" s="1120">
        <v>36623</v>
      </c>
      <c r="O22" s="1145">
        <f t="shared" ref="O22:O26" si="8">SUM(C22:N22)</f>
        <v>402821</v>
      </c>
      <c r="P22" s="1145">
        <f t="shared" ref="P22:P26" si="9">IFERROR(AVERAGE(C22:N22), "¥0")</f>
        <v>33568.416666666664</v>
      </c>
      <c r="Q22" s="1123"/>
    </row>
    <row r="23" spans="1:17" ht="19.5" customHeight="1" outlineLevel="1">
      <c r="A23" s="1117" t="s">
        <v>358</v>
      </c>
      <c r="B23" s="1144" t="s">
        <v>365</v>
      </c>
      <c r="C23" s="1119">
        <v>30000</v>
      </c>
      <c r="D23" s="1119">
        <v>30000</v>
      </c>
      <c r="E23" s="1119">
        <v>30000</v>
      </c>
      <c r="F23" s="1119">
        <v>30000</v>
      </c>
      <c r="G23" s="1120">
        <v>30060</v>
      </c>
      <c r="H23" s="1120">
        <v>32882</v>
      </c>
      <c r="I23" s="1120">
        <v>71562</v>
      </c>
      <c r="J23" s="1120">
        <v>23549</v>
      </c>
      <c r="K23" s="1120">
        <v>24103</v>
      </c>
      <c r="L23" s="1120">
        <v>24208</v>
      </c>
      <c r="M23" s="1120">
        <v>29262</v>
      </c>
      <c r="N23" s="1120">
        <v>44765</v>
      </c>
      <c r="O23" s="1145">
        <f t="shared" si="8"/>
        <v>400391</v>
      </c>
      <c r="P23" s="1145">
        <f t="shared" si="9"/>
        <v>33365.916666666664</v>
      </c>
      <c r="Q23" s="1128"/>
    </row>
    <row r="24" spans="1:17" ht="19.5" customHeight="1" outlineLevel="1">
      <c r="A24" s="1117" t="s">
        <v>358</v>
      </c>
      <c r="B24" s="1144" t="s">
        <v>366</v>
      </c>
      <c r="C24" s="1119">
        <v>3000</v>
      </c>
      <c r="D24" s="1119">
        <v>3000</v>
      </c>
      <c r="E24" s="1119">
        <v>3000</v>
      </c>
      <c r="F24" s="1119">
        <v>3000</v>
      </c>
      <c r="G24" s="1120">
        <v>820</v>
      </c>
      <c r="H24" s="1120">
        <v>0</v>
      </c>
      <c r="I24" s="1120">
        <v>3228</v>
      </c>
      <c r="J24" s="1120">
        <v>0</v>
      </c>
      <c r="K24" s="1120">
        <v>2960</v>
      </c>
      <c r="L24" s="1120">
        <v>4237</v>
      </c>
      <c r="M24" s="1120">
        <v>0</v>
      </c>
      <c r="N24" s="1120">
        <v>600</v>
      </c>
      <c r="O24" s="1145">
        <f t="shared" si="8"/>
        <v>23845</v>
      </c>
      <c r="P24" s="1145">
        <f t="shared" si="9"/>
        <v>1987.0833333333333</v>
      </c>
      <c r="Q24" s="1128"/>
    </row>
    <row r="25" spans="1:17" ht="19.5" customHeight="1" outlineLevel="1">
      <c r="A25" s="1117" t="s">
        <v>358</v>
      </c>
      <c r="B25" s="1144" t="s">
        <v>367</v>
      </c>
      <c r="C25" s="1119">
        <v>5000</v>
      </c>
      <c r="D25" s="1119">
        <v>5000</v>
      </c>
      <c r="E25" s="1119">
        <v>5000</v>
      </c>
      <c r="F25" s="1119">
        <v>5000</v>
      </c>
      <c r="G25" s="1120">
        <v>7480</v>
      </c>
      <c r="H25" s="1120">
        <v>7320</v>
      </c>
      <c r="I25" s="1120">
        <v>6910</v>
      </c>
      <c r="J25" s="1120">
        <v>7090</v>
      </c>
      <c r="K25" s="1120">
        <v>6487</v>
      </c>
      <c r="L25" s="1120">
        <v>7880</v>
      </c>
      <c r="M25" s="1120">
        <v>7730</v>
      </c>
      <c r="N25" s="1120">
        <v>9760</v>
      </c>
      <c r="O25" s="1145">
        <f t="shared" si="8"/>
        <v>80657</v>
      </c>
      <c r="P25" s="1145">
        <f t="shared" si="9"/>
        <v>6721.416666666667</v>
      </c>
      <c r="Q25" s="1128"/>
    </row>
    <row r="26" spans="1:17" ht="19.5" customHeight="1" outlineLevel="1">
      <c r="A26" s="1117" t="s">
        <v>358</v>
      </c>
      <c r="B26" s="1144" t="s">
        <v>368</v>
      </c>
      <c r="C26" s="1119">
        <v>4000</v>
      </c>
      <c r="D26" s="1119">
        <v>4000</v>
      </c>
      <c r="E26" s="1119">
        <v>4000</v>
      </c>
      <c r="F26" s="1119">
        <v>4000</v>
      </c>
      <c r="G26" s="1120">
        <v>9112</v>
      </c>
      <c r="H26" s="1120">
        <v>10873</v>
      </c>
      <c r="I26" s="1120">
        <v>10293</v>
      </c>
      <c r="J26" s="1120">
        <v>9662</v>
      </c>
      <c r="K26" s="1120">
        <v>4006</v>
      </c>
      <c r="L26" s="1120">
        <v>9188</v>
      </c>
      <c r="M26" s="1120">
        <v>11106</v>
      </c>
      <c r="N26" s="1120">
        <v>0</v>
      </c>
      <c r="O26" s="1145">
        <f t="shared" si="8"/>
        <v>80240</v>
      </c>
      <c r="P26" s="1145">
        <f t="shared" si="9"/>
        <v>6686.666666666667</v>
      </c>
      <c r="Q26" s="1130"/>
    </row>
    <row r="27" spans="1:17" ht="19.5" customHeight="1">
      <c r="A27" s="1146"/>
      <c r="B27" s="1147" t="s">
        <v>369</v>
      </c>
      <c r="C27" s="1148">
        <f t="shared" ref="C27:P27" si="10">C23+C33</f>
        <v>30000</v>
      </c>
      <c r="D27" s="1148">
        <f t="shared" si="10"/>
        <v>30000</v>
      </c>
      <c r="E27" s="1148">
        <f t="shared" si="10"/>
        <v>30000</v>
      </c>
      <c r="F27" s="1148">
        <f t="shared" si="10"/>
        <v>30000</v>
      </c>
      <c r="G27" s="1148">
        <f t="shared" si="10"/>
        <v>30060</v>
      </c>
      <c r="H27" s="1148">
        <f t="shared" si="10"/>
        <v>41848</v>
      </c>
      <c r="I27" s="1148">
        <f t="shared" si="10"/>
        <v>71562</v>
      </c>
      <c r="J27" s="1148">
        <f t="shared" si="10"/>
        <v>100887</v>
      </c>
      <c r="K27" s="1148">
        <f t="shared" si="10"/>
        <v>39073</v>
      </c>
      <c r="L27" s="1148">
        <f t="shared" si="10"/>
        <v>24208</v>
      </c>
      <c r="M27" s="1148">
        <f t="shared" si="10"/>
        <v>29262</v>
      </c>
      <c r="N27" s="1148">
        <f t="shared" si="10"/>
        <v>44765</v>
      </c>
      <c r="O27" s="1148">
        <f t="shared" si="10"/>
        <v>501665</v>
      </c>
      <c r="P27" s="1148">
        <f t="shared" si="10"/>
        <v>41805.416666666664</v>
      </c>
      <c r="Q27" s="1149"/>
    </row>
    <row r="28" spans="1:17" ht="38.25" customHeight="1">
      <c r="A28" s="1135" t="s">
        <v>370</v>
      </c>
      <c r="B28" s="1150" t="s">
        <v>364</v>
      </c>
      <c r="C28" s="1151">
        <f t="shared" ref="C28:N28" si="11">SUM(C30:C35)</f>
        <v>5000</v>
      </c>
      <c r="D28" s="1151">
        <f t="shared" si="11"/>
        <v>6800</v>
      </c>
      <c r="E28" s="1151">
        <f t="shared" si="11"/>
        <v>13200</v>
      </c>
      <c r="F28" s="1151">
        <f t="shared" si="11"/>
        <v>14100</v>
      </c>
      <c r="G28" s="1151">
        <f t="shared" si="11"/>
        <v>9399</v>
      </c>
      <c r="H28" s="1151">
        <f t="shared" si="11"/>
        <v>36497</v>
      </c>
      <c r="I28" s="1151">
        <f t="shared" si="11"/>
        <v>10281</v>
      </c>
      <c r="J28" s="1151">
        <f t="shared" si="11"/>
        <v>99467</v>
      </c>
      <c r="K28" s="1151">
        <f t="shared" si="11"/>
        <v>52406</v>
      </c>
      <c r="L28" s="1151">
        <f t="shared" si="11"/>
        <v>5801</v>
      </c>
      <c r="M28" s="1151">
        <f t="shared" si="11"/>
        <v>26000</v>
      </c>
      <c r="N28" s="1151">
        <f t="shared" si="11"/>
        <v>48284</v>
      </c>
      <c r="O28" s="1152">
        <f>SUM(C28:N28)</f>
        <v>327235</v>
      </c>
      <c r="P28" s="1151">
        <f>IFERROR(AVERAGE(C28:N28),"")</f>
        <v>27269.583333333332</v>
      </c>
      <c r="Q28" s="1153"/>
    </row>
    <row r="29" spans="1:17" ht="19.5" customHeight="1">
      <c r="A29" s="1140"/>
      <c r="B29" s="1141" t="s">
        <v>357</v>
      </c>
      <c r="C29" s="1142" t="s">
        <v>929</v>
      </c>
      <c r="D29" s="1142" t="s">
        <v>929</v>
      </c>
      <c r="E29" s="1142" t="s">
        <v>929</v>
      </c>
      <c r="F29" s="1142" t="s">
        <v>929</v>
      </c>
      <c r="G29" s="1142" t="s">
        <v>929</v>
      </c>
      <c r="H29" s="1142" t="s">
        <v>929</v>
      </c>
      <c r="I29" s="1142" t="s">
        <v>929</v>
      </c>
      <c r="J29" s="1142" t="s">
        <v>929</v>
      </c>
      <c r="K29" s="1142" t="s">
        <v>929</v>
      </c>
      <c r="L29" s="1142" t="s">
        <v>929</v>
      </c>
      <c r="M29" s="1142" t="s">
        <v>929</v>
      </c>
      <c r="N29" s="1142" t="s">
        <v>929</v>
      </c>
      <c r="O29" s="1142" t="s">
        <v>929</v>
      </c>
      <c r="P29" s="1142" t="s">
        <v>929</v>
      </c>
      <c r="Q29" s="1143"/>
    </row>
    <row r="30" spans="1:17" ht="19.5" customHeight="1" outlineLevel="1">
      <c r="A30" s="1117" t="s">
        <v>358</v>
      </c>
      <c r="B30" s="1154" t="s">
        <v>371</v>
      </c>
      <c r="C30" s="1155">
        <v>0</v>
      </c>
      <c r="D30" s="1155">
        <v>0</v>
      </c>
      <c r="E30" s="1155">
        <v>200</v>
      </c>
      <c r="F30" s="1155">
        <v>0</v>
      </c>
      <c r="G30" s="1156">
        <v>0</v>
      </c>
      <c r="H30" s="1156">
        <v>0</v>
      </c>
      <c r="I30" s="1157">
        <v>0</v>
      </c>
      <c r="J30" s="1157">
        <v>0</v>
      </c>
      <c r="K30" s="1157">
        <v>0</v>
      </c>
      <c r="L30" s="1158">
        <v>0</v>
      </c>
      <c r="M30" s="1158">
        <v>0</v>
      </c>
      <c r="N30" s="1158">
        <v>0</v>
      </c>
      <c r="O30" s="1122">
        <f t="shared" ref="O30:O35" si="12">SUM(C30:N30)</f>
        <v>200</v>
      </c>
      <c r="P30" s="1122">
        <f t="shared" ref="P30:P35" si="13">IFERROR(AVERAGE(C30:N30), "¥0")</f>
        <v>16.666666666666668</v>
      </c>
      <c r="Q30" s="1123"/>
    </row>
    <row r="31" spans="1:17" ht="19.5" customHeight="1" outlineLevel="1">
      <c r="A31" s="1117" t="s">
        <v>358</v>
      </c>
      <c r="B31" s="1159" t="s">
        <v>372</v>
      </c>
      <c r="C31" s="1160">
        <v>0</v>
      </c>
      <c r="D31" s="1160">
        <v>1800</v>
      </c>
      <c r="E31" s="1160">
        <v>8000</v>
      </c>
      <c r="F31" s="1160">
        <v>5100</v>
      </c>
      <c r="G31" s="1161">
        <v>7253</v>
      </c>
      <c r="H31" s="1158">
        <v>25360</v>
      </c>
      <c r="I31" s="1158">
        <v>0</v>
      </c>
      <c r="J31" s="1158">
        <v>1995</v>
      </c>
      <c r="K31" s="1158">
        <v>0</v>
      </c>
      <c r="L31" s="1158">
        <v>0</v>
      </c>
      <c r="M31" s="1158">
        <v>17426</v>
      </c>
      <c r="N31" s="1158">
        <v>0</v>
      </c>
      <c r="O31" s="1127">
        <f t="shared" si="12"/>
        <v>66934</v>
      </c>
      <c r="P31" s="1127">
        <f t="shared" si="13"/>
        <v>5577.833333333333</v>
      </c>
      <c r="Q31" s="1128"/>
    </row>
    <row r="32" spans="1:17" ht="19.5" customHeight="1" outlineLevel="1">
      <c r="A32" s="1117" t="s">
        <v>358</v>
      </c>
      <c r="B32" s="1159" t="s">
        <v>373</v>
      </c>
      <c r="C32" s="1160">
        <v>5000</v>
      </c>
      <c r="D32" s="1160">
        <v>5000</v>
      </c>
      <c r="E32" s="1160">
        <v>5000</v>
      </c>
      <c r="F32" s="1160">
        <v>5000</v>
      </c>
      <c r="G32" s="1161">
        <v>0</v>
      </c>
      <c r="H32" s="1158">
        <v>0</v>
      </c>
      <c r="I32" s="1161">
        <v>4510</v>
      </c>
      <c r="J32" s="1158">
        <v>0</v>
      </c>
      <c r="K32" s="1158">
        <v>0</v>
      </c>
      <c r="L32" s="1158">
        <v>0</v>
      </c>
      <c r="M32" s="1158">
        <v>0</v>
      </c>
      <c r="N32" s="1158">
        <v>0</v>
      </c>
      <c r="O32" s="1127">
        <f t="shared" si="12"/>
        <v>24510</v>
      </c>
      <c r="P32" s="1127">
        <f t="shared" si="13"/>
        <v>2042.5</v>
      </c>
      <c r="Q32" s="1128"/>
    </row>
    <row r="33" spans="1:17" ht="19.5" customHeight="1" outlineLevel="1">
      <c r="A33" s="1117" t="s">
        <v>358</v>
      </c>
      <c r="B33" s="1159" t="s">
        <v>374</v>
      </c>
      <c r="C33" s="1160">
        <v>0</v>
      </c>
      <c r="D33" s="1160">
        <v>0</v>
      </c>
      <c r="E33" s="1160">
        <v>0</v>
      </c>
      <c r="F33" s="1160">
        <v>0</v>
      </c>
      <c r="G33" s="1161">
        <v>0</v>
      </c>
      <c r="H33" s="1161">
        <v>8966</v>
      </c>
      <c r="I33" s="1158">
        <v>0</v>
      </c>
      <c r="J33" s="1158">
        <v>77338</v>
      </c>
      <c r="K33" s="1158">
        <v>14970</v>
      </c>
      <c r="L33" s="1158">
        <v>0</v>
      </c>
      <c r="M33" s="1158">
        <v>0</v>
      </c>
      <c r="N33" s="1158">
        <v>0</v>
      </c>
      <c r="O33" s="1127">
        <f t="shared" si="12"/>
        <v>101274</v>
      </c>
      <c r="P33" s="1127">
        <f t="shared" si="13"/>
        <v>8439.5</v>
      </c>
      <c r="Q33" s="1128"/>
    </row>
    <row r="34" spans="1:17" ht="19.5" customHeight="1" outlineLevel="1">
      <c r="A34" s="1117" t="s">
        <v>358</v>
      </c>
      <c r="B34" s="1159" t="s">
        <v>375</v>
      </c>
      <c r="C34" s="1160">
        <v>0</v>
      </c>
      <c r="D34" s="1160">
        <v>0</v>
      </c>
      <c r="E34" s="1160">
        <v>0</v>
      </c>
      <c r="F34" s="1160">
        <v>4000</v>
      </c>
      <c r="G34" s="1161">
        <v>2146</v>
      </c>
      <c r="H34" s="1161">
        <v>2171</v>
      </c>
      <c r="I34" s="1158">
        <v>5771</v>
      </c>
      <c r="J34" s="1158">
        <v>20134</v>
      </c>
      <c r="K34" s="1158">
        <v>37436</v>
      </c>
      <c r="L34" s="1120">
        <v>5801</v>
      </c>
      <c r="M34" s="1158">
        <v>8574</v>
      </c>
      <c r="N34" s="1158">
        <v>4397</v>
      </c>
      <c r="O34" s="1127">
        <f t="shared" si="12"/>
        <v>90430</v>
      </c>
      <c r="P34" s="1127">
        <f t="shared" si="13"/>
        <v>7535.833333333333</v>
      </c>
      <c r="Q34" s="1128"/>
    </row>
    <row r="35" spans="1:17" ht="19.5" customHeight="1">
      <c r="A35" s="1117" t="s">
        <v>358</v>
      </c>
      <c r="B35" s="1162" t="s">
        <v>318</v>
      </c>
      <c r="C35" s="1125">
        <v>0</v>
      </c>
      <c r="D35" s="1125">
        <v>0</v>
      </c>
      <c r="E35" s="1125">
        <v>0</v>
      </c>
      <c r="F35" s="1125">
        <v>0</v>
      </c>
      <c r="G35" s="1125">
        <v>0</v>
      </c>
      <c r="H35" s="1125">
        <v>0</v>
      </c>
      <c r="I35" s="1125">
        <v>0</v>
      </c>
      <c r="J35" s="1125">
        <v>0</v>
      </c>
      <c r="K35" s="1125">
        <v>0</v>
      </c>
      <c r="L35" s="1125">
        <v>0</v>
      </c>
      <c r="M35" s="1125">
        <v>0</v>
      </c>
      <c r="N35" s="1163">
        <v>43887</v>
      </c>
      <c r="O35" s="1127">
        <f t="shared" si="12"/>
        <v>43887</v>
      </c>
      <c r="P35" s="1127">
        <f t="shared" si="13"/>
        <v>3657.25</v>
      </c>
      <c r="Q35" s="1130"/>
    </row>
    <row r="36" spans="1:17" ht="19.5" customHeight="1">
      <c r="A36" s="1146"/>
      <c r="B36" s="1164" t="s">
        <v>376</v>
      </c>
      <c r="C36" s="1165">
        <f t="shared" ref="C36:P36" si="14">C24+C40+C41+C31</f>
        <v>8000</v>
      </c>
      <c r="D36" s="1165">
        <f t="shared" si="14"/>
        <v>9800</v>
      </c>
      <c r="E36" s="1165">
        <f t="shared" si="14"/>
        <v>11000</v>
      </c>
      <c r="F36" s="1165">
        <f t="shared" si="14"/>
        <v>8100</v>
      </c>
      <c r="G36" s="1165">
        <f t="shared" si="14"/>
        <v>8073</v>
      </c>
      <c r="H36" s="1165">
        <f t="shared" si="14"/>
        <v>28860</v>
      </c>
      <c r="I36" s="1165">
        <f t="shared" si="14"/>
        <v>12688</v>
      </c>
      <c r="J36" s="1165">
        <f t="shared" si="14"/>
        <v>11652</v>
      </c>
      <c r="K36" s="1165">
        <f t="shared" si="14"/>
        <v>13260</v>
      </c>
      <c r="L36" s="1165">
        <f t="shared" si="14"/>
        <v>16597</v>
      </c>
      <c r="M36" s="1165">
        <f t="shared" si="14"/>
        <v>17426</v>
      </c>
      <c r="N36" s="1165">
        <f t="shared" si="14"/>
        <v>4400</v>
      </c>
      <c r="O36" s="1165">
        <f t="shared" si="14"/>
        <v>149856</v>
      </c>
      <c r="P36" s="1165">
        <f t="shared" si="14"/>
        <v>12488</v>
      </c>
      <c r="Q36" s="1165"/>
    </row>
    <row r="37" spans="1:17" ht="38.25" customHeight="1">
      <c r="A37" s="1135" t="s">
        <v>377</v>
      </c>
      <c r="B37" s="1150" t="s">
        <v>364</v>
      </c>
      <c r="C37" s="1151">
        <f t="shared" ref="C37:N37" si="15">SUM(C39:C41)</f>
        <v>5000</v>
      </c>
      <c r="D37" s="1151">
        <f t="shared" si="15"/>
        <v>5000</v>
      </c>
      <c r="E37" s="1151">
        <f t="shared" si="15"/>
        <v>0</v>
      </c>
      <c r="F37" s="1151">
        <f t="shared" si="15"/>
        <v>0</v>
      </c>
      <c r="G37" s="1151">
        <f t="shared" si="15"/>
        <v>0</v>
      </c>
      <c r="H37" s="1151">
        <f t="shared" si="15"/>
        <v>3500</v>
      </c>
      <c r="I37" s="1151">
        <f t="shared" si="15"/>
        <v>10780</v>
      </c>
      <c r="J37" s="1151">
        <f t="shared" si="15"/>
        <v>16477</v>
      </c>
      <c r="K37" s="1151">
        <f t="shared" si="15"/>
        <v>11950</v>
      </c>
      <c r="L37" s="1151">
        <f t="shared" si="15"/>
        <v>12360</v>
      </c>
      <c r="M37" s="1151">
        <f t="shared" si="15"/>
        <v>8910</v>
      </c>
      <c r="N37" s="1151">
        <f t="shared" si="15"/>
        <v>3800</v>
      </c>
      <c r="O37" s="1152">
        <f>SUM(C37:N37)</f>
        <v>77777</v>
      </c>
      <c r="P37" s="1151">
        <f>IFERROR(AVERAGE(C37:N37),"")</f>
        <v>6481.416666666667</v>
      </c>
      <c r="Q37" s="1153"/>
    </row>
    <row r="38" spans="1:17" ht="19.5" customHeight="1">
      <c r="A38" s="1140"/>
      <c r="B38" s="1141" t="s">
        <v>357</v>
      </c>
      <c r="C38" s="1142" t="s">
        <v>929</v>
      </c>
      <c r="D38" s="1142" t="s">
        <v>929</v>
      </c>
      <c r="E38" s="1142" t="s">
        <v>929</v>
      </c>
      <c r="F38" s="1142" t="s">
        <v>929</v>
      </c>
      <c r="G38" s="1142" t="s">
        <v>929</v>
      </c>
      <c r="H38" s="1142" t="s">
        <v>929</v>
      </c>
      <c r="I38" s="1142" t="s">
        <v>929</v>
      </c>
      <c r="J38" s="1142" t="s">
        <v>929</v>
      </c>
      <c r="K38" s="1142" t="s">
        <v>929</v>
      </c>
      <c r="L38" s="1142" t="s">
        <v>929</v>
      </c>
      <c r="M38" s="1142" t="s">
        <v>929</v>
      </c>
      <c r="N38" s="1142" t="s">
        <v>929</v>
      </c>
      <c r="O38" s="1142" t="s">
        <v>929</v>
      </c>
      <c r="P38" s="1142" t="s">
        <v>929</v>
      </c>
      <c r="Q38" s="1143"/>
    </row>
    <row r="39" spans="1:17" ht="19.5" customHeight="1" outlineLevel="1">
      <c r="A39" s="1117" t="s">
        <v>358</v>
      </c>
      <c r="B39" s="1166" t="s">
        <v>378</v>
      </c>
      <c r="C39" s="1155">
        <v>0</v>
      </c>
      <c r="D39" s="1155">
        <v>0</v>
      </c>
      <c r="E39" s="1155">
        <v>0</v>
      </c>
      <c r="F39" s="1155">
        <v>0</v>
      </c>
      <c r="G39" s="1156">
        <v>0</v>
      </c>
      <c r="H39" s="1156">
        <v>0</v>
      </c>
      <c r="I39" s="1156">
        <v>1320</v>
      </c>
      <c r="J39" s="1156">
        <v>6820</v>
      </c>
      <c r="K39" s="1156">
        <v>1650</v>
      </c>
      <c r="L39" s="1156">
        <v>0</v>
      </c>
      <c r="M39" s="1156">
        <v>8910</v>
      </c>
      <c r="N39" s="1156">
        <v>0</v>
      </c>
      <c r="O39" s="1122">
        <f t="shared" ref="O39:O42" si="16">SUM(C39:N39)</f>
        <v>18700</v>
      </c>
      <c r="P39" s="1122">
        <f t="shared" ref="P39:P41" si="17">IFERROR(AVERAGE(C39:N39), "¥0")</f>
        <v>1558.3333333333333</v>
      </c>
      <c r="Q39" s="1123"/>
    </row>
    <row r="40" spans="1:17" ht="19.5" customHeight="1">
      <c r="A40" s="1117" t="s">
        <v>358</v>
      </c>
      <c r="B40" s="1166" t="s">
        <v>379</v>
      </c>
      <c r="C40" s="1155">
        <v>0</v>
      </c>
      <c r="D40" s="1155">
        <v>0</v>
      </c>
      <c r="E40" s="1155">
        <v>0</v>
      </c>
      <c r="F40" s="1155">
        <v>0</v>
      </c>
      <c r="G40" s="1156">
        <v>0</v>
      </c>
      <c r="H40" s="1156">
        <v>0</v>
      </c>
      <c r="I40" s="1156">
        <v>5960</v>
      </c>
      <c r="J40" s="1156">
        <v>8157</v>
      </c>
      <c r="K40" s="1156">
        <v>7000</v>
      </c>
      <c r="L40" s="1156">
        <v>8860</v>
      </c>
      <c r="M40" s="1156">
        <v>0</v>
      </c>
      <c r="N40" s="1156">
        <v>0</v>
      </c>
      <c r="O40" s="1122">
        <f t="shared" si="16"/>
        <v>29977</v>
      </c>
      <c r="P40" s="1122">
        <f t="shared" si="17"/>
        <v>2498.0833333333335</v>
      </c>
      <c r="Q40" s="1133"/>
    </row>
    <row r="41" spans="1:17" ht="19.5" customHeight="1">
      <c r="A41" s="1117" t="s">
        <v>358</v>
      </c>
      <c r="B41" s="1167" t="s">
        <v>380</v>
      </c>
      <c r="C41" s="1168">
        <v>5000</v>
      </c>
      <c r="D41" s="1168">
        <v>5000</v>
      </c>
      <c r="E41" s="1168">
        <v>0</v>
      </c>
      <c r="F41" s="1168">
        <v>0</v>
      </c>
      <c r="G41" s="1169">
        <v>0</v>
      </c>
      <c r="H41" s="1169">
        <v>3500</v>
      </c>
      <c r="I41" s="1169">
        <v>3500</v>
      </c>
      <c r="J41" s="1170">
        <v>1500</v>
      </c>
      <c r="K41" s="1170">
        <v>3300</v>
      </c>
      <c r="L41" s="1170">
        <v>3500</v>
      </c>
      <c r="M41" s="1169">
        <v>0</v>
      </c>
      <c r="N41" s="1170">
        <v>3800</v>
      </c>
      <c r="O41" s="1122">
        <f t="shared" si="16"/>
        <v>29100</v>
      </c>
      <c r="P41" s="1122">
        <f t="shared" si="17"/>
        <v>2425</v>
      </c>
      <c r="Q41" s="1171"/>
    </row>
    <row r="42" spans="1:17" ht="38.25" customHeight="1">
      <c r="A42" s="1135" t="s">
        <v>381</v>
      </c>
      <c r="B42" s="1150" t="s">
        <v>364</v>
      </c>
      <c r="C42" s="1151">
        <f t="shared" ref="C42:N42" si="18">SUM(C44:C46)</f>
        <v>1000</v>
      </c>
      <c r="D42" s="1151">
        <f t="shared" si="18"/>
        <v>1000</v>
      </c>
      <c r="E42" s="1151">
        <f t="shared" si="18"/>
        <v>1000</v>
      </c>
      <c r="F42" s="1151">
        <f t="shared" si="18"/>
        <v>24339</v>
      </c>
      <c r="G42" s="1151">
        <f t="shared" si="18"/>
        <v>13351</v>
      </c>
      <c r="H42" s="1151">
        <f t="shared" si="18"/>
        <v>23119</v>
      </c>
      <c r="I42" s="1151">
        <f t="shared" si="18"/>
        <v>12739</v>
      </c>
      <c r="J42" s="1151">
        <f t="shared" si="18"/>
        <v>22448</v>
      </c>
      <c r="K42" s="1151">
        <f t="shared" si="18"/>
        <v>6350</v>
      </c>
      <c r="L42" s="1151">
        <f t="shared" si="18"/>
        <v>7233</v>
      </c>
      <c r="M42" s="1151">
        <f t="shared" si="18"/>
        <v>21265</v>
      </c>
      <c r="N42" s="1151">
        <f t="shared" si="18"/>
        <v>78665</v>
      </c>
      <c r="O42" s="1152">
        <f t="shared" si="16"/>
        <v>212509</v>
      </c>
      <c r="P42" s="1151">
        <f>IFERROR(AVERAGE(C42:N42),"")</f>
        <v>17709.083333333332</v>
      </c>
      <c r="Q42" s="1153"/>
    </row>
    <row r="43" spans="1:17" ht="19.5" customHeight="1" outlineLevel="1">
      <c r="A43" s="1140"/>
      <c r="B43" s="1141" t="s">
        <v>357</v>
      </c>
      <c r="C43" s="1142" t="s">
        <v>929</v>
      </c>
      <c r="D43" s="1142" t="s">
        <v>929</v>
      </c>
      <c r="E43" s="1142" t="s">
        <v>929</v>
      </c>
      <c r="F43" s="1142" t="s">
        <v>929</v>
      </c>
      <c r="G43" s="1142" t="s">
        <v>929</v>
      </c>
      <c r="H43" s="1142" t="s">
        <v>929</v>
      </c>
      <c r="I43" s="1142" t="s">
        <v>929</v>
      </c>
      <c r="J43" s="1142" t="s">
        <v>929</v>
      </c>
      <c r="K43" s="1142" t="s">
        <v>929</v>
      </c>
      <c r="L43" s="1142" t="s">
        <v>929</v>
      </c>
      <c r="M43" s="1142" t="s">
        <v>929</v>
      </c>
      <c r="N43" s="1142" t="s">
        <v>929</v>
      </c>
      <c r="O43" s="1142" t="s">
        <v>929</v>
      </c>
      <c r="P43" s="1142" t="s">
        <v>929</v>
      </c>
      <c r="Q43" s="1143"/>
    </row>
    <row r="44" spans="1:17" ht="19.5" customHeight="1">
      <c r="A44" s="1117" t="s">
        <v>358</v>
      </c>
      <c r="B44" s="1172" t="s">
        <v>382</v>
      </c>
      <c r="C44" s="1173">
        <v>1000</v>
      </c>
      <c r="D44" s="1173">
        <v>1000</v>
      </c>
      <c r="E44" s="1173">
        <v>1000</v>
      </c>
      <c r="F44" s="1173">
        <v>1000</v>
      </c>
      <c r="G44" s="1173">
        <v>1000</v>
      </c>
      <c r="H44" s="1173">
        <v>1000</v>
      </c>
      <c r="I44" s="1173">
        <v>1000</v>
      </c>
      <c r="J44" s="1173">
        <v>1000</v>
      </c>
      <c r="K44" s="1173">
        <v>1000</v>
      </c>
      <c r="L44" s="1173">
        <v>1000</v>
      </c>
      <c r="M44" s="1173">
        <v>1000</v>
      </c>
      <c r="N44" s="1173">
        <v>29173</v>
      </c>
      <c r="O44" s="1174">
        <f t="shared" ref="O44:O46" si="19">SUM(C44:N44)</f>
        <v>40173</v>
      </c>
      <c r="P44" s="1174">
        <f t="shared" ref="P44:P46" si="20">IFERROR(AVERAGE(C44:N44), "¥0")</f>
        <v>3347.75</v>
      </c>
      <c r="Q44" s="1175"/>
    </row>
    <row r="45" spans="1:17" ht="19.5" customHeight="1">
      <c r="A45" s="1117" t="s">
        <v>358</v>
      </c>
      <c r="B45" s="1162" t="s">
        <v>383</v>
      </c>
      <c r="C45" s="1176">
        <v>0</v>
      </c>
      <c r="D45" s="1176">
        <v>0</v>
      </c>
      <c r="E45" s="1176">
        <v>0</v>
      </c>
      <c r="F45" s="1176">
        <v>16339</v>
      </c>
      <c r="G45" s="1177">
        <v>12351</v>
      </c>
      <c r="H45" s="1177">
        <v>22119</v>
      </c>
      <c r="I45" s="1177">
        <v>11739</v>
      </c>
      <c r="J45" s="1177">
        <v>21448</v>
      </c>
      <c r="K45" s="1177">
        <v>5350</v>
      </c>
      <c r="L45" s="1177">
        <v>6233</v>
      </c>
      <c r="M45" s="1177">
        <v>17705</v>
      </c>
      <c r="N45" s="1177">
        <v>49492</v>
      </c>
      <c r="O45" s="1122">
        <f t="shared" si="19"/>
        <v>162776</v>
      </c>
      <c r="P45" s="1122">
        <f t="shared" si="20"/>
        <v>13564.666666666666</v>
      </c>
      <c r="Q45" s="1130"/>
    </row>
    <row r="46" spans="1:17" ht="19.5" customHeight="1">
      <c r="A46" s="1117" t="s">
        <v>358</v>
      </c>
      <c r="B46" s="1162" t="s">
        <v>384</v>
      </c>
      <c r="C46" s="1176">
        <v>0</v>
      </c>
      <c r="D46" s="1176">
        <v>0</v>
      </c>
      <c r="E46" s="1176">
        <v>0</v>
      </c>
      <c r="F46" s="1176">
        <v>7000</v>
      </c>
      <c r="G46" s="1177">
        <v>0</v>
      </c>
      <c r="H46" s="1177">
        <v>0</v>
      </c>
      <c r="I46" s="1163">
        <v>0</v>
      </c>
      <c r="J46" s="1163">
        <v>0</v>
      </c>
      <c r="K46" s="1163">
        <v>0</v>
      </c>
      <c r="L46" s="1163">
        <v>0</v>
      </c>
      <c r="M46" s="1163">
        <v>2560</v>
      </c>
      <c r="N46" s="1163">
        <v>0</v>
      </c>
      <c r="O46" s="1122">
        <f t="shared" si="19"/>
        <v>9560</v>
      </c>
      <c r="P46" s="1122">
        <f t="shared" si="20"/>
        <v>796.66666666666663</v>
      </c>
      <c r="Q46" s="1130"/>
    </row>
    <row r="47" spans="1:17" ht="19.5" customHeight="1" outlineLevel="1">
      <c r="A47" s="1146"/>
      <c r="B47" s="1164" t="s">
        <v>385</v>
      </c>
      <c r="C47" s="1165">
        <f t="shared" ref="C47:P47" si="21">C45+C32+C39+C30</f>
        <v>5000</v>
      </c>
      <c r="D47" s="1165">
        <f t="shared" si="21"/>
        <v>5000</v>
      </c>
      <c r="E47" s="1165">
        <f t="shared" si="21"/>
        <v>5200</v>
      </c>
      <c r="F47" s="1165">
        <f t="shared" si="21"/>
        <v>21339</v>
      </c>
      <c r="G47" s="1165">
        <f t="shared" si="21"/>
        <v>12351</v>
      </c>
      <c r="H47" s="1165">
        <f t="shared" si="21"/>
        <v>22119</v>
      </c>
      <c r="I47" s="1165">
        <f t="shared" si="21"/>
        <v>17569</v>
      </c>
      <c r="J47" s="1165">
        <f t="shared" si="21"/>
        <v>28268</v>
      </c>
      <c r="K47" s="1165">
        <f t="shared" si="21"/>
        <v>7000</v>
      </c>
      <c r="L47" s="1165">
        <f t="shared" si="21"/>
        <v>6233</v>
      </c>
      <c r="M47" s="1165">
        <f t="shared" si="21"/>
        <v>26615</v>
      </c>
      <c r="N47" s="1165">
        <f t="shared" si="21"/>
        <v>49492</v>
      </c>
      <c r="O47" s="1165">
        <f t="shared" si="21"/>
        <v>206186</v>
      </c>
      <c r="P47" s="1165">
        <f t="shared" si="21"/>
        <v>17182.166666666668</v>
      </c>
      <c r="Q47" s="1165"/>
    </row>
    <row r="48" spans="1:17" ht="38.25" customHeight="1">
      <c r="A48" s="1135" t="s">
        <v>386</v>
      </c>
      <c r="B48" s="1150" t="s">
        <v>364</v>
      </c>
      <c r="C48" s="1151">
        <f t="shared" ref="C48:N48" si="22">SUM(C50:C51)</f>
        <v>0</v>
      </c>
      <c r="D48" s="1151">
        <f t="shared" si="22"/>
        <v>0</v>
      </c>
      <c r="E48" s="1151">
        <f t="shared" si="22"/>
        <v>110000</v>
      </c>
      <c r="F48" s="1151">
        <f t="shared" si="22"/>
        <v>110000</v>
      </c>
      <c r="G48" s="1151">
        <f t="shared" si="22"/>
        <v>110000</v>
      </c>
      <c r="H48" s="1151">
        <f t="shared" si="22"/>
        <v>110000</v>
      </c>
      <c r="I48" s="1151">
        <f t="shared" si="22"/>
        <v>110000</v>
      </c>
      <c r="J48" s="1151">
        <f t="shared" si="22"/>
        <v>110000</v>
      </c>
      <c r="K48" s="1151">
        <f t="shared" si="22"/>
        <v>110000</v>
      </c>
      <c r="L48" s="1151">
        <f t="shared" si="22"/>
        <v>110000</v>
      </c>
      <c r="M48" s="1151">
        <f t="shared" si="22"/>
        <v>110000</v>
      </c>
      <c r="N48" s="1151">
        <f t="shared" si="22"/>
        <v>110000</v>
      </c>
      <c r="O48" s="1152">
        <f>SUM(C48:N48)</f>
        <v>1100000</v>
      </c>
      <c r="P48" s="1151">
        <f>IFERROR(AVERAGE(C48:N48),"")</f>
        <v>91666.666666666672</v>
      </c>
      <c r="Q48" s="1153"/>
    </row>
    <row r="49" spans="1:17" ht="19.5" customHeight="1" outlineLevel="1">
      <c r="A49" s="1140"/>
      <c r="B49" s="1141" t="s">
        <v>357</v>
      </c>
      <c r="C49" s="1142" t="s">
        <v>929</v>
      </c>
      <c r="D49" s="1142" t="s">
        <v>929</v>
      </c>
      <c r="E49" s="1142" t="s">
        <v>929</v>
      </c>
      <c r="F49" s="1142" t="s">
        <v>929</v>
      </c>
      <c r="G49" s="1142" t="s">
        <v>929</v>
      </c>
      <c r="H49" s="1142" t="s">
        <v>929</v>
      </c>
      <c r="I49" s="1142" t="s">
        <v>929</v>
      </c>
      <c r="J49" s="1142" t="s">
        <v>929</v>
      </c>
      <c r="K49" s="1142" t="s">
        <v>929</v>
      </c>
      <c r="L49" s="1142" t="s">
        <v>929</v>
      </c>
      <c r="M49" s="1142" t="s">
        <v>929</v>
      </c>
      <c r="N49" s="1142" t="s">
        <v>929</v>
      </c>
      <c r="O49" s="1142" t="s">
        <v>929</v>
      </c>
      <c r="P49" s="1142" t="s">
        <v>929</v>
      </c>
      <c r="Q49" s="1143"/>
    </row>
    <row r="50" spans="1:17" ht="19.5" customHeight="1">
      <c r="A50" s="1178" t="s">
        <v>387</v>
      </c>
      <c r="B50" s="1179" t="s">
        <v>327</v>
      </c>
      <c r="C50" s="1180">
        <v>0</v>
      </c>
      <c r="D50" s="1180">
        <v>0</v>
      </c>
      <c r="E50" s="1180">
        <v>100000</v>
      </c>
      <c r="F50" s="1180">
        <v>100000</v>
      </c>
      <c r="G50" s="1180">
        <v>100000</v>
      </c>
      <c r="H50" s="1180">
        <v>100000</v>
      </c>
      <c r="I50" s="1180">
        <v>100000</v>
      </c>
      <c r="J50" s="1180">
        <v>100000</v>
      </c>
      <c r="K50" s="1180">
        <v>100000</v>
      </c>
      <c r="L50" s="1180">
        <v>100000</v>
      </c>
      <c r="M50" s="1180">
        <v>100000</v>
      </c>
      <c r="N50" s="1180">
        <v>100000</v>
      </c>
      <c r="O50" s="1181">
        <f t="shared" ref="O50:O52" si="23">SUM(C50:N50)</f>
        <v>1000000</v>
      </c>
      <c r="P50" s="1182">
        <f t="shared" ref="P50:P51" si="24">IFERROR(AVERAGE(C50:N50), "¥0")</f>
        <v>83333.333333333328</v>
      </c>
      <c r="Q50" s="1133"/>
    </row>
    <row r="51" spans="1:17" ht="19.5" customHeight="1">
      <c r="A51" s="1178" t="s">
        <v>388</v>
      </c>
      <c r="B51" s="1183" t="s">
        <v>328</v>
      </c>
      <c r="C51" s="1184">
        <v>0</v>
      </c>
      <c r="D51" s="1184">
        <v>0</v>
      </c>
      <c r="E51" s="1184">
        <v>10000</v>
      </c>
      <c r="F51" s="1184">
        <v>10000</v>
      </c>
      <c r="G51" s="1184">
        <v>10000</v>
      </c>
      <c r="H51" s="1184">
        <v>10000</v>
      </c>
      <c r="I51" s="1184">
        <v>10000</v>
      </c>
      <c r="J51" s="1184">
        <v>10000</v>
      </c>
      <c r="K51" s="1184">
        <v>10000</v>
      </c>
      <c r="L51" s="1184">
        <v>10000</v>
      </c>
      <c r="M51" s="1184">
        <v>10000</v>
      </c>
      <c r="N51" s="1184">
        <v>10000</v>
      </c>
      <c r="O51" s="1185">
        <f t="shared" si="23"/>
        <v>100000</v>
      </c>
      <c r="P51" s="1186">
        <f t="shared" si="24"/>
        <v>8333.3333333333339</v>
      </c>
      <c r="Q51" s="1171"/>
    </row>
    <row r="52" spans="1:17" ht="38.25" customHeight="1">
      <c r="A52" s="1135" t="s">
        <v>389</v>
      </c>
      <c r="B52" s="1150" t="s">
        <v>364</v>
      </c>
      <c r="C52" s="1151">
        <f t="shared" ref="C52:N52" si="25">SUM(C54:C55)</f>
        <v>0</v>
      </c>
      <c r="D52" s="1151">
        <f t="shared" si="25"/>
        <v>0</v>
      </c>
      <c r="E52" s="1151">
        <f t="shared" si="25"/>
        <v>0</v>
      </c>
      <c r="F52" s="1151">
        <f t="shared" si="25"/>
        <v>0</v>
      </c>
      <c r="G52" s="1151">
        <f t="shared" si="25"/>
        <v>0</v>
      </c>
      <c r="H52" s="1151">
        <f t="shared" si="25"/>
        <v>0</v>
      </c>
      <c r="I52" s="1151">
        <f t="shared" si="25"/>
        <v>0</v>
      </c>
      <c r="J52" s="1151">
        <f t="shared" si="25"/>
        <v>0</v>
      </c>
      <c r="K52" s="1151">
        <f t="shared" si="25"/>
        <v>0</v>
      </c>
      <c r="L52" s="1151">
        <f t="shared" si="25"/>
        <v>0</v>
      </c>
      <c r="M52" s="1151">
        <f t="shared" si="25"/>
        <v>0</v>
      </c>
      <c r="N52" s="1151">
        <f t="shared" si="25"/>
        <v>0</v>
      </c>
      <c r="O52" s="1152">
        <f t="shared" si="23"/>
        <v>0</v>
      </c>
      <c r="P52" s="1151">
        <f>IFERROR(AVERAGE(C52:N52),"")</f>
        <v>0</v>
      </c>
      <c r="Q52" s="1153"/>
    </row>
    <row r="53" spans="1:17" ht="19.5" customHeight="1">
      <c r="A53" s="1140"/>
      <c r="B53" s="1141" t="s">
        <v>357</v>
      </c>
      <c r="C53" s="1142" t="s">
        <v>929</v>
      </c>
      <c r="D53" s="1142" t="s">
        <v>929</v>
      </c>
      <c r="E53" s="1142" t="s">
        <v>929</v>
      </c>
      <c r="F53" s="1142" t="s">
        <v>929</v>
      </c>
      <c r="G53" s="1142" t="s">
        <v>929</v>
      </c>
      <c r="H53" s="1142" t="s">
        <v>929</v>
      </c>
      <c r="I53" s="1142" t="s">
        <v>929</v>
      </c>
      <c r="J53" s="1142" t="s">
        <v>929</v>
      </c>
      <c r="K53" s="1142" t="s">
        <v>929</v>
      </c>
      <c r="L53" s="1142" t="s">
        <v>929</v>
      </c>
      <c r="M53" s="1142" t="s">
        <v>929</v>
      </c>
      <c r="N53" s="1142" t="s">
        <v>929</v>
      </c>
      <c r="O53" s="1142" t="s">
        <v>929</v>
      </c>
      <c r="P53" s="1142" t="s">
        <v>929</v>
      </c>
      <c r="Q53" s="1143"/>
    </row>
    <row r="54" spans="1:17" ht="19.5" customHeight="1" outlineLevel="1">
      <c r="A54" s="1117"/>
      <c r="B54" s="1187" t="s">
        <v>390</v>
      </c>
      <c r="C54" s="1155">
        <v>0</v>
      </c>
      <c r="D54" s="1155">
        <v>0</v>
      </c>
      <c r="E54" s="1155">
        <v>0</v>
      </c>
      <c r="F54" s="1155">
        <v>0</v>
      </c>
      <c r="G54" s="1156">
        <v>0</v>
      </c>
      <c r="H54" s="1156">
        <v>0</v>
      </c>
      <c r="I54" s="1157">
        <v>0</v>
      </c>
      <c r="J54" s="1157">
        <v>0</v>
      </c>
      <c r="K54" s="1157">
        <v>0</v>
      </c>
      <c r="L54" s="1157">
        <v>0</v>
      </c>
      <c r="M54" s="1156">
        <v>0</v>
      </c>
      <c r="N54" s="1156">
        <v>0</v>
      </c>
      <c r="O54" s="1122">
        <f t="shared" ref="O54:O55" si="26">SUM(C54:N54)</f>
        <v>0</v>
      </c>
      <c r="P54" s="1122">
        <f t="shared" ref="P54:P55" si="27">IFERROR(AVERAGE(C54:N54), "¥0")</f>
        <v>0</v>
      </c>
      <c r="Q54" s="1123"/>
    </row>
    <row r="55" spans="1:17" ht="19.5" customHeight="1">
      <c r="A55" s="1117"/>
      <c r="B55" s="1187" t="s">
        <v>391</v>
      </c>
      <c r="C55" s="1155">
        <v>0</v>
      </c>
      <c r="D55" s="1155">
        <v>0</v>
      </c>
      <c r="E55" s="1155">
        <v>0</v>
      </c>
      <c r="F55" s="1155">
        <v>0</v>
      </c>
      <c r="G55" s="1156">
        <v>0</v>
      </c>
      <c r="H55" s="1156">
        <v>0</v>
      </c>
      <c r="I55" s="1157">
        <v>0</v>
      </c>
      <c r="J55" s="1157">
        <v>0</v>
      </c>
      <c r="K55" s="1157">
        <v>0</v>
      </c>
      <c r="L55" s="1157">
        <v>0</v>
      </c>
      <c r="M55" s="1156">
        <v>0</v>
      </c>
      <c r="N55" s="1156">
        <v>0</v>
      </c>
      <c r="O55" s="1122">
        <f t="shared" si="26"/>
        <v>0</v>
      </c>
      <c r="P55" s="1122">
        <f t="shared" si="27"/>
        <v>0</v>
      </c>
      <c r="Q55" s="1128"/>
    </row>
  </sheetData>
  <phoneticPr fontId="113"/>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18"/>
  <sheetViews>
    <sheetView workbookViewId="0">
      <pane ySplit="2" topLeftCell="A3" activePane="bottomLeft" state="frozen"/>
      <selection pane="bottomLeft" activeCell="B4" sqref="B4"/>
    </sheetView>
  </sheetViews>
  <sheetFormatPr defaultColWidth="12.6328125" defaultRowHeight="15.75" customHeight="1" outlineLevelRow="1"/>
  <cols>
    <col min="1" max="1" width="2.26953125" customWidth="1"/>
    <col min="2" max="2" width="11.453125" customWidth="1"/>
    <col min="3" max="4" width="2" customWidth="1"/>
    <col min="5" max="5" width="21" customWidth="1"/>
    <col min="6" max="6" width="10.90625" customWidth="1"/>
    <col min="7" max="7" width="9.6328125" customWidth="1"/>
    <col min="8" max="8" width="10.7265625" customWidth="1"/>
    <col min="9" max="9" width="11" customWidth="1"/>
    <col min="10" max="10" width="11.26953125" customWidth="1"/>
    <col min="11" max="11" width="10.453125" customWidth="1"/>
    <col min="12" max="12" width="10.6328125" customWidth="1"/>
    <col min="13" max="13" width="10.7265625" customWidth="1"/>
    <col min="14" max="17" width="9.6328125" customWidth="1"/>
    <col min="18" max="18" width="14.08984375" customWidth="1"/>
    <col min="19" max="19" width="11.6328125" customWidth="1"/>
    <col min="20" max="20" width="4.90625" customWidth="1"/>
  </cols>
  <sheetData>
    <row r="1" spans="1:20" ht="26.25" customHeight="1">
      <c r="A1" s="1188"/>
      <c r="B1" s="1188"/>
      <c r="C1" s="1188"/>
      <c r="D1" s="1188"/>
      <c r="E1" s="1091"/>
      <c r="F1" s="1092" t="s">
        <v>140</v>
      </c>
      <c r="G1" s="1092" t="s">
        <v>140</v>
      </c>
      <c r="H1" s="1092" t="s">
        <v>140</v>
      </c>
      <c r="I1" s="1092" t="s">
        <v>140</v>
      </c>
      <c r="J1" s="1092" t="s">
        <v>140</v>
      </c>
      <c r="K1" s="1092" t="s">
        <v>140</v>
      </c>
      <c r="L1" s="1092" t="s">
        <v>140</v>
      </c>
      <c r="M1" s="1092" t="s">
        <v>140</v>
      </c>
      <c r="N1" s="1092" t="s">
        <v>140</v>
      </c>
      <c r="O1" s="1092" t="s">
        <v>140</v>
      </c>
      <c r="P1" s="1092" t="s">
        <v>140</v>
      </c>
      <c r="Q1" s="1092" t="s">
        <v>140</v>
      </c>
      <c r="R1" s="1093"/>
      <c r="S1" s="1094"/>
      <c r="T1" s="1095"/>
    </row>
    <row r="2" spans="1:20" ht="38.25" customHeight="1">
      <c r="A2" s="1189"/>
      <c r="B2" s="1189"/>
      <c r="C2" s="1189"/>
      <c r="D2" s="1189"/>
      <c r="E2" s="1097" t="s">
        <v>60</v>
      </c>
      <c r="F2" s="1098">
        <v>45413</v>
      </c>
      <c r="G2" s="1098">
        <v>45444</v>
      </c>
      <c r="H2" s="1098">
        <v>45474</v>
      </c>
      <c r="I2" s="1098">
        <v>45505</v>
      </c>
      <c r="J2" s="1098">
        <v>45536</v>
      </c>
      <c r="K2" s="1098">
        <v>45566</v>
      </c>
      <c r="L2" s="1098">
        <v>45597</v>
      </c>
      <c r="M2" s="1098">
        <v>45627</v>
      </c>
      <c r="N2" s="1098">
        <v>45658</v>
      </c>
      <c r="O2" s="1098">
        <v>45689</v>
      </c>
      <c r="P2" s="1098">
        <v>45717</v>
      </c>
      <c r="Q2" s="1098">
        <v>45748</v>
      </c>
      <c r="R2" s="1190" t="s">
        <v>109</v>
      </c>
      <c r="S2" s="1100" t="s">
        <v>142</v>
      </c>
      <c r="T2" s="1101"/>
    </row>
    <row r="3" spans="1:20" ht="38.25" customHeight="1">
      <c r="A3" s="1191"/>
      <c r="B3" s="1192" t="s">
        <v>60</v>
      </c>
      <c r="C3" s="1193"/>
      <c r="D3" s="1194"/>
      <c r="E3" s="1110" t="s">
        <v>364</v>
      </c>
      <c r="F3" s="1107">
        <f t="shared" ref="F3:Q3" si="0">SUM(F4:F8)</f>
        <v>304485</v>
      </c>
      <c r="G3" s="1107">
        <f t="shared" si="0"/>
        <v>408757</v>
      </c>
      <c r="H3" s="1107">
        <f t="shared" si="0"/>
        <v>339296</v>
      </c>
      <c r="I3" s="1107">
        <f t="shared" si="0"/>
        <v>338764</v>
      </c>
      <c r="J3" s="1107">
        <f t="shared" si="0"/>
        <v>318196</v>
      </c>
      <c r="K3" s="1107">
        <f t="shared" si="0"/>
        <v>361408</v>
      </c>
      <c r="L3" s="1107">
        <f t="shared" si="0"/>
        <v>360882</v>
      </c>
      <c r="M3" s="1107">
        <f t="shared" si="0"/>
        <v>332786</v>
      </c>
      <c r="N3" s="1107">
        <f t="shared" si="0"/>
        <v>361916</v>
      </c>
      <c r="O3" s="1107">
        <f t="shared" si="0"/>
        <v>374138</v>
      </c>
      <c r="P3" s="1107">
        <f t="shared" si="0"/>
        <v>309616</v>
      </c>
      <c r="Q3" s="1107">
        <f t="shared" si="0"/>
        <v>362471</v>
      </c>
      <c r="R3" s="1106">
        <f t="shared" ref="R3:R4" si="1">SUM(F3:Q3)</f>
        <v>4172715</v>
      </c>
      <c r="S3" s="1195">
        <f>IFERROR(AVERAGE(F3:Q3),"")</f>
        <v>347726.25</v>
      </c>
      <c r="T3" s="1112"/>
    </row>
    <row r="4" spans="1:20" ht="19.5" customHeight="1" outlineLevel="1">
      <c r="A4" s="1196"/>
      <c r="B4" s="1197"/>
      <c r="C4" s="1198"/>
      <c r="D4" s="1199"/>
      <c r="E4" s="1200" t="s">
        <v>392</v>
      </c>
      <c r="F4" s="1201">
        <f t="shared" ref="F4:Q4" si="2">F9-F10</f>
        <v>292485</v>
      </c>
      <c r="G4" s="1201">
        <f t="shared" si="2"/>
        <v>408757</v>
      </c>
      <c r="H4" s="1201">
        <f t="shared" si="2"/>
        <v>327296</v>
      </c>
      <c r="I4" s="1201">
        <f t="shared" si="2"/>
        <v>336764</v>
      </c>
      <c r="J4" s="1201">
        <f t="shared" si="2"/>
        <v>316196</v>
      </c>
      <c r="K4" s="1201">
        <f t="shared" si="2"/>
        <v>347408</v>
      </c>
      <c r="L4" s="1201">
        <f t="shared" si="2"/>
        <v>358882</v>
      </c>
      <c r="M4" s="1201">
        <f t="shared" si="2"/>
        <v>330786</v>
      </c>
      <c r="N4" s="1201">
        <f t="shared" si="2"/>
        <v>309616</v>
      </c>
      <c r="O4" s="1201">
        <f t="shared" si="2"/>
        <v>367098</v>
      </c>
      <c r="P4" s="1201">
        <f t="shared" si="2"/>
        <v>309616</v>
      </c>
      <c r="Q4" s="1201">
        <f t="shared" si="2"/>
        <v>347771</v>
      </c>
      <c r="R4" s="1202">
        <f t="shared" si="1"/>
        <v>4052675</v>
      </c>
      <c r="S4" s="1203">
        <f>IFERROR(AVERAGE(F4:Q4), "¥0")</f>
        <v>337722.91666666669</v>
      </c>
      <c r="T4" s="1204"/>
    </row>
    <row r="5" spans="1:20" ht="19.5" customHeight="1" outlineLevel="1">
      <c r="A5" s="1196"/>
      <c r="B5" s="1197" t="s">
        <v>358</v>
      </c>
      <c r="C5" s="1198"/>
      <c r="D5" s="1205"/>
      <c r="E5" s="1206" t="s">
        <v>393</v>
      </c>
      <c r="F5" s="1207"/>
      <c r="G5" s="1207"/>
      <c r="H5" s="1207"/>
      <c r="I5" s="1207"/>
      <c r="J5" s="1207"/>
      <c r="K5" s="1207"/>
      <c r="L5" s="1207"/>
      <c r="M5" s="1207"/>
      <c r="N5" s="1207"/>
      <c r="O5" s="1207"/>
      <c r="P5" s="1207"/>
      <c r="Q5" s="1207"/>
      <c r="R5" s="1208"/>
      <c r="S5" s="1208"/>
      <c r="T5" s="1209"/>
    </row>
    <row r="6" spans="1:20" ht="19.5" customHeight="1" outlineLevel="1">
      <c r="A6" s="1196"/>
      <c r="B6" s="1197" t="s">
        <v>358</v>
      </c>
      <c r="C6" s="1198"/>
      <c r="D6" s="1210"/>
      <c r="E6" s="1211" t="s">
        <v>394</v>
      </c>
      <c r="F6" s="1212">
        <v>2000</v>
      </c>
      <c r="G6" s="1212">
        <v>0</v>
      </c>
      <c r="H6" s="1212">
        <v>2000</v>
      </c>
      <c r="I6" s="1212">
        <v>2000</v>
      </c>
      <c r="J6" s="1212">
        <v>2000</v>
      </c>
      <c r="K6" s="1212">
        <v>4000</v>
      </c>
      <c r="L6" s="1212">
        <v>2000</v>
      </c>
      <c r="M6" s="1212">
        <v>2000</v>
      </c>
      <c r="N6" s="1212">
        <v>1800</v>
      </c>
      <c r="O6" s="1212">
        <v>0</v>
      </c>
      <c r="P6" s="1212">
        <v>0</v>
      </c>
      <c r="Q6" s="1212">
        <v>2700</v>
      </c>
      <c r="R6" s="1213">
        <f t="shared" ref="R6:R18" si="3">SUM(F6:Q6)</f>
        <v>20500</v>
      </c>
      <c r="S6" s="1213">
        <f t="shared" ref="S6:S9" si="4">IFERROR(AVERAGE(F6:Q6), "¥0")</f>
        <v>1708.3333333333333</v>
      </c>
      <c r="T6" s="1214"/>
    </row>
    <row r="7" spans="1:20" ht="19.5" customHeight="1" outlineLevel="1">
      <c r="A7" s="1196"/>
      <c r="B7" s="1197" t="s">
        <v>358</v>
      </c>
      <c r="C7" s="1198"/>
      <c r="D7" s="1210"/>
      <c r="E7" s="1211" t="s">
        <v>267</v>
      </c>
      <c r="F7" s="1212">
        <v>10000</v>
      </c>
      <c r="G7" s="1212">
        <v>0</v>
      </c>
      <c r="H7" s="1212">
        <v>10000</v>
      </c>
      <c r="I7" s="1212">
        <v>0</v>
      </c>
      <c r="J7" s="1212">
        <v>0</v>
      </c>
      <c r="K7" s="1212">
        <v>10000</v>
      </c>
      <c r="L7" s="1212">
        <v>0</v>
      </c>
      <c r="M7" s="1212">
        <v>0</v>
      </c>
      <c r="N7" s="1212">
        <v>50000</v>
      </c>
      <c r="O7" s="1212">
        <v>0</v>
      </c>
      <c r="P7" s="1212">
        <v>0</v>
      </c>
      <c r="Q7" s="1212">
        <v>0</v>
      </c>
      <c r="R7" s="1213">
        <f t="shared" si="3"/>
        <v>80000</v>
      </c>
      <c r="S7" s="1215">
        <f t="shared" si="4"/>
        <v>6666.666666666667</v>
      </c>
      <c r="T7" s="1214"/>
    </row>
    <row r="8" spans="1:20" ht="19.5" customHeight="1" outlineLevel="1">
      <c r="A8" s="1196"/>
      <c r="B8" s="1197" t="s">
        <v>358</v>
      </c>
      <c r="C8" s="1198"/>
      <c r="D8" s="1210"/>
      <c r="E8" s="1211" t="s">
        <v>395</v>
      </c>
      <c r="F8" s="1212">
        <v>0</v>
      </c>
      <c r="G8" s="1212">
        <v>0</v>
      </c>
      <c r="H8" s="1212">
        <v>0</v>
      </c>
      <c r="I8" s="1212">
        <v>0</v>
      </c>
      <c r="J8" s="1212">
        <v>0</v>
      </c>
      <c r="K8" s="1212">
        <v>0</v>
      </c>
      <c r="L8" s="1212">
        <v>0</v>
      </c>
      <c r="M8" s="1212">
        <v>0</v>
      </c>
      <c r="N8" s="1212">
        <v>500</v>
      </c>
      <c r="O8" s="1212">
        <v>7040</v>
      </c>
      <c r="P8" s="1212">
        <v>0</v>
      </c>
      <c r="Q8" s="1212">
        <v>12000</v>
      </c>
      <c r="R8" s="1213">
        <f t="shared" si="3"/>
        <v>19540</v>
      </c>
      <c r="S8" s="1215">
        <f t="shared" si="4"/>
        <v>1628.3333333333333</v>
      </c>
      <c r="T8" s="1214"/>
    </row>
    <row r="9" spans="1:20" ht="19.5" customHeight="1">
      <c r="A9" s="1196"/>
      <c r="B9" s="1197" t="s">
        <v>358</v>
      </c>
      <c r="C9" s="1198"/>
      <c r="D9" s="1216"/>
      <c r="E9" s="1217" t="s">
        <v>396</v>
      </c>
      <c r="F9" s="1218">
        <v>353933</v>
      </c>
      <c r="G9" s="1218">
        <v>462436</v>
      </c>
      <c r="H9" s="1218">
        <v>400000</v>
      </c>
      <c r="I9" s="1218">
        <v>422000</v>
      </c>
      <c r="J9" s="1218">
        <v>400000</v>
      </c>
      <c r="K9" s="1218">
        <v>438020</v>
      </c>
      <c r="L9" s="1218">
        <v>454000</v>
      </c>
      <c r="M9" s="1218">
        <v>400000</v>
      </c>
      <c r="N9" s="1218">
        <v>400000</v>
      </c>
      <c r="O9" s="1218">
        <v>463000</v>
      </c>
      <c r="P9" s="1218">
        <v>400000</v>
      </c>
      <c r="Q9" s="1218">
        <v>438020</v>
      </c>
      <c r="R9" s="1213">
        <f t="shared" si="3"/>
        <v>5031409</v>
      </c>
      <c r="S9" s="1213">
        <f t="shared" si="4"/>
        <v>419284.08333333331</v>
      </c>
      <c r="T9" s="1219"/>
    </row>
    <row r="10" spans="1:20" ht="38.25" customHeight="1">
      <c r="A10" s="1196"/>
      <c r="B10" s="1117" t="s">
        <v>271</v>
      </c>
      <c r="C10" s="1198"/>
      <c r="D10" s="1220"/>
      <c r="E10" s="1221" t="s">
        <v>364</v>
      </c>
      <c r="F10" s="1222">
        <f t="shared" ref="F10:Q10" si="5">SUM(F11:F18)</f>
        <v>61448</v>
      </c>
      <c r="G10" s="1222">
        <f t="shared" si="5"/>
        <v>53679</v>
      </c>
      <c r="H10" s="1222">
        <f t="shared" si="5"/>
        <v>72704</v>
      </c>
      <c r="I10" s="1222">
        <f t="shared" si="5"/>
        <v>85236</v>
      </c>
      <c r="J10" s="1222">
        <f t="shared" si="5"/>
        <v>83804</v>
      </c>
      <c r="K10" s="1222">
        <f t="shared" si="5"/>
        <v>90612</v>
      </c>
      <c r="L10" s="1222">
        <f t="shared" si="5"/>
        <v>95118</v>
      </c>
      <c r="M10" s="1222">
        <f t="shared" si="5"/>
        <v>69214</v>
      </c>
      <c r="N10" s="1222">
        <f t="shared" si="5"/>
        <v>90384</v>
      </c>
      <c r="O10" s="1222">
        <f t="shared" si="5"/>
        <v>95902</v>
      </c>
      <c r="P10" s="1222">
        <f t="shared" si="5"/>
        <v>90384</v>
      </c>
      <c r="Q10" s="1222">
        <f t="shared" si="5"/>
        <v>90249</v>
      </c>
      <c r="R10" s="1223">
        <f t="shared" si="3"/>
        <v>978734</v>
      </c>
      <c r="S10" s="1224">
        <f>IFERROR(AVERAGE(F10:Q10),"")</f>
        <v>81561.166666666672</v>
      </c>
      <c r="T10" s="1225"/>
    </row>
    <row r="11" spans="1:20" ht="19.5" customHeight="1" outlineLevel="1">
      <c r="A11" s="1196"/>
      <c r="B11" s="1197" t="s">
        <v>358</v>
      </c>
      <c r="C11" s="1198"/>
      <c r="D11" s="1199"/>
      <c r="E11" s="1200" t="s">
        <v>272</v>
      </c>
      <c r="F11" s="1201">
        <v>0</v>
      </c>
      <c r="G11" s="1201">
        <v>0</v>
      </c>
      <c r="H11" s="1201">
        <v>19400</v>
      </c>
      <c r="I11" s="1201">
        <v>18400</v>
      </c>
      <c r="J11" s="1201">
        <v>18400</v>
      </c>
      <c r="K11" s="1201">
        <v>18400</v>
      </c>
      <c r="L11" s="1201">
        <v>18400</v>
      </c>
      <c r="M11" s="1201">
        <v>18400</v>
      </c>
      <c r="N11" s="1201">
        <v>18400</v>
      </c>
      <c r="O11" s="1201">
        <v>18400</v>
      </c>
      <c r="P11" s="1201">
        <v>18400</v>
      </c>
      <c r="Q11" s="1201">
        <v>18400</v>
      </c>
      <c r="R11" s="1202">
        <f t="shared" si="3"/>
        <v>185000</v>
      </c>
      <c r="S11" s="1203">
        <f t="shared" ref="S11:S18" si="6">IFERROR(AVERAGE(F11:Q11), "¥0")</f>
        <v>15416.666666666666</v>
      </c>
      <c r="T11" s="1204"/>
    </row>
    <row r="12" spans="1:20" ht="19.5" customHeight="1" outlineLevel="1">
      <c r="A12" s="1196"/>
      <c r="B12" s="1197" t="s">
        <v>358</v>
      </c>
      <c r="C12" s="1198"/>
      <c r="D12" s="1210"/>
      <c r="E12" s="1226" t="s">
        <v>397</v>
      </c>
      <c r="F12" s="1212">
        <v>8420</v>
      </c>
      <c r="G12" s="1212">
        <v>17240</v>
      </c>
      <c r="H12" s="1212">
        <v>12100</v>
      </c>
      <c r="I12" s="1212">
        <v>14060</v>
      </c>
      <c r="J12" s="1212">
        <v>12100</v>
      </c>
      <c r="K12" s="1212">
        <v>11610</v>
      </c>
      <c r="L12" s="1212">
        <v>16020</v>
      </c>
      <c r="M12" s="1212">
        <v>11610</v>
      </c>
      <c r="N12" s="1212">
        <v>11610</v>
      </c>
      <c r="O12" s="1212">
        <v>16750</v>
      </c>
      <c r="P12" s="1212">
        <v>11610</v>
      </c>
      <c r="Q12" s="1212">
        <v>11610</v>
      </c>
      <c r="R12" s="1213">
        <f t="shared" si="3"/>
        <v>154740</v>
      </c>
      <c r="S12" s="1215">
        <f t="shared" si="6"/>
        <v>12895</v>
      </c>
      <c r="T12" s="1214"/>
    </row>
    <row r="13" spans="1:20" ht="19.5" customHeight="1" outlineLevel="1">
      <c r="A13" s="1196"/>
      <c r="B13" s="1197" t="s">
        <v>358</v>
      </c>
      <c r="C13" s="1198"/>
      <c r="D13" s="1210"/>
      <c r="E13" s="1226" t="s">
        <v>398</v>
      </c>
      <c r="F13" s="1212">
        <v>17964</v>
      </c>
      <c r="G13" s="1212">
        <v>17964</v>
      </c>
      <c r="H13" s="1212">
        <v>17964</v>
      </c>
      <c r="I13" s="1212">
        <v>17964</v>
      </c>
      <c r="J13" s="1212">
        <v>17964</v>
      </c>
      <c r="K13" s="1212">
        <v>20459</v>
      </c>
      <c r="L13" s="1212">
        <v>20459</v>
      </c>
      <c r="M13" s="1212">
        <v>20459</v>
      </c>
      <c r="N13" s="1212">
        <v>20459</v>
      </c>
      <c r="O13" s="1212">
        <v>20459</v>
      </c>
      <c r="P13" s="1212">
        <v>20459</v>
      </c>
      <c r="Q13" s="1212">
        <v>20315</v>
      </c>
      <c r="R13" s="1213">
        <f t="shared" si="3"/>
        <v>232889</v>
      </c>
      <c r="S13" s="1215">
        <f t="shared" si="6"/>
        <v>19407.416666666668</v>
      </c>
      <c r="T13" s="1214"/>
    </row>
    <row r="14" spans="1:20" ht="19.5" customHeight="1" outlineLevel="1">
      <c r="A14" s="1196"/>
      <c r="B14" s="1197" t="s">
        <v>358</v>
      </c>
      <c r="C14" s="1198"/>
      <c r="D14" s="1210"/>
      <c r="E14" s="1211" t="s">
        <v>275</v>
      </c>
      <c r="F14" s="1212">
        <v>2124</v>
      </c>
      <c r="G14" s="1212">
        <v>2775</v>
      </c>
      <c r="H14" s="1212">
        <v>2400</v>
      </c>
      <c r="I14" s="1212">
        <v>2532</v>
      </c>
      <c r="J14" s="1212">
        <v>2400</v>
      </c>
      <c r="K14" s="1212">
        <v>2628</v>
      </c>
      <c r="L14" s="1212">
        <v>2724</v>
      </c>
      <c r="M14" s="1212">
        <v>2400</v>
      </c>
      <c r="N14" s="1212">
        <v>2400</v>
      </c>
      <c r="O14" s="1212">
        <v>2778</v>
      </c>
      <c r="P14" s="1212">
        <v>2400</v>
      </c>
      <c r="Q14" s="1212">
        <v>2409</v>
      </c>
      <c r="R14" s="1213">
        <f t="shared" si="3"/>
        <v>29970</v>
      </c>
      <c r="S14" s="1215">
        <f t="shared" si="6"/>
        <v>2497.5</v>
      </c>
      <c r="T14" s="1214"/>
    </row>
    <row r="15" spans="1:20" ht="19.5" customHeight="1" outlineLevel="1">
      <c r="A15" s="1196"/>
      <c r="B15" s="1197" t="s">
        <v>358</v>
      </c>
      <c r="C15" s="1198"/>
      <c r="D15" s="1210"/>
      <c r="E15" s="1226" t="s">
        <v>399</v>
      </c>
      <c r="F15" s="1212">
        <v>32940</v>
      </c>
      <c r="G15" s="1212">
        <v>32940</v>
      </c>
      <c r="H15" s="1212">
        <v>32940</v>
      </c>
      <c r="I15" s="1212">
        <v>32940</v>
      </c>
      <c r="J15" s="1212">
        <v>32940</v>
      </c>
      <c r="K15" s="1212">
        <v>37515</v>
      </c>
      <c r="L15" s="1212">
        <v>37515</v>
      </c>
      <c r="M15" s="1212">
        <v>37515</v>
      </c>
      <c r="N15" s="1212">
        <v>37515</v>
      </c>
      <c r="O15" s="1212">
        <v>37515</v>
      </c>
      <c r="P15" s="1212">
        <v>37515</v>
      </c>
      <c r="Q15" s="1212">
        <v>37515</v>
      </c>
      <c r="R15" s="1213">
        <f t="shared" si="3"/>
        <v>427305</v>
      </c>
      <c r="S15" s="1215">
        <f t="shared" si="6"/>
        <v>35608.75</v>
      </c>
      <c r="T15" s="1214"/>
    </row>
    <row r="16" spans="1:20" ht="19.5" customHeight="1" outlineLevel="1">
      <c r="A16" s="1196"/>
      <c r="B16" s="1197" t="s">
        <v>358</v>
      </c>
      <c r="C16" s="1198"/>
      <c r="D16" s="1210"/>
      <c r="E16" s="1211" t="s">
        <v>400</v>
      </c>
      <c r="F16" s="1212">
        <v>0</v>
      </c>
      <c r="G16" s="1212">
        <v>-17240</v>
      </c>
      <c r="H16" s="1212">
        <v>-12100</v>
      </c>
      <c r="I16" s="1212">
        <v>-660</v>
      </c>
      <c r="J16" s="1212">
        <v>0</v>
      </c>
      <c r="K16" s="1212">
        <v>0</v>
      </c>
      <c r="L16" s="1212">
        <v>0</v>
      </c>
      <c r="M16" s="1212">
        <v>0</v>
      </c>
      <c r="N16" s="1212">
        <v>0</v>
      </c>
      <c r="O16" s="1212">
        <v>0</v>
      </c>
      <c r="P16" s="1212">
        <v>0</v>
      </c>
      <c r="Q16" s="1212">
        <v>0</v>
      </c>
      <c r="R16" s="1213">
        <f t="shared" si="3"/>
        <v>-30000</v>
      </c>
      <c r="S16" s="1215">
        <f t="shared" si="6"/>
        <v>-2500</v>
      </c>
      <c r="T16" s="1214"/>
    </row>
    <row r="17" spans="1:20" ht="19.5" customHeight="1" outlineLevel="1">
      <c r="A17" s="1196"/>
      <c r="B17" s="1197" t="s">
        <v>358</v>
      </c>
      <c r="C17" s="1198"/>
      <c r="D17" s="1210"/>
      <c r="E17" s="1211" t="s">
        <v>278</v>
      </c>
      <c r="F17" s="1212">
        <v>0</v>
      </c>
      <c r="G17" s="1212">
        <v>0</v>
      </c>
      <c r="H17" s="1212">
        <v>0</v>
      </c>
      <c r="I17" s="1212">
        <v>0</v>
      </c>
      <c r="J17" s="1212">
        <v>0</v>
      </c>
      <c r="K17" s="1212">
        <v>0</v>
      </c>
      <c r="L17" s="1212">
        <v>0</v>
      </c>
      <c r="M17" s="1212">
        <v>-21170</v>
      </c>
      <c r="N17" s="1212">
        <v>0</v>
      </c>
      <c r="O17" s="1212">
        <v>0</v>
      </c>
      <c r="P17" s="1212">
        <v>0</v>
      </c>
      <c r="Q17" s="1212">
        <v>0</v>
      </c>
      <c r="R17" s="1213">
        <f t="shared" si="3"/>
        <v>-21170</v>
      </c>
      <c r="S17" s="1215">
        <f t="shared" si="6"/>
        <v>-1764.1666666666667</v>
      </c>
      <c r="T17" s="1214"/>
    </row>
    <row r="18" spans="1:20" ht="19.5" customHeight="1" outlineLevel="1">
      <c r="A18" s="1196"/>
      <c r="B18" s="1197" t="s">
        <v>358</v>
      </c>
      <c r="C18" s="1198"/>
      <c r="D18" s="1210"/>
      <c r="E18" s="1211" t="s">
        <v>280</v>
      </c>
      <c r="F18" s="1212">
        <v>0</v>
      </c>
      <c r="G18" s="1212">
        <v>0</v>
      </c>
      <c r="H18" s="1212">
        <v>0</v>
      </c>
      <c r="I18" s="1212">
        <v>0</v>
      </c>
      <c r="J18" s="1212">
        <v>0</v>
      </c>
      <c r="K18" s="1212">
        <v>0</v>
      </c>
      <c r="L18" s="1212">
        <v>0</v>
      </c>
      <c r="M18" s="1212">
        <v>0</v>
      </c>
      <c r="N18" s="1212">
        <v>0</v>
      </c>
      <c r="O18" s="1212">
        <v>0</v>
      </c>
      <c r="P18" s="1212">
        <v>0</v>
      </c>
      <c r="Q18" s="1212">
        <v>0</v>
      </c>
      <c r="R18" s="1213">
        <f t="shared" si="3"/>
        <v>0</v>
      </c>
      <c r="S18" s="1215">
        <f t="shared" si="6"/>
        <v>0</v>
      </c>
      <c r="T18" s="1214"/>
    </row>
  </sheetData>
  <phoneticPr fontId="113"/>
  <hyperlinks>
    <hyperlink ref="E12" r:id="rId1" location="gid=561298289" xr:uid="{00000000-0004-0000-0800-000000000000}"/>
    <hyperlink ref="E13" r:id="rId2" location="gid=1494404656" xr:uid="{00000000-0004-0000-0800-000001000000}"/>
    <hyperlink ref="E15" r:id="rId3" location="gid=1494404656" xr:uid="{00000000-0004-0000-0800-000002000000}"/>
  </hyperlinks>
  <pageMargins left="0.7" right="0.7" top="0.75" bottom="0.75" header="0.3" footer="0.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00"/>
    <outlinePr summaryBelow="0" summaryRight="0"/>
  </sheetPr>
  <dimension ref="A1:Q1001"/>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6328125" defaultRowHeight="15.75" customHeight="1"/>
  <cols>
    <col min="1" max="1" width="3.36328125" customWidth="1"/>
    <col min="2" max="2" width="14.90625" customWidth="1"/>
    <col min="3" max="3" width="15.6328125" customWidth="1"/>
    <col min="4" max="4" width="6" customWidth="1"/>
    <col min="5" max="5" width="6.6328125" customWidth="1"/>
    <col min="6" max="6" width="6.90625" customWidth="1"/>
    <col min="7" max="7" width="7.6328125" customWidth="1"/>
    <col min="8" max="8" width="8" customWidth="1"/>
    <col min="9" max="9" width="9.36328125" customWidth="1"/>
    <col min="10" max="10" width="7.7265625" customWidth="1"/>
    <col min="11" max="11" width="7" customWidth="1"/>
    <col min="12" max="12" width="7.08984375" customWidth="1"/>
    <col min="13" max="13" width="12.08984375" customWidth="1"/>
    <col min="14" max="15" width="11.90625" customWidth="1"/>
    <col min="16" max="16" width="17.26953125" customWidth="1"/>
    <col min="17" max="17" width="3.36328125" customWidth="1"/>
  </cols>
  <sheetData>
    <row r="1" spans="1:17" ht="15.75" customHeight="1">
      <c r="A1" s="1227"/>
      <c r="B1" s="1227"/>
      <c r="C1" s="1227"/>
      <c r="D1" s="1228"/>
      <c r="E1" s="1228"/>
      <c r="F1" s="1228"/>
      <c r="G1" s="1228"/>
      <c r="H1" s="1228"/>
      <c r="I1" s="1228"/>
      <c r="J1" s="1228"/>
      <c r="K1" s="1228"/>
      <c r="L1" s="1228"/>
      <c r="M1" s="1228"/>
      <c r="N1" s="1228"/>
      <c r="O1" s="1228"/>
      <c r="P1" s="1228"/>
      <c r="Q1" s="1227"/>
    </row>
    <row r="2" spans="1:17" ht="15.75" customHeight="1">
      <c r="A2" s="1227"/>
      <c r="B2" s="1227"/>
      <c r="C2" s="1229" t="s">
        <v>401</v>
      </c>
      <c r="D2" s="1230" t="s">
        <v>402</v>
      </c>
      <c r="E2" s="1230" t="s">
        <v>402</v>
      </c>
      <c r="F2" s="1230" t="s">
        <v>402</v>
      </c>
      <c r="G2" s="1229" t="s">
        <v>403</v>
      </c>
      <c r="H2" s="1230" t="s">
        <v>402</v>
      </c>
      <c r="I2" s="1230" t="s">
        <v>402</v>
      </c>
      <c r="J2" s="1230" t="s">
        <v>402</v>
      </c>
      <c r="K2" s="1230" t="s">
        <v>402</v>
      </c>
      <c r="L2" s="1230" t="s">
        <v>402</v>
      </c>
      <c r="M2" s="1230" t="s">
        <v>402</v>
      </c>
      <c r="N2" s="1230" t="s">
        <v>402</v>
      </c>
      <c r="O2" s="1230" t="s">
        <v>402</v>
      </c>
      <c r="P2" s="1229" t="s">
        <v>404</v>
      </c>
      <c r="Q2" s="1227"/>
    </row>
    <row r="3" spans="1:17" ht="15.75" customHeight="1">
      <c r="A3" s="1231"/>
      <c r="B3" s="1232" t="s">
        <v>405</v>
      </c>
      <c r="C3" s="1233">
        <v>46137</v>
      </c>
      <c r="D3" s="1228"/>
      <c r="E3" s="1228"/>
      <c r="F3" s="1228"/>
      <c r="G3" s="1234"/>
      <c r="H3" s="1228"/>
      <c r="I3" s="1228"/>
      <c r="J3" s="1228"/>
      <c r="K3" s="1228"/>
      <c r="L3" s="1228"/>
      <c r="M3" s="1228"/>
      <c r="N3" s="1228"/>
      <c r="O3" s="1228"/>
      <c r="P3" s="1234"/>
      <c r="Q3" s="1231"/>
    </row>
    <row r="4" spans="1:17" ht="15.75" customHeight="1">
      <c r="A4" s="1235"/>
      <c r="B4" s="1236" t="s">
        <v>406</v>
      </c>
      <c r="C4" s="1237" t="s">
        <v>109</v>
      </c>
      <c r="D4" s="1238" t="s">
        <v>407</v>
      </c>
      <c r="E4" s="1238" t="s">
        <v>18</v>
      </c>
      <c r="F4" s="1238" t="s">
        <v>408</v>
      </c>
      <c r="G4" s="1239" t="s">
        <v>409</v>
      </c>
      <c r="H4" s="1240" t="s">
        <v>312</v>
      </c>
      <c r="I4" s="1241" t="s">
        <v>410</v>
      </c>
      <c r="J4" s="1241" t="s">
        <v>30</v>
      </c>
      <c r="K4" s="1242" t="s">
        <v>411</v>
      </c>
      <c r="L4" s="1242" t="s">
        <v>318</v>
      </c>
      <c r="M4" s="1241" t="s">
        <v>321</v>
      </c>
      <c r="N4" s="1241" t="s">
        <v>26</v>
      </c>
      <c r="O4" s="1241" t="s">
        <v>323</v>
      </c>
      <c r="P4" s="1243" t="s">
        <v>412</v>
      </c>
      <c r="Q4" s="1235"/>
    </row>
    <row r="5" spans="1:17">
      <c r="A5" s="1231"/>
      <c r="B5" s="1244">
        <v>45748</v>
      </c>
      <c r="C5" s="1245">
        <f t="shared" ref="C5:C256" si="0">SUM(D5:P5)</f>
        <v>3322</v>
      </c>
      <c r="D5" s="1246">
        <v>0</v>
      </c>
      <c r="E5" s="1246">
        <v>334</v>
      </c>
      <c r="F5" s="1246">
        <v>698</v>
      </c>
      <c r="G5" s="1247"/>
      <c r="H5" s="1248">
        <v>1610</v>
      </c>
      <c r="I5" s="1249">
        <v>0</v>
      </c>
      <c r="J5" s="1249">
        <v>0</v>
      </c>
      <c r="K5" s="1249">
        <v>0</v>
      </c>
      <c r="L5" s="1249">
        <v>0</v>
      </c>
      <c r="M5" s="1249">
        <v>400</v>
      </c>
      <c r="N5" s="1249">
        <v>280</v>
      </c>
      <c r="O5" s="1249">
        <v>0</v>
      </c>
      <c r="P5" s="1250">
        <v>0</v>
      </c>
      <c r="Q5" s="1231"/>
    </row>
    <row r="6" spans="1:17">
      <c r="A6" s="1231"/>
      <c r="B6" s="1244">
        <v>45749</v>
      </c>
      <c r="C6" s="1245">
        <f t="shared" si="0"/>
        <v>1280</v>
      </c>
      <c r="D6" s="1246">
        <v>0</v>
      </c>
      <c r="E6" s="1246">
        <v>850</v>
      </c>
      <c r="F6" s="1246">
        <v>0</v>
      </c>
      <c r="G6" s="1247"/>
      <c r="H6" s="1248">
        <v>0</v>
      </c>
      <c r="I6" s="1249">
        <v>0</v>
      </c>
      <c r="J6" s="1249">
        <v>0</v>
      </c>
      <c r="K6" s="1249">
        <v>0</v>
      </c>
      <c r="L6" s="1249">
        <v>0</v>
      </c>
      <c r="M6" s="1249">
        <v>0</v>
      </c>
      <c r="N6" s="1249">
        <v>0</v>
      </c>
      <c r="O6" s="1249">
        <v>0</v>
      </c>
      <c r="P6" s="1250">
        <v>430</v>
      </c>
      <c r="Q6" s="1231"/>
    </row>
    <row r="7" spans="1:17">
      <c r="A7" s="1231"/>
      <c r="B7" s="1244">
        <v>45750</v>
      </c>
      <c r="C7" s="1245">
        <f t="shared" si="0"/>
        <v>5585</v>
      </c>
      <c r="D7" s="1246">
        <v>375</v>
      </c>
      <c r="E7" s="1246">
        <v>410</v>
      </c>
      <c r="F7" s="1246">
        <v>0</v>
      </c>
      <c r="G7" s="1247"/>
      <c r="H7" s="1248">
        <v>1000</v>
      </c>
      <c r="I7" s="1249">
        <v>0</v>
      </c>
      <c r="J7" s="1249">
        <v>0</v>
      </c>
      <c r="K7" s="1249">
        <v>3800</v>
      </c>
      <c r="L7" s="1249">
        <v>0</v>
      </c>
      <c r="M7" s="1249">
        <v>0</v>
      </c>
      <c r="N7" s="1249">
        <v>0</v>
      </c>
      <c r="O7" s="1249">
        <v>0</v>
      </c>
      <c r="P7" s="1250">
        <v>0</v>
      </c>
      <c r="Q7" s="1231"/>
    </row>
    <row r="8" spans="1:17">
      <c r="A8" s="1231"/>
      <c r="B8" s="1244">
        <v>45751</v>
      </c>
      <c r="C8" s="1245">
        <f t="shared" si="0"/>
        <v>4099</v>
      </c>
      <c r="D8" s="1246">
        <v>625</v>
      </c>
      <c r="E8" s="1246">
        <v>0</v>
      </c>
      <c r="F8" s="1246">
        <v>1044</v>
      </c>
      <c r="G8" s="1247"/>
      <c r="H8" s="1248">
        <v>1570</v>
      </c>
      <c r="I8" s="1249">
        <v>0</v>
      </c>
      <c r="J8" s="1249">
        <v>0</v>
      </c>
      <c r="K8" s="1249">
        <v>0</v>
      </c>
      <c r="L8" s="1249">
        <v>0</v>
      </c>
      <c r="M8" s="1249">
        <v>0</v>
      </c>
      <c r="N8" s="1249">
        <v>0</v>
      </c>
      <c r="O8" s="1249">
        <v>0</v>
      </c>
      <c r="P8" s="1250">
        <v>860</v>
      </c>
      <c r="Q8" s="1231"/>
    </row>
    <row r="9" spans="1:17">
      <c r="A9" s="1231"/>
      <c r="B9" s="1244">
        <v>45752</v>
      </c>
      <c r="C9" s="1245">
        <f t="shared" si="0"/>
        <v>946</v>
      </c>
      <c r="D9" s="1246">
        <v>0</v>
      </c>
      <c r="E9" s="1246">
        <v>946</v>
      </c>
      <c r="F9" s="1246">
        <v>0</v>
      </c>
      <c r="G9" s="1247"/>
      <c r="H9" s="1248">
        <v>0</v>
      </c>
      <c r="I9" s="1249">
        <v>0</v>
      </c>
      <c r="J9" s="1249">
        <v>0</v>
      </c>
      <c r="K9" s="1249">
        <v>0</v>
      </c>
      <c r="L9" s="1249">
        <v>0</v>
      </c>
      <c r="M9" s="1249">
        <v>0</v>
      </c>
      <c r="N9" s="1249">
        <v>0</v>
      </c>
      <c r="O9" s="1249">
        <v>0</v>
      </c>
      <c r="P9" s="1250">
        <v>0</v>
      </c>
      <c r="Q9" s="1231"/>
    </row>
    <row r="10" spans="1:17">
      <c r="A10" s="1231"/>
      <c r="B10" s="1251">
        <v>45753</v>
      </c>
      <c r="C10" s="1252">
        <f t="shared" si="0"/>
        <v>2402</v>
      </c>
      <c r="D10" s="1253">
        <v>0</v>
      </c>
      <c r="E10" s="1253">
        <v>1200</v>
      </c>
      <c r="F10" s="1253">
        <v>1202</v>
      </c>
      <c r="G10" s="1254"/>
      <c r="H10" s="1255">
        <v>0</v>
      </c>
      <c r="I10" s="1256">
        <v>0</v>
      </c>
      <c r="J10" s="1256">
        <v>0</v>
      </c>
      <c r="K10" s="1256">
        <v>0</v>
      </c>
      <c r="L10" s="1256">
        <v>0</v>
      </c>
      <c r="M10" s="1256">
        <v>0</v>
      </c>
      <c r="N10" s="1256">
        <v>0</v>
      </c>
      <c r="O10" s="1256">
        <v>0</v>
      </c>
      <c r="P10" s="1257">
        <v>0</v>
      </c>
      <c r="Q10" s="1231"/>
    </row>
    <row r="11" spans="1:17">
      <c r="A11" s="1231"/>
      <c r="B11" s="1244">
        <v>45754</v>
      </c>
      <c r="C11" s="1245">
        <f t="shared" si="0"/>
        <v>0</v>
      </c>
      <c r="D11" s="1246">
        <v>0</v>
      </c>
      <c r="E11" s="1246">
        <v>0</v>
      </c>
      <c r="F11" s="1246">
        <v>0</v>
      </c>
      <c r="G11" s="1247"/>
      <c r="H11" s="1248">
        <v>0</v>
      </c>
      <c r="I11" s="1249">
        <v>0</v>
      </c>
      <c r="J11" s="1249">
        <v>0</v>
      </c>
      <c r="K11" s="1249">
        <v>0</v>
      </c>
      <c r="L11" s="1249">
        <v>0</v>
      </c>
      <c r="M11" s="1249">
        <v>0</v>
      </c>
      <c r="N11" s="1249">
        <v>0</v>
      </c>
      <c r="O11" s="1249">
        <v>0</v>
      </c>
      <c r="P11" s="1250">
        <v>0</v>
      </c>
      <c r="Q11" s="1231"/>
    </row>
    <row r="12" spans="1:17">
      <c r="A12" s="1231"/>
      <c r="B12" s="1244">
        <v>45755</v>
      </c>
      <c r="C12" s="1245">
        <f t="shared" si="0"/>
        <v>1277</v>
      </c>
      <c r="D12" s="1246">
        <v>0</v>
      </c>
      <c r="E12" s="1246">
        <v>417</v>
      </c>
      <c r="F12" s="1246">
        <v>0</v>
      </c>
      <c r="G12" s="1247"/>
      <c r="H12" s="1248">
        <v>0</v>
      </c>
      <c r="I12" s="1249">
        <v>0</v>
      </c>
      <c r="J12" s="1249">
        <v>0</v>
      </c>
      <c r="K12" s="1249">
        <v>0</v>
      </c>
      <c r="L12" s="1249">
        <v>0</v>
      </c>
      <c r="M12" s="1249">
        <v>0</v>
      </c>
      <c r="N12" s="1249">
        <v>0</v>
      </c>
      <c r="O12" s="1249">
        <v>0</v>
      </c>
      <c r="P12" s="1250">
        <v>860</v>
      </c>
      <c r="Q12" s="1231"/>
    </row>
    <row r="13" spans="1:17">
      <c r="A13" s="1231"/>
      <c r="B13" s="1244">
        <v>45756</v>
      </c>
      <c r="C13" s="1245">
        <f t="shared" si="0"/>
        <v>1000</v>
      </c>
      <c r="D13" s="1246">
        <v>0</v>
      </c>
      <c r="E13" s="1246">
        <v>0</v>
      </c>
      <c r="F13" s="1246">
        <v>0</v>
      </c>
      <c r="G13" s="1247"/>
      <c r="H13" s="1248">
        <v>1000</v>
      </c>
      <c r="I13" s="1249">
        <v>0</v>
      </c>
      <c r="J13" s="1249">
        <v>0</v>
      </c>
      <c r="K13" s="1249">
        <v>0</v>
      </c>
      <c r="L13" s="1249">
        <v>0</v>
      </c>
      <c r="M13" s="1249">
        <v>0</v>
      </c>
      <c r="N13" s="1249">
        <v>0</v>
      </c>
      <c r="O13" s="1249">
        <v>0</v>
      </c>
      <c r="P13" s="1250">
        <v>0</v>
      </c>
      <c r="Q13" s="1231"/>
    </row>
    <row r="14" spans="1:17">
      <c r="A14" s="1231"/>
      <c r="B14" s="1244">
        <v>45757</v>
      </c>
      <c r="C14" s="1245">
        <f t="shared" si="0"/>
        <v>2774</v>
      </c>
      <c r="D14" s="1246">
        <v>0</v>
      </c>
      <c r="E14" s="1246">
        <v>562</v>
      </c>
      <c r="F14" s="1246">
        <v>1282</v>
      </c>
      <c r="G14" s="1247"/>
      <c r="H14" s="1248">
        <v>0</v>
      </c>
      <c r="I14" s="1249">
        <v>0</v>
      </c>
      <c r="J14" s="1249">
        <v>0</v>
      </c>
      <c r="K14" s="1249">
        <v>0</v>
      </c>
      <c r="L14" s="1249">
        <v>0</v>
      </c>
      <c r="M14" s="1249">
        <v>0</v>
      </c>
      <c r="N14" s="1249">
        <v>0</v>
      </c>
      <c r="O14" s="1249">
        <v>0</v>
      </c>
      <c r="P14" s="1250">
        <v>930</v>
      </c>
      <c r="Q14" s="1231"/>
    </row>
    <row r="15" spans="1:17">
      <c r="A15" s="1231"/>
      <c r="B15" s="1244">
        <v>45758</v>
      </c>
      <c r="C15" s="1245">
        <f t="shared" si="0"/>
        <v>163</v>
      </c>
      <c r="D15" s="1246">
        <v>0</v>
      </c>
      <c r="E15" s="1246">
        <v>0</v>
      </c>
      <c r="F15" s="1246">
        <v>0</v>
      </c>
      <c r="G15" s="1247"/>
      <c r="H15" s="1248">
        <v>163</v>
      </c>
      <c r="I15" s="1249">
        <v>0</v>
      </c>
      <c r="J15" s="1249">
        <v>0</v>
      </c>
      <c r="K15" s="1249">
        <v>0</v>
      </c>
      <c r="L15" s="1249">
        <v>0</v>
      </c>
      <c r="M15" s="1249">
        <v>0</v>
      </c>
      <c r="N15" s="1249">
        <v>0</v>
      </c>
      <c r="O15" s="1249">
        <v>0</v>
      </c>
      <c r="P15" s="1250">
        <v>0</v>
      </c>
      <c r="Q15" s="1231"/>
    </row>
    <row r="16" spans="1:17">
      <c r="A16" s="1231"/>
      <c r="B16" s="1244">
        <v>45759</v>
      </c>
      <c r="C16" s="1245">
        <f t="shared" si="0"/>
        <v>5659</v>
      </c>
      <c r="D16" s="1246">
        <v>0</v>
      </c>
      <c r="E16" s="1246">
        <v>0</v>
      </c>
      <c r="F16" s="1246">
        <v>938</v>
      </c>
      <c r="G16" s="1247"/>
      <c r="H16" s="1248">
        <v>4721</v>
      </c>
      <c r="I16" s="1249">
        <v>0</v>
      </c>
      <c r="J16" s="1249">
        <v>0</v>
      </c>
      <c r="K16" s="1249">
        <v>0</v>
      </c>
      <c r="L16" s="1249">
        <v>0</v>
      </c>
      <c r="M16" s="1249">
        <v>0</v>
      </c>
      <c r="N16" s="1249">
        <v>0</v>
      </c>
      <c r="O16" s="1249">
        <v>0</v>
      </c>
      <c r="P16" s="1250">
        <v>0</v>
      </c>
      <c r="Q16" s="1231"/>
    </row>
    <row r="17" spans="1:17">
      <c r="A17" s="1231"/>
      <c r="B17" s="1251">
        <v>45760</v>
      </c>
      <c r="C17" s="1252">
        <f t="shared" si="0"/>
        <v>5669</v>
      </c>
      <c r="D17" s="1253">
        <v>0</v>
      </c>
      <c r="E17" s="1253">
        <v>1134</v>
      </c>
      <c r="F17" s="1253">
        <v>0</v>
      </c>
      <c r="G17" s="1254"/>
      <c r="H17" s="1255">
        <v>1515</v>
      </c>
      <c r="I17" s="1256">
        <v>2090</v>
      </c>
      <c r="J17" s="1256">
        <v>0</v>
      </c>
      <c r="K17" s="1256">
        <v>0</v>
      </c>
      <c r="L17" s="1256">
        <v>0</v>
      </c>
      <c r="M17" s="1256">
        <v>0</v>
      </c>
      <c r="N17" s="1256">
        <v>0</v>
      </c>
      <c r="O17" s="1256">
        <v>0</v>
      </c>
      <c r="P17" s="1257">
        <v>930</v>
      </c>
      <c r="Q17" s="1231"/>
    </row>
    <row r="18" spans="1:17">
      <c r="A18" s="1231"/>
      <c r="B18" s="1244">
        <v>45761</v>
      </c>
      <c r="C18" s="1245">
        <f t="shared" si="0"/>
        <v>4661</v>
      </c>
      <c r="D18" s="1246">
        <v>481</v>
      </c>
      <c r="E18" s="1246">
        <v>0</v>
      </c>
      <c r="F18" s="1246">
        <v>760</v>
      </c>
      <c r="G18" s="1247"/>
      <c r="H18" s="1248">
        <v>1000</v>
      </c>
      <c r="I18" s="1249">
        <v>0</v>
      </c>
      <c r="J18" s="1249">
        <v>0</v>
      </c>
      <c r="K18" s="1249">
        <v>0</v>
      </c>
      <c r="L18" s="1249">
        <v>0</v>
      </c>
      <c r="M18" s="1249">
        <v>0</v>
      </c>
      <c r="N18" s="1249">
        <v>2420</v>
      </c>
      <c r="O18" s="1249">
        <v>0</v>
      </c>
      <c r="P18" s="1250">
        <v>0</v>
      </c>
      <c r="Q18" s="1231"/>
    </row>
    <row r="19" spans="1:17">
      <c r="A19" s="1231"/>
      <c r="B19" s="1244">
        <v>45762</v>
      </c>
      <c r="C19" s="1245">
        <f t="shared" si="0"/>
        <v>3718</v>
      </c>
      <c r="D19" s="1246">
        <v>638</v>
      </c>
      <c r="E19" s="1246">
        <v>0</v>
      </c>
      <c r="F19" s="1246">
        <v>0</v>
      </c>
      <c r="G19" s="1247"/>
      <c r="H19" s="1248">
        <v>2250</v>
      </c>
      <c r="I19" s="1249">
        <v>0</v>
      </c>
      <c r="J19" s="1249">
        <v>0</v>
      </c>
      <c r="K19" s="1249">
        <v>0</v>
      </c>
      <c r="L19" s="1249">
        <v>0</v>
      </c>
      <c r="M19" s="1249">
        <v>400</v>
      </c>
      <c r="N19" s="1249">
        <v>0</v>
      </c>
      <c r="O19" s="1249">
        <v>0</v>
      </c>
      <c r="P19" s="1250">
        <v>430</v>
      </c>
      <c r="Q19" s="1231"/>
    </row>
    <row r="20" spans="1:17">
      <c r="A20" s="1231"/>
      <c r="B20" s="1244">
        <v>45763</v>
      </c>
      <c r="C20" s="1245">
        <f t="shared" si="0"/>
        <v>48473</v>
      </c>
      <c r="D20" s="1246">
        <v>0</v>
      </c>
      <c r="E20" s="1246">
        <v>1711</v>
      </c>
      <c r="F20" s="1246">
        <v>1112</v>
      </c>
      <c r="G20" s="1247"/>
      <c r="H20" s="1248">
        <v>813</v>
      </c>
      <c r="I20" s="1249">
        <v>0</v>
      </c>
      <c r="J20" s="1249">
        <v>0</v>
      </c>
      <c r="K20" s="1249">
        <v>0</v>
      </c>
      <c r="L20" s="1249">
        <v>0</v>
      </c>
      <c r="M20" s="1249">
        <v>0</v>
      </c>
      <c r="N20" s="1249">
        <v>44837</v>
      </c>
      <c r="O20" s="1249">
        <v>0</v>
      </c>
      <c r="P20" s="1250">
        <v>0</v>
      </c>
      <c r="Q20" s="1231"/>
    </row>
    <row r="21" spans="1:17">
      <c r="A21" s="1231"/>
      <c r="B21" s="1244">
        <v>45764</v>
      </c>
      <c r="C21" s="1245">
        <f t="shared" si="0"/>
        <v>2245</v>
      </c>
      <c r="D21" s="1246">
        <v>254</v>
      </c>
      <c r="E21" s="1246">
        <v>758</v>
      </c>
      <c r="F21" s="1246">
        <v>373</v>
      </c>
      <c r="G21" s="1247"/>
      <c r="H21" s="1248">
        <v>0</v>
      </c>
      <c r="I21" s="1249">
        <v>0</v>
      </c>
      <c r="J21" s="1249">
        <v>0</v>
      </c>
      <c r="K21" s="1249">
        <v>0</v>
      </c>
      <c r="L21" s="1249">
        <v>0</v>
      </c>
      <c r="M21" s="1249">
        <v>0</v>
      </c>
      <c r="N21" s="1249">
        <v>0</v>
      </c>
      <c r="O21" s="1249">
        <v>0</v>
      </c>
      <c r="P21" s="1250">
        <v>860</v>
      </c>
      <c r="Q21" s="1231"/>
    </row>
    <row r="22" spans="1:17">
      <c r="A22" s="1231"/>
      <c r="B22" s="1244">
        <v>45765</v>
      </c>
      <c r="C22" s="1245">
        <f t="shared" si="0"/>
        <v>6194</v>
      </c>
      <c r="D22" s="1246">
        <v>279</v>
      </c>
      <c r="E22" s="1246">
        <v>0</v>
      </c>
      <c r="F22" s="1246">
        <v>0</v>
      </c>
      <c r="G22" s="1247"/>
      <c r="H22" s="1248">
        <v>5915</v>
      </c>
      <c r="I22" s="1249">
        <v>0</v>
      </c>
      <c r="J22" s="1249">
        <v>0</v>
      </c>
      <c r="K22" s="1249">
        <v>0</v>
      </c>
      <c r="L22" s="1249">
        <v>0</v>
      </c>
      <c r="M22" s="1249">
        <v>0</v>
      </c>
      <c r="N22" s="1249">
        <v>0</v>
      </c>
      <c r="O22" s="1249">
        <v>0</v>
      </c>
      <c r="P22" s="1250">
        <v>0</v>
      </c>
      <c r="Q22" s="1231"/>
    </row>
    <row r="23" spans="1:17">
      <c r="A23" s="1231"/>
      <c r="B23" s="1244">
        <v>45766</v>
      </c>
      <c r="C23" s="1245">
        <f t="shared" si="0"/>
        <v>74272</v>
      </c>
      <c r="D23" s="1246">
        <v>914</v>
      </c>
      <c r="E23" s="1246">
        <v>0</v>
      </c>
      <c r="F23" s="1246">
        <v>1118</v>
      </c>
      <c r="G23" s="1247"/>
      <c r="H23" s="1248">
        <v>0</v>
      </c>
      <c r="I23" s="1249">
        <v>0</v>
      </c>
      <c r="J23" s="1249">
        <v>0</v>
      </c>
      <c r="K23" s="1249">
        <v>0</v>
      </c>
      <c r="L23" s="1249">
        <v>43560</v>
      </c>
      <c r="M23" s="1258">
        <v>27493</v>
      </c>
      <c r="N23" s="1249">
        <v>327</v>
      </c>
      <c r="O23" s="1249">
        <v>0</v>
      </c>
      <c r="P23" s="1250">
        <v>860</v>
      </c>
      <c r="Q23" s="1231"/>
    </row>
    <row r="24" spans="1:17">
      <c r="A24" s="1231"/>
      <c r="B24" s="1251">
        <v>45767</v>
      </c>
      <c r="C24" s="1252">
        <f t="shared" si="0"/>
        <v>3460</v>
      </c>
      <c r="D24" s="1253">
        <v>0</v>
      </c>
      <c r="E24" s="1253">
        <v>1530</v>
      </c>
      <c r="F24" s="1253">
        <v>1000</v>
      </c>
      <c r="G24" s="1254"/>
      <c r="H24" s="1255">
        <v>0</v>
      </c>
      <c r="I24" s="1256">
        <v>0</v>
      </c>
      <c r="J24" s="1256">
        <v>0</v>
      </c>
      <c r="K24" s="1256">
        <v>0</v>
      </c>
      <c r="L24" s="1256">
        <v>0</v>
      </c>
      <c r="M24" s="1256">
        <v>0</v>
      </c>
      <c r="N24" s="1256">
        <v>0</v>
      </c>
      <c r="O24" s="1256">
        <v>0</v>
      </c>
      <c r="P24" s="1257">
        <v>930</v>
      </c>
      <c r="Q24" s="1231"/>
    </row>
    <row r="25" spans="1:17">
      <c r="A25" s="1231"/>
      <c r="B25" s="1244">
        <v>45768</v>
      </c>
      <c r="C25" s="1245">
        <f t="shared" si="0"/>
        <v>0</v>
      </c>
      <c r="D25" s="1246">
        <v>0</v>
      </c>
      <c r="E25" s="1246">
        <v>0</v>
      </c>
      <c r="F25" s="1246">
        <v>0</v>
      </c>
      <c r="G25" s="1247"/>
      <c r="H25" s="1248">
        <v>0</v>
      </c>
      <c r="I25" s="1249">
        <v>0</v>
      </c>
      <c r="J25" s="1249">
        <v>0</v>
      </c>
      <c r="K25" s="1249">
        <v>0</v>
      </c>
      <c r="L25" s="1249">
        <v>0</v>
      </c>
      <c r="M25" s="1249">
        <v>0</v>
      </c>
      <c r="N25" s="1249">
        <v>0</v>
      </c>
      <c r="O25" s="1249">
        <v>0</v>
      </c>
      <c r="P25" s="1250">
        <v>0</v>
      </c>
      <c r="Q25" s="1231"/>
    </row>
    <row r="26" spans="1:17">
      <c r="A26" s="1231"/>
      <c r="B26" s="1244">
        <v>45769</v>
      </c>
      <c r="C26" s="1245">
        <f t="shared" si="0"/>
        <v>635</v>
      </c>
      <c r="D26" s="1246">
        <v>400</v>
      </c>
      <c r="E26" s="1246">
        <v>0</v>
      </c>
      <c r="F26" s="1246">
        <v>235</v>
      </c>
      <c r="G26" s="1247"/>
      <c r="H26" s="1248">
        <v>0</v>
      </c>
      <c r="I26" s="1249">
        <v>0</v>
      </c>
      <c r="J26" s="1249">
        <v>0</v>
      </c>
      <c r="K26" s="1249">
        <v>0</v>
      </c>
      <c r="L26" s="1249">
        <v>0</v>
      </c>
      <c r="M26" s="1249">
        <v>0</v>
      </c>
      <c r="N26" s="1249">
        <v>0</v>
      </c>
      <c r="O26" s="1249">
        <v>0</v>
      </c>
      <c r="P26" s="1250">
        <v>0</v>
      </c>
      <c r="Q26" s="1231"/>
    </row>
    <row r="27" spans="1:17">
      <c r="A27" s="1231"/>
      <c r="B27" s="1244">
        <v>45770</v>
      </c>
      <c r="C27" s="1245">
        <f t="shared" si="0"/>
        <v>3559</v>
      </c>
      <c r="D27" s="1246">
        <v>0</v>
      </c>
      <c r="E27" s="1246">
        <v>984</v>
      </c>
      <c r="F27" s="1246">
        <v>1145</v>
      </c>
      <c r="G27" s="1247"/>
      <c r="H27" s="1248">
        <v>0</v>
      </c>
      <c r="I27" s="1249">
        <v>830</v>
      </c>
      <c r="J27" s="1249">
        <v>0</v>
      </c>
      <c r="K27" s="1249">
        <v>600</v>
      </c>
      <c r="L27" s="1249">
        <v>0</v>
      </c>
      <c r="M27" s="1249">
        <v>0</v>
      </c>
      <c r="N27" s="1249">
        <v>0</v>
      </c>
      <c r="O27" s="1249">
        <v>0</v>
      </c>
      <c r="P27" s="1250">
        <v>0</v>
      </c>
      <c r="Q27" s="1231"/>
    </row>
    <row r="28" spans="1:17">
      <c r="A28" s="1231"/>
      <c r="B28" s="1244">
        <v>45771</v>
      </c>
      <c r="C28" s="1245">
        <f t="shared" si="0"/>
        <v>1541</v>
      </c>
      <c r="D28" s="1246">
        <v>281</v>
      </c>
      <c r="E28" s="1246">
        <v>0</v>
      </c>
      <c r="F28" s="1246">
        <v>1260</v>
      </c>
      <c r="G28" s="1247"/>
      <c r="H28" s="1248">
        <v>0</v>
      </c>
      <c r="I28" s="1249">
        <v>0</v>
      </c>
      <c r="J28" s="1249">
        <v>0</v>
      </c>
      <c r="K28" s="1249">
        <v>0</v>
      </c>
      <c r="L28" s="1249">
        <v>0</v>
      </c>
      <c r="M28" s="1249">
        <v>0</v>
      </c>
      <c r="N28" s="1249">
        <v>0</v>
      </c>
      <c r="O28" s="1249">
        <v>0</v>
      </c>
      <c r="P28" s="1250">
        <v>0</v>
      </c>
      <c r="Q28" s="1231"/>
    </row>
    <row r="29" spans="1:17">
      <c r="A29" s="1231"/>
      <c r="B29" s="1244">
        <v>45772</v>
      </c>
      <c r="C29" s="1245">
        <f t="shared" si="0"/>
        <v>7505</v>
      </c>
      <c r="D29" s="1246">
        <v>0</v>
      </c>
      <c r="E29" s="1246">
        <v>860</v>
      </c>
      <c r="F29" s="1246">
        <v>1161</v>
      </c>
      <c r="G29" s="1247"/>
      <c r="H29" s="1248">
        <v>4527</v>
      </c>
      <c r="I29" s="1249">
        <v>527</v>
      </c>
      <c r="J29" s="1249">
        <v>0</v>
      </c>
      <c r="K29" s="1249">
        <v>0</v>
      </c>
      <c r="L29" s="1249">
        <v>0</v>
      </c>
      <c r="M29" s="1249">
        <v>0</v>
      </c>
      <c r="N29" s="1249">
        <v>0</v>
      </c>
      <c r="O29" s="1249">
        <v>0</v>
      </c>
      <c r="P29" s="1250">
        <v>430</v>
      </c>
      <c r="Q29" s="1231"/>
    </row>
    <row r="30" spans="1:17">
      <c r="A30" s="1231"/>
      <c r="B30" s="1244">
        <v>45773</v>
      </c>
      <c r="C30" s="1245">
        <f t="shared" si="0"/>
        <v>6808</v>
      </c>
      <c r="D30" s="1246">
        <v>956</v>
      </c>
      <c r="E30" s="1246">
        <v>0</v>
      </c>
      <c r="F30" s="1246">
        <v>0</v>
      </c>
      <c r="G30" s="1247"/>
      <c r="H30" s="1248">
        <v>4842</v>
      </c>
      <c r="I30" s="1249">
        <v>0</v>
      </c>
      <c r="J30" s="1249">
        <v>0</v>
      </c>
      <c r="K30" s="1249">
        <v>0</v>
      </c>
      <c r="L30" s="1249">
        <v>0</v>
      </c>
      <c r="M30" s="1249">
        <v>580</v>
      </c>
      <c r="N30" s="1249">
        <v>0</v>
      </c>
      <c r="O30" s="1249">
        <v>0</v>
      </c>
      <c r="P30" s="1250">
        <v>430</v>
      </c>
      <c r="Q30" s="1231"/>
    </row>
    <row r="31" spans="1:17">
      <c r="A31" s="1231"/>
      <c r="B31" s="1251">
        <v>45774</v>
      </c>
      <c r="C31" s="1252">
        <f t="shared" si="0"/>
        <v>2810</v>
      </c>
      <c r="D31" s="1253">
        <v>1200</v>
      </c>
      <c r="E31" s="1253">
        <v>0</v>
      </c>
      <c r="F31" s="1253">
        <v>680</v>
      </c>
      <c r="G31" s="1254"/>
      <c r="H31" s="1255">
        <v>0</v>
      </c>
      <c r="I31" s="1256">
        <v>0</v>
      </c>
      <c r="J31" s="1256">
        <v>0</v>
      </c>
      <c r="K31" s="1256">
        <v>0</v>
      </c>
      <c r="L31" s="1256">
        <v>0</v>
      </c>
      <c r="M31" s="1256">
        <v>0</v>
      </c>
      <c r="N31" s="1256">
        <v>0</v>
      </c>
      <c r="O31" s="1256">
        <v>0</v>
      </c>
      <c r="P31" s="1257">
        <v>930</v>
      </c>
      <c r="Q31" s="1231"/>
    </row>
    <row r="32" spans="1:17">
      <c r="A32" s="1231"/>
      <c r="B32" s="1244">
        <v>45775</v>
      </c>
      <c r="C32" s="1245">
        <f t="shared" si="0"/>
        <v>3854</v>
      </c>
      <c r="D32" s="1246">
        <v>557</v>
      </c>
      <c r="E32" s="1246">
        <v>1186</v>
      </c>
      <c r="F32" s="1246">
        <v>1078</v>
      </c>
      <c r="G32" s="1247"/>
      <c r="H32" s="1248">
        <v>0</v>
      </c>
      <c r="I32" s="1249">
        <v>0</v>
      </c>
      <c r="J32" s="1249">
        <v>0</v>
      </c>
      <c r="K32" s="1249">
        <v>0</v>
      </c>
      <c r="L32" s="1249">
        <v>0</v>
      </c>
      <c r="M32" s="1249">
        <v>0</v>
      </c>
      <c r="N32" s="1249">
        <v>1033</v>
      </c>
      <c r="O32" s="1249">
        <v>0</v>
      </c>
      <c r="P32" s="1250">
        <v>0</v>
      </c>
      <c r="Q32" s="1231"/>
    </row>
    <row r="33" spans="1:17">
      <c r="A33" s="1231"/>
      <c r="B33" s="1244">
        <v>45776</v>
      </c>
      <c r="C33" s="1245">
        <f t="shared" si="0"/>
        <v>15519</v>
      </c>
      <c r="D33" s="1246">
        <v>0</v>
      </c>
      <c r="E33" s="1246">
        <v>898</v>
      </c>
      <c r="F33" s="1246">
        <v>332</v>
      </c>
      <c r="G33" s="1247"/>
      <c r="H33" s="1248">
        <v>12159</v>
      </c>
      <c r="I33" s="1249">
        <v>950</v>
      </c>
      <c r="J33" s="1249">
        <v>0</v>
      </c>
      <c r="K33" s="1249">
        <v>0</v>
      </c>
      <c r="L33" s="1249">
        <v>0</v>
      </c>
      <c r="M33" s="1249">
        <v>300</v>
      </c>
      <c r="N33" s="1249">
        <v>0</v>
      </c>
      <c r="O33" s="1249">
        <v>0</v>
      </c>
      <c r="P33" s="1250">
        <v>880</v>
      </c>
      <c r="Q33" s="1231"/>
    </row>
    <row r="34" spans="1:17">
      <c r="A34" s="1231"/>
      <c r="B34" s="1259">
        <v>45777</v>
      </c>
      <c r="C34" s="1260">
        <f t="shared" si="0"/>
        <v>2040</v>
      </c>
      <c r="D34" s="1261">
        <v>0</v>
      </c>
      <c r="E34" s="1261">
        <v>0</v>
      </c>
      <c r="F34" s="1261">
        <v>465</v>
      </c>
      <c r="G34" s="1262"/>
      <c r="H34" s="1263">
        <v>980</v>
      </c>
      <c r="I34" s="1264">
        <v>0</v>
      </c>
      <c r="J34" s="1264">
        <v>0</v>
      </c>
      <c r="K34" s="1264">
        <v>0</v>
      </c>
      <c r="L34" s="1264">
        <v>0</v>
      </c>
      <c r="M34" s="1264">
        <v>0</v>
      </c>
      <c r="N34" s="1264">
        <v>595</v>
      </c>
      <c r="O34" s="1264">
        <v>0</v>
      </c>
      <c r="P34" s="1265">
        <v>0</v>
      </c>
      <c r="Q34" s="1231"/>
    </row>
    <row r="35" spans="1:17">
      <c r="A35" s="1231"/>
      <c r="B35" s="1266" t="s">
        <v>413</v>
      </c>
      <c r="C35" s="1267">
        <f t="shared" si="0"/>
        <v>221470</v>
      </c>
      <c r="D35" s="1268">
        <f t="shared" ref="D35:F35" si="1">SUM(D5:D34)</f>
        <v>6960</v>
      </c>
      <c r="E35" s="1268">
        <f t="shared" si="1"/>
        <v>13780</v>
      </c>
      <c r="F35" s="1268">
        <f t="shared" si="1"/>
        <v>15883</v>
      </c>
      <c r="G35" s="1269"/>
      <c r="H35" s="1268">
        <f t="shared" ref="H35:P35" si="2">SUM(H5:H34)</f>
        <v>44065</v>
      </c>
      <c r="I35" s="1268">
        <f t="shared" si="2"/>
        <v>4397</v>
      </c>
      <c r="J35" s="1268">
        <f t="shared" si="2"/>
        <v>0</v>
      </c>
      <c r="K35" s="1268">
        <f t="shared" si="2"/>
        <v>4400</v>
      </c>
      <c r="L35" s="1268">
        <f t="shared" si="2"/>
        <v>43560</v>
      </c>
      <c r="M35" s="1268">
        <f t="shared" si="2"/>
        <v>29173</v>
      </c>
      <c r="N35" s="1268">
        <f t="shared" si="2"/>
        <v>49492</v>
      </c>
      <c r="O35" s="1268">
        <f t="shared" si="2"/>
        <v>0</v>
      </c>
      <c r="P35" s="1270">
        <f t="shared" si="2"/>
        <v>9760</v>
      </c>
      <c r="Q35" s="1231"/>
    </row>
    <row r="36" spans="1:17">
      <c r="A36" s="1231"/>
      <c r="B36" s="1244">
        <v>45778</v>
      </c>
      <c r="C36" s="1245">
        <f t="shared" si="0"/>
        <v>2743</v>
      </c>
      <c r="D36" s="1246">
        <v>773</v>
      </c>
      <c r="E36" s="1246">
        <v>440</v>
      </c>
      <c r="F36" s="1246">
        <v>1530</v>
      </c>
      <c r="G36" s="1247"/>
      <c r="H36" s="1248">
        <v>0</v>
      </c>
      <c r="I36" s="1249">
        <v>0</v>
      </c>
      <c r="J36" s="1249">
        <v>0</v>
      </c>
      <c r="K36" s="1249">
        <v>0</v>
      </c>
      <c r="L36" s="1249">
        <v>0</v>
      </c>
      <c r="M36" s="1249">
        <v>0</v>
      </c>
      <c r="N36" s="1249">
        <v>0</v>
      </c>
      <c r="O36" s="1249">
        <v>0</v>
      </c>
      <c r="P36" s="1250">
        <v>0</v>
      </c>
      <c r="Q36" s="1231"/>
    </row>
    <row r="37" spans="1:17">
      <c r="A37" s="1231"/>
      <c r="B37" s="1244">
        <v>45779</v>
      </c>
      <c r="C37" s="1245">
        <f t="shared" si="0"/>
        <v>6924</v>
      </c>
      <c r="D37" s="1246">
        <v>554</v>
      </c>
      <c r="E37" s="1246">
        <v>885</v>
      </c>
      <c r="F37" s="1246">
        <v>985</v>
      </c>
      <c r="G37" s="1247"/>
      <c r="H37" s="1248">
        <v>955</v>
      </c>
      <c r="I37" s="1249">
        <v>470</v>
      </c>
      <c r="J37" s="1249">
        <v>0</v>
      </c>
      <c r="K37" s="1249">
        <v>0</v>
      </c>
      <c r="L37" s="1249">
        <v>0</v>
      </c>
      <c r="M37" s="1249">
        <v>0</v>
      </c>
      <c r="N37" s="1249">
        <v>2215</v>
      </c>
      <c r="O37" s="1249">
        <v>0</v>
      </c>
      <c r="P37" s="1250">
        <v>860</v>
      </c>
      <c r="Q37" s="1231"/>
    </row>
    <row r="38" spans="1:17">
      <c r="A38" s="1231"/>
      <c r="B38" s="1244">
        <v>45780</v>
      </c>
      <c r="C38" s="1245">
        <f t="shared" si="0"/>
        <v>12949</v>
      </c>
      <c r="D38" s="1246">
        <v>0</v>
      </c>
      <c r="E38" s="1246">
        <v>0</v>
      </c>
      <c r="F38" s="1246">
        <v>805</v>
      </c>
      <c r="G38" s="1247"/>
      <c r="H38" s="1248">
        <v>11084</v>
      </c>
      <c r="I38" s="1249">
        <v>0</v>
      </c>
      <c r="J38" s="1249">
        <v>0</v>
      </c>
      <c r="K38" s="1249">
        <v>0</v>
      </c>
      <c r="L38" s="1249">
        <v>0</v>
      </c>
      <c r="M38" s="1249">
        <v>560</v>
      </c>
      <c r="N38" s="1249">
        <v>0</v>
      </c>
      <c r="O38" s="1249">
        <v>0</v>
      </c>
      <c r="P38" s="1250">
        <v>500</v>
      </c>
      <c r="Q38" s="1231"/>
    </row>
    <row r="39" spans="1:17">
      <c r="A39" s="1231"/>
      <c r="B39" s="1251">
        <v>45781</v>
      </c>
      <c r="C39" s="1245">
        <f t="shared" si="0"/>
        <v>8713</v>
      </c>
      <c r="D39" s="1253">
        <v>0</v>
      </c>
      <c r="E39" s="1253">
        <v>483</v>
      </c>
      <c r="F39" s="1253">
        <v>829</v>
      </c>
      <c r="G39" s="1254"/>
      <c r="H39" s="1255">
        <v>5445</v>
      </c>
      <c r="I39" s="1256">
        <v>806</v>
      </c>
      <c r="J39" s="1256">
        <v>0</v>
      </c>
      <c r="K39" s="1256">
        <v>0</v>
      </c>
      <c r="L39" s="1256">
        <v>0</v>
      </c>
      <c r="M39" s="1256">
        <v>1150</v>
      </c>
      <c r="N39" s="1256">
        <v>0</v>
      </c>
      <c r="O39" s="1256">
        <v>0</v>
      </c>
      <c r="P39" s="1257">
        <v>0</v>
      </c>
      <c r="Q39" s="1231"/>
    </row>
    <row r="40" spans="1:17">
      <c r="A40" s="1231"/>
      <c r="B40" s="1244">
        <v>45782</v>
      </c>
      <c r="C40" s="1271">
        <f t="shared" si="0"/>
        <v>4410</v>
      </c>
      <c r="D40" s="1246">
        <v>0</v>
      </c>
      <c r="E40" s="1246">
        <v>0</v>
      </c>
      <c r="F40" s="1246">
        <v>1630</v>
      </c>
      <c r="G40" s="1247"/>
      <c r="H40" s="1248">
        <v>2780</v>
      </c>
      <c r="I40" s="1249">
        <v>0</v>
      </c>
      <c r="J40" s="1249">
        <v>0</v>
      </c>
      <c r="K40" s="1249">
        <v>0</v>
      </c>
      <c r="L40" s="1249">
        <v>0</v>
      </c>
      <c r="M40" s="1249">
        <v>0</v>
      </c>
      <c r="N40" s="1249">
        <v>0</v>
      </c>
      <c r="O40" s="1249">
        <v>0</v>
      </c>
      <c r="P40" s="1250">
        <v>0</v>
      </c>
      <c r="Q40" s="1231"/>
    </row>
    <row r="41" spans="1:17">
      <c r="A41" s="1231"/>
      <c r="B41" s="1244">
        <v>45783</v>
      </c>
      <c r="C41" s="1245">
        <f t="shared" si="0"/>
        <v>3979</v>
      </c>
      <c r="D41" s="1246">
        <v>0</v>
      </c>
      <c r="E41" s="1246">
        <v>2156</v>
      </c>
      <c r="F41" s="1246">
        <v>760</v>
      </c>
      <c r="G41" s="1247"/>
      <c r="H41" s="1248">
        <v>0</v>
      </c>
      <c r="I41" s="1249">
        <v>0</v>
      </c>
      <c r="J41" s="1249">
        <v>0</v>
      </c>
      <c r="K41" s="1249">
        <v>0</v>
      </c>
      <c r="L41" s="1249">
        <v>0</v>
      </c>
      <c r="M41" s="1249">
        <v>0</v>
      </c>
      <c r="N41" s="1249">
        <v>633</v>
      </c>
      <c r="O41" s="1249">
        <v>0</v>
      </c>
      <c r="P41" s="1250">
        <v>430</v>
      </c>
      <c r="Q41" s="1231"/>
    </row>
    <row r="42" spans="1:17">
      <c r="A42" s="1231"/>
      <c r="B42" s="1244">
        <v>45784</v>
      </c>
      <c r="C42" s="1245">
        <f t="shared" si="0"/>
        <v>2316</v>
      </c>
      <c r="D42" s="1246">
        <v>0</v>
      </c>
      <c r="E42" s="1246">
        <v>760</v>
      </c>
      <c r="F42" s="1246">
        <v>1556</v>
      </c>
      <c r="G42" s="1247"/>
      <c r="H42" s="1248">
        <v>0</v>
      </c>
      <c r="I42" s="1249">
        <v>0</v>
      </c>
      <c r="J42" s="1249">
        <v>0</v>
      </c>
      <c r="K42" s="1249">
        <v>0</v>
      </c>
      <c r="L42" s="1249">
        <v>0</v>
      </c>
      <c r="M42" s="1249">
        <v>0</v>
      </c>
      <c r="N42" s="1249">
        <v>0</v>
      </c>
      <c r="O42" s="1249">
        <v>0</v>
      </c>
      <c r="P42" s="1250">
        <v>0</v>
      </c>
      <c r="Q42" s="1231"/>
    </row>
    <row r="43" spans="1:17">
      <c r="A43" s="1231"/>
      <c r="B43" s="1244">
        <v>45785</v>
      </c>
      <c r="C43" s="1245">
        <f t="shared" si="0"/>
        <v>1336</v>
      </c>
      <c r="D43" s="1246">
        <v>0</v>
      </c>
      <c r="E43" s="1246">
        <v>700</v>
      </c>
      <c r="F43" s="1246">
        <v>186</v>
      </c>
      <c r="G43" s="1247"/>
      <c r="H43" s="1248">
        <v>0</v>
      </c>
      <c r="I43" s="1249">
        <v>450</v>
      </c>
      <c r="J43" s="1249">
        <v>0</v>
      </c>
      <c r="K43" s="1249">
        <v>0</v>
      </c>
      <c r="L43" s="1249">
        <v>0</v>
      </c>
      <c r="M43" s="1249">
        <v>0</v>
      </c>
      <c r="N43" s="1249">
        <v>0</v>
      </c>
      <c r="O43" s="1249">
        <v>0</v>
      </c>
      <c r="P43" s="1250">
        <v>0</v>
      </c>
      <c r="Q43" s="1231"/>
    </row>
    <row r="44" spans="1:17">
      <c r="A44" s="1231"/>
      <c r="B44" s="1244">
        <v>45786</v>
      </c>
      <c r="C44" s="1245">
        <f t="shared" si="0"/>
        <v>3441</v>
      </c>
      <c r="D44" s="1246">
        <v>0</v>
      </c>
      <c r="E44" s="1246">
        <v>319</v>
      </c>
      <c r="F44" s="1246">
        <v>1762</v>
      </c>
      <c r="G44" s="1247"/>
      <c r="H44" s="1248">
        <v>0</v>
      </c>
      <c r="I44" s="1249">
        <v>0</v>
      </c>
      <c r="J44" s="1249">
        <v>0</v>
      </c>
      <c r="K44" s="1249">
        <v>0</v>
      </c>
      <c r="L44" s="1249">
        <v>0</v>
      </c>
      <c r="M44" s="1249">
        <v>0</v>
      </c>
      <c r="N44" s="1249">
        <v>0</v>
      </c>
      <c r="O44" s="1249">
        <v>0</v>
      </c>
      <c r="P44" s="1250">
        <v>1360</v>
      </c>
      <c r="Q44" s="1231"/>
    </row>
    <row r="45" spans="1:17">
      <c r="A45" s="1231"/>
      <c r="B45" s="1244">
        <v>45787</v>
      </c>
      <c r="C45" s="1245">
        <f t="shared" si="0"/>
        <v>3569</v>
      </c>
      <c r="D45" s="1246">
        <v>0</v>
      </c>
      <c r="E45" s="1246">
        <v>0</v>
      </c>
      <c r="F45" s="1246">
        <v>1519</v>
      </c>
      <c r="G45" s="1247"/>
      <c r="H45" s="1248">
        <v>0</v>
      </c>
      <c r="I45" s="1249">
        <v>1000</v>
      </c>
      <c r="J45" s="1249">
        <v>0</v>
      </c>
      <c r="K45" s="1249">
        <v>0</v>
      </c>
      <c r="L45" s="1249">
        <v>0</v>
      </c>
      <c r="M45" s="1249">
        <v>1050</v>
      </c>
      <c r="N45" s="1249">
        <v>0</v>
      </c>
      <c r="O45" s="1249">
        <v>0</v>
      </c>
      <c r="P45" s="1250">
        <v>0</v>
      </c>
      <c r="Q45" s="1231"/>
    </row>
    <row r="46" spans="1:17">
      <c r="A46" s="1231"/>
      <c r="B46" s="1251">
        <v>45788</v>
      </c>
      <c r="C46" s="1252">
        <f t="shared" si="0"/>
        <v>6099</v>
      </c>
      <c r="D46" s="1253">
        <v>0</v>
      </c>
      <c r="E46" s="1253">
        <v>1149</v>
      </c>
      <c r="F46" s="1253">
        <v>0</v>
      </c>
      <c r="G46" s="1254"/>
      <c r="H46" s="1255">
        <v>3700</v>
      </c>
      <c r="I46" s="1256">
        <v>0</v>
      </c>
      <c r="J46" s="1256">
        <v>0</v>
      </c>
      <c r="K46" s="1256">
        <v>0</v>
      </c>
      <c r="L46" s="1256">
        <v>0</v>
      </c>
      <c r="M46" s="1256">
        <v>820</v>
      </c>
      <c r="N46" s="1256">
        <v>0</v>
      </c>
      <c r="O46" s="1256">
        <v>0</v>
      </c>
      <c r="P46" s="1257">
        <v>430</v>
      </c>
      <c r="Q46" s="1231"/>
    </row>
    <row r="47" spans="1:17">
      <c r="A47" s="1231"/>
      <c r="B47" s="1244">
        <v>45789</v>
      </c>
      <c r="C47" s="1245">
        <f t="shared" si="0"/>
        <v>12168</v>
      </c>
      <c r="D47" s="1246">
        <v>546</v>
      </c>
      <c r="E47" s="1246">
        <v>292</v>
      </c>
      <c r="F47" s="1246">
        <v>1330</v>
      </c>
      <c r="G47" s="1247"/>
      <c r="H47" s="1248">
        <v>0</v>
      </c>
      <c r="I47" s="1249">
        <v>10000</v>
      </c>
      <c r="J47" s="1249">
        <v>0</v>
      </c>
      <c r="K47" s="1249">
        <v>0</v>
      </c>
      <c r="L47" s="1249">
        <v>0</v>
      </c>
      <c r="M47" s="1249">
        <v>0</v>
      </c>
      <c r="N47" s="1249">
        <v>0</v>
      </c>
      <c r="O47" s="1249">
        <v>0</v>
      </c>
      <c r="P47" s="1250">
        <v>0</v>
      </c>
      <c r="Q47" s="1231"/>
    </row>
    <row r="48" spans="1:17">
      <c r="A48" s="1231"/>
      <c r="B48" s="1244">
        <v>45790</v>
      </c>
      <c r="C48" s="1245">
        <f t="shared" si="0"/>
        <v>2095</v>
      </c>
      <c r="D48" s="1246">
        <v>378</v>
      </c>
      <c r="E48" s="1246">
        <v>0</v>
      </c>
      <c r="F48" s="1246">
        <v>427</v>
      </c>
      <c r="G48" s="1247"/>
      <c r="H48" s="1248">
        <v>1290</v>
      </c>
      <c r="I48" s="1249">
        <v>0</v>
      </c>
      <c r="J48" s="1249">
        <v>0</v>
      </c>
      <c r="K48" s="1249">
        <v>0</v>
      </c>
      <c r="L48" s="1249">
        <v>0</v>
      </c>
      <c r="M48" s="1249">
        <v>0</v>
      </c>
      <c r="N48" s="1249">
        <v>0</v>
      </c>
      <c r="O48" s="1249">
        <v>0</v>
      </c>
      <c r="P48" s="1250">
        <v>0</v>
      </c>
      <c r="Q48" s="1231"/>
    </row>
    <row r="49" spans="1:17">
      <c r="A49" s="1231"/>
      <c r="B49" s="1244">
        <v>45791</v>
      </c>
      <c r="C49" s="1245">
        <f t="shared" si="0"/>
        <v>2506</v>
      </c>
      <c r="D49" s="1246">
        <v>0</v>
      </c>
      <c r="E49" s="1246">
        <v>879</v>
      </c>
      <c r="F49" s="1246">
        <v>697</v>
      </c>
      <c r="G49" s="1247"/>
      <c r="H49" s="1248">
        <v>0</v>
      </c>
      <c r="I49" s="1249">
        <v>0</v>
      </c>
      <c r="J49" s="1249">
        <v>0</v>
      </c>
      <c r="K49" s="1249">
        <v>0</v>
      </c>
      <c r="L49" s="1249">
        <v>0</v>
      </c>
      <c r="M49" s="1249">
        <v>0</v>
      </c>
      <c r="N49" s="1249">
        <v>0</v>
      </c>
      <c r="O49" s="1249">
        <v>0</v>
      </c>
      <c r="P49" s="1250">
        <v>930</v>
      </c>
      <c r="Q49" s="1231"/>
    </row>
    <row r="50" spans="1:17">
      <c r="A50" s="1231"/>
      <c r="B50" s="1244">
        <v>45792</v>
      </c>
      <c r="C50" s="1245">
        <f t="shared" si="0"/>
        <v>1600</v>
      </c>
      <c r="D50" s="1246">
        <v>0</v>
      </c>
      <c r="E50" s="1246">
        <v>0</v>
      </c>
      <c r="F50" s="1246">
        <v>723</v>
      </c>
      <c r="G50" s="1247"/>
      <c r="H50" s="1248">
        <v>877</v>
      </c>
      <c r="I50" s="1249">
        <v>0</v>
      </c>
      <c r="J50" s="1249">
        <v>0</v>
      </c>
      <c r="K50" s="1249">
        <v>0</v>
      </c>
      <c r="L50" s="1249">
        <v>0</v>
      </c>
      <c r="M50" s="1249">
        <v>0</v>
      </c>
      <c r="N50" s="1249">
        <v>0</v>
      </c>
      <c r="O50" s="1249">
        <v>0</v>
      </c>
      <c r="P50" s="1250">
        <v>0</v>
      </c>
      <c r="Q50" s="1231"/>
    </row>
    <row r="51" spans="1:17">
      <c r="A51" s="1231"/>
      <c r="B51" s="1244">
        <v>45793</v>
      </c>
      <c r="C51" s="1245">
        <f t="shared" si="0"/>
        <v>3705</v>
      </c>
      <c r="D51" s="1246">
        <v>483</v>
      </c>
      <c r="E51" s="1246">
        <v>0</v>
      </c>
      <c r="F51" s="1246">
        <v>1593</v>
      </c>
      <c r="G51" s="1247"/>
      <c r="H51" s="1248">
        <v>1199</v>
      </c>
      <c r="I51" s="1249">
        <v>0</v>
      </c>
      <c r="J51" s="1249">
        <v>0</v>
      </c>
      <c r="K51" s="1249">
        <v>0</v>
      </c>
      <c r="L51" s="1249">
        <v>0</v>
      </c>
      <c r="M51" s="1249">
        <v>0</v>
      </c>
      <c r="N51" s="1249">
        <v>0</v>
      </c>
      <c r="O51" s="1249">
        <v>0</v>
      </c>
      <c r="P51" s="1250">
        <v>430</v>
      </c>
      <c r="Q51" s="1231"/>
    </row>
    <row r="52" spans="1:17">
      <c r="A52" s="1231"/>
      <c r="B52" s="1244">
        <v>45794</v>
      </c>
      <c r="C52" s="1245">
        <f t="shared" si="0"/>
        <v>3208</v>
      </c>
      <c r="D52" s="1246">
        <v>0</v>
      </c>
      <c r="E52" s="1246">
        <v>0</v>
      </c>
      <c r="F52" s="1246">
        <v>0</v>
      </c>
      <c r="G52" s="1247"/>
      <c r="H52" s="1248">
        <v>3208</v>
      </c>
      <c r="I52" s="1249">
        <v>0</v>
      </c>
      <c r="J52" s="1249">
        <v>0</v>
      </c>
      <c r="K52" s="1249">
        <v>0</v>
      </c>
      <c r="L52" s="1249">
        <v>0</v>
      </c>
      <c r="M52" s="1249">
        <v>0</v>
      </c>
      <c r="N52" s="1249">
        <v>0</v>
      </c>
      <c r="O52" s="1249">
        <v>0</v>
      </c>
      <c r="P52" s="1250">
        <v>0</v>
      </c>
      <c r="Q52" s="1231"/>
    </row>
    <row r="53" spans="1:17">
      <c r="A53" s="1231"/>
      <c r="B53" s="1251">
        <v>45795</v>
      </c>
      <c r="C53" s="1252">
        <f t="shared" si="0"/>
        <v>2775</v>
      </c>
      <c r="D53" s="1253">
        <v>420</v>
      </c>
      <c r="E53" s="1253">
        <v>665</v>
      </c>
      <c r="F53" s="1253">
        <v>1690</v>
      </c>
      <c r="G53" s="1254"/>
      <c r="H53" s="1255">
        <v>0</v>
      </c>
      <c r="I53" s="1256">
        <v>0</v>
      </c>
      <c r="J53" s="1256">
        <v>0</v>
      </c>
      <c r="K53" s="1256">
        <v>0</v>
      </c>
      <c r="L53" s="1256">
        <v>0</v>
      </c>
      <c r="M53" s="1256">
        <v>0</v>
      </c>
      <c r="N53" s="1256">
        <v>0</v>
      </c>
      <c r="O53" s="1256">
        <v>0</v>
      </c>
      <c r="P53" s="1257">
        <v>0</v>
      </c>
      <c r="Q53" s="1231"/>
    </row>
    <row r="54" spans="1:17">
      <c r="A54" s="1231"/>
      <c r="B54" s="1244">
        <v>45796</v>
      </c>
      <c r="C54" s="1245">
        <f t="shared" si="0"/>
        <v>1946</v>
      </c>
      <c r="D54" s="1246">
        <v>0</v>
      </c>
      <c r="E54" s="1246">
        <v>386</v>
      </c>
      <c r="F54" s="1246">
        <v>0</v>
      </c>
      <c r="G54" s="1247"/>
      <c r="H54" s="1248">
        <v>780</v>
      </c>
      <c r="I54" s="1249">
        <v>780</v>
      </c>
      <c r="J54" s="1249">
        <v>0</v>
      </c>
      <c r="K54" s="1249">
        <v>0</v>
      </c>
      <c r="L54" s="1249">
        <v>0</v>
      </c>
      <c r="M54" s="1249">
        <v>0</v>
      </c>
      <c r="N54" s="1249">
        <v>0</v>
      </c>
      <c r="O54" s="1249">
        <v>0</v>
      </c>
      <c r="P54" s="1250">
        <v>0</v>
      </c>
      <c r="Q54" s="1231"/>
    </row>
    <row r="55" spans="1:17">
      <c r="A55" s="1231"/>
      <c r="B55" s="1244">
        <v>45797</v>
      </c>
      <c r="C55" s="1245">
        <f t="shared" si="0"/>
        <v>157233</v>
      </c>
      <c r="D55" s="1246">
        <v>0</v>
      </c>
      <c r="E55" s="1246">
        <v>650</v>
      </c>
      <c r="F55" s="1246">
        <v>1079</v>
      </c>
      <c r="G55" s="1247"/>
      <c r="H55" s="1248">
        <v>4962</v>
      </c>
      <c r="I55" s="1249">
        <v>4435</v>
      </c>
      <c r="J55" s="1249">
        <v>0</v>
      </c>
      <c r="K55" s="1249">
        <v>0</v>
      </c>
      <c r="L55" s="1249">
        <v>0</v>
      </c>
      <c r="M55" s="1249">
        <v>580</v>
      </c>
      <c r="N55" s="1249">
        <v>0</v>
      </c>
      <c r="O55" s="1249">
        <v>145527</v>
      </c>
      <c r="P55" s="1250">
        <v>0</v>
      </c>
      <c r="Q55" s="1231"/>
    </row>
    <row r="56" spans="1:17">
      <c r="A56" s="1231"/>
      <c r="B56" s="1244">
        <v>45798</v>
      </c>
      <c r="C56" s="1245">
        <f t="shared" si="0"/>
        <v>15362</v>
      </c>
      <c r="D56" s="1246">
        <v>0</v>
      </c>
      <c r="E56" s="1246">
        <v>0</v>
      </c>
      <c r="F56" s="1246">
        <v>664</v>
      </c>
      <c r="G56" s="1247"/>
      <c r="H56" s="1248">
        <v>6100</v>
      </c>
      <c r="I56" s="1249">
        <v>978</v>
      </c>
      <c r="J56" s="1249">
        <v>0</v>
      </c>
      <c r="K56" s="1249">
        <v>6000</v>
      </c>
      <c r="L56" s="1249">
        <v>0</v>
      </c>
      <c r="M56" s="1249">
        <v>870</v>
      </c>
      <c r="N56" s="1249">
        <v>0</v>
      </c>
      <c r="O56" s="1249">
        <v>750</v>
      </c>
      <c r="P56" s="1250">
        <v>0</v>
      </c>
      <c r="Q56" s="1231"/>
    </row>
    <row r="57" spans="1:17">
      <c r="A57" s="1231"/>
      <c r="B57" s="1244">
        <v>45799</v>
      </c>
      <c r="C57" s="1245">
        <f t="shared" si="0"/>
        <v>21167</v>
      </c>
      <c r="D57" s="1246">
        <v>1450</v>
      </c>
      <c r="E57" s="1246">
        <v>311</v>
      </c>
      <c r="F57" s="1246">
        <v>540</v>
      </c>
      <c r="G57" s="1247"/>
      <c r="H57" s="1248">
        <v>3000</v>
      </c>
      <c r="I57" s="1249">
        <v>0</v>
      </c>
      <c r="J57" s="1249">
        <v>0</v>
      </c>
      <c r="K57" s="1249">
        <v>770</v>
      </c>
      <c r="L57" s="1249">
        <v>0</v>
      </c>
      <c r="M57" s="1249">
        <v>14496</v>
      </c>
      <c r="N57" s="1249">
        <v>600</v>
      </c>
      <c r="O57" s="1249">
        <v>0</v>
      </c>
      <c r="P57" s="1250">
        <v>0</v>
      </c>
      <c r="Q57" s="1231"/>
    </row>
    <row r="58" spans="1:17" ht="14">
      <c r="A58" s="1231"/>
      <c r="B58" s="1244">
        <v>45800</v>
      </c>
      <c r="C58" s="1245">
        <f t="shared" si="0"/>
        <v>1966</v>
      </c>
      <c r="D58" s="1246">
        <v>0</v>
      </c>
      <c r="E58" s="1246">
        <v>690</v>
      </c>
      <c r="F58" s="1246">
        <v>0</v>
      </c>
      <c r="G58" s="1247"/>
      <c r="H58" s="1248">
        <v>300</v>
      </c>
      <c r="I58" s="1249">
        <v>0</v>
      </c>
      <c r="J58" s="1249">
        <v>0</v>
      </c>
      <c r="K58" s="1249">
        <v>0</v>
      </c>
      <c r="L58" s="1249">
        <v>0</v>
      </c>
      <c r="M58" s="1249">
        <v>646</v>
      </c>
      <c r="N58" s="1249">
        <v>330</v>
      </c>
      <c r="O58" s="1249">
        <v>0</v>
      </c>
      <c r="P58" s="1250">
        <v>0</v>
      </c>
      <c r="Q58" s="1231"/>
    </row>
    <row r="59" spans="1:17" ht="14">
      <c r="A59" s="1231"/>
      <c r="B59" s="1244">
        <v>45801</v>
      </c>
      <c r="C59" s="1245">
        <f t="shared" si="0"/>
        <v>2999</v>
      </c>
      <c r="D59" s="1246">
        <v>0</v>
      </c>
      <c r="E59" s="1246">
        <v>850</v>
      </c>
      <c r="F59" s="1246">
        <v>650</v>
      </c>
      <c r="G59" s="1247"/>
      <c r="H59" s="1248">
        <v>0</v>
      </c>
      <c r="I59" s="1249">
        <v>0</v>
      </c>
      <c r="J59" s="1249">
        <v>0</v>
      </c>
      <c r="K59" s="1249">
        <v>600</v>
      </c>
      <c r="L59" s="1249">
        <v>0</v>
      </c>
      <c r="M59" s="1249">
        <v>899</v>
      </c>
      <c r="N59" s="1249">
        <v>0</v>
      </c>
      <c r="O59" s="1249">
        <v>0</v>
      </c>
      <c r="P59" s="1250">
        <v>0</v>
      </c>
      <c r="Q59" s="1231"/>
    </row>
    <row r="60" spans="1:17" ht="14">
      <c r="A60" s="1231"/>
      <c r="B60" s="1251">
        <v>45802</v>
      </c>
      <c r="C60" s="1252">
        <f t="shared" si="0"/>
        <v>3766</v>
      </c>
      <c r="D60" s="1253">
        <v>0</v>
      </c>
      <c r="E60" s="1253">
        <v>0</v>
      </c>
      <c r="F60" s="1253">
        <v>476</v>
      </c>
      <c r="G60" s="1254"/>
      <c r="H60" s="1255">
        <v>3290</v>
      </c>
      <c r="I60" s="1256">
        <v>0</v>
      </c>
      <c r="J60" s="1256">
        <v>0</v>
      </c>
      <c r="K60" s="1256">
        <v>0</v>
      </c>
      <c r="L60" s="1256">
        <v>0</v>
      </c>
      <c r="M60" s="1256">
        <v>0</v>
      </c>
      <c r="N60" s="1256">
        <v>0</v>
      </c>
      <c r="O60" s="1256">
        <v>0</v>
      </c>
      <c r="P60" s="1257">
        <v>0</v>
      </c>
      <c r="Q60" s="1231"/>
    </row>
    <row r="61" spans="1:17" ht="14">
      <c r="A61" s="1231"/>
      <c r="B61" s="1244">
        <v>45803</v>
      </c>
      <c r="C61" s="1245">
        <f t="shared" si="0"/>
        <v>890</v>
      </c>
      <c r="D61" s="1246">
        <v>0</v>
      </c>
      <c r="E61" s="1246">
        <v>0</v>
      </c>
      <c r="F61" s="1246">
        <v>690</v>
      </c>
      <c r="G61" s="1247"/>
      <c r="H61" s="1248">
        <v>0</v>
      </c>
      <c r="I61" s="1249">
        <v>0</v>
      </c>
      <c r="J61" s="1249">
        <v>0</v>
      </c>
      <c r="K61" s="1249">
        <v>0</v>
      </c>
      <c r="L61" s="1249">
        <v>0</v>
      </c>
      <c r="M61" s="1249">
        <v>0</v>
      </c>
      <c r="N61" s="1249">
        <v>200</v>
      </c>
      <c r="O61" s="1249">
        <v>0</v>
      </c>
      <c r="P61" s="1250">
        <v>0</v>
      </c>
      <c r="Q61" s="1231"/>
    </row>
    <row r="62" spans="1:17" ht="14">
      <c r="A62" s="1231"/>
      <c r="B62" s="1244">
        <v>45804</v>
      </c>
      <c r="C62" s="1245">
        <f t="shared" si="0"/>
        <v>3775</v>
      </c>
      <c r="D62" s="1246">
        <v>0</v>
      </c>
      <c r="E62" s="1246">
        <v>467</v>
      </c>
      <c r="F62" s="1246">
        <v>690</v>
      </c>
      <c r="G62" s="1247"/>
      <c r="H62" s="1248">
        <v>0</v>
      </c>
      <c r="I62" s="1249">
        <v>0</v>
      </c>
      <c r="J62" s="1249">
        <v>0</v>
      </c>
      <c r="K62" s="1249">
        <v>0</v>
      </c>
      <c r="L62" s="1249">
        <v>0</v>
      </c>
      <c r="M62" s="1249">
        <v>2618</v>
      </c>
      <c r="N62" s="1249">
        <v>0</v>
      </c>
      <c r="O62" s="1249">
        <v>0</v>
      </c>
      <c r="P62" s="1250">
        <v>0</v>
      </c>
      <c r="Q62" s="1231"/>
    </row>
    <row r="63" spans="1:17" ht="14">
      <c r="A63" s="1231"/>
      <c r="B63" s="1244">
        <v>45805</v>
      </c>
      <c r="C63" s="1245">
        <f t="shared" si="0"/>
        <v>5293</v>
      </c>
      <c r="D63" s="1246">
        <v>474</v>
      </c>
      <c r="E63" s="1246">
        <v>397</v>
      </c>
      <c r="F63" s="1246">
        <v>0</v>
      </c>
      <c r="G63" s="1247"/>
      <c r="H63" s="1248">
        <v>0</v>
      </c>
      <c r="I63" s="1249">
        <v>3912</v>
      </c>
      <c r="J63" s="1249">
        <v>0</v>
      </c>
      <c r="K63" s="1249">
        <v>0</v>
      </c>
      <c r="L63" s="1249">
        <v>0</v>
      </c>
      <c r="M63" s="1249">
        <v>290</v>
      </c>
      <c r="N63" s="1249">
        <v>220</v>
      </c>
      <c r="O63" s="1249">
        <v>0</v>
      </c>
      <c r="P63" s="1250">
        <v>0</v>
      </c>
      <c r="Q63" s="1231"/>
    </row>
    <row r="64" spans="1:17" ht="14">
      <c r="A64" s="1231"/>
      <c r="B64" s="1244">
        <v>45806</v>
      </c>
      <c r="C64" s="1245">
        <f t="shared" si="0"/>
        <v>5566</v>
      </c>
      <c r="D64" s="1246">
        <v>0</v>
      </c>
      <c r="E64" s="1246">
        <v>179</v>
      </c>
      <c r="F64" s="1246">
        <v>0</v>
      </c>
      <c r="G64" s="1247"/>
      <c r="H64" s="1248">
        <v>222</v>
      </c>
      <c r="I64" s="1249">
        <v>0</v>
      </c>
      <c r="J64" s="1249">
        <v>0</v>
      </c>
      <c r="K64" s="1249">
        <v>0</v>
      </c>
      <c r="L64" s="1249">
        <v>0</v>
      </c>
      <c r="M64" s="1249">
        <v>3445</v>
      </c>
      <c r="N64" s="1249">
        <v>220</v>
      </c>
      <c r="O64" s="1249">
        <v>1500</v>
      </c>
      <c r="P64" s="1250">
        <v>0</v>
      </c>
      <c r="Q64" s="1231"/>
    </row>
    <row r="65" spans="1:17" ht="14">
      <c r="A65" s="1231"/>
      <c r="B65" s="1244">
        <v>45807</v>
      </c>
      <c r="C65" s="1245">
        <f t="shared" si="0"/>
        <v>9580</v>
      </c>
      <c r="D65" s="1246">
        <v>0</v>
      </c>
      <c r="E65" s="1246">
        <v>451</v>
      </c>
      <c r="F65" s="1246">
        <v>430</v>
      </c>
      <c r="G65" s="1247"/>
      <c r="H65" s="1248">
        <v>8151</v>
      </c>
      <c r="I65" s="1249">
        <v>0</v>
      </c>
      <c r="J65" s="1249">
        <v>0</v>
      </c>
      <c r="K65" s="1249">
        <v>0</v>
      </c>
      <c r="L65" s="1249">
        <v>0</v>
      </c>
      <c r="M65" s="1272">
        <v>548</v>
      </c>
      <c r="N65" s="1249">
        <v>0</v>
      </c>
      <c r="O65" s="1249">
        <v>0</v>
      </c>
      <c r="P65" s="1250">
        <v>0</v>
      </c>
      <c r="Q65" s="1231"/>
    </row>
    <row r="66" spans="1:17" ht="14">
      <c r="A66" s="1231"/>
      <c r="B66" s="1259">
        <v>45808</v>
      </c>
      <c r="C66" s="1260">
        <f t="shared" si="0"/>
        <v>4064</v>
      </c>
      <c r="D66" s="1261">
        <v>858</v>
      </c>
      <c r="E66" s="1261">
        <v>1250</v>
      </c>
      <c r="F66" s="1261">
        <v>959</v>
      </c>
      <c r="G66" s="1262"/>
      <c r="H66" s="1263">
        <v>0</v>
      </c>
      <c r="I66" s="1264">
        <v>0</v>
      </c>
      <c r="J66" s="1264">
        <v>0</v>
      </c>
      <c r="K66" s="1264">
        <v>0</v>
      </c>
      <c r="L66" s="1264">
        <v>0</v>
      </c>
      <c r="M66" s="1264">
        <v>997</v>
      </c>
      <c r="N66" s="1264">
        <v>0</v>
      </c>
      <c r="O66" s="1264">
        <v>0</v>
      </c>
      <c r="P66" s="1265">
        <v>0</v>
      </c>
      <c r="Q66" s="1231"/>
    </row>
    <row r="67" spans="1:17" ht="14">
      <c r="A67" s="1231"/>
      <c r="B67" s="1266" t="s">
        <v>413</v>
      </c>
      <c r="C67" s="1267">
        <f t="shared" si="0"/>
        <v>318143</v>
      </c>
      <c r="D67" s="1268">
        <f t="shared" ref="D67:F67" si="3">SUM(D36:D66)</f>
        <v>5936</v>
      </c>
      <c r="E67" s="1268">
        <f t="shared" si="3"/>
        <v>14359</v>
      </c>
      <c r="F67" s="1268">
        <f t="shared" si="3"/>
        <v>24200</v>
      </c>
      <c r="G67" s="1269"/>
      <c r="H67" s="1268">
        <f t="shared" ref="H67:P67" si="4">SUM(H36:H66)</f>
        <v>57343</v>
      </c>
      <c r="I67" s="1268">
        <f t="shared" si="4"/>
        <v>22831</v>
      </c>
      <c r="J67" s="1268">
        <f t="shared" si="4"/>
        <v>0</v>
      </c>
      <c r="K67" s="1268">
        <f t="shared" si="4"/>
        <v>7370</v>
      </c>
      <c r="L67" s="1268">
        <f t="shared" si="4"/>
        <v>0</v>
      </c>
      <c r="M67" s="1268">
        <f t="shared" si="4"/>
        <v>28969</v>
      </c>
      <c r="N67" s="1268">
        <f t="shared" si="4"/>
        <v>4418</v>
      </c>
      <c r="O67" s="1268">
        <f t="shared" si="4"/>
        <v>147777</v>
      </c>
      <c r="P67" s="1270">
        <f t="shared" si="4"/>
        <v>4940</v>
      </c>
      <c r="Q67" s="1231"/>
    </row>
    <row r="68" spans="1:17" ht="14">
      <c r="A68" s="1231"/>
      <c r="B68" s="1251">
        <v>45809</v>
      </c>
      <c r="C68" s="1252">
        <f t="shared" si="0"/>
        <v>43207</v>
      </c>
      <c r="D68" s="1253">
        <v>0</v>
      </c>
      <c r="E68" s="1253">
        <v>1050</v>
      </c>
      <c r="F68" s="1253">
        <v>0</v>
      </c>
      <c r="G68" s="1254"/>
      <c r="H68" s="1255">
        <v>0</v>
      </c>
      <c r="I68" s="1256">
        <v>0</v>
      </c>
      <c r="J68" s="1256">
        <v>1105</v>
      </c>
      <c r="K68" s="1256">
        <v>0</v>
      </c>
      <c r="L68" s="1256">
        <v>0</v>
      </c>
      <c r="M68" s="1256">
        <v>356</v>
      </c>
      <c r="N68" s="1256">
        <v>40696</v>
      </c>
      <c r="O68" s="1256">
        <v>0</v>
      </c>
      <c r="P68" s="1257">
        <v>0</v>
      </c>
      <c r="Q68" s="1231"/>
    </row>
    <row r="69" spans="1:17" ht="14">
      <c r="A69" s="1231"/>
      <c r="B69" s="1244">
        <v>45810</v>
      </c>
      <c r="C69" s="1245">
        <f t="shared" si="0"/>
        <v>10440</v>
      </c>
      <c r="D69" s="1246">
        <v>524</v>
      </c>
      <c r="E69" s="1246">
        <v>0</v>
      </c>
      <c r="F69" s="1246">
        <v>0</v>
      </c>
      <c r="G69" s="1247"/>
      <c r="H69" s="1248">
        <v>0</v>
      </c>
      <c r="I69" s="1249">
        <v>0</v>
      </c>
      <c r="J69" s="1249">
        <v>4608</v>
      </c>
      <c r="K69" s="1249">
        <v>0</v>
      </c>
      <c r="L69" s="1249">
        <v>0</v>
      </c>
      <c r="M69" s="1249">
        <v>0</v>
      </c>
      <c r="N69" s="1249">
        <v>5308</v>
      </c>
      <c r="O69" s="1249">
        <v>0</v>
      </c>
      <c r="P69" s="1250">
        <v>0</v>
      </c>
      <c r="Q69" s="1231"/>
    </row>
    <row r="70" spans="1:17" ht="14">
      <c r="A70" s="1231"/>
      <c r="B70" s="1244">
        <v>45811</v>
      </c>
      <c r="C70" s="1245">
        <f t="shared" si="0"/>
        <v>0</v>
      </c>
      <c r="D70" s="1246">
        <v>0</v>
      </c>
      <c r="E70" s="1246">
        <v>0</v>
      </c>
      <c r="F70" s="1246">
        <v>0</v>
      </c>
      <c r="G70" s="1247"/>
      <c r="H70" s="1248">
        <v>0</v>
      </c>
      <c r="I70" s="1249">
        <v>0</v>
      </c>
      <c r="J70" s="1249">
        <v>0</v>
      </c>
      <c r="K70" s="1249">
        <v>0</v>
      </c>
      <c r="L70" s="1249">
        <v>0</v>
      </c>
      <c r="M70" s="1249">
        <v>0</v>
      </c>
      <c r="N70" s="1249">
        <v>0</v>
      </c>
      <c r="O70" s="1249">
        <v>0</v>
      </c>
      <c r="P70" s="1250">
        <v>0</v>
      </c>
      <c r="Q70" s="1231"/>
    </row>
    <row r="71" spans="1:17" ht="14">
      <c r="A71" s="1231"/>
      <c r="B71" s="1244">
        <v>45812</v>
      </c>
      <c r="C71" s="1245">
        <f t="shared" si="0"/>
        <v>550</v>
      </c>
      <c r="D71" s="1246">
        <v>0</v>
      </c>
      <c r="E71" s="1246">
        <v>0</v>
      </c>
      <c r="F71" s="1246">
        <v>550</v>
      </c>
      <c r="G71" s="1247"/>
      <c r="H71" s="1248">
        <v>0</v>
      </c>
      <c r="I71" s="1249">
        <v>0</v>
      </c>
      <c r="J71" s="1249">
        <v>0</v>
      </c>
      <c r="K71" s="1249">
        <v>0</v>
      </c>
      <c r="L71" s="1249">
        <v>0</v>
      </c>
      <c r="M71" s="1249">
        <v>0</v>
      </c>
      <c r="N71" s="1249">
        <v>0</v>
      </c>
      <c r="O71" s="1249">
        <v>0</v>
      </c>
      <c r="P71" s="1250">
        <v>0</v>
      </c>
      <c r="Q71" s="1231"/>
    </row>
    <row r="72" spans="1:17" ht="14">
      <c r="A72" s="1231"/>
      <c r="B72" s="1244">
        <v>45813</v>
      </c>
      <c r="C72" s="1245">
        <f t="shared" si="0"/>
        <v>3716</v>
      </c>
      <c r="D72" s="1246">
        <v>0</v>
      </c>
      <c r="E72" s="1246">
        <v>355</v>
      </c>
      <c r="F72" s="1246">
        <v>830</v>
      </c>
      <c r="G72" s="1247"/>
      <c r="H72" s="1248">
        <v>0</v>
      </c>
      <c r="I72" s="1249">
        <v>0</v>
      </c>
      <c r="J72" s="1249">
        <v>0</v>
      </c>
      <c r="K72" s="1249">
        <v>0</v>
      </c>
      <c r="L72" s="1249">
        <v>0</v>
      </c>
      <c r="M72" s="1249">
        <v>0</v>
      </c>
      <c r="N72" s="1249">
        <v>2531</v>
      </c>
      <c r="O72" s="1249">
        <v>0</v>
      </c>
      <c r="P72" s="1250">
        <v>0</v>
      </c>
      <c r="Q72" s="1231"/>
    </row>
    <row r="73" spans="1:17" ht="14">
      <c r="A73" s="1231"/>
      <c r="B73" s="1244">
        <v>45814</v>
      </c>
      <c r="C73" s="1245">
        <f t="shared" si="0"/>
        <v>5245</v>
      </c>
      <c r="D73" s="1246">
        <v>0</v>
      </c>
      <c r="E73" s="1246">
        <v>250</v>
      </c>
      <c r="F73" s="1246">
        <v>96</v>
      </c>
      <c r="G73" s="1247"/>
      <c r="H73" s="1248">
        <v>0</v>
      </c>
      <c r="I73" s="1249">
        <v>0</v>
      </c>
      <c r="J73" s="1249">
        <v>1999</v>
      </c>
      <c r="K73" s="1249">
        <v>0</v>
      </c>
      <c r="L73" s="1249">
        <v>0</v>
      </c>
      <c r="M73" s="1249">
        <v>0</v>
      </c>
      <c r="N73" s="1249">
        <v>2900</v>
      </c>
      <c r="O73" s="1249">
        <v>0</v>
      </c>
      <c r="P73" s="1250">
        <v>0</v>
      </c>
      <c r="Q73" s="1231"/>
    </row>
    <row r="74" spans="1:17" ht="14">
      <c r="A74" s="1231"/>
      <c r="B74" s="1244">
        <v>45815</v>
      </c>
      <c r="C74" s="1245">
        <f t="shared" si="0"/>
        <v>14143</v>
      </c>
      <c r="D74" s="1246">
        <v>0</v>
      </c>
      <c r="E74" s="1246">
        <v>0</v>
      </c>
      <c r="F74" s="1246">
        <v>203</v>
      </c>
      <c r="G74" s="1247"/>
      <c r="H74" s="1248">
        <v>0</v>
      </c>
      <c r="I74" s="1249">
        <v>0</v>
      </c>
      <c r="J74" s="1249">
        <v>0</v>
      </c>
      <c r="K74" s="1249">
        <v>1400</v>
      </c>
      <c r="L74" s="1249">
        <v>0</v>
      </c>
      <c r="M74" s="1249">
        <v>480</v>
      </c>
      <c r="N74" s="1249">
        <v>12060</v>
      </c>
      <c r="O74" s="1249">
        <v>0</v>
      </c>
      <c r="P74" s="1250">
        <v>0</v>
      </c>
      <c r="Q74" s="1231"/>
    </row>
    <row r="75" spans="1:17" ht="14">
      <c r="A75" s="1231"/>
      <c r="B75" s="1251">
        <v>45816</v>
      </c>
      <c r="C75" s="1245">
        <f t="shared" si="0"/>
        <v>8820</v>
      </c>
      <c r="D75" s="1253">
        <v>0</v>
      </c>
      <c r="E75" s="1253">
        <v>0</v>
      </c>
      <c r="F75" s="1253">
        <v>790</v>
      </c>
      <c r="G75" s="1254"/>
      <c r="H75" s="1255">
        <v>0</v>
      </c>
      <c r="I75" s="1256">
        <v>0</v>
      </c>
      <c r="J75" s="1256">
        <v>0</v>
      </c>
      <c r="K75" s="1256">
        <v>0</v>
      </c>
      <c r="L75" s="1256">
        <v>0</v>
      </c>
      <c r="M75" s="1256">
        <v>0</v>
      </c>
      <c r="N75" s="1256">
        <v>8030</v>
      </c>
      <c r="O75" s="1256">
        <v>0</v>
      </c>
      <c r="P75" s="1257">
        <v>0</v>
      </c>
      <c r="Q75" s="1231"/>
    </row>
    <row r="76" spans="1:17" ht="14">
      <c r="A76" s="1231"/>
      <c r="B76" s="1244">
        <v>45817</v>
      </c>
      <c r="C76" s="1271">
        <f t="shared" si="0"/>
        <v>2143</v>
      </c>
      <c r="D76" s="1246">
        <v>0</v>
      </c>
      <c r="E76" s="1246">
        <v>457</v>
      </c>
      <c r="F76" s="1246">
        <v>97</v>
      </c>
      <c r="G76" s="1247"/>
      <c r="H76" s="1248">
        <v>0</v>
      </c>
      <c r="I76" s="1249">
        <v>0</v>
      </c>
      <c r="J76" s="1249">
        <v>1237</v>
      </c>
      <c r="K76" s="1249">
        <v>0</v>
      </c>
      <c r="L76" s="1249">
        <v>0</v>
      </c>
      <c r="M76" s="1249">
        <v>28</v>
      </c>
      <c r="N76" s="1249">
        <v>324</v>
      </c>
      <c r="O76" s="1249">
        <v>0</v>
      </c>
      <c r="P76" s="1250">
        <v>0</v>
      </c>
      <c r="Q76" s="1231"/>
    </row>
    <row r="77" spans="1:17" ht="14">
      <c r="A77" s="1231"/>
      <c r="B77" s="1244">
        <v>45818</v>
      </c>
      <c r="C77" s="1245">
        <f t="shared" si="0"/>
        <v>1405</v>
      </c>
      <c r="D77" s="1246">
        <v>0</v>
      </c>
      <c r="E77" s="1246">
        <v>945</v>
      </c>
      <c r="F77" s="1246">
        <v>432</v>
      </c>
      <c r="G77" s="1247"/>
      <c r="H77" s="1248">
        <v>0</v>
      </c>
      <c r="I77" s="1249">
        <v>0</v>
      </c>
      <c r="J77" s="1249">
        <v>0</v>
      </c>
      <c r="K77" s="1249">
        <v>0</v>
      </c>
      <c r="L77" s="1249">
        <v>0</v>
      </c>
      <c r="M77" s="1249">
        <v>28</v>
      </c>
      <c r="N77" s="1249">
        <v>0</v>
      </c>
      <c r="O77" s="1249">
        <v>0</v>
      </c>
      <c r="P77" s="1250">
        <v>0</v>
      </c>
      <c r="Q77" s="1231"/>
    </row>
    <row r="78" spans="1:17" ht="14">
      <c r="A78" s="1231"/>
      <c r="B78" s="1244">
        <v>45819</v>
      </c>
      <c r="C78" s="1245">
        <f t="shared" si="0"/>
        <v>1685</v>
      </c>
      <c r="D78" s="1246">
        <v>0</v>
      </c>
      <c r="E78" s="1246">
        <v>747</v>
      </c>
      <c r="F78" s="1246">
        <v>870</v>
      </c>
      <c r="G78" s="1247"/>
      <c r="H78" s="1248">
        <v>0</v>
      </c>
      <c r="I78" s="1249">
        <v>0</v>
      </c>
      <c r="J78" s="1249">
        <v>0</v>
      </c>
      <c r="K78" s="1249">
        <v>0</v>
      </c>
      <c r="L78" s="1249">
        <v>0</v>
      </c>
      <c r="M78" s="1249">
        <v>68</v>
      </c>
      <c r="N78" s="1249">
        <v>0</v>
      </c>
      <c r="O78" s="1249">
        <v>0</v>
      </c>
      <c r="P78" s="1250">
        <v>0</v>
      </c>
      <c r="Q78" s="1231"/>
    </row>
    <row r="79" spans="1:17" ht="14">
      <c r="A79" s="1231"/>
      <c r="B79" s="1244">
        <v>45820</v>
      </c>
      <c r="C79" s="1245">
        <f t="shared" si="0"/>
        <v>1068</v>
      </c>
      <c r="D79" s="1246">
        <v>0</v>
      </c>
      <c r="E79" s="1246">
        <v>321</v>
      </c>
      <c r="F79" s="1246">
        <v>719</v>
      </c>
      <c r="G79" s="1247"/>
      <c r="H79" s="1248">
        <v>0</v>
      </c>
      <c r="I79" s="1249">
        <v>0</v>
      </c>
      <c r="J79" s="1249">
        <v>0</v>
      </c>
      <c r="K79" s="1249">
        <v>0</v>
      </c>
      <c r="L79" s="1249">
        <v>0</v>
      </c>
      <c r="M79" s="1249">
        <v>28</v>
      </c>
      <c r="N79" s="1249">
        <v>0</v>
      </c>
      <c r="O79" s="1249">
        <v>0</v>
      </c>
      <c r="P79" s="1250">
        <v>0</v>
      </c>
      <c r="Q79" s="1231"/>
    </row>
    <row r="80" spans="1:17" ht="14">
      <c r="A80" s="1231"/>
      <c r="B80" s="1244">
        <v>45821</v>
      </c>
      <c r="C80" s="1245">
        <f t="shared" si="0"/>
        <v>1237</v>
      </c>
      <c r="D80" s="1246">
        <v>0</v>
      </c>
      <c r="E80" s="1246">
        <v>0</v>
      </c>
      <c r="F80" s="1246">
        <v>1223</v>
      </c>
      <c r="G80" s="1247"/>
      <c r="H80" s="1248">
        <v>0</v>
      </c>
      <c r="I80" s="1249">
        <v>0</v>
      </c>
      <c r="J80" s="1249">
        <v>0</v>
      </c>
      <c r="K80" s="1249">
        <v>0</v>
      </c>
      <c r="L80" s="1249">
        <v>0</v>
      </c>
      <c r="M80" s="1249">
        <v>14</v>
      </c>
      <c r="N80" s="1249">
        <v>0</v>
      </c>
      <c r="O80" s="1249">
        <v>0</v>
      </c>
      <c r="P80" s="1250">
        <v>0</v>
      </c>
      <c r="Q80" s="1231"/>
    </row>
    <row r="81" spans="1:17" ht="14">
      <c r="A81" s="1231"/>
      <c r="B81" s="1244">
        <v>45822</v>
      </c>
      <c r="C81" s="1245">
        <f t="shared" si="0"/>
        <v>2140</v>
      </c>
      <c r="D81" s="1246">
        <v>0</v>
      </c>
      <c r="E81" s="1246">
        <v>0</v>
      </c>
      <c r="F81" s="1246">
        <v>102</v>
      </c>
      <c r="G81" s="1247"/>
      <c r="H81" s="1248">
        <v>0</v>
      </c>
      <c r="I81" s="1249">
        <v>1704</v>
      </c>
      <c r="J81" s="1249">
        <v>0</v>
      </c>
      <c r="K81" s="1249">
        <v>0</v>
      </c>
      <c r="L81" s="1249">
        <v>0</v>
      </c>
      <c r="M81" s="1249">
        <v>334</v>
      </c>
      <c r="N81" s="1249">
        <v>0</v>
      </c>
      <c r="O81" s="1249">
        <v>0</v>
      </c>
      <c r="P81" s="1250">
        <v>0</v>
      </c>
      <c r="Q81" s="1231"/>
    </row>
    <row r="82" spans="1:17" ht="14">
      <c r="A82" s="1231"/>
      <c r="B82" s="1251">
        <v>45823</v>
      </c>
      <c r="C82" s="1245">
        <f t="shared" si="0"/>
        <v>3290</v>
      </c>
      <c r="D82" s="1253">
        <v>0</v>
      </c>
      <c r="E82" s="1253">
        <v>0</v>
      </c>
      <c r="F82" s="1253">
        <v>0</v>
      </c>
      <c r="G82" s="1254"/>
      <c r="H82" s="1255">
        <v>2150</v>
      </c>
      <c r="I82" s="1256">
        <v>0</v>
      </c>
      <c r="J82" s="1256">
        <v>0</v>
      </c>
      <c r="K82" s="1256">
        <v>0</v>
      </c>
      <c r="L82" s="1256">
        <v>0</v>
      </c>
      <c r="M82" s="1256">
        <v>1140</v>
      </c>
      <c r="N82" s="1256">
        <v>0</v>
      </c>
      <c r="O82" s="1256">
        <v>0</v>
      </c>
      <c r="P82" s="1257">
        <v>0</v>
      </c>
      <c r="Q82" s="1231"/>
    </row>
    <row r="83" spans="1:17" ht="14">
      <c r="A83" s="1231"/>
      <c r="B83" s="1244">
        <v>45824</v>
      </c>
      <c r="C83" s="1271">
        <f t="shared" si="0"/>
        <v>1452</v>
      </c>
      <c r="D83" s="1246">
        <v>0</v>
      </c>
      <c r="E83" s="1246">
        <v>365</v>
      </c>
      <c r="F83" s="1246">
        <v>1073</v>
      </c>
      <c r="G83" s="1247"/>
      <c r="H83" s="1248">
        <v>0</v>
      </c>
      <c r="I83" s="1249">
        <v>0</v>
      </c>
      <c r="J83" s="1249">
        <v>0</v>
      </c>
      <c r="K83" s="1249">
        <v>0</v>
      </c>
      <c r="L83" s="1249">
        <v>0</v>
      </c>
      <c r="M83" s="1249">
        <v>14</v>
      </c>
      <c r="N83" s="1249">
        <v>0</v>
      </c>
      <c r="O83" s="1249">
        <v>0</v>
      </c>
      <c r="P83" s="1250">
        <v>0</v>
      </c>
      <c r="Q83" s="1231"/>
    </row>
    <row r="84" spans="1:17" ht="14">
      <c r="A84" s="1231"/>
      <c r="B84" s="1244">
        <v>45825</v>
      </c>
      <c r="C84" s="1245">
        <f t="shared" si="0"/>
        <v>4048</v>
      </c>
      <c r="D84" s="1246">
        <v>0</v>
      </c>
      <c r="E84" s="1246">
        <v>838</v>
      </c>
      <c r="F84" s="1246">
        <v>0</v>
      </c>
      <c r="G84" s="1247"/>
      <c r="H84" s="1248">
        <v>0</v>
      </c>
      <c r="I84" s="1249">
        <v>0</v>
      </c>
      <c r="J84" s="1249">
        <v>600</v>
      </c>
      <c r="K84" s="1272">
        <v>1411</v>
      </c>
      <c r="L84" s="1249">
        <v>0</v>
      </c>
      <c r="M84" s="1249">
        <v>348</v>
      </c>
      <c r="N84" s="1249">
        <v>851</v>
      </c>
      <c r="O84" s="1249">
        <v>0</v>
      </c>
      <c r="P84" s="1250">
        <v>0</v>
      </c>
      <c r="Q84" s="1231"/>
    </row>
    <row r="85" spans="1:17" ht="14">
      <c r="A85" s="1231"/>
      <c r="B85" s="1244">
        <v>45826</v>
      </c>
      <c r="C85" s="1245">
        <f t="shared" si="0"/>
        <v>517</v>
      </c>
      <c r="D85" s="1246">
        <v>0</v>
      </c>
      <c r="E85" s="1246">
        <v>321</v>
      </c>
      <c r="F85" s="1246">
        <v>168</v>
      </c>
      <c r="G85" s="1247"/>
      <c r="H85" s="1248">
        <v>0</v>
      </c>
      <c r="I85" s="1249">
        <v>0</v>
      </c>
      <c r="J85" s="1249">
        <v>0</v>
      </c>
      <c r="K85" s="1249">
        <v>0</v>
      </c>
      <c r="L85" s="1249">
        <v>0</v>
      </c>
      <c r="M85" s="1249">
        <v>28</v>
      </c>
      <c r="N85" s="1249">
        <v>0</v>
      </c>
      <c r="O85" s="1249">
        <v>0</v>
      </c>
      <c r="P85" s="1250">
        <v>0</v>
      </c>
      <c r="Q85" s="1231"/>
    </row>
    <row r="86" spans="1:17" ht="14">
      <c r="A86" s="1231"/>
      <c r="B86" s="1244">
        <v>45827</v>
      </c>
      <c r="C86" s="1245">
        <f t="shared" si="0"/>
        <v>1094</v>
      </c>
      <c r="D86" s="1246">
        <v>0</v>
      </c>
      <c r="E86" s="1246">
        <v>0</v>
      </c>
      <c r="F86" s="1246">
        <v>1080</v>
      </c>
      <c r="G86" s="1247"/>
      <c r="H86" s="1248">
        <v>0</v>
      </c>
      <c r="I86" s="1249">
        <v>0</v>
      </c>
      <c r="J86" s="1249">
        <v>0</v>
      </c>
      <c r="K86" s="1249">
        <v>0</v>
      </c>
      <c r="L86" s="1249">
        <v>0</v>
      </c>
      <c r="M86" s="1249">
        <v>14</v>
      </c>
      <c r="N86" s="1249">
        <v>0</v>
      </c>
      <c r="O86" s="1249">
        <v>0</v>
      </c>
      <c r="P86" s="1250">
        <v>0</v>
      </c>
      <c r="Q86" s="1231"/>
    </row>
    <row r="87" spans="1:17" ht="14">
      <c r="A87" s="1231"/>
      <c r="B87" s="1244">
        <v>45828</v>
      </c>
      <c r="C87" s="1245">
        <f t="shared" si="0"/>
        <v>1394</v>
      </c>
      <c r="D87" s="1246">
        <v>0</v>
      </c>
      <c r="E87" s="1246">
        <v>700</v>
      </c>
      <c r="F87" s="1246">
        <v>680</v>
      </c>
      <c r="G87" s="1247"/>
      <c r="H87" s="1248">
        <v>0</v>
      </c>
      <c r="I87" s="1249">
        <v>0</v>
      </c>
      <c r="J87" s="1249">
        <v>0</v>
      </c>
      <c r="K87" s="1249">
        <v>0</v>
      </c>
      <c r="L87" s="1249">
        <v>0</v>
      </c>
      <c r="M87" s="1249">
        <v>14</v>
      </c>
      <c r="N87" s="1249">
        <v>0</v>
      </c>
      <c r="O87" s="1249">
        <v>0</v>
      </c>
      <c r="P87" s="1250">
        <v>0</v>
      </c>
      <c r="Q87" s="1231"/>
    </row>
    <row r="88" spans="1:17" ht="14">
      <c r="A88" s="1231"/>
      <c r="B88" s="1244">
        <v>45829</v>
      </c>
      <c r="C88" s="1245">
        <f t="shared" si="0"/>
        <v>12685</v>
      </c>
      <c r="D88" s="1246">
        <v>0</v>
      </c>
      <c r="E88" s="1246">
        <v>950</v>
      </c>
      <c r="F88" s="1246">
        <v>141</v>
      </c>
      <c r="G88" s="1247"/>
      <c r="H88" s="1248">
        <v>0</v>
      </c>
      <c r="I88" s="1249">
        <v>0</v>
      </c>
      <c r="J88" s="1249">
        <v>10000</v>
      </c>
      <c r="K88" s="1249">
        <v>0</v>
      </c>
      <c r="L88" s="1249">
        <v>0</v>
      </c>
      <c r="M88" s="1249">
        <v>0</v>
      </c>
      <c r="N88" s="1249">
        <v>1594</v>
      </c>
      <c r="O88" s="1249">
        <v>0</v>
      </c>
      <c r="P88" s="1250">
        <v>0</v>
      </c>
      <c r="Q88" s="1231"/>
    </row>
    <row r="89" spans="1:17" ht="14">
      <c r="A89" s="1231"/>
      <c r="B89" s="1251">
        <v>45830</v>
      </c>
      <c r="C89" s="1245">
        <f t="shared" si="0"/>
        <v>4198</v>
      </c>
      <c r="D89" s="1253">
        <v>0</v>
      </c>
      <c r="E89" s="1253">
        <v>650</v>
      </c>
      <c r="F89" s="1253">
        <v>0</v>
      </c>
      <c r="G89" s="1254"/>
      <c r="H89" s="1255">
        <v>0</v>
      </c>
      <c r="I89" s="1256">
        <v>0</v>
      </c>
      <c r="J89" s="1256">
        <v>1468</v>
      </c>
      <c r="K89" s="1256">
        <v>0</v>
      </c>
      <c r="L89" s="1256">
        <v>0</v>
      </c>
      <c r="M89" s="1256">
        <v>0</v>
      </c>
      <c r="N89" s="1256">
        <v>2080</v>
      </c>
      <c r="O89" s="1256">
        <v>0</v>
      </c>
      <c r="P89" s="1257">
        <v>0</v>
      </c>
      <c r="Q89" s="1231"/>
    </row>
    <row r="90" spans="1:17" ht="14">
      <c r="A90" s="1231"/>
      <c r="B90" s="1244">
        <v>45831</v>
      </c>
      <c r="C90" s="1271">
        <f t="shared" si="0"/>
        <v>1344</v>
      </c>
      <c r="D90" s="1246">
        <v>0</v>
      </c>
      <c r="E90" s="1246">
        <v>250</v>
      </c>
      <c r="F90" s="1246">
        <v>1080</v>
      </c>
      <c r="G90" s="1247"/>
      <c r="H90" s="1248">
        <v>0</v>
      </c>
      <c r="I90" s="1249">
        <v>0</v>
      </c>
      <c r="J90" s="1249">
        <v>0</v>
      </c>
      <c r="K90" s="1249">
        <v>0</v>
      </c>
      <c r="L90" s="1249">
        <v>0</v>
      </c>
      <c r="M90" s="1249">
        <v>14</v>
      </c>
      <c r="N90" s="1249">
        <v>0</v>
      </c>
      <c r="O90" s="1249">
        <v>0</v>
      </c>
      <c r="P90" s="1250">
        <v>0</v>
      </c>
      <c r="Q90" s="1231"/>
    </row>
    <row r="91" spans="1:17" ht="14">
      <c r="A91" s="1231"/>
      <c r="B91" s="1244">
        <v>45832</v>
      </c>
      <c r="C91" s="1245">
        <f t="shared" si="0"/>
        <v>564</v>
      </c>
      <c r="D91" s="1246">
        <v>0</v>
      </c>
      <c r="E91" s="1246">
        <v>550</v>
      </c>
      <c r="F91" s="1246">
        <v>0</v>
      </c>
      <c r="G91" s="1247"/>
      <c r="H91" s="1248">
        <v>0</v>
      </c>
      <c r="I91" s="1249">
        <v>0</v>
      </c>
      <c r="J91" s="1249">
        <v>0</v>
      </c>
      <c r="K91" s="1249">
        <v>0</v>
      </c>
      <c r="L91" s="1249">
        <v>0</v>
      </c>
      <c r="M91" s="1249">
        <v>14</v>
      </c>
      <c r="N91" s="1249">
        <v>0</v>
      </c>
      <c r="O91" s="1249">
        <v>0</v>
      </c>
      <c r="P91" s="1250">
        <v>0</v>
      </c>
      <c r="Q91" s="1231"/>
    </row>
    <row r="92" spans="1:17" ht="14">
      <c r="A92" s="1231"/>
      <c r="B92" s="1244">
        <v>45833</v>
      </c>
      <c r="C92" s="1245">
        <f t="shared" si="0"/>
        <v>1645</v>
      </c>
      <c r="D92" s="1246">
        <v>0</v>
      </c>
      <c r="E92" s="1246">
        <v>915</v>
      </c>
      <c r="F92" s="1246">
        <v>730</v>
      </c>
      <c r="G92" s="1247"/>
      <c r="H92" s="1248">
        <v>0</v>
      </c>
      <c r="I92" s="1249">
        <v>0</v>
      </c>
      <c r="J92" s="1249">
        <v>0</v>
      </c>
      <c r="K92" s="1249">
        <v>0</v>
      </c>
      <c r="L92" s="1249">
        <v>0</v>
      </c>
      <c r="M92" s="1249">
        <v>0</v>
      </c>
      <c r="N92" s="1249">
        <v>0</v>
      </c>
      <c r="O92" s="1249">
        <v>0</v>
      </c>
      <c r="P92" s="1250">
        <v>0</v>
      </c>
      <c r="Q92" s="1231"/>
    </row>
    <row r="93" spans="1:17" ht="14">
      <c r="A93" s="1231"/>
      <c r="B93" s="1244">
        <v>45834</v>
      </c>
      <c r="C93" s="1245">
        <f t="shared" si="0"/>
        <v>6066</v>
      </c>
      <c r="D93" s="1246">
        <v>0</v>
      </c>
      <c r="E93" s="1246">
        <v>928</v>
      </c>
      <c r="F93" s="1246">
        <v>1742</v>
      </c>
      <c r="G93" s="1247"/>
      <c r="H93" s="1248">
        <v>2000</v>
      </c>
      <c r="I93" s="1249">
        <v>0</v>
      </c>
      <c r="J93" s="1249">
        <v>0</v>
      </c>
      <c r="K93" s="1249">
        <v>0</v>
      </c>
      <c r="L93" s="1249">
        <v>0</v>
      </c>
      <c r="M93" s="1249">
        <v>346</v>
      </c>
      <c r="N93" s="1249">
        <v>550</v>
      </c>
      <c r="O93" s="1249">
        <v>0</v>
      </c>
      <c r="P93" s="1250">
        <v>500</v>
      </c>
      <c r="Q93" s="1231"/>
    </row>
    <row r="94" spans="1:17" ht="14">
      <c r="A94" s="1231"/>
      <c r="B94" s="1244">
        <v>45835</v>
      </c>
      <c r="C94" s="1245">
        <f t="shared" si="0"/>
        <v>1430</v>
      </c>
      <c r="D94" s="1246">
        <v>0</v>
      </c>
      <c r="E94" s="1246">
        <v>416</v>
      </c>
      <c r="F94" s="1246">
        <v>1000</v>
      </c>
      <c r="G94" s="1247"/>
      <c r="H94" s="1248">
        <v>0</v>
      </c>
      <c r="I94" s="1249">
        <v>0</v>
      </c>
      <c r="J94" s="1249">
        <v>0</v>
      </c>
      <c r="K94" s="1249">
        <v>0</v>
      </c>
      <c r="L94" s="1249">
        <v>0</v>
      </c>
      <c r="M94" s="1249">
        <v>14</v>
      </c>
      <c r="N94" s="1249">
        <v>0</v>
      </c>
      <c r="O94" s="1249">
        <v>0</v>
      </c>
      <c r="P94" s="1250">
        <v>0</v>
      </c>
      <c r="Q94" s="1231"/>
    </row>
    <row r="95" spans="1:17" ht="14">
      <c r="A95" s="1231"/>
      <c r="B95" s="1244">
        <v>45836</v>
      </c>
      <c r="C95" s="1245">
        <f t="shared" si="0"/>
        <v>1999</v>
      </c>
      <c r="D95" s="1246">
        <v>699</v>
      </c>
      <c r="E95" s="1246">
        <v>0</v>
      </c>
      <c r="F95" s="1246">
        <v>0</v>
      </c>
      <c r="G95" s="1247"/>
      <c r="H95" s="1248">
        <v>0</v>
      </c>
      <c r="I95" s="1249">
        <v>0</v>
      </c>
      <c r="J95" s="1249">
        <v>0</v>
      </c>
      <c r="K95" s="1249">
        <v>1300</v>
      </c>
      <c r="L95" s="1249">
        <v>0</v>
      </c>
      <c r="M95" s="1249">
        <v>0</v>
      </c>
      <c r="N95" s="1249">
        <v>0</v>
      </c>
      <c r="O95" s="1249">
        <v>0</v>
      </c>
      <c r="P95" s="1250">
        <v>0</v>
      </c>
      <c r="Q95" s="1231"/>
    </row>
    <row r="96" spans="1:17" ht="14">
      <c r="A96" s="1231"/>
      <c r="B96" s="1251">
        <v>45837</v>
      </c>
      <c r="C96" s="1245">
        <f t="shared" si="0"/>
        <v>2097</v>
      </c>
      <c r="D96" s="1253">
        <v>0</v>
      </c>
      <c r="E96" s="1253">
        <v>980</v>
      </c>
      <c r="F96" s="1253">
        <v>235</v>
      </c>
      <c r="G96" s="1254"/>
      <c r="H96" s="1255">
        <v>0</v>
      </c>
      <c r="I96" s="1256">
        <v>0</v>
      </c>
      <c r="J96" s="1256">
        <v>382</v>
      </c>
      <c r="K96" s="1256">
        <v>0</v>
      </c>
      <c r="L96" s="1256">
        <v>0</v>
      </c>
      <c r="M96" s="1256">
        <v>0</v>
      </c>
      <c r="N96" s="1256">
        <v>0</v>
      </c>
      <c r="O96" s="1256">
        <v>0</v>
      </c>
      <c r="P96" s="1257">
        <v>500</v>
      </c>
      <c r="Q96" s="1231"/>
    </row>
    <row r="97" spans="1:17" ht="14">
      <c r="A97" s="1231"/>
      <c r="B97" s="1259">
        <v>45838</v>
      </c>
      <c r="C97" s="1273">
        <f t="shared" si="0"/>
        <v>1736</v>
      </c>
      <c r="D97" s="1261">
        <v>0</v>
      </c>
      <c r="E97" s="1261">
        <v>642</v>
      </c>
      <c r="F97" s="1261">
        <v>1080</v>
      </c>
      <c r="G97" s="1262"/>
      <c r="H97" s="1263">
        <v>0</v>
      </c>
      <c r="I97" s="1264">
        <v>0</v>
      </c>
      <c r="J97" s="1264">
        <v>0</v>
      </c>
      <c r="K97" s="1264">
        <v>0</v>
      </c>
      <c r="L97" s="1264">
        <v>0</v>
      </c>
      <c r="M97" s="1264">
        <v>14</v>
      </c>
      <c r="N97" s="1264">
        <v>0</v>
      </c>
      <c r="O97" s="1264">
        <v>0</v>
      </c>
      <c r="P97" s="1265">
        <v>0</v>
      </c>
      <c r="Q97" s="1231"/>
    </row>
    <row r="98" spans="1:17" ht="14">
      <c r="A98" s="1231"/>
      <c r="B98" s="1266" t="s">
        <v>413</v>
      </c>
      <c r="C98" s="1267">
        <f t="shared" si="0"/>
        <v>141358</v>
      </c>
      <c r="D98" s="1268">
        <f t="shared" ref="D98:F98" si="5">SUM(D68:D97)</f>
        <v>1223</v>
      </c>
      <c r="E98" s="1268">
        <f t="shared" si="5"/>
        <v>12630</v>
      </c>
      <c r="F98" s="1268">
        <f t="shared" si="5"/>
        <v>14921</v>
      </c>
      <c r="G98" s="1269"/>
      <c r="H98" s="1268">
        <f t="shared" ref="H98:P98" si="6">SUM(H68:H97)</f>
        <v>4150</v>
      </c>
      <c r="I98" s="1268">
        <f t="shared" si="6"/>
        <v>1704</v>
      </c>
      <c r="J98" s="1268">
        <f t="shared" si="6"/>
        <v>21399</v>
      </c>
      <c r="K98" s="1268">
        <f t="shared" si="6"/>
        <v>4111</v>
      </c>
      <c r="L98" s="1268">
        <f t="shared" si="6"/>
        <v>0</v>
      </c>
      <c r="M98" s="1268">
        <f t="shared" si="6"/>
        <v>3296</v>
      </c>
      <c r="N98" s="1268">
        <f t="shared" si="6"/>
        <v>76924</v>
      </c>
      <c r="O98" s="1268">
        <f t="shared" si="6"/>
        <v>0</v>
      </c>
      <c r="P98" s="1270">
        <f t="shared" si="6"/>
        <v>1000</v>
      </c>
      <c r="Q98" s="1231"/>
    </row>
    <row r="99" spans="1:17" ht="14">
      <c r="A99" s="1231"/>
      <c r="B99" s="1244">
        <v>45839</v>
      </c>
      <c r="C99" s="1245">
        <f t="shared" si="0"/>
        <v>3398</v>
      </c>
      <c r="D99" s="1246">
        <v>0</v>
      </c>
      <c r="E99" s="1246">
        <v>746</v>
      </c>
      <c r="F99" s="1246">
        <v>1332</v>
      </c>
      <c r="G99" s="1247"/>
      <c r="H99" s="1248">
        <v>1050</v>
      </c>
      <c r="I99" s="1249">
        <v>0</v>
      </c>
      <c r="J99" s="1249">
        <v>0</v>
      </c>
      <c r="K99" s="1249">
        <v>0</v>
      </c>
      <c r="L99" s="1249">
        <v>0</v>
      </c>
      <c r="M99" s="1249">
        <v>270</v>
      </c>
      <c r="N99" s="1249">
        <v>0</v>
      </c>
      <c r="O99" s="1249">
        <v>0</v>
      </c>
      <c r="P99" s="1250">
        <v>0</v>
      </c>
      <c r="Q99" s="1231"/>
    </row>
    <row r="100" spans="1:17" ht="14">
      <c r="A100" s="1231"/>
      <c r="B100" s="1244">
        <v>45840</v>
      </c>
      <c r="C100" s="1245">
        <f t="shared" si="0"/>
        <v>10949</v>
      </c>
      <c r="D100" s="1246">
        <v>0</v>
      </c>
      <c r="E100" s="1246">
        <v>828</v>
      </c>
      <c r="F100" s="1246">
        <v>921</v>
      </c>
      <c r="G100" s="1247"/>
      <c r="H100" s="1248">
        <v>8184</v>
      </c>
      <c r="I100" s="1249">
        <v>0</v>
      </c>
      <c r="J100" s="1249">
        <v>0</v>
      </c>
      <c r="K100" s="1249">
        <v>0</v>
      </c>
      <c r="L100" s="1249">
        <v>0</v>
      </c>
      <c r="M100" s="1249">
        <v>516</v>
      </c>
      <c r="N100" s="1249">
        <v>0</v>
      </c>
      <c r="O100" s="1249">
        <v>0</v>
      </c>
      <c r="P100" s="1250">
        <v>500</v>
      </c>
      <c r="Q100" s="1231"/>
    </row>
    <row r="101" spans="1:17" ht="14">
      <c r="A101" s="1231"/>
      <c r="B101" s="1244">
        <v>45841</v>
      </c>
      <c r="C101" s="1245">
        <f t="shared" si="0"/>
        <v>2856</v>
      </c>
      <c r="D101" s="1246">
        <v>160</v>
      </c>
      <c r="E101" s="1246">
        <v>1100</v>
      </c>
      <c r="F101" s="1246">
        <v>1080</v>
      </c>
      <c r="G101" s="1247"/>
      <c r="H101" s="1248">
        <v>0</v>
      </c>
      <c r="I101" s="1249">
        <v>0</v>
      </c>
      <c r="J101" s="1249">
        <v>0</v>
      </c>
      <c r="K101" s="1249">
        <v>0</v>
      </c>
      <c r="L101" s="1249">
        <v>0</v>
      </c>
      <c r="M101" s="1249">
        <v>516</v>
      </c>
      <c r="N101" s="1249">
        <v>0</v>
      </c>
      <c r="O101" s="1249">
        <v>0</v>
      </c>
      <c r="P101" s="1250">
        <v>0</v>
      </c>
      <c r="Q101" s="1231"/>
    </row>
    <row r="102" spans="1:17" ht="14">
      <c r="A102" s="1231"/>
      <c r="B102" s="1244">
        <v>45842</v>
      </c>
      <c r="C102" s="1245">
        <f t="shared" si="0"/>
        <v>1311</v>
      </c>
      <c r="D102" s="1246">
        <v>0</v>
      </c>
      <c r="E102" s="1246">
        <v>795</v>
      </c>
      <c r="F102" s="1246">
        <v>0</v>
      </c>
      <c r="G102" s="1247"/>
      <c r="H102" s="1248">
        <v>0</v>
      </c>
      <c r="I102" s="1249">
        <v>0</v>
      </c>
      <c r="J102" s="1249">
        <v>0</v>
      </c>
      <c r="K102" s="1249">
        <v>0</v>
      </c>
      <c r="L102" s="1249">
        <v>0</v>
      </c>
      <c r="M102" s="1249">
        <v>516</v>
      </c>
      <c r="N102" s="1249">
        <v>0</v>
      </c>
      <c r="O102" s="1249">
        <v>0</v>
      </c>
      <c r="P102" s="1250">
        <v>0</v>
      </c>
      <c r="Q102" s="1231"/>
    </row>
    <row r="103" spans="1:17" ht="14">
      <c r="A103" s="1231"/>
      <c r="B103" s="1244">
        <v>45843</v>
      </c>
      <c r="C103" s="1245">
        <f t="shared" si="0"/>
        <v>8536</v>
      </c>
      <c r="D103" s="1246">
        <v>0</v>
      </c>
      <c r="E103" s="1246">
        <v>0</v>
      </c>
      <c r="F103" s="1246">
        <v>0</v>
      </c>
      <c r="G103" s="1247"/>
      <c r="H103" s="1248">
        <v>0</v>
      </c>
      <c r="I103" s="1249">
        <v>0</v>
      </c>
      <c r="J103" s="1249">
        <v>4517</v>
      </c>
      <c r="K103" s="1249">
        <v>0</v>
      </c>
      <c r="L103" s="1249">
        <v>0</v>
      </c>
      <c r="M103" s="1249">
        <v>160</v>
      </c>
      <c r="N103" s="1249">
        <v>0</v>
      </c>
      <c r="O103" s="1249">
        <v>3359</v>
      </c>
      <c r="P103" s="1250">
        <v>500</v>
      </c>
      <c r="Q103" s="1231"/>
    </row>
    <row r="104" spans="1:17" ht="14">
      <c r="A104" s="1231"/>
      <c r="B104" s="1251">
        <v>45844</v>
      </c>
      <c r="C104" s="1252">
        <f t="shared" si="0"/>
        <v>3801</v>
      </c>
      <c r="D104" s="1253">
        <v>0</v>
      </c>
      <c r="E104" s="1253">
        <v>0</v>
      </c>
      <c r="F104" s="1253">
        <v>205</v>
      </c>
      <c r="G104" s="1254"/>
      <c r="H104" s="1255">
        <v>0</v>
      </c>
      <c r="I104" s="1256">
        <v>0</v>
      </c>
      <c r="J104" s="1256">
        <v>2691</v>
      </c>
      <c r="K104" s="1256">
        <v>400</v>
      </c>
      <c r="L104" s="1256">
        <v>0</v>
      </c>
      <c r="M104" s="1256">
        <v>505</v>
      </c>
      <c r="N104" s="1256">
        <v>0</v>
      </c>
      <c r="O104" s="1256">
        <v>0</v>
      </c>
      <c r="P104" s="1257">
        <v>0</v>
      </c>
      <c r="Q104" s="1231"/>
    </row>
    <row r="105" spans="1:17" ht="14">
      <c r="A105" s="1231"/>
      <c r="B105" s="1244">
        <v>45845</v>
      </c>
      <c r="C105" s="1245">
        <f t="shared" si="0"/>
        <v>2466</v>
      </c>
      <c r="D105" s="1246">
        <v>0</v>
      </c>
      <c r="E105" s="1246">
        <v>804</v>
      </c>
      <c r="F105" s="1246">
        <v>816</v>
      </c>
      <c r="G105" s="1247"/>
      <c r="H105" s="1248">
        <v>0</v>
      </c>
      <c r="I105" s="1249">
        <v>0</v>
      </c>
      <c r="J105" s="1249">
        <v>0</v>
      </c>
      <c r="K105" s="1249">
        <v>0</v>
      </c>
      <c r="L105" s="1249">
        <v>0</v>
      </c>
      <c r="M105" s="1249">
        <v>516</v>
      </c>
      <c r="N105" s="1249">
        <v>330</v>
      </c>
      <c r="O105" s="1249">
        <v>0</v>
      </c>
      <c r="P105" s="1250">
        <v>0</v>
      </c>
      <c r="Q105" s="1231"/>
    </row>
    <row r="106" spans="1:17" ht="14">
      <c r="A106" s="1231"/>
      <c r="B106" s="1244">
        <v>45846</v>
      </c>
      <c r="C106" s="1245">
        <f t="shared" si="0"/>
        <v>8339</v>
      </c>
      <c r="D106" s="1246">
        <v>0</v>
      </c>
      <c r="E106" s="1246">
        <v>800</v>
      </c>
      <c r="F106" s="1246">
        <v>0</v>
      </c>
      <c r="G106" s="1247"/>
      <c r="H106" s="1248">
        <v>0</v>
      </c>
      <c r="I106" s="1249">
        <v>0</v>
      </c>
      <c r="J106" s="1249">
        <v>0</v>
      </c>
      <c r="K106" s="1249">
        <v>1750</v>
      </c>
      <c r="L106" s="1249">
        <v>0</v>
      </c>
      <c r="M106" s="1272">
        <v>836</v>
      </c>
      <c r="N106" s="1249">
        <v>4953</v>
      </c>
      <c r="O106" s="1249">
        <v>0</v>
      </c>
      <c r="P106" s="1250">
        <v>0</v>
      </c>
      <c r="Q106" s="1231"/>
    </row>
    <row r="107" spans="1:17" ht="14">
      <c r="A107" s="1231"/>
      <c r="B107" s="1244">
        <v>45847</v>
      </c>
      <c r="C107" s="1245">
        <f t="shared" si="0"/>
        <v>2078</v>
      </c>
      <c r="D107" s="1246">
        <v>0</v>
      </c>
      <c r="E107" s="1246">
        <v>0</v>
      </c>
      <c r="F107" s="1246">
        <v>322</v>
      </c>
      <c r="G107" s="1247"/>
      <c r="H107" s="1248">
        <v>900</v>
      </c>
      <c r="I107" s="1249">
        <v>0</v>
      </c>
      <c r="J107" s="1249">
        <v>0</v>
      </c>
      <c r="K107" s="1249">
        <v>0</v>
      </c>
      <c r="L107" s="1249">
        <v>0</v>
      </c>
      <c r="M107" s="1249">
        <v>356</v>
      </c>
      <c r="N107" s="1249">
        <v>0</v>
      </c>
      <c r="O107" s="1249">
        <v>0</v>
      </c>
      <c r="P107" s="1250">
        <v>500</v>
      </c>
      <c r="Q107" s="1231"/>
    </row>
    <row r="108" spans="1:17" ht="14">
      <c r="A108" s="1231"/>
      <c r="B108" s="1244">
        <v>45848</v>
      </c>
      <c r="C108" s="1245">
        <f t="shared" si="0"/>
        <v>10096</v>
      </c>
      <c r="D108" s="1246">
        <v>0</v>
      </c>
      <c r="E108" s="1246">
        <v>250</v>
      </c>
      <c r="F108" s="1246">
        <v>980</v>
      </c>
      <c r="G108" s="1247"/>
      <c r="H108" s="1248">
        <v>850</v>
      </c>
      <c r="I108" s="1249">
        <v>0</v>
      </c>
      <c r="J108" s="1249">
        <v>0</v>
      </c>
      <c r="K108" s="1249">
        <v>7500</v>
      </c>
      <c r="L108" s="1249">
        <v>0</v>
      </c>
      <c r="M108" s="1249">
        <v>516</v>
      </c>
      <c r="N108" s="1249">
        <v>0</v>
      </c>
      <c r="O108" s="1249">
        <v>0</v>
      </c>
      <c r="P108" s="1250">
        <v>0</v>
      </c>
      <c r="Q108" s="1231"/>
    </row>
    <row r="109" spans="1:17" ht="14">
      <c r="A109" s="1231"/>
      <c r="B109" s="1244">
        <v>45849</v>
      </c>
      <c r="C109" s="1245">
        <f t="shared" si="0"/>
        <v>2177</v>
      </c>
      <c r="D109" s="1246">
        <v>0</v>
      </c>
      <c r="E109" s="1246">
        <v>561</v>
      </c>
      <c r="F109" s="1246">
        <v>0</v>
      </c>
      <c r="G109" s="1247"/>
      <c r="H109" s="1248">
        <v>1100</v>
      </c>
      <c r="I109" s="1249">
        <v>0</v>
      </c>
      <c r="J109" s="1249">
        <v>0</v>
      </c>
      <c r="K109" s="1249">
        <v>0</v>
      </c>
      <c r="L109" s="1249">
        <v>0</v>
      </c>
      <c r="M109" s="1249">
        <v>516</v>
      </c>
      <c r="N109" s="1249">
        <v>0</v>
      </c>
      <c r="O109" s="1249">
        <v>0</v>
      </c>
      <c r="P109" s="1250">
        <v>0</v>
      </c>
      <c r="Q109" s="1231"/>
    </row>
    <row r="110" spans="1:17" ht="14">
      <c r="A110" s="1231"/>
      <c r="B110" s="1244">
        <v>45850</v>
      </c>
      <c r="C110" s="1245">
        <f t="shared" si="0"/>
        <v>5796</v>
      </c>
      <c r="D110" s="1246">
        <v>0</v>
      </c>
      <c r="E110" s="1246">
        <v>0</v>
      </c>
      <c r="F110" s="1246">
        <v>0</v>
      </c>
      <c r="G110" s="1247"/>
      <c r="H110" s="1248">
        <v>0</v>
      </c>
      <c r="I110" s="1249">
        <v>0</v>
      </c>
      <c r="J110" s="1249">
        <v>0</v>
      </c>
      <c r="K110" s="1249">
        <v>0</v>
      </c>
      <c r="L110" s="1249">
        <v>0</v>
      </c>
      <c r="M110" s="1249">
        <v>0</v>
      </c>
      <c r="N110" s="1249">
        <v>5296</v>
      </c>
      <c r="O110" s="1249">
        <v>0</v>
      </c>
      <c r="P110" s="1250">
        <v>500</v>
      </c>
      <c r="Q110" s="1231"/>
    </row>
    <row r="111" spans="1:17" ht="14">
      <c r="A111" s="1231"/>
      <c r="B111" s="1251">
        <v>45851</v>
      </c>
      <c r="C111" s="1252">
        <f t="shared" si="0"/>
        <v>0</v>
      </c>
      <c r="D111" s="1253">
        <v>0</v>
      </c>
      <c r="E111" s="1253">
        <v>0</v>
      </c>
      <c r="F111" s="1253">
        <v>0</v>
      </c>
      <c r="G111" s="1254"/>
      <c r="H111" s="1255">
        <v>0</v>
      </c>
      <c r="I111" s="1256">
        <v>0</v>
      </c>
      <c r="J111" s="1256">
        <v>0</v>
      </c>
      <c r="K111" s="1256">
        <v>0</v>
      </c>
      <c r="L111" s="1256">
        <v>0</v>
      </c>
      <c r="M111" s="1256">
        <v>0</v>
      </c>
      <c r="N111" s="1256">
        <v>0</v>
      </c>
      <c r="O111" s="1256">
        <v>0</v>
      </c>
      <c r="P111" s="1257">
        <v>0</v>
      </c>
      <c r="Q111" s="1231"/>
    </row>
    <row r="112" spans="1:17" ht="14">
      <c r="A112" s="1231"/>
      <c r="B112" s="1244">
        <v>45852</v>
      </c>
      <c r="C112" s="1245">
        <f t="shared" si="0"/>
        <v>1508</v>
      </c>
      <c r="D112" s="1246">
        <v>0</v>
      </c>
      <c r="E112" s="1246">
        <v>162</v>
      </c>
      <c r="F112" s="1246">
        <v>990</v>
      </c>
      <c r="G112" s="1247"/>
      <c r="H112" s="1248">
        <v>0</v>
      </c>
      <c r="I112" s="1249">
        <v>0</v>
      </c>
      <c r="J112" s="1249">
        <v>0</v>
      </c>
      <c r="K112" s="1249">
        <v>0</v>
      </c>
      <c r="L112" s="1249">
        <v>0</v>
      </c>
      <c r="M112" s="1249">
        <v>356</v>
      </c>
      <c r="N112" s="1249">
        <v>0</v>
      </c>
      <c r="O112" s="1249">
        <v>0</v>
      </c>
      <c r="P112" s="1250">
        <v>0</v>
      </c>
      <c r="Q112" s="1231"/>
    </row>
    <row r="113" spans="1:17" ht="14">
      <c r="A113" s="1231"/>
      <c r="B113" s="1244">
        <v>45853</v>
      </c>
      <c r="C113" s="1245">
        <f t="shared" si="0"/>
        <v>1834</v>
      </c>
      <c r="D113" s="1246">
        <v>0</v>
      </c>
      <c r="E113" s="1246">
        <v>388</v>
      </c>
      <c r="F113" s="1246">
        <v>430</v>
      </c>
      <c r="G113" s="1247"/>
      <c r="H113" s="1248">
        <v>0</v>
      </c>
      <c r="I113" s="1249">
        <v>0</v>
      </c>
      <c r="J113" s="1249">
        <v>0</v>
      </c>
      <c r="K113" s="1249">
        <v>0</v>
      </c>
      <c r="L113" s="1249">
        <v>0</v>
      </c>
      <c r="M113" s="1249">
        <v>516</v>
      </c>
      <c r="N113" s="1249">
        <v>0</v>
      </c>
      <c r="O113" s="1249">
        <v>0</v>
      </c>
      <c r="P113" s="1250">
        <v>500</v>
      </c>
      <c r="Q113" s="1231"/>
    </row>
    <row r="114" spans="1:17" ht="14">
      <c r="A114" s="1231"/>
      <c r="B114" s="1244">
        <v>45854</v>
      </c>
      <c r="C114" s="1245">
        <f t="shared" si="0"/>
        <v>995</v>
      </c>
      <c r="D114" s="1246">
        <v>0</v>
      </c>
      <c r="E114" s="1246">
        <v>365</v>
      </c>
      <c r="F114" s="1246">
        <v>292</v>
      </c>
      <c r="G114" s="1247"/>
      <c r="H114" s="1248">
        <v>0</v>
      </c>
      <c r="I114" s="1249">
        <v>0</v>
      </c>
      <c r="J114" s="1249">
        <v>0</v>
      </c>
      <c r="K114" s="1249">
        <v>0</v>
      </c>
      <c r="L114" s="1249">
        <v>0</v>
      </c>
      <c r="M114" s="1249">
        <v>338</v>
      </c>
      <c r="N114" s="1249">
        <v>0</v>
      </c>
      <c r="O114" s="1249">
        <v>0</v>
      </c>
      <c r="P114" s="1250">
        <v>0</v>
      </c>
      <c r="Q114" s="1231"/>
    </row>
    <row r="115" spans="1:17" ht="14">
      <c r="A115" s="1231"/>
      <c r="B115" s="1244">
        <v>45855</v>
      </c>
      <c r="C115" s="1245">
        <f t="shared" si="0"/>
        <v>4025</v>
      </c>
      <c r="D115" s="1246">
        <v>0</v>
      </c>
      <c r="E115" s="1246">
        <v>365</v>
      </c>
      <c r="F115" s="1246">
        <v>322</v>
      </c>
      <c r="G115" s="1247"/>
      <c r="H115" s="1248">
        <v>3000</v>
      </c>
      <c r="I115" s="1249">
        <v>0</v>
      </c>
      <c r="J115" s="1249">
        <v>0</v>
      </c>
      <c r="K115" s="1249">
        <v>0</v>
      </c>
      <c r="L115" s="1249">
        <v>0</v>
      </c>
      <c r="M115" s="1249">
        <v>338</v>
      </c>
      <c r="N115" s="1249">
        <v>0</v>
      </c>
      <c r="O115" s="1249">
        <v>0</v>
      </c>
      <c r="P115" s="1250">
        <v>0</v>
      </c>
      <c r="Q115" s="1231"/>
    </row>
    <row r="116" spans="1:17" ht="14">
      <c r="A116" s="1231"/>
      <c r="B116" s="1244">
        <v>45856</v>
      </c>
      <c r="C116" s="1245">
        <f t="shared" si="0"/>
        <v>3642</v>
      </c>
      <c r="D116" s="1246">
        <v>0</v>
      </c>
      <c r="E116" s="1246">
        <v>0</v>
      </c>
      <c r="F116" s="1246">
        <v>938</v>
      </c>
      <c r="G116" s="1247"/>
      <c r="H116" s="1248">
        <v>1848</v>
      </c>
      <c r="I116" s="1249">
        <v>0</v>
      </c>
      <c r="J116" s="1249">
        <v>0</v>
      </c>
      <c r="K116" s="1249">
        <v>0</v>
      </c>
      <c r="L116" s="1249">
        <v>0</v>
      </c>
      <c r="M116" s="1249">
        <v>356</v>
      </c>
      <c r="N116" s="1249">
        <v>0</v>
      </c>
      <c r="O116" s="1249">
        <v>0</v>
      </c>
      <c r="P116" s="1250">
        <v>500</v>
      </c>
      <c r="Q116" s="1231"/>
    </row>
    <row r="117" spans="1:17" ht="14">
      <c r="A117" s="1231"/>
      <c r="B117" s="1244">
        <v>45857</v>
      </c>
      <c r="C117" s="1245">
        <f t="shared" si="0"/>
        <v>20734</v>
      </c>
      <c r="D117" s="1246">
        <v>0</v>
      </c>
      <c r="E117" s="1246">
        <v>699</v>
      </c>
      <c r="F117" s="1246">
        <v>432</v>
      </c>
      <c r="G117" s="1247"/>
      <c r="H117" s="1248">
        <v>12167</v>
      </c>
      <c r="I117" s="1249">
        <v>0</v>
      </c>
      <c r="J117" s="1249">
        <v>4269</v>
      </c>
      <c r="K117" s="1249">
        <v>0</v>
      </c>
      <c r="L117" s="1249">
        <v>0</v>
      </c>
      <c r="M117" s="1249">
        <v>2667</v>
      </c>
      <c r="N117" s="1249">
        <v>0</v>
      </c>
      <c r="O117" s="1249">
        <v>0</v>
      </c>
      <c r="P117" s="1250">
        <v>500</v>
      </c>
      <c r="Q117" s="1231"/>
    </row>
    <row r="118" spans="1:17" ht="14">
      <c r="A118" s="1231"/>
      <c r="B118" s="1251">
        <v>45858</v>
      </c>
      <c r="C118" s="1245">
        <f t="shared" si="0"/>
        <v>2320</v>
      </c>
      <c r="D118" s="1253">
        <v>0</v>
      </c>
      <c r="E118" s="1253">
        <v>850</v>
      </c>
      <c r="F118" s="1253">
        <v>935</v>
      </c>
      <c r="G118" s="1254"/>
      <c r="H118" s="1255">
        <v>0</v>
      </c>
      <c r="I118" s="1256">
        <v>0</v>
      </c>
      <c r="J118" s="1256">
        <v>0</v>
      </c>
      <c r="K118" s="1256">
        <v>0</v>
      </c>
      <c r="L118" s="1256">
        <v>0</v>
      </c>
      <c r="M118" s="1256">
        <v>0</v>
      </c>
      <c r="N118" s="1256">
        <v>0</v>
      </c>
      <c r="O118" s="1256">
        <v>535</v>
      </c>
      <c r="P118" s="1257">
        <v>0</v>
      </c>
      <c r="Q118" s="1231"/>
    </row>
    <row r="119" spans="1:17" ht="14">
      <c r="A119" s="1231"/>
      <c r="B119" s="1244">
        <v>45859</v>
      </c>
      <c r="C119" s="1271">
        <f t="shared" si="0"/>
        <v>1050</v>
      </c>
      <c r="D119" s="1246">
        <v>0</v>
      </c>
      <c r="E119" s="1246">
        <v>1050</v>
      </c>
      <c r="F119" s="1246">
        <v>0</v>
      </c>
      <c r="G119" s="1247"/>
      <c r="H119" s="1248">
        <v>0</v>
      </c>
      <c r="I119" s="1249">
        <v>0</v>
      </c>
      <c r="J119" s="1249">
        <v>0</v>
      </c>
      <c r="K119" s="1249">
        <v>0</v>
      </c>
      <c r="L119" s="1249">
        <v>0</v>
      </c>
      <c r="M119" s="1249">
        <v>0</v>
      </c>
      <c r="N119" s="1249">
        <v>0</v>
      </c>
      <c r="O119" s="1249">
        <v>0</v>
      </c>
      <c r="P119" s="1250">
        <v>0</v>
      </c>
      <c r="Q119" s="1231"/>
    </row>
    <row r="120" spans="1:17" ht="14">
      <c r="A120" s="1231"/>
      <c r="B120" s="1244">
        <v>45860</v>
      </c>
      <c r="C120" s="1245">
        <f t="shared" si="0"/>
        <v>1465</v>
      </c>
      <c r="D120" s="1246">
        <v>127</v>
      </c>
      <c r="E120" s="1246">
        <v>0</v>
      </c>
      <c r="F120" s="1246">
        <v>322</v>
      </c>
      <c r="G120" s="1247"/>
      <c r="H120" s="1248">
        <v>0</v>
      </c>
      <c r="I120" s="1249">
        <v>0</v>
      </c>
      <c r="J120" s="1249">
        <v>0</v>
      </c>
      <c r="K120" s="1249">
        <v>0</v>
      </c>
      <c r="L120" s="1249">
        <v>0</v>
      </c>
      <c r="M120" s="1249">
        <v>516</v>
      </c>
      <c r="N120" s="1249">
        <v>0</v>
      </c>
      <c r="O120" s="1249">
        <v>0</v>
      </c>
      <c r="P120" s="1250">
        <v>500</v>
      </c>
      <c r="Q120" s="1231"/>
    </row>
    <row r="121" spans="1:17" ht="14">
      <c r="A121" s="1231"/>
      <c r="B121" s="1244">
        <v>45861</v>
      </c>
      <c r="C121" s="1245">
        <f t="shared" si="0"/>
        <v>6331</v>
      </c>
      <c r="D121" s="1246">
        <v>0</v>
      </c>
      <c r="E121" s="1246">
        <v>0</v>
      </c>
      <c r="F121" s="1246">
        <v>604</v>
      </c>
      <c r="G121" s="1247"/>
      <c r="H121" s="1248">
        <v>5160</v>
      </c>
      <c r="I121" s="1249">
        <v>0</v>
      </c>
      <c r="J121" s="1249">
        <v>0</v>
      </c>
      <c r="K121" s="1249">
        <v>0</v>
      </c>
      <c r="L121" s="1249">
        <v>0</v>
      </c>
      <c r="M121" s="1249">
        <v>567</v>
      </c>
      <c r="N121" s="1249">
        <v>0</v>
      </c>
      <c r="O121" s="1249">
        <v>0</v>
      </c>
      <c r="P121" s="1250">
        <v>0</v>
      </c>
      <c r="Q121" s="1231"/>
    </row>
    <row r="122" spans="1:17" ht="14">
      <c r="A122" s="1231"/>
      <c r="B122" s="1244">
        <v>45862</v>
      </c>
      <c r="C122" s="1245">
        <f t="shared" si="0"/>
        <v>3609</v>
      </c>
      <c r="D122" s="1246">
        <v>355</v>
      </c>
      <c r="E122" s="1246">
        <v>0</v>
      </c>
      <c r="F122" s="1246">
        <v>456</v>
      </c>
      <c r="G122" s="1247"/>
      <c r="H122" s="1248">
        <v>950</v>
      </c>
      <c r="I122" s="1249">
        <v>1170</v>
      </c>
      <c r="J122" s="1249">
        <v>0</v>
      </c>
      <c r="K122" s="1249">
        <v>0</v>
      </c>
      <c r="L122" s="1249">
        <v>0</v>
      </c>
      <c r="M122" s="1249">
        <v>178</v>
      </c>
      <c r="N122" s="1249">
        <v>0</v>
      </c>
      <c r="O122" s="1249">
        <v>0</v>
      </c>
      <c r="P122" s="1250">
        <v>500</v>
      </c>
      <c r="Q122" s="1231"/>
    </row>
    <row r="123" spans="1:17" ht="14">
      <c r="A123" s="1231"/>
      <c r="B123" s="1244">
        <v>45863</v>
      </c>
      <c r="C123" s="1245">
        <f t="shared" si="0"/>
        <v>2898</v>
      </c>
      <c r="D123" s="1246">
        <v>0</v>
      </c>
      <c r="E123" s="1246">
        <v>330</v>
      </c>
      <c r="F123" s="1246">
        <v>352</v>
      </c>
      <c r="G123" s="1247"/>
      <c r="H123" s="1248">
        <v>1860</v>
      </c>
      <c r="I123" s="1249">
        <v>0</v>
      </c>
      <c r="J123" s="1249">
        <v>0</v>
      </c>
      <c r="K123" s="1249">
        <v>0</v>
      </c>
      <c r="L123" s="1249">
        <v>0</v>
      </c>
      <c r="M123" s="1249">
        <v>356</v>
      </c>
      <c r="N123" s="1249">
        <v>0</v>
      </c>
      <c r="O123" s="1249">
        <v>0</v>
      </c>
      <c r="P123" s="1250">
        <v>0</v>
      </c>
      <c r="Q123" s="1231"/>
    </row>
    <row r="124" spans="1:17" ht="14">
      <c r="A124" s="1231"/>
      <c r="B124" s="1244">
        <v>45864</v>
      </c>
      <c r="C124" s="1245">
        <f t="shared" si="0"/>
        <v>27610</v>
      </c>
      <c r="D124" s="1246">
        <v>0</v>
      </c>
      <c r="E124" s="1246">
        <v>0</v>
      </c>
      <c r="F124" s="1246">
        <v>1190</v>
      </c>
      <c r="G124" s="1247"/>
      <c r="H124" s="1248">
        <v>0</v>
      </c>
      <c r="I124" s="1249">
        <v>0</v>
      </c>
      <c r="J124" s="1249">
        <v>0</v>
      </c>
      <c r="K124" s="1249">
        <v>0</v>
      </c>
      <c r="L124" s="1249">
        <v>0</v>
      </c>
      <c r="M124" s="1249">
        <v>480</v>
      </c>
      <c r="N124" s="1249">
        <v>25940</v>
      </c>
      <c r="O124" s="1249">
        <v>0</v>
      </c>
      <c r="P124" s="1250">
        <v>0</v>
      </c>
      <c r="Q124" s="1231"/>
    </row>
    <row r="125" spans="1:17" ht="14">
      <c r="A125" s="1231"/>
      <c r="B125" s="1251">
        <v>45865</v>
      </c>
      <c r="C125" s="1252">
        <f t="shared" si="0"/>
        <v>2121</v>
      </c>
      <c r="D125" s="1253">
        <v>0</v>
      </c>
      <c r="E125" s="1253">
        <v>0</v>
      </c>
      <c r="F125" s="1253">
        <v>610</v>
      </c>
      <c r="G125" s="1254"/>
      <c r="H125" s="1255">
        <v>0</v>
      </c>
      <c r="I125" s="1256">
        <v>0</v>
      </c>
      <c r="J125" s="1256">
        <v>0</v>
      </c>
      <c r="K125" s="1256">
        <v>0</v>
      </c>
      <c r="L125" s="1256">
        <v>0</v>
      </c>
      <c r="M125" s="1256">
        <v>408</v>
      </c>
      <c r="N125" s="1256">
        <v>603</v>
      </c>
      <c r="O125" s="1256">
        <v>0</v>
      </c>
      <c r="P125" s="1257">
        <v>500</v>
      </c>
      <c r="Q125" s="1231"/>
    </row>
    <row r="126" spans="1:17" ht="14">
      <c r="A126" s="1231"/>
      <c r="B126" s="1244">
        <v>45866</v>
      </c>
      <c r="C126" s="1245">
        <f t="shared" si="0"/>
        <v>1701</v>
      </c>
      <c r="D126" s="1246">
        <v>127</v>
      </c>
      <c r="E126" s="1246">
        <v>1069</v>
      </c>
      <c r="F126" s="1246">
        <v>327</v>
      </c>
      <c r="G126" s="1247"/>
      <c r="H126" s="1248">
        <v>0</v>
      </c>
      <c r="I126" s="1249">
        <v>0</v>
      </c>
      <c r="J126" s="1249">
        <v>0</v>
      </c>
      <c r="K126" s="1249">
        <v>0</v>
      </c>
      <c r="L126" s="1249">
        <v>0</v>
      </c>
      <c r="M126" s="1249">
        <v>178</v>
      </c>
      <c r="N126" s="1249">
        <v>0</v>
      </c>
      <c r="O126" s="1249">
        <v>0</v>
      </c>
      <c r="P126" s="1250">
        <v>0</v>
      </c>
      <c r="Q126" s="1231"/>
    </row>
    <row r="127" spans="1:17" ht="14">
      <c r="A127" s="1231"/>
      <c r="B127" s="1244">
        <v>45867</v>
      </c>
      <c r="C127" s="1245">
        <f t="shared" si="0"/>
        <v>635</v>
      </c>
      <c r="D127" s="1246">
        <v>0</v>
      </c>
      <c r="E127" s="1246">
        <v>457</v>
      </c>
      <c r="F127" s="1246">
        <v>0</v>
      </c>
      <c r="G127" s="1247"/>
      <c r="H127" s="1248">
        <v>0</v>
      </c>
      <c r="I127" s="1249">
        <v>0</v>
      </c>
      <c r="J127" s="1249">
        <v>0</v>
      </c>
      <c r="K127" s="1249">
        <v>0</v>
      </c>
      <c r="L127" s="1249">
        <v>0</v>
      </c>
      <c r="M127" s="1249">
        <v>178</v>
      </c>
      <c r="N127" s="1249">
        <v>0</v>
      </c>
      <c r="O127" s="1249">
        <v>0</v>
      </c>
      <c r="P127" s="1250">
        <v>0</v>
      </c>
      <c r="Q127" s="1231"/>
    </row>
    <row r="128" spans="1:17" ht="14">
      <c r="A128" s="1231"/>
      <c r="B128" s="1244">
        <v>45868</v>
      </c>
      <c r="C128" s="1245">
        <f t="shared" si="0"/>
        <v>7283</v>
      </c>
      <c r="D128" s="1246">
        <v>0</v>
      </c>
      <c r="E128" s="1246">
        <v>527</v>
      </c>
      <c r="F128" s="1246">
        <v>0</v>
      </c>
      <c r="G128" s="1247"/>
      <c r="H128" s="1248">
        <v>0</v>
      </c>
      <c r="I128" s="1249">
        <v>0</v>
      </c>
      <c r="J128" s="1249">
        <v>0</v>
      </c>
      <c r="K128" s="1249">
        <v>0</v>
      </c>
      <c r="L128" s="1249">
        <v>0</v>
      </c>
      <c r="M128" s="1249">
        <v>356</v>
      </c>
      <c r="N128" s="1249">
        <v>5900</v>
      </c>
      <c r="O128" s="1249">
        <v>0</v>
      </c>
      <c r="P128" s="1250">
        <v>500</v>
      </c>
      <c r="Q128" s="1231"/>
    </row>
    <row r="129" spans="1:17" ht="14">
      <c r="A129" s="1231"/>
      <c r="B129" s="1244">
        <v>45869</v>
      </c>
      <c r="C129" s="1245">
        <f t="shared" si="0"/>
        <v>1115</v>
      </c>
      <c r="D129" s="1246">
        <v>0</v>
      </c>
      <c r="E129" s="1246">
        <v>532</v>
      </c>
      <c r="F129" s="1246">
        <v>0</v>
      </c>
      <c r="G129" s="1247"/>
      <c r="H129" s="1248">
        <v>0</v>
      </c>
      <c r="I129" s="1249">
        <v>0</v>
      </c>
      <c r="J129" s="1249">
        <v>0</v>
      </c>
      <c r="K129" s="1249">
        <v>0</v>
      </c>
      <c r="L129" s="1249">
        <v>0</v>
      </c>
      <c r="M129" s="1272">
        <v>583</v>
      </c>
      <c r="N129" s="1249">
        <v>0</v>
      </c>
      <c r="O129" s="1249">
        <v>0</v>
      </c>
      <c r="P129" s="1250">
        <v>0</v>
      </c>
      <c r="Q129" s="1231"/>
    </row>
    <row r="130" spans="1:17" ht="14">
      <c r="A130" s="1231"/>
      <c r="B130" s="1274" t="s">
        <v>413</v>
      </c>
      <c r="C130" s="1275">
        <f t="shared" si="0"/>
        <v>152679</v>
      </c>
      <c r="D130" s="1276">
        <f t="shared" ref="D130:F130" si="7">SUM(D99:D129)</f>
        <v>769</v>
      </c>
      <c r="E130" s="1276">
        <f t="shared" si="7"/>
        <v>12678</v>
      </c>
      <c r="F130" s="1276">
        <f t="shared" si="7"/>
        <v>13856</v>
      </c>
      <c r="G130" s="1277"/>
      <c r="H130" s="1276">
        <f t="shared" ref="H130:P130" si="8">SUM(H99:H129)</f>
        <v>37069</v>
      </c>
      <c r="I130" s="1276">
        <f t="shared" si="8"/>
        <v>1170</v>
      </c>
      <c r="J130" s="1276">
        <f t="shared" si="8"/>
        <v>11477</v>
      </c>
      <c r="K130" s="1276">
        <f t="shared" si="8"/>
        <v>9650</v>
      </c>
      <c r="L130" s="1276">
        <f t="shared" si="8"/>
        <v>0</v>
      </c>
      <c r="M130" s="1276">
        <f t="shared" si="8"/>
        <v>13594</v>
      </c>
      <c r="N130" s="1276">
        <f t="shared" si="8"/>
        <v>43022</v>
      </c>
      <c r="O130" s="1276">
        <f t="shared" si="8"/>
        <v>3894</v>
      </c>
      <c r="P130" s="1278">
        <f t="shared" si="8"/>
        <v>5500</v>
      </c>
      <c r="Q130" s="1231"/>
    </row>
    <row r="131" spans="1:17" ht="14">
      <c r="A131" s="1231"/>
      <c r="B131" s="1244">
        <v>45870</v>
      </c>
      <c r="C131" s="1245">
        <f t="shared" si="0"/>
        <v>12634</v>
      </c>
      <c r="D131" s="1246">
        <v>0</v>
      </c>
      <c r="E131" s="1246">
        <v>682</v>
      </c>
      <c r="F131" s="1246">
        <v>993</v>
      </c>
      <c r="G131" s="1247"/>
      <c r="H131" s="1248">
        <v>9873</v>
      </c>
      <c r="I131" s="1249">
        <v>0</v>
      </c>
      <c r="J131" s="1249">
        <v>0</v>
      </c>
      <c r="K131" s="1249">
        <v>0</v>
      </c>
      <c r="L131" s="1249">
        <v>0</v>
      </c>
      <c r="M131" s="1249">
        <v>586</v>
      </c>
      <c r="N131" s="1249">
        <v>0</v>
      </c>
      <c r="O131" s="1249">
        <v>0</v>
      </c>
      <c r="P131" s="1250">
        <v>500</v>
      </c>
      <c r="Q131" s="1231"/>
    </row>
    <row r="132" spans="1:17" ht="14">
      <c r="A132" s="1231"/>
      <c r="B132" s="1244">
        <v>45871</v>
      </c>
      <c r="C132" s="1245">
        <f t="shared" si="0"/>
        <v>3033</v>
      </c>
      <c r="D132" s="1246">
        <v>0</v>
      </c>
      <c r="E132" s="1246">
        <v>864</v>
      </c>
      <c r="F132" s="1246">
        <v>0</v>
      </c>
      <c r="G132" s="1247"/>
      <c r="H132" s="1248">
        <v>0</v>
      </c>
      <c r="I132" s="1249">
        <v>0</v>
      </c>
      <c r="J132" s="1249">
        <v>1739</v>
      </c>
      <c r="K132" s="1249">
        <v>0</v>
      </c>
      <c r="L132" s="1249">
        <v>0</v>
      </c>
      <c r="M132" s="1249">
        <v>0</v>
      </c>
      <c r="N132" s="1249">
        <v>0</v>
      </c>
      <c r="O132" s="1249">
        <v>0</v>
      </c>
      <c r="P132" s="1250">
        <v>430</v>
      </c>
      <c r="Q132" s="1231"/>
    </row>
    <row r="133" spans="1:17" ht="14">
      <c r="A133" s="1231"/>
      <c r="B133" s="1251">
        <v>45872</v>
      </c>
      <c r="C133" s="1252">
        <f t="shared" si="0"/>
        <v>14820</v>
      </c>
      <c r="D133" s="1253">
        <v>0</v>
      </c>
      <c r="E133" s="1253">
        <v>1140</v>
      </c>
      <c r="F133" s="1253">
        <v>0</v>
      </c>
      <c r="G133" s="1254"/>
      <c r="H133" s="1255">
        <v>0</v>
      </c>
      <c r="I133" s="1256">
        <v>0</v>
      </c>
      <c r="J133" s="1256">
        <v>0</v>
      </c>
      <c r="K133" s="1256">
        <v>1400</v>
      </c>
      <c r="L133" s="1256">
        <v>0</v>
      </c>
      <c r="M133" s="1256">
        <v>480</v>
      </c>
      <c r="N133" s="1256">
        <v>11800</v>
      </c>
      <c r="O133" s="1256">
        <v>0</v>
      </c>
      <c r="P133" s="1257">
        <v>0</v>
      </c>
      <c r="Q133" s="1231"/>
    </row>
    <row r="134" spans="1:17" ht="14">
      <c r="A134" s="1231"/>
      <c r="B134" s="1244">
        <v>45873</v>
      </c>
      <c r="C134" s="1245">
        <f t="shared" si="0"/>
        <v>4119</v>
      </c>
      <c r="D134" s="1246">
        <v>0</v>
      </c>
      <c r="E134" s="1246">
        <v>0</v>
      </c>
      <c r="F134" s="1246">
        <v>739</v>
      </c>
      <c r="G134" s="1247"/>
      <c r="H134" s="1248">
        <v>0</v>
      </c>
      <c r="I134" s="1249">
        <v>0</v>
      </c>
      <c r="J134" s="1249">
        <v>1400</v>
      </c>
      <c r="K134" s="1249">
        <v>0</v>
      </c>
      <c r="L134" s="1249">
        <v>0</v>
      </c>
      <c r="M134" s="1249">
        <v>0</v>
      </c>
      <c r="N134" s="1249">
        <v>1980</v>
      </c>
      <c r="O134" s="1249">
        <v>0</v>
      </c>
      <c r="P134" s="1250">
        <v>0</v>
      </c>
      <c r="Q134" s="1231"/>
    </row>
    <row r="135" spans="1:17" ht="14">
      <c r="A135" s="1231"/>
      <c r="B135" s="1244">
        <v>45874</v>
      </c>
      <c r="C135" s="1245">
        <f t="shared" si="0"/>
        <v>1046</v>
      </c>
      <c r="D135" s="1246">
        <v>0</v>
      </c>
      <c r="E135" s="1246">
        <v>532</v>
      </c>
      <c r="F135" s="1246">
        <v>514</v>
      </c>
      <c r="G135" s="1247"/>
      <c r="H135" s="1248">
        <v>0</v>
      </c>
      <c r="I135" s="1249">
        <v>0</v>
      </c>
      <c r="J135" s="1249">
        <v>0</v>
      </c>
      <c r="K135" s="1249">
        <v>0</v>
      </c>
      <c r="L135" s="1249">
        <v>0</v>
      </c>
      <c r="M135" s="1249">
        <v>0</v>
      </c>
      <c r="N135" s="1249">
        <v>0</v>
      </c>
      <c r="O135" s="1249">
        <v>0</v>
      </c>
      <c r="P135" s="1250">
        <v>0</v>
      </c>
      <c r="Q135" s="1231"/>
    </row>
    <row r="136" spans="1:17" ht="14">
      <c r="A136" s="1231"/>
      <c r="B136" s="1244">
        <v>45875</v>
      </c>
      <c r="C136" s="1245">
        <f t="shared" si="0"/>
        <v>6816</v>
      </c>
      <c r="D136" s="1246">
        <v>0</v>
      </c>
      <c r="E136" s="1246">
        <v>0</v>
      </c>
      <c r="F136" s="1246">
        <v>494</v>
      </c>
      <c r="G136" s="1247"/>
      <c r="H136" s="1248">
        <v>0</v>
      </c>
      <c r="I136" s="1249">
        <v>0</v>
      </c>
      <c r="J136" s="1249">
        <v>5822</v>
      </c>
      <c r="K136" s="1249">
        <v>0</v>
      </c>
      <c r="L136" s="1249">
        <v>0</v>
      </c>
      <c r="M136" s="1249">
        <v>0</v>
      </c>
      <c r="N136" s="1249">
        <v>0</v>
      </c>
      <c r="O136" s="1249">
        <v>0</v>
      </c>
      <c r="P136" s="1250">
        <v>500</v>
      </c>
      <c r="Q136" s="1231"/>
    </row>
    <row r="137" spans="1:17" ht="14">
      <c r="A137" s="1231"/>
      <c r="B137" s="1244">
        <v>45876</v>
      </c>
      <c r="C137" s="1245">
        <f t="shared" si="0"/>
        <v>725</v>
      </c>
      <c r="D137" s="1246">
        <v>0</v>
      </c>
      <c r="E137" s="1246">
        <v>344</v>
      </c>
      <c r="F137" s="1246">
        <v>381</v>
      </c>
      <c r="G137" s="1247"/>
      <c r="H137" s="1248">
        <v>0</v>
      </c>
      <c r="I137" s="1249">
        <v>0</v>
      </c>
      <c r="J137" s="1249">
        <v>0</v>
      </c>
      <c r="K137" s="1249">
        <v>0</v>
      </c>
      <c r="L137" s="1249">
        <v>0</v>
      </c>
      <c r="M137" s="1249">
        <v>0</v>
      </c>
      <c r="N137" s="1249">
        <v>0</v>
      </c>
      <c r="O137" s="1249">
        <v>0</v>
      </c>
      <c r="P137" s="1250">
        <v>0</v>
      </c>
      <c r="Q137" s="1231"/>
    </row>
    <row r="138" spans="1:17" ht="14">
      <c r="A138" s="1231"/>
      <c r="B138" s="1244">
        <v>45877</v>
      </c>
      <c r="C138" s="1245">
        <f t="shared" si="0"/>
        <v>514</v>
      </c>
      <c r="D138" s="1246">
        <v>127</v>
      </c>
      <c r="E138" s="1246">
        <v>0</v>
      </c>
      <c r="F138" s="1246">
        <v>387</v>
      </c>
      <c r="G138" s="1247"/>
      <c r="H138" s="1248">
        <v>0</v>
      </c>
      <c r="I138" s="1249">
        <v>0</v>
      </c>
      <c r="J138" s="1249">
        <v>0</v>
      </c>
      <c r="K138" s="1249">
        <v>0</v>
      </c>
      <c r="L138" s="1249">
        <v>0</v>
      </c>
      <c r="M138" s="1249">
        <v>0</v>
      </c>
      <c r="N138" s="1249">
        <v>0</v>
      </c>
      <c r="O138" s="1249">
        <v>0</v>
      </c>
      <c r="P138" s="1250">
        <v>0</v>
      </c>
      <c r="Q138" s="1231"/>
    </row>
    <row r="139" spans="1:17" ht="14">
      <c r="A139" s="1231"/>
      <c r="B139" s="1244">
        <v>45878</v>
      </c>
      <c r="C139" s="1245">
        <f t="shared" si="0"/>
        <v>4275</v>
      </c>
      <c r="D139" s="1246">
        <v>0</v>
      </c>
      <c r="E139" s="1246">
        <v>0</v>
      </c>
      <c r="F139" s="1246">
        <v>430</v>
      </c>
      <c r="G139" s="1247"/>
      <c r="H139" s="1248">
        <v>0</v>
      </c>
      <c r="I139" s="1249">
        <v>0</v>
      </c>
      <c r="J139" s="1249">
        <v>3145</v>
      </c>
      <c r="K139" s="1249">
        <v>0</v>
      </c>
      <c r="L139" s="1249">
        <v>0</v>
      </c>
      <c r="M139" s="1249">
        <v>0</v>
      </c>
      <c r="N139" s="1249">
        <v>200</v>
      </c>
      <c r="O139" s="1249">
        <v>0</v>
      </c>
      <c r="P139" s="1250">
        <v>500</v>
      </c>
      <c r="Q139" s="1231"/>
    </row>
    <row r="140" spans="1:17" ht="14">
      <c r="A140" s="1231"/>
      <c r="B140" s="1251">
        <v>45879</v>
      </c>
      <c r="C140" s="1252">
        <f t="shared" si="0"/>
        <v>6227</v>
      </c>
      <c r="D140" s="1253">
        <v>0</v>
      </c>
      <c r="E140" s="1253">
        <v>108</v>
      </c>
      <c r="F140" s="1253">
        <v>0</v>
      </c>
      <c r="G140" s="1254"/>
      <c r="H140" s="1255">
        <v>6119</v>
      </c>
      <c r="I140" s="1256">
        <v>0</v>
      </c>
      <c r="J140" s="1256">
        <v>0</v>
      </c>
      <c r="K140" s="1256">
        <v>0</v>
      </c>
      <c r="L140" s="1256">
        <v>0</v>
      </c>
      <c r="M140" s="1256">
        <v>0</v>
      </c>
      <c r="N140" s="1256">
        <v>0</v>
      </c>
      <c r="O140" s="1256">
        <v>0</v>
      </c>
      <c r="P140" s="1257">
        <v>0</v>
      </c>
      <c r="Q140" s="1231"/>
    </row>
    <row r="141" spans="1:17" ht="14">
      <c r="A141" s="1231"/>
      <c r="B141" s="1244">
        <v>45880</v>
      </c>
      <c r="C141" s="1245">
        <f t="shared" si="0"/>
        <v>4102</v>
      </c>
      <c r="D141" s="1246">
        <v>0</v>
      </c>
      <c r="E141" s="1246">
        <v>386</v>
      </c>
      <c r="F141" s="1246">
        <v>0</v>
      </c>
      <c r="G141" s="1247"/>
      <c r="H141" s="1248">
        <v>3200</v>
      </c>
      <c r="I141" s="1249">
        <v>0</v>
      </c>
      <c r="J141" s="1249">
        <v>0</v>
      </c>
      <c r="K141" s="1249">
        <v>0</v>
      </c>
      <c r="L141" s="1249">
        <v>0</v>
      </c>
      <c r="M141" s="1272">
        <v>516</v>
      </c>
      <c r="N141" s="1249">
        <v>0</v>
      </c>
      <c r="O141" s="1249">
        <v>0</v>
      </c>
      <c r="P141" s="1250">
        <v>0</v>
      </c>
      <c r="Q141" s="1231"/>
    </row>
    <row r="142" spans="1:17" ht="14">
      <c r="A142" s="1231"/>
      <c r="B142" s="1244">
        <v>45881</v>
      </c>
      <c r="C142" s="1245">
        <f t="shared" si="0"/>
        <v>2948</v>
      </c>
      <c r="D142" s="1246">
        <v>108</v>
      </c>
      <c r="E142" s="1246">
        <v>1100</v>
      </c>
      <c r="F142" s="1246">
        <v>1080</v>
      </c>
      <c r="G142" s="1247"/>
      <c r="H142" s="1248">
        <v>0</v>
      </c>
      <c r="I142" s="1249">
        <v>0</v>
      </c>
      <c r="J142" s="1249">
        <v>0</v>
      </c>
      <c r="K142" s="1249">
        <v>0</v>
      </c>
      <c r="L142" s="1249">
        <v>0</v>
      </c>
      <c r="M142" s="1249">
        <v>160</v>
      </c>
      <c r="N142" s="1249">
        <v>0</v>
      </c>
      <c r="O142" s="1249">
        <v>0</v>
      </c>
      <c r="P142" s="1250">
        <v>500</v>
      </c>
      <c r="Q142" s="1231"/>
    </row>
    <row r="143" spans="1:17" ht="14">
      <c r="A143" s="1231"/>
      <c r="B143" s="1244">
        <v>45882</v>
      </c>
      <c r="C143" s="1245">
        <f t="shared" si="0"/>
        <v>1027</v>
      </c>
      <c r="D143" s="1246">
        <v>0</v>
      </c>
      <c r="E143" s="1246">
        <v>0</v>
      </c>
      <c r="F143" s="1246">
        <v>330</v>
      </c>
      <c r="G143" s="1247"/>
      <c r="H143" s="1248">
        <v>0</v>
      </c>
      <c r="I143" s="1249">
        <v>0</v>
      </c>
      <c r="J143" s="1249">
        <v>697</v>
      </c>
      <c r="K143" s="1249">
        <v>0</v>
      </c>
      <c r="L143" s="1249">
        <v>0</v>
      </c>
      <c r="M143" s="1249">
        <v>0</v>
      </c>
      <c r="N143" s="1249">
        <v>0</v>
      </c>
      <c r="O143" s="1249">
        <v>0</v>
      </c>
      <c r="P143" s="1250">
        <v>0</v>
      </c>
      <c r="Q143" s="1231"/>
    </row>
    <row r="144" spans="1:17" ht="14">
      <c r="A144" s="1231"/>
      <c r="B144" s="1244">
        <v>45883</v>
      </c>
      <c r="C144" s="1245">
        <f t="shared" si="0"/>
        <v>1681</v>
      </c>
      <c r="D144" s="1246">
        <v>0</v>
      </c>
      <c r="E144" s="1246">
        <v>331</v>
      </c>
      <c r="F144" s="1246">
        <v>850</v>
      </c>
      <c r="G144" s="1247"/>
      <c r="H144" s="1248">
        <v>0</v>
      </c>
      <c r="I144" s="1249">
        <v>0</v>
      </c>
      <c r="J144" s="1249">
        <v>0</v>
      </c>
      <c r="K144" s="1249">
        <v>0</v>
      </c>
      <c r="L144" s="1249">
        <v>0</v>
      </c>
      <c r="M144" s="1249">
        <v>0</v>
      </c>
      <c r="N144" s="1249">
        <v>0</v>
      </c>
      <c r="O144" s="1249">
        <v>0</v>
      </c>
      <c r="P144" s="1250">
        <v>500</v>
      </c>
      <c r="Q144" s="1231"/>
    </row>
    <row r="145" spans="1:17" ht="14">
      <c r="A145" s="1231"/>
      <c r="B145" s="1244">
        <v>45884</v>
      </c>
      <c r="C145" s="1245">
        <f t="shared" si="0"/>
        <v>2022</v>
      </c>
      <c r="D145" s="1246">
        <v>0</v>
      </c>
      <c r="E145" s="1246">
        <v>0</v>
      </c>
      <c r="F145" s="1246">
        <v>922</v>
      </c>
      <c r="G145" s="1247"/>
      <c r="H145" s="1248">
        <v>1100</v>
      </c>
      <c r="I145" s="1249">
        <v>0</v>
      </c>
      <c r="J145" s="1249">
        <v>0</v>
      </c>
      <c r="K145" s="1249">
        <v>0</v>
      </c>
      <c r="L145" s="1249">
        <v>0</v>
      </c>
      <c r="M145" s="1249">
        <v>0</v>
      </c>
      <c r="N145" s="1249">
        <v>0</v>
      </c>
      <c r="O145" s="1249">
        <v>0</v>
      </c>
      <c r="P145" s="1250">
        <v>0</v>
      </c>
      <c r="Q145" s="1231"/>
    </row>
    <row r="146" spans="1:17" ht="14">
      <c r="A146" s="1231"/>
      <c r="B146" s="1244">
        <v>45885</v>
      </c>
      <c r="C146" s="1245">
        <f t="shared" si="0"/>
        <v>13702</v>
      </c>
      <c r="D146" s="1246">
        <v>890</v>
      </c>
      <c r="E146" s="1246">
        <v>0</v>
      </c>
      <c r="F146" s="1246">
        <v>0</v>
      </c>
      <c r="G146" s="1247"/>
      <c r="H146" s="1248">
        <v>11395</v>
      </c>
      <c r="I146" s="1249">
        <v>0</v>
      </c>
      <c r="J146" s="1249">
        <v>0</v>
      </c>
      <c r="K146" s="1249">
        <v>0</v>
      </c>
      <c r="L146" s="1249">
        <v>0</v>
      </c>
      <c r="M146" s="1249">
        <v>917</v>
      </c>
      <c r="N146" s="1249">
        <v>0</v>
      </c>
      <c r="O146" s="1249">
        <v>0</v>
      </c>
      <c r="P146" s="1250">
        <v>500</v>
      </c>
      <c r="Q146" s="1231"/>
    </row>
    <row r="147" spans="1:17" ht="14">
      <c r="A147" s="1231"/>
      <c r="B147" s="1251">
        <v>45886</v>
      </c>
      <c r="C147" s="1252">
        <f t="shared" si="0"/>
        <v>2678</v>
      </c>
      <c r="D147" s="1253">
        <v>699</v>
      </c>
      <c r="E147" s="1253">
        <v>850</v>
      </c>
      <c r="F147" s="1253">
        <v>699</v>
      </c>
      <c r="G147" s="1254"/>
      <c r="H147" s="1255">
        <v>0</v>
      </c>
      <c r="I147" s="1256">
        <v>0</v>
      </c>
      <c r="J147" s="1256">
        <v>0</v>
      </c>
      <c r="K147" s="1256">
        <v>0</v>
      </c>
      <c r="L147" s="1256">
        <v>0</v>
      </c>
      <c r="M147" s="1256">
        <v>0</v>
      </c>
      <c r="N147" s="1256">
        <v>0</v>
      </c>
      <c r="O147" s="1256">
        <v>0</v>
      </c>
      <c r="P147" s="1257">
        <v>430</v>
      </c>
      <c r="Q147" s="1231"/>
    </row>
    <row r="148" spans="1:17" ht="14">
      <c r="A148" s="1231"/>
      <c r="B148" s="1244">
        <v>45887</v>
      </c>
      <c r="C148" s="1245">
        <f t="shared" si="0"/>
        <v>0</v>
      </c>
      <c r="D148" s="1246">
        <v>0</v>
      </c>
      <c r="E148" s="1246">
        <v>0</v>
      </c>
      <c r="F148" s="1246">
        <v>0</v>
      </c>
      <c r="G148" s="1247"/>
      <c r="H148" s="1248">
        <v>0</v>
      </c>
      <c r="I148" s="1249">
        <v>0</v>
      </c>
      <c r="J148" s="1249">
        <v>0</v>
      </c>
      <c r="K148" s="1249">
        <v>0</v>
      </c>
      <c r="L148" s="1249">
        <v>0</v>
      </c>
      <c r="M148" s="1249">
        <v>0</v>
      </c>
      <c r="N148" s="1249">
        <v>0</v>
      </c>
      <c r="O148" s="1249">
        <v>0</v>
      </c>
      <c r="P148" s="1250">
        <v>0</v>
      </c>
      <c r="Q148" s="1231"/>
    </row>
    <row r="149" spans="1:17" ht="14">
      <c r="A149" s="1231"/>
      <c r="B149" s="1244">
        <v>45888</v>
      </c>
      <c r="C149" s="1245">
        <f t="shared" si="0"/>
        <v>0</v>
      </c>
      <c r="D149" s="1246">
        <v>0</v>
      </c>
      <c r="E149" s="1246">
        <v>0</v>
      </c>
      <c r="F149" s="1246">
        <v>0</v>
      </c>
      <c r="G149" s="1247"/>
      <c r="H149" s="1248">
        <v>0</v>
      </c>
      <c r="I149" s="1249">
        <v>0</v>
      </c>
      <c r="J149" s="1249">
        <v>0</v>
      </c>
      <c r="K149" s="1249">
        <v>0</v>
      </c>
      <c r="L149" s="1249">
        <v>0</v>
      </c>
      <c r="M149" s="1249">
        <v>0</v>
      </c>
      <c r="N149" s="1249">
        <v>0</v>
      </c>
      <c r="O149" s="1249">
        <v>0</v>
      </c>
      <c r="P149" s="1250">
        <v>0</v>
      </c>
      <c r="Q149" s="1231"/>
    </row>
    <row r="150" spans="1:17" ht="14">
      <c r="A150" s="1231"/>
      <c r="B150" s="1244">
        <v>45889</v>
      </c>
      <c r="C150" s="1245">
        <f t="shared" si="0"/>
        <v>770</v>
      </c>
      <c r="D150" s="1246">
        <v>0</v>
      </c>
      <c r="E150" s="1246">
        <v>270</v>
      </c>
      <c r="F150" s="1246">
        <v>0</v>
      </c>
      <c r="G150" s="1247"/>
      <c r="H150" s="1248">
        <v>0</v>
      </c>
      <c r="I150" s="1249">
        <v>0</v>
      </c>
      <c r="J150" s="1249">
        <v>0</v>
      </c>
      <c r="K150" s="1249">
        <v>0</v>
      </c>
      <c r="L150" s="1249">
        <v>0</v>
      </c>
      <c r="M150" s="1249">
        <v>0</v>
      </c>
      <c r="N150" s="1249">
        <v>0</v>
      </c>
      <c r="O150" s="1249">
        <v>0</v>
      </c>
      <c r="P150" s="1250">
        <v>500</v>
      </c>
      <c r="Q150" s="1231"/>
    </row>
    <row r="151" spans="1:17" ht="14">
      <c r="A151" s="1231"/>
      <c r="B151" s="1244">
        <v>45890</v>
      </c>
      <c r="C151" s="1245">
        <f t="shared" si="0"/>
        <v>7708</v>
      </c>
      <c r="D151" s="1246">
        <v>0</v>
      </c>
      <c r="E151" s="1246">
        <v>0</v>
      </c>
      <c r="F151" s="1246">
        <v>668</v>
      </c>
      <c r="G151" s="1247"/>
      <c r="H151" s="1248">
        <v>0</v>
      </c>
      <c r="I151" s="1249">
        <v>0</v>
      </c>
      <c r="J151" s="1249">
        <v>0</v>
      </c>
      <c r="K151" s="1249">
        <v>0</v>
      </c>
      <c r="L151" s="1249">
        <v>0</v>
      </c>
      <c r="M151" s="1249">
        <v>7040</v>
      </c>
      <c r="N151" s="1249">
        <v>0</v>
      </c>
      <c r="O151" s="1249">
        <v>0</v>
      </c>
      <c r="P151" s="1250">
        <v>0</v>
      </c>
      <c r="Q151" s="1231"/>
    </row>
    <row r="152" spans="1:17" ht="14">
      <c r="A152" s="1231"/>
      <c r="B152" s="1244">
        <v>45891</v>
      </c>
      <c r="C152" s="1245">
        <f t="shared" si="0"/>
        <v>16157</v>
      </c>
      <c r="D152" s="1246">
        <v>149</v>
      </c>
      <c r="E152" s="1246">
        <v>0</v>
      </c>
      <c r="F152" s="1246">
        <v>150</v>
      </c>
      <c r="G152" s="1247"/>
      <c r="H152" s="1248">
        <v>8055</v>
      </c>
      <c r="I152" s="1249">
        <v>5923</v>
      </c>
      <c r="J152" s="1249">
        <v>0</v>
      </c>
      <c r="K152" s="1249">
        <v>0</v>
      </c>
      <c r="L152" s="1249">
        <v>0</v>
      </c>
      <c r="M152" s="1249">
        <v>1450</v>
      </c>
      <c r="N152" s="1249">
        <v>0</v>
      </c>
      <c r="O152" s="1249">
        <v>0</v>
      </c>
      <c r="P152" s="1250">
        <v>430</v>
      </c>
      <c r="Q152" s="1231"/>
    </row>
    <row r="153" spans="1:17" ht="14">
      <c r="A153" s="1231"/>
      <c r="B153" s="1244">
        <v>45892</v>
      </c>
      <c r="C153" s="1245">
        <f t="shared" si="0"/>
        <v>18010</v>
      </c>
      <c r="D153" s="1246">
        <v>903</v>
      </c>
      <c r="E153" s="1246">
        <v>663</v>
      </c>
      <c r="F153" s="1246">
        <v>0</v>
      </c>
      <c r="G153" s="1247"/>
      <c r="H153" s="1248">
        <v>5911</v>
      </c>
      <c r="I153" s="1249">
        <v>4070</v>
      </c>
      <c r="J153" s="1249">
        <v>0</v>
      </c>
      <c r="K153" s="1249">
        <v>0</v>
      </c>
      <c r="L153" s="1249">
        <v>0</v>
      </c>
      <c r="M153" s="1272">
        <v>5963</v>
      </c>
      <c r="N153" s="1249">
        <v>0</v>
      </c>
      <c r="O153" s="1249">
        <v>0</v>
      </c>
      <c r="P153" s="1250">
        <v>500</v>
      </c>
      <c r="Q153" s="1231"/>
    </row>
    <row r="154" spans="1:17" ht="14">
      <c r="A154" s="1231"/>
      <c r="B154" s="1251">
        <v>45893</v>
      </c>
      <c r="C154" s="1252">
        <f t="shared" si="0"/>
        <v>16706</v>
      </c>
      <c r="D154" s="1253">
        <v>1041</v>
      </c>
      <c r="E154" s="1253">
        <v>350</v>
      </c>
      <c r="F154" s="1253">
        <v>443</v>
      </c>
      <c r="G154" s="1254"/>
      <c r="H154" s="1255">
        <v>13271</v>
      </c>
      <c r="I154" s="1256">
        <v>0</v>
      </c>
      <c r="J154" s="1256">
        <v>853</v>
      </c>
      <c r="K154" s="1256">
        <v>0</v>
      </c>
      <c r="L154" s="1256">
        <v>0</v>
      </c>
      <c r="M154" s="1256">
        <v>318</v>
      </c>
      <c r="N154" s="1256">
        <v>0</v>
      </c>
      <c r="O154" s="1256">
        <v>0</v>
      </c>
      <c r="P154" s="1257">
        <v>430</v>
      </c>
      <c r="Q154" s="1231"/>
    </row>
    <row r="155" spans="1:17" ht="14">
      <c r="A155" s="1231"/>
      <c r="B155" s="1244">
        <v>45894</v>
      </c>
      <c r="C155" s="1245">
        <f t="shared" si="0"/>
        <v>3157</v>
      </c>
      <c r="D155" s="1246">
        <v>0</v>
      </c>
      <c r="E155" s="1246">
        <v>0</v>
      </c>
      <c r="F155" s="1246">
        <v>289</v>
      </c>
      <c r="G155" s="1247"/>
      <c r="H155" s="1248">
        <v>0</v>
      </c>
      <c r="I155" s="1249">
        <v>0</v>
      </c>
      <c r="J155" s="1249">
        <v>0</v>
      </c>
      <c r="K155" s="1249">
        <v>1428</v>
      </c>
      <c r="L155" s="1249">
        <v>0</v>
      </c>
      <c r="M155" s="1249">
        <v>1440</v>
      </c>
      <c r="N155" s="1249">
        <v>0</v>
      </c>
      <c r="O155" s="1249">
        <v>0</v>
      </c>
      <c r="P155" s="1250">
        <v>0</v>
      </c>
      <c r="Q155" s="1231"/>
    </row>
    <row r="156" spans="1:17" ht="14">
      <c r="A156" s="1231"/>
      <c r="B156" s="1244">
        <v>45895</v>
      </c>
      <c r="C156" s="1245">
        <f t="shared" si="0"/>
        <v>1116</v>
      </c>
      <c r="D156" s="1246">
        <v>150</v>
      </c>
      <c r="E156" s="1246">
        <v>285</v>
      </c>
      <c r="F156" s="1246">
        <v>681</v>
      </c>
      <c r="G156" s="1247"/>
      <c r="H156" s="1248">
        <v>0</v>
      </c>
      <c r="I156" s="1249">
        <v>0</v>
      </c>
      <c r="J156" s="1249">
        <v>0</v>
      </c>
      <c r="K156" s="1249">
        <v>0</v>
      </c>
      <c r="L156" s="1249">
        <v>0</v>
      </c>
      <c r="M156" s="1249">
        <v>0</v>
      </c>
      <c r="N156" s="1249">
        <v>0</v>
      </c>
      <c r="O156" s="1249">
        <v>0</v>
      </c>
      <c r="P156" s="1250">
        <v>0</v>
      </c>
      <c r="Q156" s="1231"/>
    </row>
    <row r="157" spans="1:17" ht="14">
      <c r="A157" s="1231"/>
      <c r="B157" s="1244">
        <v>45896</v>
      </c>
      <c r="C157" s="1245">
        <f t="shared" si="0"/>
        <v>1312</v>
      </c>
      <c r="D157" s="1246">
        <v>108</v>
      </c>
      <c r="E157" s="1246">
        <v>517</v>
      </c>
      <c r="F157" s="1246">
        <v>687</v>
      </c>
      <c r="G157" s="1247"/>
      <c r="H157" s="1248">
        <v>0</v>
      </c>
      <c r="I157" s="1249">
        <v>0</v>
      </c>
      <c r="J157" s="1249">
        <v>0</v>
      </c>
      <c r="K157" s="1249">
        <v>0</v>
      </c>
      <c r="L157" s="1249">
        <v>0</v>
      </c>
      <c r="M157" s="1249">
        <v>0</v>
      </c>
      <c r="N157" s="1249">
        <v>0</v>
      </c>
      <c r="O157" s="1249">
        <v>0</v>
      </c>
      <c r="P157" s="1250">
        <v>0</v>
      </c>
      <c r="Q157" s="1231"/>
    </row>
    <row r="158" spans="1:17" ht="14">
      <c r="A158" s="1231"/>
      <c r="B158" s="1244">
        <v>45897</v>
      </c>
      <c r="C158" s="1245">
        <f t="shared" si="0"/>
        <v>1714</v>
      </c>
      <c r="D158" s="1246">
        <v>506</v>
      </c>
      <c r="E158" s="1246">
        <v>1208</v>
      </c>
      <c r="F158" s="1246">
        <v>0</v>
      </c>
      <c r="G158" s="1247"/>
      <c r="H158" s="1248">
        <v>0</v>
      </c>
      <c r="I158" s="1249">
        <v>0</v>
      </c>
      <c r="J158" s="1249">
        <v>0</v>
      </c>
      <c r="K158" s="1249">
        <v>0</v>
      </c>
      <c r="L158" s="1249">
        <v>0</v>
      </c>
      <c r="M158" s="1249">
        <v>0</v>
      </c>
      <c r="N158" s="1249">
        <v>0</v>
      </c>
      <c r="O158" s="1249">
        <v>0</v>
      </c>
      <c r="P158" s="1250">
        <v>0</v>
      </c>
      <c r="Q158" s="1231"/>
    </row>
    <row r="159" spans="1:17" ht="14">
      <c r="A159" s="1231"/>
      <c r="B159" s="1244">
        <v>45898</v>
      </c>
      <c r="C159" s="1245">
        <f t="shared" si="0"/>
        <v>2081</v>
      </c>
      <c r="D159" s="1246">
        <v>243</v>
      </c>
      <c r="E159" s="1246">
        <v>305</v>
      </c>
      <c r="F159" s="1246">
        <v>495</v>
      </c>
      <c r="G159" s="1247"/>
      <c r="H159" s="1248">
        <v>538</v>
      </c>
      <c r="I159" s="1249">
        <v>0</v>
      </c>
      <c r="J159" s="1249">
        <v>0</v>
      </c>
      <c r="K159" s="1249">
        <v>0</v>
      </c>
      <c r="L159" s="1249">
        <v>0</v>
      </c>
      <c r="M159" s="1249">
        <v>0</v>
      </c>
      <c r="N159" s="1249">
        <v>0</v>
      </c>
      <c r="O159" s="1249">
        <v>0</v>
      </c>
      <c r="P159" s="1250">
        <v>500</v>
      </c>
      <c r="Q159" s="1231"/>
    </row>
    <row r="160" spans="1:17" ht="14">
      <c r="A160" s="1231"/>
      <c r="B160" s="1244">
        <v>45899</v>
      </c>
      <c r="C160" s="1245">
        <f t="shared" si="0"/>
        <v>13511</v>
      </c>
      <c r="D160" s="1246">
        <v>0</v>
      </c>
      <c r="E160" s="1246">
        <v>1080</v>
      </c>
      <c r="F160" s="1246">
        <v>660</v>
      </c>
      <c r="G160" s="1247"/>
      <c r="H160" s="1248">
        <v>2390</v>
      </c>
      <c r="I160" s="1249">
        <v>779</v>
      </c>
      <c r="J160" s="1249">
        <v>0</v>
      </c>
      <c r="K160" s="1249">
        <v>1300</v>
      </c>
      <c r="L160" s="1249">
        <v>0</v>
      </c>
      <c r="M160" s="1249">
        <v>912</v>
      </c>
      <c r="N160" s="1249">
        <v>5960</v>
      </c>
      <c r="O160" s="1249">
        <v>0</v>
      </c>
      <c r="P160" s="1250">
        <v>430</v>
      </c>
      <c r="Q160" s="1231"/>
    </row>
    <row r="161" spans="1:17" ht="14">
      <c r="A161" s="1231"/>
      <c r="B161" s="1259">
        <v>45900</v>
      </c>
      <c r="C161" s="1260">
        <f t="shared" si="0"/>
        <v>15171</v>
      </c>
      <c r="D161" s="1261">
        <v>0</v>
      </c>
      <c r="E161" s="1261">
        <v>130</v>
      </c>
      <c r="F161" s="1261">
        <v>0</v>
      </c>
      <c r="G161" s="1262"/>
      <c r="H161" s="1263">
        <v>2724</v>
      </c>
      <c r="I161" s="1264">
        <v>0</v>
      </c>
      <c r="J161" s="1264">
        <v>3041</v>
      </c>
      <c r="K161" s="1264">
        <v>0</v>
      </c>
      <c r="L161" s="1264">
        <v>0</v>
      </c>
      <c r="M161" s="1264">
        <v>816</v>
      </c>
      <c r="N161" s="1264">
        <v>8030</v>
      </c>
      <c r="O161" s="1264">
        <v>430</v>
      </c>
      <c r="P161" s="1265">
        <v>0</v>
      </c>
      <c r="Q161" s="1231"/>
    </row>
    <row r="162" spans="1:17" ht="14">
      <c r="A162" s="1279"/>
      <c r="B162" s="1266" t="s">
        <v>413</v>
      </c>
      <c r="C162" s="1267">
        <f t="shared" si="0"/>
        <v>179782</v>
      </c>
      <c r="D162" s="1268">
        <f t="shared" ref="D162:F162" si="9">SUM(D131:D161)</f>
        <v>4924</v>
      </c>
      <c r="E162" s="1268">
        <f t="shared" si="9"/>
        <v>11145</v>
      </c>
      <c r="F162" s="1268">
        <f t="shared" si="9"/>
        <v>11892</v>
      </c>
      <c r="G162" s="1269"/>
      <c r="H162" s="1268">
        <f t="shared" ref="H162:P162" si="10">SUM(H131:H161)</f>
        <v>64576</v>
      </c>
      <c r="I162" s="1268">
        <f t="shared" si="10"/>
        <v>10772</v>
      </c>
      <c r="J162" s="1268">
        <f t="shared" si="10"/>
        <v>16697</v>
      </c>
      <c r="K162" s="1268">
        <f t="shared" si="10"/>
        <v>4128</v>
      </c>
      <c r="L162" s="1268">
        <f t="shared" si="10"/>
        <v>0</v>
      </c>
      <c r="M162" s="1268">
        <f t="shared" si="10"/>
        <v>20598</v>
      </c>
      <c r="N162" s="1268">
        <f t="shared" si="10"/>
        <v>27970</v>
      </c>
      <c r="O162" s="1268">
        <f t="shared" si="10"/>
        <v>430</v>
      </c>
      <c r="P162" s="1270">
        <f t="shared" si="10"/>
        <v>6650</v>
      </c>
      <c r="Q162" s="1279"/>
    </row>
    <row r="163" spans="1:17" ht="14">
      <c r="A163" s="1231"/>
      <c r="B163" s="1244">
        <v>45901</v>
      </c>
      <c r="C163" s="1245">
        <f t="shared" si="0"/>
        <v>2183</v>
      </c>
      <c r="D163" s="1246">
        <v>108</v>
      </c>
      <c r="E163" s="1246">
        <v>535</v>
      </c>
      <c r="F163" s="1246">
        <v>940</v>
      </c>
      <c r="G163" s="1247"/>
      <c r="H163" s="1248">
        <v>0</v>
      </c>
      <c r="I163" s="1249">
        <v>0</v>
      </c>
      <c r="J163" s="1249">
        <v>0</v>
      </c>
      <c r="K163" s="1249">
        <v>0</v>
      </c>
      <c r="L163" s="1249">
        <v>0</v>
      </c>
      <c r="M163" s="1249">
        <v>0</v>
      </c>
      <c r="N163" s="1249">
        <v>0</v>
      </c>
      <c r="O163" s="1249">
        <v>600</v>
      </c>
      <c r="P163" s="1250">
        <v>0</v>
      </c>
      <c r="Q163" s="1231"/>
    </row>
    <row r="164" spans="1:17" ht="14">
      <c r="A164" s="1231"/>
      <c r="B164" s="1244">
        <v>45902</v>
      </c>
      <c r="C164" s="1245">
        <f t="shared" si="0"/>
        <v>1478</v>
      </c>
      <c r="D164" s="1246">
        <v>108</v>
      </c>
      <c r="E164" s="1246">
        <v>950</v>
      </c>
      <c r="F164" s="1246">
        <v>0</v>
      </c>
      <c r="G164" s="1247"/>
      <c r="H164" s="1248">
        <v>0</v>
      </c>
      <c r="I164" s="1249">
        <v>0</v>
      </c>
      <c r="J164" s="1249">
        <v>420</v>
      </c>
      <c r="K164" s="1249">
        <v>0</v>
      </c>
      <c r="L164" s="1249">
        <v>0</v>
      </c>
      <c r="M164" s="1249">
        <v>0</v>
      </c>
      <c r="N164" s="1249">
        <v>0</v>
      </c>
      <c r="O164" s="1249">
        <v>0</v>
      </c>
      <c r="P164" s="1250">
        <v>0</v>
      </c>
      <c r="Q164" s="1231"/>
    </row>
    <row r="165" spans="1:17" ht="14">
      <c r="A165" s="1231"/>
      <c r="B165" s="1244">
        <v>45903</v>
      </c>
      <c r="C165" s="1245">
        <f t="shared" si="0"/>
        <v>797</v>
      </c>
      <c r="D165" s="1246">
        <v>0</v>
      </c>
      <c r="E165" s="1246">
        <v>0</v>
      </c>
      <c r="F165" s="1246">
        <v>0</v>
      </c>
      <c r="G165" s="1247"/>
      <c r="H165" s="1248">
        <v>0</v>
      </c>
      <c r="I165" s="1249">
        <v>0</v>
      </c>
      <c r="J165" s="1249">
        <v>797</v>
      </c>
      <c r="K165" s="1249">
        <v>0</v>
      </c>
      <c r="L165" s="1249">
        <v>0</v>
      </c>
      <c r="M165" s="1249">
        <v>0</v>
      </c>
      <c r="N165" s="1249">
        <v>0</v>
      </c>
      <c r="O165" s="1249">
        <v>0</v>
      </c>
      <c r="P165" s="1250">
        <v>0</v>
      </c>
      <c r="Q165" s="1231"/>
    </row>
    <row r="166" spans="1:17" ht="14">
      <c r="A166" s="1231"/>
      <c r="B166" s="1244">
        <v>45904</v>
      </c>
      <c r="C166" s="1245">
        <f t="shared" si="0"/>
        <v>2370</v>
      </c>
      <c r="D166" s="1246">
        <v>140</v>
      </c>
      <c r="E166" s="1246">
        <v>607</v>
      </c>
      <c r="F166" s="1246">
        <v>843</v>
      </c>
      <c r="G166" s="1247"/>
      <c r="H166" s="1248">
        <v>0</v>
      </c>
      <c r="I166" s="1249">
        <v>0</v>
      </c>
      <c r="J166" s="1249">
        <v>0</v>
      </c>
      <c r="K166" s="1249">
        <v>0</v>
      </c>
      <c r="L166" s="1249">
        <v>0</v>
      </c>
      <c r="M166" s="1249">
        <v>280</v>
      </c>
      <c r="N166" s="1249">
        <v>0</v>
      </c>
      <c r="O166" s="1249">
        <v>0</v>
      </c>
      <c r="P166" s="1250">
        <v>500</v>
      </c>
      <c r="Q166" s="1231"/>
    </row>
    <row r="167" spans="1:17" ht="14">
      <c r="A167" s="1231"/>
      <c r="B167" s="1244">
        <v>45905</v>
      </c>
      <c r="C167" s="1245">
        <f t="shared" si="0"/>
        <v>8550</v>
      </c>
      <c r="D167" s="1246">
        <v>140</v>
      </c>
      <c r="E167" s="1246">
        <v>334</v>
      </c>
      <c r="F167" s="1246">
        <v>0</v>
      </c>
      <c r="G167" s="1247"/>
      <c r="H167" s="1248">
        <v>7580</v>
      </c>
      <c r="I167" s="1249">
        <v>0</v>
      </c>
      <c r="J167" s="1249">
        <v>0</v>
      </c>
      <c r="K167" s="1249">
        <v>0</v>
      </c>
      <c r="L167" s="1249">
        <v>0</v>
      </c>
      <c r="M167" s="1249">
        <v>496</v>
      </c>
      <c r="N167" s="1249">
        <v>0</v>
      </c>
      <c r="O167" s="1249">
        <v>0</v>
      </c>
      <c r="P167" s="1250">
        <v>0</v>
      </c>
      <c r="Q167" s="1231"/>
    </row>
    <row r="168" spans="1:17" ht="14">
      <c r="A168" s="1231"/>
      <c r="B168" s="1244">
        <v>45906</v>
      </c>
      <c r="C168" s="1245">
        <f t="shared" si="0"/>
        <v>5096</v>
      </c>
      <c r="D168" s="1246">
        <v>0</v>
      </c>
      <c r="E168" s="1246">
        <v>942</v>
      </c>
      <c r="F168" s="1246">
        <v>1099</v>
      </c>
      <c r="G168" s="1247"/>
      <c r="H168" s="1248">
        <v>0</v>
      </c>
      <c r="I168" s="1249">
        <v>0</v>
      </c>
      <c r="J168" s="1249">
        <v>0</v>
      </c>
      <c r="K168" s="1249">
        <v>1000</v>
      </c>
      <c r="L168" s="1249">
        <v>0</v>
      </c>
      <c r="M168" s="1249">
        <v>1125</v>
      </c>
      <c r="N168" s="1249">
        <v>0</v>
      </c>
      <c r="O168" s="1249">
        <v>0</v>
      </c>
      <c r="P168" s="1250">
        <v>930</v>
      </c>
      <c r="Q168" s="1231"/>
    </row>
    <row r="169" spans="1:17" ht="14">
      <c r="A169" s="1231"/>
      <c r="B169" s="1251">
        <v>45907</v>
      </c>
      <c r="C169" s="1252">
        <f t="shared" si="0"/>
        <v>3256</v>
      </c>
      <c r="D169" s="1253">
        <v>0</v>
      </c>
      <c r="E169" s="1253">
        <v>0</v>
      </c>
      <c r="F169" s="1253">
        <v>0</v>
      </c>
      <c r="G169" s="1254"/>
      <c r="H169" s="1255">
        <v>0</v>
      </c>
      <c r="I169" s="1256">
        <v>0</v>
      </c>
      <c r="J169" s="1256">
        <v>0</v>
      </c>
      <c r="K169" s="1256">
        <v>0</v>
      </c>
      <c r="L169" s="1256">
        <v>0</v>
      </c>
      <c r="M169" s="1256">
        <v>726</v>
      </c>
      <c r="N169" s="1256">
        <v>2530</v>
      </c>
      <c r="O169" s="1256">
        <v>0</v>
      </c>
      <c r="P169" s="1257">
        <v>0</v>
      </c>
      <c r="Q169" s="1231"/>
    </row>
    <row r="170" spans="1:17" ht="14">
      <c r="A170" s="1231"/>
      <c r="B170" s="1244">
        <v>45908</v>
      </c>
      <c r="C170" s="1245">
        <f t="shared" si="0"/>
        <v>4287</v>
      </c>
      <c r="D170" s="1246">
        <v>0</v>
      </c>
      <c r="E170" s="1246">
        <v>0</v>
      </c>
      <c r="F170" s="1246">
        <v>147</v>
      </c>
      <c r="G170" s="1247"/>
      <c r="H170" s="1248">
        <v>0</v>
      </c>
      <c r="I170" s="1249">
        <v>0</v>
      </c>
      <c r="J170" s="1249">
        <v>560</v>
      </c>
      <c r="K170" s="1249">
        <v>0</v>
      </c>
      <c r="L170" s="1249">
        <v>0</v>
      </c>
      <c r="M170" s="1249">
        <v>280</v>
      </c>
      <c r="N170" s="1249">
        <v>3300</v>
      </c>
      <c r="O170" s="1249">
        <v>0</v>
      </c>
      <c r="P170" s="1250">
        <v>0</v>
      </c>
      <c r="Q170" s="1231"/>
    </row>
    <row r="171" spans="1:17" ht="14">
      <c r="A171" s="1231"/>
      <c r="B171" s="1244">
        <v>45909</v>
      </c>
      <c r="C171" s="1245">
        <f t="shared" si="0"/>
        <v>3606</v>
      </c>
      <c r="D171" s="1246">
        <v>0</v>
      </c>
      <c r="E171" s="1246">
        <v>0</v>
      </c>
      <c r="F171" s="1246">
        <v>546</v>
      </c>
      <c r="G171" s="1247"/>
      <c r="H171" s="1248">
        <v>0</v>
      </c>
      <c r="I171" s="1249">
        <v>0</v>
      </c>
      <c r="J171" s="1249">
        <v>0</v>
      </c>
      <c r="K171" s="1249">
        <v>0</v>
      </c>
      <c r="L171" s="1249">
        <v>0</v>
      </c>
      <c r="M171" s="1249">
        <v>280</v>
      </c>
      <c r="N171" s="1249">
        <v>2780</v>
      </c>
      <c r="O171" s="1249">
        <v>0</v>
      </c>
      <c r="P171" s="1250">
        <v>0</v>
      </c>
      <c r="Q171" s="1231"/>
    </row>
    <row r="172" spans="1:17" ht="14">
      <c r="A172" s="1231"/>
      <c r="B172" s="1244">
        <v>45910</v>
      </c>
      <c r="C172" s="1245">
        <f t="shared" si="0"/>
        <v>2808</v>
      </c>
      <c r="D172" s="1246">
        <v>0</v>
      </c>
      <c r="E172" s="1246">
        <v>0</v>
      </c>
      <c r="F172" s="1246">
        <v>322</v>
      </c>
      <c r="G172" s="1247"/>
      <c r="H172" s="1248">
        <v>1163</v>
      </c>
      <c r="I172" s="1249">
        <v>1163</v>
      </c>
      <c r="J172" s="1249">
        <v>0</v>
      </c>
      <c r="K172" s="1249">
        <v>0</v>
      </c>
      <c r="L172" s="1249">
        <v>0</v>
      </c>
      <c r="M172" s="1249">
        <v>160</v>
      </c>
      <c r="N172" s="1249">
        <v>0</v>
      </c>
      <c r="O172" s="1249">
        <v>0</v>
      </c>
      <c r="P172" s="1250">
        <v>0</v>
      </c>
      <c r="Q172" s="1231"/>
    </row>
    <row r="173" spans="1:17" ht="14">
      <c r="A173" s="1231"/>
      <c r="B173" s="1244">
        <v>45911</v>
      </c>
      <c r="C173" s="1245">
        <f t="shared" si="0"/>
        <v>2207</v>
      </c>
      <c r="D173" s="1246">
        <v>0</v>
      </c>
      <c r="E173" s="1246">
        <v>652</v>
      </c>
      <c r="F173" s="1246">
        <v>775</v>
      </c>
      <c r="G173" s="1247"/>
      <c r="H173" s="1248">
        <v>0</v>
      </c>
      <c r="I173" s="1249">
        <v>0</v>
      </c>
      <c r="J173" s="1249">
        <v>0</v>
      </c>
      <c r="K173" s="1249">
        <v>0</v>
      </c>
      <c r="L173" s="1249">
        <v>0</v>
      </c>
      <c r="M173" s="1249">
        <v>280</v>
      </c>
      <c r="N173" s="1249">
        <v>0</v>
      </c>
      <c r="O173" s="1249">
        <v>0</v>
      </c>
      <c r="P173" s="1250">
        <v>500</v>
      </c>
      <c r="Q173" s="1231"/>
    </row>
    <row r="174" spans="1:17" ht="14">
      <c r="A174" s="1231"/>
      <c r="B174" s="1244">
        <v>45912</v>
      </c>
      <c r="C174" s="1245">
        <f t="shared" si="0"/>
        <v>10949</v>
      </c>
      <c r="D174" s="1246">
        <v>0</v>
      </c>
      <c r="E174" s="1246">
        <v>0</v>
      </c>
      <c r="F174" s="1246">
        <v>1129</v>
      </c>
      <c r="G174" s="1247"/>
      <c r="H174" s="1248">
        <v>8500</v>
      </c>
      <c r="I174" s="1249">
        <v>0</v>
      </c>
      <c r="J174" s="1249">
        <v>0</v>
      </c>
      <c r="K174" s="1249">
        <v>0</v>
      </c>
      <c r="L174" s="1249">
        <v>0</v>
      </c>
      <c r="M174" s="1272">
        <v>670</v>
      </c>
      <c r="N174" s="1249">
        <v>220</v>
      </c>
      <c r="O174" s="1249">
        <v>0</v>
      </c>
      <c r="P174" s="1250">
        <v>430</v>
      </c>
      <c r="Q174" s="1231"/>
    </row>
    <row r="175" spans="1:17" ht="14">
      <c r="A175" s="1231"/>
      <c r="B175" s="1244">
        <v>45913</v>
      </c>
      <c r="C175" s="1245">
        <f t="shared" si="0"/>
        <v>2202</v>
      </c>
      <c r="D175" s="1246">
        <v>0</v>
      </c>
      <c r="E175" s="1246">
        <v>284</v>
      </c>
      <c r="F175" s="1246">
        <v>1180</v>
      </c>
      <c r="G175" s="1247"/>
      <c r="H175" s="1248">
        <v>0</v>
      </c>
      <c r="I175" s="1249">
        <v>0</v>
      </c>
      <c r="J175" s="1249">
        <v>0</v>
      </c>
      <c r="K175" s="1249">
        <v>0</v>
      </c>
      <c r="L175" s="1249">
        <v>0</v>
      </c>
      <c r="M175" s="1249">
        <v>408</v>
      </c>
      <c r="N175" s="1249">
        <v>330</v>
      </c>
      <c r="O175" s="1249">
        <v>0</v>
      </c>
      <c r="P175" s="1250">
        <v>0</v>
      </c>
      <c r="Q175" s="1231"/>
    </row>
    <row r="176" spans="1:17" ht="14">
      <c r="A176" s="1231"/>
      <c r="B176" s="1251">
        <v>45914</v>
      </c>
      <c r="C176" s="1252">
        <f t="shared" si="0"/>
        <v>40669</v>
      </c>
      <c r="D176" s="1253">
        <v>0</v>
      </c>
      <c r="E176" s="1253">
        <v>0</v>
      </c>
      <c r="F176" s="1253">
        <v>482</v>
      </c>
      <c r="G176" s="1254"/>
      <c r="H176" s="1255">
        <v>5100</v>
      </c>
      <c r="I176" s="1256">
        <v>0</v>
      </c>
      <c r="J176" s="1256">
        <v>0</v>
      </c>
      <c r="K176" s="1256">
        <v>0</v>
      </c>
      <c r="L176" s="1256">
        <v>33243</v>
      </c>
      <c r="M176" s="1256">
        <v>1624</v>
      </c>
      <c r="N176" s="1256">
        <v>110</v>
      </c>
      <c r="O176" s="1256">
        <v>110</v>
      </c>
      <c r="P176" s="1257">
        <v>0</v>
      </c>
      <c r="Q176" s="1231"/>
    </row>
    <row r="177" spans="1:17" ht="14">
      <c r="A177" s="1231"/>
      <c r="B177" s="1244">
        <v>45915</v>
      </c>
      <c r="C177" s="1245">
        <f t="shared" si="0"/>
        <v>6091</v>
      </c>
      <c r="D177" s="1246">
        <v>0</v>
      </c>
      <c r="E177" s="1246">
        <v>1464</v>
      </c>
      <c r="F177" s="1246">
        <v>100</v>
      </c>
      <c r="G177" s="1247"/>
      <c r="H177" s="1248">
        <v>0</v>
      </c>
      <c r="I177" s="1249">
        <v>0</v>
      </c>
      <c r="J177" s="1249">
        <v>3447</v>
      </c>
      <c r="K177" s="1249">
        <v>650</v>
      </c>
      <c r="L177" s="1249">
        <v>0</v>
      </c>
      <c r="M177" s="1249">
        <v>0</v>
      </c>
      <c r="N177" s="1249">
        <v>0</v>
      </c>
      <c r="O177" s="1249">
        <v>0</v>
      </c>
      <c r="P177" s="1250">
        <v>430</v>
      </c>
      <c r="Q177" s="1231"/>
    </row>
    <row r="178" spans="1:17" ht="14">
      <c r="A178" s="1231"/>
      <c r="B178" s="1244">
        <v>45916</v>
      </c>
      <c r="C178" s="1245">
        <f t="shared" si="0"/>
        <v>1087</v>
      </c>
      <c r="D178" s="1246">
        <v>0</v>
      </c>
      <c r="E178" s="1246">
        <v>0</v>
      </c>
      <c r="F178" s="1246">
        <v>609</v>
      </c>
      <c r="G178" s="1247"/>
      <c r="H178" s="1248">
        <v>0</v>
      </c>
      <c r="I178" s="1249">
        <v>0</v>
      </c>
      <c r="J178" s="1249">
        <v>0</v>
      </c>
      <c r="K178" s="1249">
        <v>0</v>
      </c>
      <c r="L178" s="1249">
        <v>0</v>
      </c>
      <c r="M178" s="1249">
        <v>478</v>
      </c>
      <c r="N178" s="1249">
        <v>0</v>
      </c>
      <c r="O178" s="1249">
        <v>0</v>
      </c>
      <c r="P178" s="1250"/>
      <c r="Q178" s="1231"/>
    </row>
    <row r="179" spans="1:17" ht="14">
      <c r="A179" s="1231"/>
      <c r="B179" s="1244">
        <v>45917</v>
      </c>
      <c r="C179" s="1245">
        <f t="shared" si="0"/>
        <v>5067</v>
      </c>
      <c r="D179" s="1246">
        <v>0</v>
      </c>
      <c r="E179" s="1246">
        <v>858</v>
      </c>
      <c r="F179" s="1246">
        <v>1061</v>
      </c>
      <c r="G179" s="1247"/>
      <c r="H179" s="1248">
        <v>2100</v>
      </c>
      <c r="I179" s="1249">
        <v>0</v>
      </c>
      <c r="J179" s="1249">
        <v>0</v>
      </c>
      <c r="K179" s="1249">
        <v>0</v>
      </c>
      <c r="L179" s="1249">
        <v>0</v>
      </c>
      <c r="M179" s="1249">
        <v>548</v>
      </c>
      <c r="N179" s="1249">
        <v>0</v>
      </c>
      <c r="O179" s="1249">
        <v>0</v>
      </c>
      <c r="P179" s="1250">
        <v>500</v>
      </c>
      <c r="Q179" s="1231"/>
    </row>
    <row r="180" spans="1:17" ht="14">
      <c r="A180" s="1231"/>
      <c r="B180" s="1244">
        <v>45918</v>
      </c>
      <c r="C180" s="1245">
        <f t="shared" si="0"/>
        <v>2400</v>
      </c>
      <c r="D180" s="1246">
        <v>140</v>
      </c>
      <c r="E180" s="1246">
        <v>900</v>
      </c>
      <c r="F180" s="1246">
        <v>650</v>
      </c>
      <c r="G180" s="1247"/>
      <c r="H180" s="1248">
        <v>0</v>
      </c>
      <c r="I180" s="1249">
        <v>0</v>
      </c>
      <c r="J180" s="1249">
        <v>0</v>
      </c>
      <c r="K180" s="1249">
        <v>0</v>
      </c>
      <c r="L180" s="1249">
        <v>0</v>
      </c>
      <c r="M180" s="1249">
        <v>280</v>
      </c>
      <c r="N180" s="1249">
        <v>0</v>
      </c>
      <c r="O180" s="1249">
        <v>0</v>
      </c>
      <c r="P180" s="1250">
        <v>430</v>
      </c>
      <c r="Q180" s="1231"/>
    </row>
    <row r="181" spans="1:17" ht="14">
      <c r="A181" s="1231"/>
      <c r="B181" s="1244">
        <v>45919</v>
      </c>
      <c r="C181" s="1245">
        <f t="shared" si="0"/>
        <v>1626</v>
      </c>
      <c r="D181" s="1246">
        <v>0</v>
      </c>
      <c r="E181" s="1246">
        <v>792</v>
      </c>
      <c r="F181" s="1246">
        <v>0</v>
      </c>
      <c r="G181" s="1247"/>
      <c r="H181" s="1248">
        <v>0</v>
      </c>
      <c r="I181" s="1249">
        <v>0</v>
      </c>
      <c r="J181" s="1249">
        <v>0</v>
      </c>
      <c r="K181" s="1249">
        <v>0</v>
      </c>
      <c r="L181" s="1249">
        <v>0</v>
      </c>
      <c r="M181" s="1249">
        <v>834</v>
      </c>
      <c r="N181" s="1249">
        <v>0</v>
      </c>
      <c r="O181" s="1249">
        <v>0</v>
      </c>
      <c r="P181" s="1250">
        <v>0</v>
      </c>
      <c r="Q181" s="1231"/>
    </row>
    <row r="182" spans="1:17" ht="14">
      <c r="A182" s="1231"/>
      <c r="B182" s="1244">
        <v>45920</v>
      </c>
      <c r="C182" s="1245">
        <f t="shared" si="0"/>
        <v>13155</v>
      </c>
      <c r="D182" s="1246">
        <v>0</v>
      </c>
      <c r="E182" s="1246">
        <v>0</v>
      </c>
      <c r="F182" s="1246">
        <v>267</v>
      </c>
      <c r="G182" s="1247"/>
      <c r="H182" s="1248">
        <v>6280</v>
      </c>
      <c r="I182" s="1249">
        <v>6060</v>
      </c>
      <c r="J182" s="1249">
        <v>0</v>
      </c>
      <c r="K182" s="1249">
        <v>0</v>
      </c>
      <c r="L182" s="1249">
        <v>0</v>
      </c>
      <c r="M182" s="1249">
        <v>548</v>
      </c>
      <c r="N182" s="1249">
        <v>0</v>
      </c>
      <c r="O182" s="1249">
        <v>0</v>
      </c>
      <c r="P182" s="1250">
        <v>0</v>
      </c>
      <c r="Q182" s="1231"/>
    </row>
    <row r="183" spans="1:17" ht="14">
      <c r="A183" s="1231"/>
      <c r="B183" s="1251">
        <v>45921</v>
      </c>
      <c r="C183" s="1252">
        <f t="shared" si="0"/>
        <v>9556</v>
      </c>
      <c r="D183" s="1253">
        <v>0</v>
      </c>
      <c r="E183" s="1253">
        <v>330</v>
      </c>
      <c r="F183" s="1253">
        <v>0</v>
      </c>
      <c r="G183" s="1254"/>
      <c r="H183" s="1255">
        <v>1530</v>
      </c>
      <c r="I183" s="1256">
        <v>5484</v>
      </c>
      <c r="J183" s="1256">
        <v>0</v>
      </c>
      <c r="K183" s="1256">
        <v>300</v>
      </c>
      <c r="L183" s="1256">
        <v>0</v>
      </c>
      <c r="M183" s="1256">
        <v>1847</v>
      </c>
      <c r="N183" s="1256">
        <v>0</v>
      </c>
      <c r="O183" s="1256">
        <v>65</v>
      </c>
      <c r="P183" s="1257">
        <v>0</v>
      </c>
      <c r="Q183" s="1231"/>
    </row>
    <row r="184" spans="1:17" ht="14">
      <c r="A184" s="1231"/>
      <c r="B184" s="1244">
        <v>45922</v>
      </c>
      <c r="C184" s="1245">
        <f t="shared" si="0"/>
        <v>6017</v>
      </c>
      <c r="D184" s="1246">
        <v>0</v>
      </c>
      <c r="E184" s="1246">
        <v>100</v>
      </c>
      <c r="F184" s="1246">
        <v>181</v>
      </c>
      <c r="G184" s="1247"/>
      <c r="H184" s="1248">
        <v>3149</v>
      </c>
      <c r="I184" s="1249">
        <v>0</v>
      </c>
      <c r="J184" s="1249">
        <v>797</v>
      </c>
      <c r="K184" s="1249">
        <v>0</v>
      </c>
      <c r="L184" s="1249">
        <v>0</v>
      </c>
      <c r="M184" s="1249">
        <v>860</v>
      </c>
      <c r="N184" s="1249">
        <v>0</v>
      </c>
      <c r="O184" s="1249">
        <v>0</v>
      </c>
      <c r="P184" s="1250">
        <v>930</v>
      </c>
      <c r="Q184" s="1231"/>
    </row>
    <row r="185" spans="1:17" ht="14">
      <c r="A185" s="1231"/>
      <c r="B185" s="1244">
        <v>45923</v>
      </c>
      <c r="C185" s="1245">
        <f t="shared" si="0"/>
        <v>990</v>
      </c>
      <c r="D185" s="1246">
        <v>0</v>
      </c>
      <c r="E185" s="1246">
        <v>0</v>
      </c>
      <c r="F185" s="1246">
        <v>990</v>
      </c>
      <c r="G185" s="1247"/>
      <c r="H185" s="1248">
        <v>0</v>
      </c>
      <c r="I185" s="1249">
        <v>0</v>
      </c>
      <c r="J185" s="1249">
        <v>0</v>
      </c>
      <c r="K185" s="1249">
        <v>0</v>
      </c>
      <c r="L185" s="1249">
        <v>0</v>
      </c>
      <c r="M185" s="1249">
        <v>0</v>
      </c>
      <c r="N185" s="1249">
        <v>0</v>
      </c>
      <c r="O185" s="1249">
        <v>0</v>
      </c>
      <c r="P185" s="1250">
        <v>0</v>
      </c>
      <c r="Q185" s="1231"/>
    </row>
    <row r="186" spans="1:17" ht="14">
      <c r="A186" s="1231"/>
      <c r="B186" s="1244">
        <v>45924</v>
      </c>
      <c r="C186" s="1245">
        <f t="shared" si="0"/>
        <v>584</v>
      </c>
      <c r="D186" s="1246">
        <v>0</v>
      </c>
      <c r="E186" s="1246">
        <v>164</v>
      </c>
      <c r="F186" s="1246">
        <v>0</v>
      </c>
      <c r="G186" s="1247"/>
      <c r="H186" s="1248">
        <v>0</v>
      </c>
      <c r="I186" s="1249">
        <v>0</v>
      </c>
      <c r="J186" s="1249">
        <v>420</v>
      </c>
      <c r="K186" s="1249">
        <v>0</v>
      </c>
      <c r="L186" s="1249">
        <v>0</v>
      </c>
      <c r="M186" s="1249">
        <v>0</v>
      </c>
      <c r="N186" s="1249">
        <v>0</v>
      </c>
      <c r="O186" s="1249">
        <v>0</v>
      </c>
      <c r="P186" s="1250">
        <v>0</v>
      </c>
      <c r="Q186" s="1231"/>
    </row>
    <row r="187" spans="1:17" ht="14">
      <c r="A187" s="1231"/>
      <c r="B187" s="1244">
        <v>45925</v>
      </c>
      <c r="C187" s="1245">
        <f t="shared" si="0"/>
        <v>6612</v>
      </c>
      <c r="D187" s="1246">
        <v>0</v>
      </c>
      <c r="E187" s="1246">
        <v>1100</v>
      </c>
      <c r="F187" s="1246">
        <v>0</v>
      </c>
      <c r="G187" s="1247"/>
      <c r="H187" s="1248">
        <v>4000</v>
      </c>
      <c r="I187" s="1249">
        <v>0</v>
      </c>
      <c r="J187" s="1249">
        <v>0</v>
      </c>
      <c r="K187" s="1249">
        <v>0</v>
      </c>
      <c r="L187" s="1249">
        <v>0</v>
      </c>
      <c r="M187" s="1249">
        <v>1082</v>
      </c>
      <c r="N187" s="1249">
        <v>0</v>
      </c>
      <c r="O187" s="1249">
        <v>0</v>
      </c>
      <c r="P187" s="1250">
        <v>430</v>
      </c>
      <c r="Q187" s="1231"/>
    </row>
    <row r="188" spans="1:17" ht="14">
      <c r="A188" s="1231"/>
      <c r="B188" s="1244">
        <v>45926</v>
      </c>
      <c r="C188" s="1245">
        <f t="shared" si="0"/>
        <v>6800</v>
      </c>
      <c r="D188" s="1246">
        <v>140</v>
      </c>
      <c r="E188" s="1246">
        <v>0</v>
      </c>
      <c r="F188" s="1246">
        <v>0</v>
      </c>
      <c r="G188" s="1247"/>
      <c r="H188" s="1248">
        <v>0</v>
      </c>
      <c r="I188" s="1249">
        <v>0</v>
      </c>
      <c r="J188" s="1249">
        <v>420</v>
      </c>
      <c r="K188" s="1249">
        <v>0</v>
      </c>
      <c r="L188" s="1249">
        <v>0</v>
      </c>
      <c r="M188" s="1249">
        <v>318</v>
      </c>
      <c r="N188" s="1249">
        <v>5422</v>
      </c>
      <c r="O188" s="1249">
        <v>0</v>
      </c>
      <c r="P188" s="1250">
        <v>500</v>
      </c>
      <c r="Q188" s="1231"/>
    </row>
    <row r="189" spans="1:17" ht="14">
      <c r="A189" s="1231"/>
      <c r="B189" s="1244">
        <v>45927</v>
      </c>
      <c r="C189" s="1245">
        <f t="shared" si="0"/>
        <v>24162</v>
      </c>
      <c r="D189" s="1246">
        <v>0</v>
      </c>
      <c r="E189" s="1246">
        <v>0</v>
      </c>
      <c r="F189" s="1246">
        <v>0</v>
      </c>
      <c r="G189" s="1247"/>
      <c r="H189" s="1248">
        <v>0</v>
      </c>
      <c r="I189" s="1249">
        <v>0</v>
      </c>
      <c r="J189" s="1249">
        <v>1195</v>
      </c>
      <c r="K189" s="1249">
        <v>0</v>
      </c>
      <c r="L189" s="1249">
        <v>18762</v>
      </c>
      <c r="M189" s="1249">
        <v>3818</v>
      </c>
      <c r="N189" s="1249">
        <v>387</v>
      </c>
      <c r="O189" s="1249">
        <v>0</v>
      </c>
      <c r="P189" s="1250">
        <v>0</v>
      </c>
      <c r="Q189" s="1231"/>
    </row>
    <row r="190" spans="1:17" ht="14">
      <c r="A190" s="1231"/>
      <c r="B190" s="1251">
        <v>45928</v>
      </c>
      <c r="C190" s="1252">
        <f t="shared" si="0"/>
        <v>3993</v>
      </c>
      <c r="D190" s="1253">
        <v>118</v>
      </c>
      <c r="E190" s="1253">
        <v>840</v>
      </c>
      <c r="F190" s="1253">
        <v>1357</v>
      </c>
      <c r="G190" s="1254"/>
      <c r="H190" s="1255">
        <v>0</v>
      </c>
      <c r="I190" s="1256">
        <v>0</v>
      </c>
      <c r="J190" s="1256">
        <v>0</v>
      </c>
      <c r="K190" s="1256">
        <v>0</v>
      </c>
      <c r="L190" s="1256">
        <v>0</v>
      </c>
      <c r="M190" s="1256">
        <v>1678</v>
      </c>
      <c r="N190" s="1256">
        <v>0</v>
      </c>
      <c r="O190" s="1256">
        <v>0</v>
      </c>
      <c r="P190" s="1257">
        <v>0</v>
      </c>
      <c r="Q190" s="1231"/>
    </row>
    <row r="191" spans="1:17" ht="14">
      <c r="A191" s="1231"/>
      <c r="B191" s="1244">
        <v>45929</v>
      </c>
      <c r="C191" s="1245">
        <f t="shared" si="0"/>
        <v>2659</v>
      </c>
      <c r="D191" s="1246">
        <v>0</v>
      </c>
      <c r="E191" s="1246">
        <v>150</v>
      </c>
      <c r="F191" s="1246">
        <v>0</v>
      </c>
      <c r="G191" s="1247"/>
      <c r="H191" s="1248">
        <v>999</v>
      </c>
      <c r="I191" s="1249">
        <v>0</v>
      </c>
      <c r="J191" s="1249">
        <v>420</v>
      </c>
      <c r="K191" s="1249">
        <v>0</v>
      </c>
      <c r="L191" s="1249">
        <v>0</v>
      </c>
      <c r="M191" s="1249">
        <v>160</v>
      </c>
      <c r="N191" s="1249">
        <v>0</v>
      </c>
      <c r="O191" s="1249">
        <v>0</v>
      </c>
      <c r="P191" s="1250">
        <v>930</v>
      </c>
      <c r="Q191" s="1231"/>
    </row>
    <row r="192" spans="1:17" ht="14">
      <c r="A192" s="1231"/>
      <c r="B192" s="1259">
        <v>45930</v>
      </c>
      <c r="C192" s="1260">
        <f t="shared" si="0"/>
        <v>2756</v>
      </c>
      <c r="D192" s="1261">
        <v>0</v>
      </c>
      <c r="E192" s="1261">
        <v>1100</v>
      </c>
      <c r="F192" s="1261">
        <v>1496</v>
      </c>
      <c r="G192" s="1262"/>
      <c r="H192" s="1263">
        <v>0</v>
      </c>
      <c r="I192" s="1264">
        <v>0</v>
      </c>
      <c r="J192" s="1264">
        <v>0</v>
      </c>
      <c r="K192" s="1264">
        <v>0</v>
      </c>
      <c r="L192" s="1264">
        <v>0</v>
      </c>
      <c r="M192" s="1264">
        <v>160</v>
      </c>
      <c r="N192" s="1264">
        <v>0</v>
      </c>
      <c r="O192" s="1264">
        <v>0</v>
      </c>
      <c r="P192" s="1265">
        <v>0</v>
      </c>
      <c r="Q192" s="1231"/>
    </row>
    <row r="193" spans="1:17" ht="14">
      <c r="A193" s="1231"/>
      <c r="B193" s="1266" t="s">
        <v>413</v>
      </c>
      <c r="C193" s="1267">
        <f t="shared" si="0"/>
        <v>184013</v>
      </c>
      <c r="D193" s="1268">
        <f t="shared" ref="D193:F193" si="11">SUM(D163:D192)</f>
        <v>894</v>
      </c>
      <c r="E193" s="1268">
        <f t="shared" si="11"/>
        <v>12102</v>
      </c>
      <c r="F193" s="1268">
        <f t="shared" si="11"/>
        <v>14174</v>
      </c>
      <c r="G193" s="1269"/>
      <c r="H193" s="1268">
        <f t="shared" ref="H193:P193" si="12">SUM(H163:H192)</f>
        <v>40401</v>
      </c>
      <c r="I193" s="1268">
        <f t="shared" si="12"/>
        <v>12707</v>
      </c>
      <c r="J193" s="1268">
        <f t="shared" si="12"/>
        <v>8476</v>
      </c>
      <c r="K193" s="1268">
        <f t="shared" si="12"/>
        <v>1950</v>
      </c>
      <c r="L193" s="1268">
        <f t="shared" si="12"/>
        <v>52005</v>
      </c>
      <c r="M193" s="1268">
        <f t="shared" si="12"/>
        <v>18940</v>
      </c>
      <c r="N193" s="1268">
        <f t="shared" si="12"/>
        <v>15079</v>
      </c>
      <c r="O193" s="1268">
        <f t="shared" si="12"/>
        <v>775</v>
      </c>
      <c r="P193" s="1270">
        <f t="shared" si="12"/>
        <v>6510</v>
      </c>
      <c r="Q193" s="1231"/>
    </row>
    <row r="194" spans="1:17" ht="14">
      <c r="A194" s="1231"/>
      <c r="B194" s="1244">
        <v>45931</v>
      </c>
      <c r="C194" s="1245">
        <f t="shared" si="0"/>
        <v>3530</v>
      </c>
      <c r="D194" s="1246">
        <v>356</v>
      </c>
      <c r="E194" s="1246">
        <v>706</v>
      </c>
      <c r="F194" s="1246">
        <v>1188</v>
      </c>
      <c r="G194" s="1247"/>
      <c r="H194" s="1248">
        <v>630</v>
      </c>
      <c r="I194" s="1249">
        <v>0</v>
      </c>
      <c r="J194" s="1249">
        <v>0</v>
      </c>
      <c r="K194" s="1249">
        <v>0</v>
      </c>
      <c r="L194" s="1249">
        <v>0</v>
      </c>
      <c r="M194" s="1249">
        <v>320</v>
      </c>
      <c r="N194" s="1249">
        <v>330</v>
      </c>
      <c r="O194" s="1249">
        <v>0</v>
      </c>
      <c r="P194" s="1250">
        <v>0</v>
      </c>
      <c r="Q194" s="1231"/>
    </row>
    <row r="195" spans="1:17" ht="14">
      <c r="A195" s="1231"/>
      <c r="B195" s="1244">
        <v>45932</v>
      </c>
      <c r="C195" s="1245">
        <f t="shared" si="0"/>
        <v>870</v>
      </c>
      <c r="D195" s="1246">
        <v>108</v>
      </c>
      <c r="E195" s="1246">
        <v>257</v>
      </c>
      <c r="F195" s="1246">
        <v>0</v>
      </c>
      <c r="G195" s="1247"/>
      <c r="H195" s="1248">
        <v>0</v>
      </c>
      <c r="I195" s="1249">
        <v>0</v>
      </c>
      <c r="J195" s="1249">
        <v>0</v>
      </c>
      <c r="K195" s="1249">
        <v>0</v>
      </c>
      <c r="L195" s="1249">
        <v>0</v>
      </c>
      <c r="M195" s="1249">
        <v>505</v>
      </c>
      <c r="N195" s="1249">
        <v>0</v>
      </c>
      <c r="O195" s="1249">
        <v>0</v>
      </c>
      <c r="P195" s="1250">
        <v>0</v>
      </c>
      <c r="Q195" s="1231"/>
    </row>
    <row r="196" spans="1:17" ht="14">
      <c r="A196" s="1231"/>
      <c r="B196" s="1244">
        <v>45933</v>
      </c>
      <c r="C196" s="1245">
        <f t="shared" si="0"/>
        <v>4387</v>
      </c>
      <c r="D196" s="1246">
        <v>453</v>
      </c>
      <c r="E196" s="1246">
        <v>0</v>
      </c>
      <c r="F196" s="1246">
        <v>578</v>
      </c>
      <c r="G196" s="1247"/>
      <c r="H196" s="1248">
        <v>1300</v>
      </c>
      <c r="I196" s="1249">
        <v>1396</v>
      </c>
      <c r="J196" s="1249">
        <v>0</v>
      </c>
      <c r="K196" s="1249">
        <v>0</v>
      </c>
      <c r="L196" s="1249">
        <v>0</v>
      </c>
      <c r="M196" s="1249">
        <v>160</v>
      </c>
      <c r="N196" s="1249">
        <v>0</v>
      </c>
      <c r="O196" s="1249">
        <v>0</v>
      </c>
      <c r="P196" s="1250">
        <v>500</v>
      </c>
      <c r="Q196" s="1231"/>
    </row>
    <row r="197" spans="1:17" ht="14">
      <c r="A197" s="1231"/>
      <c r="B197" s="1244">
        <v>45934</v>
      </c>
      <c r="C197" s="1245">
        <f t="shared" si="0"/>
        <v>8080</v>
      </c>
      <c r="D197" s="1246">
        <v>800</v>
      </c>
      <c r="E197" s="1246">
        <v>0</v>
      </c>
      <c r="F197" s="1246">
        <v>1069</v>
      </c>
      <c r="G197" s="1247"/>
      <c r="H197" s="1248">
        <v>5100</v>
      </c>
      <c r="I197" s="1249">
        <v>0</v>
      </c>
      <c r="J197" s="1249">
        <v>0</v>
      </c>
      <c r="K197" s="1249">
        <v>0</v>
      </c>
      <c r="L197" s="1249">
        <v>0</v>
      </c>
      <c r="M197" s="1249">
        <v>1111</v>
      </c>
      <c r="N197" s="1249">
        <v>0</v>
      </c>
      <c r="O197" s="1249">
        <v>0</v>
      </c>
      <c r="P197" s="1250">
        <v>0</v>
      </c>
      <c r="Q197" s="1231"/>
    </row>
    <row r="198" spans="1:17" ht="14">
      <c r="A198" s="1231"/>
      <c r="B198" s="1251">
        <v>45935</v>
      </c>
      <c r="C198" s="1252">
        <f t="shared" si="0"/>
        <v>12074</v>
      </c>
      <c r="D198" s="1253">
        <v>190</v>
      </c>
      <c r="E198" s="1253">
        <v>938</v>
      </c>
      <c r="F198" s="1253">
        <v>0</v>
      </c>
      <c r="G198" s="1254"/>
      <c r="H198" s="1255">
        <v>0</v>
      </c>
      <c r="I198" s="1256">
        <v>2000</v>
      </c>
      <c r="J198" s="1256">
        <v>0</v>
      </c>
      <c r="K198" s="1256">
        <v>5150</v>
      </c>
      <c r="L198" s="1256">
        <v>0</v>
      </c>
      <c r="M198" s="1256">
        <v>586</v>
      </c>
      <c r="N198" s="1256">
        <v>2780</v>
      </c>
      <c r="O198" s="1256">
        <v>0</v>
      </c>
      <c r="P198" s="1257">
        <v>430</v>
      </c>
      <c r="Q198" s="1231"/>
    </row>
    <row r="199" spans="1:17" ht="14">
      <c r="A199" s="1231"/>
      <c r="B199" s="1244">
        <v>45936</v>
      </c>
      <c r="C199" s="1245">
        <f t="shared" si="0"/>
        <v>3622</v>
      </c>
      <c r="D199" s="1246">
        <v>0</v>
      </c>
      <c r="E199" s="1246">
        <v>611</v>
      </c>
      <c r="F199" s="1246">
        <v>151</v>
      </c>
      <c r="G199" s="1247"/>
      <c r="H199" s="1248">
        <v>0</v>
      </c>
      <c r="I199" s="1249">
        <v>0</v>
      </c>
      <c r="J199" s="1249">
        <v>0</v>
      </c>
      <c r="K199" s="1249">
        <v>1300</v>
      </c>
      <c r="L199" s="1249">
        <v>0</v>
      </c>
      <c r="M199" s="1249">
        <v>1560</v>
      </c>
      <c r="N199" s="1249">
        <v>0</v>
      </c>
      <c r="O199" s="1249">
        <v>0</v>
      </c>
      <c r="P199" s="1250">
        <v>0</v>
      </c>
      <c r="Q199" s="1231"/>
    </row>
    <row r="200" spans="1:17" ht="14">
      <c r="A200" s="1231"/>
      <c r="B200" s="1244">
        <v>45937</v>
      </c>
      <c r="C200" s="1245">
        <f t="shared" si="0"/>
        <v>12773</v>
      </c>
      <c r="D200" s="1246">
        <v>108</v>
      </c>
      <c r="E200" s="1246">
        <v>654</v>
      </c>
      <c r="F200" s="1246">
        <v>832</v>
      </c>
      <c r="G200" s="1247"/>
      <c r="H200" s="1248">
        <v>0</v>
      </c>
      <c r="I200" s="1249">
        <v>10000</v>
      </c>
      <c r="J200" s="1249">
        <v>0</v>
      </c>
      <c r="K200" s="1249">
        <v>0</v>
      </c>
      <c r="L200" s="1249">
        <v>0</v>
      </c>
      <c r="M200" s="1249">
        <v>0</v>
      </c>
      <c r="N200" s="1249">
        <v>0</v>
      </c>
      <c r="O200" s="1249">
        <v>249</v>
      </c>
      <c r="P200" s="1250">
        <v>930</v>
      </c>
      <c r="Q200" s="1231"/>
    </row>
    <row r="201" spans="1:17" ht="14">
      <c r="A201" s="1231"/>
      <c r="B201" s="1244">
        <v>45938</v>
      </c>
      <c r="C201" s="1245">
        <f t="shared" si="0"/>
        <v>1452</v>
      </c>
      <c r="D201" s="1246">
        <v>343</v>
      </c>
      <c r="E201" s="1246">
        <v>950</v>
      </c>
      <c r="F201" s="1246">
        <v>159</v>
      </c>
      <c r="G201" s="1247"/>
      <c r="H201" s="1248">
        <v>0</v>
      </c>
      <c r="I201" s="1249">
        <v>0</v>
      </c>
      <c r="J201" s="1249">
        <v>0</v>
      </c>
      <c r="K201" s="1249">
        <v>0</v>
      </c>
      <c r="L201" s="1249">
        <v>0</v>
      </c>
      <c r="M201" s="1249">
        <v>0</v>
      </c>
      <c r="N201" s="1249">
        <v>0</v>
      </c>
      <c r="O201" s="1249">
        <v>0</v>
      </c>
      <c r="P201" s="1250">
        <v>0</v>
      </c>
      <c r="Q201" s="1231"/>
    </row>
    <row r="202" spans="1:17" ht="14">
      <c r="A202" s="1231"/>
      <c r="B202" s="1244">
        <v>45939</v>
      </c>
      <c r="C202" s="1245">
        <f t="shared" si="0"/>
        <v>13289</v>
      </c>
      <c r="D202" s="1246">
        <v>470</v>
      </c>
      <c r="E202" s="1246">
        <v>1100</v>
      </c>
      <c r="F202" s="1246">
        <v>124</v>
      </c>
      <c r="G202" s="1247"/>
      <c r="H202" s="1248">
        <v>0</v>
      </c>
      <c r="I202" s="1249">
        <v>0</v>
      </c>
      <c r="J202" s="1249">
        <v>2107</v>
      </c>
      <c r="K202" s="1249">
        <v>0</v>
      </c>
      <c r="L202" s="1249">
        <v>0</v>
      </c>
      <c r="M202" s="1249">
        <v>0</v>
      </c>
      <c r="N202" s="1249">
        <v>8988</v>
      </c>
      <c r="O202" s="1249">
        <v>0</v>
      </c>
      <c r="P202" s="1250">
        <v>500</v>
      </c>
      <c r="Q202" s="1231"/>
    </row>
    <row r="203" spans="1:17" ht="14">
      <c r="A203" s="1231"/>
      <c r="B203" s="1244">
        <v>45940</v>
      </c>
      <c r="C203" s="1245">
        <f t="shared" si="0"/>
        <v>4373</v>
      </c>
      <c r="D203" s="1246">
        <v>285</v>
      </c>
      <c r="E203" s="1246">
        <v>871</v>
      </c>
      <c r="F203" s="1246">
        <v>940</v>
      </c>
      <c r="G203" s="1247"/>
      <c r="H203" s="1248">
        <v>0</v>
      </c>
      <c r="I203" s="1249">
        <v>0</v>
      </c>
      <c r="J203" s="1249">
        <v>1959</v>
      </c>
      <c r="K203" s="1249">
        <v>0</v>
      </c>
      <c r="L203" s="1249">
        <v>0</v>
      </c>
      <c r="M203" s="1249">
        <v>318</v>
      </c>
      <c r="N203" s="1249">
        <v>0</v>
      </c>
      <c r="O203" s="1249">
        <v>0</v>
      </c>
      <c r="P203" s="1250">
        <v>0</v>
      </c>
      <c r="Q203" s="1231"/>
    </row>
    <row r="204" spans="1:17" ht="14">
      <c r="A204" s="1231"/>
      <c r="B204" s="1244">
        <v>45941</v>
      </c>
      <c r="C204" s="1245">
        <f t="shared" si="0"/>
        <v>2209</v>
      </c>
      <c r="D204" s="1246">
        <v>0</v>
      </c>
      <c r="E204" s="1246">
        <v>580</v>
      </c>
      <c r="F204" s="1246">
        <v>0</v>
      </c>
      <c r="G204" s="1247"/>
      <c r="H204" s="1248">
        <v>930</v>
      </c>
      <c r="I204" s="1249">
        <v>0</v>
      </c>
      <c r="J204" s="1249">
        <v>0</v>
      </c>
      <c r="K204" s="1249">
        <v>0</v>
      </c>
      <c r="L204" s="1249">
        <v>0</v>
      </c>
      <c r="M204" s="1272">
        <v>699</v>
      </c>
      <c r="N204" s="1249">
        <v>0</v>
      </c>
      <c r="O204" s="1249">
        <v>0</v>
      </c>
      <c r="P204" s="1250">
        <v>0</v>
      </c>
      <c r="Q204" s="1231"/>
    </row>
    <row r="205" spans="1:17" ht="14">
      <c r="A205" s="1231"/>
      <c r="B205" s="1251">
        <v>45942</v>
      </c>
      <c r="C205" s="1252">
        <f t="shared" si="0"/>
        <v>22189</v>
      </c>
      <c r="D205" s="1253">
        <v>0</v>
      </c>
      <c r="E205" s="1253">
        <v>1340</v>
      </c>
      <c r="F205" s="1253">
        <v>1229</v>
      </c>
      <c r="G205" s="1254"/>
      <c r="H205" s="1255">
        <v>7500</v>
      </c>
      <c r="I205" s="1256">
        <v>0</v>
      </c>
      <c r="J205" s="1256">
        <v>0</v>
      </c>
      <c r="K205" s="1256">
        <v>0</v>
      </c>
      <c r="L205" s="1256">
        <v>0</v>
      </c>
      <c r="M205" s="1280">
        <v>11190</v>
      </c>
      <c r="N205" s="1256">
        <v>0</v>
      </c>
      <c r="O205" s="1256">
        <v>0</v>
      </c>
      <c r="P205" s="1257">
        <v>930</v>
      </c>
      <c r="Q205" s="1231"/>
    </row>
    <row r="206" spans="1:17" ht="14">
      <c r="A206" s="1231"/>
      <c r="B206" s="1244">
        <v>45943</v>
      </c>
      <c r="C206" s="1245">
        <f t="shared" si="0"/>
        <v>22870</v>
      </c>
      <c r="D206" s="1246">
        <v>0</v>
      </c>
      <c r="E206" s="1246">
        <v>1238</v>
      </c>
      <c r="F206" s="1246">
        <v>1092</v>
      </c>
      <c r="G206" s="1247"/>
      <c r="H206" s="1248">
        <v>0</v>
      </c>
      <c r="I206" s="1249">
        <v>0</v>
      </c>
      <c r="J206" s="1249">
        <v>0</v>
      </c>
      <c r="K206" s="1249">
        <v>1170</v>
      </c>
      <c r="L206" s="1249">
        <v>0</v>
      </c>
      <c r="M206" s="1272">
        <v>6590</v>
      </c>
      <c r="N206" s="1249">
        <v>12780</v>
      </c>
      <c r="O206" s="1249">
        <v>0</v>
      </c>
      <c r="P206" s="1250">
        <v>0</v>
      </c>
      <c r="Q206" s="1231"/>
    </row>
    <row r="207" spans="1:17" ht="14">
      <c r="A207" s="1231"/>
      <c r="B207" s="1244">
        <v>45944</v>
      </c>
      <c r="C207" s="1245">
        <f t="shared" si="0"/>
        <v>2804</v>
      </c>
      <c r="D207" s="1246">
        <v>681</v>
      </c>
      <c r="E207" s="1246">
        <v>527</v>
      </c>
      <c r="F207" s="1246">
        <v>990</v>
      </c>
      <c r="G207" s="1247"/>
      <c r="H207" s="1248">
        <v>0</v>
      </c>
      <c r="I207" s="1249">
        <v>0</v>
      </c>
      <c r="J207" s="1249">
        <v>606</v>
      </c>
      <c r="K207" s="1249">
        <v>0</v>
      </c>
      <c r="L207" s="1249">
        <v>0</v>
      </c>
      <c r="M207" s="1249">
        <v>0</v>
      </c>
      <c r="N207" s="1249">
        <v>0</v>
      </c>
      <c r="O207" s="1249">
        <v>0</v>
      </c>
      <c r="P207" s="1250">
        <v>0</v>
      </c>
      <c r="Q207" s="1231"/>
    </row>
    <row r="208" spans="1:17" ht="14">
      <c r="A208" s="1231"/>
      <c r="B208" s="1244">
        <v>45945</v>
      </c>
      <c r="C208" s="1245">
        <f t="shared" si="0"/>
        <v>1454</v>
      </c>
      <c r="D208" s="1246">
        <v>0</v>
      </c>
      <c r="E208" s="1246">
        <v>344</v>
      </c>
      <c r="F208" s="1246">
        <v>0</v>
      </c>
      <c r="G208" s="1247"/>
      <c r="H208" s="1248">
        <v>1000</v>
      </c>
      <c r="I208" s="1249">
        <v>0</v>
      </c>
      <c r="J208" s="1249">
        <v>0</v>
      </c>
      <c r="K208" s="1249">
        <v>0</v>
      </c>
      <c r="L208" s="1249">
        <v>0</v>
      </c>
      <c r="M208" s="1249">
        <v>0</v>
      </c>
      <c r="N208" s="1249">
        <v>0</v>
      </c>
      <c r="O208" s="1249">
        <v>110</v>
      </c>
      <c r="P208" s="1250">
        <v>0</v>
      </c>
      <c r="Q208" s="1231"/>
    </row>
    <row r="209" spans="1:17" ht="14">
      <c r="A209" s="1231"/>
      <c r="B209" s="1244">
        <v>45946</v>
      </c>
      <c r="C209" s="1245">
        <f t="shared" si="0"/>
        <v>1290</v>
      </c>
      <c r="D209" s="1246">
        <v>156</v>
      </c>
      <c r="E209" s="1246">
        <v>594</v>
      </c>
      <c r="F209" s="1246">
        <v>0</v>
      </c>
      <c r="G209" s="1247"/>
      <c r="H209" s="1248">
        <v>0</v>
      </c>
      <c r="I209" s="1249">
        <v>0</v>
      </c>
      <c r="J209" s="1249">
        <v>0</v>
      </c>
      <c r="K209" s="1249">
        <v>0</v>
      </c>
      <c r="L209" s="1249">
        <v>0</v>
      </c>
      <c r="M209" s="1249">
        <v>0</v>
      </c>
      <c r="N209" s="1249">
        <v>0</v>
      </c>
      <c r="O209" s="1249">
        <v>110</v>
      </c>
      <c r="P209" s="1250">
        <v>430</v>
      </c>
      <c r="Q209" s="1231"/>
    </row>
    <row r="210" spans="1:17" ht="14">
      <c r="A210" s="1231"/>
      <c r="B210" s="1244">
        <v>45947</v>
      </c>
      <c r="C210" s="1245">
        <f t="shared" si="0"/>
        <v>133087</v>
      </c>
      <c r="D210" s="1246">
        <v>156</v>
      </c>
      <c r="E210" s="1246">
        <v>743</v>
      </c>
      <c r="F210" s="1246">
        <v>159</v>
      </c>
      <c r="G210" s="1247"/>
      <c r="H210" s="1248">
        <v>0</v>
      </c>
      <c r="I210" s="1249">
        <v>0</v>
      </c>
      <c r="J210" s="1249">
        <v>0</v>
      </c>
      <c r="K210" s="1249">
        <v>0</v>
      </c>
      <c r="L210" s="1249">
        <v>0</v>
      </c>
      <c r="M210" s="1249">
        <v>318</v>
      </c>
      <c r="N210" s="1249">
        <v>0</v>
      </c>
      <c r="O210" s="1272">
        <v>131711</v>
      </c>
      <c r="P210" s="1250">
        <v>0</v>
      </c>
      <c r="Q210" s="1231"/>
    </row>
    <row r="211" spans="1:17" ht="14">
      <c r="A211" s="1231"/>
      <c r="B211" s="1244">
        <v>45948</v>
      </c>
      <c r="C211" s="1245">
        <f t="shared" si="0"/>
        <v>30163</v>
      </c>
      <c r="D211" s="1246">
        <v>110</v>
      </c>
      <c r="E211" s="1246">
        <v>0</v>
      </c>
      <c r="F211" s="1246">
        <v>184</v>
      </c>
      <c r="G211" s="1247"/>
      <c r="H211" s="1248">
        <v>0</v>
      </c>
      <c r="I211" s="1249">
        <v>0</v>
      </c>
      <c r="J211" s="1249">
        <v>2849</v>
      </c>
      <c r="K211" s="1249">
        <v>1400</v>
      </c>
      <c r="L211" s="1249">
        <v>8000</v>
      </c>
      <c r="M211" s="1249">
        <v>886</v>
      </c>
      <c r="N211" s="1249">
        <v>16129</v>
      </c>
      <c r="O211" s="1249">
        <v>175</v>
      </c>
      <c r="P211" s="1250">
        <v>430</v>
      </c>
      <c r="Q211" s="1231"/>
    </row>
    <row r="212" spans="1:17" ht="14">
      <c r="A212" s="1231"/>
      <c r="B212" s="1251">
        <v>45949</v>
      </c>
      <c r="C212" s="1252">
        <f t="shared" si="0"/>
        <v>3580</v>
      </c>
      <c r="D212" s="1253">
        <v>0</v>
      </c>
      <c r="E212" s="1253">
        <v>1400</v>
      </c>
      <c r="F212" s="1253">
        <v>140</v>
      </c>
      <c r="G212" s="1254"/>
      <c r="H212" s="1255">
        <v>1400</v>
      </c>
      <c r="I212" s="1256">
        <v>0</v>
      </c>
      <c r="J212" s="1256">
        <v>0</v>
      </c>
      <c r="K212" s="1256">
        <v>0</v>
      </c>
      <c r="L212" s="1256">
        <v>0</v>
      </c>
      <c r="M212" s="1256">
        <v>640</v>
      </c>
      <c r="N212" s="1256">
        <v>0</v>
      </c>
      <c r="O212" s="1256">
        <v>0</v>
      </c>
      <c r="P212" s="1257">
        <v>0</v>
      </c>
      <c r="Q212" s="1231"/>
    </row>
    <row r="213" spans="1:17" ht="14">
      <c r="A213" s="1231"/>
      <c r="B213" s="1244">
        <v>45950</v>
      </c>
      <c r="C213" s="1245">
        <f t="shared" si="0"/>
        <v>1950</v>
      </c>
      <c r="D213" s="1246">
        <v>273</v>
      </c>
      <c r="E213" s="1246">
        <v>950</v>
      </c>
      <c r="F213" s="1246">
        <v>567</v>
      </c>
      <c r="G213" s="1247"/>
      <c r="H213" s="1248">
        <v>0</v>
      </c>
      <c r="I213" s="1249">
        <v>0</v>
      </c>
      <c r="J213" s="1249">
        <v>0</v>
      </c>
      <c r="K213" s="1249">
        <v>0</v>
      </c>
      <c r="L213" s="1249">
        <v>0</v>
      </c>
      <c r="M213" s="1249">
        <v>160</v>
      </c>
      <c r="N213" s="1249">
        <v>0</v>
      </c>
      <c r="O213" s="1249">
        <v>0</v>
      </c>
      <c r="P213" s="1250">
        <v>0</v>
      </c>
      <c r="Q213" s="1231"/>
    </row>
    <row r="214" spans="1:17" ht="14">
      <c r="A214" s="1231"/>
      <c r="B214" s="1244">
        <v>45951</v>
      </c>
      <c r="C214" s="1245">
        <f t="shared" si="0"/>
        <v>3730</v>
      </c>
      <c r="D214" s="1246">
        <v>273</v>
      </c>
      <c r="E214" s="1246">
        <v>156</v>
      </c>
      <c r="F214" s="1246">
        <v>621</v>
      </c>
      <c r="G214" s="1247"/>
      <c r="H214" s="1248">
        <v>0</v>
      </c>
      <c r="I214" s="1249">
        <v>2090</v>
      </c>
      <c r="J214" s="1249">
        <v>0</v>
      </c>
      <c r="K214" s="1249">
        <v>0</v>
      </c>
      <c r="L214" s="1249">
        <v>0</v>
      </c>
      <c r="M214" s="1249">
        <v>160</v>
      </c>
      <c r="N214" s="1249">
        <v>0</v>
      </c>
      <c r="O214" s="1249">
        <v>0</v>
      </c>
      <c r="P214" s="1250">
        <v>430</v>
      </c>
      <c r="Q214" s="1231"/>
    </row>
    <row r="215" spans="1:17" ht="14">
      <c r="A215" s="1231"/>
      <c r="B215" s="1244">
        <v>45952</v>
      </c>
      <c r="C215" s="1245">
        <f t="shared" si="0"/>
        <v>3822</v>
      </c>
      <c r="D215" s="1246">
        <v>388</v>
      </c>
      <c r="E215" s="1246">
        <v>1250</v>
      </c>
      <c r="F215" s="1246">
        <v>994</v>
      </c>
      <c r="G215" s="1247"/>
      <c r="H215" s="1248">
        <v>0</v>
      </c>
      <c r="I215" s="1249">
        <v>0</v>
      </c>
      <c r="J215" s="1249">
        <v>0</v>
      </c>
      <c r="K215" s="1249">
        <v>0</v>
      </c>
      <c r="L215" s="1249">
        <v>0</v>
      </c>
      <c r="M215" s="1249">
        <v>160</v>
      </c>
      <c r="N215" s="1249">
        <v>0</v>
      </c>
      <c r="O215" s="1249">
        <v>600</v>
      </c>
      <c r="P215" s="1250">
        <v>430</v>
      </c>
      <c r="Q215" s="1231"/>
    </row>
    <row r="216" spans="1:17" ht="14">
      <c r="A216" s="1231"/>
      <c r="B216" s="1244">
        <v>45953</v>
      </c>
      <c r="C216" s="1245">
        <f t="shared" si="0"/>
        <v>4110</v>
      </c>
      <c r="D216" s="1246">
        <v>564</v>
      </c>
      <c r="E216" s="1246">
        <v>942</v>
      </c>
      <c r="F216" s="1246">
        <v>378</v>
      </c>
      <c r="G216" s="1247"/>
      <c r="H216" s="1248">
        <v>0</v>
      </c>
      <c r="I216" s="1249">
        <v>0</v>
      </c>
      <c r="J216" s="1249">
        <v>0</v>
      </c>
      <c r="K216" s="1249">
        <v>0</v>
      </c>
      <c r="L216" s="1249">
        <v>0</v>
      </c>
      <c r="M216" s="1249">
        <v>1726</v>
      </c>
      <c r="N216" s="1249">
        <v>0</v>
      </c>
      <c r="O216" s="1249">
        <v>0</v>
      </c>
      <c r="P216" s="1250">
        <v>500</v>
      </c>
      <c r="Q216" s="1231"/>
    </row>
    <row r="217" spans="1:17" ht="14">
      <c r="A217" s="1231"/>
      <c r="B217" s="1244">
        <v>45954</v>
      </c>
      <c r="C217" s="1245">
        <f t="shared" si="0"/>
        <v>13386</v>
      </c>
      <c r="D217" s="1246">
        <v>156</v>
      </c>
      <c r="E217" s="1246">
        <v>1142</v>
      </c>
      <c r="F217" s="1246">
        <v>1134</v>
      </c>
      <c r="G217" s="1247"/>
      <c r="H217" s="1248">
        <v>2100</v>
      </c>
      <c r="I217" s="1249">
        <v>0</v>
      </c>
      <c r="J217" s="1249">
        <v>0</v>
      </c>
      <c r="K217" s="1249">
        <v>0</v>
      </c>
      <c r="L217" s="1249">
        <v>0</v>
      </c>
      <c r="M217" s="1249">
        <v>8424</v>
      </c>
      <c r="N217" s="1249">
        <v>0</v>
      </c>
      <c r="O217" s="1249">
        <v>0</v>
      </c>
      <c r="P217" s="1250">
        <v>430</v>
      </c>
      <c r="Q217" s="1231"/>
    </row>
    <row r="218" spans="1:17" ht="14">
      <c r="A218" s="1231"/>
      <c r="B218" s="1244">
        <v>45955</v>
      </c>
      <c r="C218" s="1245">
        <f t="shared" si="0"/>
        <v>25057</v>
      </c>
      <c r="D218" s="1246">
        <v>0</v>
      </c>
      <c r="E218" s="1246">
        <v>0</v>
      </c>
      <c r="F218" s="1246">
        <v>165</v>
      </c>
      <c r="G218" s="1247"/>
      <c r="H218" s="1248">
        <v>13812</v>
      </c>
      <c r="I218" s="1249">
        <v>0</v>
      </c>
      <c r="J218" s="1249">
        <v>0</v>
      </c>
      <c r="K218" s="1249">
        <v>0</v>
      </c>
      <c r="L218" s="1249">
        <v>0</v>
      </c>
      <c r="M218" s="1249">
        <v>10580</v>
      </c>
      <c r="N218" s="1249">
        <v>0</v>
      </c>
      <c r="O218" s="1249">
        <v>0</v>
      </c>
      <c r="P218" s="1250">
        <v>500</v>
      </c>
      <c r="Q218" s="1231"/>
    </row>
    <row r="219" spans="1:17" ht="14">
      <c r="A219" s="1231"/>
      <c r="B219" s="1251">
        <v>45956</v>
      </c>
      <c r="C219" s="1252">
        <f t="shared" si="0"/>
        <v>3812</v>
      </c>
      <c r="D219" s="1253">
        <v>0</v>
      </c>
      <c r="E219" s="1253">
        <v>2097</v>
      </c>
      <c r="F219" s="1253">
        <v>1435</v>
      </c>
      <c r="G219" s="1254"/>
      <c r="H219" s="1255">
        <v>0</v>
      </c>
      <c r="I219" s="1256">
        <v>0</v>
      </c>
      <c r="J219" s="1256">
        <v>0</v>
      </c>
      <c r="K219" s="1256">
        <v>0</v>
      </c>
      <c r="L219" s="1256">
        <v>0</v>
      </c>
      <c r="M219" s="1256">
        <v>280</v>
      </c>
      <c r="N219" s="1256">
        <v>0</v>
      </c>
      <c r="O219" s="1256">
        <v>0</v>
      </c>
      <c r="P219" s="1257">
        <v>0</v>
      </c>
      <c r="Q219" s="1231"/>
    </row>
    <row r="220" spans="1:17" ht="14">
      <c r="A220" s="1231"/>
      <c r="B220" s="1244">
        <v>45957</v>
      </c>
      <c r="C220" s="1245">
        <f t="shared" si="0"/>
        <v>1936</v>
      </c>
      <c r="D220" s="1246">
        <v>454</v>
      </c>
      <c r="E220" s="1246">
        <v>1100</v>
      </c>
      <c r="F220" s="1246">
        <v>0</v>
      </c>
      <c r="G220" s="1247"/>
      <c r="H220" s="1248">
        <v>0</v>
      </c>
      <c r="I220" s="1249">
        <v>0</v>
      </c>
      <c r="J220" s="1249">
        <v>382</v>
      </c>
      <c r="K220" s="1249">
        <v>0</v>
      </c>
      <c r="L220" s="1249">
        <v>0</v>
      </c>
      <c r="M220" s="1249">
        <v>0</v>
      </c>
      <c r="N220" s="1249">
        <v>0</v>
      </c>
      <c r="O220" s="1249">
        <v>0</v>
      </c>
      <c r="P220" s="1250">
        <v>0</v>
      </c>
      <c r="Q220" s="1231"/>
    </row>
    <row r="221" spans="1:17" ht="14">
      <c r="A221" s="1231"/>
      <c r="B221" s="1244">
        <v>45958</v>
      </c>
      <c r="C221" s="1245">
        <f t="shared" si="0"/>
        <v>1683</v>
      </c>
      <c r="D221" s="1246">
        <v>348</v>
      </c>
      <c r="E221" s="1246">
        <v>129</v>
      </c>
      <c r="F221" s="1246">
        <v>326</v>
      </c>
      <c r="G221" s="1247"/>
      <c r="H221" s="1248">
        <v>880</v>
      </c>
      <c r="I221" s="1249">
        <v>0</v>
      </c>
      <c r="J221" s="1249">
        <v>0</v>
      </c>
      <c r="K221" s="1249">
        <v>0</v>
      </c>
      <c r="L221" s="1249">
        <v>0</v>
      </c>
      <c r="M221" s="1249">
        <v>0</v>
      </c>
      <c r="N221" s="1249">
        <v>0</v>
      </c>
      <c r="O221" s="1249">
        <v>0</v>
      </c>
      <c r="P221" s="1250">
        <v>0</v>
      </c>
      <c r="Q221" s="1231"/>
    </row>
    <row r="222" spans="1:17" ht="14">
      <c r="A222" s="1231"/>
      <c r="B222" s="1244">
        <v>45959</v>
      </c>
      <c r="C222" s="1245">
        <f t="shared" si="0"/>
        <v>2851</v>
      </c>
      <c r="D222" s="1246">
        <v>382</v>
      </c>
      <c r="E222" s="1246">
        <v>536</v>
      </c>
      <c r="F222" s="1246">
        <v>979</v>
      </c>
      <c r="G222" s="1247"/>
      <c r="H222" s="1248">
        <v>0</v>
      </c>
      <c r="I222" s="1249">
        <v>0</v>
      </c>
      <c r="J222" s="1249">
        <v>0</v>
      </c>
      <c r="K222" s="1249">
        <v>0</v>
      </c>
      <c r="L222" s="1249">
        <v>0</v>
      </c>
      <c r="M222" s="1249">
        <v>280</v>
      </c>
      <c r="N222" s="1249">
        <v>174</v>
      </c>
      <c r="O222" s="1249">
        <v>0</v>
      </c>
      <c r="P222" s="1250">
        <v>500</v>
      </c>
      <c r="Q222" s="1231"/>
    </row>
    <row r="223" spans="1:17" ht="14">
      <c r="A223" s="1231"/>
      <c r="B223" s="1244">
        <v>45960</v>
      </c>
      <c r="C223" s="1245">
        <f t="shared" si="0"/>
        <v>2597</v>
      </c>
      <c r="D223" s="1246">
        <v>516</v>
      </c>
      <c r="E223" s="1246">
        <v>654</v>
      </c>
      <c r="F223" s="1246">
        <v>1267</v>
      </c>
      <c r="G223" s="1247"/>
      <c r="H223" s="1248">
        <v>0</v>
      </c>
      <c r="I223" s="1249">
        <v>0</v>
      </c>
      <c r="J223" s="1249">
        <v>0</v>
      </c>
      <c r="K223" s="1249">
        <v>0</v>
      </c>
      <c r="L223" s="1249">
        <v>0</v>
      </c>
      <c r="M223" s="1249">
        <v>160</v>
      </c>
      <c r="N223" s="1249">
        <v>0</v>
      </c>
      <c r="O223" s="1249">
        <v>0</v>
      </c>
      <c r="P223" s="1250">
        <v>0</v>
      </c>
      <c r="Q223" s="1231"/>
    </row>
    <row r="224" spans="1:17" ht="14">
      <c r="A224" s="1231"/>
      <c r="B224" s="1259">
        <v>45961</v>
      </c>
      <c r="C224" s="1260">
        <f t="shared" si="0"/>
        <v>9427</v>
      </c>
      <c r="D224" s="1261">
        <v>383</v>
      </c>
      <c r="E224" s="1261">
        <v>0</v>
      </c>
      <c r="F224" s="1261">
        <v>2198</v>
      </c>
      <c r="G224" s="1262"/>
      <c r="H224" s="1263">
        <v>6000</v>
      </c>
      <c r="I224" s="1264">
        <v>0</v>
      </c>
      <c r="J224" s="1264">
        <v>0</v>
      </c>
      <c r="K224" s="1264">
        <v>0</v>
      </c>
      <c r="L224" s="1264">
        <v>0</v>
      </c>
      <c r="M224" s="1264">
        <v>230</v>
      </c>
      <c r="N224" s="1264">
        <v>116</v>
      </c>
      <c r="O224" s="1264">
        <v>0</v>
      </c>
      <c r="P224" s="1265">
        <v>500</v>
      </c>
      <c r="Q224" s="1231"/>
    </row>
    <row r="225" spans="1:17" ht="14">
      <c r="A225" s="1231"/>
      <c r="B225" s="1266" t="s">
        <v>413</v>
      </c>
      <c r="C225" s="1267">
        <f t="shared" si="0"/>
        <v>358457</v>
      </c>
      <c r="D225" s="1268">
        <f t="shared" ref="D225:F225" si="13">SUM(D194:D224)</f>
        <v>7953</v>
      </c>
      <c r="E225" s="1268">
        <f t="shared" si="13"/>
        <v>21809</v>
      </c>
      <c r="F225" s="1268">
        <f t="shared" si="13"/>
        <v>18899</v>
      </c>
      <c r="G225" s="1269"/>
      <c r="H225" s="1268">
        <f t="shared" ref="H225:P225" si="14">SUM(H194:H224)</f>
        <v>40652</v>
      </c>
      <c r="I225" s="1268">
        <f t="shared" si="14"/>
        <v>15486</v>
      </c>
      <c r="J225" s="1268">
        <f t="shared" si="14"/>
        <v>7903</v>
      </c>
      <c r="K225" s="1268">
        <f t="shared" si="14"/>
        <v>9020</v>
      </c>
      <c r="L225" s="1268">
        <f t="shared" si="14"/>
        <v>8000</v>
      </c>
      <c r="M225" s="1268">
        <f t="shared" si="14"/>
        <v>47043</v>
      </c>
      <c r="N225" s="1268">
        <f t="shared" si="14"/>
        <v>41297</v>
      </c>
      <c r="O225" s="1268">
        <f t="shared" si="14"/>
        <v>132955</v>
      </c>
      <c r="P225" s="1270">
        <f t="shared" si="14"/>
        <v>7440</v>
      </c>
      <c r="Q225" s="1231"/>
    </row>
    <row r="226" spans="1:17" ht="14">
      <c r="A226" s="1231"/>
      <c r="B226" s="1244">
        <v>45962</v>
      </c>
      <c r="C226" s="1245">
        <f t="shared" si="0"/>
        <v>39999</v>
      </c>
      <c r="D226" s="1246">
        <v>360</v>
      </c>
      <c r="E226" s="1246">
        <v>0</v>
      </c>
      <c r="F226" s="1246">
        <v>1019</v>
      </c>
      <c r="G226" s="1247"/>
      <c r="H226" s="1248">
        <v>0</v>
      </c>
      <c r="I226" s="1249">
        <v>2777</v>
      </c>
      <c r="J226" s="1249">
        <v>0</v>
      </c>
      <c r="K226" s="1249">
        <v>0</v>
      </c>
      <c r="L226" s="1249">
        <v>0</v>
      </c>
      <c r="M226" s="1249">
        <v>1507</v>
      </c>
      <c r="N226" s="1249">
        <v>836</v>
      </c>
      <c r="O226" s="1272">
        <v>33000</v>
      </c>
      <c r="P226" s="1250">
        <v>500</v>
      </c>
      <c r="Q226" s="1231"/>
    </row>
    <row r="227" spans="1:17" ht="14">
      <c r="A227" s="1231"/>
      <c r="B227" s="1251">
        <v>45963</v>
      </c>
      <c r="C227" s="1252">
        <f t="shared" si="0"/>
        <v>4823</v>
      </c>
      <c r="D227" s="1253">
        <v>237</v>
      </c>
      <c r="E227" s="1253">
        <v>0</v>
      </c>
      <c r="F227" s="1253">
        <v>0</v>
      </c>
      <c r="G227" s="1254"/>
      <c r="H227" s="1255">
        <v>0</v>
      </c>
      <c r="I227" s="1256">
        <v>2588</v>
      </c>
      <c r="J227" s="1256">
        <v>0</v>
      </c>
      <c r="K227" s="1256">
        <v>1500</v>
      </c>
      <c r="L227" s="1256">
        <v>0</v>
      </c>
      <c r="M227" s="1256">
        <v>0</v>
      </c>
      <c r="N227" s="1256">
        <v>498</v>
      </c>
      <c r="O227" s="1256">
        <v>0</v>
      </c>
      <c r="P227" s="1257">
        <v>0</v>
      </c>
      <c r="Q227" s="1231"/>
    </row>
    <row r="228" spans="1:17" ht="14">
      <c r="A228" s="1231"/>
      <c r="B228" s="1244">
        <v>45964</v>
      </c>
      <c r="C228" s="1245">
        <f t="shared" si="0"/>
        <v>15816</v>
      </c>
      <c r="D228" s="1246">
        <v>0</v>
      </c>
      <c r="E228" s="1246">
        <v>0</v>
      </c>
      <c r="F228" s="1246">
        <v>0</v>
      </c>
      <c r="G228" s="1247"/>
      <c r="H228" s="1248">
        <v>6700</v>
      </c>
      <c r="I228" s="1249">
        <v>6700</v>
      </c>
      <c r="J228" s="1249">
        <v>872</v>
      </c>
      <c r="K228" s="1249">
        <v>0</v>
      </c>
      <c r="L228" s="1249">
        <v>0</v>
      </c>
      <c r="M228" s="1249">
        <v>1044</v>
      </c>
      <c r="N228" s="1249">
        <v>0</v>
      </c>
      <c r="O228" s="1249">
        <v>0</v>
      </c>
      <c r="P228" s="1250">
        <v>500</v>
      </c>
      <c r="Q228" s="1231"/>
    </row>
    <row r="229" spans="1:17" ht="14">
      <c r="A229" s="1231"/>
      <c r="B229" s="1244">
        <v>45965</v>
      </c>
      <c r="C229" s="1245">
        <f t="shared" si="0"/>
        <v>2762</v>
      </c>
      <c r="D229" s="1246">
        <v>156</v>
      </c>
      <c r="E229" s="1246">
        <v>680</v>
      </c>
      <c r="F229" s="1246">
        <v>321</v>
      </c>
      <c r="G229" s="1247"/>
      <c r="H229" s="1248">
        <v>0</v>
      </c>
      <c r="I229" s="1249">
        <v>0</v>
      </c>
      <c r="J229" s="1249">
        <v>1605</v>
      </c>
      <c r="K229" s="1249">
        <v>0</v>
      </c>
      <c r="L229" s="1249">
        <v>0</v>
      </c>
      <c r="M229" s="1249">
        <v>0</v>
      </c>
      <c r="N229" s="1249">
        <v>0</v>
      </c>
      <c r="O229" s="1249">
        <v>0</v>
      </c>
      <c r="P229" s="1250">
        <v>0</v>
      </c>
      <c r="Q229" s="1231"/>
    </row>
    <row r="230" spans="1:17" ht="14">
      <c r="A230" s="1231"/>
      <c r="B230" s="1244">
        <v>45966</v>
      </c>
      <c r="C230" s="1245">
        <f t="shared" si="0"/>
        <v>3313</v>
      </c>
      <c r="D230" s="1246">
        <v>0</v>
      </c>
      <c r="E230" s="1246">
        <v>1250</v>
      </c>
      <c r="F230" s="1246">
        <v>980</v>
      </c>
      <c r="G230" s="1247"/>
      <c r="H230" s="1248">
        <v>0</v>
      </c>
      <c r="I230" s="1249">
        <v>0</v>
      </c>
      <c r="J230" s="1249">
        <v>0</v>
      </c>
      <c r="K230" s="1249">
        <v>0</v>
      </c>
      <c r="L230" s="1249">
        <v>0</v>
      </c>
      <c r="M230" s="1249">
        <v>387</v>
      </c>
      <c r="N230" s="1249">
        <v>336</v>
      </c>
      <c r="O230" s="1249">
        <v>360</v>
      </c>
      <c r="P230" s="1250">
        <v>0</v>
      </c>
      <c r="Q230" s="1231"/>
    </row>
    <row r="231" spans="1:17" ht="14">
      <c r="A231" s="1231"/>
      <c r="B231" s="1244">
        <v>45967</v>
      </c>
      <c r="C231" s="1245">
        <f t="shared" si="0"/>
        <v>1528</v>
      </c>
      <c r="D231" s="1246">
        <v>0</v>
      </c>
      <c r="E231" s="1246">
        <v>498</v>
      </c>
      <c r="F231" s="1246">
        <v>0</v>
      </c>
      <c r="G231" s="1247"/>
      <c r="H231" s="1248">
        <v>0</v>
      </c>
      <c r="I231" s="1249">
        <v>0</v>
      </c>
      <c r="J231" s="1249">
        <v>910</v>
      </c>
      <c r="K231" s="1249">
        <v>0</v>
      </c>
      <c r="L231" s="1249">
        <v>0</v>
      </c>
      <c r="M231" s="1249">
        <v>0</v>
      </c>
      <c r="N231" s="1249">
        <v>0</v>
      </c>
      <c r="O231" s="1249">
        <v>120</v>
      </c>
      <c r="P231" s="1250">
        <v>0</v>
      </c>
      <c r="Q231" s="1231"/>
    </row>
    <row r="232" spans="1:17" ht="14">
      <c r="A232" s="1231"/>
      <c r="B232" s="1244">
        <v>45968</v>
      </c>
      <c r="C232" s="1245">
        <f t="shared" si="0"/>
        <v>1942</v>
      </c>
      <c r="D232" s="1246">
        <v>0</v>
      </c>
      <c r="E232" s="1246">
        <v>695</v>
      </c>
      <c r="F232" s="1246">
        <v>538</v>
      </c>
      <c r="G232" s="1247"/>
      <c r="H232" s="1248">
        <v>0</v>
      </c>
      <c r="I232" s="1249">
        <v>0</v>
      </c>
      <c r="J232" s="1249">
        <v>0</v>
      </c>
      <c r="K232" s="1249">
        <v>0</v>
      </c>
      <c r="L232" s="1249">
        <v>0</v>
      </c>
      <c r="M232" s="1249">
        <v>209</v>
      </c>
      <c r="N232" s="1249">
        <v>0</v>
      </c>
      <c r="O232" s="1249">
        <v>0</v>
      </c>
      <c r="P232" s="1250">
        <v>500</v>
      </c>
      <c r="Q232" s="1231"/>
    </row>
    <row r="233" spans="1:17" ht="14">
      <c r="A233" s="1231"/>
      <c r="B233" s="1244">
        <v>45969</v>
      </c>
      <c r="C233" s="1245">
        <f t="shared" si="0"/>
        <v>7211</v>
      </c>
      <c r="D233" s="1246">
        <v>0</v>
      </c>
      <c r="E233" s="1246">
        <v>0</v>
      </c>
      <c r="F233" s="1246">
        <v>0</v>
      </c>
      <c r="G233" s="1247"/>
      <c r="H233" s="1248">
        <v>5001</v>
      </c>
      <c r="I233" s="1249">
        <v>0</v>
      </c>
      <c r="J233" s="1249">
        <v>0</v>
      </c>
      <c r="K233" s="1249">
        <v>0</v>
      </c>
      <c r="L233" s="1249">
        <v>0</v>
      </c>
      <c r="M233" s="1249">
        <v>0</v>
      </c>
      <c r="N233" s="1249">
        <v>2210</v>
      </c>
      <c r="O233" s="1249">
        <v>0</v>
      </c>
      <c r="P233" s="1250">
        <v>0</v>
      </c>
      <c r="Q233" s="1231"/>
    </row>
    <row r="234" spans="1:17" ht="14">
      <c r="A234" s="1231"/>
      <c r="B234" s="1251">
        <v>45970</v>
      </c>
      <c r="C234" s="1245">
        <f t="shared" si="0"/>
        <v>9611</v>
      </c>
      <c r="D234" s="1253">
        <v>0</v>
      </c>
      <c r="E234" s="1253">
        <v>372</v>
      </c>
      <c r="F234" s="1253">
        <v>245</v>
      </c>
      <c r="G234" s="1254"/>
      <c r="H234" s="1255">
        <v>7758</v>
      </c>
      <c r="I234" s="1256">
        <v>0</v>
      </c>
      <c r="J234" s="1256">
        <v>0</v>
      </c>
      <c r="K234" s="1256">
        <v>0</v>
      </c>
      <c r="L234" s="1256">
        <v>0</v>
      </c>
      <c r="M234" s="1256">
        <v>976</v>
      </c>
      <c r="N234" s="1256">
        <v>0</v>
      </c>
      <c r="O234" s="1256">
        <v>260</v>
      </c>
      <c r="P234" s="1257">
        <v>0</v>
      </c>
      <c r="Q234" s="1231"/>
    </row>
    <row r="235" spans="1:17" ht="14">
      <c r="A235" s="1231"/>
      <c r="B235" s="1244">
        <v>45971</v>
      </c>
      <c r="C235" s="1271">
        <f t="shared" si="0"/>
        <v>3284</v>
      </c>
      <c r="D235" s="1246">
        <v>192</v>
      </c>
      <c r="E235" s="1246">
        <v>897</v>
      </c>
      <c r="F235" s="1246">
        <v>1530</v>
      </c>
      <c r="G235" s="1247"/>
      <c r="H235" s="1248">
        <v>0</v>
      </c>
      <c r="I235" s="1249">
        <v>0</v>
      </c>
      <c r="J235" s="1249">
        <v>0</v>
      </c>
      <c r="K235" s="1249">
        <v>0</v>
      </c>
      <c r="L235" s="1249">
        <v>0</v>
      </c>
      <c r="M235" s="1249">
        <v>0</v>
      </c>
      <c r="N235" s="1249">
        <v>165</v>
      </c>
      <c r="O235" s="1249">
        <v>0</v>
      </c>
      <c r="P235" s="1250">
        <v>500</v>
      </c>
      <c r="Q235" s="1231"/>
    </row>
    <row r="236" spans="1:17" ht="14">
      <c r="A236" s="1231"/>
      <c r="B236" s="1244">
        <v>45972</v>
      </c>
      <c r="C236" s="1245">
        <f t="shared" si="0"/>
        <v>2597</v>
      </c>
      <c r="D236" s="1246">
        <v>164</v>
      </c>
      <c r="E236" s="1246">
        <v>774</v>
      </c>
      <c r="F236" s="1246">
        <v>387</v>
      </c>
      <c r="G236" s="1247"/>
      <c r="H236" s="1248">
        <v>0</v>
      </c>
      <c r="I236" s="1249">
        <v>0</v>
      </c>
      <c r="J236" s="1249">
        <v>1272</v>
      </c>
      <c r="K236" s="1249">
        <v>0</v>
      </c>
      <c r="L236" s="1249">
        <v>0</v>
      </c>
      <c r="M236" s="1249">
        <v>0</v>
      </c>
      <c r="N236" s="1249">
        <v>0</v>
      </c>
      <c r="O236" s="1249">
        <v>0</v>
      </c>
      <c r="P236" s="1250">
        <v>0</v>
      </c>
      <c r="Q236" s="1231"/>
    </row>
    <row r="237" spans="1:17" ht="14">
      <c r="A237" s="1231"/>
      <c r="B237" s="1244">
        <v>45973</v>
      </c>
      <c r="C237" s="1245">
        <f t="shared" si="0"/>
        <v>2322</v>
      </c>
      <c r="D237" s="1246">
        <v>156</v>
      </c>
      <c r="E237" s="1246">
        <v>950</v>
      </c>
      <c r="F237" s="1246">
        <v>716</v>
      </c>
      <c r="G237" s="1247"/>
      <c r="H237" s="1248">
        <v>0</v>
      </c>
      <c r="I237" s="1249">
        <v>0</v>
      </c>
      <c r="J237" s="1249">
        <v>0</v>
      </c>
      <c r="K237" s="1249">
        <v>0</v>
      </c>
      <c r="L237" s="1249">
        <v>0</v>
      </c>
      <c r="M237" s="1249">
        <v>0</v>
      </c>
      <c r="N237" s="1249">
        <v>0</v>
      </c>
      <c r="O237" s="1249">
        <v>0</v>
      </c>
      <c r="P237" s="1250">
        <v>500</v>
      </c>
      <c r="Q237" s="1231"/>
    </row>
    <row r="238" spans="1:17" ht="14">
      <c r="A238" s="1231"/>
      <c r="B238" s="1244">
        <v>45974</v>
      </c>
      <c r="C238" s="1245">
        <f t="shared" si="0"/>
        <v>2560</v>
      </c>
      <c r="D238" s="1246">
        <v>164</v>
      </c>
      <c r="E238" s="1246">
        <v>1100</v>
      </c>
      <c r="F238" s="1246">
        <v>1186</v>
      </c>
      <c r="G238" s="1247"/>
      <c r="H238" s="1248">
        <v>0</v>
      </c>
      <c r="I238" s="1249">
        <v>0</v>
      </c>
      <c r="J238" s="1249">
        <v>0</v>
      </c>
      <c r="K238" s="1249">
        <v>0</v>
      </c>
      <c r="L238" s="1249">
        <v>0</v>
      </c>
      <c r="M238" s="1249">
        <v>0</v>
      </c>
      <c r="N238" s="1249">
        <v>110</v>
      </c>
      <c r="O238" s="1249">
        <v>0</v>
      </c>
      <c r="P238" s="1250">
        <v>0</v>
      </c>
      <c r="Q238" s="1231"/>
    </row>
    <row r="239" spans="1:17" ht="14">
      <c r="A239" s="1231"/>
      <c r="B239" s="1244">
        <v>45975</v>
      </c>
      <c r="C239" s="1245">
        <f t="shared" si="0"/>
        <v>19823</v>
      </c>
      <c r="D239" s="1246">
        <v>327</v>
      </c>
      <c r="E239" s="1246">
        <v>788</v>
      </c>
      <c r="F239" s="1246">
        <v>1050</v>
      </c>
      <c r="G239" s="1247"/>
      <c r="H239" s="1248">
        <v>0</v>
      </c>
      <c r="I239" s="1249">
        <v>0</v>
      </c>
      <c r="J239" s="1249">
        <v>0</v>
      </c>
      <c r="K239" s="1249">
        <v>0</v>
      </c>
      <c r="L239" s="1249">
        <v>0</v>
      </c>
      <c r="M239" s="1249">
        <v>178</v>
      </c>
      <c r="N239" s="1249">
        <v>14000</v>
      </c>
      <c r="O239" s="1249">
        <v>0</v>
      </c>
      <c r="P239" s="1250">
        <v>3480</v>
      </c>
      <c r="Q239" s="1231"/>
    </row>
    <row r="240" spans="1:17" ht="14">
      <c r="A240" s="1231"/>
      <c r="B240" s="1244">
        <v>45976</v>
      </c>
      <c r="C240" s="1245">
        <f t="shared" si="0"/>
        <v>20831</v>
      </c>
      <c r="D240" s="1246">
        <v>0</v>
      </c>
      <c r="E240" s="1246">
        <v>0</v>
      </c>
      <c r="F240" s="1246">
        <v>0</v>
      </c>
      <c r="G240" s="1247"/>
      <c r="H240" s="1248">
        <v>1056</v>
      </c>
      <c r="I240" s="1249">
        <v>0</v>
      </c>
      <c r="J240" s="1249">
        <v>509</v>
      </c>
      <c r="K240" s="1249">
        <v>2000</v>
      </c>
      <c r="L240" s="1249">
        <v>0</v>
      </c>
      <c r="M240" s="1249">
        <v>356</v>
      </c>
      <c r="N240" s="1272">
        <v>16800</v>
      </c>
      <c r="O240" s="1249">
        <v>110</v>
      </c>
      <c r="P240" s="1250">
        <v>0</v>
      </c>
      <c r="Q240" s="1231"/>
    </row>
    <row r="241" spans="1:17" ht="14">
      <c r="A241" s="1231"/>
      <c r="B241" s="1251">
        <v>45977</v>
      </c>
      <c r="C241" s="1252">
        <f t="shared" si="0"/>
        <v>14284</v>
      </c>
      <c r="D241" s="1253">
        <v>0</v>
      </c>
      <c r="E241" s="1253">
        <v>0</v>
      </c>
      <c r="F241" s="1253">
        <v>0</v>
      </c>
      <c r="G241" s="1254"/>
      <c r="H241" s="1255">
        <v>0</v>
      </c>
      <c r="I241" s="1256">
        <v>0</v>
      </c>
      <c r="J241" s="1256">
        <v>2404</v>
      </c>
      <c r="K241" s="1256">
        <v>0</v>
      </c>
      <c r="L241" s="1256">
        <v>0</v>
      </c>
      <c r="M241" s="1256">
        <v>0</v>
      </c>
      <c r="N241" s="1256">
        <v>11880</v>
      </c>
      <c r="O241" s="1256">
        <v>0</v>
      </c>
      <c r="P241" s="1257">
        <v>0</v>
      </c>
      <c r="Q241" s="1231"/>
    </row>
    <row r="242" spans="1:17" ht="14">
      <c r="A242" s="1231"/>
      <c r="B242" s="1244">
        <v>45978</v>
      </c>
      <c r="C242" s="1245">
        <f t="shared" si="0"/>
        <v>1676</v>
      </c>
      <c r="D242" s="1246">
        <v>0</v>
      </c>
      <c r="E242" s="1246">
        <v>1000</v>
      </c>
      <c r="F242" s="1246">
        <v>176</v>
      </c>
      <c r="G242" s="1247"/>
      <c r="H242" s="1248">
        <v>0</v>
      </c>
      <c r="I242" s="1249">
        <v>0</v>
      </c>
      <c r="J242" s="1249">
        <v>0</v>
      </c>
      <c r="K242" s="1249">
        <v>0</v>
      </c>
      <c r="L242" s="1249">
        <v>0</v>
      </c>
      <c r="M242" s="1249">
        <v>0</v>
      </c>
      <c r="N242" s="1249">
        <v>0</v>
      </c>
      <c r="O242" s="1249">
        <v>0</v>
      </c>
      <c r="P242" s="1250">
        <v>500</v>
      </c>
      <c r="Q242" s="1231"/>
    </row>
    <row r="243" spans="1:17" ht="14">
      <c r="A243" s="1231"/>
      <c r="B243" s="1244">
        <v>45979</v>
      </c>
      <c r="C243" s="1245">
        <f t="shared" si="0"/>
        <v>2794</v>
      </c>
      <c r="D243" s="1246">
        <v>0</v>
      </c>
      <c r="E243" s="1246">
        <v>897</v>
      </c>
      <c r="F243" s="1246">
        <v>1510</v>
      </c>
      <c r="G243" s="1247"/>
      <c r="H243" s="1248">
        <v>0</v>
      </c>
      <c r="I243" s="1249">
        <v>0</v>
      </c>
      <c r="J243" s="1249">
        <v>0</v>
      </c>
      <c r="K243" s="1249">
        <v>0</v>
      </c>
      <c r="L243" s="1249">
        <v>0</v>
      </c>
      <c r="M243" s="1249">
        <v>387</v>
      </c>
      <c r="N243" s="1249">
        <v>0</v>
      </c>
      <c r="O243" s="1249">
        <v>0</v>
      </c>
      <c r="P243" s="1250">
        <v>0</v>
      </c>
      <c r="Q243" s="1231"/>
    </row>
    <row r="244" spans="1:17" ht="14">
      <c r="A244" s="1231"/>
      <c r="B244" s="1244">
        <v>45980</v>
      </c>
      <c r="C244" s="1245">
        <f t="shared" si="0"/>
        <v>1799</v>
      </c>
      <c r="D244" s="1246">
        <v>392</v>
      </c>
      <c r="E244" s="1246">
        <v>1100</v>
      </c>
      <c r="F244" s="1246">
        <v>307</v>
      </c>
      <c r="G244" s="1247"/>
      <c r="H244" s="1248">
        <v>0</v>
      </c>
      <c r="I244" s="1249">
        <v>0</v>
      </c>
      <c r="J244" s="1249">
        <v>0</v>
      </c>
      <c r="K244" s="1249">
        <v>0</v>
      </c>
      <c r="L244" s="1249">
        <v>0</v>
      </c>
      <c r="M244" s="1249">
        <v>0</v>
      </c>
      <c r="N244" s="1249">
        <v>0</v>
      </c>
      <c r="O244" s="1249">
        <v>0</v>
      </c>
      <c r="P244" s="1250">
        <v>0</v>
      </c>
      <c r="Q244" s="1231"/>
    </row>
    <row r="245" spans="1:17" ht="14">
      <c r="A245" s="1231"/>
      <c r="B245" s="1244">
        <v>45981</v>
      </c>
      <c r="C245" s="1245">
        <f t="shared" si="0"/>
        <v>1770</v>
      </c>
      <c r="D245" s="1246">
        <v>351</v>
      </c>
      <c r="E245" s="1246">
        <v>1000</v>
      </c>
      <c r="F245" s="1246">
        <v>419</v>
      </c>
      <c r="G245" s="1247"/>
      <c r="H245" s="1248">
        <v>0</v>
      </c>
      <c r="I245" s="1249">
        <v>0</v>
      </c>
      <c r="J245" s="1249">
        <v>0</v>
      </c>
      <c r="K245" s="1249">
        <v>0</v>
      </c>
      <c r="L245" s="1249">
        <v>0</v>
      </c>
      <c r="M245" s="1249">
        <v>0</v>
      </c>
      <c r="N245" s="1249">
        <v>0</v>
      </c>
      <c r="O245" s="1249">
        <v>0</v>
      </c>
      <c r="P245" s="1250">
        <v>0</v>
      </c>
      <c r="Q245" s="1231"/>
    </row>
    <row r="246" spans="1:17" ht="14">
      <c r="A246" s="1231"/>
      <c r="B246" s="1244">
        <v>45982</v>
      </c>
      <c r="C246" s="1245">
        <f t="shared" si="0"/>
        <v>15328</v>
      </c>
      <c r="D246" s="1246">
        <v>440</v>
      </c>
      <c r="E246" s="1246">
        <v>950</v>
      </c>
      <c r="F246" s="1246">
        <v>0</v>
      </c>
      <c r="G246" s="1247"/>
      <c r="H246" s="1248">
        <v>12238</v>
      </c>
      <c r="I246" s="1249">
        <v>600</v>
      </c>
      <c r="J246" s="1249">
        <v>0</v>
      </c>
      <c r="K246" s="1249">
        <v>0</v>
      </c>
      <c r="L246" s="1249">
        <v>0</v>
      </c>
      <c r="M246" s="1249">
        <v>600</v>
      </c>
      <c r="N246" s="1249">
        <v>0</v>
      </c>
      <c r="O246" s="1249">
        <v>0</v>
      </c>
      <c r="P246" s="1250">
        <v>500</v>
      </c>
      <c r="Q246" s="1231"/>
    </row>
    <row r="247" spans="1:17" ht="14">
      <c r="A247" s="1231"/>
      <c r="B247" s="1244">
        <v>45983</v>
      </c>
      <c r="C247" s="1245">
        <f t="shared" si="0"/>
        <v>6157</v>
      </c>
      <c r="D247" s="1246">
        <v>0</v>
      </c>
      <c r="E247" s="1246">
        <v>0</v>
      </c>
      <c r="F247" s="1246">
        <v>1480</v>
      </c>
      <c r="G247" s="1247"/>
      <c r="H247" s="1248">
        <v>0</v>
      </c>
      <c r="I247" s="1249">
        <v>0</v>
      </c>
      <c r="J247" s="1249">
        <v>2034</v>
      </c>
      <c r="K247" s="1249">
        <v>1900</v>
      </c>
      <c r="L247" s="1249">
        <v>0</v>
      </c>
      <c r="M247" s="1249">
        <v>743</v>
      </c>
      <c r="N247" s="1249">
        <v>0</v>
      </c>
      <c r="O247" s="1249">
        <v>0</v>
      </c>
      <c r="P247" s="1250">
        <v>0</v>
      </c>
      <c r="Q247" s="1231"/>
    </row>
    <row r="248" spans="1:17" ht="14">
      <c r="A248" s="1231"/>
      <c r="B248" s="1251">
        <v>45984</v>
      </c>
      <c r="C248" s="1245">
        <f t="shared" si="0"/>
        <v>15821</v>
      </c>
      <c r="D248" s="1253">
        <v>0</v>
      </c>
      <c r="E248" s="1253">
        <v>331</v>
      </c>
      <c r="F248" s="1253">
        <v>743</v>
      </c>
      <c r="G248" s="1254"/>
      <c r="H248" s="1255">
        <v>7756</v>
      </c>
      <c r="I248" s="1256">
        <v>6000</v>
      </c>
      <c r="J248" s="1256">
        <v>0</v>
      </c>
      <c r="K248" s="1256">
        <v>0</v>
      </c>
      <c r="L248" s="1256">
        <v>0</v>
      </c>
      <c r="M248" s="1256">
        <v>491</v>
      </c>
      <c r="N248" s="1256">
        <v>0</v>
      </c>
      <c r="O248" s="1256">
        <v>0</v>
      </c>
      <c r="P248" s="1257">
        <v>500</v>
      </c>
      <c r="Q248" s="1231"/>
    </row>
    <row r="249" spans="1:17" ht="14">
      <c r="A249" s="1231"/>
      <c r="B249" s="1244">
        <v>45985</v>
      </c>
      <c r="C249" s="1271">
        <f t="shared" si="0"/>
        <v>10994</v>
      </c>
      <c r="D249" s="1246">
        <v>0</v>
      </c>
      <c r="E249" s="1246">
        <v>1200</v>
      </c>
      <c r="F249" s="1246">
        <v>0</v>
      </c>
      <c r="G249" s="1247"/>
      <c r="H249" s="1248">
        <v>9330</v>
      </c>
      <c r="I249" s="1249">
        <v>0</v>
      </c>
      <c r="J249" s="1249">
        <v>0</v>
      </c>
      <c r="K249" s="1249">
        <v>0</v>
      </c>
      <c r="L249" s="1249">
        <v>0</v>
      </c>
      <c r="M249" s="1249">
        <v>464</v>
      </c>
      <c r="N249" s="1249">
        <v>0</v>
      </c>
      <c r="O249" s="1249">
        <v>0</v>
      </c>
      <c r="P249" s="1250">
        <v>0</v>
      </c>
      <c r="Q249" s="1231"/>
    </row>
    <row r="250" spans="1:17" ht="14">
      <c r="A250" s="1231"/>
      <c r="B250" s="1244">
        <v>45986</v>
      </c>
      <c r="C250" s="1245">
        <f t="shared" si="0"/>
        <v>1263</v>
      </c>
      <c r="D250" s="1246">
        <v>0</v>
      </c>
      <c r="E250" s="1246">
        <v>546</v>
      </c>
      <c r="F250" s="1246">
        <v>330</v>
      </c>
      <c r="G250" s="1247"/>
      <c r="H250" s="1248">
        <v>0</v>
      </c>
      <c r="I250" s="1249">
        <v>0</v>
      </c>
      <c r="J250" s="1249">
        <v>0</v>
      </c>
      <c r="K250" s="1249">
        <v>0</v>
      </c>
      <c r="L250" s="1249">
        <v>0</v>
      </c>
      <c r="M250" s="1249">
        <v>387</v>
      </c>
      <c r="N250" s="1249">
        <v>0</v>
      </c>
      <c r="O250" s="1249">
        <v>0</v>
      </c>
      <c r="P250" s="1250">
        <v>0</v>
      </c>
      <c r="Q250" s="1231"/>
    </row>
    <row r="251" spans="1:17" ht="14">
      <c r="A251" s="1231"/>
      <c r="B251" s="1244">
        <v>45987</v>
      </c>
      <c r="C251" s="1245">
        <f t="shared" si="0"/>
        <v>2381</v>
      </c>
      <c r="D251" s="1246">
        <v>0</v>
      </c>
      <c r="E251" s="1246">
        <v>950</v>
      </c>
      <c r="F251" s="1246">
        <v>931</v>
      </c>
      <c r="G251" s="1247"/>
      <c r="H251" s="1248">
        <v>0</v>
      </c>
      <c r="I251" s="1249">
        <v>0</v>
      </c>
      <c r="J251" s="1249">
        <v>0</v>
      </c>
      <c r="K251" s="1249">
        <v>0</v>
      </c>
      <c r="L251" s="1249">
        <v>0</v>
      </c>
      <c r="M251" s="1249">
        <v>0</v>
      </c>
      <c r="N251" s="1249">
        <v>0</v>
      </c>
      <c r="O251" s="1249">
        <v>0</v>
      </c>
      <c r="P251" s="1250">
        <v>500</v>
      </c>
      <c r="Q251" s="1231"/>
    </row>
    <row r="252" spans="1:17" ht="14">
      <c r="A252" s="1231"/>
      <c r="B252" s="1244">
        <v>45988</v>
      </c>
      <c r="C252" s="1245">
        <f t="shared" si="0"/>
        <v>135918</v>
      </c>
      <c r="D252" s="1246">
        <v>0</v>
      </c>
      <c r="E252" s="1246">
        <v>0</v>
      </c>
      <c r="F252" s="1246">
        <v>578</v>
      </c>
      <c r="G252" s="1247"/>
      <c r="H252" s="1248">
        <v>0</v>
      </c>
      <c r="I252" s="1249">
        <v>0</v>
      </c>
      <c r="J252" s="1249">
        <v>0</v>
      </c>
      <c r="K252" s="1249">
        <v>0</v>
      </c>
      <c r="L252" s="1249">
        <v>0</v>
      </c>
      <c r="M252" s="1249">
        <v>0</v>
      </c>
      <c r="N252" s="1249">
        <v>0</v>
      </c>
      <c r="O252" s="1249">
        <v>135340</v>
      </c>
      <c r="P252" s="1250">
        <v>0</v>
      </c>
      <c r="Q252" s="1231"/>
    </row>
    <row r="253" spans="1:17" ht="14">
      <c r="A253" s="1231"/>
      <c r="B253" s="1244">
        <v>45989</v>
      </c>
      <c r="C253" s="1245">
        <f t="shared" si="0"/>
        <v>13665</v>
      </c>
      <c r="D253" s="1246">
        <v>156</v>
      </c>
      <c r="E253" s="1246">
        <v>1100</v>
      </c>
      <c r="F253" s="1246">
        <v>506</v>
      </c>
      <c r="G253" s="1247"/>
      <c r="H253" s="1248">
        <v>8925</v>
      </c>
      <c r="I253" s="1249">
        <v>0</v>
      </c>
      <c r="J253" s="1249">
        <v>0</v>
      </c>
      <c r="K253" s="1249">
        <v>0</v>
      </c>
      <c r="L253" s="1249">
        <v>0</v>
      </c>
      <c r="M253" s="1249">
        <v>2978</v>
      </c>
      <c r="N253" s="1249">
        <v>0</v>
      </c>
      <c r="O253" s="1249">
        <v>0</v>
      </c>
      <c r="P253" s="1250">
        <v>0</v>
      </c>
      <c r="Q253" s="1231"/>
    </row>
    <row r="254" spans="1:17" ht="14">
      <c r="A254" s="1231"/>
      <c r="B254" s="1244">
        <v>45990</v>
      </c>
      <c r="C254" s="1245">
        <f t="shared" si="0"/>
        <v>9193</v>
      </c>
      <c r="D254" s="1246">
        <v>170</v>
      </c>
      <c r="E254" s="1246">
        <v>1080</v>
      </c>
      <c r="F254" s="1246">
        <v>0</v>
      </c>
      <c r="G254" s="1247"/>
      <c r="H254" s="1248">
        <v>3500</v>
      </c>
      <c r="I254" s="1249">
        <v>0</v>
      </c>
      <c r="J254" s="1249">
        <v>0</v>
      </c>
      <c r="K254" s="1281">
        <v>2900</v>
      </c>
      <c r="L254" s="1249">
        <v>0</v>
      </c>
      <c r="M254" s="1249">
        <v>1259</v>
      </c>
      <c r="N254" s="1249">
        <v>284</v>
      </c>
      <c r="O254" s="1249">
        <v>0</v>
      </c>
      <c r="P254" s="1250">
        <v>0</v>
      </c>
      <c r="Q254" s="1231"/>
    </row>
    <row r="255" spans="1:17" ht="14">
      <c r="A255" s="1231"/>
      <c r="B255" s="1259">
        <v>45991</v>
      </c>
      <c r="C255" s="1260">
        <f t="shared" si="0"/>
        <v>8814</v>
      </c>
      <c r="D255" s="1261">
        <v>0</v>
      </c>
      <c r="E255" s="1261">
        <v>0</v>
      </c>
      <c r="F255" s="1261">
        <v>0</v>
      </c>
      <c r="G255" s="1262"/>
      <c r="H255" s="1263">
        <v>0</v>
      </c>
      <c r="I255" s="1264">
        <v>0</v>
      </c>
      <c r="J255" s="1264">
        <v>4754</v>
      </c>
      <c r="K255" s="1264">
        <v>0</v>
      </c>
      <c r="L255" s="1264">
        <v>0</v>
      </c>
      <c r="M255" s="1264">
        <v>0</v>
      </c>
      <c r="N255" s="1264">
        <v>0</v>
      </c>
      <c r="O255" s="1264">
        <v>0</v>
      </c>
      <c r="P255" s="1265">
        <v>4060</v>
      </c>
      <c r="Q255" s="1231"/>
    </row>
    <row r="256" spans="1:17" ht="14">
      <c r="A256" s="1231"/>
      <c r="B256" s="1282" t="s">
        <v>414</v>
      </c>
      <c r="C256" s="1267">
        <f t="shared" si="0"/>
        <v>380279</v>
      </c>
      <c r="D256" s="1268">
        <f t="shared" ref="D256:F256" si="15">SUM(D226:D255)</f>
        <v>3265</v>
      </c>
      <c r="E256" s="1268">
        <f t="shared" si="15"/>
        <v>18158</v>
      </c>
      <c r="F256" s="1268">
        <f t="shared" si="15"/>
        <v>14952</v>
      </c>
      <c r="G256" s="1269"/>
      <c r="H256" s="1268">
        <f t="shared" ref="H256:P256" si="16">SUM(H226:H255)</f>
        <v>62264</v>
      </c>
      <c r="I256" s="1268">
        <f t="shared" si="16"/>
        <v>18665</v>
      </c>
      <c r="J256" s="1268">
        <f t="shared" si="16"/>
        <v>14360</v>
      </c>
      <c r="K256" s="1268">
        <f t="shared" si="16"/>
        <v>8300</v>
      </c>
      <c r="L256" s="1268">
        <f t="shared" si="16"/>
        <v>0</v>
      </c>
      <c r="M256" s="1268">
        <f t="shared" si="16"/>
        <v>11966</v>
      </c>
      <c r="N256" s="1268">
        <f t="shared" si="16"/>
        <v>47119</v>
      </c>
      <c r="O256" s="1268">
        <f t="shared" si="16"/>
        <v>169190</v>
      </c>
      <c r="P256" s="1270">
        <f t="shared" si="16"/>
        <v>12040</v>
      </c>
      <c r="Q256" s="1231"/>
    </row>
    <row r="257" spans="1:17" ht="14">
      <c r="A257" s="1231"/>
      <c r="B257" s="1244">
        <v>45992</v>
      </c>
      <c r="C257" s="1283">
        <f t="array" ref="C257:C1001">G257:G1391 + H257:H1391 + I257:I1391 + J257:J1391 + K257:K1391 + L257:L1391 + M257:M1391 + N257:N1391 + O257:O1391 + P257:P1391</f>
        <v>805</v>
      </c>
      <c r="D257" s="1246">
        <v>0</v>
      </c>
      <c r="E257" s="1246">
        <v>400</v>
      </c>
      <c r="F257" s="1246">
        <v>405</v>
      </c>
      <c r="G257" s="1284">
        <f t="array" ref="G257:G1001">D257:D1391 + E257:E1391 + F257:F1391</f>
        <v>805</v>
      </c>
      <c r="H257" s="1248">
        <v>0</v>
      </c>
      <c r="I257" s="1249">
        <v>0</v>
      </c>
      <c r="J257" s="1249">
        <v>0</v>
      </c>
      <c r="K257" s="1249">
        <v>0</v>
      </c>
      <c r="L257" s="1249">
        <v>0</v>
      </c>
      <c r="M257" s="1249">
        <v>0</v>
      </c>
      <c r="N257" s="1249">
        <v>0</v>
      </c>
      <c r="O257" s="1249">
        <v>0</v>
      </c>
      <c r="P257" s="1250">
        <v>0</v>
      </c>
      <c r="Q257" s="1231"/>
    </row>
    <row r="258" spans="1:17" ht="14">
      <c r="A258" s="1231"/>
      <c r="B258" s="1244">
        <v>45993</v>
      </c>
      <c r="C258" s="1245">
        <v>1487</v>
      </c>
      <c r="D258" s="1246">
        <v>0</v>
      </c>
      <c r="E258" s="1246">
        <v>1100</v>
      </c>
      <c r="F258" s="1246">
        <v>0</v>
      </c>
      <c r="G258" s="1247">
        <v>1100</v>
      </c>
      <c r="H258" s="1248">
        <v>0</v>
      </c>
      <c r="I258" s="1249">
        <v>0</v>
      </c>
      <c r="J258" s="1249">
        <v>0</v>
      </c>
      <c r="K258" s="1249">
        <v>0</v>
      </c>
      <c r="L258" s="1249">
        <v>0</v>
      </c>
      <c r="M258" s="1249">
        <v>387</v>
      </c>
      <c r="N258" s="1249">
        <v>0</v>
      </c>
      <c r="O258" s="1249">
        <v>0</v>
      </c>
      <c r="P258" s="1250">
        <v>0</v>
      </c>
      <c r="Q258" s="1231"/>
    </row>
    <row r="259" spans="1:17" ht="14">
      <c r="A259" s="1231"/>
      <c r="B259" s="1244">
        <v>45994</v>
      </c>
      <c r="C259" s="1245">
        <v>7588</v>
      </c>
      <c r="D259" s="1246">
        <v>0</v>
      </c>
      <c r="E259" s="1246">
        <v>773</v>
      </c>
      <c r="F259" s="1246">
        <v>0</v>
      </c>
      <c r="G259" s="1247">
        <v>773</v>
      </c>
      <c r="H259" s="1248">
        <v>6815</v>
      </c>
      <c r="I259" s="1249">
        <v>0</v>
      </c>
      <c r="J259" s="1249">
        <v>0</v>
      </c>
      <c r="K259" s="1249">
        <v>0</v>
      </c>
      <c r="L259" s="1249">
        <v>0</v>
      </c>
      <c r="M259" s="1249">
        <v>0</v>
      </c>
      <c r="N259" s="1249">
        <v>0</v>
      </c>
      <c r="O259" s="1249">
        <v>0</v>
      </c>
      <c r="P259" s="1250">
        <v>0</v>
      </c>
      <c r="Q259" s="1231"/>
    </row>
    <row r="260" spans="1:17" ht="14">
      <c r="A260" s="1231"/>
      <c r="B260" s="1244">
        <v>45995</v>
      </c>
      <c r="C260" s="1245">
        <v>4616</v>
      </c>
      <c r="D260" s="1246">
        <v>164</v>
      </c>
      <c r="E260" s="1246">
        <v>513</v>
      </c>
      <c r="F260" s="1246">
        <v>724</v>
      </c>
      <c r="G260" s="1247">
        <v>1401</v>
      </c>
      <c r="H260" s="1248">
        <v>0</v>
      </c>
      <c r="I260" s="1249">
        <v>2715</v>
      </c>
      <c r="J260" s="1249">
        <v>0</v>
      </c>
      <c r="K260" s="1249">
        <v>0</v>
      </c>
      <c r="L260" s="1249">
        <v>0</v>
      </c>
      <c r="M260" s="1249">
        <v>0</v>
      </c>
      <c r="N260" s="1249">
        <v>0</v>
      </c>
      <c r="O260" s="1249">
        <v>0</v>
      </c>
      <c r="P260" s="1250">
        <v>500</v>
      </c>
      <c r="Q260" s="1231"/>
    </row>
    <row r="261" spans="1:17" ht="14">
      <c r="A261" s="1231"/>
      <c r="B261" s="1244">
        <v>45996</v>
      </c>
      <c r="C261" s="1245">
        <v>43984</v>
      </c>
      <c r="D261" s="1246">
        <v>0</v>
      </c>
      <c r="E261" s="1246">
        <v>0</v>
      </c>
      <c r="F261" s="1246">
        <v>0</v>
      </c>
      <c r="G261" s="1247">
        <v>0</v>
      </c>
      <c r="H261" s="1248">
        <v>23990</v>
      </c>
      <c r="I261" s="1249">
        <v>4449</v>
      </c>
      <c r="J261" s="1249">
        <v>0</v>
      </c>
      <c r="K261" s="1249">
        <v>0</v>
      </c>
      <c r="L261" s="1249">
        <v>0</v>
      </c>
      <c r="M261" s="1249">
        <v>15045</v>
      </c>
      <c r="N261" s="1249">
        <v>0</v>
      </c>
      <c r="O261" s="1249">
        <v>0</v>
      </c>
      <c r="P261" s="1250">
        <v>500</v>
      </c>
      <c r="Q261" s="1231"/>
    </row>
    <row r="262" spans="1:17" ht="14">
      <c r="A262" s="1231"/>
      <c r="B262" s="1244">
        <v>45997</v>
      </c>
      <c r="C262" s="1245">
        <v>51538</v>
      </c>
      <c r="D262" s="1246">
        <v>1130</v>
      </c>
      <c r="E262" s="1246">
        <v>0</v>
      </c>
      <c r="F262" s="1246">
        <v>1788</v>
      </c>
      <c r="G262" s="1247">
        <v>2918</v>
      </c>
      <c r="H262" s="1248">
        <v>0</v>
      </c>
      <c r="I262" s="1249">
        <v>0</v>
      </c>
      <c r="J262" s="1249">
        <v>0</v>
      </c>
      <c r="K262" s="1249">
        <v>500</v>
      </c>
      <c r="L262" s="1249">
        <v>30000</v>
      </c>
      <c r="M262" s="1249">
        <v>820</v>
      </c>
      <c r="N262" s="1249">
        <v>16800</v>
      </c>
      <c r="O262" s="1249">
        <v>0</v>
      </c>
      <c r="P262" s="1250">
        <v>500</v>
      </c>
      <c r="Q262" s="1231"/>
    </row>
    <row r="263" spans="1:17" ht="14">
      <c r="A263" s="1231"/>
      <c r="B263" s="1251">
        <v>45998</v>
      </c>
      <c r="C263" s="1245">
        <v>19025</v>
      </c>
      <c r="D263" s="1253">
        <v>450</v>
      </c>
      <c r="E263" s="1253">
        <v>0</v>
      </c>
      <c r="F263" s="1253">
        <v>1310</v>
      </c>
      <c r="G263" s="1254">
        <v>1760</v>
      </c>
      <c r="H263" s="1255">
        <v>2500</v>
      </c>
      <c r="I263" s="1256">
        <v>0</v>
      </c>
      <c r="J263" s="1256">
        <v>0</v>
      </c>
      <c r="K263" s="1256">
        <v>0</v>
      </c>
      <c r="L263" s="1256">
        <v>0</v>
      </c>
      <c r="M263" s="1280">
        <v>14765</v>
      </c>
      <c r="N263" s="1256">
        <v>0</v>
      </c>
      <c r="O263" s="1256">
        <v>0</v>
      </c>
      <c r="P263" s="1257">
        <v>0</v>
      </c>
      <c r="Q263" s="1231"/>
    </row>
    <row r="264" spans="1:17" ht="14">
      <c r="A264" s="1231"/>
      <c r="B264" s="1244">
        <v>45999</v>
      </c>
      <c r="C264" s="1271">
        <v>9303</v>
      </c>
      <c r="D264" s="1246">
        <v>0</v>
      </c>
      <c r="E264" s="1246">
        <v>751</v>
      </c>
      <c r="F264" s="1246">
        <v>490</v>
      </c>
      <c r="G264" s="1247">
        <v>1241</v>
      </c>
      <c r="H264" s="1248">
        <v>5734</v>
      </c>
      <c r="I264" s="1249">
        <v>0</v>
      </c>
      <c r="J264" s="1249">
        <v>0</v>
      </c>
      <c r="K264" s="1249">
        <v>1650</v>
      </c>
      <c r="L264" s="1249">
        <v>0</v>
      </c>
      <c r="M264" s="1249">
        <v>178</v>
      </c>
      <c r="N264" s="1249">
        <v>0</v>
      </c>
      <c r="O264" s="1249">
        <v>0</v>
      </c>
      <c r="P264" s="1250">
        <v>500</v>
      </c>
      <c r="Q264" s="1231"/>
    </row>
    <row r="265" spans="1:17" ht="14">
      <c r="A265" s="1231"/>
      <c r="B265" s="1244">
        <v>46000</v>
      </c>
      <c r="C265" s="1245">
        <v>4077</v>
      </c>
      <c r="D265" s="1246">
        <v>0</v>
      </c>
      <c r="E265" s="1246">
        <v>1100</v>
      </c>
      <c r="F265" s="1246">
        <v>614</v>
      </c>
      <c r="G265" s="1247">
        <v>1714</v>
      </c>
      <c r="H265" s="1248">
        <v>0</v>
      </c>
      <c r="I265" s="1249">
        <v>0</v>
      </c>
      <c r="J265" s="1249">
        <v>1976</v>
      </c>
      <c r="K265" s="1249">
        <v>0</v>
      </c>
      <c r="L265" s="1249">
        <v>0</v>
      </c>
      <c r="M265" s="1249">
        <v>387</v>
      </c>
      <c r="N265" s="1249">
        <v>0</v>
      </c>
      <c r="O265" s="1249">
        <v>0</v>
      </c>
      <c r="P265" s="1250">
        <v>0</v>
      </c>
      <c r="Q265" s="1231"/>
    </row>
    <row r="266" spans="1:17" ht="14">
      <c r="A266" s="1231"/>
      <c r="B266" s="1244">
        <v>46001</v>
      </c>
      <c r="C266" s="1245">
        <v>8651</v>
      </c>
      <c r="D266" s="1246">
        <v>0</v>
      </c>
      <c r="E266" s="1246">
        <v>1000</v>
      </c>
      <c r="F266" s="1246">
        <v>546</v>
      </c>
      <c r="G266" s="1247">
        <v>1546</v>
      </c>
      <c r="H266" s="1248">
        <v>0</v>
      </c>
      <c r="I266" s="1249">
        <v>0</v>
      </c>
      <c r="J266" s="1249">
        <v>812</v>
      </c>
      <c r="K266" s="1249">
        <v>0</v>
      </c>
      <c r="L266" s="1249">
        <v>0</v>
      </c>
      <c r="M266" s="1249">
        <v>0</v>
      </c>
      <c r="N266" s="1249">
        <v>6293</v>
      </c>
      <c r="O266" s="1249">
        <v>0</v>
      </c>
      <c r="P266" s="1250">
        <v>0</v>
      </c>
      <c r="Q266" s="1231"/>
    </row>
    <row r="267" spans="1:17" ht="14">
      <c r="A267" s="1231"/>
      <c r="B267" s="1244">
        <v>46002</v>
      </c>
      <c r="C267" s="1245">
        <v>3706</v>
      </c>
      <c r="D267" s="1246">
        <v>0</v>
      </c>
      <c r="E267" s="1246">
        <v>950</v>
      </c>
      <c r="F267" s="1246">
        <v>0</v>
      </c>
      <c r="G267" s="1247">
        <v>950</v>
      </c>
      <c r="H267" s="1248">
        <v>2256</v>
      </c>
      <c r="I267" s="1249">
        <v>0</v>
      </c>
      <c r="J267" s="1249">
        <v>0</v>
      </c>
      <c r="K267" s="1249">
        <v>0</v>
      </c>
      <c r="L267" s="1249">
        <v>0</v>
      </c>
      <c r="M267" s="1249">
        <v>0</v>
      </c>
      <c r="N267" s="1249">
        <v>0</v>
      </c>
      <c r="O267" s="1249">
        <v>0</v>
      </c>
      <c r="P267" s="1250">
        <v>500</v>
      </c>
      <c r="Q267" s="1231"/>
    </row>
    <row r="268" spans="1:17" ht="14">
      <c r="A268" s="1231"/>
      <c r="B268" s="1244">
        <v>46003</v>
      </c>
      <c r="C268" s="1245">
        <v>15274</v>
      </c>
      <c r="D268" s="1246">
        <v>0</v>
      </c>
      <c r="E268" s="1246">
        <v>408</v>
      </c>
      <c r="F268" s="1246">
        <v>1366</v>
      </c>
      <c r="G268" s="1247">
        <v>1774</v>
      </c>
      <c r="H268" s="1248">
        <v>6800</v>
      </c>
      <c r="I268" s="1249">
        <v>0</v>
      </c>
      <c r="J268" s="1249">
        <v>0</v>
      </c>
      <c r="K268" s="1249">
        <v>0</v>
      </c>
      <c r="L268" s="1249">
        <v>0</v>
      </c>
      <c r="M268" s="1249">
        <v>1700</v>
      </c>
      <c r="N268" s="1249">
        <v>5000</v>
      </c>
      <c r="O268" s="1249">
        <v>0</v>
      </c>
      <c r="P268" s="1250">
        <v>0</v>
      </c>
      <c r="Q268" s="1231"/>
    </row>
    <row r="269" spans="1:17" ht="14">
      <c r="A269" s="1231"/>
      <c r="B269" s="1244">
        <v>46004</v>
      </c>
      <c r="C269" s="1245">
        <v>24148</v>
      </c>
      <c r="D269" s="1246">
        <v>0</v>
      </c>
      <c r="E269" s="1246">
        <v>930</v>
      </c>
      <c r="F269" s="1246">
        <v>140</v>
      </c>
      <c r="G269" s="1247">
        <v>1070</v>
      </c>
      <c r="H269" s="1248">
        <v>9066</v>
      </c>
      <c r="I269" s="1249">
        <v>0</v>
      </c>
      <c r="J269" s="1249">
        <v>0</v>
      </c>
      <c r="K269" s="1249">
        <v>10810</v>
      </c>
      <c r="L269" s="1249">
        <v>0</v>
      </c>
      <c r="M269" s="1272">
        <v>3202</v>
      </c>
      <c r="N269" s="1249">
        <v>0</v>
      </c>
      <c r="O269" s="1249">
        <v>0</v>
      </c>
      <c r="P269" s="1250">
        <v>0</v>
      </c>
      <c r="Q269" s="1231"/>
    </row>
    <row r="270" spans="1:17" ht="14">
      <c r="A270" s="1231"/>
      <c r="B270" s="1251">
        <v>46005</v>
      </c>
      <c r="C270" s="1245">
        <v>2779</v>
      </c>
      <c r="D270" s="1253">
        <v>0</v>
      </c>
      <c r="E270" s="1253">
        <v>890</v>
      </c>
      <c r="F270" s="1253">
        <v>1180</v>
      </c>
      <c r="G270" s="1254">
        <v>2070</v>
      </c>
      <c r="H270" s="1255">
        <v>0</v>
      </c>
      <c r="I270" s="1256">
        <v>0</v>
      </c>
      <c r="J270" s="1256">
        <v>0</v>
      </c>
      <c r="K270" s="1256">
        <v>0</v>
      </c>
      <c r="L270" s="1256">
        <v>0</v>
      </c>
      <c r="M270" s="1256">
        <v>209</v>
      </c>
      <c r="N270" s="1256">
        <v>0</v>
      </c>
      <c r="O270" s="1256">
        <v>0</v>
      </c>
      <c r="P270" s="1257">
        <v>500</v>
      </c>
      <c r="Q270" s="1231"/>
    </row>
    <row r="271" spans="1:17" ht="14">
      <c r="A271" s="1231"/>
      <c r="B271" s="1244">
        <v>46006</v>
      </c>
      <c r="C271" s="1271">
        <v>3604</v>
      </c>
      <c r="D271" s="1246">
        <v>0</v>
      </c>
      <c r="E271" s="1246">
        <v>750</v>
      </c>
      <c r="F271" s="1246">
        <v>0</v>
      </c>
      <c r="G271" s="1247">
        <v>750</v>
      </c>
      <c r="H271" s="1248">
        <v>0</v>
      </c>
      <c r="I271" s="1249">
        <v>0</v>
      </c>
      <c r="J271" s="1249">
        <v>2054</v>
      </c>
      <c r="K271" s="1249">
        <v>0</v>
      </c>
      <c r="L271" s="1249">
        <v>0</v>
      </c>
      <c r="M271" s="1249">
        <v>690</v>
      </c>
      <c r="N271" s="1249">
        <v>0</v>
      </c>
      <c r="O271" s="1249">
        <v>110</v>
      </c>
      <c r="P271" s="1250">
        <v>0</v>
      </c>
      <c r="Q271" s="1231"/>
    </row>
    <row r="272" spans="1:17" ht="14">
      <c r="A272" s="1231"/>
      <c r="B272" s="1244">
        <v>46007</v>
      </c>
      <c r="C272" s="1245">
        <v>2071</v>
      </c>
      <c r="D272" s="1246">
        <v>0</v>
      </c>
      <c r="E272" s="1246">
        <v>513</v>
      </c>
      <c r="F272" s="1246">
        <v>1171</v>
      </c>
      <c r="G272" s="1247">
        <v>1684</v>
      </c>
      <c r="H272" s="1248">
        <v>0</v>
      </c>
      <c r="I272" s="1249">
        <v>0</v>
      </c>
      <c r="J272" s="1249">
        <v>0</v>
      </c>
      <c r="K272" s="1249">
        <v>0</v>
      </c>
      <c r="L272" s="1249">
        <v>0</v>
      </c>
      <c r="M272" s="1249">
        <v>387</v>
      </c>
      <c r="N272" s="1249">
        <v>0</v>
      </c>
      <c r="O272" s="1249">
        <v>0</v>
      </c>
      <c r="P272" s="1250">
        <v>0</v>
      </c>
      <c r="Q272" s="1231"/>
    </row>
    <row r="273" spans="1:17" ht="14">
      <c r="A273" s="1231"/>
      <c r="B273" s="1244">
        <v>46008</v>
      </c>
      <c r="C273" s="1245">
        <v>3653</v>
      </c>
      <c r="D273" s="1246">
        <v>0</v>
      </c>
      <c r="E273" s="1246">
        <v>1100</v>
      </c>
      <c r="F273" s="1246">
        <v>0</v>
      </c>
      <c r="G273" s="1247">
        <v>1100</v>
      </c>
      <c r="H273" s="1248">
        <v>2553</v>
      </c>
      <c r="I273" s="1249">
        <v>0</v>
      </c>
      <c r="J273" s="1249">
        <v>0</v>
      </c>
      <c r="K273" s="1249">
        <v>0</v>
      </c>
      <c r="L273" s="1249">
        <v>0</v>
      </c>
      <c r="M273" s="1249">
        <v>0</v>
      </c>
      <c r="N273" s="1249">
        <v>0</v>
      </c>
      <c r="O273" s="1249">
        <v>0</v>
      </c>
      <c r="P273" s="1250">
        <v>0</v>
      </c>
      <c r="Q273" s="1231"/>
    </row>
    <row r="274" spans="1:17" ht="14">
      <c r="A274" s="1231"/>
      <c r="B274" s="1244">
        <v>46009</v>
      </c>
      <c r="C274" s="1245">
        <v>11252</v>
      </c>
      <c r="D274" s="1246">
        <v>0</v>
      </c>
      <c r="E274" s="1246">
        <v>0</v>
      </c>
      <c r="F274" s="1246">
        <v>900</v>
      </c>
      <c r="G274" s="1247">
        <v>900</v>
      </c>
      <c r="H274" s="1248">
        <v>8965</v>
      </c>
      <c r="I274" s="1249">
        <v>0</v>
      </c>
      <c r="J274" s="1249">
        <v>0</v>
      </c>
      <c r="K274" s="1249">
        <v>0</v>
      </c>
      <c r="L274" s="1249">
        <v>0</v>
      </c>
      <c r="M274" s="1249">
        <v>387</v>
      </c>
      <c r="N274" s="1249">
        <v>0</v>
      </c>
      <c r="O274" s="1249">
        <v>0</v>
      </c>
      <c r="P274" s="1250">
        <v>1000</v>
      </c>
      <c r="Q274" s="1231"/>
    </row>
    <row r="275" spans="1:17" ht="14">
      <c r="A275" s="1231"/>
      <c r="B275" s="1244">
        <v>46010</v>
      </c>
      <c r="C275" s="1245">
        <v>1128</v>
      </c>
      <c r="D275" s="1246">
        <v>0</v>
      </c>
      <c r="E275" s="1246">
        <v>950</v>
      </c>
      <c r="F275" s="1246">
        <v>0</v>
      </c>
      <c r="G275" s="1247">
        <v>950</v>
      </c>
      <c r="H275" s="1248">
        <v>0</v>
      </c>
      <c r="I275" s="1249">
        <v>0</v>
      </c>
      <c r="J275" s="1249">
        <v>0</v>
      </c>
      <c r="K275" s="1249">
        <v>0</v>
      </c>
      <c r="L275" s="1249">
        <v>0</v>
      </c>
      <c r="M275" s="1249">
        <v>178</v>
      </c>
      <c r="N275" s="1249">
        <v>0</v>
      </c>
      <c r="O275" s="1249">
        <v>0</v>
      </c>
      <c r="P275" s="1250">
        <v>0</v>
      </c>
      <c r="Q275" s="1231"/>
    </row>
    <row r="276" spans="1:17" ht="14">
      <c r="A276" s="1231"/>
      <c r="B276" s="1244">
        <v>46011</v>
      </c>
      <c r="C276" s="1245">
        <v>2336</v>
      </c>
      <c r="D276" s="1246">
        <v>0</v>
      </c>
      <c r="E276" s="1246">
        <v>0</v>
      </c>
      <c r="F276" s="1246">
        <v>0</v>
      </c>
      <c r="G276" s="1247">
        <v>0</v>
      </c>
      <c r="H276" s="1248">
        <v>0</v>
      </c>
      <c r="I276" s="1249">
        <v>0</v>
      </c>
      <c r="J276" s="1249">
        <v>1891</v>
      </c>
      <c r="K276" s="1249">
        <v>0</v>
      </c>
      <c r="L276" s="1249">
        <v>0</v>
      </c>
      <c r="M276" s="1249">
        <v>0</v>
      </c>
      <c r="N276" s="1249">
        <v>445</v>
      </c>
      <c r="O276" s="1249">
        <v>0</v>
      </c>
      <c r="P276" s="1250">
        <v>0</v>
      </c>
      <c r="Q276" s="1231"/>
    </row>
    <row r="277" spans="1:17" ht="14">
      <c r="A277" s="1231"/>
      <c r="B277" s="1251">
        <v>46012</v>
      </c>
      <c r="C277" s="1252">
        <v>23996</v>
      </c>
      <c r="D277" s="1253">
        <v>0</v>
      </c>
      <c r="E277" s="1253">
        <v>0</v>
      </c>
      <c r="F277" s="1253">
        <v>0</v>
      </c>
      <c r="G277" s="1254">
        <v>0</v>
      </c>
      <c r="H277" s="1255">
        <v>8000</v>
      </c>
      <c r="I277" s="1256">
        <v>0</v>
      </c>
      <c r="J277" s="1256">
        <v>3930</v>
      </c>
      <c r="K277" s="1256">
        <v>0</v>
      </c>
      <c r="L277" s="1256">
        <v>0</v>
      </c>
      <c r="M277" s="1256">
        <v>2778</v>
      </c>
      <c r="N277" s="1256">
        <v>9288</v>
      </c>
      <c r="O277" s="1256">
        <v>0</v>
      </c>
      <c r="P277" s="1257">
        <v>0</v>
      </c>
      <c r="Q277" s="1231"/>
    </row>
    <row r="278" spans="1:17" ht="14">
      <c r="A278" s="1231"/>
      <c r="B278" s="1244">
        <v>46013</v>
      </c>
      <c r="C278" s="1245">
        <v>2269</v>
      </c>
      <c r="D278" s="1246">
        <v>0</v>
      </c>
      <c r="E278" s="1246">
        <v>1000</v>
      </c>
      <c r="F278" s="1246">
        <v>1269</v>
      </c>
      <c r="G278" s="1247">
        <v>2269</v>
      </c>
      <c r="H278" s="1248">
        <v>0</v>
      </c>
      <c r="I278" s="1249">
        <v>0</v>
      </c>
      <c r="J278" s="1249">
        <v>0</v>
      </c>
      <c r="K278" s="1249">
        <v>0</v>
      </c>
      <c r="L278" s="1249">
        <v>0</v>
      </c>
      <c r="M278" s="1249">
        <v>0</v>
      </c>
      <c r="N278" s="1249">
        <v>0</v>
      </c>
      <c r="O278" s="1249">
        <v>0</v>
      </c>
      <c r="P278" s="1250">
        <v>0</v>
      </c>
      <c r="Q278" s="1231"/>
    </row>
    <row r="279" spans="1:17" ht="14">
      <c r="A279" s="1231"/>
      <c r="B279" s="1244">
        <v>46014</v>
      </c>
      <c r="C279" s="1245">
        <v>7452</v>
      </c>
      <c r="D279" s="1246">
        <v>0</v>
      </c>
      <c r="E279" s="1246">
        <v>950</v>
      </c>
      <c r="F279" s="1246">
        <v>460</v>
      </c>
      <c r="G279" s="1247">
        <v>1410</v>
      </c>
      <c r="H279" s="1248">
        <v>5075</v>
      </c>
      <c r="I279" s="1249">
        <v>0</v>
      </c>
      <c r="J279" s="1249">
        <v>0</v>
      </c>
      <c r="K279" s="1249">
        <v>0</v>
      </c>
      <c r="L279" s="1249">
        <v>0</v>
      </c>
      <c r="M279" s="1249">
        <v>387</v>
      </c>
      <c r="N279" s="1249">
        <v>0</v>
      </c>
      <c r="O279" s="1249">
        <v>0</v>
      </c>
      <c r="P279" s="1250">
        <v>580</v>
      </c>
      <c r="Q279" s="1231"/>
    </row>
    <row r="280" spans="1:17" ht="14">
      <c r="A280" s="1231"/>
      <c r="B280" s="1244">
        <v>46015</v>
      </c>
      <c r="C280" s="1245">
        <v>1873</v>
      </c>
      <c r="D280" s="1246">
        <v>0</v>
      </c>
      <c r="E280" s="1246">
        <v>1100</v>
      </c>
      <c r="F280" s="1246">
        <v>773</v>
      </c>
      <c r="G280" s="1247">
        <v>1873</v>
      </c>
      <c r="H280" s="1248">
        <v>0</v>
      </c>
      <c r="I280" s="1249">
        <v>0</v>
      </c>
      <c r="J280" s="1249">
        <v>0</v>
      </c>
      <c r="K280" s="1249">
        <v>0</v>
      </c>
      <c r="L280" s="1249">
        <v>0</v>
      </c>
      <c r="M280" s="1249">
        <v>0</v>
      </c>
      <c r="N280" s="1249">
        <v>0</v>
      </c>
      <c r="O280" s="1249">
        <v>0</v>
      </c>
      <c r="P280" s="1250">
        <v>0</v>
      </c>
      <c r="Q280" s="1231"/>
    </row>
    <row r="281" spans="1:17" ht="14">
      <c r="A281" s="1231"/>
      <c r="B281" s="1244">
        <v>46016</v>
      </c>
      <c r="C281" s="1245">
        <v>2384</v>
      </c>
      <c r="D281" s="1246">
        <v>408</v>
      </c>
      <c r="E281" s="1246">
        <v>730</v>
      </c>
      <c r="F281" s="1246">
        <v>746</v>
      </c>
      <c r="G281" s="1247">
        <v>1884</v>
      </c>
      <c r="H281" s="1248">
        <v>0</v>
      </c>
      <c r="I281" s="1249">
        <v>0</v>
      </c>
      <c r="J281" s="1249">
        <v>0</v>
      </c>
      <c r="K281" s="1249">
        <v>0</v>
      </c>
      <c r="L281" s="1249">
        <v>0</v>
      </c>
      <c r="M281" s="1249">
        <v>0</v>
      </c>
      <c r="N281" s="1249">
        <v>0</v>
      </c>
      <c r="O281" s="1249">
        <v>0</v>
      </c>
      <c r="P281" s="1250">
        <v>500</v>
      </c>
      <c r="Q281" s="1231"/>
    </row>
    <row r="282" spans="1:17" ht="14">
      <c r="A282" s="1231"/>
      <c r="B282" s="1244">
        <v>46017</v>
      </c>
      <c r="C282" s="1245">
        <v>9245</v>
      </c>
      <c r="D282" s="1246">
        <v>0</v>
      </c>
      <c r="E282" s="1246">
        <v>0</v>
      </c>
      <c r="F282" s="1246">
        <v>0</v>
      </c>
      <c r="G282" s="1247">
        <v>0</v>
      </c>
      <c r="H282" s="1248">
        <v>6745</v>
      </c>
      <c r="I282" s="1249">
        <v>1998</v>
      </c>
      <c r="J282" s="1249">
        <v>0</v>
      </c>
      <c r="K282" s="1249">
        <v>0</v>
      </c>
      <c r="L282" s="1249">
        <v>0</v>
      </c>
      <c r="M282" s="1249">
        <v>502</v>
      </c>
      <c r="N282" s="1249">
        <v>0</v>
      </c>
      <c r="O282" s="1249">
        <v>0</v>
      </c>
      <c r="P282" s="1250">
        <v>0</v>
      </c>
      <c r="Q282" s="1231"/>
    </row>
    <row r="283" spans="1:17" ht="14">
      <c r="A283" s="1231"/>
      <c r="B283" s="1244">
        <v>46018</v>
      </c>
      <c r="C283" s="1245">
        <v>26221</v>
      </c>
      <c r="D283" s="1246">
        <v>0</v>
      </c>
      <c r="E283" s="1246">
        <v>0</v>
      </c>
      <c r="F283" s="1246">
        <v>794</v>
      </c>
      <c r="G283" s="1247">
        <v>794</v>
      </c>
      <c r="H283" s="1248">
        <v>0</v>
      </c>
      <c r="I283" s="1249">
        <v>10000</v>
      </c>
      <c r="J283" s="1249">
        <v>2175</v>
      </c>
      <c r="K283" s="1249">
        <v>12300</v>
      </c>
      <c r="L283" s="1249">
        <v>0</v>
      </c>
      <c r="M283" s="1249">
        <v>952</v>
      </c>
      <c r="N283" s="1249">
        <v>0</v>
      </c>
      <c r="O283" s="1249">
        <v>0</v>
      </c>
      <c r="P283" s="1250">
        <v>0</v>
      </c>
      <c r="Q283" s="1231"/>
    </row>
    <row r="284" spans="1:17" ht="14">
      <c r="A284" s="1231"/>
      <c r="B284" s="1251">
        <v>46019</v>
      </c>
      <c r="C284" s="1252">
        <v>19822</v>
      </c>
      <c r="D284" s="1253">
        <v>0</v>
      </c>
      <c r="E284" s="1253">
        <v>0</v>
      </c>
      <c r="F284" s="1253">
        <v>0</v>
      </c>
      <c r="G284" s="1254">
        <v>0</v>
      </c>
      <c r="H284" s="1255">
        <v>5548</v>
      </c>
      <c r="I284" s="1256">
        <v>2950</v>
      </c>
      <c r="J284" s="1256">
        <v>0</v>
      </c>
      <c r="K284" s="1280">
        <v>9800</v>
      </c>
      <c r="L284" s="1256">
        <v>0</v>
      </c>
      <c r="M284" s="1256">
        <v>1024</v>
      </c>
      <c r="N284" s="1256">
        <v>0</v>
      </c>
      <c r="O284" s="1256">
        <v>0</v>
      </c>
      <c r="P284" s="1257">
        <v>500</v>
      </c>
      <c r="Q284" s="1231"/>
    </row>
    <row r="285" spans="1:17" ht="14">
      <c r="A285" s="1231"/>
      <c r="B285" s="1244">
        <v>46020</v>
      </c>
      <c r="C285" s="1245">
        <v>4671</v>
      </c>
      <c r="D285" s="1246">
        <v>0</v>
      </c>
      <c r="E285" s="1246">
        <v>0</v>
      </c>
      <c r="F285" s="1246">
        <v>0</v>
      </c>
      <c r="G285" s="1247">
        <v>0</v>
      </c>
      <c r="H285" s="1248">
        <v>4671</v>
      </c>
      <c r="I285" s="1249">
        <v>0</v>
      </c>
      <c r="J285" s="1249">
        <v>0</v>
      </c>
      <c r="K285" s="1249">
        <v>0</v>
      </c>
      <c r="L285" s="1249">
        <v>0</v>
      </c>
      <c r="M285" s="1249">
        <v>0</v>
      </c>
      <c r="N285" s="1249">
        <v>0</v>
      </c>
      <c r="O285" s="1249">
        <v>0</v>
      </c>
      <c r="P285" s="1250">
        <v>0</v>
      </c>
      <c r="Q285" s="1231"/>
    </row>
    <row r="286" spans="1:17" ht="14">
      <c r="A286" s="1231"/>
      <c r="B286" s="1244">
        <v>46021</v>
      </c>
      <c r="C286" s="1245">
        <v>9093</v>
      </c>
      <c r="D286" s="1246">
        <v>0</v>
      </c>
      <c r="E286" s="1246">
        <v>200</v>
      </c>
      <c r="F286" s="1246">
        <v>810</v>
      </c>
      <c r="G286" s="1247">
        <v>1010</v>
      </c>
      <c r="H286" s="1248">
        <v>0</v>
      </c>
      <c r="I286" s="1249">
        <v>3377</v>
      </c>
      <c r="J286" s="1249">
        <v>0</v>
      </c>
      <c r="K286" s="1249">
        <v>3850</v>
      </c>
      <c r="L286" s="1249">
        <v>0</v>
      </c>
      <c r="M286" s="1249">
        <v>356</v>
      </c>
      <c r="N286" s="1249">
        <v>0</v>
      </c>
      <c r="O286" s="1249">
        <v>0</v>
      </c>
      <c r="P286" s="1250">
        <v>500</v>
      </c>
      <c r="Q286" s="1231"/>
    </row>
    <row r="287" spans="1:17" ht="14">
      <c r="A287" s="1231"/>
      <c r="B287" s="1259">
        <v>46022</v>
      </c>
      <c r="C287" s="1260">
        <v>52421</v>
      </c>
      <c r="D287" s="1261">
        <v>430</v>
      </c>
      <c r="E287" s="1261">
        <v>0</v>
      </c>
      <c r="F287" s="1261">
        <v>0</v>
      </c>
      <c r="G287" s="1262">
        <v>430</v>
      </c>
      <c r="H287" s="1263">
        <v>26496</v>
      </c>
      <c r="I287" s="1264">
        <v>0</v>
      </c>
      <c r="J287" s="1264">
        <v>0</v>
      </c>
      <c r="K287" s="1264">
        <v>0</v>
      </c>
      <c r="L287" s="1264">
        <v>0</v>
      </c>
      <c r="M287" s="1285">
        <v>25495</v>
      </c>
      <c r="N287" s="1264">
        <v>0</v>
      </c>
      <c r="O287" s="1264">
        <v>0</v>
      </c>
      <c r="P287" s="1265">
        <v>0</v>
      </c>
      <c r="Q287" s="1231"/>
    </row>
    <row r="288" spans="1:17" ht="14">
      <c r="A288" s="1231"/>
      <c r="B288" s="1282" t="s">
        <v>414</v>
      </c>
      <c r="C288" s="1267">
        <v>380472</v>
      </c>
      <c r="D288" s="1268">
        <f t="shared" ref="D288:F288" si="17">SUM(D257:D287)</f>
        <v>2582</v>
      </c>
      <c r="E288" s="1268">
        <f t="shared" si="17"/>
        <v>16108</v>
      </c>
      <c r="F288" s="1268">
        <f t="shared" si="17"/>
        <v>15486</v>
      </c>
      <c r="G288" s="1268">
        <v>34176</v>
      </c>
      <c r="H288" s="1268">
        <f t="shared" ref="H288:P288" si="18">SUM(H257:H287)</f>
        <v>125214</v>
      </c>
      <c r="I288" s="1268">
        <f t="shared" si="18"/>
        <v>25489</v>
      </c>
      <c r="J288" s="1268">
        <f t="shared" si="18"/>
        <v>12838</v>
      </c>
      <c r="K288" s="1268">
        <f t="shared" si="18"/>
        <v>38910</v>
      </c>
      <c r="L288" s="1268">
        <f t="shared" si="18"/>
        <v>30000</v>
      </c>
      <c r="M288" s="1268">
        <f t="shared" si="18"/>
        <v>69829</v>
      </c>
      <c r="N288" s="1268">
        <f t="shared" si="18"/>
        <v>37826</v>
      </c>
      <c r="O288" s="1268">
        <f t="shared" si="18"/>
        <v>110</v>
      </c>
      <c r="P288" s="1270">
        <f t="shared" si="18"/>
        <v>6080</v>
      </c>
      <c r="Q288" s="1231"/>
    </row>
    <row r="289" spans="1:17" ht="14">
      <c r="A289" s="1231"/>
      <c r="B289" s="1244">
        <v>46023</v>
      </c>
      <c r="C289" s="1245">
        <v>37353</v>
      </c>
      <c r="D289" s="1246">
        <v>0</v>
      </c>
      <c r="E289" s="1246">
        <v>1450</v>
      </c>
      <c r="F289" s="1246">
        <v>0</v>
      </c>
      <c r="G289" s="1247">
        <v>1450</v>
      </c>
      <c r="H289" s="1248">
        <v>5663</v>
      </c>
      <c r="I289" s="1249">
        <v>0</v>
      </c>
      <c r="J289" s="1249">
        <v>0</v>
      </c>
      <c r="K289" s="1249">
        <v>0</v>
      </c>
      <c r="L289" s="1249">
        <v>0</v>
      </c>
      <c r="M289" s="1272">
        <v>30240</v>
      </c>
      <c r="N289" s="1249">
        <v>0</v>
      </c>
      <c r="O289" s="1249">
        <v>0</v>
      </c>
      <c r="P289" s="1250">
        <v>0</v>
      </c>
      <c r="Q289" s="1231"/>
    </row>
    <row r="290" spans="1:17" ht="14">
      <c r="A290" s="1231"/>
      <c r="B290" s="1244">
        <v>46024</v>
      </c>
      <c r="C290" s="1245">
        <v>21295</v>
      </c>
      <c r="D290" s="1246">
        <v>0</v>
      </c>
      <c r="E290" s="1246">
        <v>0</v>
      </c>
      <c r="F290" s="1246">
        <v>0</v>
      </c>
      <c r="G290" s="1247">
        <v>0</v>
      </c>
      <c r="H290" s="1248">
        <v>1075</v>
      </c>
      <c r="I290" s="1272">
        <v>20000</v>
      </c>
      <c r="J290" s="1249">
        <v>0</v>
      </c>
      <c r="K290" s="1249">
        <v>0</v>
      </c>
      <c r="L290" s="1249">
        <v>0</v>
      </c>
      <c r="M290" s="1249">
        <v>0</v>
      </c>
      <c r="N290" s="1249">
        <v>0</v>
      </c>
      <c r="O290" s="1249">
        <v>220</v>
      </c>
      <c r="P290" s="1250">
        <v>0</v>
      </c>
      <c r="Q290" s="1231"/>
    </row>
    <row r="291" spans="1:17" ht="14">
      <c r="A291" s="1231"/>
      <c r="B291" s="1244">
        <v>46025</v>
      </c>
      <c r="C291" s="1245">
        <v>11611</v>
      </c>
      <c r="D291" s="1246">
        <v>0</v>
      </c>
      <c r="E291" s="1246">
        <v>0</v>
      </c>
      <c r="F291" s="1246">
        <v>0</v>
      </c>
      <c r="G291" s="1247">
        <v>0</v>
      </c>
      <c r="H291" s="1248">
        <v>0</v>
      </c>
      <c r="I291" s="1249">
        <v>0</v>
      </c>
      <c r="J291" s="1249">
        <v>0</v>
      </c>
      <c r="K291" s="1249">
        <v>0</v>
      </c>
      <c r="L291" s="1249">
        <v>0</v>
      </c>
      <c r="M291" s="1272">
        <v>4051</v>
      </c>
      <c r="N291" s="1272">
        <v>7560</v>
      </c>
      <c r="O291" s="1249">
        <v>0</v>
      </c>
      <c r="P291" s="1250">
        <v>0</v>
      </c>
      <c r="Q291" s="1231"/>
    </row>
    <row r="292" spans="1:17" ht="14">
      <c r="A292" s="1231"/>
      <c r="B292" s="1251">
        <v>46026</v>
      </c>
      <c r="C292" s="1252">
        <v>11848</v>
      </c>
      <c r="D292" s="1253">
        <v>0</v>
      </c>
      <c r="E292" s="1253">
        <v>0</v>
      </c>
      <c r="F292" s="1253">
        <v>0</v>
      </c>
      <c r="G292" s="1254">
        <v>0</v>
      </c>
      <c r="H292" s="1255">
        <v>6047</v>
      </c>
      <c r="I292" s="1256">
        <v>0</v>
      </c>
      <c r="J292" s="1256">
        <v>0</v>
      </c>
      <c r="K292" s="1256">
        <v>0</v>
      </c>
      <c r="L292" s="1256">
        <v>0</v>
      </c>
      <c r="M292" s="1256">
        <v>4801</v>
      </c>
      <c r="N292" s="1256">
        <v>0</v>
      </c>
      <c r="O292" s="1256">
        <v>0</v>
      </c>
      <c r="P292" s="1257">
        <v>1000</v>
      </c>
      <c r="Q292" s="1231"/>
    </row>
    <row r="293" spans="1:17" ht="14">
      <c r="A293" s="1231"/>
      <c r="B293" s="1244">
        <v>46027</v>
      </c>
      <c r="C293" s="1245">
        <v>3376</v>
      </c>
      <c r="D293" s="1246">
        <v>627</v>
      </c>
      <c r="E293" s="1246">
        <v>0</v>
      </c>
      <c r="F293" s="1246">
        <v>589</v>
      </c>
      <c r="G293" s="1247">
        <v>1216</v>
      </c>
      <c r="H293" s="1248">
        <v>470</v>
      </c>
      <c r="I293" s="1249">
        <v>0</v>
      </c>
      <c r="J293" s="1249">
        <v>0</v>
      </c>
      <c r="K293" s="1249">
        <v>0</v>
      </c>
      <c r="L293" s="1249">
        <v>0</v>
      </c>
      <c r="M293" s="1249">
        <v>690</v>
      </c>
      <c r="N293" s="1249">
        <v>0</v>
      </c>
      <c r="O293" s="1249">
        <v>0</v>
      </c>
      <c r="P293" s="1250">
        <v>1000</v>
      </c>
      <c r="Q293" s="1231"/>
    </row>
    <row r="294" spans="1:17" ht="14">
      <c r="A294" s="1231"/>
      <c r="B294" s="1244">
        <v>46028</v>
      </c>
      <c r="C294" s="1245">
        <v>7143</v>
      </c>
      <c r="D294" s="1246">
        <v>0</v>
      </c>
      <c r="E294" s="1246">
        <v>0</v>
      </c>
      <c r="F294" s="1246">
        <v>1300</v>
      </c>
      <c r="G294" s="1247">
        <v>1300</v>
      </c>
      <c r="H294" s="1248">
        <v>570</v>
      </c>
      <c r="I294" s="1249">
        <v>0</v>
      </c>
      <c r="J294" s="1249">
        <v>4094</v>
      </c>
      <c r="K294" s="1249">
        <v>0</v>
      </c>
      <c r="L294" s="1249">
        <v>0</v>
      </c>
      <c r="M294" s="1249">
        <v>387</v>
      </c>
      <c r="N294" s="1249">
        <v>792</v>
      </c>
      <c r="O294" s="1249">
        <v>0</v>
      </c>
      <c r="P294" s="1250">
        <v>0</v>
      </c>
      <c r="Q294" s="1231"/>
    </row>
    <row r="295" spans="1:17" ht="14">
      <c r="A295" s="1231"/>
      <c r="B295" s="1244">
        <v>46029</v>
      </c>
      <c r="C295" s="1245">
        <v>1420</v>
      </c>
      <c r="D295" s="1246">
        <v>0</v>
      </c>
      <c r="E295" s="1246">
        <v>130</v>
      </c>
      <c r="F295" s="1246">
        <v>480</v>
      </c>
      <c r="G295" s="1247">
        <v>610</v>
      </c>
      <c r="H295" s="1248">
        <v>810</v>
      </c>
      <c r="I295" s="1249">
        <v>0</v>
      </c>
      <c r="J295" s="1249">
        <v>0</v>
      </c>
      <c r="K295" s="1249">
        <v>0</v>
      </c>
      <c r="L295" s="1249">
        <v>0</v>
      </c>
      <c r="M295" s="1249">
        <v>0</v>
      </c>
      <c r="N295" s="1249">
        <v>0</v>
      </c>
      <c r="O295" s="1249">
        <v>0</v>
      </c>
      <c r="P295" s="1250">
        <v>0</v>
      </c>
      <c r="Q295" s="1231"/>
    </row>
    <row r="296" spans="1:17" ht="14">
      <c r="A296" s="1231"/>
      <c r="B296" s="1244">
        <v>46030</v>
      </c>
      <c r="C296" s="1245">
        <v>920</v>
      </c>
      <c r="D296" s="1246">
        <v>160</v>
      </c>
      <c r="E296" s="1246">
        <v>760</v>
      </c>
      <c r="F296" s="1246">
        <v>0</v>
      </c>
      <c r="G296" s="1247">
        <v>920</v>
      </c>
      <c r="H296" s="1248">
        <v>0</v>
      </c>
      <c r="I296" s="1249">
        <v>0</v>
      </c>
      <c r="J296" s="1249">
        <v>0</v>
      </c>
      <c r="K296" s="1249">
        <v>0</v>
      </c>
      <c r="L296" s="1249">
        <v>0</v>
      </c>
      <c r="M296" s="1249">
        <v>0</v>
      </c>
      <c r="N296" s="1249">
        <v>0</v>
      </c>
      <c r="O296" s="1249">
        <v>0</v>
      </c>
      <c r="P296" s="1250">
        <v>0</v>
      </c>
      <c r="Q296" s="1231"/>
    </row>
    <row r="297" spans="1:17" ht="14">
      <c r="A297" s="1231"/>
      <c r="B297" s="1244">
        <v>46031</v>
      </c>
      <c r="C297" s="1245">
        <v>3641</v>
      </c>
      <c r="D297" s="1246">
        <v>519</v>
      </c>
      <c r="E297" s="1246">
        <v>0</v>
      </c>
      <c r="F297" s="1246">
        <v>1953</v>
      </c>
      <c r="G297" s="1247">
        <v>2472</v>
      </c>
      <c r="H297" s="1248">
        <v>0</v>
      </c>
      <c r="I297" s="1249">
        <v>0</v>
      </c>
      <c r="J297" s="1249">
        <v>0</v>
      </c>
      <c r="K297" s="1249">
        <v>0</v>
      </c>
      <c r="L297" s="1249">
        <v>0</v>
      </c>
      <c r="M297" s="1249">
        <v>669</v>
      </c>
      <c r="N297" s="1249">
        <v>0</v>
      </c>
      <c r="O297" s="1249">
        <v>0</v>
      </c>
      <c r="P297" s="1250">
        <v>500</v>
      </c>
      <c r="Q297" s="1231"/>
    </row>
    <row r="298" spans="1:17" ht="14">
      <c r="A298" s="1231"/>
      <c r="B298" s="1244">
        <v>46032</v>
      </c>
      <c r="C298" s="1245">
        <v>23004</v>
      </c>
      <c r="D298" s="1246">
        <v>0</v>
      </c>
      <c r="E298" s="1246">
        <v>118</v>
      </c>
      <c r="F298" s="1246">
        <v>1750</v>
      </c>
      <c r="G298" s="1247">
        <v>1868</v>
      </c>
      <c r="H298" s="1248">
        <v>0</v>
      </c>
      <c r="I298" s="1249">
        <v>0</v>
      </c>
      <c r="J298" s="1249">
        <v>2366</v>
      </c>
      <c r="K298" s="1272">
        <v>9960</v>
      </c>
      <c r="L298" s="1249">
        <v>0</v>
      </c>
      <c r="M298" s="1249">
        <v>8810</v>
      </c>
      <c r="N298" s="1249">
        <v>0</v>
      </c>
      <c r="O298" s="1249">
        <v>0</v>
      </c>
      <c r="P298" s="1250">
        <v>0</v>
      </c>
      <c r="Q298" s="1231"/>
    </row>
    <row r="299" spans="1:17" ht="14">
      <c r="A299" s="1231"/>
      <c r="B299" s="1251">
        <v>46033</v>
      </c>
      <c r="C299" s="1252">
        <v>19082</v>
      </c>
      <c r="D299" s="1253">
        <v>0</v>
      </c>
      <c r="E299" s="1253">
        <v>0</v>
      </c>
      <c r="F299" s="1253">
        <v>0</v>
      </c>
      <c r="G299" s="1254">
        <v>0</v>
      </c>
      <c r="H299" s="1255">
        <v>14972</v>
      </c>
      <c r="I299" s="1256">
        <v>0</v>
      </c>
      <c r="J299" s="1256">
        <v>0</v>
      </c>
      <c r="K299" s="1256">
        <v>0</v>
      </c>
      <c r="L299" s="1256">
        <v>0</v>
      </c>
      <c r="M299" s="1256">
        <v>4110</v>
      </c>
      <c r="N299" s="1256">
        <v>0</v>
      </c>
      <c r="O299" s="1256">
        <v>0</v>
      </c>
      <c r="P299" s="1257">
        <v>0</v>
      </c>
      <c r="Q299" s="1231"/>
    </row>
    <row r="300" spans="1:17" ht="14">
      <c r="A300" s="1231"/>
      <c r="B300" s="1244">
        <v>46034</v>
      </c>
      <c r="C300" s="1245">
        <v>16460</v>
      </c>
      <c r="D300" s="1246">
        <v>150</v>
      </c>
      <c r="E300" s="1246">
        <v>1530</v>
      </c>
      <c r="F300" s="1246">
        <v>0</v>
      </c>
      <c r="G300" s="1247">
        <v>1680</v>
      </c>
      <c r="H300" s="1248">
        <v>2600</v>
      </c>
      <c r="I300" s="1249">
        <v>0</v>
      </c>
      <c r="J300" s="1249">
        <v>0</v>
      </c>
      <c r="K300" s="1272">
        <v>9800</v>
      </c>
      <c r="L300" s="1249">
        <v>0</v>
      </c>
      <c r="M300" s="1249">
        <v>1300</v>
      </c>
      <c r="N300" s="1249">
        <v>0</v>
      </c>
      <c r="O300" s="1249">
        <v>0</v>
      </c>
      <c r="P300" s="1250">
        <v>1080</v>
      </c>
      <c r="Q300" s="1231"/>
    </row>
    <row r="301" spans="1:17" ht="14">
      <c r="A301" s="1231"/>
      <c r="B301" s="1244">
        <v>46035</v>
      </c>
      <c r="C301" s="1245">
        <v>515</v>
      </c>
      <c r="D301" s="1246">
        <v>130</v>
      </c>
      <c r="E301" s="1246">
        <v>0</v>
      </c>
      <c r="F301" s="1246">
        <v>385</v>
      </c>
      <c r="G301" s="1247">
        <v>515</v>
      </c>
      <c r="H301" s="1248">
        <v>0</v>
      </c>
      <c r="I301" s="1249">
        <v>0</v>
      </c>
      <c r="J301" s="1249">
        <v>0</v>
      </c>
      <c r="K301" s="1249">
        <v>0</v>
      </c>
      <c r="L301" s="1249">
        <v>0</v>
      </c>
      <c r="M301" s="1249">
        <v>0</v>
      </c>
      <c r="N301" s="1249">
        <v>0</v>
      </c>
      <c r="O301" s="1249">
        <v>0</v>
      </c>
      <c r="P301" s="1250">
        <v>0</v>
      </c>
      <c r="Q301" s="1231"/>
    </row>
    <row r="302" spans="1:17" ht="14">
      <c r="A302" s="1231"/>
      <c r="B302" s="1244">
        <v>46036</v>
      </c>
      <c r="C302" s="1245">
        <v>2218</v>
      </c>
      <c r="D302" s="1246">
        <v>0</v>
      </c>
      <c r="E302" s="1246">
        <v>381</v>
      </c>
      <c r="F302" s="1246">
        <v>1450</v>
      </c>
      <c r="G302" s="1247">
        <v>1831</v>
      </c>
      <c r="H302" s="1248">
        <v>0</v>
      </c>
      <c r="I302" s="1249">
        <v>0</v>
      </c>
      <c r="J302" s="1249">
        <v>0</v>
      </c>
      <c r="K302" s="1249">
        <v>0</v>
      </c>
      <c r="L302" s="1249">
        <v>0</v>
      </c>
      <c r="M302" s="1249">
        <v>387</v>
      </c>
      <c r="N302" s="1249">
        <v>0</v>
      </c>
      <c r="O302" s="1249">
        <v>0</v>
      </c>
      <c r="P302" s="1250">
        <v>0</v>
      </c>
      <c r="Q302" s="1231"/>
    </row>
    <row r="303" spans="1:17" ht="14">
      <c r="A303" s="1231"/>
      <c r="B303" s="1244">
        <v>46037</v>
      </c>
      <c r="C303" s="1245">
        <v>1449</v>
      </c>
      <c r="D303" s="1246">
        <v>160</v>
      </c>
      <c r="E303" s="1246">
        <v>590</v>
      </c>
      <c r="F303" s="1246">
        <v>200</v>
      </c>
      <c r="G303" s="1247">
        <v>950</v>
      </c>
      <c r="H303" s="1248">
        <v>0</v>
      </c>
      <c r="I303" s="1249">
        <v>0</v>
      </c>
      <c r="J303" s="1249">
        <v>0</v>
      </c>
      <c r="K303" s="1249">
        <v>0</v>
      </c>
      <c r="L303" s="1249">
        <v>0</v>
      </c>
      <c r="M303" s="1249">
        <v>0</v>
      </c>
      <c r="N303" s="1249">
        <v>499</v>
      </c>
      <c r="O303" s="1249">
        <v>0</v>
      </c>
      <c r="P303" s="1250">
        <v>0</v>
      </c>
      <c r="Q303" s="1231"/>
    </row>
    <row r="304" spans="1:17" ht="14">
      <c r="A304" s="1231"/>
      <c r="B304" s="1244">
        <v>46038</v>
      </c>
      <c r="C304" s="1245">
        <v>1573</v>
      </c>
      <c r="D304" s="1246">
        <v>0</v>
      </c>
      <c r="E304" s="1246">
        <v>560</v>
      </c>
      <c r="F304" s="1246">
        <v>513</v>
      </c>
      <c r="G304" s="1247">
        <v>1073</v>
      </c>
      <c r="H304" s="1248">
        <v>0</v>
      </c>
      <c r="I304" s="1249">
        <v>0</v>
      </c>
      <c r="J304" s="1249">
        <v>0</v>
      </c>
      <c r="K304" s="1249">
        <v>0</v>
      </c>
      <c r="L304" s="1249">
        <v>0</v>
      </c>
      <c r="M304" s="1249">
        <v>0</v>
      </c>
      <c r="N304" s="1249">
        <v>0</v>
      </c>
      <c r="O304" s="1249">
        <v>0</v>
      </c>
      <c r="P304" s="1250">
        <v>500</v>
      </c>
      <c r="Q304" s="1231"/>
    </row>
    <row r="305" spans="1:17" ht="14">
      <c r="A305" s="1231"/>
      <c r="B305" s="1244">
        <v>46039</v>
      </c>
      <c r="C305" s="1245">
        <v>105179</v>
      </c>
      <c r="D305" s="1246">
        <v>0</v>
      </c>
      <c r="E305" s="1246">
        <v>0</v>
      </c>
      <c r="F305" s="1246">
        <v>0</v>
      </c>
      <c r="G305" s="1247">
        <v>0</v>
      </c>
      <c r="H305" s="1248">
        <v>25996</v>
      </c>
      <c r="I305" s="1249">
        <v>393</v>
      </c>
      <c r="J305" s="1249">
        <v>0</v>
      </c>
      <c r="K305" s="1249">
        <v>0</v>
      </c>
      <c r="L305" s="1249">
        <v>0</v>
      </c>
      <c r="M305" s="1249">
        <v>0</v>
      </c>
      <c r="N305" s="1249">
        <v>78790</v>
      </c>
      <c r="O305" s="1249">
        <v>0</v>
      </c>
      <c r="P305" s="1250">
        <v>0</v>
      </c>
      <c r="Q305" s="1231"/>
    </row>
    <row r="306" spans="1:17" ht="14">
      <c r="A306" s="1231"/>
      <c r="B306" s="1251">
        <v>46040</v>
      </c>
      <c r="C306" s="1252">
        <v>12464</v>
      </c>
      <c r="D306" s="1253">
        <v>0</v>
      </c>
      <c r="E306" s="1253">
        <v>0</v>
      </c>
      <c r="F306" s="1253">
        <v>0</v>
      </c>
      <c r="G306" s="1254">
        <v>0</v>
      </c>
      <c r="H306" s="1255">
        <v>4360</v>
      </c>
      <c r="I306" s="1256">
        <v>1900</v>
      </c>
      <c r="J306" s="1256">
        <v>0</v>
      </c>
      <c r="K306" s="1256">
        <v>0</v>
      </c>
      <c r="L306" s="1256">
        <v>0</v>
      </c>
      <c r="M306" s="1256">
        <v>4054</v>
      </c>
      <c r="N306" s="1256">
        <v>1650</v>
      </c>
      <c r="O306" s="1256">
        <v>0</v>
      </c>
      <c r="P306" s="1257">
        <v>500</v>
      </c>
      <c r="Q306" s="1231"/>
    </row>
    <row r="307" spans="1:17" ht="14">
      <c r="A307" s="1231"/>
      <c r="B307" s="1244">
        <v>46041</v>
      </c>
      <c r="C307" s="1245">
        <v>7777</v>
      </c>
      <c r="D307" s="1246">
        <v>200</v>
      </c>
      <c r="E307" s="1246">
        <v>0</v>
      </c>
      <c r="F307" s="1246">
        <v>1917</v>
      </c>
      <c r="G307" s="1247">
        <v>2117</v>
      </c>
      <c r="H307" s="1248">
        <v>520</v>
      </c>
      <c r="I307" s="1249">
        <v>0</v>
      </c>
      <c r="J307" s="1249">
        <v>0</v>
      </c>
      <c r="K307" s="1249">
        <v>0</v>
      </c>
      <c r="L307" s="1249">
        <v>0</v>
      </c>
      <c r="M307" s="1249">
        <v>0</v>
      </c>
      <c r="N307" s="1249">
        <v>5140</v>
      </c>
      <c r="O307" s="1249">
        <v>0</v>
      </c>
      <c r="P307" s="1250">
        <v>0</v>
      </c>
      <c r="Q307" s="1231"/>
    </row>
    <row r="308" spans="1:17" ht="14">
      <c r="A308" s="1231"/>
      <c r="B308" s="1244">
        <v>46042</v>
      </c>
      <c r="C308" s="1245">
        <v>1203</v>
      </c>
      <c r="D308" s="1246">
        <v>160</v>
      </c>
      <c r="E308" s="1246">
        <v>358</v>
      </c>
      <c r="F308" s="1246">
        <v>685</v>
      </c>
      <c r="G308" s="1247">
        <v>1203</v>
      </c>
      <c r="H308" s="1248">
        <v>0</v>
      </c>
      <c r="I308" s="1249">
        <v>0</v>
      </c>
      <c r="J308" s="1249">
        <v>0</v>
      </c>
      <c r="K308" s="1249">
        <v>0</v>
      </c>
      <c r="L308" s="1249">
        <v>0</v>
      </c>
      <c r="M308" s="1249">
        <v>0</v>
      </c>
      <c r="N308" s="1249">
        <v>0</v>
      </c>
      <c r="O308" s="1249">
        <v>0</v>
      </c>
      <c r="P308" s="1250">
        <v>0</v>
      </c>
      <c r="Q308" s="1231"/>
    </row>
    <row r="309" spans="1:17" ht="14">
      <c r="A309" s="1231"/>
      <c r="B309" s="1244">
        <v>46043</v>
      </c>
      <c r="C309" s="1245">
        <v>5791</v>
      </c>
      <c r="D309" s="1246">
        <v>567</v>
      </c>
      <c r="E309" s="1246">
        <v>880</v>
      </c>
      <c r="F309" s="1246">
        <v>998</v>
      </c>
      <c r="G309" s="1247">
        <v>2445</v>
      </c>
      <c r="H309" s="1248">
        <v>0</v>
      </c>
      <c r="I309" s="1249">
        <v>0</v>
      </c>
      <c r="J309" s="1249">
        <v>972</v>
      </c>
      <c r="K309" s="1249">
        <v>1100</v>
      </c>
      <c r="L309" s="1249">
        <v>0</v>
      </c>
      <c r="M309" s="1249">
        <v>0</v>
      </c>
      <c r="N309" s="1249">
        <v>774</v>
      </c>
      <c r="O309" s="1249">
        <v>0</v>
      </c>
      <c r="P309" s="1250">
        <v>500</v>
      </c>
      <c r="Q309" s="1231"/>
    </row>
    <row r="310" spans="1:17" ht="14">
      <c r="A310" s="1231"/>
      <c r="B310" s="1244">
        <v>46044</v>
      </c>
      <c r="C310" s="1245">
        <v>8306</v>
      </c>
      <c r="D310" s="1246">
        <v>706</v>
      </c>
      <c r="E310" s="1246">
        <v>900</v>
      </c>
      <c r="F310" s="1246">
        <v>0</v>
      </c>
      <c r="G310" s="1247">
        <v>1606</v>
      </c>
      <c r="H310" s="1248">
        <v>4000</v>
      </c>
      <c r="I310" s="1249">
        <v>0</v>
      </c>
      <c r="J310" s="1249">
        <v>0</v>
      </c>
      <c r="K310" s="1249">
        <v>0</v>
      </c>
      <c r="L310" s="1249">
        <v>0</v>
      </c>
      <c r="M310" s="1249">
        <v>2200</v>
      </c>
      <c r="N310" s="1249">
        <v>0</v>
      </c>
      <c r="O310" s="1249">
        <v>0</v>
      </c>
      <c r="P310" s="1250">
        <v>500</v>
      </c>
      <c r="Q310" s="1231"/>
    </row>
    <row r="311" spans="1:17" ht="14">
      <c r="A311" s="1231"/>
      <c r="B311" s="1244">
        <v>46045</v>
      </c>
      <c r="C311" s="1245">
        <v>3181</v>
      </c>
      <c r="D311" s="1246">
        <v>274</v>
      </c>
      <c r="E311" s="1246">
        <v>900</v>
      </c>
      <c r="F311" s="1246">
        <v>130</v>
      </c>
      <c r="G311" s="1247">
        <v>1304</v>
      </c>
      <c r="H311" s="1248">
        <v>0</v>
      </c>
      <c r="I311" s="1249">
        <v>0</v>
      </c>
      <c r="J311" s="1249">
        <v>1877</v>
      </c>
      <c r="K311" s="1249">
        <v>0</v>
      </c>
      <c r="L311" s="1249">
        <v>0</v>
      </c>
      <c r="M311" s="1249">
        <v>0</v>
      </c>
      <c r="N311" s="1249">
        <v>0</v>
      </c>
      <c r="O311" s="1249">
        <v>0</v>
      </c>
      <c r="P311" s="1250">
        <v>0</v>
      </c>
      <c r="Q311" s="1231"/>
    </row>
    <row r="312" spans="1:17" ht="14">
      <c r="A312" s="1231"/>
      <c r="B312" s="1244">
        <v>46046</v>
      </c>
      <c r="C312" s="1245">
        <v>24948</v>
      </c>
      <c r="D312" s="1246">
        <v>0</v>
      </c>
      <c r="E312" s="1246">
        <v>1490</v>
      </c>
      <c r="F312" s="1246">
        <v>0</v>
      </c>
      <c r="G312" s="1247">
        <v>1490</v>
      </c>
      <c r="H312" s="1248">
        <v>8084</v>
      </c>
      <c r="I312" s="1249">
        <v>0</v>
      </c>
      <c r="J312" s="1249">
        <v>0</v>
      </c>
      <c r="K312" s="1249">
        <v>13000</v>
      </c>
      <c r="L312" s="1249">
        <v>0</v>
      </c>
      <c r="M312" s="1272">
        <v>2046</v>
      </c>
      <c r="N312" s="1249">
        <v>328</v>
      </c>
      <c r="O312" s="1249">
        <v>0</v>
      </c>
      <c r="P312" s="1250">
        <v>0</v>
      </c>
      <c r="Q312" s="1231"/>
    </row>
    <row r="313" spans="1:17" ht="14">
      <c r="A313" s="1231"/>
      <c r="B313" s="1251">
        <v>46047</v>
      </c>
      <c r="C313" s="1252">
        <v>9507</v>
      </c>
      <c r="D313" s="1253">
        <v>0</v>
      </c>
      <c r="E313" s="1253">
        <v>0</v>
      </c>
      <c r="F313" s="1253">
        <v>0</v>
      </c>
      <c r="G313" s="1254">
        <v>0</v>
      </c>
      <c r="H313" s="1255">
        <v>8050</v>
      </c>
      <c r="I313" s="1256">
        <v>0</v>
      </c>
      <c r="J313" s="1256">
        <v>0</v>
      </c>
      <c r="K313" s="1256">
        <v>0</v>
      </c>
      <c r="L313" s="1256">
        <v>0</v>
      </c>
      <c r="M313" s="1256">
        <v>457</v>
      </c>
      <c r="N313" s="1256">
        <v>0</v>
      </c>
      <c r="O313" s="1256">
        <v>0</v>
      </c>
      <c r="P313" s="1257">
        <v>1000</v>
      </c>
      <c r="Q313" s="1231"/>
    </row>
    <row r="314" spans="1:17" ht="14">
      <c r="A314" s="1231"/>
      <c r="B314" s="1244">
        <v>46048</v>
      </c>
      <c r="C314" s="1245">
        <v>1730</v>
      </c>
      <c r="D314" s="1246">
        <v>100</v>
      </c>
      <c r="E314" s="1246">
        <v>1050</v>
      </c>
      <c r="F314" s="1246">
        <v>120</v>
      </c>
      <c r="G314" s="1247">
        <v>1270</v>
      </c>
      <c r="H314" s="1248">
        <v>0</v>
      </c>
      <c r="I314" s="1249">
        <v>0</v>
      </c>
      <c r="J314" s="1249">
        <v>0</v>
      </c>
      <c r="K314" s="1249">
        <v>0</v>
      </c>
      <c r="L314" s="1249">
        <v>0</v>
      </c>
      <c r="M314" s="1249">
        <v>0</v>
      </c>
      <c r="N314" s="1249">
        <v>460</v>
      </c>
      <c r="O314" s="1249">
        <v>0</v>
      </c>
      <c r="P314" s="1250">
        <v>0</v>
      </c>
      <c r="Q314" s="1231"/>
    </row>
    <row r="315" spans="1:17" ht="14">
      <c r="A315" s="1231"/>
      <c r="B315" s="1244">
        <v>46049</v>
      </c>
      <c r="C315" s="1245">
        <v>1605</v>
      </c>
      <c r="D315" s="1246">
        <v>100</v>
      </c>
      <c r="E315" s="1246">
        <v>1010</v>
      </c>
      <c r="F315" s="1246">
        <v>495</v>
      </c>
      <c r="G315" s="1247">
        <v>1605</v>
      </c>
      <c r="H315" s="1248">
        <v>0</v>
      </c>
      <c r="I315" s="1249">
        <v>0</v>
      </c>
      <c r="J315" s="1249">
        <v>0</v>
      </c>
      <c r="K315" s="1249">
        <v>0</v>
      </c>
      <c r="L315" s="1249">
        <v>0</v>
      </c>
      <c r="M315" s="1249">
        <v>0</v>
      </c>
      <c r="N315" s="1249">
        <v>0</v>
      </c>
      <c r="O315" s="1249">
        <v>0</v>
      </c>
      <c r="P315" s="1250">
        <v>0</v>
      </c>
      <c r="Q315" s="1231"/>
    </row>
    <row r="316" spans="1:17" ht="14">
      <c r="A316" s="1231"/>
      <c r="B316" s="1244">
        <v>46050</v>
      </c>
      <c r="C316" s="1245">
        <v>3998</v>
      </c>
      <c r="D316" s="1246">
        <v>382</v>
      </c>
      <c r="E316" s="1246">
        <v>960</v>
      </c>
      <c r="F316" s="1246">
        <v>906</v>
      </c>
      <c r="G316" s="1247">
        <v>2248</v>
      </c>
      <c r="H316" s="1248">
        <v>1250</v>
      </c>
      <c r="I316" s="1249">
        <v>0</v>
      </c>
      <c r="J316" s="1249">
        <v>0</v>
      </c>
      <c r="K316" s="1249">
        <v>0</v>
      </c>
      <c r="L316" s="1249">
        <v>0</v>
      </c>
      <c r="M316" s="1249">
        <v>0</v>
      </c>
      <c r="N316" s="1249">
        <v>0</v>
      </c>
      <c r="O316" s="1249">
        <v>0</v>
      </c>
      <c r="P316" s="1250">
        <v>500</v>
      </c>
      <c r="Q316" s="1231"/>
    </row>
    <row r="317" spans="1:17" ht="14">
      <c r="A317" s="1231"/>
      <c r="B317" s="1244">
        <v>46051</v>
      </c>
      <c r="C317" s="1245">
        <v>2050</v>
      </c>
      <c r="D317" s="1246">
        <v>100</v>
      </c>
      <c r="E317" s="1246">
        <v>1210</v>
      </c>
      <c r="F317" s="1246">
        <v>240</v>
      </c>
      <c r="G317" s="1247">
        <v>1550</v>
      </c>
      <c r="H317" s="1248">
        <v>0</v>
      </c>
      <c r="I317" s="1249">
        <v>0</v>
      </c>
      <c r="J317" s="1249">
        <v>0</v>
      </c>
      <c r="K317" s="1249">
        <v>0</v>
      </c>
      <c r="L317" s="1249">
        <v>0</v>
      </c>
      <c r="M317" s="1249">
        <v>0</v>
      </c>
      <c r="N317" s="1249">
        <v>0</v>
      </c>
      <c r="O317" s="1249">
        <v>0</v>
      </c>
      <c r="P317" s="1250">
        <v>500</v>
      </c>
      <c r="Q317" s="1231"/>
    </row>
    <row r="318" spans="1:17" ht="14">
      <c r="A318" s="1231"/>
      <c r="B318" s="1244">
        <v>46052</v>
      </c>
      <c r="C318" s="1245">
        <v>6709</v>
      </c>
      <c r="D318" s="1246">
        <v>700</v>
      </c>
      <c r="E318" s="1246">
        <v>689</v>
      </c>
      <c r="F318" s="1246">
        <v>0</v>
      </c>
      <c r="G318" s="1247">
        <v>1389</v>
      </c>
      <c r="H318" s="1248">
        <v>5140</v>
      </c>
      <c r="I318" s="1249">
        <v>0</v>
      </c>
      <c r="J318" s="1249">
        <v>0</v>
      </c>
      <c r="K318" s="1249">
        <v>0</v>
      </c>
      <c r="L318" s="1249">
        <v>0</v>
      </c>
      <c r="M318" s="1249">
        <v>0</v>
      </c>
      <c r="N318" s="1249">
        <v>180</v>
      </c>
      <c r="O318" s="1249">
        <v>0</v>
      </c>
      <c r="P318" s="1250">
        <v>0</v>
      </c>
      <c r="Q318" s="1231"/>
    </row>
    <row r="319" spans="1:17" ht="14">
      <c r="A319" s="1231"/>
      <c r="B319" s="1259">
        <v>46053</v>
      </c>
      <c r="C319" s="1245">
        <v>278441</v>
      </c>
      <c r="D319" s="1261">
        <v>0</v>
      </c>
      <c r="E319" s="1261">
        <v>950</v>
      </c>
      <c r="F319" s="1261">
        <v>600</v>
      </c>
      <c r="G319" s="1262">
        <v>1550</v>
      </c>
      <c r="H319" s="1263">
        <v>0</v>
      </c>
      <c r="I319" s="1264">
        <v>0</v>
      </c>
      <c r="J319" s="1264">
        <v>0</v>
      </c>
      <c r="K319" s="1264">
        <v>11100</v>
      </c>
      <c r="L319" s="1264">
        <v>0</v>
      </c>
      <c r="M319" s="1285">
        <v>1291</v>
      </c>
      <c r="N319" s="1264">
        <v>264000</v>
      </c>
      <c r="O319" s="1264">
        <v>0</v>
      </c>
      <c r="P319" s="1265">
        <v>500</v>
      </c>
      <c r="Q319" s="1231"/>
    </row>
    <row r="320" spans="1:17" ht="14">
      <c r="A320" s="1231"/>
      <c r="B320" s="1282" t="s">
        <v>414</v>
      </c>
      <c r="C320" s="1286">
        <v>635797</v>
      </c>
      <c r="D320" s="1268">
        <f t="shared" ref="D320:F320" si="19">SUM(D289:D319)</f>
        <v>5035</v>
      </c>
      <c r="E320" s="1268">
        <f t="shared" si="19"/>
        <v>15916</v>
      </c>
      <c r="F320" s="1268">
        <f t="shared" si="19"/>
        <v>14711</v>
      </c>
      <c r="G320" s="1268">
        <v>35662</v>
      </c>
      <c r="H320" s="1268">
        <f t="shared" ref="H320:P320" si="20">SUM(H289:H319)</f>
        <v>89607</v>
      </c>
      <c r="I320" s="1268">
        <f t="shared" si="20"/>
        <v>22293</v>
      </c>
      <c r="J320" s="1268">
        <f t="shared" si="20"/>
        <v>9309</v>
      </c>
      <c r="K320" s="1268">
        <f t="shared" si="20"/>
        <v>44960</v>
      </c>
      <c r="L320" s="1268">
        <f t="shared" si="20"/>
        <v>0</v>
      </c>
      <c r="M320" s="1268">
        <f t="shared" si="20"/>
        <v>65493</v>
      </c>
      <c r="N320" s="1268">
        <f t="shared" si="20"/>
        <v>360173</v>
      </c>
      <c r="O320" s="1268">
        <f t="shared" si="20"/>
        <v>220</v>
      </c>
      <c r="P320" s="1270">
        <f t="shared" si="20"/>
        <v>8080</v>
      </c>
      <c r="Q320" s="1231"/>
    </row>
    <row r="321" spans="1:17" ht="14">
      <c r="A321" s="1231"/>
      <c r="B321" s="1251">
        <v>46054</v>
      </c>
      <c r="C321" s="1252">
        <v>24165</v>
      </c>
      <c r="D321" s="1253">
        <v>0</v>
      </c>
      <c r="E321" s="1253">
        <v>474</v>
      </c>
      <c r="F321" s="1253">
        <v>0</v>
      </c>
      <c r="G321" s="1254">
        <v>474</v>
      </c>
      <c r="H321" s="1255">
        <v>2880</v>
      </c>
      <c r="I321" s="1256">
        <v>0</v>
      </c>
      <c r="J321" s="1256">
        <v>4147</v>
      </c>
      <c r="K321" s="1256">
        <v>0</v>
      </c>
      <c r="L321" s="1256">
        <v>0</v>
      </c>
      <c r="M321" s="1256">
        <v>544</v>
      </c>
      <c r="N321" s="1256">
        <v>0</v>
      </c>
      <c r="O321" s="1256">
        <v>16120</v>
      </c>
      <c r="P321" s="1257">
        <v>0</v>
      </c>
      <c r="Q321" s="1231"/>
    </row>
    <row r="322" spans="1:17" ht="14">
      <c r="A322" s="1231"/>
      <c r="B322" s="1244">
        <v>46055</v>
      </c>
      <c r="C322" s="1245">
        <v>11984</v>
      </c>
      <c r="D322" s="1246">
        <v>0</v>
      </c>
      <c r="E322" s="1246">
        <v>698</v>
      </c>
      <c r="F322" s="1246">
        <v>0</v>
      </c>
      <c r="G322" s="1247">
        <v>698</v>
      </c>
      <c r="H322" s="1248">
        <v>0</v>
      </c>
      <c r="I322" s="1249">
        <v>0</v>
      </c>
      <c r="J322" s="1249">
        <v>0</v>
      </c>
      <c r="K322" s="1249">
        <v>0</v>
      </c>
      <c r="L322" s="1249">
        <v>0</v>
      </c>
      <c r="M322" s="1249">
        <v>286</v>
      </c>
      <c r="N322" s="1249">
        <v>0</v>
      </c>
      <c r="O322" s="1249">
        <v>11000</v>
      </c>
      <c r="P322" s="1250">
        <v>0</v>
      </c>
      <c r="Q322" s="1231"/>
    </row>
    <row r="323" spans="1:17" ht="14">
      <c r="A323" s="1231"/>
      <c r="B323" s="1244">
        <v>46056</v>
      </c>
      <c r="C323" s="1245">
        <v>2427</v>
      </c>
      <c r="D323" s="1246">
        <v>180</v>
      </c>
      <c r="E323" s="1246">
        <v>1061</v>
      </c>
      <c r="F323" s="1246">
        <v>686</v>
      </c>
      <c r="G323" s="1247">
        <v>1927</v>
      </c>
      <c r="H323" s="1248">
        <v>0</v>
      </c>
      <c r="I323" s="1249">
        <v>0</v>
      </c>
      <c r="J323" s="1249">
        <v>0</v>
      </c>
      <c r="K323" s="1249">
        <v>0</v>
      </c>
      <c r="L323" s="1249">
        <v>0</v>
      </c>
      <c r="M323" s="1249">
        <v>0</v>
      </c>
      <c r="N323" s="1249">
        <v>0</v>
      </c>
      <c r="O323" s="1249">
        <v>0</v>
      </c>
      <c r="P323" s="1250">
        <v>500</v>
      </c>
      <c r="Q323" s="1231"/>
    </row>
    <row r="324" spans="1:17" ht="14">
      <c r="A324" s="1231"/>
      <c r="B324" s="1244">
        <v>46057</v>
      </c>
      <c r="C324" s="1245">
        <v>2758</v>
      </c>
      <c r="D324" s="1246">
        <v>878</v>
      </c>
      <c r="E324" s="1246">
        <v>1300</v>
      </c>
      <c r="F324" s="1246">
        <v>440</v>
      </c>
      <c r="G324" s="1247">
        <v>2618</v>
      </c>
      <c r="H324" s="1248">
        <v>0</v>
      </c>
      <c r="I324" s="1249">
        <v>140</v>
      </c>
      <c r="J324" s="1249">
        <v>0</v>
      </c>
      <c r="K324" s="1249">
        <v>0</v>
      </c>
      <c r="L324" s="1249">
        <v>0</v>
      </c>
      <c r="M324" s="1249">
        <v>0</v>
      </c>
      <c r="N324" s="1249">
        <v>0</v>
      </c>
      <c r="O324" s="1249">
        <v>0</v>
      </c>
      <c r="P324" s="1250">
        <v>0</v>
      </c>
      <c r="Q324" s="1231"/>
    </row>
    <row r="325" spans="1:17" ht="14">
      <c r="A325" s="1231"/>
      <c r="B325" s="1244">
        <v>46058</v>
      </c>
      <c r="C325" s="1245">
        <v>3782</v>
      </c>
      <c r="D325" s="1246">
        <v>100</v>
      </c>
      <c r="E325" s="1246">
        <v>1100</v>
      </c>
      <c r="F325" s="1246">
        <v>238</v>
      </c>
      <c r="G325" s="1247">
        <v>1438</v>
      </c>
      <c r="H325" s="1248">
        <v>944</v>
      </c>
      <c r="I325" s="1249">
        <v>0</v>
      </c>
      <c r="J325" s="1249">
        <v>0</v>
      </c>
      <c r="K325" s="1249">
        <v>0</v>
      </c>
      <c r="L325" s="1249">
        <v>0</v>
      </c>
      <c r="M325" s="1249">
        <v>422</v>
      </c>
      <c r="N325" s="1249">
        <v>478</v>
      </c>
      <c r="O325" s="1249">
        <v>0</v>
      </c>
      <c r="P325" s="1250">
        <v>500</v>
      </c>
      <c r="Q325" s="1231"/>
    </row>
    <row r="326" spans="1:17" ht="14">
      <c r="A326" s="1231"/>
      <c r="B326" s="1244">
        <v>46059</v>
      </c>
      <c r="C326" s="1245">
        <v>2361</v>
      </c>
      <c r="D326" s="1246">
        <v>639</v>
      </c>
      <c r="E326" s="1246">
        <v>1300</v>
      </c>
      <c r="F326" s="1246">
        <v>0</v>
      </c>
      <c r="G326" s="1247">
        <v>1939</v>
      </c>
      <c r="H326" s="1248">
        <v>0</v>
      </c>
      <c r="I326" s="1249">
        <v>0</v>
      </c>
      <c r="J326" s="1249">
        <v>0</v>
      </c>
      <c r="K326" s="1249">
        <v>0</v>
      </c>
      <c r="L326" s="1249">
        <v>0</v>
      </c>
      <c r="M326" s="1249">
        <v>422</v>
      </c>
      <c r="N326" s="1249">
        <v>0</v>
      </c>
      <c r="O326" s="1249">
        <v>0</v>
      </c>
      <c r="P326" s="1250">
        <v>0</v>
      </c>
      <c r="Q326" s="1231"/>
    </row>
    <row r="327" spans="1:17" ht="14">
      <c r="A327" s="1231"/>
      <c r="B327" s="1244">
        <v>46060</v>
      </c>
      <c r="C327" s="1245">
        <v>5782</v>
      </c>
      <c r="D327" s="1246">
        <v>440</v>
      </c>
      <c r="E327" s="1246">
        <v>140</v>
      </c>
      <c r="F327" s="1246">
        <v>855</v>
      </c>
      <c r="G327" s="1247">
        <v>1435</v>
      </c>
      <c r="H327" s="1248">
        <v>0</v>
      </c>
      <c r="I327" s="1249">
        <v>0</v>
      </c>
      <c r="J327" s="1249">
        <v>2787</v>
      </c>
      <c r="K327" s="1249">
        <v>0</v>
      </c>
      <c r="L327" s="1249">
        <v>0</v>
      </c>
      <c r="M327" s="1249">
        <v>0</v>
      </c>
      <c r="N327" s="1249">
        <v>110</v>
      </c>
      <c r="O327" s="1249">
        <v>0</v>
      </c>
      <c r="P327" s="1250">
        <v>1450</v>
      </c>
      <c r="Q327" s="1231"/>
    </row>
    <row r="328" spans="1:17" ht="14">
      <c r="A328" s="1231"/>
      <c r="B328" s="1251">
        <v>46061</v>
      </c>
      <c r="C328" s="1252">
        <v>1680</v>
      </c>
      <c r="D328" s="1253">
        <v>0</v>
      </c>
      <c r="E328" s="1253">
        <v>0</v>
      </c>
      <c r="F328" s="1253">
        <v>282</v>
      </c>
      <c r="G328" s="1254">
        <v>282</v>
      </c>
      <c r="H328" s="1255">
        <v>239</v>
      </c>
      <c r="I328" s="1256">
        <v>705</v>
      </c>
      <c r="J328" s="1256">
        <v>0</v>
      </c>
      <c r="K328" s="1256">
        <v>0</v>
      </c>
      <c r="L328" s="1256">
        <v>0</v>
      </c>
      <c r="M328" s="1256">
        <v>454</v>
      </c>
      <c r="N328" s="1256">
        <v>0</v>
      </c>
      <c r="O328" s="1256">
        <v>0</v>
      </c>
      <c r="P328" s="1257">
        <v>0</v>
      </c>
      <c r="Q328" s="1231"/>
    </row>
    <row r="329" spans="1:17" ht="14">
      <c r="A329" s="1231"/>
      <c r="B329" s="1244">
        <v>46062</v>
      </c>
      <c r="C329" s="1245">
        <v>2959</v>
      </c>
      <c r="D329" s="1246">
        <v>400</v>
      </c>
      <c r="E329" s="1246">
        <v>1300</v>
      </c>
      <c r="F329" s="1246">
        <v>200</v>
      </c>
      <c r="G329" s="1247">
        <v>1900</v>
      </c>
      <c r="H329" s="1248">
        <v>0</v>
      </c>
      <c r="I329" s="1249">
        <v>0</v>
      </c>
      <c r="J329" s="1249">
        <v>1059</v>
      </c>
      <c r="K329" s="1249">
        <v>0</v>
      </c>
      <c r="L329" s="1249">
        <v>0</v>
      </c>
      <c r="M329" s="1249">
        <v>0</v>
      </c>
      <c r="N329" s="1249">
        <v>0</v>
      </c>
      <c r="O329" s="1249">
        <v>0</v>
      </c>
      <c r="P329" s="1250">
        <v>0</v>
      </c>
      <c r="Q329" s="1231"/>
    </row>
    <row r="330" spans="1:17" ht="14">
      <c r="A330" s="1231"/>
      <c r="B330" s="1244">
        <v>46063</v>
      </c>
      <c r="C330" s="1245">
        <v>4898</v>
      </c>
      <c r="D330" s="1246">
        <v>0</v>
      </c>
      <c r="E330" s="1246">
        <v>1400</v>
      </c>
      <c r="F330" s="1246">
        <v>0</v>
      </c>
      <c r="G330" s="1247">
        <v>1400</v>
      </c>
      <c r="H330" s="1248">
        <v>0</v>
      </c>
      <c r="I330" s="1249">
        <v>0</v>
      </c>
      <c r="J330" s="1249">
        <v>2998</v>
      </c>
      <c r="K330" s="1249">
        <v>0</v>
      </c>
      <c r="L330" s="1249">
        <v>0</v>
      </c>
      <c r="M330" s="1249">
        <v>0</v>
      </c>
      <c r="N330" s="1249">
        <v>0</v>
      </c>
      <c r="O330" s="1249">
        <v>0</v>
      </c>
      <c r="P330" s="1250">
        <v>500</v>
      </c>
      <c r="Q330" s="1231"/>
    </row>
    <row r="331" spans="1:17" ht="14">
      <c r="A331" s="1231"/>
      <c r="B331" s="1244">
        <v>46064</v>
      </c>
      <c r="C331" s="1245">
        <v>5634</v>
      </c>
      <c r="D331" s="1246">
        <v>0</v>
      </c>
      <c r="E331" s="1246">
        <v>0</v>
      </c>
      <c r="F331" s="1246">
        <v>350</v>
      </c>
      <c r="G331" s="1247">
        <v>350</v>
      </c>
      <c r="H331" s="1248">
        <v>2020</v>
      </c>
      <c r="I331" s="1249">
        <v>0</v>
      </c>
      <c r="J331" s="1249">
        <v>2393</v>
      </c>
      <c r="K331" s="1249">
        <v>0</v>
      </c>
      <c r="L331" s="1249">
        <v>0</v>
      </c>
      <c r="M331" s="1249">
        <v>871</v>
      </c>
      <c r="N331" s="1249">
        <v>0</v>
      </c>
      <c r="O331" s="1249">
        <v>0</v>
      </c>
      <c r="P331" s="1250">
        <v>0</v>
      </c>
      <c r="Q331" s="1231"/>
    </row>
    <row r="332" spans="1:17" ht="14">
      <c r="A332" s="1231"/>
      <c r="B332" s="1244">
        <v>46065</v>
      </c>
      <c r="C332" s="1245">
        <v>5767</v>
      </c>
      <c r="D332" s="1246">
        <v>557</v>
      </c>
      <c r="E332" s="1246">
        <v>632</v>
      </c>
      <c r="F332" s="1246">
        <v>0</v>
      </c>
      <c r="G332" s="1247">
        <v>1189</v>
      </c>
      <c r="H332" s="1248">
        <v>1500</v>
      </c>
      <c r="I332" s="1249">
        <v>0</v>
      </c>
      <c r="J332" s="1249">
        <v>0</v>
      </c>
      <c r="K332" s="1249">
        <v>893</v>
      </c>
      <c r="L332" s="1249">
        <v>0</v>
      </c>
      <c r="M332" s="1249">
        <v>1685</v>
      </c>
      <c r="N332" s="1249">
        <v>0</v>
      </c>
      <c r="O332" s="1249">
        <v>500</v>
      </c>
      <c r="P332" s="1250">
        <v>0</v>
      </c>
      <c r="Q332" s="1231"/>
    </row>
    <row r="333" spans="1:17" ht="14">
      <c r="A333" s="1231"/>
      <c r="B333" s="1244">
        <v>46066</v>
      </c>
      <c r="C333" s="1245">
        <v>2056</v>
      </c>
      <c r="D333" s="1246">
        <v>665</v>
      </c>
      <c r="E333" s="1246">
        <v>586</v>
      </c>
      <c r="F333" s="1246">
        <v>305</v>
      </c>
      <c r="G333" s="1247">
        <v>1556</v>
      </c>
      <c r="H333" s="1248">
        <v>0</v>
      </c>
      <c r="I333" s="1249">
        <v>0</v>
      </c>
      <c r="J333" s="1249">
        <v>0</v>
      </c>
      <c r="K333" s="1249">
        <v>0</v>
      </c>
      <c r="L333" s="1249">
        <v>0</v>
      </c>
      <c r="M333" s="1249">
        <v>0</v>
      </c>
      <c r="N333" s="1249">
        <v>0</v>
      </c>
      <c r="O333" s="1249">
        <v>0</v>
      </c>
      <c r="P333" s="1250">
        <v>500</v>
      </c>
      <c r="Q333" s="1231"/>
    </row>
    <row r="334" spans="1:17" ht="14">
      <c r="A334" s="1231"/>
      <c r="B334" s="1244">
        <v>46067</v>
      </c>
      <c r="C334" s="1245">
        <v>18181</v>
      </c>
      <c r="D334" s="1246">
        <v>0</v>
      </c>
      <c r="E334" s="1246">
        <v>159</v>
      </c>
      <c r="F334" s="1246">
        <v>702</v>
      </c>
      <c r="G334" s="1247">
        <v>861</v>
      </c>
      <c r="H334" s="1248">
        <v>15563</v>
      </c>
      <c r="I334" s="1249">
        <v>0</v>
      </c>
      <c r="J334" s="1249">
        <v>0</v>
      </c>
      <c r="K334" s="1249">
        <v>0</v>
      </c>
      <c r="L334" s="1249">
        <v>0</v>
      </c>
      <c r="M334" s="1249">
        <v>597</v>
      </c>
      <c r="N334" s="1249">
        <v>0</v>
      </c>
      <c r="O334" s="1249">
        <v>660</v>
      </c>
      <c r="P334" s="1250">
        <v>500</v>
      </c>
      <c r="Q334" s="1231"/>
    </row>
    <row r="335" spans="1:17" ht="14">
      <c r="A335" s="1231"/>
      <c r="B335" s="1251">
        <v>46068</v>
      </c>
      <c r="C335" s="1252">
        <v>29138</v>
      </c>
      <c r="D335" s="1253">
        <v>0</v>
      </c>
      <c r="E335" s="1253">
        <v>1380</v>
      </c>
      <c r="F335" s="1253">
        <v>0</v>
      </c>
      <c r="G335" s="1254">
        <v>1380</v>
      </c>
      <c r="H335" s="1255">
        <v>14160</v>
      </c>
      <c r="I335" s="1256">
        <v>140</v>
      </c>
      <c r="J335" s="1256">
        <v>0</v>
      </c>
      <c r="K335" s="1280">
        <v>9800</v>
      </c>
      <c r="L335" s="1256">
        <v>0</v>
      </c>
      <c r="M335" s="1256">
        <v>3048</v>
      </c>
      <c r="N335" s="1256">
        <v>0</v>
      </c>
      <c r="O335" s="1256">
        <v>110</v>
      </c>
      <c r="P335" s="1257">
        <v>500</v>
      </c>
      <c r="Q335" s="1231"/>
    </row>
    <row r="336" spans="1:17" ht="14">
      <c r="A336" s="1231"/>
      <c r="B336" s="1244">
        <v>46069</v>
      </c>
      <c r="C336" s="1245">
        <v>1826</v>
      </c>
      <c r="D336" s="1246">
        <v>516</v>
      </c>
      <c r="E336" s="1246">
        <v>210</v>
      </c>
      <c r="F336" s="1246">
        <v>1100</v>
      </c>
      <c r="G336" s="1247">
        <v>1826</v>
      </c>
      <c r="H336" s="1248">
        <v>0</v>
      </c>
      <c r="I336" s="1249">
        <v>0</v>
      </c>
      <c r="J336" s="1249">
        <v>0</v>
      </c>
      <c r="K336" s="1249">
        <v>0</v>
      </c>
      <c r="L336" s="1249">
        <v>0</v>
      </c>
      <c r="M336" s="1249">
        <v>0</v>
      </c>
      <c r="N336" s="1249">
        <v>0</v>
      </c>
      <c r="O336" s="1249">
        <v>0</v>
      </c>
      <c r="P336" s="1250">
        <v>0</v>
      </c>
      <c r="Q336" s="1231"/>
    </row>
    <row r="337" spans="1:17" ht="14">
      <c r="A337" s="1231"/>
      <c r="B337" s="1244">
        <v>46070</v>
      </c>
      <c r="C337" s="1245">
        <v>1100</v>
      </c>
      <c r="D337" s="1246">
        <v>0</v>
      </c>
      <c r="E337" s="1246">
        <v>1100</v>
      </c>
      <c r="F337" s="1246">
        <v>0</v>
      </c>
      <c r="G337" s="1247">
        <v>1100</v>
      </c>
      <c r="H337" s="1248">
        <v>0</v>
      </c>
      <c r="I337" s="1249">
        <v>0</v>
      </c>
      <c r="J337" s="1249">
        <v>0</v>
      </c>
      <c r="K337" s="1249">
        <v>0</v>
      </c>
      <c r="L337" s="1249">
        <v>0</v>
      </c>
      <c r="M337" s="1249">
        <v>0</v>
      </c>
      <c r="N337" s="1249">
        <v>0</v>
      </c>
      <c r="O337" s="1249">
        <v>0</v>
      </c>
      <c r="P337" s="1250">
        <v>0</v>
      </c>
      <c r="Q337" s="1231"/>
    </row>
    <row r="338" spans="1:17" ht="14">
      <c r="A338" s="1231"/>
      <c r="B338" s="1244">
        <v>46071</v>
      </c>
      <c r="C338" s="1245">
        <v>20380</v>
      </c>
      <c r="D338" s="1246">
        <v>351</v>
      </c>
      <c r="E338" s="1246">
        <v>2186</v>
      </c>
      <c r="F338" s="1246">
        <v>0</v>
      </c>
      <c r="G338" s="1247">
        <v>2537</v>
      </c>
      <c r="H338" s="1248">
        <v>0</v>
      </c>
      <c r="I338" s="1249">
        <v>3548</v>
      </c>
      <c r="J338" s="1249">
        <v>0</v>
      </c>
      <c r="K338" s="1249">
        <v>13000</v>
      </c>
      <c r="L338" s="1249">
        <v>0</v>
      </c>
      <c r="M338" s="1249">
        <v>345</v>
      </c>
      <c r="N338" s="1249">
        <v>0</v>
      </c>
      <c r="O338" s="1249">
        <v>0</v>
      </c>
      <c r="P338" s="1250">
        <v>950</v>
      </c>
      <c r="Q338" s="1231"/>
    </row>
    <row r="339" spans="1:17" ht="14">
      <c r="A339" s="1231"/>
      <c r="B339" s="1244">
        <v>46072</v>
      </c>
      <c r="C339" s="1245">
        <v>1240</v>
      </c>
      <c r="D339" s="1246">
        <v>210</v>
      </c>
      <c r="E339" s="1246">
        <v>1030</v>
      </c>
      <c r="F339" s="1246">
        <v>0</v>
      </c>
      <c r="G339" s="1247">
        <v>1240</v>
      </c>
      <c r="H339" s="1248">
        <v>0</v>
      </c>
      <c r="I339" s="1249">
        <v>0</v>
      </c>
      <c r="J339" s="1249">
        <v>0</v>
      </c>
      <c r="K339" s="1249">
        <v>0</v>
      </c>
      <c r="L339" s="1249">
        <v>0</v>
      </c>
      <c r="M339" s="1249">
        <v>0</v>
      </c>
      <c r="N339" s="1249">
        <v>0</v>
      </c>
      <c r="O339" s="1249">
        <v>0</v>
      </c>
      <c r="P339" s="1250">
        <v>0</v>
      </c>
      <c r="Q339" s="1231"/>
    </row>
    <row r="340" spans="1:17" ht="14">
      <c r="A340" s="1231"/>
      <c r="B340" s="1244">
        <v>46073</v>
      </c>
      <c r="C340" s="1245">
        <v>2813</v>
      </c>
      <c r="D340" s="1246">
        <v>831</v>
      </c>
      <c r="E340" s="1246">
        <v>982</v>
      </c>
      <c r="F340" s="1246">
        <v>0</v>
      </c>
      <c r="G340" s="1247">
        <v>1813</v>
      </c>
      <c r="H340" s="1248">
        <v>0</v>
      </c>
      <c r="I340" s="1249">
        <v>1000</v>
      </c>
      <c r="J340" s="1249">
        <v>0</v>
      </c>
      <c r="K340" s="1249">
        <v>0</v>
      </c>
      <c r="L340" s="1249">
        <v>0</v>
      </c>
      <c r="M340" s="1249">
        <v>0</v>
      </c>
      <c r="N340" s="1249">
        <v>0</v>
      </c>
      <c r="O340" s="1249">
        <v>0</v>
      </c>
      <c r="P340" s="1250">
        <v>0</v>
      </c>
      <c r="Q340" s="1231"/>
    </row>
    <row r="341" spans="1:17" ht="14">
      <c r="A341" s="1231"/>
      <c r="B341" s="1244">
        <v>46074</v>
      </c>
      <c r="C341" s="1245">
        <v>9417</v>
      </c>
      <c r="D341" s="1246">
        <v>0</v>
      </c>
      <c r="E341" s="1246">
        <v>440</v>
      </c>
      <c r="F341" s="1246">
        <v>0</v>
      </c>
      <c r="G341" s="1247">
        <v>440</v>
      </c>
      <c r="H341" s="1248">
        <v>4817</v>
      </c>
      <c r="I341" s="1249">
        <v>4160</v>
      </c>
      <c r="J341" s="1249">
        <v>0</v>
      </c>
      <c r="K341" s="1249">
        <v>0</v>
      </c>
      <c r="L341" s="1249">
        <v>0</v>
      </c>
      <c r="M341" s="1272">
        <v>0</v>
      </c>
      <c r="N341" s="1249">
        <v>0</v>
      </c>
      <c r="O341" s="1249">
        <v>0</v>
      </c>
      <c r="P341" s="1250">
        <v>0</v>
      </c>
      <c r="Q341" s="1231"/>
    </row>
    <row r="342" spans="1:17" ht="14">
      <c r="A342" s="1231"/>
      <c r="B342" s="1251">
        <v>46075</v>
      </c>
      <c r="C342" s="1252">
        <v>28241</v>
      </c>
      <c r="D342" s="1253">
        <v>490</v>
      </c>
      <c r="E342" s="1253">
        <v>557</v>
      </c>
      <c r="F342" s="1253">
        <v>0</v>
      </c>
      <c r="G342" s="1254">
        <v>1047</v>
      </c>
      <c r="H342" s="1255">
        <v>22084</v>
      </c>
      <c r="I342" s="1256">
        <v>0</v>
      </c>
      <c r="J342" s="1256">
        <v>0</v>
      </c>
      <c r="K342" s="1256">
        <v>0</v>
      </c>
      <c r="L342" s="1256">
        <v>0</v>
      </c>
      <c r="M342" s="1280">
        <v>4110</v>
      </c>
      <c r="N342" s="1256">
        <v>0</v>
      </c>
      <c r="O342" s="1256">
        <v>0</v>
      </c>
      <c r="P342" s="1257">
        <v>1000</v>
      </c>
      <c r="Q342" s="1231"/>
    </row>
    <row r="343" spans="1:17" ht="14">
      <c r="A343" s="1231"/>
      <c r="B343" s="1244">
        <v>46076</v>
      </c>
      <c r="C343" s="1245">
        <v>5530</v>
      </c>
      <c r="D343" s="1246">
        <v>0</v>
      </c>
      <c r="E343" s="1246">
        <v>0</v>
      </c>
      <c r="F343" s="1246">
        <v>0</v>
      </c>
      <c r="G343" s="1247">
        <v>0</v>
      </c>
      <c r="H343" s="1248">
        <v>400</v>
      </c>
      <c r="I343" s="1249">
        <v>0</v>
      </c>
      <c r="J343" s="1249">
        <v>0</v>
      </c>
      <c r="K343" s="1249">
        <v>0</v>
      </c>
      <c r="L343" s="1249">
        <v>0</v>
      </c>
      <c r="M343" s="1272">
        <v>4330</v>
      </c>
      <c r="N343" s="1249">
        <v>0</v>
      </c>
      <c r="O343" s="1249">
        <v>800</v>
      </c>
      <c r="P343" s="1250">
        <v>0</v>
      </c>
      <c r="Q343" s="1231"/>
    </row>
    <row r="344" spans="1:17" ht="14">
      <c r="A344" s="1231"/>
      <c r="B344" s="1244">
        <v>46077</v>
      </c>
      <c r="C344" s="1245">
        <v>2612</v>
      </c>
      <c r="D344" s="1246">
        <v>210</v>
      </c>
      <c r="E344" s="1246">
        <v>826</v>
      </c>
      <c r="F344" s="1246">
        <v>1200</v>
      </c>
      <c r="G344" s="1247">
        <v>2236</v>
      </c>
      <c r="H344" s="1248">
        <v>0</v>
      </c>
      <c r="I344" s="1249">
        <v>0</v>
      </c>
      <c r="J344" s="1249">
        <v>0</v>
      </c>
      <c r="K344" s="1249">
        <v>0</v>
      </c>
      <c r="L344" s="1249">
        <v>0</v>
      </c>
      <c r="M344" s="1249">
        <v>376</v>
      </c>
      <c r="N344" s="1249">
        <v>0</v>
      </c>
      <c r="O344" s="1249">
        <v>0</v>
      </c>
      <c r="P344" s="1250">
        <v>0</v>
      </c>
      <c r="Q344" s="1231"/>
    </row>
    <row r="345" spans="1:17" ht="14">
      <c r="A345" s="1231"/>
      <c r="B345" s="1244">
        <v>46078</v>
      </c>
      <c r="C345" s="1245">
        <v>2541</v>
      </c>
      <c r="D345" s="1246">
        <v>760</v>
      </c>
      <c r="E345" s="1246">
        <v>130</v>
      </c>
      <c r="F345" s="1246">
        <v>506</v>
      </c>
      <c r="G345" s="1247">
        <v>1396</v>
      </c>
      <c r="H345" s="1248">
        <v>0</v>
      </c>
      <c r="I345" s="1249">
        <v>0</v>
      </c>
      <c r="J345" s="1249">
        <v>0</v>
      </c>
      <c r="K345" s="1249">
        <v>0</v>
      </c>
      <c r="L345" s="1249">
        <v>0</v>
      </c>
      <c r="M345" s="1249">
        <v>0</v>
      </c>
      <c r="N345" s="1249">
        <v>0</v>
      </c>
      <c r="O345" s="1249">
        <v>145</v>
      </c>
      <c r="P345" s="1250">
        <v>1000</v>
      </c>
      <c r="Q345" s="1231"/>
    </row>
    <row r="346" spans="1:17" ht="14">
      <c r="A346" s="1231"/>
      <c r="B346" s="1244">
        <v>46079</v>
      </c>
      <c r="C346" s="1245">
        <v>2552</v>
      </c>
      <c r="D346" s="1246">
        <v>1188</v>
      </c>
      <c r="E346" s="1246">
        <v>0</v>
      </c>
      <c r="F346" s="1246">
        <v>1364</v>
      </c>
      <c r="G346" s="1247">
        <v>2552</v>
      </c>
      <c r="H346" s="1248">
        <v>0</v>
      </c>
      <c r="I346" s="1249">
        <v>0</v>
      </c>
      <c r="J346" s="1249">
        <v>0</v>
      </c>
      <c r="K346" s="1249">
        <v>0</v>
      </c>
      <c r="L346" s="1249">
        <v>0</v>
      </c>
      <c r="M346" s="1249">
        <v>0</v>
      </c>
      <c r="N346" s="1249">
        <v>0</v>
      </c>
      <c r="O346" s="1249">
        <v>0</v>
      </c>
      <c r="P346" s="1250">
        <v>0</v>
      </c>
      <c r="Q346" s="1231"/>
    </row>
    <row r="347" spans="1:17" ht="14">
      <c r="A347" s="1231"/>
      <c r="B347" s="1244">
        <v>46080</v>
      </c>
      <c r="C347" s="1245">
        <v>1284</v>
      </c>
      <c r="D347" s="1246">
        <v>200</v>
      </c>
      <c r="E347" s="1246">
        <v>0</v>
      </c>
      <c r="F347" s="1246">
        <v>760</v>
      </c>
      <c r="G347" s="1247">
        <v>960</v>
      </c>
      <c r="H347" s="1248">
        <v>0</v>
      </c>
      <c r="I347" s="1249">
        <v>0</v>
      </c>
      <c r="J347" s="1249">
        <v>0</v>
      </c>
      <c r="K347" s="1249">
        <v>0</v>
      </c>
      <c r="L347" s="1249">
        <v>0</v>
      </c>
      <c r="M347" s="1249">
        <v>324</v>
      </c>
      <c r="N347" s="1249">
        <v>0</v>
      </c>
      <c r="O347" s="1249">
        <v>0</v>
      </c>
      <c r="P347" s="1250">
        <v>0</v>
      </c>
      <c r="Q347" s="1231"/>
    </row>
    <row r="348" spans="1:17" ht="14">
      <c r="A348" s="1231"/>
      <c r="B348" s="1259">
        <v>46081</v>
      </c>
      <c r="C348" s="1245">
        <v>6656</v>
      </c>
      <c r="D348" s="1261">
        <v>440</v>
      </c>
      <c r="E348" s="1261">
        <v>0</v>
      </c>
      <c r="F348" s="1261">
        <v>0</v>
      </c>
      <c r="G348" s="1262">
        <v>440</v>
      </c>
      <c r="H348" s="1287">
        <v>3580</v>
      </c>
      <c r="I348" s="1264">
        <v>10</v>
      </c>
      <c r="J348" s="1264">
        <v>0</v>
      </c>
      <c r="K348" s="1264">
        <v>1300</v>
      </c>
      <c r="L348" s="1264">
        <v>0</v>
      </c>
      <c r="M348" s="1264">
        <v>356</v>
      </c>
      <c r="N348" s="1264">
        <v>0</v>
      </c>
      <c r="O348" s="1264">
        <v>20</v>
      </c>
      <c r="P348" s="1265">
        <v>950</v>
      </c>
      <c r="Q348" s="1231"/>
    </row>
    <row r="349" spans="1:17" ht="14">
      <c r="A349" s="1231"/>
      <c r="B349" s="1282" t="s">
        <v>414</v>
      </c>
      <c r="C349" s="1286">
        <v>209764</v>
      </c>
      <c r="D349" s="1268">
        <f t="shared" ref="D349:F349" si="21">SUM(D321:D348)</f>
        <v>9055</v>
      </c>
      <c r="E349" s="1268">
        <f t="shared" si="21"/>
        <v>18991</v>
      </c>
      <c r="F349" s="1268">
        <f t="shared" si="21"/>
        <v>8988</v>
      </c>
      <c r="G349" s="1268">
        <v>37034</v>
      </c>
      <c r="H349" s="1268">
        <f t="shared" ref="H349:P349" si="22">SUM(H321:H348)</f>
        <v>68187</v>
      </c>
      <c r="I349" s="1268">
        <f t="shared" si="22"/>
        <v>9703</v>
      </c>
      <c r="J349" s="1268">
        <f t="shared" si="22"/>
        <v>13384</v>
      </c>
      <c r="K349" s="1268">
        <f t="shared" si="22"/>
        <v>24993</v>
      </c>
      <c r="L349" s="1268">
        <f t="shared" si="22"/>
        <v>0</v>
      </c>
      <c r="M349" s="1268">
        <f t="shared" si="22"/>
        <v>18170</v>
      </c>
      <c r="N349" s="1268">
        <f t="shared" si="22"/>
        <v>588</v>
      </c>
      <c r="O349" s="1268">
        <f t="shared" si="22"/>
        <v>29355</v>
      </c>
      <c r="P349" s="1270">
        <f t="shared" si="22"/>
        <v>8350</v>
      </c>
      <c r="Q349" s="1231"/>
    </row>
    <row r="350" spans="1:17" ht="14">
      <c r="A350" s="1231"/>
      <c r="B350" s="1251">
        <v>46082</v>
      </c>
      <c r="C350" s="1252">
        <v>11138</v>
      </c>
      <c r="D350" s="1253">
        <v>434</v>
      </c>
      <c r="E350" s="1253">
        <v>0</v>
      </c>
      <c r="F350" s="1253">
        <v>0</v>
      </c>
      <c r="G350" s="1254">
        <v>434</v>
      </c>
      <c r="H350" s="1255">
        <v>2110</v>
      </c>
      <c r="I350" s="1256">
        <v>2110</v>
      </c>
      <c r="J350" s="1256">
        <v>4898</v>
      </c>
      <c r="K350" s="1256">
        <v>0</v>
      </c>
      <c r="L350" s="1256">
        <v>0</v>
      </c>
      <c r="M350" s="1256">
        <v>386</v>
      </c>
      <c r="N350" s="1256">
        <v>0</v>
      </c>
      <c r="O350" s="1256">
        <v>1200</v>
      </c>
      <c r="P350" s="1257">
        <v>0</v>
      </c>
      <c r="Q350" s="1231"/>
    </row>
    <row r="351" spans="1:17" ht="14">
      <c r="A351" s="1231"/>
      <c r="B351" s="1244">
        <v>46083</v>
      </c>
      <c r="C351" s="1245">
        <v>5871</v>
      </c>
      <c r="D351" s="1246">
        <v>130</v>
      </c>
      <c r="E351" s="1246">
        <v>210</v>
      </c>
      <c r="F351" s="1246">
        <v>348</v>
      </c>
      <c r="G351" s="1247">
        <v>688</v>
      </c>
      <c r="H351" s="1248">
        <v>3661</v>
      </c>
      <c r="I351" s="1249">
        <v>0</v>
      </c>
      <c r="J351" s="1249">
        <v>0</v>
      </c>
      <c r="K351" s="1249">
        <v>0</v>
      </c>
      <c r="L351" s="1249">
        <v>0</v>
      </c>
      <c r="M351" s="1249">
        <v>522</v>
      </c>
      <c r="N351" s="1249">
        <v>0</v>
      </c>
      <c r="O351" s="1249">
        <v>0</v>
      </c>
      <c r="P351" s="1250">
        <v>1000</v>
      </c>
      <c r="Q351" s="1231"/>
    </row>
    <row r="352" spans="1:17" ht="14">
      <c r="A352" s="1231"/>
      <c r="B352" s="1244">
        <v>46084</v>
      </c>
      <c r="C352" s="1245">
        <v>1762</v>
      </c>
      <c r="D352" s="1246">
        <v>200</v>
      </c>
      <c r="E352" s="1246">
        <v>619</v>
      </c>
      <c r="F352" s="1246">
        <v>616</v>
      </c>
      <c r="G352" s="1247">
        <v>1435</v>
      </c>
      <c r="H352" s="1248">
        <v>0</v>
      </c>
      <c r="I352" s="1249">
        <v>0</v>
      </c>
      <c r="J352" s="1249">
        <v>0</v>
      </c>
      <c r="K352" s="1249">
        <v>0</v>
      </c>
      <c r="L352" s="1249">
        <v>0</v>
      </c>
      <c r="M352" s="1249">
        <v>0</v>
      </c>
      <c r="N352" s="1249">
        <v>327</v>
      </c>
      <c r="O352" s="1249">
        <v>0</v>
      </c>
      <c r="P352" s="1250">
        <v>0</v>
      </c>
      <c r="Q352" s="1231"/>
    </row>
    <row r="353" spans="1:17" ht="14">
      <c r="A353" s="1231"/>
      <c r="B353" s="1244">
        <v>46085</v>
      </c>
      <c r="C353" s="1245">
        <v>5780</v>
      </c>
      <c r="D353" s="1246">
        <v>737</v>
      </c>
      <c r="E353" s="1246">
        <v>1020</v>
      </c>
      <c r="F353" s="1246">
        <v>814</v>
      </c>
      <c r="G353" s="1247">
        <v>2571</v>
      </c>
      <c r="H353" s="1248">
        <v>0</v>
      </c>
      <c r="I353" s="1249">
        <v>0</v>
      </c>
      <c r="J353" s="1249">
        <v>2709</v>
      </c>
      <c r="K353" s="1249">
        <v>0</v>
      </c>
      <c r="L353" s="1249">
        <v>0</v>
      </c>
      <c r="M353" s="1249">
        <v>0</v>
      </c>
      <c r="N353" s="1249">
        <v>0</v>
      </c>
      <c r="O353" s="1249">
        <v>0</v>
      </c>
      <c r="P353" s="1250">
        <v>500</v>
      </c>
      <c r="Q353" s="1231"/>
    </row>
    <row r="354" spans="1:17" ht="14">
      <c r="A354" s="1231"/>
      <c r="B354" s="1244">
        <v>46086</v>
      </c>
      <c r="C354" s="1245">
        <v>8537</v>
      </c>
      <c r="D354" s="1246">
        <v>130</v>
      </c>
      <c r="E354" s="1246">
        <v>1110</v>
      </c>
      <c r="F354" s="1246">
        <v>0</v>
      </c>
      <c r="G354" s="1247">
        <v>1240</v>
      </c>
      <c r="H354" s="1248">
        <v>0</v>
      </c>
      <c r="I354" s="1249">
        <v>0</v>
      </c>
      <c r="J354" s="1249">
        <v>0</v>
      </c>
      <c r="K354" s="1249">
        <v>0</v>
      </c>
      <c r="L354" s="1249">
        <v>0</v>
      </c>
      <c r="M354" s="1249">
        <v>0</v>
      </c>
      <c r="N354" s="1249">
        <v>7297</v>
      </c>
      <c r="O354" s="1249">
        <v>0</v>
      </c>
      <c r="P354" s="1250">
        <v>0</v>
      </c>
      <c r="Q354" s="1231"/>
    </row>
    <row r="355" spans="1:17" ht="14">
      <c r="A355" s="1231"/>
      <c r="B355" s="1244">
        <v>46087</v>
      </c>
      <c r="C355" s="1245">
        <v>1867</v>
      </c>
      <c r="D355" s="1246">
        <v>552</v>
      </c>
      <c r="E355" s="1246">
        <v>120</v>
      </c>
      <c r="F355" s="1246">
        <v>695</v>
      </c>
      <c r="G355" s="1247">
        <v>1367</v>
      </c>
      <c r="H355" s="1248">
        <v>0</v>
      </c>
      <c r="I355" s="1249">
        <v>0</v>
      </c>
      <c r="J355" s="1249">
        <v>0</v>
      </c>
      <c r="K355" s="1249">
        <v>0</v>
      </c>
      <c r="L355" s="1249">
        <v>0</v>
      </c>
      <c r="M355" s="1249">
        <v>0</v>
      </c>
      <c r="N355" s="1249">
        <v>0</v>
      </c>
      <c r="O355" s="1249">
        <v>0</v>
      </c>
      <c r="P355" s="1250">
        <v>500</v>
      </c>
      <c r="Q355" s="1231"/>
    </row>
    <row r="356" spans="1:17" ht="14">
      <c r="A356" s="1231"/>
      <c r="B356" s="1244">
        <v>46088</v>
      </c>
      <c r="C356" s="1245">
        <v>51908</v>
      </c>
      <c r="D356" s="1246">
        <v>511</v>
      </c>
      <c r="E356" s="1246">
        <v>980</v>
      </c>
      <c r="F356" s="1246">
        <v>0</v>
      </c>
      <c r="G356" s="1247">
        <v>1491</v>
      </c>
      <c r="H356" s="1248">
        <v>28048</v>
      </c>
      <c r="I356" s="1249">
        <v>1546</v>
      </c>
      <c r="J356" s="1249">
        <v>1777</v>
      </c>
      <c r="K356" s="1249">
        <v>13000</v>
      </c>
      <c r="L356" s="1272">
        <v>0</v>
      </c>
      <c r="M356" s="1272">
        <v>2548</v>
      </c>
      <c r="N356" s="1249">
        <v>3498</v>
      </c>
      <c r="O356" s="1249">
        <v>0</v>
      </c>
      <c r="P356" s="1250">
        <v>0</v>
      </c>
      <c r="Q356" s="1231"/>
    </row>
    <row r="357" spans="1:17" ht="14">
      <c r="A357" s="1231"/>
      <c r="B357" s="1251">
        <v>46089</v>
      </c>
      <c r="C357" s="1252">
        <v>5713</v>
      </c>
      <c r="D357" s="1253">
        <v>0</v>
      </c>
      <c r="E357" s="1253">
        <v>179</v>
      </c>
      <c r="F357" s="1253">
        <v>0</v>
      </c>
      <c r="G357" s="1254">
        <v>179</v>
      </c>
      <c r="H357" s="1255">
        <v>2500</v>
      </c>
      <c r="I357" s="1256">
        <v>0</v>
      </c>
      <c r="J357" s="1256">
        <v>0</v>
      </c>
      <c r="K357" s="1256">
        <v>0</v>
      </c>
      <c r="L357" s="1256">
        <v>0</v>
      </c>
      <c r="M357" s="1256">
        <v>3034</v>
      </c>
      <c r="N357" s="1256">
        <v>0</v>
      </c>
      <c r="O357" s="1256">
        <v>0</v>
      </c>
      <c r="P357" s="1257">
        <v>0</v>
      </c>
      <c r="Q357" s="1231"/>
    </row>
    <row r="358" spans="1:17" ht="14">
      <c r="A358" s="1231"/>
      <c r="B358" s="1244">
        <v>46090</v>
      </c>
      <c r="C358" s="1245">
        <v>3403</v>
      </c>
      <c r="D358" s="1246">
        <v>657</v>
      </c>
      <c r="E358" s="1246">
        <v>0</v>
      </c>
      <c r="F358" s="1246">
        <v>0</v>
      </c>
      <c r="G358" s="1247">
        <v>657</v>
      </c>
      <c r="H358" s="1248">
        <v>1180</v>
      </c>
      <c r="I358" s="1249">
        <v>1280</v>
      </c>
      <c r="J358" s="1249">
        <v>0</v>
      </c>
      <c r="K358" s="1249">
        <v>0</v>
      </c>
      <c r="L358" s="1249">
        <v>0</v>
      </c>
      <c r="M358" s="1249">
        <v>286</v>
      </c>
      <c r="N358" s="1249">
        <v>0</v>
      </c>
      <c r="O358" s="1249">
        <v>0</v>
      </c>
      <c r="P358" s="1250">
        <v>0</v>
      </c>
      <c r="Q358" s="1231"/>
    </row>
    <row r="359" spans="1:17" ht="14">
      <c r="A359" s="1231"/>
      <c r="B359" s="1244">
        <v>46091</v>
      </c>
      <c r="C359" s="1245">
        <v>5648</v>
      </c>
      <c r="D359" s="1246">
        <v>757</v>
      </c>
      <c r="E359" s="1246">
        <v>916</v>
      </c>
      <c r="F359" s="1246">
        <v>1050</v>
      </c>
      <c r="G359" s="1247">
        <v>2723</v>
      </c>
      <c r="H359" s="1248">
        <v>0</v>
      </c>
      <c r="I359" s="1249">
        <v>0</v>
      </c>
      <c r="J359" s="1249">
        <v>0</v>
      </c>
      <c r="K359" s="1249">
        <v>2580</v>
      </c>
      <c r="L359" s="1249">
        <v>0</v>
      </c>
      <c r="M359" s="1249">
        <v>345</v>
      </c>
      <c r="N359" s="1249">
        <v>0</v>
      </c>
      <c r="O359" s="1249">
        <v>0</v>
      </c>
      <c r="P359" s="1250">
        <v>0</v>
      </c>
      <c r="Q359" s="1231"/>
    </row>
    <row r="360" spans="1:17" ht="14">
      <c r="A360" s="1231"/>
      <c r="B360" s="1244">
        <v>46092</v>
      </c>
      <c r="C360" s="1245">
        <v>2364</v>
      </c>
      <c r="D360" s="1246">
        <v>250</v>
      </c>
      <c r="E360" s="1246">
        <v>1000</v>
      </c>
      <c r="F360" s="1246">
        <v>614</v>
      </c>
      <c r="G360" s="1247">
        <v>1864</v>
      </c>
      <c r="H360" s="1248">
        <v>0</v>
      </c>
      <c r="I360" s="1249">
        <v>0</v>
      </c>
      <c r="J360" s="1249">
        <v>0</v>
      </c>
      <c r="K360" s="1249">
        <v>0</v>
      </c>
      <c r="L360" s="1249">
        <v>0</v>
      </c>
      <c r="M360" s="1249">
        <v>0</v>
      </c>
      <c r="N360" s="1249">
        <v>0</v>
      </c>
      <c r="O360" s="1249">
        <v>0</v>
      </c>
      <c r="P360" s="1250">
        <v>500</v>
      </c>
      <c r="Q360" s="1231"/>
    </row>
    <row r="361" spans="1:17" ht="14">
      <c r="A361" s="1231"/>
      <c r="B361" s="1244">
        <v>46093</v>
      </c>
      <c r="C361" s="1245">
        <v>2603</v>
      </c>
      <c r="D361" s="1246">
        <v>210</v>
      </c>
      <c r="E361" s="1246">
        <v>538</v>
      </c>
      <c r="F361" s="1246">
        <v>358</v>
      </c>
      <c r="G361" s="1247">
        <v>1106</v>
      </c>
      <c r="H361" s="1248">
        <v>0</v>
      </c>
      <c r="I361" s="1249">
        <v>0</v>
      </c>
      <c r="J361" s="1249">
        <v>1497</v>
      </c>
      <c r="K361" s="1249">
        <v>0</v>
      </c>
      <c r="L361" s="1249">
        <v>0</v>
      </c>
      <c r="M361" s="1249">
        <v>0</v>
      </c>
      <c r="N361" s="1272">
        <v>0</v>
      </c>
      <c r="O361" s="1249">
        <v>0</v>
      </c>
      <c r="P361" s="1250">
        <v>0</v>
      </c>
      <c r="Q361" s="1231"/>
    </row>
    <row r="362" spans="1:17" ht="14">
      <c r="A362" s="1231"/>
      <c r="B362" s="1244">
        <v>46094</v>
      </c>
      <c r="C362" s="1245">
        <v>5098</v>
      </c>
      <c r="D362" s="1246">
        <v>851</v>
      </c>
      <c r="E362" s="1246">
        <v>766</v>
      </c>
      <c r="F362" s="1246">
        <v>614</v>
      </c>
      <c r="G362" s="1247">
        <v>2231</v>
      </c>
      <c r="H362" s="1248">
        <v>0</v>
      </c>
      <c r="I362" s="1249">
        <v>0</v>
      </c>
      <c r="J362" s="1249">
        <v>0</v>
      </c>
      <c r="K362" s="1249">
        <v>1980</v>
      </c>
      <c r="L362" s="1249">
        <v>0</v>
      </c>
      <c r="M362" s="1249">
        <v>387</v>
      </c>
      <c r="N362" s="1272">
        <v>0</v>
      </c>
      <c r="O362" s="1249">
        <v>0</v>
      </c>
      <c r="P362" s="1250">
        <v>500</v>
      </c>
      <c r="Q362" s="1231"/>
    </row>
    <row r="363" spans="1:17" ht="14">
      <c r="A363" s="1231"/>
      <c r="B363" s="1244">
        <v>46095</v>
      </c>
      <c r="C363" s="1245">
        <v>35557</v>
      </c>
      <c r="D363" s="1246">
        <v>931</v>
      </c>
      <c r="E363" s="1246">
        <v>0</v>
      </c>
      <c r="F363" s="1246">
        <v>0</v>
      </c>
      <c r="G363" s="1247">
        <v>931</v>
      </c>
      <c r="H363" s="1248">
        <v>8810</v>
      </c>
      <c r="I363" s="1249">
        <v>1598</v>
      </c>
      <c r="J363" s="1249">
        <v>0</v>
      </c>
      <c r="K363" s="1249">
        <v>0</v>
      </c>
      <c r="L363" s="1249">
        <v>0</v>
      </c>
      <c r="M363" s="1249">
        <v>908</v>
      </c>
      <c r="N363" s="1272">
        <v>19908</v>
      </c>
      <c r="O363" s="1249">
        <v>3402</v>
      </c>
      <c r="P363" s="1250">
        <v>0</v>
      </c>
      <c r="Q363" s="1231"/>
    </row>
    <row r="364" spans="1:17" ht="14">
      <c r="A364" s="1231"/>
      <c r="B364" s="1251">
        <v>46096</v>
      </c>
      <c r="C364" s="1252">
        <v>13138</v>
      </c>
      <c r="D364" s="1253">
        <v>682</v>
      </c>
      <c r="E364" s="1253">
        <v>0</v>
      </c>
      <c r="F364" s="1253">
        <v>0</v>
      </c>
      <c r="G364" s="1254">
        <v>682</v>
      </c>
      <c r="H364" s="1255">
        <v>6600</v>
      </c>
      <c r="I364" s="1256">
        <v>1400</v>
      </c>
      <c r="J364" s="1256">
        <v>2247</v>
      </c>
      <c r="K364" s="1256">
        <v>1500</v>
      </c>
      <c r="L364" s="1256">
        <v>0</v>
      </c>
      <c r="M364" s="1256">
        <v>209</v>
      </c>
      <c r="N364" s="1280">
        <v>0</v>
      </c>
      <c r="O364" s="1256">
        <v>0</v>
      </c>
      <c r="P364" s="1257">
        <v>500</v>
      </c>
      <c r="Q364" s="1231"/>
    </row>
    <row r="365" spans="1:17" ht="14">
      <c r="A365" s="1231"/>
      <c r="B365" s="1244">
        <v>46097</v>
      </c>
      <c r="C365" s="1245">
        <v>1730</v>
      </c>
      <c r="D365" s="1246">
        <v>330</v>
      </c>
      <c r="E365" s="1246">
        <v>900</v>
      </c>
      <c r="F365" s="1246">
        <v>0</v>
      </c>
      <c r="G365" s="1247">
        <v>1230</v>
      </c>
      <c r="H365" s="1248">
        <v>0</v>
      </c>
      <c r="I365" s="1249">
        <v>0</v>
      </c>
      <c r="J365" s="1249">
        <v>0</v>
      </c>
      <c r="K365" s="1249">
        <v>0</v>
      </c>
      <c r="L365" s="1249">
        <v>0</v>
      </c>
      <c r="M365" s="1249">
        <v>0</v>
      </c>
      <c r="N365" s="1249">
        <v>0</v>
      </c>
      <c r="O365" s="1249">
        <v>0</v>
      </c>
      <c r="P365" s="1250">
        <v>500</v>
      </c>
      <c r="Q365" s="1231"/>
    </row>
    <row r="366" spans="1:17" ht="14">
      <c r="A366" s="1231"/>
      <c r="B366" s="1244">
        <v>46098</v>
      </c>
      <c r="C366" s="1245">
        <v>2066</v>
      </c>
      <c r="D366" s="1246">
        <v>459</v>
      </c>
      <c r="E366" s="1246">
        <v>0</v>
      </c>
      <c r="F366" s="1246">
        <v>657</v>
      </c>
      <c r="G366" s="1247">
        <v>1116</v>
      </c>
      <c r="H366" s="1248">
        <v>0</v>
      </c>
      <c r="I366" s="1249">
        <v>0</v>
      </c>
      <c r="J366" s="1249">
        <v>0</v>
      </c>
      <c r="K366" s="1249">
        <v>0</v>
      </c>
      <c r="L366" s="1249">
        <v>0</v>
      </c>
      <c r="M366" s="1249">
        <v>0</v>
      </c>
      <c r="N366" s="1249">
        <v>0</v>
      </c>
      <c r="O366" s="1249">
        <v>0</v>
      </c>
      <c r="P366" s="1250">
        <v>950</v>
      </c>
      <c r="Q366" s="1231"/>
    </row>
    <row r="367" spans="1:17" ht="14">
      <c r="A367" s="1231"/>
      <c r="B367" s="1244">
        <v>46099</v>
      </c>
      <c r="C367" s="1245">
        <v>4739</v>
      </c>
      <c r="D367" s="1246">
        <v>781</v>
      </c>
      <c r="E367" s="1246">
        <v>210</v>
      </c>
      <c r="F367" s="1246">
        <v>1360</v>
      </c>
      <c r="G367" s="1247">
        <v>2351</v>
      </c>
      <c r="H367" s="1248">
        <v>0</v>
      </c>
      <c r="I367" s="1249">
        <v>0</v>
      </c>
      <c r="J367" s="1249">
        <v>0</v>
      </c>
      <c r="K367" s="1249">
        <v>1980</v>
      </c>
      <c r="L367" s="1249">
        <v>0</v>
      </c>
      <c r="M367" s="1249">
        <v>408</v>
      </c>
      <c r="N367" s="1249">
        <v>0</v>
      </c>
      <c r="O367" s="1249">
        <v>0</v>
      </c>
      <c r="P367" s="1250">
        <v>0</v>
      </c>
      <c r="Q367" s="1231"/>
    </row>
    <row r="368" spans="1:17" ht="14">
      <c r="A368" s="1231"/>
      <c r="B368" s="1244">
        <v>46100</v>
      </c>
      <c r="C368" s="1245">
        <v>6256</v>
      </c>
      <c r="D368" s="1246">
        <v>675</v>
      </c>
      <c r="E368" s="1246">
        <v>765</v>
      </c>
      <c r="F368" s="1246">
        <v>456</v>
      </c>
      <c r="G368" s="1247">
        <v>1896</v>
      </c>
      <c r="H368" s="1248">
        <v>0</v>
      </c>
      <c r="I368" s="1249">
        <v>0</v>
      </c>
      <c r="J368" s="1249">
        <v>0</v>
      </c>
      <c r="K368" s="1249">
        <v>0</v>
      </c>
      <c r="L368" s="1272">
        <v>0</v>
      </c>
      <c r="M368" s="1272">
        <v>2820</v>
      </c>
      <c r="N368" s="1249">
        <v>1040</v>
      </c>
      <c r="O368" s="1249">
        <v>0</v>
      </c>
      <c r="P368" s="1250">
        <v>500</v>
      </c>
      <c r="Q368" s="1231"/>
    </row>
    <row r="369" spans="1:17" ht="14">
      <c r="A369" s="1231"/>
      <c r="B369" s="1244">
        <v>46101</v>
      </c>
      <c r="C369" s="1245">
        <v>153350</v>
      </c>
      <c r="D369" s="1246">
        <v>0</v>
      </c>
      <c r="E369" s="1246">
        <v>0</v>
      </c>
      <c r="F369" s="1246">
        <v>0</v>
      </c>
      <c r="G369" s="1247">
        <v>0</v>
      </c>
      <c r="H369" s="1248">
        <v>94597</v>
      </c>
      <c r="I369" s="1249">
        <v>0</v>
      </c>
      <c r="J369" s="1249">
        <v>0</v>
      </c>
      <c r="K369" s="1249">
        <v>0</v>
      </c>
      <c r="L369" s="1272">
        <v>0</v>
      </c>
      <c r="M369" s="1272">
        <v>58753</v>
      </c>
      <c r="N369" s="1249">
        <v>0</v>
      </c>
      <c r="O369" s="1249">
        <v>0</v>
      </c>
      <c r="P369" s="1250">
        <v>0</v>
      </c>
      <c r="Q369" s="1231"/>
    </row>
    <row r="370" spans="1:17" ht="14">
      <c r="A370" s="1231"/>
      <c r="B370" s="1244">
        <v>46102</v>
      </c>
      <c r="C370" s="1245">
        <v>0</v>
      </c>
      <c r="D370" s="1246">
        <v>0</v>
      </c>
      <c r="E370" s="1246">
        <v>0</v>
      </c>
      <c r="F370" s="1246">
        <v>0</v>
      </c>
      <c r="G370" s="1247">
        <v>0</v>
      </c>
      <c r="H370" s="1248">
        <v>0</v>
      </c>
      <c r="I370" s="1249">
        <v>0</v>
      </c>
      <c r="J370" s="1249">
        <v>0</v>
      </c>
      <c r="K370" s="1249">
        <v>0</v>
      </c>
      <c r="L370" s="1249">
        <v>0</v>
      </c>
      <c r="M370" s="1249">
        <v>0</v>
      </c>
      <c r="N370" s="1249">
        <v>0</v>
      </c>
      <c r="O370" s="1249">
        <v>0</v>
      </c>
      <c r="P370" s="1250">
        <v>0</v>
      </c>
      <c r="Q370" s="1231"/>
    </row>
    <row r="371" spans="1:17" ht="14">
      <c r="A371" s="1231"/>
      <c r="B371" s="1251">
        <v>46103</v>
      </c>
      <c r="C371" s="1252">
        <v>5535</v>
      </c>
      <c r="D371" s="1253">
        <v>0</v>
      </c>
      <c r="E371" s="1253">
        <v>0</v>
      </c>
      <c r="F371" s="1253">
        <v>2309</v>
      </c>
      <c r="G371" s="1254">
        <v>2309</v>
      </c>
      <c r="H371" s="1255">
        <v>0</v>
      </c>
      <c r="I371" s="1256">
        <v>0</v>
      </c>
      <c r="J371" s="1256">
        <v>0</v>
      </c>
      <c r="K371" s="1256">
        <v>0</v>
      </c>
      <c r="L371" s="1256">
        <v>0</v>
      </c>
      <c r="M371" s="1256">
        <v>2776</v>
      </c>
      <c r="N371" s="1256">
        <v>0</v>
      </c>
      <c r="O371" s="1256">
        <v>0</v>
      </c>
      <c r="P371" s="1257">
        <v>450</v>
      </c>
      <c r="Q371" s="1231"/>
    </row>
    <row r="372" spans="1:17" ht="14">
      <c r="A372" s="1231"/>
      <c r="B372" s="1244">
        <v>46104</v>
      </c>
      <c r="C372" s="1245">
        <v>2799</v>
      </c>
      <c r="D372" s="1246">
        <v>0</v>
      </c>
      <c r="E372" s="1246">
        <v>850</v>
      </c>
      <c r="F372" s="1246">
        <v>949</v>
      </c>
      <c r="G372" s="1247">
        <v>1799</v>
      </c>
      <c r="H372" s="1248">
        <v>0</v>
      </c>
      <c r="I372" s="1249">
        <v>1000</v>
      </c>
      <c r="J372" s="1249">
        <v>0</v>
      </c>
      <c r="K372" s="1249">
        <v>0</v>
      </c>
      <c r="L372" s="1249">
        <v>0</v>
      </c>
      <c r="M372" s="1249">
        <v>0</v>
      </c>
      <c r="N372" s="1249">
        <v>0</v>
      </c>
      <c r="O372" s="1249">
        <v>0</v>
      </c>
      <c r="P372" s="1250">
        <v>0</v>
      </c>
      <c r="Q372" s="1231"/>
    </row>
    <row r="373" spans="1:17" ht="14">
      <c r="A373" s="1231"/>
      <c r="B373" s="1244">
        <v>46105</v>
      </c>
      <c r="C373" s="1245">
        <v>5782</v>
      </c>
      <c r="D373" s="1246">
        <v>0</v>
      </c>
      <c r="E373" s="1246">
        <v>490</v>
      </c>
      <c r="F373" s="1246">
        <v>1000</v>
      </c>
      <c r="G373" s="1247">
        <v>1490</v>
      </c>
      <c r="H373" s="1248">
        <v>0</v>
      </c>
      <c r="I373" s="1249">
        <v>0</v>
      </c>
      <c r="J373" s="1249">
        <v>2292</v>
      </c>
      <c r="K373" s="1249">
        <v>1500</v>
      </c>
      <c r="L373" s="1249">
        <v>0</v>
      </c>
      <c r="M373" s="1249">
        <v>0</v>
      </c>
      <c r="N373" s="1249">
        <v>0</v>
      </c>
      <c r="O373" s="1249">
        <v>0</v>
      </c>
      <c r="P373" s="1250">
        <v>500</v>
      </c>
      <c r="Q373" s="1231"/>
    </row>
    <row r="374" spans="1:17" ht="14">
      <c r="A374" s="1231"/>
      <c r="B374" s="1244">
        <v>46106</v>
      </c>
      <c r="C374" s="1245">
        <v>6015</v>
      </c>
      <c r="D374" s="1246">
        <v>210</v>
      </c>
      <c r="E374" s="1246">
        <v>200</v>
      </c>
      <c r="F374" s="1246">
        <v>0</v>
      </c>
      <c r="G374" s="1247">
        <v>410</v>
      </c>
      <c r="H374" s="1248">
        <v>5460</v>
      </c>
      <c r="I374" s="1249">
        <v>0</v>
      </c>
      <c r="J374" s="1249">
        <v>0</v>
      </c>
      <c r="K374" s="1249">
        <v>0</v>
      </c>
      <c r="L374" s="1249">
        <v>0</v>
      </c>
      <c r="M374" s="1249">
        <v>0</v>
      </c>
      <c r="N374" s="1249">
        <v>0</v>
      </c>
      <c r="O374" s="1249">
        <v>145</v>
      </c>
      <c r="P374" s="1250">
        <v>0</v>
      </c>
      <c r="Q374" s="1231"/>
    </row>
    <row r="375" spans="1:17" ht="14">
      <c r="A375" s="1231"/>
      <c r="B375" s="1244">
        <v>46107</v>
      </c>
      <c r="C375" s="1245">
        <v>1917</v>
      </c>
      <c r="D375" s="1246">
        <v>278</v>
      </c>
      <c r="E375" s="1246">
        <v>0</v>
      </c>
      <c r="F375" s="1246">
        <v>639</v>
      </c>
      <c r="G375" s="1247">
        <v>917</v>
      </c>
      <c r="H375" s="1248">
        <v>0</v>
      </c>
      <c r="I375" s="1249">
        <v>0</v>
      </c>
      <c r="J375" s="1249">
        <v>0</v>
      </c>
      <c r="K375" s="1249">
        <v>0</v>
      </c>
      <c r="L375" s="1249">
        <v>0</v>
      </c>
      <c r="M375" s="1249">
        <v>0</v>
      </c>
      <c r="N375" s="1249">
        <v>0</v>
      </c>
      <c r="O375" s="1249">
        <v>0</v>
      </c>
      <c r="P375" s="1250">
        <v>1000</v>
      </c>
      <c r="Q375" s="1231"/>
    </row>
    <row r="376" spans="1:17" ht="14">
      <c r="A376" s="1231"/>
      <c r="B376" s="1244">
        <v>46108</v>
      </c>
      <c r="C376" s="1245">
        <v>11655</v>
      </c>
      <c r="D376" s="1246">
        <v>550</v>
      </c>
      <c r="E376" s="1246">
        <v>0</v>
      </c>
      <c r="F376" s="1246">
        <v>950</v>
      </c>
      <c r="G376" s="1247">
        <v>1500</v>
      </c>
      <c r="H376" s="1248">
        <v>5000</v>
      </c>
      <c r="I376" s="1249">
        <v>5000</v>
      </c>
      <c r="J376" s="1249">
        <v>0</v>
      </c>
      <c r="K376" s="1249">
        <v>0</v>
      </c>
      <c r="L376" s="1249">
        <v>0</v>
      </c>
      <c r="M376" s="1249">
        <v>155</v>
      </c>
      <c r="N376" s="1249">
        <v>0</v>
      </c>
      <c r="O376" s="1249">
        <v>0</v>
      </c>
      <c r="P376" s="1250">
        <v>0</v>
      </c>
      <c r="Q376" s="1231"/>
    </row>
    <row r="377" spans="1:17" ht="14">
      <c r="A377" s="1231"/>
      <c r="B377" s="1244">
        <v>46109</v>
      </c>
      <c r="C377" s="1245">
        <v>26100</v>
      </c>
      <c r="D377" s="1246">
        <v>0</v>
      </c>
      <c r="E377" s="1246">
        <v>0</v>
      </c>
      <c r="F377" s="1246">
        <v>652</v>
      </c>
      <c r="G377" s="1247">
        <v>652</v>
      </c>
      <c r="H377" s="1248">
        <v>5930</v>
      </c>
      <c r="I377" s="1249">
        <v>5930</v>
      </c>
      <c r="J377" s="1249">
        <v>2069</v>
      </c>
      <c r="K377" s="1249">
        <v>0</v>
      </c>
      <c r="L377" s="1249">
        <v>0</v>
      </c>
      <c r="M377" s="1249">
        <v>0</v>
      </c>
      <c r="N377" s="1249">
        <v>7159</v>
      </c>
      <c r="O377" s="1249">
        <v>3860</v>
      </c>
      <c r="P377" s="1250">
        <v>500</v>
      </c>
      <c r="Q377" s="1231"/>
    </row>
    <row r="378" spans="1:17" ht="14">
      <c r="A378" s="1231"/>
      <c r="B378" s="1251">
        <v>46110</v>
      </c>
      <c r="C378" s="1252">
        <v>5422</v>
      </c>
      <c r="D378" s="1253">
        <v>0</v>
      </c>
      <c r="E378" s="1253">
        <v>0</v>
      </c>
      <c r="F378" s="1253">
        <v>0</v>
      </c>
      <c r="G378" s="1254">
        <v>0</v>
      </c>
      <c r="H378" s="1255">
        <v>2100</v>
      </c>
      <c r="I378" s="1256">
        <v>0</v>
      </c>
      <c r="J378" s="1256">
        <v>0</v>
      </c>
      <c r="K378" s="1256">
        <v>0</v>
      </c>
      <c r="L378" s="1256">
        <v>0</v>
      </c>
      <c r="M378" s="1256">
        <v>220</v>
      </c>
      <c r="N378" s="1256">
        <v>0</v>
      </c>
      <c r="O378" s="1256">
        <v>3102</v>
      </c>
      <c r="P378" s="1257">
        <v>0</v>
      </c>
      <c r="Q378" s="1231"/>
    </row>
    <row r="379" spans="1:17" ht="14">
      <c r="A379" s="1231"/>
      <c r="B379" s="1244">
        <v>46111</v>
      </c>
      <c r="C379" s="1245">
        <v>2767</v>
      </c>
      <c r="D379" s="1246">
        <v>130</v>
      </c>
      <c r="E379" s="1246">
        <v>900</v>
      </c>
      <c r="F379" s="1246">
        <v>1160</v>
      </c>
      <c r="G379" s="1247">
        <v>2190</v>
      </c>
      <c r="H379" s="1248">
        <v>0</v>
      </c>
      <c r="I379" s="1249">
        <v>0</v>
      </c>
      <c r="J379" s="1249">
        <v>0</v>
      </c>
      <c r="K379" s="1249">
        <v>0</v>
      </c>
      <c r="L379" s="1249">
        <v>0</v>
      </c>
      <c r="M379" s="1249">
        <v>577</v>
      </c>
      <c r="N379" s="1249">
        <v>0</v>
      </c>
      <c r="O379" s="1249">
        <v>0</v>
      </c>
      <c r="P379" s="1250">
        <v>0</v>
      </c>
      <c r="Q379" s="1231"/>
    </row>
    <row r="380" spans="1:17" ht="14">
      <c r="A380" s="1231"/>
      <c r="B380" s="1259">
        <v>46112</v>
      </c>
      <c r="C380" s="1245">
        <v>1229</v>
      </c>
      <c r="D380" s="1261">
        <v>609</v>
      </c>
      <c r="E380" s="1261">
        <v>120</v>
      </c>
      <c r="F380" s="1261">
        <v>0</v>
      </c>
      <c r="G380" s="1262">
        <v>729</v>
      </c>
      <c r="H380" s="1263">
        <v>0</v>
      </c>
      <c r="I380" s="1264">
        <v>0</v>
      </c>
      <c r="J380" s="1264">
        <v>0</v>
      </c>
      <c r="K380" s="1264">
        <v>0</v>
      </c>
      <c r="L380" s="1264">
        <v>0</v>
      </c>
      <c r="M380" s="1264">
        <v>0</v>
      </c>
      <c r="N380" s="1264">
        <v>0</v>
      </c>
      <c r="O380" s="1264">
        <v>0</v>
      </c>
      <c r="P380" s="1265">
        <v>500</v>
      </c>
      <c r="Q380" s="1231"/>
    </row>
    <row r="381" spans="1:17" ht="14">
      <c r="A381" s="1231"/>
      <c r="B381" s="1282" t="s">
        <v>414</v>
      </c>
      <c r="C381" s="1286">
        <v>397749</v>
      </c>
      <c r="D381" s="1268">
        <f t="shared" ref="D381:F381" si="23">SUM(D350:D380)</f>
        <v>11054</v>
      </c>
      <c r="E381" s="1268">
        <f t="shared" si="23"/>
        <v>11893</v>
      </c>
      <c r="F381" s="1268">
        <f t="shared" si="23"/>
        <v>15241</v>
      </c>
      <c r="G381" s="1268">
        <v>38188</v>
      </c>
      <c r="H381" s="1268">
        <f t="shared" ref="H381:P381" si="24">SUM(H350:H380)</f>
        <v>165996</v>
      </c>
      <c r="I381" s="1268">
        <f t="shared" si="24"/>
        <v>19864</v>
      </c>
      <c r="J381" s="1268">
        <f t="shared" si="24"/>
        <v>17489</v>
      </c>
      <c r="K381" s="1268">
        <f t="shared" si="24"/>
        <v>22540</v>
      </c>
      <c r="L381" s="1268">
        <f t="shared" si="24"/>
        <v>0</v>
      </c>
      <c r="M381" s="1268">
        <f t="shared" si="24"/>
        <v>74334</v>
      </c>
      <c r="N381" s="1268">
        <f t="shared" si="24"/>
        <v>39229</v>
      </c>
      <c r="O381" s="1268">
        <f t="shared" si="24"/>
        <v>11709</v>
      </c>
      <c r="P381" s="1270">
        <f t="shared" si="24"/>
        <v>8400</v>
      </c>
      <c r="Q381" s="1231"/>
    </row>
    <row r="382" spans="1:17" ht="14">
      <c r="A382" s="1231"/>
      <c r="B382" s="1244">
        <v>46113</v>
      </c>
      <c r="C382" s="1245">
        <v>1740</v>
      </c>
      <c r="D382" s="1246">
        <v>120</v>
      </c>
      <c r="E382" s="1246">
        <v>120</v>
      </c>
      <c r="F382" s="1246">
        <v>1500</v>
      </c>
      <c r="G382" s="1247">
        <v>1740</v>
      </c>
      <c r="H382" s="1248">
        <v>0</v>
      </c>
      <c r="I382" s="1249">
        <v>0</v>
      </c>
      <c r="J382" s="1249">
        <v>0</v>
      </c>
      <c r="K382" s="1249">
        <v>0</v>
      </c>
      <c r="L382" s="1249">
        <v>0</v>
      </c>
      <c r="M382" s="1249">
        <v>0</v>
      </c>
      <c r="N382" s="1249">
        <v>0</v>
      </c>
      <c r="O382" s="1249">
        <v>0</v>
      </c>
      <c r="P382" s="1250">
        <v>0</v>
      </c>
      <c r="Q382" s="1231"/>
    </row>
    <row r="383" spans="1:17" ht="14">
      <c r="A383" s="1231"/>
      <c r="B383" s="1244">
        <v>46114</v>
      </c>
      <c r="C383" s="1245">
        <v>3918</v>
      </c>
      <c r="D383" s="1246">
        <v>808</v>
      </c>
      <c r="E383" s="1246">
        <v>1090</v>
      </c>
      <c r="F383" s="1246">
        <v>1520</v>
      </c>
      <c r="G383" s="1247">
        <v>3418</v>
      </c>
      <c r="H383" s="1248">
        <v>0</v>
      </c>
      <c r="I383" s="1249">
        <v>0</v>
      </c>
      <c r="J383" s="1249">
        <v>0</v>
      </c>
      <c r="K383" s="1249">
        <v>0</v>
      </c>
      <c r="L383" s="1249">
        <v>0</v>
      </c>
      <c r="M383" s="1249">
        <v>0</v>
      </c>
      <c r="N383" s="1249">
        <v>0</v>
      </c>
      <c r="O383" s="1249">
        <v>0</v>
      </c>
      <c r="P383" s="1250">
        <v>500</v>
      </c>
      <c r="Q383" s="1231"/>
    </row>
    <row r="384" spans="1:17" ht="14">
      <c r="A384" s="1231"/>
      <c r="B384" s="1244">
        <v>46115</v>
      </c>
      <c r="C384" s="1245">
        <v>2272</v>
      </c>
      <c r="D384" s="1246">
        <v>0</v>
      </c>
      <c r="E384" s="1246">
        <v>624</v>
      </c>
      <c r="F384" s="1246">
        <v>635</v>
      </c>
      <c r="G384" s="1247">
        <v>1259</v>
      </c>
      <c r="H384" s="1248">
        <v>0</v>
      </c>
      <c r="I384" s="1249">
        <v>680</v>
      </c>
      <c r="J384" s="1249">
        <v>0</v>
      </c>
      <c r="K384" s="1249">
        <v>0</v>
      </c>
      <c r="L384" s="1249">
        <v>0</v>
      </c>
      <c r="M384" s="1249">
        <v>333</v>
      </c>
      <c r="N384" s="1249">
        <v>0</v>
      </c>
      <c r="O384" s="1249">
        <v>0</v>
      </c>
      <c r="P384" s="1250">
        <v>0</v>
      </c>
      <c r="Q384" s="1231"/>
    </row>
    <row r="385" spans="1:17" ht="14">
      <c r="A385" s="1231"/>
      <c r="B385" s="1244">
        <v>46116</v>
      </c>
      <c r="C385" s="1245">
        <v>45262</v>
      </c>
      <c r="D385" s="1246">
        <v>0</v>
      </c>
      <c r="E385" s="1246">
        <v>1030</v>
      </c>
      <c r="F385" s="1246">
        <v>1978</v>
      </c>
      <c r="G385" s="1247">
        <v>3008</v>
      </c>
      <c r="H385" s="1248">
        <v>24450</v>
      </c>
      <c r="I385" s="1249">
        <v>0</v>
      </c>
      <c r="J385" s="1249">
        <v>3104</v>
      </c>
      <c r="K385" s="1249">
        <v>8800</v>
      </c>
      <c r="L385" s="1249">
        <v>0</v>
      </c>
      <c r="M385" s="1249">
        <v>4220</v>
      </c>
      <c r="N385" s="1249">
        <v>700</v>
      </c>
      <c r="O385" s="1249">
        <v>0</v>
      </c>
      <c r="P385" s="1250">
        <v>980</v>
      </c>
      <c r="Q385" s="1231"/>
    </row>
    <row r="386" spans="1:17" ht="14">
      <c r="A386" s="1231"/>
      <c r="B386" s="1251">
        <v>46117</v>
      </c>
      <c r="C386" s="1252">
        <v>16486</v>
      </c>
      <c r="D386" s="1253">
        <v>0</v>
      </c>
      <c r="E386" s="1253">
        <v>1250</v>
      </c>
      <c r="F386" s="1253">
        <v>0</v>
      </c>
      <c r="G386" s="1254">
        <v>1250</v>
      </c>
      <c r="H386" s="1255">
        <v>1599</v>
      </c>
      <c r="I386" s="1256">
        <v>0</v>
      </c>
      <c r="J386" s="1256">
        <v>0</v>
      </c>
      <c r="K386" s="1256">
        <v>9900</v>
      </c>
      <c r="L386" s="1256">
        <v>0</v>
      </c>
      <c r="M386" s="1280">
        <v>3737</v>
      </c>
      <c r="N386" s="1256">
        <v>0</v>
      </c>
      <c r="O386" s="1256">
        <v>0</v>
      </c>
      <c r="P386" s="1257">
        <v>0</v>
      </c>
      <c r="Q386" s="1231"/>
    </row>
    <row r="387" spans="1:17" ht="14">
      <c r="A387" s="1231"/>
      <c r="B387" s="1244">
        <v>46118</v>
      </c>
      <c r="C387" s="1245">
        <v>3114</v>
      </c>
      <c r="D387" s="1246">
        <v>623</v>
      </c>
      <c r="E387" s="1246">
        <v>851</v>
      </c>
      <c r="F387" s="1246">
        <v>1060</v>
      </c>
      <c r="G387" s="1247">
        <v>2534</v>
      </c>
      <c r="H387" s="1248">
        <v>0</v>
      </c>
      <c r="I387" s="1249">
        <v>0</v>
      </c>
      <c r="J387" s="1249">
        <v>0</v>
      </c>
      <c r="K387" s="1249">
        <v>0</v>
      </c>
      <c r="L387" s="1249">
        <v>0</v>
      </c>
      <c r="M387" s="1272">
        <v>0</v>
      </c>
      <c r="N387" s="1249">
        <v>0</v>
      </c>
      <c r="O387" s="1249">
        <v>0</v>
      </c>
      <c r="P387" s="1250">
        <v>580</v>
      </c>
      <c r="Q387" s="1231"/>
    </row>
    <row r="388" spans="1:17" ht="14">
      <c r="A388" s="1231"/>
      <c r="B388" s="1244">
        <v>46119</v>
      </c>
      <c r="C388" s="1245">
        <v>3748</v>
      </c>
      <c r="D388" s="1246">
        <v>120</v>
      </c>
      <c r="E388" s="1246">
        <v>470</v>
      </c>
      <c r="F388" s="1246">
        <v>0</v>
      </c>
      <c r="G388" s="1247">
        <v>590</v>
      </c>
      <c r="H388" s="1248">
        <v>0</v>
      </c>
      <c r="I388" s="1249">
        <v>0</v>
      </c>
      <c r="J388" s="1249">
        <v>0</v>
      </c>
      <c r="K388" s="1249">
        <v>2050</v>
      </c>
      <c r="L388" s="1249">
        <v>0</v>
      </c>
      <c r="M388" s="1249">
        <v>0</v>
      </c>
      <c r="N388" s="1249">
        <v>1108</v>
      </c>
      <c r="O388" s="1249">
        <v>0</v>
      </c>
      <c r="P388" s="1250">
        <v>0</v>
      </c>
      <c r="Q388" s="1231"/>
    </row>
    <row r="389" spans="1:17" ht="14">
      <c r="A389" s="1231"/>
      <c r="B389" s="1244">
        <v>46120</v>
      </c>
      <c r="C389" s="1245">
        <v>5335</v>
      </c>
      <c r="D389" s="1246">
        <v>617</v>
      </c>
      <c r="E389" s="1246">
        <v>850</v>
      </c>
      <c r="F389" s="1246">
        <v>990</v>
      </c>
      <c r="G389" s="1247">
        <v>2457</v>
      </c>
      <c r="H389" s="1248">
        <v>0</v>
      </c>
      <c r="I389" s="1249">
        <v>0</v>
      </c>
      <c r="J389" s="1249">
        <v>0</v>
      </c>
      <c r="K389" s="1249">
        <v>0</v>
      </c>
      <c r="L389" s="1249">
        <v>0</v>
      </c>
      <c r="M389" s="1249">
        <v>0</v>
      </c>
      <c r="N389" s="1249">
        <v>2878</v>
      </c>
      <c r="O389" s="1249">
        <v>0</v>
      </c>
      <c r="P389" s="1250">
        <v>0</v>
      </c>
      <c r="Q389" s="1231"/>
    </row>
    <row r="390" spans="1:17" ht="14">
      <c r="A390" s="1231"/>
      <c r="B390" s="1244">
        <v>46121</v>
      </c>
      <c r="C390" s="1245">
        <v>1955</v>
      </c>
      <c r="D390" s="1246">
        <v>120</v>
      </c>
      <c r="E390" s="1246">
        <v>900</v>
      </c>
      <c r="F390" s="1246">
        <v>935</v>
      </c>
      <c r="G390" s="1247">
        <v>1955</v>
      </c>
      <c r="H390" s="1248">
        <v>0</v>
      </c>
      <c r="I390" s="1249">
        <v>0</v>
      </c>
      <c r="J390" s="1249">
        <v>0</v>
      </c>
      <c r="K390" s="1249">
        <v>0</v>
      </c>
      <c r="L390" s="1249">
        <v>0</v>
      </c>
      <c r="M390" s="1249">
        <v>0</v>
      </c>
      <c r="N390" s="1249">
        <v>0</v>
      </c>
      <c r="O390" s="1249">
        <v>0</v>
      </c>
      <c r="P390" s="1250">
        <v>0</v>
      </c>
      <c r="Q390" s="1231"/>
    </row>
    <row r="391" spans="1:17" ht="14">
      <c r="A391" s="1231"/>
      <c r="B391" s="1244">
        <v>46122</v>
      </c>
      <c r="C391" s="1245">
        <v>5909</v>
      </c>
      <c r="D391" s="1246">
        <v>120</v>
      </c>
      <c r="E391" s="1246">
        <v>1090</v>
      </c>
      <c r="F391" s="1246">
        <v>0</v>
      </c>
      <c r="G391" s="1247">
        <v>1210</v>
      </c>
      <c r="H391" s="1248">
        <v>0</v>
      </c>
      <c r="I391" s="1249">
        <v>0</v>
      </c>
      <c r="J391" s="1249">
        <v>0</v>
      </c>
      <c r="K391" s="1249">
        <v>0</v>
      </c>
      <c r="L391" s="1249">
        <v>0</v>
      </c>
      <c r="M391" s="1249">
        <v>4699</v>
      </c>
      <c r="N391" s="1249">
        <v>0</v>
      </c>
      <c r="O391" s="1249">
        <v>0</v>
      </c>
      <c r="P391" s="1250">
        <v>0</v>
      </c>
      <c r="Q391" s="1231"/>
    </row>
    <row r="392" spans="1:17" ht="14">
      <c r="A392" s="1231"/>
      <c r="B392" s="1244">
        <v>46123</v>
      </c>
      <c r="C392" s="1245">
        <v>8786</v>
      </c>
      <c r="D392" s="1246">
        <v>300</v>
      </c>
      <c r="E392" s="1246">
        <v>400</v>
      </c>
      <c r="F392" s="1246">
        <v>1230</v>
      </c>
      <c r="G392" s="1247">
        <v>1930</v>
      </c>
      <c r="H392" s="1248">
        <v>4530</v>
      </c>
      <c r="I392" s="1249">
        <v>0</v>
      </c>
      <c r="J392" s="1249">
        <v>0</v>
      </c>
      <c r="K392" s="1249">
        <v>0</v>
      </c>
      <c r="L392" s="1249">
        <v>0</v>
      </c>
      <c r="M392" s="1249">
        <v>1296</v>
      </c>
      <c r="N392" s="1249">
        <v>0</v>
      </c>
      <c r="O392" s="1249">
        <v>0</v>
      </c>
      <c r="P392" s="1250">
        <v>1030</v>
      </c>
      <c r="Q392" s="1231"/>
    </row>
    <row r="393" spans="1:17" ht="14">
      <c r="A393" s="1231"/>
      <c r="B393" s="1251">
        <v>46124</v>
      </c>
      <c r="C393" s="1252">
        <v>8118</v>
      </c>
      <c r="D393" s="1253">
        <v>0</v>
      </c>
      <c r="E393" s="1253">
        <v>0</v>
      </c>
      <c r="F393" s="1253">
        <v>0</v>
      </c>
      <c r="G393" s="1254">
        <v>0</v>
      </c>
      <c r="H393" s="1255">
        <v>4410</v>
      </c>
      <c r="I393" s="1256">
        <v>1500</v>
      </c>
      <c r="J393" s="1256">
        <v>1406</v>
      </c>
      <c r="K393" s="1256">
        <v>0</v>
      </c>
      <c r="L393" s="1256">
        <v>0</v>
      </c>
      <c r="M393" s="1256">
        <v>272</v>
      </c>
      <c r="N393" s="1256">
        <v>0</v>
      </c>
      <c r="O393" s="1256">
        <v>0</v>
      </c>
      <c r="P393" s="1257">
        <v>530</v>
      </c>
      <c r="Q393" s="1231"/>
    </row>
    <row r="394" spans="1:17" ht="14">
      <c r="A394" s="1231"/>
      <c r="B394" s="1244">
        <v>46125</v>
      </c>
      <c r="C394" s="1245">
        <v>3148</v>
      </c>
      <c r="D394" s="1246">
        <v>120</v>
      </c>
      <c r="E394" s="1246">
        <v>1030</v>
      </c>
      <c r="F394" s="1246">
        <v>195</v>
      </c>
      <c r="G394" s="1247">
        <v>1345</v>
      </c>
      <c r="H394" s="1248">
        <v>786</v>
      </c>
      <c r="I394" s="1249">
        <v>0</v>
      </c>
      <c r="J394" s="1249">
        <v>0</v>
      </c>
      <c r="K394" s="1249">
        <v>0</v>
      </c>
      <c r="L394" s="1249">
        <v>0</v>
      </c>
      <c r="M394" s="1249">
        <v>1017</v>
      </c>
      <c r="N394" s="1249">
        <v>0</v>
      </c>
      <c r="O394" s="1249">
        <v>0</v>
      </c>
      <c r="P394" s="1250">
        <v>0</v>
      </c>
      <c r="Q394" s="1231"/>
    </row>
    <row r="395" spans="1:17" ht="14">
      <c r="A395" s="1231"/>
      <c r="B395" s="1244">
        <v>46126</v>
      </c>
      <c r="C395" s="1245">
        <v>8984</v>
      </c>
      <c r="D395" s="1246">
        <v>539</v>
      </c>
      <c r="E395" s="1246">
        <v>0</v>
      </c>
      <c r="F395" s="1246">
        <v>379</v>
      </c>
      <c r="G395" s="1247">
        <v>918</v>
      </c>
      <c r="H395" s="1248">
        <v>640</v>
      </c>
      <c r="I395" s="1249">
        <v>0</v>
      </c>
      <c r="J395" s="1249">
        <v>4039</v>
      </c>
      <c r="K395" s="1249">
        <v>1980</v>
      </c>
      <c r="L395" s="1249">
        <v>0</v>
      </c>
      <c r="M395" s="1249">
        <v>377</v>
      </c>
      <c r="N395" s="1249">
        <v>0</v>
      </c>
      <c r="O395" s="1249">
        <v>0</v>
      </c>
      <c r="P395" s="1250">
        <v>1030</v>
      </c>
      <c r="Q395" s="1231"/>
    </row>
    <row r="396" spans="1:17" ht="14">
      <c r="A396" s="1231"/>
      <c r="B396" s="1244">
        <v>46127</v>
      </c>
      <c r="C396" s="1245">
        <v>1552</v>
      </c>
      <c r="D396" s="1246">
        <v>0</v>
      </c>
      <c r="E396" s="1246">
        <v>130</v>
      </c>
      <c r="F396" s="1246">
        <v>0</v>
      </c>
      <c r="G396" s="1247">
        <v>130</v>
      </c>
      <c r="H396" s="1248">
        <v>1000</v>
      </c>
      <c r="I396" s="1249">
        <v>0</v>
      </c>
      <c r="J396" s="1249">
        <v>0</v>
      </c>
      <c r="K396" s="1249">
        <v>0</v>
      </c>
      <c r="L396" s="1249">
        <v>0</v>
      </c>
      <c r="M396" s="1249">
        <v>422</v>
      </c>
      <c r="N396" s="1249">
        <v>0</v>
      </c>
      <c r="O396" s="1249">
        <v>0</v>
      </c>
      <c r="P396" s="1250">
        <v>0</v>
      </c>
      <c r="Q396" s="1231"/>
    </row>
    <row r="397" spans="1:17" ht="14">
      <c r="A397" s="1231"/>
      <c r="B397" s="1244">
        <v>46128</v>
      </c>
      <c r="C397" s="1245">
        <v>6296</v>
      </c>
      <c r="D397" s="1246">
        <v>1217</v>
      </c>
      <c r="E397" s="1246">
        <v>800</v>
      </c>
      <c r="F397" s="1246">
        <v>1260</v>
      </c>
      <c r="G397" s="1247">
        <v>3277</v>
      </c>
      <c r="H397" s="1248">
        <v>0</v>
      </c>
      <c r="I397" s="1249">
        <v>0</v>
      </c>
      <c r="J397" s="1249">
        <v>1097</v>
      </c>
      <c r="K397" s="1249">
        <v>1500</v>
      </c>
      <c r="L397" s="1249">
        <v>0</v>
      </c>
      <c r="M397" s="1249">
        <v>422</v>
      </c>
      <c r="N397" s="1249">
        <v>0</v>
      </c>
      <c r="O397" s="1249">
        <v>0</v>
      </c>
      <c r="P397" s="1250">
        <v>0</v>
      </c>
      <c r="Q397" s="1231"/>
    </row>
    <row r="398" spans="1:17" ht="14">
      <c r="A398" s="1231"/>
      <c r="B398" s="1244">
        <v>46129</v>
      </c>
      <c r="C398" s="1245">
        <v>1595</v>
      </c>
      <c r="D398" s="1246">
        <v>0</v>
      </c>
      <c r="E398" s="1246">
        <v>880</v>
      </c>
      <c r="F398" s="1246">
        <v>0</v>
      </c>
      <c r="G398" s="1247">
        <v>880</v>
      </c>
      <c r="H398" s="1248">
        <v>0</v>
      </c>
      <c r="I398" s="1272">
        <v>0</v>
      </c>
      <c r="J398" s="1249">
        <v>0</v>
      </c>
      <c r="K398" s="1249">
        <v>0</v>
      </c>
      <c r="L398" s="1249">
        <v>0</v>
      </c>
      <c r="M398" s="1249">
        <v>0</v>
      </c>
      <c r="N398" s="1249">
        <v>185</v>
      </c>
      <c r="O398" s="1249">
        <v>0</v>
      </c>
      <c r="P398" s="1250">
        <v>530</v>
      </c>
      <c r="Q398" s="1231"/>
    </row>
    <row r="399" spans="1:17" ht="14">
      <c r="A399" s="1231"/>
      <c r="B399" s="1244">
        <v>46130</v>
      </c>
      <c r="C399" s="1245">
        <v>42550</v>
      </c>
      <c r="D399" s="1246">
        <v>220</v>
      </c>
      <c r="E399" s="1246">
        <v>723</v>
      </c>
      <c r="F399" s="1246">
        <v>1778</v>
      </c>
      <c r="G399" s="1247">
        <v>2721</v>
      </c>
      <c r="H399" s="1248">
        <v>14372</v>
      </c>
      <c r="I399" s="1272">
        <v>6457</v>
      </c>
      <c r="J399" s="1249">
        <v>0</v>
      </c>
      <c r="K399" s="1249">
        <v>0</v>
      </c>
      <c r="L399" s="1249">
        <v>0</v>
      </c>
      <c r="M399" s="1272">
        <v>15390</v>
      </c>
      <c r="N399" s="1249">
        <v>2580</v>
      </c>
      <c r="O399" s="1249">
        <v>0</v>
      </c>
      <c r="P399" s="1250">
        <v>1030</v>
      </c>
      <c r="Q399" s="1231"/>
    </row>
    <row r="400" spans="1:17" ht="14">
      <c r="A400" s="1231"/>
      <c r="B400" s="1251">
        <v>46131</v>
      </c>
      <c r="C400" s="1252">
        <v>25967</v>
      </c>
      <c r="D400" s="1253">
        <v>1360</v>
      </c>
      <c r="E400" s="1253">
        <v>398</v>
      </c>
      <c r="F400" s="1253">
        <v>0</v>
      </c>
      <c r="G400" s="1254">
        <v>1758</v>
      </c>
      <c r="H400" s="1255">
        <v>6409</v>
      </c>
      <c r="I400" s="1256">
        <v>2050</v>
      </c>
      <c r="J400" s="1256">
        <v>0</v>
      </c>
      <c r="K400" s="1256">
        <v>0</v>
      </c>
      <c r="L400" s="1256">
        <v>0</v>
      </c>
      <c r="M400" s="1280">
        <v>15750</v>
      </c>
      <c r="N400" s="1256">
        <v>0</v>
      </c>
      <c r="O400" s="1256">
        <v>0</v>
      </c>
      <c r="P400" s="1257">
        <v>0</v>
      </c>
      <c r="Q400" s="1231"/>
    </row>
    <row r="401" spans="1:17" ht="14">
      <c r="A401" s="1231"/>
      <c r="B401" s="1244">
        <v>46132</v>
      </c>
      <c r="C401" s="1245">
        <v>1800</v>
      </c>
      <c r="D401" s="1246">
        <v>120</v>
      </c>
      <c r="E401" s="1246">
        <v>1170</v>
      </c>
      <c r="F401" s="1246">
        <v>510</v>
      </c>
      <c r="G401" s="1247">
        <v>1800</v>
      </c>
      <c r="H401" s="1248">
        <v>0</v>
      </c>
      <c r="I401" s="1249">
        <v>0</v>
      </c>
      <c r="J401" s="1249">
        <v>0</v>
      </c>
      <c r="K401" s="1249">
        <v>0</v>
      </c>
      <c r="L401" s="1249">
        <v>0</v>
      </c>
      <c r="M401" s="1249">
        <v>0</v>
      </c>
      <c r="N401" s="1249">
        <v>0</v>
      </c>
      <c r="O401" s="1249">
        <v>0</v>
      </c>
      <c r="P401" s="1250">
        <v>0</v>
      </c>
      <c r="Q401" s="1231"/>
    </row>
    <row r="402" spans="1:17" ht="14">
      <c r="A402" s="1231"/>
      <c r="B402" s="1244">
        <v>46133</v>
      </c>
      <c r="C402" s="1245">
        <v>4954</v>
      </c>
      <c r="D402" s="1246">
        <v>120</v>
      </c>
      <c r="E402" s="1246">
        <v>0</v>
      </c>
      <c r="F402" s="1246">
        <v>338</v>
      </c>
      <c r="G402" s="1247">
        <v>458</v>
      </c>
      <c r="H402" s="1248">
        <v>500</v>
      </c>
      <c r="I402" s="1249">
        <v>0</v>
      </c>
      <c r="J402" s="1249">
        <v>2966</v>
      </c>
      <c r="K402" s="1249">
        <v>0</v>
      </c>
      <c r="L402" s="1249">
        <v>0</v>
      </c>
      <c r="M402" s="1249">
        <v>0</v>
      </c>
      <c r="N402" s="1249">
        <v>0</v>
      </c>
      <c r="O402" s="1249">
        <v>0</v>
      </c>
      <c r="P402" s="1250">
        <v>1030</v>
      </c>
      <c r="Q402" s="1231"/>
    </row>
    <row r="403" spans="1:17" ht="14">
      <c r="A403" s="1231"/>
      <c r="B403" s="1244">
        <v>46134</v>
      </c>
      <c r="C403" s="1245">
        <v>1052</v>
      </c>
      <c r="D403" s="1246"/>
      <c r="E403" s="1246">
        <v>130</v>
      </c>
      <c r="F403" s="1246"/>
      <c r="G403" s="1247">
        <v>130</v>
      </c>
      <c r="H403" s="1248">
        <v>589</v>
      </c>
      <c r="I403" s="1249"/>
      <c r="J403" s="1249"/>
      <c r="K403" s="1249"/>
      <c r="L403" s="1249"/>
      <c r="M403" s="1249">
        <v>333</v>
      </c>
      <c r="N403" s="1249"/>
      <c r="O403" s="1249"/>
      <c r="P403" s="1250"/>
      <c r="Q403" s="1231"/>
    </row>
    <row r="404" spans="1:17" ht="14">
      <c r="A404" s="1231"/>
      <c r="B404" s="1244">
        <v>46135</v>
      </c>
      <c r="C404" s="1245">
        <v>7775</v>
      </c>
      <c r="D404" s="1246">
        <v>130</v>
      </c>
      <c r="E404" s="1246">
        <v>665</v>
      </c>
      <c r="F404" s="1246"/>
      <c r="G404" s="1247">
        <v>795</v>
      </c>
      <c r="H404" s="1288">
        <v>6000</v>
      </c>
      <c r="I404" s="1249"/>
      <c r="J404" s="1249"/>
      <c r="K404" s="1249"/>
      <c r="L404" s="1249"/>
      <c r="M404" s="1249"/>
      <c r="N404" s="1249"/>
      <c r="O404" s="1249"/>
      <c r="P404" s="1250">
        <v>980</v>
      </c>
      <c r="Q404" s="1231"/>
    </row>
    <row r="405" spans="1:17" ht="14">
      <c r="A405" s="1231"/>
      <c r="B405" s="1244">
        <v>46136</v>
      </c>
      <c r="C405" s="1245">
        <v>900</v>
      </c>
      <c r="D405" s="1246"/>
      <c r="E405" s="1246">
        <v>900</v>
      </c>
      <c r="F405" s="1246"/>
      <c r="G405" s="1247">
        <v>900</v>
      </c>
      <c r="H405" s="1248"/>
      <c r="I405" s="1249"/>
      <c r="J405" s="1249"/>
      <c r="K405" s="1249"/>
      <c r="L405" s="1249"/>
      <c r="M405" s="1249"/>
      <c r="N405" s="1249"/>
      <c r="O405" s="1249"/>
      <c r="P405" s="1250"/>
      <c r="Q405" s="1231"/>
    </row>
    <row r="406" spans="1:17" ht="14">
      <c r="A406" s="1231"/>
      <c r="B406" s="1244">
        <v>46137</v>
      </c>
      <c r="C406" s="1245">
        <v>10700</v>
      </c>
      <c r="D406" s="1246"/>
      <c r="E406" s="1246"/>
      <c r="F406" s="1246"/>
      <c r="G406" s="1247">
        <v>0</v>
      </c>
      <c r="H406" s="1248">
        <v>3000</v>
      </c>
      <c r="I406" s="1249"/>
      <c r="J406" s="1249"/>
      <c r="K406" s="1248">
        <v>7700</v>
      </c>
      <c r="L406" s="1249"/>
      <c r="M406" s="1249"/>
      <c r="N406" s="1249"/>
      <c r="O406" s="1249"/>
      <c r="P406" s="1250"/>
      <c r="Q406" s="1231"/>
    </row>
    <row r="407" spans="1:17" ht="14">
      <c r="A407" s="1231"/>
      <c r="B407" s="1251">
        <v>46138</v>
      </c>
      <c r="C407" s="1252">
        <v>0</v>
      </c>
      <c r="D407" s="1253"/>
      <c r="E407" s="1253"/>
      <c r="F407" s="1253"/>
      <c r="G407" s="1254">
        <v>0</v>
      </c>
      <c r="H407" s="1255"/>
      <c r="I407" s="1256"/>
      <c r="J407" s="1256"/>
      <c r="K407" s="1256"/>
      <c r="L407" s="1256"/>
      <c r="M407" s="1256"/>
      <c r="N407" s="1256"/>
      <c r="O407" s="1256"/>
      <c r="P407" s="1257"/>
      <c r="Q407" s="1231"/>
    </row>
    <row r="408" spans="1:17" ht="14">
      <c r="A408" s="1231"/>
      <c r="B408" s="1244">
        <v>46139</v>
      </c>
      <c r="C408" s="1245">
        <v>0</v>
      </c>
      <c r="D408" s="1246"/>
      <c r="E408" s="1246"/>
      <c r="F408" s="1246"/>
      <c r="G408" s="1247">
        <v>0</v>
      </c>
      <c r="H408" s="1248"/>
      <c r="I408" s="1249"/>
      <c r="J408" s="1249"/>
      <c r="K408" s="1249"/>
      <c r="L408" s="1249"/>
      <c r="M408" s="1249"/>
      <c r="N408" s="1249"/>
      <c r="O408" s="1249"/>
      <c r="P408" s="1250"/>
      <c r="Q408" s="1231"/>
    </row>
    <row r="409" spans="1:17" ht="14">
      <c r="A409" s="1231"/>
      <c r="B409" s="1244">
        <v>46140</v>
      </c>
      <c r="C409" s="1245">
        <v>5000</v>
      </c>
      <c r="D409" s="1246"/>
      <c r="E409" s="1246"/>
      <c r="F409" s="1246"/>
      <c r="G409" s="1247">
        <v>0</v>
      </c>
      <c r="H409" s="1248">
        <v>5000</v>
      </c>
      <c r="I409" s="1249"/>
      <c r="J409" s="1249"/>
      <c r="K409" s="1249"/>
      <c r="L409" s="1249"/>
      <c r="M409" s="1249"/>
      <c r="N409" s="1249"/>
      <c r="O409" s="1249"/>
      <c r="P409" s="1250"/>
      <c r="Q409" s="1231"/>
    </row>
    <row r="410" spans="1:17" ht="14">
      <c r="A410" s="1231"/>
      <c r="B410" s="1244">
        <v>46141</v>
      </c>
      <c r="C410" s="1245">
        <v>13000</v>
      </c>
      <c r="D410" s="1246"/>
      <c r="E410" s="1246"/>
      <c r="F410" s="1246"/>
      <c r="G410" s="1247">
        <v>0</v>
      </c>
      <c r="H410" s="1248">
        <v>6000</v>
      </c>
      <c r="I410" s="1249">
        <v>7000</v>
      </c>
      <c r="J410" s="1249"/>
      <c r="K410" s="1249"/>
      <c r="L410" s="1249"/>
      <c r="M410" s="1249"/>
      <c r="N410" s="1249"/>
      <c r="O410" s="1249"/>
      <c r="P410" s="1250"/>
      <c r="Q410" s="1231"/>
    </row>
    <row r="411" spans="1:17" ht="14">
      <c r="A411" s="1231"/>
      <c r="B411" s="1259">
        <v>46142</v>
      </c>
      <c r="C411" s="1245">
        <v>0</v>
      </c>
      <c r="D411" s="1261"/>
      <c r="E411" s="1261"/>
      <c r="F411" s="1261"/>
      <c r="G411" s="1262">
        <v>0</v>
      </c>
      <c r="H411" s="1263"/>
      <c r="I411" s="1264"/>
      <c r="J411" s="1264"/>
      <c r="K411" s="1264"/>
      <c r="L411" s="1264"/>
      <c r="M411" s="1264"/>
      <c r="N411" s="1264"/>
      <c r="O411" s="1264"/>
      <c r="P411" s="1265"/>
      <c r="Q411" s="1231"/>
    </row>
    <row r="412" spans="1:17" ht="14">
      <c r="A412" s="1231"/>
      <c r="B412" s="1282" t="s">
        <v>414</v>
      </c>
      <c r="C412" s="1286">
        <v>241916</v>
      </c>
      <c r="D412" s="1268">
        <f t="shared" ref="D412:F412" si="25">SUM(D382:D411)</f>
        <v>6654</v>
      </c>
      <c r="E412" s="1268">
        <f t="shared" si="25"/>
        <v>15501</v>
      </c>
      <c r="F412" s="1268">
        <f t="shared" si="25"/>
        <v>14308</v>
      </c>
      <c r="G412" s="1268">
        <v>36463</v>
      </c>
      <c r="H412" s="1268">
        <f t="shared" ref="H412:P412" si="26">SUM(H382:H411)</f>
        <v>79285</v>
      </c>
      <c r="I412" s="1268">
        <f t="shared" si="26"/>
        <v>17687</v>
      </c>
      <c r="J412" s="1268">
        <f t="shared" si="26"/>
        <v>12612</v>
      </c>
      <c r="K412" s="1268">
        <f t="shared" si="26"/>
        <v>31930</v>
      </c>
      <c r="L412" s="1268">
        <f t="shared" si="26"/>
        <v>0</v>
      </c>
      <c r="M412" s="1268">
        <f t="shared" si="26"/>
        <v>48268</v>
      </c>
      <c r="N412" s="1268">
        <f t="shared" si="26"/>
        <v>7451</v>
      </c>
      <c r="O412" s="1268">
        <f t="shared" si="26"/>
        <v>0</v>
      </c>
      <c r="P412" s="1270">
        <f t="shared" si="26"/>
        <v>8220</v>
      </c>
      <c r="Q412" s="1231"/>
    </row>
    <row r="413" spans="1:17" ht="14">
      <c r="A413" s="1231"/>
      <c r="B413" s="1244">
        <v>46143</v>
      </c>
      <c r="C413" s="1245">
        <v>0</v>
      </c>
      <c r="D413" s="1246"/>
      <c r="E413" s="1246"/>
      <c r="F413" s="1246"/>
      <c r="G413" s="1247">
        <v>0</v>
      </c>
      <c r="H413" s="1248"/>
      <c r="I413" s="1249"/>
      <c r="J413" s="1249"/>
      <c r="K413" s="1249"/>
      <c r="L413" s="1249"/>
      <c r="M413" s="1249"/>
      <c r="N413" s="1249"/>
      <c r="O413" s="1249"/>
      <c r="P413" s="1250"/>
      <c r="Q413" s="1231"/>
    </row>
    <row r="414" spans="1:17" ht="14">
      <c r="A414" s="1231"/>
      <c r="B414" s="1244">
        <v>46144</v>
      </c>
      <c r="C414" s="1245">
        <v>25520</v>
      </c>
      <c r="D414" s="1246"/>
      <c r="E414" s="1246"/>
      <c r="F414" s="1246"/>
      <c r="G414" s="1247">
        <v>0</v>
      </c>
      <c r="H414" s="1248">
        <v>12760</v>
      </c>
      <c r="I414" s="1249">
        <v>12760</v>
      </c>
      <c r="J414" s="1249"/>
      <c r="K414" s="1249"/>
      <c r="L414" s="1249"/>
      <c r="M414" s="1249"/>
      <c r="N414" s="1249"/>
      <c r="O414" s="1249"/>
      <c r="P414" s="1250"/>
      <c r="Q414" s="1231"/>
    </row>
    <row r="415" spans="1:17" ht="14">
      <c r="A415" s="1231"/>
      <c r="B415" s="1251">
        <v>46145</v>
      </c>
      <c r="C415" s="1252">
        <v>9800</v>
      </c>
      <c r="D415" s="1253"/>
      <c r="E415" s="1253"/>
      <c r="F415" s="1253"/>
      <c r="G415" s="1254">
        <v>0</v>
      </c>
      <c r="H415" s="1255"/>
      <c r="I415" s="1256"/>
      <c r="J415" s="1256"/>
      <c r="K415" s="1256">
        <v>9800</v>
      </c>
      <c r="L415" s="1256"/>
      <c r="M415" s="1256"/>
      <c r="N415" s="1256"/>
      <c r="O415" s="1256"/>
      <c r="P415" s="1257"/>
      <c r="Q415" s="1231"/>
    </row>
    <row r="416" spans="1:17" ht="14">
      <c r="A416" s="1231"/>
      <c r="B416" s="1244">
        <v>46146</v>
      </c>
      <c r="C416" s="1245">
        <v>0</v>
      </c>
      <c r="D416" s="1246"/>
      <c r="E416" s="1246"/>
      <c r="F416" s="1246"/>
      <c r="G416" s="1247">
        <v>0</v>
      </c>
      <c r="H416" s="1248"/>
      <c r="I416" s="1249"/>
      <c r="J416" s="1249"/>
      <c r="K416" s="1249"/>
      <c r="L416" s="1249"/>
      <c r="M416" s="1249"/>
      <c r="N416" s="1249"/>
      <c r="O416" s="1249"/>
      <c r="P416" s="1250"/>
      <c r="Q416" s="1231"/>
    </row>
    <row r="417" spans="1:17" ht="14">
      <c r="A417" s="1231"/>
      <c r="B417" s="1244">
        <v>46147</v>
      </c>
      <c r="C417" s="1245">
        <v>0</v>
      </c>
      <c r="D417" s="1246"/>
      <c r="E417" s="1246"/>
      <c r="F417" s="1246"/>
      <c r="G417" s="1247">
        <v>0</v>
      </c>
      <c r="H417" s="1248"/>
      <c r="I417" s="1249"/>
      <c r="J417" s="1249"/>
      <c r="K417" s="1249"/>
      <c r="L417" s="1249"/>
      <c r="M417" s="1249"/>
      <c r="N417" s="1249"/>
      <c r="O417" s="1249"/>
      <c r="P417" s="1250"/>
      <c r="Q417" s="1231"/>
    </row>
    <row r="418" spans="1:17" ht="14">
      <c r="A418" s="1231"/>
      <c r="B418" s="1244">
        <v>46148</v>
      </c>
      <c r="C418" s="1245">
        <v>0</v>
      </c>
      <c r="D418" s="1246"/>
      <c r="E418" s="1246"/>
      <c r="F418" s="1246"/>
      <c r="G418" s="1247">
        <v>0</v>
      </c>
      <c r="H418" s="1248"/>
      <c r="I418" s="1249"/>
      <c r="J418" s="1249"/>
      <c r="K418" s="1249"/>
      <c r="L418" s="1249"/>
      <c r="M418" s="1249"/>
      <c r="N418" s="1249"/>
      <c r="O418" s="1249"/>
      <c r="P418" s="1250"/>
      <c r="Q418" s="1231"/>
    </row>
    <row r="419" spans="1:17" ht="14">
      <c r="A419" s="1231"/>
      <c r="B419" s="1244">
        <v>46149</v>
      </c>
      <c r="C419" s="1245">
        <v>0</v>
      </c>
      <c r="D419" s="1246"/>
      <c r="E419" s="1246"/>
      <c r="F419" s="1246"/>
      <c r="G419" s="1247">
        <v>0</v>
      </c>
      <c r="H419" s="1248"/>
      <c r="I419" s="1249"/>
      <c r="J419" s="1249"/>
      <c r="K419" s="1249"/>
      <c r="L419" s="1249"/>
      <c r="M419" s="1249"/>
      <c r="N419" s="1249"/>
      <c r="O419" s="1249"/>
      <c r="P419" s="1250"/>
      <c r="Q419" s="1231"/>
    </row>
    <row r="420" spans="1:17" ht="14">
      <c r="A420" s="1231"/>
      <c r="B420" s="1244">
        <v>46150</v>
      </c>
      <c r="C420" s="1245">
        <v>0</v>
      </c>
      <c r="D420" s="1246"/>
      <c r="E420" s="1246"/>
      <c r="F420" s="1246"/>
      <c r="G420" s="1247">
        <v>0</v>
      </c>
      <c r="H420" s="1248"/>
      <c r="I420" s="1249"/>
      <c r="J420" s="1249"/>
      <c r="K420" s="1249"/>
      <c r="L420" s="1249"/>
      <c r="M420" s="1249"/>
      <c r="N420" s="1249"/>
      <c r="O420" s="1249"/>
      <c r="P420" s="1250"/>
      <c r="Q420" s="1231"/>
    </row>
    <row r="421" spans="1:17" ht="14">
      <c r="A421" s="1231"/>
      <c r="B421" s="1244">
        <v>46151</v>
      </c>
      <c r="C421" s="1245">
        <v>0</v>
      </c>
      <c r="D421" s="1246"/>
      <c r="E421" s="1246"/>
      <c r="F421" s="1246"/>
      <c r="G421" s="1247">
        <v>0</v>
      </c>
      <c r="H421" s="1248"/>
      <c r="I421" s="1249"/>
      <c r="J421" s="1249"/>
      <c r="K421" s="1249"/>
      <c r="L421" s="1249"/>
      <c r="M421" s="1249"/>
      <c r="N421" s="1249"/>
      <c r="O421" s="1249"/>
      <c r="P421" s="1250"/>
      <c r="Q421" s="1231"/>
    </row>
    <row r="422" spans="1:17" ht="14">
      <c r="A422" s="1231"/>
      <c r="B422" s="1251">
        <v>46152</v>
      </c>
      <c r="C422" s="1252">
        <v>0</v>
      </c>
      <c r="D422" s="1253"/>
      <c r="E422" s="1253"/>
      <c r="F422" s="1253"/>
      <c r="G422" s="1254">
        <v>0</v>
      </c>
      <c r="H422" s="1255"/>
      <c r="I422" s="1256"/>
      <c r="J422" s="1256"/>
      <c r="K422" s="1256"/>
      <c r="L422" s="1256"/>
      <c r="M422" s="1256"/>
      <c r="N422" s="1256"/>
      <c r="O422" s="1256"/>
      <c r="P422" s="1257"/>
      <c r="Q422" s="1231"/>
    </row>
    <row r="423" spans="1:17" ht="14">
      <c r="A423" s="1231"/>
      <c r="B423" s="1244">
        <v>46153</v>
      </c>
      <c r="C423" s="1245">
        <v>0</v>
      </c>
      <c r="D423" s="1246"/>
      <c r="E423" s="1246"/>
      <c r="F423" s="1246"/>
      <c r="G423" s="1247">
        <v>0</v>
      </c>
      <c r="H423" s="1248"/>
      <c r="I423" s="1249"/>
      <c r="J423" s="1249"/>
      <c r="K423" s="1249"/>
      <c r="L423" s="1249"/>
      <c r="M423" s="1249"/>
      <c r="N423" s="1249"/>
      <c r="O423" s="1249"/>
      <c r="P423" s="1250"/>
      <c r="Q423" s="1231"/>
    </row>
    <row r="424" spans="1:17" ht="14">
      <c r="A424" s="1231"/>
      <c r="B424" s="1244">
        <v>46154</v>
      </c>
      <c r="C424" s="1245">
        <v>0</v>
      </c>
      <c r="D424" s="1246"/>
      <c r="E424" s="1246"/>
      <c r="F424" s="1246"/>
      <c r="G424" s="1247">
        <v>0</v>
      </c>
      <c r="H424" s="1248"/>
      <c r="I424" s="1249"/>
      <c r="J424" s="1249"/>
      <c r="K424" s="1249"/>
      <c r="L424" s="1249"/>
      <c r="M424" s="1249"/>
      <c r="N424" s="1249"/>
      <c r="O424" s="1249"/>
      <c r="P424" s="1250"/>
      <c r="Q424" s="1231"/>
    </row>
    <row r="425" spans="1:17" ht="14">
      <c r="A425" s="1231"/>
      <c r="B425" s="1244">
        <v>46155</v>
      </c>
      <c r="C425" s="1245">
        <v>0</v>
      </c>
      <c r="D425" s="1246"/>
      <c r="E425" s="1246"/>
      <c r="F425" s="1246"/>
      <c r="G425" s="1247">
        <v>0</v>
      </c>
      <c r="H425" s="1248"/>
      <c r="I425" s="1249"/>
      <c r="J425" s="1249"/>
      <c r="K425" s="1249"/>
      <c r="L425" s="1249"/>
      <c r="M425" s="1249"/>
      <c r="N425" s="1249"/>
      <c r="O425" s="1249"/>
      <c r="P425" s="1250"/>
      <c r="Q425" s="1231"/>
    </row>
    <row r="426" spans="1:17" ht="14">
      <c r="A426" s="1231"/>
      <c r="B426" s="1244">
        <v>46156</v>
      </c>
      <c r="C426" s="1245">
        <v>0</v>
      </c>
      <c r="D426" s="1246"/>
      <c r="E426" s="1246"/>
      <c r="F426" s="1246"/>
      <c r="G426" s="1247">
        <v>0</v>
      </c>
      <c r="H426" s="1248"/>
      <c r="I426" s="1249"/>
      <c r="J426" s="1249"/>
      <c r="K426" s="1249"/>
      <c r="L426" s="1249"/>
      <c r="M426" s="1249"/>
      <c r="N426" s="1249"/>
      <c r="O426" s="1249"/>
      <c r="P426" s="1250"/>
      <c r="Q426" s="1231"/>
    </row>
    <row r="427" spans="1:17" ht="14">
      <c r="A427" s="1231"/>
      <c r="B427" s="1244">
        <v>46157</v>
      </c>
      <c r="C427" s="1245">
        <v>0</v>
      </c>
      <c r="D427" s="1246"/>
      <c r="E427" s="1246"/>
      <c r="F427" s="1246"/>
      <c r="G427" s="1247">
        <v>0</v>
      </c>
      <c r="H427" s="1248"/>
      <c r="I427" s="1249"/>
      <c r="J427" s="1249"/>
      <c r="K427" s="1249"/>
      <c r="L427" s="1249"/>
      <c r="M427" s="1249"/>
      <c r="N427" s="1249"/>
      <c r="O427" s="1249"/>
      <c r="P427" s="1250"/>
      <c r="Q427" s="1231"/>
    </row>
    <row r="428" spans="1:17" ht="14">
      <c r="A428" s="1231"/>
      <c r="B428" s="1244">
        <v>46158</v>
      </c>
      <c r="C428" s="1245">
        <v>0</v>
      </c>
      <c r="D428" s="1246"/>
      <c r="E428" s="1246"/>
      <c r="F428" s="1246"/>
      <c r="G428" s="1247">
        <v>0</v>
      </c>
      <c r="H428" s="1248"/>
      <c r="I428" s="1249"/>
      <c r="J428" s="1249"/>
      <c r="K428" s="1249"/>
      <c r="L428" s="1249"/>
      <c r="M428" s="1249"/>
      <c r="N428" s="1249"/>
      <c r="O428" s="1249"/>
      <c r="P428" s="1250"/>
      <c r="Q428" s="1231"/>
    </row>
    <row r="429" spans="1:17" ht="14">
      <c r="A429" s="1231"/>
      <c r="B429" s="1251">
        <v>46159</v>
      </c>
      <c r="C429" s="1252">
        <v>0</v>
      </c>
      <c r="D429" s="1253"/>
      <c r="E429" s="1253"/>
      <c r="F429" s="1253"/>
      <c r="G429" s="1254">
        <v>0</v>
      </c>
      <c r="H429" s="1255"/>
      <c r="I429" s="1256"/>
      <c r="J429" s="1256"/>
      <c r="K429" s="1256"/>
      <c r="L429" s="1256"/>
      <c r="M429" s="1256"/>
      <c r="N429" s="1256"/>
      <c r="O429" s="1256"/>
      <c r="P429" s="1257"/>
      <c r="Q429" s="1231"/>
    </row>
    <row r="430" spans="1:17" ht="14">
      <c r="A430" s="1231"/>
      <c r="B430" s="1244">
        <v>46160</v>
      </c>
      <c r="C430" s="1245">
        <v>0</v>
      </c>
      <c r="D430" s="1246"/>
      <c r="E430" s="1246"/>
      <c r="F430" s="1246"/>
      <c r="G430" s="1247">
        <v>0</v>
      </c>
      <c r="H430" s="1248"/>
      <c r="I430" s="1249"/>
      <c r="J430" s="1249"/>
      <c r="K430" s="1249"/>
      <c r="L430" s="1249"/>
      <c r="M430" s="1249"/>
      <c r="N430" s="1249"/>
      <c r="O430" s="1249"/>
      <c r="P430" s="1250"/>
      <c r="Q430" s="1231"/>
    </row>
    <row r="431" spans="1:17" ht="14">
      <c r="A431" s="1231"/>
      <c r="B431" s="1244">
        <v>46161</v>
      </c>
      <c r="C431" s="1245">
        <v>0</v>
      </c>
      <c r="D431" s="1246"/>
      <c r="E431" s="1246"/>
      <c r="F431" s="1246"/>
      <c r="G431" s="1247">
        <v>0</v>
      </c>
      <c r="H431" s="1248"/>
      <c r="I431" s="1249"/>
      <c r="J431" s="1249"/>
      <c r="K431" s="1249"/>
      <c r="L431" s="1249"/>
      <c r="M431" s="1249"/>
      <c r="N431" s="1249"/>
      <c r="O431" s="1249"/>
      <c r="P431" s="1250"/>
      <c r="Q431" s="1231"/>
    </row>
    <row r="432" spans="1:17" ht="14">
      <c r="A432" s="1231"/>
      <c r="B432" s="1244">
        <v>46162</v>
      </c>
      <c r="C432" s="1245">
        <v>0</v>
      </c>
      <c r="D432" s="1246"/>
      <c r="E432" s="1246"/>
      <c r="F432" s="1246"/>
      <c r="G432" s="1247">
        <v>0</v>
      </c>
      <c r="H432" s="1248"/>
      <c r="I432" s="1249"/>
      <c r="J432" s="1249"/>
      <c r="K432" s="1249"/>
      <c r="L432" s="1249"/>
      <c r="M432" s="1249"/>
      <c r="N432" s="1249"/>
      <c r="O432" s="1249"/>
      <c r="P432" s="1250"/>
      <c r="Q432" s="1231"/>
    </row>
    <row r="433" spans="1:17" ht="14">
      <c r="A433" s="1231"/>
      <c r="B433" s="1244">
        <v>46163</v>
      </c>
      <c r="C433" s="1245">
        <v>0</v>
      </c>
      <c r="D433" s="1246"/>
      <c r="E433" s="1246"/>
      <c r="F433" s="1246"/>
      <c r="G433" s="1247">
        <v>0</v>
      </c>
      <c r="H433" s="1248"/>
      <c r="I433" s="1249"/>
      <c r="J433" s="1249"/>
      <c r="K433" s="1249"/>
      <c r="L433" s="1249"/>
      <c r="M433" s="1249"/>
      <c r="N433" s="1249"/>
      <c r="O433" s="1249"/>
      <c r="P433" s="1250"/>
      <c r="Q433" s="1231"/>
    </row>
    <row r="434" spans="1:17" ht="14">
      <c r="A434" s="1231"/>
      <c r="B434" s="1244">
        <v>46164</v>
      </c>
      <c r="C434" s="1245">
        <v>0</v>
      </c>
      <c r="D434" s="1246"/>
      <c r="E434" s="1246"/>
      <c r="F434" s="1246"/>
      <c r="G434" s="1247">
        <v>0</v>
      </c>
      <c r="H434" s="1248"/>
      <c r="I434" s="1249"/>
      <c r="J434" s="1249"/>
      <c r="K434" s="1249"/>
      <c r="L434" s="1249"/>
      <c r="M434" s="1249"/>
      <c r="N434" s="1249"/>
      <c r="O434" s="1249"/>
      <c r="P434" s="1250"/>
      <c r="Q434" s="1231"/>
    </row>
    <row r="435" spans="1:17" ht="14">
      <c r="A435" s="1231"/>
      <c r="B435" s="1244">
        <v>46165</v>
      </c>
      <c r="C435" s="1245">
        <v>0</v>
      </c>
      <c r="D435" s="1246"/>
      <c r="E435" s="1246"/>
      <c r="F435" s="1246"/>
      <c r="G435" s="1247">
        <v>0</v>
      </c>
      <c r="H435" s="1248"/>
      <c r="I435" s="1249"/>
      <c r="J435" s="1249"/>
      <c r="K435" s="1249"/>
      <c r="L435" s="1249"/>
      <c r="M435" s="1249"/>
      <c r="N435" s="1249"/>
      <c r="O435" s="1249"/>
      <c r="P435" s="1250"/>
      <c r="Q435" s="1231"/>
    </row>
    <row r="436" spans="1:17" ht="14">
      <c r="A436" s="1231"/>
      <c r="B436" s="1251">
        <v>46166</v>
      </c>
      <c r="C436" s="1252">
        <v>0</v>
      </c>
      <c r="D436" s="1253"/>
      <c r="E436" s="1253"/>
      <c r="F436" s="1253"/>
      <c r="G436" s="1254">
        <v>0</v>
      </c>
      <c r="H436" s="1255"/>
      <c r="I436" s="1256"/>
      <c r="J436" s="1256"/>
      <c r="K436" s="1256"/>
      <c r="L436" s="1256"/>
      <c r="M436" s="1256"/>
      <c r="N436" s="1256"/>
      <c r="O436" s="1256"/>
      <c r="P436" s="1257"/>
      <c r="Q436" s="1231"/>
    </row>
    <row r="437" spans="1:17" ht="14">
      <c r="A437" s="1231"/>
      <c r="B437" s="1244">
        <v>46167</v>
      </c>
      <c r="C437" s="1245">
        <v>0</v>
      </c>
      <c r="D437" s="1246"/>
      <c r="E437" s="1246"/>
      <c r="F437" s="1246"/>
      <c r="G437" s="1247">
        <v>0</v>
      </c>
      <c r="H437" s="1248"/>
      <c r="I437" s="1249"/>
      <c r="J437" s="1249"/>
      <c r="K437" s="1249"/>
      <c r="L437" s="1249"/>
      <c r="M437" s="1249"/>
      <c r="N437" s="1249"/>
      <c r="O437" s="1249"/>
      <c r="P437" s="1250"/>
      <c r="Q437" s="1231"/>
    </row>
    <row r="438" spans="1:17" ht="14">
      <c r="A438" s="1231"/>
      <c r="B438" s="1244">
        <v>46168</v>
      </c>
      <c r="C438" s="1245">
        <v>0</v>
      </c>
      <c r="D438" s="1246"/>
      <c r="E438" s="1246"/>
      <c r="F438" s="1246"/>
      <c r="G438" s="1247">
        <v>0</v>
      </c>
      <c r="H438" s="1248"/>
      <c r="I438" s="1249"/>
      <c r="J438" s="1249"/>
      <c r="K438" s="1249"/>
      <c r="L438" s="1249"/>
      <c r="M438" s="1249"/>
      <c r="N438" s="1249"/>
      <c r="O438" s="1249"/>
      <c r="P438" s="1250"/>
      <c r="Q438" s="1231"/>
    </row>
    <row r="439" spans="1:17" ht="14">
      <c r="A439" s="1231"/>
      <c r="B439" s="1244">
        <v>46169</v>
      </c>
      <c r="C439" s="1245">
        <v>0</v>
      </c>
      <c r="D439" s="1246"/>
      <c r="E439" s="1246"/>
      <c r="F439" s="1246"/>
      <c r="G439" s="1247">
        <v>0</v>
      </c>
      <c r="H439" s="1248"/>
      <c r="I439" s="1249"/>
      <c r="J439" s="1249"/>
      <c r="K439" s="1249"/>
      <c r="L439" s="1249"/>
      <c r="M439" s="1249"/>
      <c r="N439" s="1249"/>
      <c r="O439" s="1249"/>
      <c r="P439" s="1250"/>
      <c r="Q439" s="1231"/>
    </row>
    <row r="440" spans="1:17" ht="14">
      <c r="A440" s="1231"/>
      <c r="B440" s="1244">
        <v>46170</v>
      </c>
      <c r="C440" s="1245">
        <v>0</v>
      </c>
      <c r="D440" s="1246"/>
      <c r="E440" s="1246"/>
      <c r="F440" s="1246"/>
      <c r="G440" s="1247">
        <v>0</v>
      </c>
      <c r="H440" s="1248"/>
      <c r="I440" s="1249"/>
      <c r="J440" s="1249"/>
      <c r="K440" s="1249"/>
      <c r="L440" s="1249"/>
      <c r="M440" s="1249"/>
      <c r="N440" s="1249"/>
      <c r="O440" s="1249"/>
      <c r="P440" s="1250"/>
      <c r="Q440" s="1231"/>
    </row>
    <row r="441" spans="1:17" ht="14">
      <c r="A441" s="1231"/>
      <c r="B441" s="1244">
        <v>46171</v>
      </c>
      <c r="C441" s="1245">
        <v>0</v>
      </c>
      <c r="D441" s="1246"/>
      <c r="E441" s="1246"/>
      <c r="F441" s="1246"/>
      <c r="G441" s="1247">
        <v>0</v>
      </c>
      <c r="H441" s="1248"/>
      <c r="I441" s="1249"/>
      <c r="J441" s="1249"/>
      <c r="K441" s="1249"/>
      <c r="L441" s="1249"/>
      <c r="M441" s="1249"/>
      <c r="N441" s="1249"/>
      <c r="O441" s="1249"/>
      <c r="P441" s="1250"/>
      <c r="Q441" s="1231"/>
    </row>
    <row r="442" spans="1:17" ht="14">
      <c r="A442" s="1231"/>
      <c r="B442" s="1244">
        <v>46172</v>
      </c>
      <c r="C442" s="1245">
        <v>0</v>
      </c>
      <c r="D442" s="1246"/>
      <c r="E442" s="1246"/>
      <c r="F442" s="1246"/>
      <c r="G442" s="1247">
        <v>0</v>
      </c>
      <c r="H442" s="1248"/>
      <c r="I442" s="1249"/>
      <c r="J442" s="1249"/>
      <c r="K442" s="1249"/>
      <c r="L442" s="1249"/>
      <c r="M442" s="1249"/>
      <c r="N442" s="1249"/>
      <c r="O442" s="1249"/>
      <c r="P442" s="1250"/>
      <c r="Q442" s="1231"/>
    </row>
    <row r="443" spans="1:17" ht="14">
      <c r="A443" s="1231"/>
      <c r="B443" s="1259">
        <v>46173</v>
      </c>
      <c r="C443" s="1245">
        <v>0</v>
      </c>
      <c r="D443" s="1261"/>
      <c r="E443" s="1261"/>
      <c r="F443" s="1261"/>
      <c r="G443" s="1262">
        <v>0</v>
      </c>
      <c r="H443" s="1263"/>
      <c r="I443" s="1264"/>
      <c r="J443" s="1264"/>
      <c r="K443" s="1264"/>
      <c r="L443" s="1264"/>
      <c r="M443" s="1264"/>
      <c r="N443" s="1264"/>
      <c r="O443" s="1264"/>
      <c r="P443" s="1265"/>
      <c r="Q443" s="1231"/>
    </row>
    <row r="444" spans="1:17" ht="14">
      <c r="A444" s="1231"/>
      <c r="B444" s="1282" t="s">
        <v>414</v>
      </c>
      <c r="C444" s="1286">
        <v>35320</v>
      </c>
      <c r="D444" s="1268">
        <f t="shared" ref="D444:F444" si="27">SUM(D413:D443)</f>
        <v>0</v>
      </c>
      <c r="E444" s="1268">
        <f t="shared" si="27"/>
        <v>0</v>
      </c>
      <c r="F444" s="1268">
        <f t="shared" si="27"/>
        <v>0</v>
      </c>
      <c r="G444" s="1268">
        <v>0</v>
      </c>
      <c r="H444" s="1268">
        <f t="shared" ref="H444:P444" si="28">SUM(H413:H443)</f>
        <v>12760</v>
      </c>
      <c r="I444" s="1268">
        <f t="shared" si="28"/>
        <v>12760</v>
      </c>
      <c r="J444" s="1268">
        <f t="shared" si="28"/>
        <v>0</v>
      </c>
      <c r="K444" s="1268">
        <f t="shared" si="28"/>
        <v>9800</v>
      </c>
      <c r="L444" s="1268">
        <f t="shared" si="28"/>
        <v>0</v>
      </c>
      <c r="M444" s="1268">
        <f t="shared" si="28"/>
        <v>0</v>
      </c>
      <c r="N444" s="1268">
        <f t="shared" si="28"/>
        <v>0</v>
      </c>
      <c r="O444" s="1268">
        <f t="shared" si="28"/>
        <v>0</v>
      </c>
      <c r="P444" s="1270">
        <f t="shared" si="28"/>
        <v>0</v>
      </c>
      <c r="Q444" s="1231"/>
    </row>
    <row r="445" spans="1:17" ht="14">
      <c r="A445" s="1231"/>
      <c r="B445" s="1244">
        <v>46174</v>
      </c>
      <c r="C445" s="1245">
        <v>0</v>
      </c>
      <c r="D445" s="1246"/>
      <c r="E445" s="1246"/>
      <c r="F445" s="1246"/>
      <c r="G445" s="1247">
        <v>0</v>
      </c>
      <c r="H445" s="1248"/>
      <c r="I445" s="1249"/>
      <c r="J445" s="1249"/>
      <c r="K445" s="1249"/>
      <c r="L445" s="1249"/>
      <c r="M445" s="1249"/>
      <c r="N445" s="1249"/>
      <c r="O445" s="1249"/>
      <c r="P445" s="1250"/>
      <c r="Q445" s="1231"/>
    </row>
    <row r="446" spans="1:17" ht="14">
      <c r="A446" s="1231"/>
      <c r="B446" s="1244">
        <v>46175</v>
      </c>
      <c r="C446" s="1245">
        <v>0</v>
      </c>
      <c r="D446" s="1246"/>
      <c r="E446" s="1246"/>
      <c r="F446" s="1246"/>
      <c r="G446" s="1247">
        <v>0</v>
      </c>
      <c r="H446" s="1248"/>
      <c r="I446" s="1249"/>
      <c r="J446" s="1249"/>
      <c r="K446" s="1249"/>
      <c r="L446" s="1249"/>
      <c r="M446" s="1249"/>
      <c r="N446" s="1249"/>
      <c r="O446" s="1249"/>
      <c r="P446" s="1250"/>
      <c r="Q446" s="1231"/>
    </row>
    <row r="447" spans="1:17" ht="14">
      <c r="A447" s="1231"/>
      <c r="B447" s="1244">
        <v>46176</v>
      </c>
      <c r="C447" s="1245">
        <v>0</v>
      </c>
      <c r="D447" s="1246"/>
      <c r="E447" s="1246"/>
      <c r="F447" s="1246"/>
      <c r="G447" s="1247">
        <v>0</v>
      </c>
      <c r="H447" s="1248"/>
      <c r="I447" s="1249"/>
      <c r="J447" s="1249"/>
      <c r="K447" s="1249"/>
      <c r="L447" s="1249"/>
      <c r="M447" s="1249"/>
      <c r="N447" s="1249"/>
      <c r="O447" s="1249"/>
      <c r="P447" s="1250"/>
      <c r="Q447" s="1231"/>
    </row>
    <row r="448" spans="1:17" ht="14">
      <c r="A448" s="1231"/>
      <c r="B448" s="1244">
        <v>46177</v>
      </c>
      <c r="C448" s="1245">
        <v>0</v>
      </c>
      <c r="D448" s="1246"/>
      <c r="E448" s="1246"/>
      <c r="F448" s="1246"/>
      <c r="G448" s="1247">
        <v>0</v>
      </c>
      <c r="H448" s="1248"/>
      <c r="I448" s="1249"/>
      <c r="J448" s="1249"/>
      <c r="K448" s="1249"/>
      <c r="L448" s="1249"/>
      <c r="M448" s="1249"/>
      <c r="N448" s="1249"/>
      <c r="O448" s="1249"/>
      <c r="P448" s="1250"/>
      <c r="Q448" s="1231"/>
    </row>
    <row r="449" spans="1:17" ht="14">
      <c r="A449" s="1231"/>
      <c r="B449" s="1244">
        <v>46178</v>
      </c>
      <c r="C449" s="1245">
        <v>0</v>
      </c>
      <c r="D449" s="1246"/>
      <c r="E449" s="1246"/>
      <c r="F449" s="1246"/>
      <c r="G449" s="1247">
        <v>0</v>
      </c>
      <c r="H449" s="1248"/>
      <c r="I449" s="1249"/>
      <c r="J449" s="1249"/>
      <c r="K449" s="1249"/>
      <c r="L449" s="1249"/>
      <c r="M449" s="1249"/>
      <c r="N449" s="1249"/>
      <c r="O449" s="1249"/>
      <c r="P449" s="1250"/>
      <c r="Q449" s="1231"/>
    </row>
    <row r="450" spans="1:17" ht="14">
      <c r="A450" s="1231"/>
      <c r="B450" s="1244">
        <v>46179</v>
      </c>
      <c r="C450" s="1245">
        <v>0</v>
      </c>
      <c r="D450" s="1246"/>
      <c r="E450" s="1246"/>
      <c r="F450" s="1246"/>
      <c r="G450" s="1247">
        <v>0</v>
      </c>
      <c r="H450" s="1248"/>
      <c r="I450" s="1249"/>
      <c r="J450" s="1249"/>
      <c r="K450" s="1249"/>
      <c r="L450" s="1249"/>
      <c r="M450" s="1249"/>
      <c r="N450" s="1249"/>
      <c r="O450" s="1249"/>
      <c r="P450" s="1250"/>
      <c r="Q450" s="1231"/>
    </row>
    <row r="451" spans="1:17" ht="14">
      <c r="A451" s="1231"/>
      <c r="B451" s="1251">
        <v>46180</v>
      </c>
      <c r="C451" s="1252">
        <v>0</v>
      </c>
      <c r="D451" s="1253"/>
      <c r="E451" s="1253"/>
      <c r="F451" s="1253"/>
      <c r="G451" s="1254">
        <v>0</v>
      </c>
      <c r="H451" s="1255"/>
      <c r="I451" s="1256"/>
      <c r="J451" s="1256"/>
      <c r="K451" s="1256"/>
      <c r="L451" s="1256"/>
      <c r="M451" s="1256"/>
      <c r="N451" s="1256"/>
      <c r="O451" s="1256"/>
      <c r="P451" s="1257"/>
      <c r="Q451" s="1231"/>
    </row>
    <row r="452" spans="1:17" ht="14">
      <c r="A452" s="1231"/>
      <c r="B452" s="1244">
        <v>46181</v>
      </c>
      <c r="C452" s="1245">
        <v>0</v>
      </c>
      <c r="D452" s="1246"/>
      <c r="E452" s="1246"/>
      <c r="F452" s="1246"/>
      <c r="G452" s="1247">
        <v>0</v>
      </c>
      <c r="H452" s="1248"/>
      <c r="I452" s="1249"/>
      <c r="J452" s="1249"/>
      <c r="K452" s="1249"/>
      <c r="L452" s="1249"/>
      <c r="M452" s="1249"/>
      <c r="N452" s="1249"/>
      <c r="O452" s="1249"/>
      <c r="P452" s="1250"/>
      <c r="Q452" s="1231"/>
    </row>
    <row r="453" spans="1:17" ht="14">
      <c r="A453" s="1231"/>
      <c r="B453" s="1244">
        <v>46182</v>
      </c>
      <c r="C453" s="1245">
        <v>0</v>
      </c>
      <c r="D453" s="1246"/>
      <c r="E453" s="1246"/>
      <c r="F453" s="1246"/>
      <c r="G453" s="1247">
        <v>0</v>
      </c>
      <c r="H453" s="1248"/>
      <c r="I453" s="1249"/>
      <c r="J453" s="1249"/>
      <c r="K453" s="1249"/>
      <c r="L453" s="1249"/>
      <c r="M453" s="1249"/>
      <c r="N453" s="1249"/>
      <c r="O453" s="1249"/>
      <c r="P453" s="1250"/>
      <c r="Q453" s="1231"/>
    </row>
    <row r="454" spans="1:17" ht="14">
      <c r="A454" s="1231"/>
      <c r="B454" s="1244">
        <v>46183</v>
      </c>
      <c r="C454" s="1245">
        <v>0</v>
      </c>
      <c r="D454" s="1246"/>
      <c r="E454" s="1246"/>
      <c r="F454" s="1246"/>
      <c r="G454" s="1247">
        <v>0</v>
      </c>
      <c r="H454" s="1248"/>
      <c r="I454" s="1249"/>
      <c r="J454" s="1249"/>
      <c r="K454" s="1249"/>
      <c r="L454" s="1249"/>
      <c r="M454" s="1249"/>
      <c r="N454" s="1249"/>
      <c r="O454" s="1249"/>
      <c r="P454" s="1250"/>
      <c r="Q454" s="1231"/>
    </row>
    <row r="455" spans="1:17" ht="14">
      <c r="A455" s="1231"/>
      <c r="B455" s="1244">
        <v>46184</v>
      </c>
      <c r="C455" s="1245">
        <v>0</v>
      </c>
      <c r="D455" s="1246"/>
      <c r="E455" s="1246"/>
      <c r="F455" s="1246"/>
      <c r="G455" s="1247">
        <v>0</v>
      </c>
      <c r="H455" s="1248"/>
      <c r="I455" s="1249"/>
      <c r="J455" s="1249"/>
      <c r="K455" s="1249"/>
      <c r="L455" s="1249"/>
      <c r="M455" s="1249"/>
      <c r="N455" s="1249"/>
      <c r="O455" s="1249"/>
      <c r="P455" s="1250"/>
      <c r="Q455" s="1231"/>
    </row>
    <row r="456" spans="1:17" ht="14">
      <c r="A456" s="1231"/>
      <c r="B456" s="1244">
        <v>46185</v>
      </c>
      <c r="C456" s="1245">
        <v>0</v>
      </c>
      <c r="D456" s="1246"/>
      <c r="E456" s="1246"/>
      <c r="F456" s="1246"/>
      <c r="G456" s="1247">
        <v>0</v>
      </c>
      <c r="H456" s="1248"/>
      <c r="I456" s="1249"/>
      <c r="J456" s="1249"/>
      <c r="K456" s="1249"/>
      <c r="L456" s="1249"/>
      <c r="M456" s="1249"/>
      <c r="N456" s="1249"/>
      <c r="O456" s="1249"/>
      <c r="P456" s="1250"/>
      <c r="Q456" s="1231"/>
    </row>
    <row r="457" spans="1:17" ht="14">
      <c r="A457" s="1231"/>
      <c r="B457" s="1244">
        <v>46186</v>
      </c>
      <c r="C457" s="1245">
        <v>0</v>
      </c>
      <c r="D457" s="1246"/>
      <c r="E457" s="1246"/>
      <c r="F457" s="1246"/>
      <c r="G457" s="1247">
        <v>0</v>
      </c>
      <c r="H457" s="1248"/>
      <c r="I457" s="1249"/>
      <c r="J457" s="1249"/>
      <c r="K457" s="1249"/>
      <c r="L457" s="1249"/>
      <c r="M457" s="1249"/>
      <c r="N457" s="1249"/>
      <c r="O457" s="1249"/>
      <c r="P457" s="1250"/>
      <c r="Q457" s="1231"/>
    </row>
    <row r="458" spans="1:17" ht="14">
      <c r="A458" s="1231"/>
      <c r="B458" s="1244">
        <v>46187</v>
      </c>
      <c r="C458" s="1245">
        <v>0</v>
      </c>
      <c r="D458" s="1246"/>
      <c r="E458" s="1246"/>
      <c r="F458" s="1246"/>
      <c r="G458" s="1247">
        <v>0</v>
      </c>
      <c r="H458" s="1248"/>
      <c r="I458" s="1249"/>
      <c r="J458" s="1249"/>
      <c r="K458" s="1249"/>
      <c r="L458" s="1249"/>
      <c r="M458" s="1249"/>
      <c r="N458" s="1249"/>
      <c r="O458" s="1249"/>
      <c r="P458" s="1250"/>
      <c r="Q458" s="1231"/>
    </row>
    <row r="459" spans="1:17" ht="14">
      <c r="A459" s="1231"/>
      <c r="B459" s="1289">
        <v>46188</v>
      </c>
      <c r="C459" s="1271">
        <v>0</v>
      </c>
      <c r="D459" s="1290"/>
      <c r="E459" s="1290"/>
      <c r="F459" s="1290"/>
      <c r="G459" s="1291">
        <v>0</v>
      </c>
      <c r="H459" s="1292"/>
      <c r="I459" s="1293"/>
      <c r="J459" s="1293"/>
      <c r="K459" s="1293"/>
      <c r="L459" s="1293"/>
      <c r="M459" s="1293"/>
      <c r="N459" s="1293"/>
      <c r="O459" s="1293"/>
      <c r="P459" s="1294"/>
      <c r="Q459" s="1231"/>
    </row>
    <row r="460" spans="1:17" ht="14">
      <c r="A460" s="1231"/>
      <c r="B460" s="1244">
        <v>46189</v>
      </c>
      <c r="C460" s="1245">
        <v>0</v>
      </c>
      <c r="D460" s="1246"/>
      <c r="E460" s="1246"/>
      <c r="F460" s="1246"/>
      <c r="G460" s="1247">
        <v>0</v>
      </c>
      <c r="H460" s="1248"/>
      <c r="I460" s="1249"/>
      <c r="J460" s="1249"/>
      <c r="K460" s="1249"/>
      <c r="L460" s="1249"/>
      <c r="M460" s="1249"/>
      <c r="N460" s="1249"/>
      <c r="O460" s="1249"/>
      <c r="P460" s="1250"/>
      <c r="Q460" s="1231"/>
    </row>
    <row r="461" spans="1:17" ht="14">
      <c r="A461" s="1231"/>
      <c r="B461" s="1244">
        <v>46190</v>
      </c>
      <c r="C461" s="1245">
        <v>0</v>
      </c>
      <c r="D461" s="1246"/>
      <c r="E461" s="1246"/>
      <c r="F461" s="1246"/>
      <c r="G461" s="1247">
        <v>0</v>
      </c>
      <c r="H461" s="1248"/>
      <c r="I461" s="1249"/>
      <c r="J461" s="1249"/>
      <c r="K461" s="1249"/>
      <c r="L461" s="1249"/>
      <c r="M461" s="1249"/>
      <c r="N461" s="1249"/>
      <c r="O461" s="1249"/>
      <c r="P461" s="1250"/>
      <c r="Q461" s="1231"/>
    </row>
    <row r="462" spans="1:17" ht="14">
      <c r="A462" s="1231"/>
      <c r="B462" s="1244">
        <v>46191</v>
      </c>
      <c r="C462" s="1245">
        <v>0</v>
      </c>
      <c r="D462" s="1246"/>
      <c r="E462" s="1246"/>
      <c r="F462" s="1246"/>
      <c r="G462" s="1247">
        <v>0</v>
      </c>
      <c r="H462" s="1248"/>
      <c r="I462" s="1249"/>
      <c r="J462" s="1249"/>
      <c r="K462" s="1249"/>
      <c r="L462" s="1249"/>
      <c r="M462" s="1249"/>
      <c r="N462" s="1249"/>
      <c r="O462" s="1249"/>
      <c r="P462" s="1250"/>
      <c r="Q462" s="1231"/>
    </row>
    <row r="463" spans="1:17" ht="14">
      <c r="A463" s="1231"/>
      <c r="B463" s="1244">
        <v>46192</v>
      </c>
      <c r="C463" s="1245">
        <v>0</v>
      </c>
      <c r="D463" s="1246"/>
      <c r="E463" s="1246"/>
      <c r="F463" s="1246"/>
      <c r="G463" s="1247">
        <v>0</v>
      </c>
      <c r="H463" s="1248"/>
      <c r="I463" s="1249"/>
      <c r="J463" s="1249"/>
      <c r="K463" s="1249"/>
      <c r="L463" s="1249"/>
      <c r="M463" s="1249"/>
      <c r="N463" s="1249"/>
      <c r="O463" s="1249"/>
      <c r="P463" s="1250"/>
      <c r="Q463" s="1231"/>
    </row>
    <row r="464" spans="1:17" ht="14">
      <c r="A464" s="1231"/>
      <c r="B464" s="1244">
        <v>46193</v>
      </c>
      <c r="C464" s="1245">
        <v>0</v>
      </c>
      <c r="D464" s="1246"/>
      <c r="E464" s="1246"/>
      <c r="F464" s="1246"/>
      <c r="G464" s="1247">
        <v>0</v>
      </c>
      <c r="H464" s="1248"/>
      <c r="I464" s="1249"/>
      <c r="J464" s="1249"/>
      <c r="K464" s="1249"/>
      <c r="L464" s="1249"/>
      <c r="M464" s="1249"/>
      <c r="N464" s="1249"/>
      <c r="O464" s="1249"/>
      <c r="P464" s="1250"/>
      <c r="Q464" s="1231"/>
    </row>
    <row r="465" spans="1:17" ht="14">
      <c r="A465" s="1231"/>
      <c r="B465" s="1251">
        <v>46194</v>
      </c>
      <c r="C465" s="1252">
        <v>0</v>
      </c>
      <c r="D465" s="1253"/>
      <c r="E465" s="1253"/>
      <c r="F465" s="1253"/>
      <c r="G465" s="1254">
        <v>0</v>
      </c>
      <c r="H465" s="1255"/>
      <c r="I465" s="1256"/>
      <c r="J465" s="1256"/>
      <c r="K465" s="1256"/>
      <c r="L465" s="1256"/>
      <c r="M465" s="1256"/>
      <c r="N465" s="1256"/>
      <c r="O465" s="1256"/>
      <c r="P465" s="1257"/>
      <c r="Q465" s="1231"/>
    </row>
    <row r="466" spans="1:17" ht="14">
      <c r="A466" s="1231"/>
      <c r="B466" s="1244">
        <v>46195</v>
      </c>
      <c r="C466" s="1245">
        <v>0</v>
      </c>
      <c r="D466" s="1246"/>
      <c r="E466" s="1246"/>
      <c r="F466" s="1246"/>
      <c r="G466" s="1247">
        <v>0</v>
      </c>
      <c r="H466" s="1248"/>
      <c r="I466" s="1249"/>
      <c r="J466" s="1249"/>
      <c r="K466" s="1249"/>
      <c r="L466" s="1249"/>
      <c r="M466" s="1249"/>
      <c r="N466" s="1249"/>
      <c r="O466" s="1249"/>
      <c r="P466" s="1250"/>
      <c r="Q466" s="1231"/>
    </row>
    <row r="467" spans="1:17" ht="14">
      <c r="A467" s="1231"/>
      <c r="B467" s="1244">
        <v>46196</v>
      </c>
      <c r="C467" s="1245">
        <v>0</v>
      </c>
      <c r="D467" s="1246"/>
      <c r="E467" s="1246"/>
      <c r="F467" s="1246"/>
      <c r="G467" s="1247">
        <v>0</v>
      </c>
      <c r="H467" s="1248"/>
      <c r="I467" s="1249"/>
      <c r="J467" s="1249"/>
      <c r="K467" s="1249"/>
      <c r="L467" s="1249"/>
      <c r="M467" s="1249"/>
      <c r="N467" s="1249"/>
      <c r="O467" s="1249"/>
      <c r="P467" s="1250"/>
      <c r="Q467" s="1231"/>
    </row>
    <row r="468" spans="1:17" ht="14">
      <c r="A468" s="1231"/>
      <c r="B468" s="1244">
        <v>46197</v>
      </c>
      <c r="C468" s="1245">
        <v>0</v>
      </c>
      <c r="D468" s="1246"/>
      <c r="E468" s="1246"/>
      <c r="F468" s="1246"/>
      <c r="G468" s="1247">
        <v>0</v>
      </c>
      <c r="H468" s="1248"/>
      <c r="I468" s="1249"/>
      <c r="J468" s="1249"/>
      <c r="K468" s="1249"/>
      <c r="L468" s="1249"/>
      <c r="M468" s="1249"/>
      <c r="N468" s="1249"/>
      <c r="O468" s="1249"/>
      <c r="P468" s="1250"/>
      <c r="Q468" s="1231"/>
    </row>
    <row r="469" spans="1:17" ht="14">
      <c r="A469" s="1231"/>
      <c r="B469" s="1244">
        <v>46198</v>
      </c>
      <c r="C469" s="1245">
        <v>0</v>
      </c>
      <c r="D469" s="1246"/>
      <c r="E469" s="1246"/>
      <c r="F469" s="1246"/>
      <c r="G469" s="1247">
        <v>0</v>
      </c>
      <c r="H469" s="1248"/>
      <c r="I469" s="1249"/>
      <c r="J469" s="1249"/>
      <c r="K469" s="1249"/>
      <c r="L469" s="1249"/>
      <c r="M469" s="1249"/>
      <c r="N469" s="1249"/>
      <c r="O469" s="1249"/>
      <c r="P469" s="1250"/>
      <c r="Q469" s="1231"/>
    </row>
    <row r="470" spans="1:17" ht="14">
      <c r="A470" s="1231"/>
      <c r="B470" s="1244">
        <v>46199</v>
      </c>
      <c r="C470" s="1245">
        <v>0</v>
      </c>
      <c r="D470" s="1246"/>
      <c r="E470" s="1246"/>
      <c r="F470" s="1246"/>
      <c r="G470" s="1247">
        <v>0</v>
      </c>
      <c r="H470" s="1248"/>
      <c r="I470" s="1249"/>
      <c r="J470" s="1249"/>
      <c r="K470" s="1249"/>
      <c r="L470" s="1249"/>
      <c r="M470" s="1249"/>
      <c r="N470" s="1249"/>
      <c r="O470" s="1249"/>
      <c r="P470" s="1250"/>
      <c r="Q470" s="1231"/>
    </row>
    <row r="471" spans="1:17" ht="14">
      <c r="A471" s="1231"/>
      <c r="B471" s="1244">
        <v>46200</v>
      </c>
      <c r="C471" s="1245">
        <v>0</v>
      </c>
      <c r="D471" s="1246"/>
      <c r="E471" s="1246"/>
      <c r="F471" s="1246"/>
      <c r="G471" s="1247">
        <v>0</v>
      </c>
      <c r="H471" s="1248"/>
      <c r="I471" s="1249"/>
      <c r="J471" s="1249"/>
      <c r="K471" s="1249"/>
      <c r="L471" s="1249"/>
      <c r="M471" s="1249"/>
      <c r="N471" s="1249"/>
      <c r="O471" s="1249"/>
      <c r="P471" s="1250"/>
      <c r="Q471" s="1231"/>
    </row>
    <row r="472" spans="1:17" ht="14">
      <c r="A472" s="1231"/>
      <c r="B472" s="1244">
        <v>46201</v>
      </c>
      <c r="C472" s="1252">
        <v>0</v>
      </c>
      <c r="D472" s="1253"/>
      <c r="E472" s="1253"/>
      <c r="F472" s="1253"/>
      <c r="G472" s="1254">
        <v>0</v>
      </c>
      <c r="H472" s="1255"/>
      <c r="I472" s="1256"/>
      <c r="J472" s="1256"/>
      <c r="K472" s="1256"/>
      <c r="L472" s="1256"/>
      <c r="M472" s="1256"/>
      <c r="N472" s="1256"/>
      <c r="O472" s="1256"/>
      <c r="P472" s="1257"/>
      <c r="Q472" s="1231"/>
    </row>
    <row r="473" spans="1:17" ht="14">
      <c r="A473" s="1231"/>
      <c r="B473" s="1244">
        <v>46202</v>
      </c>
      <c r="C473" s="1245">
        <v>0</v>
      </c>
      <c r="D473" s="1246"/>
      <c r="E473" s="1246"/>
      <c r="F473" s="1246"/>
      <c r="G473" s="1247">
        <v>0</v>
      </c>
      <c r="H473" s="1248"/>
      <c r="I473" s="1249"/>
      <c r="J473" s="1249"/>
      <c r="K473" s="1249"/>
      <c r="L473" s="1249"/>
      <c r="M473" s="1249"/>
      <c r="N473" s="1249"/>
      <c r="O473" s="1249"/>
      <c r="P473" s="1250"/>
      <c r="Q473" s="1231"/>
    </row>
    <row r="474" spans="1:17" ht="14">
      <c r="A474" s="1231"/>
      <c r="B474" s="1259">
        <v>46203</v>
      </c>
      <c r="C474" s="1245">
        <v>0</v>
      </c>
      <c r="D474" s="1261"/>
      <c r="E474" s="1261"/>
      <c r="F474" s="1261"/>
      <c r="G474" s="1262">
        <v>0</v>
      </c>
      <c r="H474" s="1263"/>
      <c r="I474" s="1264"/>
      <c r="J474" s="1264"/>
      <c r="K474" s="1264"/>
      <c r="L474" s="1264"/>
      <c r="M474" s="1264"/>
      <c r="N474" s="1264"/>
      <c r="O474" s="1264"/>
      <c r="P474" s="1265"/>
      <c r="Q474" s="1231"/>
    </row>
    <row r="475" spans="1:17" ht="14">
      <c r="A475" s="1231"/>
      <c r="B475" s="1282" t="s">
        <v>414</v>
      </c>
      <c r="C475" s="1286">
        <v>0</v>
      </c>
      <c r="D475" s="1268">
        <f t="shared" ref="D475:F475" si="29">SUM(D445:D474)</f>
        <v>0</v>
      </c>
      <c r="E475" s="1268">
        <f t="shared" si="29"/>
        <v>0</v>
      </c>
      <c r="F475" s="1268">
        <f t="shared" si="29"/>
        <v>0</v>
      </c>
      <c r="G475" s="1268">
        <v>0</v>
      </c>
      <c r="H475" s="1268">
        <f t="shared" ref="H475:P475" si="30">SUM(H445:H474)</f>
        <v>0</v>
      </c>
      <c r="I475" s="1268">
        <f t="shared" si="30"/>
        <v>0</v>
      </c>
      <c r="J475" s="1268">
        <f t="shared" si="30"/>
        <v>0</v>
      </c>
      <c r="K475" s="1268">
        <f t="shared" si="30"/>
        <v>0</v>
      </c>
      <c r="L475" s="1268">
        <f t="shared" si="30"/>
        <v>0</v>
      </c>
      <c r="M475" s="1268">
        <f t="shared" si="30"/>
        <v>0</v>
      </c>
      <c r="N475" s="1268">
        <f t="shared" si="30"/>
        <v>0</v>
      </c>
      <c r="O475" s="1268">
        <f t="shared" si="30"/>
        <v>0</v>
      </c>
      <c r="P475" s="1270">
        <f t="shared" si="30"/>
        <v>0</v>
      </c>
      <c r="Q475" s="1231"/>
    </row>
    <row r="476" spans="1:17" ht="14">
      <c r="A476" s="1231"/>
      <c r="B476" s="1244">
        <v>46204</v>
      </c>
      <c r="C476" s="1245">
        <v>0</v>
      </c>
      <c r="D476" s="1246"/>
      <c r="E476" s="1246"/>
      <c r="F476" s="1246"/>
      <c r="G476" s="1247">
        <v>0</v>
      </c>
      <c r="H476" s="1248"/>
      <c r="I476" s="1249"/>
      <c r="J476" s="1249"/>
      <c r="K476" s="1249"/>
      <c r="L476" s="1249"/>
      <c r="M476" s="1249"/>
      <c r="N476" s="1249"/>
      <c r="O476" s="1249"/>
      <c r="P476" s="1250"/>
      <c r="Q476" s="1231"/>
    </row>
    <row r="477" spans="1:17" ht="14">
      <c r="A477" s="1231"/>
      <c r="B477" s="1244">
        <v>46205</v>
      </c>
      <c r="C477" s="1245">
        <v>0</v>
      </c>
      <c r="D477" s="1246"/>
      <c r="E477" s="1246"/>
      <c r="F477" s="1246"/>
      <c r="G477" s="1247">
        <v>0</v>
      </c>
      <c r="H477" s="1248"/>
      <c r="I477" s="1249"/>
      <c r="J477" s="1249"/>
      <c r="K477" s="1249"/>
      <c r="L477" s="1249"/>
      <c r="M477" s="1249"/>
      <c r="N477" s="1249"/>
      <c r="O477" s="1249"/>
      <c r="P477" s="1250"/>
      <c r="Q477" s="1231"/>
    </row>
    <row r="478" spans="1:17" ht="14">
      <c r="A478" s="1231"/>
      <c r="B478" s="1244">
        <v>46206</v>
      </c>
      <c r="C478" s="1245">
        <v>0</v>
      </c>
      <c r="D478" s="1246"/>
      <c r="E478" s="1246"/>
      <c r="F478" s="1246"/>
      <c r="G478" s="1247">
        <v>0</v>
      </c>
      <c r="H478" s="1248"/>
      <c r="I478" s="1249"/>
      <c r="J478" s="1249"/>
      <c r="K478" s="1249"/>
      <c r="L478" s="1249"/>
      <c r="M478" s="1249"/>
      <c r="N478" s="1249"/>
      <c r="O478" s="1249"/>
      <c r="P478" s="1250"/>
      <c r="Q478" s="1231"/>
    </row>
    <row r="479" spans="1:17" ht="14">
      <c r="A479" s="1231"/>
      <c r="B479" s="1244">
        <v>46207</v>
      </c>
      <c r="C479" s="1245">
        <v>0</v>
      </c>
      <c r="D479" s="1246"/>
      <c r="E479" s="1246"/>
      <c r="F479" s="1246"/>
      <c r="G479" s="1247">
        <v>0</v>
      </c>
      <c r="H479" s="1248"/>
      <c r="I479" s="1249"/>
      <c r="J479" s="1249"/>
      <c r="K479" s="1249"/>
      <c r="L479" s="1249"/>
      <c r="M479" s="1249"/>
      <c r="N479" s="1249"/>
      <c r="O479" s="1249"/>
      <c r="P479" s="1250"/>
      <c r="Q479" s="1231"/>
    </row>
    <row r="480" spans="1:17" ht="14">
      <c r="A480" s="1231"/>
      <c r="B480" s="1251">
        <v>46208</v>
      </c>
      <c r="C480" s="1252">
        <v>0</v>
      </c>
      <c r="D480" s="1253"/>
      <c r="E480" s="1253"/>
      <c r="F480" s="1253"/>
      <c r="G480" s="1254">
        <v>0</v>
      </c>
      <c r="H480" s="1255"/>
      <c r="I480" s="1256"/>
      <c r="J480" s="1256"/>
      <c r="K480" s="1256"/>
      <c r="L480" s="1256"/>
      <c r="M480" s="1256"/>
      <c r="N480" s="1256"/>
      <c r="O480" s="1256"/>
      <c r="P480" s="1257"/>
      <c r="Q480" s="1231"/>
    </row>
    <row r="481" spans="1:17" ht="14">
      <c r="A481" s="1231"/>
      <c r="B481" s="1244">
        <v>46209</v>
      </c>
      <c r="C481" s="1245">
        <v>0</v>
      </c>
      <c r="D481" s="1246"/>
      <c r="E481" s="1246"/>
      <c r="F481" s="1246"/>
      <c r="G481" s="1247">
        <v>0</v>
      </c>
      <c r="H481" s="1248"/>
      <c r="I481" s="1249"/>
      <c r="J481" s="1249"/>
      <c r="K481" s="1249"/>
      <c r="L481" s="1249"/>
      <c r="M481" s="1249"/>
      <c r="N481" s="1249"/>
      <c r="O481" s="1249"/>
      <c r="P481" s="1250"/>
      <c r="Q481" s="1231"/>
    </row>
    <row r="482" spans="1:17" ht="14">
      <c r="A482" s="1231"/>
      <c r="B482" s="1244">
        <v>46210</v>
      </c>
      <c r="C482" s="1245">
        <v>0</v>
      </c>
      <c r="D482" s="1246"/>
      <c r="E482" s="1246"/>
      <c r="F482" s="1246"/>
      <c r="G482" s="1247">
        <v>0</v>
      </c>
      <c r="H482" s="1248"/>
      <c r="I482" s="1249"/>
      <c r="J482" s="1249"/>
      <c r="K482" s="1249"/>
      <c r="L482" s="1249"/>
      <c r="M482" s="1249"/>
      <c r="N482" s="1249"/>
      <c r="O482" s="1249"/>
      <c r="P482" s="1250"/>
      <c r="Q482" s="1231"/>
    </row>
    <row r="483" spans="1:17" ht="14">
      <c r="A483" s="1231"/>
      <c r="B483" s="1244">
        <v>46211</v>
      </c>
      <c r="C483" s="1245">
        <v>0</v>
      </c>
      <c r="D483" s="1246"/>
      <c r="E483" s="1246"/>
      <c r="F483" s="1246"/>
      <c r="G483" s="1247">
        <v>0</v>
      </c>
      <c r="H483" s="1248"/>
      <c r="I483" s="1249"/>
      <c r="J483" s="1249"/>
      <c r="K483" s="1249"/>
      <c r="L483" s="1249"/>
      <c r="M483" s="1249"/>
      <c r="N483" s="1249"/>
      <c r="O483" s="1249"/>
      <c r="P483" s="1250"/>
      <c r="Q483" s="1231"/>
    </row>
    <row r="484" spans="1:17" ht="14">
      <c r="A484" s="1231"/>
      <c r="B484" s="1244">
        <v>46212</v>
      </c>
      <c r="C484" s="1245">
        <v>0</v>
      </c>
      <c r="D484" s="1246"/>
      <c r="E484" s="1246"/>
      <c r="F484" s="1246"/>
      <c r="G484" s="1247">
        <v>0</v>
      </c>
      <c r="H484" s="1248"/>
      <c r="I484" s="1249"/>
      <c r="J484" s="1249"/>
      <c r="K484" s="1249"/>
      <c r="L484" s="1249"/>
      <c r="M484" s="1249"/>
      <c r="N484" s="1249"/>
      <c r="O484" s="1249"/>
      <c r="P484" s="1250"/>
      <c r="Q484" s="1231"/>
    </row>
    <row r="485" spans="1:17" ht="14">
      <c r="A485" s="1231"/>
      <c r="B485" s="1244">
        <v>46213</v>
      </c>
      <c r="C485" s="1245">
        <v>0</v>
      </c>
      <c r="D485" s="1246"/>
      <c r="E485" s="1246"/>
      <c r="F485" s="1246"/>
      <c r="G485" s="1247">
        <v>0</v>
      </c>
      <c r="H485" s="1248"/>
      <c r="I485" s="1249"/>
      <c r="J485" s="1249"/>
      <c r="K485" s="1249"/>
      <c r="L485" s="1249"/>
      <c r="M485" s="1249"/>
      <c r="N485" s="1249"/>
      <c r="O485" s="1249"/>
      <c r="P485" s="1250"/>
      <c r="Q485" s="1231"/>
    </row>
    <row r="486" spans="1:17" ht="14">
      <c r="A486" s="1231"/>
      <c r="B486" s="1244">
        <v>46214</v>
      </c>
      <c r="C486" s="1245">
        <v>0</v>
      </c>
      <c r="D486" s="1246"/>
      <c r="E486" s="1246"/>
      <c r="F486" s="1246"/>
      <c r="G486" s="1247">
        <v>0</v>
      </c>
      <c r="H486" s="1248"/>
      <c r="I486" s="1249"/>
      <c r="J486" s="1249"/>
      <c r="K486" s="1249"/>
      <c r="L486" s="1249"/>
      <c r="M486" s="1249"/>
      <c r="N486" s="1249"/>
      <c r="O486" s="1249"/>
      <c r="P486" s="1250"/>
      <c r="Q486" s="1231"/>
    </row>
    <row r="487" spans="1:17" ht="14">
      <c r="A487" s="1231"/>
      <c r="B487" s="1244">
        <v>46215</v>
      </c>
      <c r="C487" s="1245">
        <v>30000</v>
      </c>
      <c r="D487" s="1246"/>
      <c r="E487" s="1246"/>
      <c r="F487" s="1246"/>
      <c r="G487" s="1247">
        <v>0</v>
      </c>
      <c r="H487" s="1248"/>
      <c r="I487" s="1249"/>
      <c r="J487" s="1249"/>
      <c r="K487" s="1249"/>
      <c r="L487" s="1248">
        <v>30000</v>
      </c>
      <c r="M487" s="1249"/>
      <c r="N487" s="1249"/>
      <c r="O487" s="1249"/>
      <c r="P487" s="1250"/>
      <c r="Q487" s="1231"/>
    </row>
    <row r="488" spans="1:17" ht="14">
      <c r="A488" s="1231"/>
      <c r="B488" s="1289">
        <v>46216</v>
      </c>
      <c r="C488" s="1271">
        <v>0</v>
      </c>
      <c r="D488" s="1290"/>
      <c r="E488" s="1290"/>
      <c r="F488" s="1290"/>
      <c r="G488" s="1291">
        <v>0</v>
      </c>
      <c r="H488" s="1292"/>
      <c r="I488" s="1293"/>
      <c r="J488" s="1293"/>
      <c r="K488" s="1293"/>
      <c r="L488" s="1293"/>
      <c r="M488" s="1293"/>
      <c r="N488" s="1293"/>
      <c r="O488" s="1293"/>
      <c r="P488" s="1294"/>
      <c r="Q488" s="1231"/>
    </row>
    <row r="489" spans="1:17" ht="14">
      <c r="A489" s="1231"/>
      <c r="B489" s="1244">
        <v>46217</v>
      </c>
      <c r="C489" s="1245">
        <v>0</v>
      </c>
      <c r="D489" s="1246"/>
      <c r="E489" s="1246"/>
      <c r="F489" s="1246"/>
      <c r="G489" s="1247">
        <v>0</v>
      </c>
      <c r="H489" s="1248"/>
      <c r="I489" s="1249"/>
      <c r="J489" s="1249"/>
      <c r="K489" s="1249"/>
      <c r="L489" s="1249"/>
      <c r="M489" s="1249"/>
      <c r="N489" s="1249"/>
      <c r="O489" s="1249"/>
      <c r="P489" s="1250"/>
      <c r="Q489" s="1231"/>
    </row>
    <row r="490" spans="1:17" ht="14">
      <c r="A490" s="1231"/>
      <c r="B490" s="1244">
        <v>46218</v>
      </c>
      <c r="C490" s="1245">
        <v>0</v>
      </c>
      <c r="D490" s="1246"/>
      <c r="E490" s="1246"/>
      <c r="F490" s="1246"/>
      <c r="G490" s="1247">
        <v>0</v>
      </c>
      <c r="H490" s="1248"/>
      <c r="I490" s="1249"/>
      <c r="J490" s="1249"/>
      <c r="K490" s="1249"/>
      <c r="L490" s="1249"/>
      <c r="M490" s="1249"/>
      <c r="N490" s="1249"/>
      <c r="O490" s="1249"/>
      <c r="P490" s="1250"/>
      <c r="Q490" s="1231"/>
    </row>
    <row r="491" spans="1:17" ht="14">
      <c r="A491" s="1231"/>
      <c r="B491" s="1244">
        <v>46219</v>
      </c>
      <c r="C491" s="1245">
        <v>0</v>
      </c>
      <c r="D491" s="1246"/>
      <c r="E491" s="1246"/>
      <c r="F491" s="1246"/>
      <c r="G491" s="1247">
        <v>0</v>
      </c>
      <c r="H491" s="1248"/>
      <c r="I491" s="1249"/>
      <c r="J491" s="1249"/>
      <c r="K491" s="1249"/>
      <c r="L491" s="1249"/>
      <c r="M491" s="1249"/>
      <c r="N491" s="1249"/>
      <c r="O491" s="1249"/>
      <c r="P491" s="1250"/>
      <c r="Q491" s="1231"/>
    </row>
    <row r="492" spans="1:17" ht="14">
      <c r="A492" s="1231"/>
      <c r="B492" s="1244">
        <v>46220</v>
      </c>
      <c r="C492" s="1245">
        <v>0</v>
      </c>
      <c r="D492" s="1246"/>
      <c r="E492" s="1246"/>
      <c r="F492" s="1246"/>
      <c r="G492" s="1247">
        <v>0</v>
      </c>
      <c r="H492" s="1248"/>
      <c r="I492" s="1249"/>
      <c r="J492" s="1249"/>
      <c r="K492" s="1249"/>
      <c r="L492" s="1249"/>
      <c r="M492" s="1249"/>
      <c r="N492" s="1249"/>
      <c r="O492" s="1249"/>
      <c r="P492" s="1250"/>
      <c r="Q492" s="1231"/>
    </row>
    <row r="493" spans="1:17" ht="14">
      <c r="A493" s="1231"/>
      <c r="B493" s="1244">
        <v>46221</v>
      </c>
      <c r="C493" s="1245">
        <v>0</v>
      </c>
      <c r="D493" s="1246"/>
      <c r="E493" s="1246"/>
      <c r="F493" s="1246"/>
      <c r="G493" s="1247">
        <v>0</v>
      </c>
      <c r="H493" s="1248"/>
      <c r="I493" s="1249"/>
      <c r="J493" s="1249"/>
      <c r="K493" s="1249"/>
      <c r="L493" s="1249"/>
      <c r="M493" s="1249"/>
      <c r="N493" s="1249"/>
      <c r="O493" s="1249"/>
      <c r="P493" s="1250"/>
      <c r="Q493" s="1231"/>
    </row>
    <row r="494" spans="1:17" ht="14">
      <c r="A494" s="1231"/>
      <c r="B494" s="1251">
        <v>46222</v>
      </c>
      <c r="C494" s="1252">
        <v>0</v>
      </c>
      <c r="D494" s="1253"/>
      <c r="E494" s="1253"/>
      <c r="F494" s="1253"/>
      <c r="G494" s="1254">
        <v>0</v>
      </c>
      <c r="H494" s="1255"/>
      <c r="I494" s="1256"/>
      <c r="J494" s="1256"/>
      <c r="K494" s="1256"/>
      <c r="L494" s="1256"/>
      <c r="M494" s="1256"/>
      <c r="N494" s="1256"/>
      <c r="O494" s="1256"/>
      <c r="P494" s="1257"/>
      <c r="Q494" s="1231"/>
    </row>
    <row r="495" spans="1:17" ht="14">
      <c r="A495" s="1231"/>
      <c r="B495" s="1244">
        <v>46223</v>
      </c>
      <c r="C495" s="1245">
        <v>0</v>
      </c>
      <c r="D495" s="1246"/>
      <c r="E495" s="1246"/>
      <c r="F495" s="1246"/>
      <c r="G495" s="1247">
        <v>0</v>
      </c>
      <c r="H495" s="1248"/>
      <c r="I495" s="1249"/>
      <c r="J495" s="1249"/>
      <c r="K495" s="1249"/>
      <c r="L495" s="1249"/>
      <c r="M495" s="1249"/>
      <c r="N495" s="1249"/>
      <c r="O495" s="1249"/>
      <c r="P495" s="1250"/>
      <c r="Q495" s="1231"/>
    </row>
    <row r="496" spans="1:17" ht="14">
      <c r="A496" s="1231"/>
      <c r="B496" s="1244">
        <v>46224</v>
      </c>
      <c r="C496" s="1245">
        <v>0</v>
      </c>
      <c r="D496" s="1246"/>
      <c r="E496" s="1246"/>
      <c r="F496" s="1246"/>
      <c r="G496" s="1247">
        <v>0</v>
      </c>
      <c r="H496" s="1248"/>
      <c r="I496" s="1249"/>
      <c r="J496" s="1249"/>
      <c r="K496" s="1249"/>
      <c r="L496" s="1249"/>
      <c r="M496" s="1249"/>
      <c r="N496" s="1249"/>
      <c r="O496" s="1249"/>
      <c r="P496" s="1250"/>
      <c r="Q496" s="1231"/>
    </row>
    <row r="497" spans="1:17" ht="14">
      <c r="A497" s="1231"/>
      <c r="B497" s="1244">
        <v>46225</v>
      </c>
      <c r="C497" s="1245">
        <v>0</v>
      </c>
      <c r="D497" s="1246"/>
      <c r="E497" s="1246"/>
      <c r="F497" s="1246"/>
      <c r="G497" s="1247">
        <v>0</v>
      </c>
      <c r="H497" s="1248"/>
      <c r="I497" s="1249"/>
      <c r="J497" s="1249"/>
      <c r="K497" s="1249"/>
      <c r="L497" s="1249"/>
      <c r="M497" s="1249"/>
      <c r="N497" s="1249"/>
      <c r="O497" s="1249"/>
      <c r="P497" s="1250"/>
      <c r="Q497" s="1231"/>
    </row>
    <row r="498" spans="1:17" ht="14">
      <c r="A498" s="1231"/>
      <c r="B498" s="1244">
        <v>46226</v>
      </c>
      <c r="C498" s="1245">
        <v>0</v>
      </c>
      <c r="D498" s="1246"/>
      <c r="E498" s="1246"/>
      <c r="F498" s="1246"/>
      <c r="G498" s="1247">
        <v>0</v>
      </c>
      <c r="H498" s="1248"/>
      <c r="I498" s="1249"/>
      <c r="J498" s="1249"/>
      <c r="K498" s="1249"/>
      <c r="L498" s="1249"/>
      <c r="M498" s="1249"/>
      <c r="N498" s="1249"/>
      <c r="O498" s="1249"/>
      <c r="P498" s="1250"/>
      <c r="Q498" s="1231"/>
    </row>
    <row r="499" spans="1:17" ht="14">
      <c r="A499" s="1231"/>
      <c r="B499" s="1244">
        <v>46227</v>
      </c>
      <c r="C499" s="1245">
        <v>0</v>
      </c>
      <c r="D499" s="1246"/>
      <c r="E499" s="1246"/>
      <c r="F499" s="1246"/>
      <c r="G499" s="1247">
        <v>0</v>
      </c>
      <c r="H499" s="1248"/>
      <c r="I499" s="1249"/>
      <c r="J499" s="1249"/>
      <c r="K499" s="1249"/>
      <c r="L499" s="1249"/>
      <c r="M499" s="1249"/>
      <c r="N499" s="1249"/>
      <c r="O499" s="1249"/>
      <c r="P499" s="1250"/>
      <c r="Q499" s="1231"/>
    </row>
    <row r="500" spans="1:17" ht="14">
      <c r="A500" s="1231"/>
      <c r="B500" s="1244">
        <v>46228</v>
      </c>
      <c r="C500" s="1245">
        <v>0</v>
      </c>
      <c r="D500" s="1246"/>
      <c r="E500" s="1246"/>
      <c r="F500" s="1246"/>
      <c r="G500" s="1247">
        <v>0</v>
      </c>
      <c r="H500" s="1248"/>
      <c r="I500" s="1249"/>
      <c r="J500" s="1249"/>
      <c r="K500" s="1249"/>
      <c r="L500" s="1249"/>
      <c r="M500" s="1249"/>
      <c r="N500" s="1249"/>
      <c r="O500" s="1249"/>
      <c r="P500" s="1250"/>
      <c r="Q500" s="1231"/>
    </row>
    <row r="501" spans="1:17" ht="14">
      <c r="A501" s="1231"/>
      <c r="B501" s="1244">
        <v>46229</v>
      </c>
      <c r="C501" s="1245">
        <v>0</v>
      </c>
      <c r="D501" s="1246"/>
      <c r="E501" s="1246"/>
      <c r="F501" s="1246"/>
      <c r="G501" s="1247">
        <v>0</v>
      </c>
      <c r="H501" s="1248"/>
      <c r="I501" s="1249"/>
      <c r="J501" s="1249"/>
      <c r="K501" s="1249"/>
      <c r="L501" s="1249"/>
      <c r="M501" s="1249"/>
      <c r="N501" s="1249"/>
      <c r="O501" s="1249"/>
      <c r="P501" s="1250"/>
      <c r="Q501" s="1231"/>
    </row>
    <row r="502" spans="1:17" ht="14">
      <c r="A502" s="1231"/>
      <c r="B502" s="1289">
        <v>46230</v>
      </c>
      <c r="C502" s="1271">
        <v>0</v>
      </c>
      <c r="D502" s="1290"/>
      <c r="E502" s="1290"/>
      <c r="F502" s="1290"/>
      <c r="G502" s="1291">
        <v>0</v>
      </c>
      <c r="H502" s="1292"/>
      <c r="I502" s="1293"/>
      <c r="J502" s="1293"/>
      <c r="K502" s="1293"/>
      <c r="L502" s="1293"/>
      <c r="M502" s="1293"/>
      <c r="N502" s="1293"/>
      <c r="O502" s="1293"/>
      <c r="P502" s="1294"/>
      <c r="Q502" s="1231"/>
    </row>
    <row r="503" spans="1:17" ht="14">
      <c r="A503" s="1231"/>
      <c r="B503" s="1244">
        <v>46231</v>
      </c>
      <c r="C503" s="1245">
        <v>0</v>
      </c>
      <c r="D503" s="1246"/>
      <c r="E503" s="1246"/>
      <c r="F503" s="1246"/>
      <c r="G503" s="1247">
        <v>0</v>
      </c>
      <c r="H503" s="1248"/>
      <c r="I503" s="1249"/>
      <c r="J503" s="1249"/>
      <c r="K503" s="1249"/>
      <c r="L503" s="1249"/>
      <c r="M503" s="1249"/>
      <c r="N503" s="1249"/>
      <c r="O503" s="1249"/>
      <c r="P503" s="1250"/>
      <c r="Q503" s="1231"/>
    </row>
    <row r="504" spans="1:17" ht="14">
      <c r="A504" s="1231"/>
      <c r="B504" s="1244">
        <v>46232</v>
      </c>
      <c r="C504" s="1245">
        <v>0</v>
      </c>
      <c r="D504" s="1246"/>
      <c r="E504" s="1246"/>
      <c r="F504" s="1246"/>
      <c r="G504" s="1247">
        <v>0</v>
      </c>
      <c r="H504" s="1248"/>
      <c r="I504" s="1249"/>
      <c r="J504" s="1249"/>
      <c r="K504" s="1249"/>
      <c r="L504" s="1249"/>
      <c r="M504" s="1249"/>
      <c r="N504" s="1249"/>
      <c r="O504" s="1249"/>
      <c r="P504" s="1250"/>
      <c r="Q504" s="1231"/>
    </row>
    <row r="505" spans="1:17" ht="14">
      <c r="A505" s="1231"/>
      <c r="B505" s="1244">
        <v>46233</v>
      </c>
      <c r="C505" s="1245">
        <v>0</v>
      </c>
      <c r="D505" s="1246"/>
      <c r="E505" s="1246"/>
      <c r="F505" s="1246"/>
      <c r="G505" s="1247">
        <v>0</v>
      </c>
      <c r="H505" s="1248"/>
      <c r="I505" s="1249"/>
      <c r="J505" s="1249"/>
      <c r="K505" s="1249"/>
      <c r="L505" s="1249"/>
      <c r="M505" s="1249"/>
      <c r="N505" s="1249"/>
      <c r="O505" s="1249"/>
      <c r="P505" s="1250"/>
      <c r="Q505" s="1231"/>
    </row>
    <row r="506" spans="1:17" ht="14">
      <c r="A506" s="1231"/>
      <c r="B506" s="1259">
        <v>46234</v>
      </c>
      <c r="C506" s="1245">
        <v>0</v>
      </c>
      <c r="D506" s="1261"/>
      <c r="E506" s="1261"/>
      <c r="F506" s="1261"/>
      <c r="G506" s="1262">
        <v>0</v>
      </c>
      <c r="H506" s="1263"/>
      <c r="I506" s="1264"/>
      <c r="J506" s="1264"/>
      <c r="K506" s="1264"/>
      <c r="L506" s="1264"/>
      <c r="M506" s="1264"/>
      <c r="N506" s="1264"/>
      <c r="O506" s="1264"/>
      <c r="P506" s="1265"/>
      <c r="Q506" s="1231"/>
    </row>
    <row r="507" spans="1:17" ht="14">
      <c r="A507" s="1231"/>
      <c r="B507" s="1282" t="s">
        <v>414</v>
      </c>
      <c r="C507" s="1286">
        <v>30000</v>
      </c>
      <c r="D507" s="1268">
        <f t="shared" ref="D507:F507" si="31">SUM(D476:D506)</f>
        <v>0</v>
      </c>
      <c r="E507" s="1268">
        <f t="shared" si="31"/>
        <v>0</v>
      </c>
      <c r="F507" s="1268">
        <f t="shared" si="31"/>
        <v>0</v>
      </c>
      <c r="G507" s="1268">
        <v>0</v>
      </c>
      <c r="H507" s="1268">
        <f t="shared" ref="H507:P507" si="32">SUM(H476:H506)</f>
        <v>0</v>
      </c>
      <c r="I507" s="1268">
        <f t="shared" si="32"/>
        <v>0</v>
      </c>
      <c r="J507" s="1268">
        <f t="shared" si="32"/>
        <v>0</v>
      </c>
      <c r="K507" s="1268">
        <f t="shared" si="32"/>
        <v>0</v>
      </c>
      <c r="L507" s="1268">
        <f t="shared" si="32"/>
        <v>30000</v>
      </c>
      <c r="M507" s="1268">
        <f t="shared" si="32"/>
        <v>0</v>
      </c>
      <c r="N507" s="1268">
        <f t="shared" si="32"/>
        <v>0</v>
      </c>
      <c r="O507" s="1268">
        <f t="shared" si="32"/>
        <v>0</v>
      </c>
      <c r="P507" s="1270">
        <f t="shared" si="32"/>
        <v>0</v>
      </c>
      <c r="Q507" s="1231"/>
    </row>
    <row r="508" spans="1:17" ht="14">
      <c r="A508" s="1231"/>
      <c r="B508" s="1244">
        <v>46235</v>
      </c>
      <c r="C508" s="1245">
        <v>0</v>
      </c>
      <c r="D508" s="1246"/>
      <c r="E508" s="1246"/>
      <c r="F508" s="1246"/>
      <c r="G508" s="1247">
        <v>0</v>
      </c>
      <c r="H508" s="1248"/>
      <c r="I508" s="1249"/>
      <c r="J508" s="1249"/>
      <c r="K508" s="1249"/>
      <c r="L508" s="1249"/>
      <c r="M508" s="1249"/>
      <c r="N508" s="1249"/>
      <c r="O508" s="1249"/>
      <c r="P508" s="1250"/>
      <c r="Q508" s="1231"/>
    </row>
    <row r="509" spans="1:17" ht="14">
      <c r="A509" s="1231"/>
      <c r="B509" s="1251">
        <v>46236</v>
      </c>
      <c r="C509" s="1252">
        <v>0</v>
      </c>
      <c r="D509" s="1253"/>
      <c r="E509" s="1253"/>
      <c r="F509" s="1253"/>
      <c r="G509" s="1254">
        <v>0</v>
      </c>
      <c r="H509" s="1255"/>
      <c r="I509" s="1256"/>
      <c r="J509" s="1256"/>
      <c r="K509" s="1256"/>
      <c r="L509" s="1256"/>
      <c r="M509" s="1256"/>
      <c r="N509" s="1256"/>
      <c r="O509" s="1256"/>
      <c r="P509" s="1257"/>
      <c r="Q509" s="1231"/>
    </row>
    <row r="510" spans="1:17" ht="14">
      <c r="A510" s="1231"/>
      <c r="B510" s="1244">
        <v>46237</v>
      </c>
      <c r="C510" s="1245">
        <v>176460</v>
      </c>
      <c r="D510" s="1246"/>
      <c r="E510" s="1246"/>
      <c r="F510" s="1246"/>
      <c r="G510" s="1247">
        <v>0</v>
      </c>
      <c r="H510" s="1248">
        <v>176460</v>
      </c>
      <c r="I510" s="1249"/>
      <c r="J510" s="1249"/>
      <c r="K510" s="1249"/>
      <c r="L510" s="1249"/>
      <c r="M510" s="1249"/>
      <c r="N510" s="1249"/>
      <c r="O510" s="1249"/>
      <c r="P510" s="1250"/>
      <c r="Q510" s="1231"/>
    </row>
    <row r="511" spans="1:17" ht="14">
      <c r="A511" s="1231"/>
      <c r="B511" s="1244">
        <v>46238</v>
      </c>
      <c r="C511" s="1245">
        <v>0</v>
      </c>
      <c r="D511" s="1246"/>
      <c r="E511" s="1246"/>
      <c r="F511" s="1246"/>
      <c r="G511" s="1247">
        <v>0</v>
      </c>
      <c r="H511" s="1248"/>
      <c r="I511" s="1249"/>
      <c r="J511" s="1249"/>
      <c r="K511" s="1249"/>
      <c r="L511" s="1249"/>
      <c r="M511" s="1249"/>
      <c r="N511" s="1249"/>
      <c r="O511" s="1249"/>
      <c r="P511" s="1250"/>
      <c r="Q511" s="1231"/>
    </row>
    <row r="512" spans="1:17" ht="14">
      <c r="A512" s="1231"/>
      <c r="B512" s="1244">
        <v>46239</v>
      </c>
      <c r="C512" s="1245">
        <v>0</v>
      </c>
      <c r="D512" s="1246"/>
      <c r="E512" s="1246"/>
      <c r="F512" s="1246"/>
      <c r="G512" s="1247">
        <v>0</v>
      </c>
      <c r="H512" s="1248"/>
      <c r="I512" s="1249"/>
      <c r="J512" s="1249"/>
      <c r="K512" s="1249"/>
      <c r="L512" s="1249"/>
      <c r="M512" s="1249"/>
      <c r="N512" s="1249"/>
      <c r="O512" s="1249"/>
      <c r="P512" s="1250"/>
      <c r="Q512" s="1231"/>
    </row>
    <row r="513" spans="1:17" ht="14">
      <c r="A513" s="1231"/>
      <c r="B513" s="1244">
        <v>46240</v>
      </c>
      <c r="C513" s="1245">
        <v>0</v>
      </c>
      <c r="D513" s="1246"/>
      <c r="E513" s="1246"/>
      <c r="F513" s="1246"/>
      <c r="G513" s="1247">
        <v>0</v>
      </c>
      <c r="H513" s="1248"/>
      <c r="I513" s="1249"/>
      <c r="J513" s="1249"/>
      <c r="K513" s="1249"/>
      <c r="L513" s="1249"/>
      <c r="M513" s="1249"/>
      <c r="N513" s="1249"/>
      <c r="O513" s="1249"/>
      <c r="P513" s="1250"/>
      <c r="Q513" s="1231"/>
    </row>
    <row r="514" spans="1:17" ht="14">
      <c r="A514" s="1231"/>
      <c r="B514" s="1244">
        <v>46241</v>
      </c>
      <c r="C514" s="1245">
        <v>0</v>
      </c>
      <c r="D514" s="1246"/>
      <c r="E514" s="1246"/>
      <c r="F514" s="1246"/>
      <c r="G514" s="1247">
        <v>0</v>
      </c>
      <c r="H514" s="1248"/>
      <c r="I514" s="1249"/>
      <c r="J514" s="1249"/>
      <c r="K514" s="1249"/>
      <c r="L514" s="1249"/>
      <c r="M514" s="1249"/>
      <c r="N514" s="1249"/>
      <c r="O514" s="1249"/>
      <c r="P514" s="1250"/>
      <c r="Q514" s="1231"/>
    </row>
    <row r="515" spans="1:17" ht="14">
      <c r="A515" s="1231"/>
      <c r="B515" s="1244">
        <v>46242</v>
      </c>
      <c r="C515" s="1245">
        <v>0</v>
      </c>
      <c r="D515" s="1246"/>
      <c r="E515" s="1246"/>
      <c r="F515" s="1246"/>
      <c r="G515" s="1247">
        <v>0</v>
      </c>
      <c r="H515" s="1248"/>
      <c r="I515" s="1249"/>
      <c r="J515" s="1249"/>
      <c r="K515" s="1249"/>
      <c r="L515" s="1249"/>
      <c r="M515" s="1249"/>
      <c r="N515" s="1249"/>
      <c r="O515" s="1249"/>
      <c r="P515" s="1250"/>
      <c r="Q515" s="1231"/>
    </row>
    <row r="516" spans="1:17" ht="14">
      <c r="A516" s="1231"/>
      <c r="B516" s="1251">
        <v>46243</v>
      </c>
      <c r="C516" s="1252">
        <v>0</v>
      </c>
      <c r="D516" s="1253"/>
      <c r="E516" s="1253"/>
      <c r="F516" s="1253"/>
      <c r="G516" s="1254">
        <v>0</v>
      </c>
      <c r="H516" s="1255"/>
      <c r="I516" s="1256"/>
      <c r="J516" s="1256"/>
      <c r="K516" s="1256"/>
      <c r="L516" s="1256"/>
      <c r="M516" s="1256"/>
      <c r="N516" s="1256"/>
      <c r="O516" s="1256"/>
      <c r="P516" s="1257"/>
      <c r="Q516" s="1231"/>
    </row>
    <row r="517" spans="1:17" ht="14">
      <c r="A517" s="1231"/>
      <c r="B517" s="1244">
        <v>46244</v>
      </c>
      <c r="C517" s="1245">
        <v>0</v>
      </c>
      <c r="D517" s="1246"/>
      <c r="E517" s="1246"/>
      <c r="F517" s="1246"/>
      <c r="G517" s="1247">
        <v>0</v>
      </c>
      <c r="H517" s="1248"/>
      <c r="I517" s="1249"/>
      <c r="J517" s="1249"/>
      <c r="K517" s="1249"/>
      <c r="L517" s="1249"/>
      <c r="M517" s="1249"/>
      <c r="N517" s="1249"/>
      <c r="O517" s="1249"/>
      <c r="P517" s="1250"/>
      <c r="Q517" s="1231"/>
    </row>
    <row r="518" spans="1:17" ht="14">
      <c r="A518" s="1231"/>
      <c r="B518" s="1244">
        <v>46245</v>
      </c>
      <c r="C518" s="1245">
        <v>0</v>
      </c>
      <c r="D518" s="1246"/>
      <c r="E518" s="1246"/>
      <c r="F518" s="1246"/>
      <c r="G518" s="1247">
        <v>0</v>
      </c>
      <c r="H518" s="1248"/>
      <c r="I518" s="1249"/>
      <c r="J518" s="1249"/>
      <c r="K518" s="1249"/>
      <c r="L518" s="1249"/>
      <c r="M518" s="1249"/>
      <c r="N518" s="1249"/>
      <c r="O518" s="1249"/>
      <c r="P518" s="1250"/>
      <c r="Q518" s="1231"/>
    </row>
    <row r="519" spans="1:17" ht="14">
      <c r="A519" s="1231"/>
      <c r="B519" s="1244">
        <v>46246</v>
      </c>
      <c r="C519" s="1245">
        <v>0</v>
      </c>
      <c r="D519" s="1246"/>
      <c r="E519" s="1246"/>
      <c r="F519" s="1246"/>
      <c r="G519" s="1247">
        <v>0</v>
      </c>
      <c r="H519" s="1248"/>
      <c r="I519" s="1249"/>
      <c r="J519" s="1249"/>
      <c r="K519" s="1249"/>
      <c r="L519" s="1249"/>
      <c r="M519" s="1249"/>
      <c r="N519" s="1249"/>
      <c r="O519" s="1249"/>
      <c r="P519" s="1250"/>
      <c r="Q519" s="1231"/>
    </row>
    <row r="520" spans="1:17" ht="14">
      <c r="A520" s="1231"/>
      <c r="B520" s="1244">
        <v>46247</v>
      </c>
      <c r="C520" s="1245">
        <v>0</v>
      </c>
      <c r="D520" s="1246"/>
      <c r="E520" s="1246"/>
      <c r="F520" s="1246"/>
      <c r="G520" s="1247">
        <v>0</v>
      </c>
      <c r="H520" s="1248"/>
      <c r="I520" s="1249"/>
      <c r="J520" s="1249"/>
      <c r="K520" s="1249"/>
      <c r="L520" s="1249"/>
      <c r="M520" s="1249"/>
      <c r="N520" s="1249"/>
      <c r="O520" s="1249"/>
      <c r="P520" s="1250"/>
      <c r="Q520" s="1231"/>
    </row>
    <row r="521" spans="1:17" ht="14">
      <c r="A521" s="1231"/>
      <c r="B521" s="1244">
        <v>46248</v>
      </c>
      <c r="C521" s="1245">
        <v>0</v>
      </c>
      <c r="D521" s="1246"/>
      <c r="E521" s="1246"/>
      <c r="F521" s="1246"/>
      <c r="G521" s="1247">
        <v>0</v>
      </c>
      <c r="H521" s="1248"/>
      <c r="I521" s="1249"/>
      <c r="J521" s="1249"/>
      <c r="K521" s="1249"/>
      <c r="L521" s="1249"/>
      <c r="M521" s="1249"/>
      <c r="N521" s="1249"/>
      <c r="O521" s="1249"/>
      <c r="P521" s="1250"/>
      <c r="Q521" s="1231"/>
    </row>
    <row r="522" spans="1:17" ht="14">
      <c r="A522" s="1231"/>
      <c r="B522" s="1244">
        <v>46249</v>
      </c>
      <c r="C522" s="1245">
        <v>0</v>
      </c>
      <c r="D522" s="1246"/>
      <c r="E522" s="1246"/>
      <c r="F522" s="1246"/>
      <c r="G522" s="1247">
        <v>0</v>
      </c>
      <c r="H522" s="1248"/>
      <c r="I522" s="1249"/>
      <c r="J522" s="1249"/>
      <c r="K522" s="1249"/>
      <c r="L522" s="1249"/>
      <c r="M522" s="1249"/>
      <c r="N522" s="1249"/>
      <c r="O522" s="1249"/>
      <c r="P522" s="1250"/>
      <c r="Q522" s="1231"/>
    </row>
    <row r="523" spans="1:17" ht="14">
      <c r="A523" s="1231"/>
      <c r="B523" s="1244">
        <v>46250</v>
      </c>
      <c r="C523" s="1245">
        <v>0</v>
      </c>
      <c r="D523" s="1246"/>
      <c r="E523" s="1246"/>
      <c r="F523" s="1246"/>
      <c r="G523" s="1247">
        <v>0</v>
      </c>
      <c r="H523" s="1248"/>
      <c r="I523" s="1249"/>
      <c r="J523" s="1249"/>
      <c r="K523" s="1249"/>
      <c r="L523" s="1249"/>
      <c r="M523" s="1249"/>
      <c r="N523" s="1249"/>
      <c r="O523" s="1249"/>
      <c r="P523" s="1250"/>
      <c r="Q523" s="1231"/>
    </row>
    <row r="524" spans="1:17" ht="14">
      <c r="A524" s="1231"/>
      <c r="B524" s="1289">
        <v>46251</v>
      </c>
      <c r="C524" s="1271">
        <v>0</v>
      </c>
      <c r="D524" s="1290"/>
      <c r="E524" s="1290"/>
      <c r="F524" s="1290"/>
      <c r="G524" s="1291">
        <v>0</v>
      </c>
      <c r="H524" s="1292"/>
      <c r="I524" s="1293"/>
      <c r="J524" s="1293"/>
      <c r="K524" s="1293"/>
      <c r="L524" s="1293"/>
      <c r="M524" s="1293"/>
      <c r="N524" s="1293"/>
      <c r="O524" s="1293"/>
      <c r="P524" s="1294"/>
      <c r="Q524" s="1231"/>
    </row>
    <row r="525" spans="1:17" ht="14">
      <c r="A525" s="1231"/>
      <c r="B525" s="1244">
        <v>46252</v>
      </c>
      <c r="C525" s="1245">
        <v>0</v>
      </c>
      <c r="D525" s="1246"/>
      <c r="E525" s="1246"/>
      <c r="F525" s="1246"/>
      <c r="G525" s="1247">
        <v>0</v>
      </c>
      <c r="H525" s="1248"/>
      <c r="I525" s="1249"/>
      <c r="J525" s="1249"/>
      <c r="K525" s="1249"/>
      <c r="L525" s="1249"/>
      <c r="M525" s="1249"/>
      <c r="N525" s="1249"/>
      <c r="O525" s="1249"/>
      <c r="P525" s="1250"/>
      <c r="Q525" s="1231"/>
    </row>
    <row r="526" spans="1:17" ht="14">
      <c r="A526" s="1231"/>
      <c r="B526" s="1244">
        <v>46253</v>
      </c>
      <c r="C526" s="1245">
        <v>0</v>
      </c>
      <c r="D526" s="1246"/>
      <c r="E526" s="1246"/>
      <c r="F526" s="1246"/>
      <c r="G526" s="1247">
        <v>0</v>
      </c>
      <c r="H526" s="1248"/>
      <c r="I526" s="1249"/>
      <c r="J526" s="1249"/>
      <c r="K526" s="1249"/>
      <c r="L526" s="1249"/>
      <c r="M526" s="1249"/>
      <c r="N526" s="1249"/>
      <c r="O526" s="1249"/>
      <c r="P526" s="1250"/>
      <c r="Q526" s="1231"/>
    </row>
    <row r="527" spans="1:17" ht="14">
      <c r="A527" s="1231"/>
      <c r="B527" s="1244">
        <v>46254</v>
      </c>
      <c r="C527" s="1245">
        <v>0</v>
      </c>
      <c r="D527" s="1246"/>
      <c r="E527" s="1246"/>
      <c r="F527" s="1246"/>
      <c r="G527" s="1247">
        <v>0</v>
      </c>
      <c r="H527" s="1248"/>
      <c r="I527" s="1249"/>
      <c r="J527" s="1249"/>
      <c r="K527" s="1249"/>
      <c r="L527" s="1249"/>
      <c r="M527" s="1249"/>
      <c r="N527" s="1249"/>
      <c r="O527" s="1249"/>
      <c r="P527" s="1250"/>
      <c r="Q527" s="1231"/>
    </row>
    <row r="528" spans="1:17" ht="14">
      <c r="A528" s="1231"/>
      <c r="B528" s="1244">
        <v>46255</v>
      </c>
      <c r="C528" s="1245">
        <v>0</v>
      </c>
      <c r="D528" s="1246"/>
      <c r="E528" s="1246"/>
      <c r="F528" s="1246"/>
      <c r="G528" s="1247">
        <v>0</v>
      </c>
      <c r="H528" s="1248"/>
      <c r="I528" s="1249"/>
      <c r="J528" s="1249"/>
      <c r="K528" s="1249"/>
      <c r="L528" s="1249"/>
      <c r="M528" s="1249"/>
      <c r="N528" s="1249"/>
      <c r="O528" s="1249"/>
      <c r="P528" s="1250"/>
      <c r="Q528" s="1231"/>
    </row>
    <row r="529" spans="1:17" ht="14">
      <c r="A529" s="1231"/>
      <c r="B529" s="1244">
        <v>46256</v>
      </c>
      <c r="C529" s="1245">
        <v>0</v>
      </c>
      <c r="D529" s="1246"/>
      <c r="E529" s="1246"/>
      <c r="F529" s="1246"/>
      <c r="G529" s="1247">
        <v>0</v>
      </c>
      <c r="H529" s="1248"/>
      <c r="I529" s="1249"/>
      <c r="J529" s="1249"/>
      <c r="K529" s="1249"/>
      <c r="L529" s="1249"/>
      <c r="M529" s="1249"/>
      <c r="N529" s="1249"/>
      <c r="O529" s="1249"/>
      <c r="P529" s="1250"/>
      <c r="Q529" s="1231"/>
    </row>
    <row r="530" spans="1:17" ht="14">
      <c r="A530" s="1231"/>
      <c r="B530" s="1251">
        <v>46257</v>
      </c>
      <c r="C530" s="1252">
        <v>0</v>
      </c>
      <c r="D530" s="1253"/>
      <c r="E530" s="1253"/>
      <c r="F530" s="1253"/>
      <c r="G530" s="1254">
        <v>0</v>
      </c>
      <c r="H530" s="1255"/>
      <c r="I530" s="1256"/>
      <c r="J530" s="1256"/>
      <c r="K530" s="1256"/>
      <c r="L530" s="1256"/>
      <c r="M530" s="1256"/>
      <c r="N530" s="1256"/>
      <c r="O530" s="1256"/>
      <c r="P530" s="1257"/>
      <c r="Q530" s="1231"/>
    </row>
    <row r="531" spans="1:17" ht="14">
      <c r="A531" s="1231"/>
      <c r="B531" s="1289">
        <v>46258</v>
      </c>
      <c r="C531" s="1271">
        <v>0</v>
      </c>
      <c r="D531" s="1290"/>
      <c r="E531" s="1290"/>
      <c r="F531" s="1290"/>
      <c r="G531" s="1291">
        <v>0</v>
      </c>
      <c r="H531" s="1292"/>
      <c r="I531" s="1293"/>
      <c r="J531" s="1293"/>
      <c r="K531" s="1293"/>
      <c r="L531" s="1293"/>
      <c r="M531" s="1293"/>
      <c r="N531" s="1293"/>
      <c r="O531" s="1293"/>
      <c r="P531" s="1294"/>
      <c r="Q531" s="1231"/>
    </row>
    <row r="532" spans="1:17" ht="14">
      <c r="A532" s="1231"/>
      <c r="B532" s="1244">
        <v>46259</v>
      </c>
      <c r="C532" s="1245">
        <v>0</v>
      </c>
      <c r="D532" s="1246"/>
      <c r="E532" s="1246"/>
      <c r="F532" s="1246"/>
      <c r="G532" s="1247">
        <v>0</v>
      </c>
      <c r="H532" s="1248"/>
      <c r="I532" s="1249"/>
      <c r="J532" s="1249"/>
      <c r="K532" s="1249"/>
      <c r="L532" s="1249"/>
      <c r="M532" s="1249"/>
      <c r="N532" s="1249"/>
      <c r="O532" s="1249"/>
      <c r="P532" s="1250"/>
      <c r="Q532" s="1231"/>
    </row>
    <row r="533" spans="1:17" ht="14">
      <c r="A533" s="1231"/>
      <c r="B533" s="1244">
        <v>46260</v>
      </c>
      <c r="C533" s="1245">
        <v>0</v>
      </c>
      <c r="D533" s="1246"/>
      <c r="E533" s="1246"/>
      <c r="F533" s="1246"/>
      <c r="G533" s="1247">
        <v>0</v>
      </c>
      <c r="H533" s="1248"/>
      <c r="I533" s="1249"/>
      <c r="J533" s="1249"/>
      <c r="K533" s="1249"/>
      <c r="L533" s="1249"/>
      <c r="M533" s="1249"/>
      <c r="N533" s="1249"/>
      <c r="O533" s="1249"/>
      <c r="P533" s="1250"/>
      <c r="Q533" s="1231"/>
    </row>
    <row r="534" spans="1:17" ht="14">
      <c r="A534" s="1231"/>
      <c r="B534" s="1244">
        <v>46261</v>
      </c>
      <c r="C534" s="1245">
        <v>0</v>
      </c>
      <c r="D534" s="1246"/>
      <c r="E534" s="1246"/>
      <c r="F534" s="1246"/>
      <c r="G534" s="1247">
        <v>0</v>
      </c>
      <c r="H534" s="1248"/>
      <c r="I534" s="1249"/>
      <c r="J534" s="1249"/>
      <c r="K534" s="1249"/>
      <c r="L534" s="1249"/>
      <c r="M534" s="1249"/>
      <c r="N534" s="1249"/>
      <c r="O534" s="1249"/>
      <c r="P534" s="1250"/>
      <c r="Q534" s="1231"/>
    </row>
    <row r="535" spans="1:17" ht="14">
      <c r="A535" s="1231"/>
      <c r="B535" s="1244">
        <v>46262</v>
      </c>
      <c r="C535" s="1245">
        <v>0</v>
      </c>
      <c r="D535" s="1246"/>
      <c r="E535" s="1246"/>
      <c r="F535" s="1246"/>
      <c r="G535" s="1247">
        <v>0</v>
      </c>
      <c r="H535" s="1248"/>
      <c r="I535" s="1249"/>
      <c r="J535" s="1249"/>
      <c r="K535" s="1249"/>
      <c r="L535" s="1249"/>
      <c r="M535" s="1249"/>
      <c r="N535" s="1249"/>
      <c r="O535" s="1249"/>
      <c r="P535" s="1250"/>
      <c r="Q535" s="1231"/>
    </row>
    <row r="536" spans="1:17" ht="14">
      <c r="A536" s="1231"/>
      <c r="B536" s="1244">
        <v>46263</v>
      </c>
      <c r="C536" s="1245">
        <v>0</v>
      </c>
      <c r="D536" s="1246"/>
      <c r="E536" s="1246"/>
      <c r="F536" s="1246"/>
      <c r="G536" s="1247">
        <v>0</v>
      </c>
      <c r="H536" s="1248"/>
      <c r="I536" s="1249"/>
      <c r="J536" s="1249"/>
      <c r="K536" s="1249"/>
      <c r="L536" s="1249"/>
      <c r="M536" s="1249"/>
      <c r="N536" s="1249"/>
      <c r="O536" s="1249"/>
      <c r="P536" s="1250"/>
      <c r="Q536" s="1231"/>
    </row>
    <row r="537" spans="1:17" ht="14">
      <c r="A537" s="1231"/>
      <c r="B537" s="1251">
        <v>46264</v>
      </c>
      <c r="C537" s="1252">
        <v>0</v>
      </c>
      <c r="D537" s="1253"/>
      <c r="E537" s="1253"/>
      <c r="F537" s="1253"/>
      <c r="G537" s="1254">
        <v>0</v>
      </c>
      <c r="H537" s="1255"/>
      <c r="I537" s="1256"/>
      <c r="J537" s="1256"/>
      <c r="K537" s="1256"/>
      <c r="L537" s="1256"/>
      <c r="M537" s="1256"/>
      <c r="N537" s="1256"/>
      <c r="O537" s="1256"/>
      <c r="P537" s="1257"/>
      <c r="Q537" s="1231"/>
    </row>
    <row r="538" spans="1:17" ht="14">
      <c r="A538" s="1231"/>
      <c r="B538" s="1244">
        <v>46265</v>
      </c>
      <c r="C538" s="1245">
        <v>0</v>
      </c>
      <c r="D538" s="1246"/>
      <c r="E538" s="1246"/>
      <c r="F538" s="1246"/>
      <c r="G538" s="1247">
        <v>0</v>
      </c>
      <c r="H538" s="1248"/>
      <c r="I538" s="1249"/>
      <c r="J538" s="1249"/>
      <c r="K538" s="1249"/>
      <c r="L538" s="1249"/>
      <c r="M538" s="1249"/>
      <c r="N538" s="1249"/>
      <c r="O538" s="1249"/>
      <c r="P538" s="1250"/>
      <c r="Q538" s="1231"/>
    </row>
    <row r="539" spans="1:17" ht="14">
      <c r="A539" s="1231"/>
      <c r="B539" s="1295" t="s">
        <v>414</v>
      </c>
      <c r="C539" s="1286">
        <v>176460</v>
      </c>
      <c r="D539" s="1296">
        <f t="shared" ref="D539:F539" si="33">SUM(D508:D538)</f>
        <v>0</v>
      </c>
      <c r="E539" s="1296">
        <f t="shared" si="33"/>
        <v>0</v>
      </c>
      <c r="F539" s="1296">
        <f t="shared" si="33"/>
        <v>0</v>
      </c>
      <c r="G539" s="1296">
        <v>0</v>
      </c>
      <c r="H539" s="1296">
        <f t="shared" ref="H539:P539" si="34">SUM(H508:H538)</f>
        <v>176460</v>
      </c>
      <c r="I539" s="1296">
        <f t="shared" si="34"/>
        <v>0</v>
      </c>
      <c r="J539" s="1296">
        <f t="shared" si="34"/>
        <v>0</v>
      </c>
      <c r="K539" s="1296">
        <f t="shared" si="34"/>
        <v>0</v>
      </c>
      <c r="L539" s="1296">
        <f t="shared" si="34"/>
        <v>0</v>
      </c>
      <c r="M539" s="1296">
        <f t="shared" si="34"/>
        <v>0</v>
      </c>
      <c r="N539" s="1296">
        <f t="shared" si="34"/>
        <v>0</v>
      </c>
      <c r="O539" s="1296">
        <f t="shared" si="34"/>
        <v>0</v>
      </c>
      <c r="P539" s="1297">
        <f t="shared" si="34"/>
        <v>0</v>
      </c>
      <c r="Q539" s="1231"/>
    </row>
    <row r="540" spans="1:17" ht="14">
      <c r="A540" s="1231"/>
      <c r="B540" s="1244">
        <v>46266</v>
      </c>
      <c r="C540" s="1245">
        <v>0</v>
      </c>
      <c r="D540" s="1246"/>
      <c r="E540" s="1246"/>
      <c r="F540" s="1246"/>
      <c r="G540" s="1247">
        <v>0</v>
      </c>
      <c r="H540" s="1248"/>
      <c r="I540" s="1249"/>
      <c r="J540" s="1249"/>
      <c r="K540" s="1249"/>
      <c r="L540" s="1249"/>
      <c r="M540" s="1249"/>
      <c r="N540" s="1249"/>
      <c r="O540" s="1249"/>
      <c r="P540" s="1250"/>
      <c r="Q540" s="1231"/>
    </row>
    <row r="541" spans="1:17" ht="14">
      <c r="A541" s="1231"/>
      <c r="B541" s="1244">
        <v>46267</v>
      </c>
      <c r="C541" s="1245">
        <v>0</v>
      </c>
      <c r="D541" s="1246"/>
      <c r="E541" s="1246"/>
      <c r="F541" s="1246"/>
      <c r="G541" s="1247">
        <v>0</v>
      </c>
      <c r="H541" s="1248"/>
      <c r="I541" s="1249"/>
      <c r="J541" s="1249"/>
      <c r="K541" s="1249"/>
      <c r="L541" s="1249"/>
      <c r="M541" s="1249"/>
      <c r="N541" s="1249"/>
      <c r="O541" s="1249"/>
      <c r="P541" s="1250"/>
      <c r="Q541" s="1231"/>
    </row>
    <row r="542" spans="1:17" ht="14">
      <c r="A542" s="1231"/>
      <c r="B542" s="1244">
        <v>46268</v>
      </c>
      <c r="C542" s="1245">
        <v>0</v>
      </c>
      <c r="D542" s="1246"/>
      <c r="E542" s="1246"/>
      <c r="F542" s="1246"/>
      <c r="G542" s="1247">
        <v>0</v>
      </c>
      <c r="H542" s="1248"/>
      <c r="I542" s="1249"/>
      <c r="J542" s="1249"/>
      <c r="K542" s="1249"/>
      <c r="L542" s="1249"/>
      <c r="M542" s="1249"/>
      <c r="N542" s="1249"/>
      <c r="O542" s="1249"/>
      <c r="P542" s="1250"/>
      <c r="Q542" s="1231"/>
    </row>
    <row r="543" spans="1:17" ht="14">
      <c r="A543" s="1231"/>
      <c r="B543" s="1244">
        <v>46269</v>
      </c>
      <c r="C543" s="1245">
        <v>0</v>
      </c>
      <c r="D543" s="1246"/>
      <c r="E543" s="1246"/>
      <c r="F543" s="1246"/>
      <c r="G543" s="1247">
        <v>0</v>
      </c>
      <c r="H543" s="1248"/>
      <c r="I543" s="1249"/>
      <c r="J543" s="1249"/>
      <c r="K543" s="1249"/>
      <c r="L543" s="1249"/>
      <c r="M543" s="1249"/>
      <c r="N543" s="1249"/>
      <c r="O543" s="1249"/>
      <c r="P543" s="1250"/>
      <c r="Q543" s="1231"/>
    </row>
    <row r="544" spans="1:17" ht="14">
      <c r="A544" s="1231"/>
      <c r="B544" s="1244">
        <v>46270</v>
      </c>
      <c r="C544" s="1245">
        <v>0</v>
      </c>
      <c r="D544" s="1246"/>
      <c r="E544" s="1246"/>
      <c r="F544" s="1246"/>
      <c r="G544" s="1247">
        <v>0</v>
      </c>
      <c r="H544" s="1248"/>
      <c r="I544" s="1249"/>
      <c r="J544" s="1249"/>
      <c r="K544" s="1249"/>
      <c r="L544" s="1249"/>
      <c r="M544" s="1249"/>
      <c r="N544" s="1249"/>
      <c r="O544" s="1249"/>
      <c r="P544" s="1250"/>
      <c r="Q544" s="1231"/>
    </row>
    <row r="545" spans="1:17" ht="14">
      <c r="A545" s="1231"/>
      <c r="B545" s="1251">
        <v>46271</v>
      </c>
      <c r="C545" s="1252">
        <v>0</v>
      </c>
      <c r="D545" s="1253"/>
      <c r="E545" s="1253"/>
      <c r="F545" s="1253"/>
      <c r="G545" s="1254">
        <v>0</v>
      </c>
      <c r="H545" s="1255"/>
      <c r="I545" s="1256"/>
      <c r="J545" s="1256"/>
      <c r="K545" s="1256"/>
      <c r="L545" s="1256"/>
      <c r="M545" s="1256"/>
      <c r="N545" s="1256"/>
      <c r="O545" s="1256"/>
      <c r="P545" s="1257"/>
      <c r="Q545" s="1231"/>
    </row>
    <row r="546" spans="1:17" ht="14">
      <c r="A546" s="1231"/>
      <c r="B546" s="1244">
        <v>46272</v>
      </c>
      <c r="C546" s="1245">
        <v>0</v>
      </c>
      <c r="D546" s="1246"/>
      <c r="E546" s="1246"/>
      <c r="F546" s="1246"/>
      <c r="G546" s="1247">
        <v>0</v>
      </c>
      <c r="H546" s="1248"/>
      <c r="I546" s="1249"/>
      <c r="J546" s="1249"/>
      <c r="K546" s="1249"/>
      <c r="L546" s="1249"/>
      <c r="M546" s="1249"/>
      <c r="N546" s="1249"/>
      <c r="O546" s="1249"/>
      <c r="P546" s="1250"/>
      <c r="Q546" s="1231"/>
    </row>
    <row r="547" spans="1:17" ht="14">
      <c r="A547" s="1231"/>
      <c r="B547" s="1244">
        <v>46273</v>
      </c>
      <c r="C547" s="1245">
        <v>0</v>
      </c>
      <c r="D547" s="1246"/>
      <c r="E547" s="1246"/>
      <c r="F547" s="1246"/>
      <c r="G547" s="1247">
        <v>0</v>
      </c>
      <c r="H547" s="1248"/>
      <c r="I547" s="1249"/>
      <c r="J547" s="1249"/>
      <c r="K547" s="1249"/>
      <c r="L547" s="1249"/>
      <c r="M547" s="1249"/>
      <c r="N547" s="1249"/>
      <c r="O547" s="1249"/>
      <c r="P547" s="1250"/>
      <c r="Q547" s="1231"/>
    </row>
    <row r="548" spans="1:17" ht="14">
      <c r="A548" s="1231"/>
      <c r="B548" s="1244">
        <v>46274</v>
      </c>
      <c r="C548" s="1245">
        <v>0</v>
      </c>
      <c r="D548" s="1246"/>
      <c r="E548" s="1246"/>
      <c r="F548" s="1246"/>
      <c r="G548" s="1247">
        <v>0</v>
      </c>
      <c r="H548" s="1248"/>
      <c r="I548" s="1249"/>
      <c r="J548" s="1249"/>
      <c r="K548" s="1249"/>
      <c r="L548" s="1249"/>
      <c r="M548" s="1249"/>
      <c r="N548" s="1249"/>
      <c r="O548" s="1249"/>
      <c r="P548" s="1250"/>
      <c r="Q548" s="1231"/>
    </row>
    <row r="549" spans="1:17" ht="14">
      <c r="A549" s="1231"/>
      <c r="B549" s="1244">
        <v>46275</v>
      </c>
      <c r="C549" s="1245">
        <v>0</v>
      </c>
      <c r="D549" s="1246"/>
      <c r="E549" s="1246"/>
      <c r="F549" s="1246"/>
      <c r="G549" s="1247">
        <v>0</v>
      </c>
      <c r="H549" s="1248"/>
      <c r="I549" s="1249"/>
      <c r="J549" s="1249"/>
      <c r="K549" s="1249"/>
      <c r="L549" s="1249"/>
      <c r="M549" s="1249"/>
      <c r="N549" s="1249"/>
      <c r="O549" s="1249"/>
      <c r="P549" s="1250"/>
      <c r="Q549" s="1231"/>
    </row>
    <row r="550" spans="1:17" ht="14">
      <c r="A550" s="1231"/>
      <c r="B550" s="1244">
        <v>46276</v>
      </c>
      <c r="C550" s="1245">
        <v>0</v>
      </c>
      <c r="D550" s="1246"/>
      <c r="E550" s="1246"/>
      <c r="F550" s="1246"/>
      <c r="G550" s="1247">
        <v>0</v>
      </c>
      <c r="H550" s="1248"/>
      <c r="I550" s="1249"/>
      <c r="J550" s="1249"/>
      <c r="K550" s="1249"/>
      <c r="L550" s="1249"/>
      <c r="M550" s="1249"/>
      <c r="N550" s="1249"/>
      <c r="O550" s="1249"/>
      <c r="P550" s="1250"/>
      <c r="Q550" s="1231"/>
    </row>
    <row r="551" spans="1:17" ht="14">
      <c r="A551" s="1231"/>
      <c r="B551" s="1244">
        <v>46277</v>
      </c>
      <c r="C551" s="1245">
        <v>0</v>
      </c>
      <c r="D551" s="1246"/>
      <c r="E551" s="1246"/>
      <c r="F551" s="1246"/>
      <c r="G551" s="1247">
        <v>0</v>
      </c>
      <c r="H551" s="1248"/>
      <c r="I551" s="1249"/>
      <c r="J551" s="1249"/>
      <c r="K551" s="1249"/>
      <c r="L551" s="1249"/>
      <c r="M551" s="1249"/>
      <c r="N551" s="1249"/>
      <c r="O551" s="1249"/>
      <c r="P551" s="1250"/>
      <c r="Q551" s="1231"/>
    </row>
    <row r="552" spans="1:17" ht="14">
      <c r="A552" s="1231"/>
      <c r="B552" s="1251">
        <v>46278</v>
      </c>
      <c r="C552" s="1252">
        <v>0</v>
      </c>
      <c r="D552" s="1253"/>
      <c r="E552" s="1253"/>
      <c r="F552" s="1253"/>
      <c r="G552" s="1254">
        <v>0</v>
      </c>
      <c r="H552" s="1255"/>
      <c r="I552" s="1256"/>
      <c r="J552" s="1256"/>
      <c r="K552" s="1256"/>
      <c r="L552" s="1256"/>
      <c r="M552" s="1256"/>
      <c r="N552" s="1256"/>
      <c r="O552" s="1256"/>
      <c r="P552" s="1257"/>
      <c r="Q552" s="1231"/>
    </row>
    <row r="553" spans="1:17" ht="14">
      <c r="A553" s="1231"/>
      <c r="B553" s="1244">
        <v>46279</v>
      </c>
      <c r="C553" s="1245">
        <v>0</v>
      </c>
      <c r="D553" s="1246"/>
      <c r="E553" s="1246"/>
      <c r="F553" s="1246"/>
      <c r="G553" s="1247">
        <v>0</v>
      </c>
      <c r="H553" s="1248"/>
      <c r="I553" s="1249"/>
      <c r="J553" s="1249"/>
      <c r="K553" s="1249"/>
      <c r="L553" s="1249"/>
      <c r="M553" s="1249"/>
      <c r="N553" s="1249"/>
      <c r="O553" s="1249"/>
      <c r="P553" s="1250"/>
      <c r="Q553" s="1231"/>
    </row>
    <row r="554" spans="1:17" ht="14">
      <c r="A554" s="1231"/>
      <c r="B554" s="1244">
        <v>46280</v>
      </c>
      <c r="C554" s="1245">
        <v>0</v>
      </c>
      <c r="D554" s="1246"/>
      <c r="E554" s="1246"/>
      <c r="F554" s="1246"/>
      <c r="G554" s="1247">
        <v>0</v>
      </c>
      <c r="H554" s="1248"/>
      <c r="I554" s="1249"/>
      <c r="J554" s="1249"/>
      <c r="K554" s="1249"/>
      <c r="L554" s="1249"/>
      <c r="M554" s="1249"/>
      <c r="N554" s="1249"/>
      <c r="O554" s="1249"/>
      <c r="P554" s="1250"/>
      <c r="Q554" s="1231"/>
    </row>
    <row r="555" spans="1:17" ht="14">
      <c r="A555" s="1231"/>
      <c r="B555" s="1244">
        <v>46281</v>
      </c>
      <c r="C555" s="1245">
        <v>0</v>
      </c>
      <c r="D555" s="1246"/>
      <c r="E555" s="1246"/>
      <c r="F555" s="1246"/>
      <c r="G555" s="1247">
        <v>0</v>
      </c>
      <c r="H555" s="1248"/>
      <c r="I555" s="1249"/>
      <c r="J555" s="1249"/>
      <c r="K555" s="1249"/>
      <c r="L555" s="1249"/>
      <c r="M555" s="1249"/>
      <c r="N555" s="1249"/>
      <c r="O555" s="1249"/>
      <c r="P555" s="1250"/>
      <c r="Q555" s="1231"/>
    </row>
    <row r="556" spans="1:17" ht="14">
      <c r="A556" s="1231"/>
      <c r="B556" s="1244">
        <v>46282</v>
      </c>
      <c r="C556" s="1245">
        <v>0</v>
      </c>
      <c r="D556" s="1246"/>
      <c r="E556" s="1246"/>
      <c r="F556" s="1246"/>
      <c r="G556" s="1247">
        <v>0</v>
      </c>
      <c r="H556" s="1248"/>
      <c r="I556" s="1249"/>
      <c r="J556" s="1249"/>
      <c r="K556" s="1249"/>
      <c r="L556" s="1249"/>
      <c r="M556" s="1249"/>
      <c r="N556" s="1249"/>
      <c r="O556" s="1249"/>
      <c r="P556" s="1250"/>
      <c r="Q556" s="1231"/>
    </row>
    <row r="557" spans="1:17" ht="14">
      <c r="A557" s="1231"/>
      <c r="B557" s="1244">
        <v>46283</v>
      </c>
      <c r="C557" s="1245">
        <v>0</v>
      </c>
      <c r="D557" s="1246"/>
      <c r="E557" s="1246"/>
      <c r="F557" s="1246"/>
      <c r="G557" s="1247">
        <v>0</v>
      </c>
      <c r="H557" s="1248"/>
      <c r="I557" s="1249"/>
      <c r="J557" s="1249"/>
      <c r="K557" s="1249"/>
      <c r="L557" s="1249"/>
      <c r="M557" s="1249"/>
      <c r="N557" s="1249"/>
      <c r="O557" s="1249"/>
      <c r="P557" s="1250"/>
      <c r="Q557" s="1231"/>
    </row>
    <row r="558" spans="1:17" ht="14">
      <c r="A558" s="1231"/>
      <c r="B558" s="1244">
        <v>46284</v>
      </c>
      <c r="C558" s="1245">
        <v>0</v>
      </c>
      <c r="D558" s="1246"/>
      <c r="E558" s="1246"/>
      <c r="F558" s="1246"/>
      <c r="G558" s="1247">
        <v>0</v>
      </c>
      <c r="H558" s="1248"/>
      <c r="I558" s="1249"/>
      <c r="J558" s="1249"/>
      <c r="K558" s="1249"/>
      <c r="L558" s="1249"/>
      <c r="M558" s="1249"/>
      <c r="N558" s="1249"/>
      <c r="O558" s="1249"/>
      <c r="P558" s="1250"/>
      <c r="Q558" s="1231"/>
    </row>
    <row r="559" spans="1:17" ht="14">
      <c r="A559" s="1231"/>
      <c r="B559" s="1251">
        <v>46285</v>
      </c>
      <c r="C559" s="1252">
        <v>0</v>
      </c>
      <c r="D559" s="1253"/>
      <c r="E559" s="1253"/>
      <c r="F559" s="1253"/>
      <c r="G559" s="1254">
        <v>0</v>
      </c>
      <c r="H559" s="1255"/>
      <c r="I559" s="1256"/>
      <c r="J559" s="1256"/>
      <c r="K559" s="1256"/>
      <c r="L559" s="1256"/>
      <c r="M559" s="1256"/>
      <c r="N559" s="1256"/>
      <c r="O559" s="1256"/>
      <c r="P559" s="1257"/>
      <c r="Q559" s="1231"/>
    </row>
    <row r="560" spans="1:17" ht="14">
      <c r="A560" s="1231"/>
      <c r="B560" s="1244">
        <v>46286</v>
      </c>
      <c r="C560" s="1245">
        <v>0</v>
      </c>
      <c r="D560" s="1246"/>
      <c r="E560" s="1246"/>
      <c r="F560" s="1246"/>
      <c r="G560" s="1247">
        <v>0</v>
      </c>
      <c r="H560" s="1248"/>
      <c r="I560" s="1249"/>
      <c r="J560" s="1249"/>
      <c r="K560" s="1249"/>
      <c r="L560" s="1249"/>
      <c r="M560" s="1249"/>
      <c r="N560" s="1249"/>
      <c r="O560" s="1249"/>
      <c r="P560" s="1250"/>
      <c r="Q560" s="1231"/>
    </row>
    <row r="561" spans="1:17" ht="14">
      <c r="A561" s="1231"/>
      <c r="B561" s="1244">
        <v>46287</v>
      </c>
      <c r="C561" s="1245">
        <v>0</v>
      </c>
      <c r="D561" s="1246"/>
      <c r="E561" s="1246"/>
      <c r="F561" s="1246"/>
      <c r="G561" s="1247">
        <v>0</v>
      </c>
      <c r="H561" s="1248"/>
      <c r="I561" s="1249"/>
      <c r="J561" s="1249"/>
      <c r="K561" s="1249"/>
      <c r="L561" s="1249"/>
      <c r="M561" s="1249"/>
      <c r="N561" s="1249"/>
      <c r="O561" s="1249"/>
      <c r="P561" s="1250"/>
      <c r="Q561" s="1231"/>
    </row>
    <row r="562" spans="1:17" ht="14">
      <c r="A562" s="1231"/>
      <c r="B562" s="1244">
        <v>46288</v>
      </c>
      <c r="C562" s="1245">
        <v>0</v>
      </c>
      <c r="D562" s="1246"/>
      <c r="E562" s="1246"/>
      <c r="F562" s="1246"/>
      <c r="G562" s="1247">
        <v>0</v>
      </c>
      <c r="H562" s="1248"/>
      <c r="I562" s="1249"/>
      <c r="J562" s="1249"/>
      <c r="K562" s="1249"/>
      <c r="L562" s="1249"/>
      <c r="M562" s="1249"/>
      <c r="N562" s="1249"/>
      <c r="O562" s="1249"/>
      <c r="P562" s="1250"/>
      <c r="Q562" s="1231"/>
    </row>
    <row r="563" spans="1:17" ht="14">
      <c r="A563" s="1231"/>
      <c r="B563" s="1244">
        <v>46289</v>
      </c>
      <c r="C563" s="1245">
        <v>0</v>
      </c>
      <c r="D563" s="1246"/>
      <c r="E563" s="1246"/>
      <c r="F563" s="1246"/>
      <c r="G563" s="1247">
        <v>0</v>
      </c>
      <c r="H563" s="1248"/>
      <c r="I563" s="1249"/>
      <c r="J563" s="1249"/>
      <c r="K563" s="1249"/>
      <c r="L563" s="1249"/>
      <c r="M563" s="1249"/>
      <c r="N563" s="1249"/>
      <c r="O563" s="1249"/>
      <c r="P563" s="1250"/>
      <c r="Q563" s="1231"/>
    </row>
    <row r="564" spans="1:17" ht="14">
      <c r="A564" s="1231"/>
      <c r="B564" s="1244">
        <v>46290</v>
      </c>
      <c r="C564" s="1245">
        <v>0</v>
      </c>
      <c r="D564" s="1246"/>
      <c r="E564" s="1246"/>
      <c r="F564" s="1246"/>
      <c r="G564" s="1247">
        <v>0</v>
      </c>
      <c r="H564" s="1248"/>
      <c r="I564" s="1249"/>
      <c r="J564" s="1249"/>
      <c r="K564" s="1249"/>
      <c r="L564" s="1249"/>
      <c r="M564" s="1249"/>
      <c r="N564" s="1249"/>
      <c r="O564" s="1249"/>
      <c r="P564" s="1250"/>
      <c r="Q564" s="1231"/>
    </row>
    <row r="565" spans="1:17" ht="14">
      <c r="A565" s="1231"/>
      <c r="B565" s="1244">
        <v>46291</v>
      </c>
      <c r="C565" s="1245">
        <v>0</v>
      </c>
      <c r="D565" s="1246"/>
      <c r="E565" s="1246"/>
      <c r="F565" s="1246"/>
      <c r="G565" s="1247">
        <v>0</v>
      </c>
      <c r="H565" s="1248"/>
      <c r="I565" s="1249"/>
      <c r="J565" s="1249"/>
      <c r="K565" s="1249"/>
      <c r="L565" s="1249"/>
      <c r="M565" s="1249"/>
      <c r="N565" s="1249"/>
      <c r="O565" s="1249"/>
      <c r="P565" s="1250"/>
      <c r="Q565" s="1231"/>
    </row>
    <row r="566" spans="1:17" ht="14">
      <c r="A566" s="1231"/>
      <c r="B566" s="1251">
        <v>46292</v>
      </c>
      <c r="C566" s="1252">
        <v>0</v>
      </c>
      <c r="D566" s="1253"/>
      <c r="E566" s="1253"/>
      <c r="F566" s="1253"/>
      <c r="G566" s="1254">
        <v>0</v>
      </c>
      <c r="H566" s="1255"/>
      <c r="I566" s="1256"/>
      <c r="J566" s="1256"/>
      <c r="K566" s="1256"/>
      <c r="L566" s="1256"/>
      <c r="M566" s="1256"/>
      <c r="N566" s="1256"/>
      <c r="O566" s="1256"/>
      <c r="P566" s="1257"/>
      <c r="Q566" s="1231"/>
    </row>
    <row r="567" spans="1:17" ht="14">
      <c r="A567" s="1231"/>
      <c r="B567" s="1244">
        <v>46293</v>
      </c>
      <c r="C567" s="1245">
        <v>0</v>
      </c>
      <c r="D567" s="1246"/>
      <c r="E567" s="1246"/>
      <c r="F567" s="1246"/>
      <c r="G567" s="1247">
        <v>0</v>
      </c>
      <c r="H567" s="1248"/>
      <c r="I567" s="1249"/>
      <c r="J567" s="1249"/>
      <c r="K567" s="1249"/>
      <c r="L567" s="1249"/>
      <c r="M567" s="1249"/>
      <c r="N567" s="1249"/>
      <c r="O567" s="1249"/>
      <c r="P567" s="1250"/>
      <c r="Q567" s="1231"/>
    </row>
    <row r="568" spans="1:17" ht="14">
      <c r="A568" s="1231"/>
      <c r="B568" s="1244">
        <v>46294</v>
      </c>
      <c r="C568" s="1245">
        <v>0</v>
      </c>
      <c r="D568" s="1246"/>
      <c r="E568" s="1246"/>
      <c r="F568" s="1246"/>
      <c r="G568" s="1247">
        <v>0</v>
      </c>
      <c r="H568" s="1248"/>
      <c r="I568" s="1249"/>
      <c r="J568" s="1249"/>
      <c r="K568" s="1249"/>
      <c r="L568" s="1249"/>
      <c r="M568" s="1249"/>
      <c r="N568" s="1249"/>
      <c r="O568" s="1249"/>
      <c r="P568" s="1250"/>
      <c r="Q568" s="1231"/>
    </row>
    <row r="569" spans="1:17" ht="14">
      <c r="A569" s="1231"/>
      <c r="B569" s="1244">
        <v>46295</v>
      </c>
      <c r="C569" s="1245">
        <v>0</v>
      </c>
      <c r="D569" s="1246"/>
      <c r="E569" s="1246"/>
      <c r="F569" s="1246"/>
      <c r="G569" s="1247">
        <v>0</v>
      </c>
      <c r="H569" s="1248"/>
      <c r="I569" s="1249"/>
      <c r="J569" s="1249"/>
      <c r="K569" s="1249"/>
      <c r="L569" s="1249"/>
      <c r="M569" s="1249"/>
      <c r="N569" s="1249"/>
      <c r="O569" s="1249"/>
      <c r="P569" s="1250"/>
      <c r="Q569" s="1231"/>
    </row>
    <row r="570" spans="1:17" ht="14">
      <c r="A570" s="1231"/>
      <c r="B570" s="1295" t="s">
        <v>414</v>
      </c>
      <c r="C570" s="1286">
        <v>0</v>
      </c>
      <c r="D570" s="1296">
        <f t="shared" ref="D570:F570" si="35">SUM(D540:D569)</f>
        <v>0</v>
      </c>
      <c r="E570" s="1296">
        <f t="shared" si="35"/>
        <v>0</v>
      </c>
      <c r="F570" s="1296">
        <f t="shared" si="35"/>
        <v>0</v>
      </c>
      <c r="G570" s="1296">
        <v>0</v>
      </c>
      <c r="H570" s="1296">
        <f t="shared" ref="H570:P570" si="36">SUM(H540:H569)</f>
        <v>0</v>
      </c>
      <c r="I570" s="1296">
        <f t="shared" si="36"/>
        <v>0</v>
      </c>
      <c r="J570" s="1296">
        <f t="shared" si="36"/>
        <v>0</v>
      </c>
      <c r="K570" s="1296">
        <f t="shared" si="36"/>
        <v>0</v>
      </c>
      <c r="L570" s="1296">
        <f t="shared" si="36"/>
        <v>0</v>
      </c>
      <c r="M570" s="1296">
        <f t="shared" si="36"/>
        <v>0</v>
      </c>
      <c r="N570" s="1296">
        <f t="shared" si="36"/>
        <v>0</v>
      </c>
      <c r="O570" s="1296">
        <f t="shared" si="36"/>
        <v>0</v>
      </c>
      <c r="P570" s="1297">
        <f t="shared" si="36"/>
        <v>0</v>
      </c>
      <c r="Q570" s="1231"/>
    </row>
    <row r="571" spans="1:17" ht="14">
      <c r="A571" s="1231"/>
      <c r="B571" s="1244">
        <v>46296</v>
      </c>
      <c r="C571" s="1245">
        <v>0</v>
      </c>
      <c r="D571" s="1246"/>
      <c r="E571" s="1246"/>
      <c r="F571" s="1246"/>
      <c r="G571" s="1247">
        <v>0</v>
      </c>
      <c r="H571" s="1248"/>
      <c r="I571" s="1249"/>
      <c r="J571" s="1249"/>
      <c r="K571" s="1249"/>
      <c r="L571" s="1249"/>
      <c r="M571" s="1249"/>
      <c r="N571" s="1249"/>
      <c r="O571" s="1249"/>
      <c r="P571" s="1250"/>
      <c r="Q571" s="1231"/>
    </row>
    <row r="572" spans="1:17" ht="14">
      <c r="A572" s="1231"/>
      <c r="B572" s="1244">
        <v>46297</v>
      </c>
      <c r="C572" s="1245">
        <v>0</v>
      </c>
      <c r="D572" s="1246"/>
      <c r="E572" s="1246"/>
      <c r="F572" s="1246"/>
      <c r="G572" s="1247">
        <v>0</v>
      </c>
      <c r="H572" s="1248"/>
      <c r="I572" s="1249"/>
      <c r="J572" s="1249"/>
      <c r="K572" s="1249"/>
      <c r="L572" s="1249"/>
      <c r="M572" s="1249"/>
      <c r="N572" s="1249"/>
      <c r="O572" s="1249"/>
      <c r="P572" s="1250"/>
      <c r="Q572" s="1231"/>
    </row>
    <row r="573" spans="1:17" ht="14">
      <c r="A573" s="1231"/>
      <c r="B573" s="1244">
        <v>46298</v>
      </c>
      <c r="C573" s="1245">
        <v>0</v>
      </c>
      <c r="D573" s="1246"/>
      <c r="E573" s="1246"/>
      <c r="F573" s="1246"/>
      <c r="G573" s="1247">
        <v>0</v>
      </c>
      <c r="H573" s="1248"/>
      <c r="I573" s="1249"/>
      <c r="J573" s="1249"/>
      <c r="K573" s="1249"/>
      <c r="L573" s="1249"/>
      <c r="M573" s="1249"/>
      <c r="N573" s="1249"/>
      <c r="O573" s="1249"/>
      <c r="P573" s="1250"/>
      <c r="Q573" s="1231"/>
    </row>
    <row r="574" spans="1:17" ht="14">
      <c r="A574" s="1231"/>
      <c r="B574" s="1251">
        <v>46299</v>
      </c>
      <c r="C574" s="1252">
        <v>0</v>
      </c>
      <c r="D574" s="1253"/>
      <c r="E574" s="1253"/>
      <c r="F574" s="1253"/>
      <c r="G574" s="1254">
        <v>0</v>
      </c>
      <c r="H574" s="1255"/>
      <c r="I574" s="1256"/>
      <c r="J574" s="1256"/>
      <c r="K574" s="1256"/>
      <c r="L574" s="1256"/>
      <c r="M574" s="1256"/>
      <c r="N574" s="1256"/>
      <c r="O574" s="1256"/>
      <c r="P574" s="1257"/>
      <c r="Q574" s="1231"/>
    </row>
    <row r="575" spans="1:17" ht="14">
      <c r="A575" s="1231"/>
      <c r="B575" s="1244">
        <v>46300</v>
      </c>
      <c r="C575" s="1245">
        <v>0</v>
      </c>
      <c r="D575" s="1246"/>
      <c r="E575" s="1246"/>
      <c r="F575" s="1246"/>
      <c r="G575" s="1247">
        <v>0</v>
      </c>
      <c r="H575" s="1248"/>
      <c r="I575" s="1249"/>
      <c r="J575" s="1249"/>
      <c r="K575" s="1249"/>
      <c r="L575" s="1249"/>
      <c r="M575" s="1249"/>
      <c r="N575" s="1249"/>
      <c r="O575" s="1249"/>
      <c r="P575" s="1250"/>
      <c r="Q575" s="1231"/>
    </row>
    <row r="576" spans="1:17" ht="14">
      <c r="A576" s="1231"/>
      <c r="B576" s="1244">
        <v>46301</v>
      </c>
      <c r="C576" s="1245">
        <v>0</v>
      </c>
      <c r="D576" s="1246"/>
      <c r="E576" s="1246"/>
      <c r="F576" s="1246"/>
      <c r="G576" s="1247">
        <v>0</v>
      </c>
      <c r="H576" s="1248"/>
      <c r="I576" s="1249"/>
      <c r="J576" s="1249"/>
      <c r="K576" s="1249"/>
      <c r="L576" s="1249"/>
      <c r="M576" s="1249"/>
      <c r="N576" s="1249"/>
      <c r="O576" s="1249"/>
      <c r="P576" s="1250"/>
      <c r="Q576" s="1231"/>
    </row>
    <row r="577" spans="1:17" ht="14">
      <c r="A577" s="1231"/>
      <c r="B577" s="1244">
        <v>46302</v>
      </c>
      <c r="C577" s="1245">
        <v>0</v>
      </c>
      <c r="D577" s="1246"/>
      <c r="E577" s="1246"/>
      <c r="F577" s="1246"/>
      <c r="G577" s="1247">
        <v>0</v>
      </c>
      <c r="H577" s="1248"/>
      <c r="I577" s="1249"/>
      <c r="J577" s="1249"/>
      <c r="K577" s="1249"/>
      <c r="L577" s="1249"/>
      <c r="M577" s="1249"/>
      <c r="N577" s="1249"/>
      <c r="O577" s="1249"/>
      <c r="P577" s="1250"/>
      <c r="Q577" s="1231"/>
    </row>
    <row r="578" spans="1:17" ht="14">
      <c r="A578" s="1231"/>
      <c r="B578" s="1244">
        <v>46303</v>
      </c>
      <c r="C578" s="1245">
        <v>0</v>
      </c>
      <c r="D578" s="1246"/>
      <c r="E578" s="1246"/>
      <c r="F578" s="1246"/>
      <c r="G578" s="1247">
        <v>0</v>
      </c>
      <c r="H578" s="1248"/>
      <c r="I578" s="1249"/>
      <c r="J578" s="1249"/>
      <c r="K578" s="1249"/>
      <c r="L578" s="1249"/>
      <c r="M578" s="1249"/>
      <c r="N578" s="1249"/>
      <c r="O578" s="1249"/>
      <c r="P578" s="1250"/>
      <c r="Q578" s="1231"/>
    </row>
    <row r="579" spans="1:17" ht="14">
      <c r="A579" s="1231"/>
      <c r="B579" s="1244">
        <v>46304</v>
      </c>
      <c r="C579" s="1245">
        <v>0</v>
      </c>
      <c r="D579" s="1246"/>
      <c r="E579" s="1246"/>
      <c r="F579" s="1246"/>
      <c r="G579" s="1247">
        <v>0</v>
      </c>
      <c r="H579" s="1248"/>
      <c r="I579" s="1249"/>
      <c r="J579" s="1249"/>
      <c r="K579" s="1249"/>
      <c r="L579" s="1249"/>
      <c r="M579" s="1249"/>
      <c r="N579" s="1249"/>
      <c r="O579" s="1249"/>
      <c r="P579" s="1250"/>
      <c r="Q579" s="1231"/>
    </row>
    <row r="580" spans="1:17" ht="14">
      <c r="A580" s="1231"/>
      <c r="B580" s="1244">
        <v>46305</v>
      </c>
      <c r="C580" s="1245">
        <v>0</v>
      </c>
      <c r="D580" s="1246"/>
      <c r="E580" s="1246"/>
      <c r="F580" s="1246"/>
      <c r="G580" s="1247">
        <v>0</v>
      </c>
      <c r="H580" s="1248"/>
      <c r="I580" s="1249"/>
      <c r="J580" s="1249"/>
      <c r="K580" s="1249"/>
      <c r="L580" s="1249"/>
      <c r="M580" s="1249"/>
      <c r="N580" s="1249"/>
      <c r="O580" s="1249"/>
      <c r="P580" s="1250"/>
      <c r="Q580" s="1231"/>
    </row>
    <row r="581" spans="1:17" ht="14">
      <c r="A581" s="1231"/>
      <c r="B581" s="1251">
        <v>46306</v>
      </c>
      <c r="C581" s="1252">
        <v>0</v>
      </c>
      <c r="D581" s="1253"/>
      <c r="E581" s="1253"/>
      <c r="F581" s="1253"/>
      <c r="G581" s="1254">
        <v>0</v>
      </c>
      <c r="H581" s="1255"/>
      <c r="I581" s="1256"/>
      <c r="J581" s="1256"/>
      <c r="K581" s="1256"/>
      <c r="L581" s="1256"/>
      <c r="M581" s="1256"/>
      <c r="N581" s="1256"/>
      <c r="O581" s="1256"/>
      <c r="P581" s="1257"/>
      <c r="Q581" s="1231"/>
    </row>
    <row r="582" spans="1:17" ht="14">
      <c r="A582" s="1231"/>
      <c r="B582" s="1244">
        <v>46307</v>
      </c>
      <c r="C582" s="1245">
        <v>0</v>
      </c>
      <c r="D582" s="1246"/>
      <c r="E582" s="1246"/>
      <c r="F582" s="1246"/>
      <c r="G582" s="1247">
        <v>0</v>
      </c>
      <c r="H582" s="1248"/>
      <c r="I582" s="1249"/>
      <c r="J582" s="1249"/>
      <c r="K582" s="1249"/>
      <c r="L582" s="1249"/>
      <c r="M582" s="1249"/>
      <c r="N582" s="1249"/>
      <c r="O582" s="1249"/>
      <c r="P582" s="1250"/>
      <c r="Q582" s="1231"/>
    </row>
    <row r="583" spans="1:17" ht="14">
      <c r="A583" s="1231"/>
      <c r="B583" s="1244">
        <v>46308</v>
      </c>
      <c r="C583" s="1245">
        <v>0</v>
      </c>
      <c r="D583" s="1246"/>
      <c r="E583" s="1246"/>
      <c r="F583" s="1246"/>
      <c r="G583" s="1247">
        <v>0</v>
      </c>
      <c r="H583" s="1248"/>
      <c r="I583" s="1249"/>
      <c r="J583" s="1249"/>
      <c r="K583" s="1249"/>
      <c r="L583" s="1249"/>
      <c r="M583" s="1249"/>
      <c r="N583" s="1249"/>
      <c r="O583" s="1249"/>
      <c r="P583" s="1250"/>
      <c r="Q583" s="1231"/>
    </row>
    <row r="584" spans="1:17" ht="14">
      <c r="A584" s="1231"/>
      <c r="B584" s="1244">
        <v>46309</v>
      </c>
      <c r="C584" s="1245">
        <v>0</v>
      </c>
      <c r="D584" s="1246"/>
      <c r="E584" s="1246"/>
      <c r="F584" s="1246"/>
      <c r="G584" s="1247">
        <v>0</v>
      </c>
      <c r="H584" s="1248"/>
      <c r="I584" s="1249"/>
      <c r="J584" s="1249"/>
      <c r="K584" s="1249"/>
      <c r="L584" s="1249"/>
      <c r="M584" s="1249"/>
      <c r="N584" s="1249"/>
      <c r="O584" s="1249"/>
      <c r="P584" s="1250"/>
      <c r="Q584" s="1231"/>
    </row>
    <row r="585" spans="1:17" ht="14">
      <c r="A585" s="1231"/>
      <c r="B585" s="1244">
        <v>46310</v>
      </c>
      <c r="C585" s="1245">
        <v>0</v>
      </c>
      <c r="D585" s="1246"/>
      <c r="E585" s="1246"/>
      <c r="F585" s="1246"/>
      <c r="G585" s="1247">
        <v>0</v>
      </c>
      <c r="H585" s="1248"/>
      <c r="I585" s="1249"/>
      <c r="J585" s="1249"/>
      <c r="K585" s="1249"/>
      <c r="L585" s="1249"/>
      <c r="M585" s="1249"/>
      <c r="N585" s="1249"/>
      <c r="O585" s="1249"/>
      <c r="P585" s="1250"/>
      <c r="Q585" s="1231"/>
    </row>
    <row r="586" spans="1:17" ht="14">
      <c r="A586" s="1231"/>
      <c r="B586" s="1244">
        <v>46311</v>
      </c>
      <c r="C586" s="1245">
        <v>0</v>
      </c>
      <c r="D586" s="1246"/>
      <c r="E586" s="1246"/>
      <c r="F586" s="1246"/>
      <c r="G586" s="1247">
        <v>0</v>
      </c>
      <c r="H586" s="1248"/>
      <c r="I586" s="1249"/>
      <c r="J586" s="1249"/>
      <c r="K586" s="1249"/>
      <c r="L586" s="1249"/>
      <c r="M586" s="1249"/>
      <c r="N586" s="1249"/>
      <c r="O586" s="1249"/>
      <c r="P586" s="1250"/>
      <c r="Q586" s="1231"/>
    </row>
    <row r="587" spans="1:17" ht="14">
      <c r="A587" s="1231"/>
      <c r="B587" s="1244">
        <v>46312</v>
      </c>
      <c r="C587" s="1245">
        <v>0</v>
      </c>
      <c r="D587" s="1246"/>
      <c r="E587" s="1246"/>
      <c r="F587" s="1246"/>
      <c r="G587" s="1247">
        <v>0</v>
      </c>
      <c r="H587" s="1248"/>
      <c r="I587" s="1249"/>
      <c r="J587" s="1249"/>
      <c r="K587" s="1249"/>
      <c r="L587" s="1249"/>
      <c r="M587" s="1249"/>
      <c r="N587" s="1249"/>
      <c r="O587" s="1249"/>
      <c r="P587" s="1250"/>
      <c r="Q587" s="1231"/>
    </row>
    <row r="588" spans="1:17" ht="14">
      <c r="A588" s="1231"/>
      <c r="B588" s="1251">
        <v>46313</v>
      </c>
      <c r="C588" s="1252">
        <v>0</v>
      </c>
      <c r="D588" s="1253"/>
      <c r="E588" s="1253"/>
      <c r="F588" s="1253"/>
      <c r="G588" s="1254">
        <v>0</v>
      </c>
      <c r="H588" s="1255"/>
      <c r="I588" s="1256"/>
      <c r="J588" s="1256"/>
      <c r="K588" s="1256"/>
      <c r="L588" s="1256"/>
      <c r="M588" s="1256"/>
      <c r="N588" s="1256"/>
      <c r="O588" s="1256"/>
      <c r="P588" s="1257"/>
      <c r="Q588" s="1231"/>
    </row>
    <row r="589" spans="1:17" ht="14">
      <c r="A589" s="1231"/>
      <c r="B589" s="1244">
        <v>46314</v>
      </c>
      <c r="C589" s="1245">
        <v>0</v>
      </c>
      <c r="D589" s="1246"/>
      <c r="E589" s="1246"/>
      <c r="F589" s="1246"/>
      <c r="G589" s="1247">
        <v>0</v>
      </c>
      <c r="H589" s="1248"/>
      <c r="I589" s="1249"/>
      <c r="J589" s="1249"/>
      <c r="K589" s="1249"/>
      <c r="L589" s="1249"/>
      <c r="M589" s="1249"/>
      <c r="N589" s="1249"/>
      <c r="O589" s="1249"/>
      <c r="P589" s="1250"/>
      <c r="Q589" s="1231"/>
    </row>
    <row r="590" spans="1:17" ht="14">
      <c r="A590" s="1231"/>
      <c r="B590" s="1244">
        <v>46315</v>
      </c>
      <c r="C590" s="1245">
        <v>0</v>
      </c>
      <c r="D590" s="1246"/>
      <c r="E590" s="1246"/>
      <c r="F590" s="1246"/>
      <c r="G590" s="1247">
        <v>0</v>
      </c>
      <c r="H590" s="1248"/>
      <c r="I590" s="1249"/>
      <c r="J590" s="1249"/>
      <c r="K590" s="1249"/>
      <c r="L590" s="1249"/>
      <c r="M590" s="1249"/>
      <c r="N590" s="1249"/>
      <c r="O590" s="1249"/>
      <c r="P590" s="1250"/>
      <c r="Q590" s="1231"/>
    </row>
    <row r="591" spans="1:17" ht="14">
      <c r="A591" s="1231"/>
      <c r="B591" s="1244">
        <v>46316</v>
      </c>
      <c r="C591" s="1245">
        <v>0</v>
      </c>
      <c r="D591" s="1246"/>
      <c r="E591" s="1246"/>
      <c r="F591" s="1246"/>
      <c r="G591" s="1247">
        <v>0</v>
      </c>
      <c r="H591" s="1248"/>
      <c r="I591" s="1249"/>
      <c r="J591" s="1249"/>
      <c r="K591" s="1249"/>
      <c r="L591" s="1249"/>
      <c r="M591" s="1249"/>
      <c r="N591" s="1249"/>
      <c r="O591" s="1249"/>
      <c r="P591" s="1250"/>
      <c r="Q591" s="1231"/>
    </row>
    <row r="592" spans="1:17" ht="14">
      <c r="A592" s="1231"/>
      <c r="B592" s="1244">
        <v>46317</v>
      </c>
      <c r="C592" s="1245">
        <v>0</v>
      </c>
      <c r="D592" s="1246"/>
      <c r="E592" s="1246"/>
      <c r="F592" s="1246"/>
      <c r="G592" s="1247">
        <v>0</v>
      </c>
      <c r="H592" s="1248"/>
      <c r="I592" s="1249"/>
      <c r="J592" s="1249"/>
      <c r="K592" s="1249"/>
      <c r="L592" s="1249"/>
      <c r="M592" s="1249"/>
      <c r="N592" s="1249"/>
      <c r="O592" s="1249"/>
      <c r="P592" s="1250"/>
      <c r="Q592" s="1231"/>
    </row>
    <row r="593" spans="1:17" ht="14">
      <c r="A593" s="1231"/>
      <c r="B593" s="1244">
        <v>46318</v>
      </c>
      <c r="C593" s="1245">
        <v>0</v>
      </c>
      <c r="D593" s="1246"/>
      <c r="E593" s="1246"/>
      <c r="F593" s="1246"/>
      <c r="G593" s="1247">
        <v>0</v>
      </c>
      <c r="H593" s="1248"/>
      <c r="I593" s="1249"/>
      <c r="J593" s="1249"/>
      <c r="K593" s="1249"/>
      <c r="L593" s="1249"/>
      <c r="M593" s="1249"/>
      <c r="N593" s="1249"/>
      <c r="O593" s="1249"/>
      <c r="P593" s="1250"/>
      <c r="Q593" s="1231"/>
    </row>
    <row r="594" spans="1:17" ht="14">
      <c r="A594" s="1231"/>
      <c r="B594" s="1244">
        <v>46319</v>
      </c>
      <c r="C594" s="1245">
        <v>0</v>
      </c>
      <c r="D594" s="1246"/>
      <c r="E594" s="1246"/>
      <c r="F594" s="1246"/>
      <c r="G594" s="1247">
        <v>0</v>
      </c>
      <c r="H594" s="1248"/>
      <c r="I594" s="1249"/>
      <c r="J594" s="1249"/>
      <c r="K594" s="1249"/>
      <c r="L594" s="1249"/>
      <c r="M594" s="1249"/>
      <c r="N594" s="1249"/>
      <c r="O594" s="1249"/>
      <c r="P594" s="1250"/>
      <c r="Q594" s="1231"/>
    </row>
    <row r="595" spans="1:17" ht="14">
      <c r="A595" s="1231"/>
      <c r="B595" s="1251">
        <v>46320</v>
      </c>
      <c r="C595" s="1252">
        <v>0</v>
      </c>
      <c r="D595" s="1253"/>
      <c r="E595" s="1253"/>
      <c r="F595" s="1253"/>
      <c r="G595" s="1254">
        <v>0</v>
      </c>
      <c r="H595" s="1255"/>
      <c r="I595" s="1256"/>
      <c r="J595" s="1256"/>
      <c r="K595" s="1256"/>
      <c r="L595" s="1256"/>
      <c r="M595" s="1256"/>
      <c r="N595" s="1256"/>
      <c r="O595" s="1256"/>
      <c r="P595" s="1257"/>
      <c r="Q595" s="1231"/>
    </row>
    <row r="596" spans="1:17" ht="14">
      <c r="A596" s="1231"/>
      <c r="B596" s="1244">
        <v>46321</v>
      </c>
      <c r="C596" s="1245">
        <v>0</v>
      </c>
      <c r="D596" s="1246"/>
      <c r="E596" s="1246"/>
      <c r="F596" s="1246"/>
      <c r="G596" s="1247">
        <v>0</v>
      </c>
      <c r="H596" s="1248"/>
      <c r="I596" s="1249"/>
      <c r="J596" s="1249"/>
      <c r="K596" s="1249"/>
      <c r="L596" s="1249"/>
      <c r="M596" s="1249"/>
      <c r="N596" s="1249"/>
      <c r="O596" s="1249"/>
      <c r="P596" s="1250"/>
      <c r="Q596" s="1231"/>
    </row>
    <row r="597" spans="1:17" ht="14">
      <c r="A597" s="1231"/>
      <c r="B597" s="1244">
        <v>46322</v>
      </c>
      <c r="C597" s="1245">
        <v>0</v>
      </c>
      <c r="D597" s="1246"/>
      <c r="E597" s="1246"/>
      <c r="F597" s="1246"/>
      <c r="G597" s="1247">
        <v>0</v>
      </c>
      <c r="H597" s="1248"/>
      <c r="I597" s="1249"/>
      <c r="J597" s="1249"/>
      <c r="K597" s="1249"/>
      <c r="L597" s="1249"/>
      <c r="M597" s="1249"/>
      <c r="N597" s="1249"/>
      <c r="O597" s="1249"/>
      <c r="P597" s="1250"/>
      <c r="Q597" s="1231"/>
    </row>
    <row r="598" spans="1:17" ht="14">
      <c r="A598" s="1231"/>
      <c r="B598" s="1244">
        <v>46323</v>
      </c>
      <c r="C598" s="1245">
        <v>0</v>
      </c>
      <c r="D598" s="1246"/>
      <c r="E598" s="1246"/>
      <c r="F598" s="1246"/>
      <c r="G598" s="1247">
        <v>0</v>
      </c>
      <c r="H598" s="1248"/>
      <c r="I598" s="1249"/>
      <c r="J598" s="1249"/>
      <c r="K598" s="1249"/>
      <c r="L598" s="1249"/>
      <c r="M598" s="1249"/>
      <c r="N598" s="1249"/>
      <c r="O598" s="1249"/>
      <c r="P598" s="1250"/>
      <c r="Q598" s="1231"/>
    </row>
    <row r="599" spans="1:17" ht="14">
      <c r="A599" s="1231"/>
      <c r="B599" s="1244">
        <v>46324</v>
      </c>
      <c r="C599" s="1245">
        <v>0</v>
      </c>
      <c r="D599" s="1246"/>
      <c r="E599" s="1246"/>
      <c r="F599" s="1246"/>
      <c r="G599" s="1247">
        <v>0</v>
      </c>
      <c r="H599" s="1248"/>
      <c r="I599" s="1249"/>
      <c r="J599" s="1249"/>
      <c r="K599" s="1249"/>
      <c r="L599" s="1249"/>
      <c r="M599" s="1249"/>
      <c r="N599" s="1249"/>
      <c r="O599" s="1249"/>
      <c r="P599" s="1250"/>
      <c r="Q599" s="1231"/>
    </row>
    <row r="600" spans="1:17" ht="14">
      <c r="A600" s="1231"/>
      <c r="B600" s="1244">
        <v>46325</v>
      </c>
      <c r="C600" s="1245">
        <v>0</v>
      </c>
      <c r="D600" s="1246"/>
      <c r="E600" s="1246"/>
      <c r="F600" s="1246"/>
      <c r="G600" s="1247">
        <v>0</v>
      </c>
      <c r="H600" s="1248"/>
      <c r="I600" s="1249"/>
      <c r="J600" s="1249"/>
      <c r="K600" s="1249"/>
      <c r="L600" s="1249"/>
      <c r="M600" s="1249"/>
      <c r="N600" s="1249"/>
      <c r="O600" s="1249"/>
      <c r="P600" s="1250"/>
      <c r="Q600" s="1231"/>
    </row>
    <row r="601" spans="1:17" ht="14">
      <c r="A601" s="1231"/>
      <c r="B601" s="1244">
        <v>46326</v>
      </c>
      <c r="C601" s="1245">
        <v>0</v>
      </c>
      <c r="D601" s="1246"/>
      <c r="E601" s="1246"/>
      <c r="F601" s="1246"/>
      <c r="G601" s="1247">
        <v>0</v>
      </c>
      <c r="H601" s="1248"/>
      <c r="I601" s="1249"/>
      <c r="J601" s="1249"/>
      <c r="K601" s="1249"/>
      <c r="L601" s="1249"/>
      <c r="M601" s="1249"/>
      <c r="N601" s="1249"/>
      <c r="O601" s="1249"/>
      <c r="P601" s="1250"/>
      <c r="Q601" s="1231"/>
    </row>
    <row r="602" spans="1:17" ht="14">
      <c r="A602" s="1231"/>
      <c r="B602" s="1274" t="s">
        <v>414</v>
      </c>
      <c r="C602" s="1275">
        <v>0</v>
      </c>
      <c r="D602" s="1296">
        <f t="shared" ref="D602:F602" si="37">SUM(D571:D601)</f>
        <v>0</v>
      </c>
      <c r="E602" s="1296">
        <f t="shared" si="37"/>
        <v>0</v>
      </c>
      <c r="F602" s="1296">
        <f t="shared" si="37"/>
        <v>0</v>
      </c>
      <c r="G602" s="1276">
        <v>0</v>
      </c>
      <c r="H602" s="1296">
        <f t="shared" ref="H602:P602" si="38">SUM(H571:H601)</f>
        <v>0</v>
      </c>
      <c r="I602" s="1296">
        <f t="shared" si="38"/>
        <v>0</v>
      </c>
      <c r="J602" s="1296">
        <f t="shared" si="38"/>
        <v>0</v>
      </c>
      <c r="K602" s="1296">
        <f t="shared" si="38"/>
        <v>0</v>
      </c>
      <c r="L602" s="1296">
        <f t="shared" si="38"/>
        <v>0</v>
      </c>
      <c r="M602" s="1296">
        <f t="shared" si="38"/>
        <v>0</v>
      </c>
      <c r="N602" s="1296">
        <f t="shared" si="38"/>
        <v>0</v>
      </c>
      <c r="O602" s="1296">
        <f t="shared" si="38"/>
        <v>0</v>
      </c>
      <c r="P602" s="1297">
        <f t="shared" si="38"/>
        <v>0</v>
      </c>
      <c r="Q602" s="1231"/>
    </row>
    <row r="603" spans="1:17" ht="14">
      <c r="A603" s="1231"/>
      <c r="B603" s="1244">
        <v>46327</v>
      </c>
      <c r="C603" s="1245">
        <v>0</v>
      </c>
      <c r="D603" s="1246"/>
      <c r="E603" s="1246"/>
      <c r="F603" s="1246"/>
      <c r="G603" s="1247">
        <v>0</v>
      </c>
      <c r="H603" s="1248"/>
      <c r="I603" s="1249"/>
      <c r="J603" s="1249"/>
      <c r="K603" s="1249"/>
      <c r="L603" s="1249"/>
      <c r="M603" s="1249"/>
      <c r="N603" s="1249"/>
      <c r="O603" s="1249"/>
      <c r="P603" s="1250"/>
      <c r="Q603" s="1231"/>
    </row>
    <row r="604" spans="1:17" ht="14">
      <c r="A604" s="1231"/>
      <c r="B604" s="1244">
        <v>46328</v>
      </c>
      <c r="C604" s="1245">
        <v>0</v>
      </c>
      <c r="D604" s="1246"/>
      <c r="E604" s="1246"/>
      <c r="F604" s="1246"/>
      <c r="G604" s="1247">
        <v>0</v>
      </c>
      <c r="H604" s="1248"/>
      <c r="I604" s="1249"/>
      <c r="J604" s="1249"/>
      <c r="K604" s="1249"/>
      <c r="L604" s="1249"/>
      <c r="M604" s="1249"/>
      <c r="N604" s="1249"/>
      <c r="O604" s="1249"/>
      <c r="P604" s="1250"/>
      <c r="Q604" s="1231"/>
    </row>
    <row r="605" spans="1:17" ht="14">
      <c r="A605" s="1231"/>
      <c r="B605" s="1244">
        <v>46329</v>
      </c>
      <c r="C605" s="1245">
        <v>0</v>
      </c>
      <c r="D605" s="1246"/>
      <c r="E605" s="1246"/>
      <c r="F605" s="1246"/>
      <c r="G605" s="1247">
        <v>0</v>
      </c>
      <c r="H605" s="1248"/>
      <c r="I605" s="1249"/>
      <c r="J605" s="1249"/>
      <c r="K605" s="1249"/>
      <c r="L605" s="1249"/>
      <c r="M605" s="1249"/>
      <c r="N605" s="1249"/>
      <c r="O605" s="1249"/>
      <c r="P605" s="1250"/>
      <c r="Q605" s="1231"/>
    </row>
    <row r="606" spans="1:17" ht="14">
      <c r="A606" s="1231"/>
      <c r="B606" s="1244">
        <v>46330</v>
      </c>
      <c r="C606" s="1245">
        <v>0</v>
      </c>
      <c r="D606" s="1246"/>
      <c r="E606" s="1246"/>
      <c r="F606" s="1246"/>
      <c r="G606" s="1247">
        <v>0</v>
      </c>
      <c r="H606" s="1248"/>
      <c r="I606" s="1249"/>
      <c r="J606" s="1249"/>
      <c r="K606" s="1249"/>
      <c r="L606" s="1249"/>
      <c r="M606" s="1249"/>
      <c r="N606" s="1249"/>
      <c r="O606" s="1249"/>
      <c r="P606" s="1250"/>
      <c r="Q606" s="1231"/>
    </row>
    <row r="607" spans="1:17" ht="14">
      <c r="A607" s="1231"/>
      <c r="B607" s="1244">
        <v>46331</v>
      </c>
      <c r="C607" s="1245">
        <v>0</v>
      </c>
      <c r="D607" s="1246"/>
      <c r="E607" s="1246"/>
      <c r="F607" s="1246"/>
      <c r="G607" s="1247">
        <v>0</v>
      </c>
      <c r="H607" s="1248"/>
      <c r="I607" s="1249"/>
      <c r="J607" s="1249"/>
      <c r="K607" s="1249"/>
      <c r="L607" s="1249"/>
      <c r="M607" s="1249"/>
      <c r="N607" s="1249"/>
      <c r="O607" s="1249"/>
      <c r="P607" s="1250"/>
      <c r="Q607" s="1231"/>
    </row>
    <row r="608" spans="1:17" ht="14">
      <c r="A608" s="1231"/>
      <c r="B608" s="1244">
        <v>46332</v>
      </c>
      <c r="C608" s="1245">
        <v>0</v>
      </c>
      <c r="D608" s="1246"/>
      <c r="E608" s="1246"/>
      <c r="F608" s="1246"/>
      <c r="G608" s="1247">
        <v>0</v>
      </c>
      <c r="H608" s="1248"/>
      <c r="I608" s="1249"/>
      <c r="J608" s="1249"/>
      <c r="K608" s="1249"/>
      <c r="L608" s="1249"/>
      <c r="M608" s="1249"/>
      <c r="N608" s="1249"/>
      <c r="O608" s="1249"/>
      <c r="P608" s="1250"/>
      <c r="Q608" s="1231"/>
    </row>
    <row r="609" spans="1:17" ht="15.5">
      <c r="A609" s="1298"/>
      <c r="B609" s="1244">
        <v>46333</v>
      </c>
      <c r="C609" s="1245">
        <v>0</v>
      </c>
      <c r="D609" s="1246"/>
      <c r="E609" s="1246"/>
      <c r="F609" s="1246"/>
      <c r="G609" s="1247">
        <v>0</v>
      </c>
      <c r="H609" s="1248"/>
      <c r="I609" s="1249"/>
      <c r="J609" s="1249"/>
      <c r="K609" s="1249"/>
      <c r="L609" s="1249"/>
      <c r="M609" s="1249"/>
      <c r="N609" s="1249"/>
      <c r="O609" s="1249"/>
      <c r="P609" s="1250"/>
      <c r="Q609" s="1298"/>
    </row>
    <row r="610" spans="1:17" ht="15.5">
      <c r="A610" s="1298"/>
      <c r="B610" s="1244">
        <v>46334</v>
      </c>
      <c r="C610" s="1245">
        <v>0</v>
      </c>
      <c r="D610" s="1246"/>
      <c r="E610" s="1246"/>
      <c r="F610" s="1246"/>
      <c r="G610" s="1247">
        <v>0</v>
      </c>
      <c r="H610" s="1248"/>
      <c r="I610" s="1249"/>
      <c r="J610" s="1249"/>
      <c r="K610" s="1249"/>
      <c r="L610" s="1249"/>
      <c r="M610" s="1249"/>
      <c r="N610" s="1249"/>
      <c r="O610" s="1249"/>
      <c r="P610" s="1250"/>
      <c r="Q610" s="1298"/>
    </row>
    <row r="611" spans="1:17" ht="15.5">
      <c r="A611" s="1298"/>
      <c r="B611" s="1244">
        <v>46335</v>
      </c>
      <c r="C611" s="1245">
        <v>0</v>
      </c>
      <c r="D611" s="1246"/>
      <c r="E611" s="1246"/>
      <c r="F611" s="1246"/>
      <c r="G611" s="1247">
        <v>0</v>
      </c>
      <c r="H611" s="1248"/>
      <c r="I611" s="1249"/>
      <c r="J611" s="1249"/>
      <c r="K611" s="1249"/>
      <c r="L611" s="1249"/>
      <c r="M611" s="1249"/>
      <c r="N611" s="1249"/>
      <c r="O611" s="1249"/>
      <c r="P611" s="1250"/>
      <c r="Q611" s="1298"/>
    </row>
    <row r="612" spans="1:17" ht="15.5">
      <c r="A612" s="1298"/>
      <c r="B612" s="1244">
        <v>46336</v>
      </c>
      <c r="C612" s="1245">
        <v>0</v>
      </c>
      <c r="D612" s="1246"/>
      <c r="E612" s="1246"/>
      <c r="F612" s="1246"/>
      <c r="G612" s="1247">
        <v>0</v>
      </c>
      <c r="H612" s="1248"/>
      <c r="I612" s="1249"/>
      <c r="J612" s="1249"/>
      <c r="K612" s="1249"/>
      <c r="L612" s="1249"/>
      <c r="M612" s="1249"/>
      <c r="N612" s="1249"/>
      <c r="O612" s="1249"/>
      <c r="P612" s="1250"/>
      <c r="Q612" s="1298"/>
    </row>
    <row r="613" spans="1:17" ht="15.5">
      <c r="A613" s="1298"/>
      <c r="B613" s="1244">
        <v>46337</v>
      </c>
      <c r="C613" s="1245">
        <v>0</v>
      </c>
      <c r="D613" s="1246"/>
      <c r="E613" s="1246"/>
      <c r="F613" s="1246"/>
      <c r="G613" s="1247">
        <v>0</v>
      </c>
      <c r="H613" s="1248"/>
      <c r="I613" s="1249"/>
      <c r="J613" s="1249"/>
      <c r="K613" s="1249"/>
      <c r="L613" s="1249"/>
      <c r="M613" s="1249"/>
      <c r="N613" s="1249"/>
      <c r="O613" s="1249"/>
      <c r="P613" s="1250"/>
      <c r="Q613" s="1298"/>
    </row>
    <row r="614" spans="1:17" ht="15.5">
      <c r="A614" s="1298"/>
      <c r="B614" s="1244">
        <v>46338</v>
      </c>
      <c r="C614" s="1245">
        <v>0</v>
      </c>
      <c r="D614" s="1246"/>
      <c r="E614" s="1246"/>
      <c r="F614" s="1246"/>
      <c r="G614" s="1247">
        <v>0</v>
      </c>
      <c r="H614" s="1248"/>
      <c r="I614" s="1249"/>
      <c r="J614" s="1249"/>
      <c r="K614" s="1249"/>
      <c r="L614" s="1249"/>
      <c r="M614" s="1249"/>
      <c r="N614" s="1249"/>
      <c r="O614" s="1249"/>
      <c r="P614" s="1250"/>
      <c r="Q614" s="1298"/>
    </row>
    <row r="615" spans="1:17" ht="15.5">
      <c r="A615" s="1298"/>
      <c r="B615" s="1244">
        <v>46339</v>
      </c>
      <c r="C615" s="1245">
        <v>0</v>
      </c>
      <c r="D615" s="1246"/>
      <c r="E615" s="1246"/>
      <c r="F615" s="1246"/>
      <c r="G615" s="1247">
        <v>0</v>
      </c>
      <c r="H615" s="1248"/>
      <c r="I615" s="1249"/>
      <c r="J615" s="1249"/>
      <c r="K615" s="1249"/>
      <c r="L615" s="1249"/>
      <c r="M615" s="1249"/>
      <c r="N615" s="1249"/>
      <c r="O615" s="1249"/>
      <c r="P615" s="1250"/>
      <c r="Q615" s="1298"/>
    </row>
    <row r="616" spans="1:17" ht="15.5">
      <c r="A616" s="1298"/>
      <c r="B616" s="1244">
        <v>46340</v>
      </c>
      <c r="C616" s="1245">
        <v>0</v>
      </c>
      <c r="D616" s="1246"/>
      <c r="E616" s="1246"/>
      <c r="F616" s="1246"/>
      <c r="G616" s="1247">
        <v>0</v>
      </c>
      <c r="H616" s="1248"/>
      <c r="I616" s="1249"/>
      <c r="J616" s="1249"/>
      <c r="K616" s="1249"/>
      <c r="L616" s="1249"/>
      <c r="M616" s="1249"/>
      <c r="N616" s="1249"/>
      <c r="O616" s="1249"/>
      <c r="P616" s="1250"/>
      <c r="Q616" s="1298"/>
    </row>
    <row r="617" spans="1:17" ht="15.5">
      <c r="A617" s="1298"/>
      <c r="B617" s="1244">
        <v>46341</v>
      </c>
      <c r="C617" s="1245">
        <v>0</v>
      </c>
      <c r="D617" s="1246"/>
      <c r="E617" s="1246"/>
      <c r="F617" s="1246"/>
      <c r="G617" s="1247">
        <v>0</v>
      </c>
      <c r="H617" s="1248"/>
      <c r="I617" s="1249"/>
      <c r="J617" s="1249"/>
      <c r="K617" s="1249"/>
      <c r="L617" s="1249"/>
      <c r="M617" s="1249"/>
      <c r="N617" s="1249"/>
      <c r="O617" s="1249"/>
      <c r="P617" s="1250"/>
      <c r="Q617" s="1298"/>
    </row>
    <row r="618" spans="1:17" ht="15.5">
      <c r="A618" s="1298"/>
      <c r="B618" s="1244">
        <v>46342</v>
      </c>
      <c r="C618" s="1245">
        <v>0</v>
      </c>
      <c r="D618" s="1246"/>
      <c r="E618" s="1246"/>
      <c r="F618" s="1246"/>
      <c r="G618" s="1247">
        <v>0</v>
      </c>
      <c r="H618" s="1248"/>
      <c r="I618" s="1249"/>
      <c r="J618" s="1249"/>
      <c r="K618" s="1249"/>
      <c r="L618" s="1249"/>
      <c r="M618" s="1249"/>
      <c r="N618" s="1249"/>
      <c r="O618" s="1249"/>
      <c r="P618" s="1250"/>
      <c r="Q618" s="1298"/>
    </row>
    <row r="619" spans="1:17" ht="15.5">
      <c r="A619" s="1298"/>
      <c r="B619" s="1244">
        <v>46343</v>
      </c>
      <c r="C619" s="1245">
        <v>0</v>
      </c>
      <c r="D619" s="1246"/>
      <c r="E619" s="1246"/>
      <c r="F619" s="1246"/>
      <c r="G619" s="1247">
        <v>0</v>
      </c>
      <c r="H619" s="1248"/>
      <c r="I619" s="1249"/>
      <c r="J619" s="1249"/>
      <c r="K619" s="1249"/>
      <c r="L619" s="1249"/>
      <c r="M619" s="1249"/>
      <c r="N619" s="1249"/>
      <c r="O619" s="1249"/>
      <c r="P619" s="1250"/>
      <c r="Q619" s="1298"/>
    </row>
    <row r="620" spans="1:17" ht="15.5">
      <c r="A620" s="1298"/>
      <c r="B620" s="1244">
        <v>46344</v>
      </c>
      <c r="C620" s="1245">
        <v>0</v>
      </c>
      <c r="D620" s="1246"/>
      <c r="E620" s="1246"/>
      <c r="F620" s="1246"/>
      <c r="G620" s="1247">
        <v>0</v>
      </c>
      <c r="H620" s="1248"/>
      <c r="I620" s="1249"/>
      <c r="J620" s="1249"/>
      <c r="K620" s="1249"/>
      <c r="L620" s="1249"/>
      <c r="M620" s="1249"/>
      <c r="N620" s="1249"/>
      <c r="O620" s="1249"/>
      <c r="P620" s="1250"/>
      <c r="Q620" s="1298"/>
    </row>
    <row r="621" spans="1:17" ht="15.5">
      <c r="A621" s="1298"/>
      <c r="B621" s="1244">
        <v>46345</v>
      </c>
      <c r="C621" s="1245">
        <v>0</v>
      </c>
      <c r="D621" s="1246"/>
      <c r="E621" s="1246"/>
      <c r="F621" s="1246"/>
      <c r="G621" s="1247">
        <v>0</v>
      </c>
      <c r="H621" s="1248"/>
      <c r="I621" s="1249"/>
      <c r="J621" s="1249"/>
      <c r="K621" s="1249"/>
      <c r="L621" s="1249"/>
      <c r="M621" s="1249"/>
      <c r="N621" s="1249"/>
      <c r="O621" s="1249"/>
      <c r="P621" s="1250"/>
      <c r="Q621" s="1298"/>
    </row>
    <row r="622" spans="1:17" ht="15.5">
      <c r="A622" s="1298"/>
      <c r="B622" s="1244">
        <v>46346</v>
      </c>
      <c r="C622" s="1245">
        <v>0</v>
      </c>
      <c r="D622" s="1246"/>
      <c r="E622" s="1246"/>
      <c r="F622" s="1246"/>
      <c r="G622" s="1247">
        <v>0</v>
      </c>
      <c r="H622" s="1248"/>
      <c r="I622" s="1249"/>
      <c r="J622" s="1249"/>
      <c r="K622" s="1249"/>
      <c r="L622" s="1249"/>
      <c r="M622" s="1249"/>
      <c r="N622" s="1249"/>
      <c r="O622" s="1249"/>
      <c r="P622" s="1250"/>
      <c r="Q622" s="1298"/>
    </row>
    <row r="623" spans="1:17" ht="15.5">
      <c r="A623" s="1298"/>
      <c r="B623" s="1244">
        <v>46347</v>
      </c>
      <c r="C623" s="1245">
        <v>0</v>
      </c>
      <c r="D623" s="1246"/>
      <c r="E623" s="1246"/>
      <c r="F623" s="1246"/>
      <c r="G623" s="1247">
        <v>0</v>
      </c>
      <c r="H623" s="1248"/>
      <c r="I623" s="1249"/>
      <c r="J623" s="1249"/>
      <c r="K623" s="1249"/>
      <c r="L623" s="1249"/>
      <c r="M623" s="1249"/>
      <c r="N623" s="1249"/>
      <c r="O623" s="1249"/>
      <c r="P623" s="1250"/>
      <c r="Q623" s="1298"/>
    </row>
    <row r="624" spans="1:17" ht="15.5">
      <c r="A624" s="1298"/>
      <c r="B624" s="1244">
        <v>46348</v>
      </c>
      <c r="C624" s="1245">
        <v>0</v>
      </c>
      <c r="D624" s="1246"/>
      <c r="E624" s="1246"/>
      <c r="F624" s="1246"/>
      <c r="G624" s="1247">
        <v>0</v>
      </c>
      <c r="H624" s="1248"/>
      <c r="I624" s="1249"/>
      <c r="J624" s="1249"/>
      <c r="K624" s="1249"/>
      <c r="L624" s="1249"/>
      <c r="M624" s="1249"/>
      <c r="N624" s="1249"/>
      <c r="O624" s="1249"/>
      <c r="P624" s="1250"/>
      <c r="Q624" s="1298"/>
    </row>
    <row r="625" spans="1:17" ht="15.5">
      <c r="A625" s="1298"/>
      <c r="B625" s="1244">
        <v>46349</v>
      </c>
      <c r="C625" s="1245">
        <v>0</v>
      </c>
      <c r="D625" s="1246"/>
      <c r="E625" s="1246"/>
      <c r="F625" s="1246"/>
      <c r="G625" s="1247">
        <v>0</v>
      </c>
      <c r="H625" s="1248"/>
      <c r="I625" s="1249"/>
      <c r="J625" s="1249"/>
      <c r="K625" s="1249"/>
      <c r="L625" s="1249"/>
      <c r="M625" s="1249"/>
      <c r="N625" s="1249"/>
      <c r="O625" s="1249"/>
      <c r="P625" s="1250"/>
      <c r="Q625" s="1298"/>
    </row>
    <row r="626" spans="1:17" ht="15.5">
      <c r="A626" s="1298"/>
      <c r="B626" s="1244">
        <v>46350</v>
      </c>
      <c r="C626" s="1245">
        <v>0</v>
      </c>
      <c r="D626" s="1246"/>
      <c r="E626" s="1246"/>
      <c r="F626" s="1246"/>
      <c r="G626" s="1247">
        <v>0</v>
      </c>
      <c r="H626" s="1248"/>
      <c r="I626" s="1249"/>
      <c r="J626" s="1249"/>
      <c r="K626" s="1249"/>
      <c r="L626" s="1249"/>
      <c r="M626" s="1249"/>
      <c r="N626" s="1249"/>
      <c r="O626" s="1249"/>
      <c r="P626" s="1250"/>
      <c r="Q626" s="1298"/>
    </row>
    <row r="627" spans="1:17" ht="15.5">
      <c r="A627" s="1298"/>
      <c r="B627" s="1244">
        <v>46351</v>
      </c>
      <c r="C627" s="1245">
        <v>0</v>
      </c>
      <c r="D627" s="1246"/>
      <c r="E627" s="1246"/>
      <c r="F627" s="1246"/>
      <c r="G627" s="1247">
        <v>0</v>
      </c>
      <c r="H627" s="1248"/>
      <c r="I627" s="1249"/>
      <c r="J627" s="1249"/>
      <c r="K627" s="1249"/>
      <c r="L627" s="1249"/>
      <c r="M627" s="1249"/>
      <c r="N627" s="1249"/>
      <c r="O627" s="1249"/>
      <c r="P627" s="1250"/>
      <c r="Q627" s="1298"/>
    </row>
    <row r="628" spans="1:17" ht="15.5">
      <c r="A628" s="1298"/>
      <c r="B628" s="1244">
        <v>46352</v>
      </c>
      <c r="C628" s="1245">
        <v>0</v>
      </c>
      <c r="D628" s="1246"/>
      <c r="E628" s="1246"/>
      <c r="F628" s="1246"/>
      <c r="G628" s="1247">
        <v>0</v>
      </c>
      <c r="H628" s="1248"/>
      <c r="I628" s="1249"/>
      <c r="J628" s="1249"/>
      <c r="K628" s="1249"/>
      <c r="L628" s="1249"/>
      <c r="M628" s="1249"/>
      <c r="N628" s="1249"/>
      <c r="O628" s="1249"/>
      <c r="P628" s="1250"/>
      <c r="Q628" s="1298"/>
    </row>
    <row r="629" spans="1:17" ht="15.5">
      <c r="A629" s="1298"/>
      <c r="B629" s="1244">
        <v>46353</v>
      </c>
      <c r="C629" s="1245">
        <v>0</v>
      </c>
      <c r="D629" s="1246"/>
      <c r="E629" s="1246"/>
      <c r="F629" s="1246"/>
      <c r="G629" s="1247">
        <v>0</v>
      </c>
      <c r="H629" s="1248"/>
      <c r="I629" s="1249"/>
      <c r="J629" s="1249"/>
      <c r="K629" s="1249"/>
      <c r="L629" s="1249"/>
      <c r="M629" s="1249"/>
      <c r="N629" s="1249"/>
      <c r="O629" s="1249"/>
      <c r="P629" s="1250"/>
      <c r="Q629" s="1298"/>
    </row>
    <row r="630" spans="1:17" ht="15.5">
      <c r="A630" s="1298"/>
      <c r="B630" s="1244">
        <v>46354</v>
      </c>
      <c r="C630" s="1245">
        <v>0</v>
      </c>
      <c r="D630" s="1246"/>
      <c r="E630" s="1246"/>
      <c r="F630" s="1246"/>
      <c r="G630" s="1247">
        <v>0</v>
      </c>
      <c r="H630" s="1248"/>
      <c r="I630" s="1249"/>
      <c r="J630" s="1249"/>
      <c r="K630" s="1249"/>
      <c r="L630" s="1249"/>
      <c r="M630" s="1249"/>
      <c r="N630" s="1249"/>
      <c r="O630" s="1249"/>
      <c r="P630" s="1250"/>
      <c r="Q630" s="1298"/>
    </row>
    <row r="631" spans="1:17" ht="15.5">
      <c r="A631" s="1298"/>
      <c r="B631" s="1244">
        <v>46355</v>
      </c>
      <c r="C631" s="1245">
        <v>0</v>
      </c>
      <c r="D631" s="1246"/>
      <c r="E631" s="1246"/>
      <c r="F631" s="1246"/>
      <c r="G631" s="1247">
        <v>0</v>
      </c>
      <c r="H631" s="1248"/>
      <c r="I631" s="1249"/>
      <c r="J631" s="1249"/>
      <c r="K631" s="1249"/>
      <c r="L631" s="1249"/>
      <c r="M631" s="1249"/>
      <c r="N631" s="1249"/>
      <c r="O631" s="1249"/>
      <c r="P631" s="1250"/>
      <c r="Q631" s="1298"/>
    </row>
    <row r="632" spans="1:17" ht="15.5">
      <c r="A632" s="1298"/>
      <c r="B632" s="1244">
        <v>46356</v>
      </c>
      <c r="C632" s="1245">
        <v>0</v>
      </c>
      <c r="D632" s="1246"/>
      <c r="E632" s="1246"/>
      <c r="F632" s="1246"/>
      <c r="G632" s="1247">
        <v>0</v>
      </c>
      <c r="H632" s="1248"/>
      <c r="I632" s="1249"/>
      <c r="J632" s="1249"/>
      <c r="K632" s="1249"/>
      <c r="L632" s="1249"/>
      <c r="M632" s="1249"/>
      <c r="N632" s="1249"/>
      <c r="O632" s="1249"/>
      <c r="P632" s="1250"/>
      <c r="Q632" s="1298"/>
    </row>
    <row r="633" spans="1:17" ht="15.5">
      <c r="A633" s="1298"/>
      <c r="B633" s="1274" t="s">
        <v>414</v>
      </c>
      <c r="C633" s="1275">
        <v>0</v>
      </c>
      <c r="D633" s="1296">
        <f t="shared" ref="D633:F633" si="39">SUM(D603:D632)</f>
        <v>0</v>
      </c>
      <c r="E633" s="1296">
        <f t="shared" si="39"/>
        <v>0</v>
      </c>
      <c r="F633" s="1296">
        <f t="shared" si="39"/>
        <v>0</v>
      </c>
      <c r="G633" s="1276">
        <v>0</v>
      </c>
      <c r="H633" s="1296">
        <f t="shared" ref="H633:P633" si="40">SUM(H603:H632)</f>
        <v>0</v>
      </c>
      <c r="I633" s="1296">
        <f t="shared" si="40"/>
        <v>0</v>
      </c>
      <c r="J633" s="1296">
        <f t="shared" si="40"/>
        <v>0</v>
      </c>
      <c r="K633" s="1296">
        <f t="shared" si="40"/>
        <v>0</v>
      </c>
      <c r="L633" s="1296">
        <f t="shared" si="40"/>
        <v>0</v>
      </c>
      <c r="M633" s="1296">
        <f t="shared" si="40"/>
        <v>0</v>
      </c>
      <c r="N633" s="1296">
        <f t="shared" si="40"/>
        <v>0</v>
      </c>
      <c r="O633" s="1296">
        <f t="shared" si="40"/>
        <v>0</v>
      </c>
      <c r="P633" s="1297">
        <f t="shared" si="40"/>
        <v>0</v>
      </c>
      <c r="Q633" s="1298"/>
    </row>
    <row r="634" spans="1:17" ht="15.5">
      <c r="A634" s="1298"/>
      <c r="B634" s="1244">
        <v>46357</v>
      </c>
      <c r="C634" s="1245">
        <v>0</v>
      </c>
      <c r="D634" s="1246"/>
      <c r="E634" s="1246"/>
      <c r="F634" s="1246"/>
      <c r="G634" s="1247">
        <v>0</v>
      </c>
      <c r="H634" s="1248"/>
      <c r="I634" s="1249"/>
      <c r="J634" s="1249"/>
      <c r="K634" s="1249"/>
      <c r="L634" s="1249"/>
      <c r="M634" s="1249"/>
      <c r="N634" s="1249"/>
      <c r="O634" s="1249"/>
      <c r="P634" s="1250"/>
      <c r="Q634" s="1298"/>
    </row>
    <row r="635" spans="1:17" ht="15.5">
      <c r="A635" s="1298"/>
      <c r="B635" s="1244">
        <v>46358</v>
      </c>
      <c r="C635" s="1245">
        <v>0</v>
      </c>
      <c r="D635" s="1246"/>
      <c r="E635" s="1246"/>
      <c r="F635" s="1246"/>
      <c r="G635" s="1247">
        <v>0</v>
      </c>
      <c r="H635" s="1248"/>
      <c r="I635" s="1249"/>
      <c r="J635" s="1249"/>
      <c r="K635" s="1249"/>
      <c r="L635" s="1249"/>
      <c r="M635" s="1249"/>
      <c r="N635" s="1249"/>
      <c r="O635" s="1249"/>
      <c r="P635" s="1250"/>
      <c r="Q635" s="1298"/>
    </row>
    <row r="636" spans="1:17" ht="15.5">
      <c r="A636" s="1298"/>
      <c r="B636" s="1244">
        <v>46359</v>
      </c>
      <c r="C636" s="1245">
        <v>0</v>
      </c>
      <c r="D636" s="1246"/>
      <c r="E636" s="1246"/>
      <c r="F636" s="1246"/>
      <c r="G636" s="1247">
        <v>0</v>
      </c>
      <c r="H636" s="1248"/>
      <c r="I636" s="1249"/>
      <c r="J636" s="1249"/>
      <c r="K636" s="1249"/>
      <c r="L636" s="1249"/>
      <c r="M636" s="1249"/>
      <c r="N636" s="1249"/>
      <c r="O636" s="1249"/>
      <c r="P636" s="1250"/>
      <c r="Q636" s="1298"/>
    </row>
    <row r="637" spans="1:17" ht="15.5">
      <c r="A637" s="1298"/>
      <c r="B637" s="1244">
        <v>46360</v>
      </c>
      <c r="C637" s="1245">
        <v>0</v>
      </c>
      <c r="D637" s="1246"/>
      <c r="E637" s="1246"/>
      <c r="F637" s="1246"/>
      <c r="G637" s="1247">
        <v>0</v>
      </c>
      <c r="H637" s="1248"/>
      <c r="I637" s="1249"/>
      <c r="J637" s="1249"/>
      <c r="K637" s="1249"/>
      <c r="L637" s="1249"/>
      <c r="M637" s="1249"/>
      <c r="N637" s="1249"/>
      <c r="O637" s="1249"/>
      <c r="P637" s="1250"/>
      <c r="Q637" s="1298"/>
    </row>
    <row r="638" spans="1:17" ht="15.5">
      <c r="A638" s="1298"/>
      <c r="B638" s="1244">
        <v>46361</v>
      </c>
      <c r="C638" s="1245">
        <v>0</v>
      </c>
      <c r="D638" s="1246"/>
      <c r="E638" s="1246"/>
      <c r="F638" s="1246"/>
      <c r="G638" s="1247">
        <v>0</v>
      </c>
      <c r="H638" s="1248"/>
      <c r="I638" s="1249"/>
      <c r="J638" s="1249"/>
      <c r="K638" s="1249"/>
      <c r="L638" s="1249"/>
      <c r="M638" s="1249"/>
      <c r="N638" s="1249"/>
      <c r="O638" s="1249"/>
      <c r="P638" s="1250"/>
      <c r="Q638" s="1298"/>
    </row>
    <row r="639" spans="1:17" ht="15.5">
      <c r="A639" s="1298"/>
      <c r="B639" s="1244">
        <v>46362</v>
      </c>
      <c r="C639" s="1245">
        <v>0</v>
      </c>
      <c r="D639" s="1246"/>
      <c r="E639" s="1246"/>
      <c r="F639" s="1246"/>
      <c r="G639" s="1247">
        <v>0</v>
      </c>
      <c r="H639" s="1248"/>
      <c r="I639" s="1249"/>
      <c r="J639" s="1249"/>
      <c r="K639" s="1249"/>
      <c r="L639" s="1249"/>
      <c r="M639" s="1249"/>
      <c r="N639" s="1249"/>
      <c r="O639" s="1249"/>
      <c r="P639" s="1250"/>
      <c r="Q639" s="1298"/>
    </row>
    <row r="640" spans="1:17" ht="15.5">
      <c r="A640" s="1298"/>
      <c r="B640" s="1244">
        <v>46363</v>
      </c>
      <c r="C640" s="1245">
        <v>0</v>
      </c>
      <c r="D640" s="1246"/>
      <c r="E640" s="1246"/>
      <c r="F640" s="1246"/>
      <c r="G640" s="1247">
        <v>0</v>
      </c>
      <c r="H640" s="1248"/>
      <c r="I640" s="1249"/>
      <c r="J640" s="1249"/>
      <c r="K640" s="1249"/>
      <c r="L640" s="1249"/>
      <c r="M640" s="1249"/>
      <c r="N640" s="1249"/>
      <c r="O640" s="1249"/>
      <c r="P640" s="1250"/>
      <c r="Q640" s="1298"/>
    </row>
    <row r="641" spans="1:17" ht="15.5">
      <c r="A641" s="1298"/>
      <c r="B641" s="1244">
        <v>46364</v>
      </c>
      <c r="C641" s="1245">
        <v>0</v>
      </c>
      <c r="D641" s="1246"/>
      <c r="E641" s="1246"/>
      <c r="F641" s="1246"/>
      <c r="G641" s="1247">
        <v>0</v>
      </c>
      <c r="H641" s="1248"/>
      <c r="I641" s="1249"/>
      <c r="J641" s="1249"/>
      <c r="K641" s="1249"/>
      <c r="L641" s="1249"/>
      <c r="M641" s="1249"/>
      <c r="N641" s="1249"/>
      <c r="O641" s="1249"/>
      <c r="P641" s="1250"/>
      <c r="Q641" s="1298"/>
    </row>
    <row r="642" spans="1:17" ht="15.5">
      <c r="A642" s="1298"/>
      <c r="B642" s="1244">
        <v>46365</v>
      </c>
      <c r="C642" s="1245">
        <v>0</v>
      </c>
      <c r="D642" s="1246"/>
      <c r="E642" s="1246"/>
      <c r="F642" s="1246"/>
      <c r="G642" s="1247">
        <v>0</v>
      </c>
      <c r="H642" s="1248"/>
      <c r="I642" s="1249"/>
      <c r="J642" s="1249"/>
      <c r="K642" s="1249"/>
      <c r="L642" s="1249"/>
      <c r="M642" s="1249"/>
      <c r="N642" s="1249"/>
      <c r="O642" s="1249"/>
      <c r="P642" s="1250"/>
      <c r="Q642" s="1298"/>
    </row>
    <row r="643" spans="1:17" ht="15.5">
      <c r="A643" s="1298"/>
      <c r="B643" s="1244">
        <v>46366</v>
      </c>
      <c r="C643" s="1245">
        <v>0</v>
      </c>
      <c r="D643" s="1246"/>
      <c r="E643" s="1246"/>
      <c r="F643" s="1246"/>
      <c r="G643" s="1247">
        <v>0</v>
      </c>
      <c r="H643" s="1248"/>
      <c r="I643" s="1249"/>
      <c r="J643" s="1249"/>
      <c r="K643" s="1249"/>
      <c r="L643" s="1249"/>
      <c r="M643" s="1249"/>
      <c r="N643" s="1249"/>
      <c r="O643" s="1249"/>
      <c r="P643" s="1250"/>
      <c r="Q643" s="1298"/>
    </row>
    <row r="644" spans="1:17" ht="15.5">
      <c r="A644" s="1298"/>
      <c r="B644" s="1244">
        <v>46367</v>
      </c>
      <c r="C644" s="1245">
        <v>0</v>
      </c>
      <c r="D644" s="1246"/>
      <c r="E644" s="1246"/>
      <c r="F644" s="1246"/>
      <c r="G644" s="1247">
        <v>0</v>
      </c>
      <c r="H644" s="1248"/>
      <c r="I644" s="1249"/>
      <c r="J644" s="1249"/>
      <c r="K644" s="1249"/>
      <c r="L644" s="1249"/>
      <c r="M644" s="1249"/>
      <c r="N644" s="1249"/>
      <c r="O644" s="1249"/>
      <c r="P644" s="1250"/>
      <c r="Q644" s="1298"/>
    </row>
    <row r="645" spans="1:17" ht="15.5">
      <c r="A645" s="1298"/>
      <c r="B645" s="1244">
        <v>46368</v>
      </c>
      <c r="C645" s="1245">
        <v>0</v>
      </c>
      <c r="D645" s="1246"/>
      <c r="E645" s="1246"/>
      <c r="F645" s="1246"/>
      <c r="G645" s="1247">
        <v>0</v>
      </c>
      <c r="H645" s="1248"/>
      <c r="I645" s="1249"/>
      <c r="J645" s="1249"/>
      <c r="K645" s="1249"/>
      <c r="L645" s="1249"/>
      <c r="M645" s="1249"/>
      <c r="N645" s="1249"/>
      <c r="O645" s="1249"/>
      <c r="P645" s="1250"/>
      <c r="Q645" s="1298"/>
    </row>
    <row r="646" spans="1:17" ht="15.5">
      <c r="A646" s="1298"/>
      <c r="B646" s="1244">
        <v>46369</v>
      </c>
      <c r="C646" s="1245">
        <v>0</v>
      </c>
      <c r="D646" s="1246"/>
      <c r="E646" s="1246"/>
      <c r="F646" s="1246"/>
      <c r="G646" s="1247">
        <v>0</v>
      </c>
      <c r="H646" s="1248"/>
      <c r="I646" s="1249"/>
      <c r="J646" s="1249"/>
      <c r="K646" s="1249"/>
      <c r="L646" s="1249"/>
      <c r="M646" s="1249"/>
      <c r="N646" s="1249"/>
      <c r="O646" s="1249"/>
      <c r="P646" s="1250"/>
      <c r="Q646" s="1298"/>
    </row>
    <row r="647" spans="1:17" ht="15.5">
      <c r="A647" s="1298"/>
      <c r="B647" s="1244">
        <v>46370</v>
      </c>
      <c r="C647" s="1245">
        <v>0</v>
      </c>
      <c r="D647" s="1246"/>
      <c r="E647" s="1246"/>
      <c r="F647" s="1246"/>
      <c r="G647" s="1247">
        <v>0</v>
      </c>
      <c r="H647" s="1248"/>
      <c r="I647" s="1249"/>
      <c r="J647" s="1249"/>
      <c r="K647" s="1249"/>
      <c r="L647" s="1249"/>
      <c r="M647" s="1249"/>
      <c r="N647" s="1249"/>
      <c r="O647" s="1249"/>
      <c r="P647" s="1250"/>
      <c r="Q647" s="1298"/>
    </row>
    <row r="648" spans="1:17" ht="15.5">
      <c r="A648" s="1298"/>
      <c r="B648" s="1244">
        <v>46371</v>
      </c>
      <c r="C648" s="1245">
        <v>0</v>
      </c>
      <c r="D648" s="1246"/>
      <c r="E648" s="1246"/>
      <c r="F648" s="1246"/>
      <c r="G648" s="1247">
        <v>0</v>
      </c>
      <c r="H648" s="1248"/>
      <c r="I648" s="1249"/>
      <c r="J648" s="1249"/>
      <c r="K648" s="1249"/>
      <c r="L648" s="1249"/>
      <c r="M648" s="1249"/>
      <c r="N648" s="1249"/>
      <c r="O648" s="1249"/>
      <c r="P648" s="1250"/>
      <c r="Q648" s="1298"/>
    </row>
    <row r="649" spans="1:17" ht="15.5">
      <c r="A649" s="1298"/>
      <c r="B649" s="1244">
        <v>46372</v>
      </c>
      <c r="C649" s="1245">
        <v>0</v>
      </c>
      <c r="D649" s="1246"/>
      <c r="E649" s="1246"/>
      <c r="F649" s="1246"/>
      <c r="G649" s="1247">
        <v>0</v>
      </c>
      <c r="H649" s="1248"/>
      <c r="I649" s="1249"/>
      <c r="J649" s="1249"/>
      <c r="K649" s="1249"/>
      <c r="L649" s="1249"/>
      <c r="M649" s="1249"/>
      <c r="N649" s="1249"/>
      <c r="O649" s="1249"/>
      <c r="P649" s="1250"/>
      <c r="Q649" s="1298"/>
    </row>
    <row r="650" spans="1:17" ht="15.5">
      <c r="A650" s="1298"/>
      <c r="B650" s="1244">
        <v>46373</v>
      </c>
      <c r="C650" s="1245">
        <v>0</v>
      </c>
      <c r="D650" s="1246"/>
      <c r="E650" s="1246"/>
      <c r="F650" s="1246"/>
      <c r="G650" s="1247">
        <v>0</v>
      </c>
      <c r="H650" s="1248"/>
      <c r="I650" s="1249"/>
      <c r="J650" s="1249"/>
      <c r="K650" s="1249"/>
      <c r="L650" s="1249"/>
      <c r="M650" s="1249"/>
      <c r="N650" s="1249"/>
      <c r="O650" s="1249"/>
      <c r="P650" s="1250"/>
      <c r="Q650" s="1298"/>
    </row>
    <row r="651" spans="1:17" ht="15.5">
      <c r="A651" s="1298"/>
      <c r="B651" s="1244">
        <v>46374</v>
      </c>
      <c r="C651" s="1245">
        <v>0</v>
      </c>
      <c r="D651" s="1246"/>
      <c r="E651" s="1246"/>
      <c r="F651" s="1246"/>
      <c r="G651" s="1247">
        <v>0</v>
      </c>
      <c r="H651" s="1248"/>
      <c r="I651" s="1249"/>
      <c r="J651" s="1249"/>
      <c r="K651" s="1249"/>
      <c r="L651" s="1249"/>
      <c r="M651" s="1249"/>
      <c r="N651" s="1249"/>
      <c r="O651" s="1249"/>
      <c r="P651" s="1250"/>
      <c r="Q651" s="1298"/>
    </row>
    <row r="652" spans="1:17" ht="15.5">
      <c r="A652" s="1298"/>
      <c r="B652" s="1244">
        <v>46375</v>
      </c>
      <c r="C652" s="1245">
        <v>0</v>
      </c>
      <c r="D652" s="1246"/>
      <c r="E652" s="1246"/>
      <c r="F652" s="1246"/>
      <c r="G652" s="1247">
        <v>0</v>
      </c>
      <c r="H652" s="1248"/>
      <c r="I652" s="1249"/>
      <c r="J652" s="1249"/>
      <c r="K652" s="1249"/>
      <c r="L652" s="1249"/>
      <c r="M652" s="1249"/>
      <c r="N652" s="1249"/>
      <c r="O652" s="1249"/>
      <c r="P652" s="1250"/>
      <c r="Q652" s="1298"/>
    </row>
    <row r="653" spans="1:17" ht="15.5">
      <c r="A653" s="1298"/>
      <c r="B653" s="1244">
        <v>46376</v>
      </c>
      <c r="C653" s="1245">
        <v>0</v>
      </c>
      <c r="D653" s="1246"/>
      <c r="E653" s="1246"/>
      <c r="F653" s="1246"/>
      <c r="G653" s="1247">
        <v>0</v>
      </c>
      <c r="H653" s="1248"/>
      <c r="I653" s="1249"/>
      <c r="J653" s="1249"/>
      <c r="K653" s="1249"/>
      <c r="L653" s="1249"/>
      <c r="M653" s="1249"/>
      <c r="N653" s="1249"/>
      <c r="O653" s="1249"/>
      <c r="P653" s="1250"/>
      <c r="Q653" s="1298"/>
    </row>
    <row r="654" spans="1:17" ht="15.5">
      <c r="A654" s="1298"/>
      <c r="B654" s="1244">
        <v>46377</v>
      </c>
      <c r="C654" s="1245">
        <v>0</v>
      </c>
      <c r="D654" s="1246"/>
      <c r="E654" s="1246"/>
      <c r="F654" s="1246"/>
      <c r="G654" s="1247">
        <v>0</v>
      </c>
      <c r="H654" s="1248"/>
      <c r="I654" s="1249"/>
      <c r="J654" s="1249"/>
      <c r="K654" s="1249"/>
      <c r="L654" s="1249"/>
      <c r="M654" s="1249"/>
      <c r="N654" s="1249"/>
      <c r="O654" s="1249"/>
      <c r="P654" s="1250"/>
      <c r="Q654" s="1298"/>
    </row>
    <row r="655" spans="1:17" ht="15.5">
      <c r="A655" s="1298"/>
      <c r="B655" s="1244">
        <v>46378</v>
      </c>
      <c r="C655" s="1245">
        <v>0</v>
      </c>
      <c r="D655" s="1246"/>
      <c r="E655" s="1246"/>
      <c r="F655" s="1246"/>
      <c r="G655" s="1247">
        <v>0</v>
      </c>
      <c r="H655" s="1248"/>
      <c r="I655" s="1249"/>
      <c r="J655" s="1249"/>
      <c r="K655" s="1249"/>
      <c r="L655" s="1249"/>
      <c r="M655" s="1249"/>
      <c r="N655" s="1249"/>
      <c r="O655" s="1249"/>
      <c r="P655" s="1250"/>
      <c r="Q655" s="1298"/>
    </row>
    <row r="656" spans="1:17" ht="15.5">
      <c r="A656" s="1298"/>
      <c r="B656" s="1244">
        <v>46379</v>
      </c>
      <c r="C656" s="1245">
        <v>0</v>
      </c>
      <c r="D656" s="1246"/>
      <c r="E656" s="1246"/>
      <c r="F656" s="1246"/>
      <c r="G656" s="1247">
        <v>0</v>
      </c>
      <c r="H656" s="1248"/>
      <c r="I656" s="1249"/>
      <c r="J656" s="1249"/>
      <c r="K656" s="1249"/>
      <c r="L656" s="1249"/>
      <c r="M656" s="1249"/>
      <c r="N656" s="1249"/>
      <c r="O656" s="1249"/>
      <c r="P656" s="1250"/>
      <c r="Q656" s="1298"/>
    </row>
    <row r="657" spans="1:17" ht="15.5">
      <c r="A657" s="1298"/>
      <c r="B657" s="1244">
        <v>46380</v>
      </c>
      <c r="C657" s="1245">
        <v>0</v>
      </c>
      <c r="D657" s="1246"/>
      <c r="E657" s="1246"/>
      <c r="F657" s="1246"/>
      <c r="G657" s="1247">
        <v>0</v>
      </c>
      <c r="H657" s="1248"/>
      <c r="I657" s="1249"/>
      <c r="J657" s="1249"/>
      <c r="K657" s="1249"/>
      <c r="L657" s="1249"/>
      <c r="M657" s="1249"/>
      <c r="N657" s="1249"/>
      <c r="O657" s="1249"/>
      <c r="P657" s="1250"/>
      <c r="Q657" s="1298"/>
    </row>
    <row r="658" spans="1:17" ht="15.5">
      <c r="A658" s="1298"/>
      <c r="B658" s="1244">
        <v>46381</v>
      </c>
      <c r="C658" s="1245">
        <v>0</v>
      </c>
      <c r="D658" s="1246"/>
      <c r="E658" s="1246"/>
      <c r="F658" s="1246"/>
      <c r="G658" s="1247">
        <v>0</v>
      </c>
      <c r="H658" s="1248"/>
      <c r="I658" s="1249"/>
      <c r="J658" s="1249"/>
      <c r="K658" s="1249"/>
      <c r="L658" s="1249"/>
      <c r="M658" s="1249"/>
      <c r="N658" s="1249"/>
      <c r="O658" s="1249"/>
      <c r="P658" s="1250"/>
      <c r="Q658" s="1298"/>
    </row>
    <row r="659" spans="1:17" ht="15.5">
      <c r="A659" s="1298"/>
      <c r="B659" s="1244">
        <v>46382</v>
      </c>
      <c r="C659" s="1245">
        <v>0</v>
      </c>
      <c r="D659" s="1246"/>
      <c r="E659" s="1246"/>
      <c r="F659" s="1246"/>
      <c r="G659" s="1247">
        <v>0</v>
      </c>
      <c r="H659" s="1248"/>
      <c r="I659" s="1249"/>
      <c r="J659" s="1249"/>
      <c r="K659" s="1249"/>
      <c r="L659" s="1249"/>
      <c r="M659" s="1249"/>
      <c r="N659" s="1249"/>
      <c r="O659" s="1249"/>
      <c r="P659" s="1250"/>
      <c r="Q659" s="1298"/>
    </row>
    <row r="660" spans="1:17" ht="15.5">
      <c r="A660" s="1298"/>
      <c r="B660" s="1244">
        <v>46383</v>
      </c>
      <c r="C660" s="1245">
        <v>0</v>
      </c>
      <c r="D660" s="1246"/>
      <c r="E660" s="1246"/>
      <c r="F660" s="1246"/>
      <c r="G660" s="1247">
        <v>0</v>
      </c>
      <c r="H660" s="1248"/>
      <c r="I660" s="1249"/>
      <c r="J660" s="1249"/>
      <c r="K660" s="1249"/>
      <c r="L660" s="1249"/>
      <c r="M660" s="1249"/>
      <c r="N660" s="1249"/>
      <c r="O660" s="1249"/>
      <c r="P660" s="1250"/>
      <c r="Q660" s="1298"/>
    </row>
    <row r="661" spans="1:17" ht="15.5">
      <c r="A661" s="1298"/>
      <c r="B661" s="1244">
        <v>46384</v>
      </c>
      <c r="C661" s="1245">
        <v>0</v>
      </c>
      <c r="D661" s="1246"/>
      <c r="E661" s="1246"/>
      <c r="F661" s="1246"/>
      <c r="G661" s="1247">
        <v>0</v>
      </c>
      <c r="H661" s="1248"/>
      <c r="I661" s="1249"/>
      <c r="J661" s="1249"/>
      <c r="K661" s="1249"/>
      <c r="L661" s="1249"/>
      <c r="M661" s="1249"/>
      <c r="N661" s="1249"/>
      <c r="O661" s="1249"/>
      <c r="P661" s="1250"/>
      <c r="Q661" s="1298"/>
    </row>
    <row r="662" spans="1:17" ht="15.5">
      <c r="A662" s="1298"/>
      <c r="B662" s="1244">
        <v>46385</v>
      </c>
      <c r="C662" s="1245">
        <v>0</v>
      </c>
      <c r="D662" s="1246"/>
      <c r="E662" s="1246"/>
      <c r="F662" s="1246"/>
      <c r="G662" s="1247">
        <v>0</v>
      </c>
      <c r="H662" s="1248"/>
      <c r="I662" s="1249"/>
      <c r="J662" s="1249"/>
      <c r="K662" s="1249"/>
      <c r="L662" s="1249"/>
      <c r="M662" s="1249"/>
      <c r="N662" s="1249"/>
      <c r="O662" s="1249"/>
      <c r="P662" s="1250"/>
      <c r="Q662" s="1298"/>
    </row>
    <row r="663" spans="1:17" ht="15.5">
      <c r="A663" s="1298"/>
      <c r="B663" s="1244">
        <v>46386</v>
      </c>
      <c r="C663" s="1245">
        <v>0</v>
      </c>
      <c r="D663" s="1246"/>
      <c r="E663" s="1246"/>
      <c r="F663" s="1246"/>
      <c r="G663" s="1247">
        <v>0</v>
      </c>
      <c r="H663" s="1248"/>
      <c r="I663" s="1249"/>
      <c r="J663" s="1249"/>
      <c r="K663" s="1249"/>
      <c r="L663" s="1249"/>
      <c r="M663" s="1249"/>
      <c r="N663" s="1249"/>
      <c r="O663" s="1249"/>
      <c r="P663" s="1250"/>
      <c r="Q663" s="1298"/>
    </row>
    <row r="664" spans="1:17" ht="15.5">
      <c r="A664" s="1298"/>
      <c r="B664" s="1244">
        <v>46387</v>
      </c>
      <c r="C664" s="1245">
        <v>0</v>
      </c>
      <c r="D664" s="1246"/>
      <c r="E664" s="1246"/>
      <c r="F664" s="1246"/>
      <c r="G664" s="1247">
        <v>0</v>
      </c>
      <c r="H664" s="1248"/>
      <c r="I664" s="1249"/>
      <c r="J664" s="1249"/>
      <c r="K664" s="1249"/>
      <c r="L664" s="1249"/>
      <c r="M664" s="1249"/>
      <c r="N664" s="1249"/>
      <c r="O664" s="1249"/>
      <c r="P664" s="1250"/>
      <c r="Q664" s="1298"/>
    </row>
    <row r="665" spans="1:17" ht="15.5">
      <c r="A665" s="1298"/>
      <c r="B665" s="1244">
        <v>46388</v>
      </c>
      <c r="C665" s="1245">
        <v>0</v>
      </c>
      <c r="D665" s="1246"/>
      <c r="E665" s="1246"/>
      <c r="F665" s="1246"/>
      <c r="G665" s="1247">
        <v>0</v>
      </c>
      <c r="H665" s="1248"/>
      <c r="I665" s="1249"/>
      <c r="J665" s="1249"/>
      <c r="K665" s="1249"/>
      <c r="L665" s="1249"/>
      <c r="M665" s="1249"/>
      <c r="N665" s="1249"/>
      <c r="O665" s="1249"/>
      <c r="P665" s="1250"/>
      <c r="Q665" s="1298"/>
    </row>
    <row r="666" spans="1:17" ht="15.5">
      <c r="A666" s="1298"/>
      <c r="B666" s="1244">
        <v>46389</v>
      </c>
      <c r="C666" s="1245">
        <v>0</v>
      </c>
      <c r="D666" s="1246"/>
      <c r="E666" s="1246"/>
      <c r="F666" s="1246"/>
      <c r="G666" s="1247">
        <v>0</v>
      </c>
      <c r="H666" s="1248"/>
      <c r="I666" s="1249"/>
      <c r="J666" s="1249"/>
      <c r="K666" s="1249"/>
      <c r="L666" s="1249"/>
      <c r="M666" s="1249"/>
      <c r="N666" s="1249"/>
      <c r="O666" s="1249"/>
      <c r="P666" s="1250"/>
      <c r="Q666" s="1298"/>
    </row>
    <row r="667" spans="1:17" ht="15.5">
      <c r="A667" s="1298"/>
      <c r="B667" s="1244">
        <v>46390</v>
      </c>
      <c r="C667" s="1245">
        <v>0</v>
      </c>
      <c r="D667" s="1246"/>
      <c r="E667" s="1246"/>
      <c r="F667" s="1246"/>
      <c r="G667" s="1247">
        <v>0</v>
      </c>
      <c r="H667" s="1248"/>
      <c r="I667" s="1249"/>
      <c r="J667" s="1249"/>
      <c r="K667" s="1249"/>
      <c r="L667" s="1249"/>
      <c r="M667" s="1249"/>
      <c r="N667" s="1249"/>
      <c r="O667" s="1249"/>
      <c r="P667" s="1250"/>
      <c r="Q667" s="1298"/>
    </row>
    <row r="668" spans="1:17" ht="15.5">
      <c r="A668" s="1298"/>
      <c r="B668" s="1244">
        <v>46391</v>
      </c>
      <c r="C668" s="1245">
        <v>0</v>
      </c>
      <c r="D668" s="1246"/>
      <c r="E668" s="1246"/>
      <c r="F668" s="1246"/>
      <c r="G668" s="1247">
        <v>0</v>
      </c>
      <c r="H668" s="1248"/>
      <c r="I668" s="1249"/>
      <c r="J668" s="1249"/>
      <c r="K668" s="1249"/>
      <c r="L668" s="1249"/>
      <c r="M668" s="1249"/>
      <c r="N668" s="1249"/>
      <c r="O668" s="1249"/>
      <c r="P668" s="1250"/>
      <c r="Q668" s="1298"/>
    </row>
    <row r="669" spans="1:17" ht="15.5">
      <c r="A669" s="1298"/>
      <c r="B669" s="1244">
        <v>46392</v>
      </c>
      <c r="C669" s="1245">
        <v>0</v>
      </c>
      <c r="D669" s="1246"/>
      <c r="E669" s="1246"/>
      <c r="F669" s="1246"/>
      <c r="G669" s="1247">
        <v>0</v>
      </c>
      <c r="H669" s="1248"/>
      <c r="I669" s="1249"/>
      <c r="J669" s="1249"/>
      <c r="K669" s="1249"/>
      <c r="L669" s="1249"/>
      <c r="M669" s="1249"/>
      <c r="N669" s="1249"/>
      <c r="O669" s="1249"/>
      <c r="P669" s="1250"/>
      <c r="Q669" s="1298"/>
    </row>
    <row r="670" spans="1:17" ht="15.5">
      <c r="A670" s="1298"/>
      <c r="B670" s="1244">
        <v>46393</v>
      </c>
      <c r="C670" s="1245">
        <v>0</v>
      </c>
      <c r="D670" s="1246"/>
      <c r="E670" s="1246"/>
      <c r="F670" s="1246"/>
      <c r="G670" s="1247">
        <v>0</v>
      </c>
      <c r="H670" s="1248"/>
      <c r="I670" s="1249"/>
      <c r="J670" s="1249"/>
      <c r="K670" s="1249"/>
      <c r="L670" s="1249"/>
      <c r="M670" s="1249"/>
      <c r="N670" s="1249"/>
      <c r="O670" s="1249"/>
      <c r="P670" s="1250"/>
      <c r="Q670" s="1298"/>
    </row>
    <row r="671" spans="1:17" ht="15.5">
      <c r="A671" s="1298"/>
      <c r="B671" s="1244">
        <v>46394</v>
      </c>
      <c r="C671" s="1245">
        <v>0</v>
      </c>
      <c r="D671" s="1246"/>
      <c r="E671" s="1246"/>
      <c r="F671" s="1246"/>
      <c r="G671" s="1247">
        <v>0</v>
      </c>
      <c r="H671" s="1248"/>
      <c r="I671" s="1249"/>
      <c r="J671" s="1249"/>
      <c r="K671" s="1249"/>
      <c r="L671" s="1249"/>
      <c r="M671" s="1249"/>
      <c r="N671" s="1249"/>
      <c r="O671" s="1249"/>
      <c r="P671" s="1250"/>
      <c r="Q671" s="1298"/>
    </row>
    <row r="672" spans="1:17" ht="15.5">
      <c r="A672" s="1298"/>
      <c r="B672" s="1244">
        <v>46395</v>
      </c>
      <c r="C672" s="1245">
        <v>0</v>
      </c>
      <c r="D672" s="1246"/>
      <c r="E672" s="1246"/>
      <c r="F672" s="1246"/>
      <c r="G672" s="1247">
        <v>0</v>
      </c>
      <c r="H672" s="1248"/>
      <c r="I672" s="1249"/>
      <c r="J672" s="1249"/>
      <c r="K672" s="1249"/>
      <c r="L672" s="1249"/>
      <c r="M672" s="1249"/>
      <c r="N672" s="1249"/>
      <c r="O672" s="1249"/>
      <c r="P672" s="1250"/>
      <c r="Q672" s="1298"/>
    </row>
    <row r="673" spans="1:17" ht="15.5">
      <c r="A673" s="1298"/>
      <c r="B673" s="1244">
        <v>46396</v>
      </c>
      <c r="C673" s="1245">
        <v>0</v>
      </c>
      <c r="D673" s="1246"/>
      <c r="E673" s="1246"/>
      <c r="F673" s="1246"/>
      <c r="G673" s="1247">
        <v>0</v>
      </c>
      <c r="H673" s="1248"/>
      <c r="I673" s="1249"/>
      <c r="J673" s="1249"/>
      <c r="K673" s="1249"/>
      <c r="L673" s="1249"/>
      <c r="M673" s="1249"/>
      <c r="N673" s="1249"/>
      <c r="O673" s="1249"/>
      <c r="P673" s="1250"/>
      <c r="Q673" s="1298"/>
    </row>
    <row r="674" spans="1:17" ht="15.5">
      <c r="A674" s="1298"/>
      <c r="B674" s="1244">
        <v>46397</v>
      </c>
      <c r="C674" s="1245">
        <v>0</v>
      </c>
      <c r="D674" s="1246"/>
      <c r="E674" s="1246"/>
      <c r="F674" s="1246"/>
      <c r="G674" s="1247">
        <v>0</v>
      </c>
      <c r="H674" s="1248"/>
      <c r="I674" s="1249"/>
      <c r="J674" s="1249"/>
      <c r="K674" s="1249"/>
      <c r="L674" s="1249"/>
      <c r="M674" s="1249"/>
      <c r="N674" s="1249"/>
      <c r="O674" s="1249"/>
      <c r="P674" s="1250"/>
      <c r="Q674" s="1298"/>
    </row>
    <row r="675" spans="1:17" ht="15.5">
      <c r="A675" s="1298"/>
      <c r="B675" s="1244">
        <v>46398</v>
      </c>
      <c r="C675" s="1245">
        <v>0</v>
      </c>
      <c r="D675" s="1246"/>
      <c r="E675" s="1246"/>
      <c r="F675" s="1246"/>
      <c r="G675" s="1247">
        <v>0</v>
      </c>
      <c r="H675" s="1248"/>
      <c r="I675" s="1249"/>
      <c r="J675" s="1249"/>
      <c r="K675" s="1249"/>
      <c r="L675" s="1249"/>
      <c r="M675" s="1249"/>
      <c r="N675" s="1249"/>
      <c r="O675" s="1249"/>
      <c r="P675" s="1250"/>
      <c r="Q675" s="1298"/>
    </row>
    <row r="676" spans="1:17" ht="15.5">
      <c r="A676" s="1298"/>
      <c r="B676" s="1244">
        <v>46399</v>
      </c>
      <c r="C676" s="1245">
        <v>0</v>
      </c>
      <c r="D676" s="1246"/>
      <c r="E676" s="1246"/>
      <c r="F676" s="1246"/>
      <c r="G676" s="1247">
        <v>0</v>
      </c>
      <c r="H676" s="1248"/>
      <c r="I676" s="1249"/>
      <c r="J676" s="1249"/>
      <c r="K676" s="1249"/>
      <c r="L676" s="1249"/>
      <c r="M676" s="1249"/>
      <c r="N676" s="1249"/>
      <c r="O676" s="1249"/>
      <c r="P676" s="1250"/>
      <c r="Q676" s="1298"/>
    </row>
    <row r="677" spans="1:17" ht="15.5">
      <c r="A677" s="1298"/>
      <c r="B677" s="1244">
        <v>46400</v>
      </c>
      <c r="C677" s="1245">
        <v>0</v>
      </c>
      <c r="D677" s="1246"/>
      <c r="E677" s="1246"/>
      <c r="F677" s="1246"/>
      <c r="G677" s="1247">
        <v>0</v>
      </c>
      <c r="H677" s="1248"/>
      <c r="I677" s="1249"/>
      <c r="J677" s="1249"/>
      <c r="K677" s="1249"/>
      <c r="L677" s="1249"/>
      <c r="M677" s="1249"/>
      <c r="N677" s="1249"/>
      <c r="O677" s="1249"/>
      <c r="P677" s="1250"/>
      <c r="Q677" s="1298"/>
    </row>
    <row r="678" spans="1:17" ht="15.5">
      <c r="A678" s="1298"/>
      <c r="B678" s="1244">
        <v>46401</v>
      </c>
      <c r="C678" s="1245">
        <v>0</v>
      </c>
      <c r="D678" s="1246"/>
      <c r="E678" s="1246"/>
      <c r="F678" s="1246"/>
      <c r="G678" s="1247">
        <v>0</v>
      </c>
      <c r="H678" s="1248"/>
      <c r="I678" s="1249"/>
      <c r="J678" s="1249"/>
      <c r="K678" s="1249"/>
      <c r="L678" s="1249"/>
      <c r="M678" s="1249"/>
      <c r="N678" s="1249"/>
      <c r="O678" s="1249"/>
      <c r="P678" s="1250"/>
      <c r="Q678" s="1298"/>
    </row>
    <row r="679" spans="1:17" ht="15.5">
      <c r="A679" s="1298"/>
      <c r="B679" s="1244">
        <v>46402</v>
      </c>
      <c r="C679" s="1245">
        <v>0</v>
      </c>
      <c r="D679" s="1246"/>
      <c r="E679" s="1246"/>
      <c r="F679" s="1246"/>
      <c r="G679" s="1247">
        <v>0</v>
      </c>
      <c r="H679" s="1248"/>
      <c r="I679" s="1249"/>
      <c r="J679" s="1249"/>
      <c r="K679" s="1249"/>
      <c r="L679" s="1249"/>
      <c r="M679" s="1249"/>
      <c r="N679" s="1249"/>
      <c r="O679" s="1249"/>
      <c r="P679" s="1250"/>
      <c r="Q679" s="1298"/>
    </row>
    <row r="680" spans="1:17" ht="15.5">
      <c r="A680" s="1298"/>
      <c r="B680" s="1244">
        <v>46403</v>
      </c>
      <c r="C680" s="1245">
        <v>0</v>
      </c>
      <c r="D680" s="1246"/>
      <c r="E680" s="1246"/>
      <c r="F680" s="1246"/>
      <c r="G680" s="1247">
        <v>0</v>
      </c>
      <c r="H680" s="1248"/>
      <c r="I680" s="1249"/>
      <c r="J680" s="1249"/>
      <c r="K680" s="1249"/>
      <c r="L680" s="1249"/>
      <c r="M680" s="1249"/>
      <c r="N680" s="1249"/>
      <c r="O680" s="1249"/>
      <c r="P680" s="1250"/>
      <c r="Q680" s="1298"/>
    </row>
    <row r="681" spans="1:17" ht="15.5">
      <c r="A681" s="1298"/>
      <c r="B681" s="1244">
        <v>46404</v>
      </c>
      <c r="C681" s="1245">
        <v>0</v>
      </c>
      <c r="D681" s="1246"/>
      <c r="E681" s="1246"/>
      <c r="F681" s="1246"/>
      <c r="G681" s="1247">
        <v>0</v>
      </c>
      <c r="H681" s="1248"/>
      <c r="I681" s="1249"/>
      <c r="J681" s="1249"/>
      <c r="K681" s="1249"/>
      <c r="L681" s="1249"/>
      <c r="M681" s="1249"/>
      <c r="N681" s="1249"/>
      <c r="O681" s="1249"/>
      <c r="P681" s="1250"/>
      <c r="Q681" s="1298"/>
    </row>
    <row r="682" spans="1:17" ht="15.5">
      <c r="A682" s="1298"/>
      <c r="B682" s="1244">
        <v>46405</v>
      </c>
      <c r="C682" s="1245">
        <v>0</v>
      </c>
      <c r="D682" s="1246"/>
      <c r="E682" s="1246"/>
      <c r="F682" s="1246"/>
      <c r="G682" s="1247">
        <v>0</v>
      </c>
      <c r="H682" s="1248"/>
      <c r="I682" s="1249"/>
      <c r="J682" s="1249"/>
      <c r="K682" s="1249"/>
      <c r="L682" s="1249"/>
      <c r="M682" s="1249"/>
      <c r="N682" s="1249"/>
      <c r="O682" s="1249"/>
      <c r="P682" s="1250"/>
      <c r="Q682" s="1298"/>
    </row>
    <row r="683" spans="1:17" ht="15.5">
      <c r="A683" s="1298"/>
      <c r="B683" s="1244">
        <v>46406</v>
      </c>
      <c r="C683" s="1245">
        <v>0</v>
      </c>
      <c r="D683" s="1246"/>
      <c r="E683" s="1246"/>
      <c r="F683" s="1246"/>
      <c r="G683" s="1247">
        <v>0</v>
      </c>
      <c r="H683" s="1248"/>
      <c r="I683" s="1249"/>
      <c r="J683" s="1249"/>
      <c r="K683" s="1249"/>
      <c r="L683" s="1249"/>
      <c r="M683" s="1249"/>
      <c r="N683" s="1249"/>
      <c r="O683" s="1249"/>
      <c r="P683" s="1250"/>
      <c r="Q683" s="1298"/>
    </row>
    <row r="684" spans="1:17" ht="15.5">
      <c r="A684" s="1298"/>
      <c r="B684" s="1244">
        <v>46407</v>
      </c>
      <c r="C684" s="1245">
        <v>0</v>
      </c>
      <c r="D684" s="1246"/>
      <c r="E684" s="1246"/>
      <c r="F684" s="1246"/>
      <c r="G684" s="1247">
        <v>0</v>
      </c>
      <c r="H684" s="1248"/>
      <c r="I684" s="1249"/>
      <c r="J684" s="1249"/>
      <c r="K684" s="1249"/>
      <c r="L684" s="1249"/>
      <c r="M684" s="1249"/>
      <c r="N684" s="1249"/>
      <c r="O684" s="1249"/>
      <c r="P684" s="1250"/>
      <c r="Q684" s="1298"/>
    </row>
    <row r="685" spans="1:17" ht="15.5">
      <c r="A685" s="1298"/>
      <c r="B685" s="1244">
        <v>46408</v>
      </c>
      <c r="C685" s="1245">
        <v>0</v>
      </c>
      <c r="D685" s="1246"/>
      <c r="E685" s="1246"/>
      <c r="F685" s="1246"/>
      <c r="G685" s="1247">
        <v>0</v>
      </c>
      <c r="H685" s="1248"/>
      <c r="I685" s="1249"/>
      <c r="J685" s="1249"/>
      <c r="K685" s="1249"/>
      <c r="L685" s="1249"/>
      <c r="M685" s="1249"/>
      <c r="N685" s="1249"/>
      <c r="O685" s="1249"/>
      <c r="P685" s="1250"/>
      <c r="Q685" s="1298"/>
    </row>
    <row r="686" spans="1:17" ht="15.5">
      <c r="A686" s="1298"/>
      <c r="B686" s="1244">
        <v>46409</v>
      </c>
      <c r="C686" s="1245">
        <v>0</v>
      </c>
      <c r="D686" s="1246"/>
      <c r="E686" s="1246"/>
      <c r="F686" s="1246"/>
      <c r="G686" s="1247">
        <v>0</v>
      </c>
      <c r="H686" s="1248"/>
      <c r="I686" s="1249"/>
      <c r="J686" s="1249"/>
      <c r="K686" s="1249"/>
      <c r="L686" s="1249"/>
      <c r="M686" s="1249"/>
      <c r="N686" s="1249"/>
      <c r="O686" s="1249"/>
      <c r="P686" s="1250"/>
      <c r="Q686" s="1298"/>
    </row>
    <row r="687" spans="1:17" ht="15.5">
      <c r="A687" s="1298"/>
      <c r="B687" s="1244">
        <v>46410</v>
      </c>
      <c r="C687" s="1245">
        <v>0</v>
      </c>
      <c r="D687" s="1246"/>
      <c r="E687" s="1246"/>
      <c r="F687" s="1246"/>
      <c r="G687" s="1247">
        <v>0</v>
      </c>
      <c r="H687" s="1248"/>
      <c r="I687" s="1249"/>
      <c r="J687" s="1249"/>
      <c r="K687" s="1249"/>
      <c r="L687" s="1249"/>
      <c r="M687" s="1249"/>
      <c r="N687" s="1249"/>
      <c r="O687" s="1249"/>
      <c r="P687" s="1250"/>
      <c r="Q687" s="1298"/>
    </row>
    <row r="688" spans="1:17" ht="15.5">
      <c r="A688" s="1298"/>
      <c r="B688" s="1244">
        <v>46411</v>
      </c>
      <c r="C688" s="1245">
        <v>0</v>
      </c>
      <c r="D688" s="1246"/>
      <c r="E688" s="1246"/>
      <c r="F688" s="1246"/>
      <c r="G688" s="1247">
        <v>0</v>
      </c>
      <c r="H688" s="1248"/>
      <c r="I688" s="1249"/>
      <c r="J688" s="1249"/>
      <c r="K688" s="1249"/>
      <c r="L688" s="1249"/>
      <c r="M688" s="1249"/>
      <c r="N688" s="1249"/>
      <c r="O688" s="1249"/>
      <c r="P688" s="1250"/>
      <c r="Q688" s="1298"/>
    </row>
    <row r="689" spans="1:17" ht="15.5">
      <c r="A689" s="1298"/>
      <c r="B689" s="1244">
        <v>46412</v>
      </c>
      <c r="C689" s="1245">
        <v>0</v>
      </c>
      <c r="D689" s="1246"/>
      <c r="E689" s="1246"/>
      <c r="F689" s="1246"/>
      <c r="G689" s="1247">
        <v>0</v>
      </c>
      <c r="H689" s="1248"/>
      <c r="I689" s="1249"/>
      <c r="J689" s="1249"/>
      <c r="K689" s="1249"/>
      <c r="L689" s="1249"/>
      <c r="M689" s="1249"/>
      <c r="N689" s="1249"/>
      <c r="O689" s="1249"/>
      <c r="P689" s="1250"/>
      <c r="Q689" s="1298"/>
    </row>
    <row r="690" spans="1:17" ht="15.5">
      <c r="A690" s="1298"/>
      <c r="B690" s="1244">
        <v>46413</v>
      </c>
      <c r="C690" s="1245">
        <v>0</v>
      </c>
      <c r="D690" s="1246"/>
      <c r="E690" s="1246"/>
      <c r="F690" s="1246"/>
      <c r="G690" s="1247">
        <v>0</v>
      </c>
      <c r="H690" s="1248"/>
      <c r="I690" s="1249"/>
      <c r="J690" s="1249"/>
      <c r="K690" s="1249"/>
      <c r="L690" s="1249"/>
      <c r="M690" s="1249"/>
      <c r="N690" s="1249"/>
      <c r="O690" s="1249"/>
      <c r="P690" s="1250"/>
      <c r="Q690" s="1298"/>
    </row>
    <row r="691" spans="1:17" ht="15.5">
      <c r="A691" s="1298"/>
      <c r="B691" s="1244">
        <v>46414</v>
      </c>
      <c r="C691" s="1245">
        <v>0</v>
      </c>
      <c r="D691" s="1246"/>
      <c r="E691" s="1246"/>
      <c r="F691" s="1246"/>
      <c r="G691" s="1247">
        <v>0</v>
      </c>
      <c r="H691" s="1248"/>
      <c r="I691" s="1249"/>
      <c r="J691" s="1249"/>
      <c r="K691" s="1249"/>
      <c r="L691" s="1249"/>
      <c r="M691" s="1249"/>
      <c r="N691" s="1249"/>
      <c r="O691" s="1249"/>
      <c r="P691" s="1250"/>
      <c r="Q691" s="1298"/>
    </row>
    <row r="692" spans="1:17" ht="15.5">
      <c r="A692" s="1298"/>
      <c r="B692" s="1244">
        <v>46415</v>
      </c>
      <c r="C692" s="1245">
        <v>0</v>
      </c>
      <c r="D692" s="1246"/>
      <c r="E692" s="1246"/>
      <c r="F692" s="1246"/>
      <c r="G692" s="1247">
        <v>0</v>
      </c>
      <c r="H692" s="1248"/>
      <c r="I692" s="1249"/>
      <c r="J692" s="1249"/>
      <c r="K692" s="1249"/>
      <c r="L692" s="1249"/>
      <c r="M692" s="1249"/>
      <c r="N692" s="1249"/>
      <c r="O692" s="1249"/>
      <c r="P692" s="1250"/>
      <c r="Q692" s="1298"/>
    </row>
    <row r="693" spans="1:17" ht="15.5">
      <c r="A693" s="1298"/>
      <c r="B693" s="1244">
        <v>46416</v>
      </c>
      <c r="C693" s="1245">
        <v>0</v>
      </c>
      <c r="D693" s="1246"/>
      <c r="E693" s="1246"/>
      <c r="F693" s="1246"/>
      <c r="G693" s="1247">
        <v>0</v>
      </c>
      <c r="H693" s="1248"/>
      <c r="I693" s="1249"/>
      <c r="J693" s="1249"/>
      <c r="K693" s="1249"/>
      <c r="L693" s="1249"/>
      <c r="M693" s="1249"/>
      <c r="N693" s="1249"/>
      <c r="O693" s="1249"/>
      <c r="P693" s="1250"/>
      <c r="Q693" s="1298"/>
    </row>
    <row r="694" spans="1:17" ht="15.5">
      <c r="A694" s="1298"/>
      <c r="B694" s="1244">
        <v>46417</v>
      </c>
      <c r="C694" s="1245">
        <v>0</v>
      </c>
      <c r="D694" s="1246"/>
      <c r="E694" s="1246"/>
      <c r="F694" s="1246"/>
      <c r="G694" s="1247">
        <v>0</v>
      </c>
      <c r="H694" s="1248"/>
      <c r="I694" s="1249"/>
      <c r="J694" s="1249"/>
      <c r="K694" s="1249"/>
      <c r="L694" s="1249"/>
      <c r="M694" s="1249"/>
      <c r="N694" s="1249"/>
      <c r="O694" s="1249"/>
      <c r="P694" s="1250"/>
      <c r="Q694" s="1298"/>
    </row>
    <row r="695" spans="1:17" ht="15.5">
      <c r="A695" s="1298"/>
      <c r="B695" s="1244">
        <v>46418</v>
      </c>
      <c r="C695" s="1245">
        <v>0</v>
      </c>
      <c r="D695" s="1246"/>
      <c r="E695" s="1246"/>
      <c r="F695" s="1246"/>
      <c r="G695" s="1247">
        <v>0</v>
      </c>
      <c r="H695" s="1248"/>
      <c r="I695" s="1249"/>
      <c r="J695" s="1249"/>
      <c r="K695" s="1249"/>
      <c r="L695" s="1249"/>
      <c r="M695" s="1249"/>
      <c r="N695" s="1249"/>
      <c r="O695" s="1249"/>
      <c r="P695" s="1250"/>
      <c r="Q695" s="1298"/>
    </row>
    <row r="696" spans="1:17" ht="15.5">
      <c r="A696" s="1298"/>
      <c r="B696" s="1244">
        <v>46419</v>
      </c>
      <c r="C696" s="1245">
        <v>0</v>
      </c>
      <c r="D696" s="1246"/>
      <c r="E696" s="1246"/>
      <c r="F696" s="1246"/>
      <c r="G696" s="1247">
        <v>0</v>
      </c>
      <c r="H696" s="1248"/>
      <c r="I696" s="1249"/>
      <c r="J696" s="1249"/>
      <c r="K696" s="1249"/>
      <c r="L696" s="1249"/>
      <c r="M696" s="1249"/>
      <c r="N696" s="1249"/>
      <c r="O696" s="1249"/>
      <c r="P696" s="1250"/>
      <c r="Q696" s="1298"/>
    </row>
    <row r="697" spans="1:17" ht="15.5">
      <c r="A697" s="1298"/>
      <c r="B697" s="1244">
        <v>46420</v>
      </c>
      <c r="C697" s="1245">
        <v>0</v>
      </c>
      <c r="D697" s="1246"/>
      <c r="E697" s="1246"/>
      <c r="F697" s="1246"/>
      <c r="G697" s="1247">
        <v>0</v>
      </c>
      <c r="H697" s="1248"/>
      <c r="I697" s="1249"/>
      <c r="J697" s="1249"/>
      <c r="K697" s="1249"/>
      <c r="L697" s="1249"/>
      <c r="M697" s="1249"/>
      <c r="N697" s="1249"/>
      <c r="O697" s="1249"/>
      <c r="P697" s="1250"/>
      <c r="Q697" s="1298"/>
    </row>
    <row r="698" spans="1:17" ht="15.5">
      <c r="A698" s="1298"/>
      <c r="B698" s="1244">
        <v>46421</v>
      </c>
      <c r="C698" s="1245">
        <v>0</v>
      </c>
      <c r="D698" s="1246"/>
      <c r="E698" s="1246"/>
      <c r="F698" s="1246"/>
      <c r="G698" s="1247">
        <v>0</v>
      </c>
      <c r="H698" s="1248"/>
      <c r="I698" s="1249"/>
      <c r="J698" s="1249"/>
      <c r="K698" s="1249"/>
      <c r="L698" s="1249"/>
      <c r="M698" s="1249"/>
      <c r="N698" s="1249"/>
      <c r="O698" s="1249"/>
      <c r="P698" s="1250"/>
      <c r="Q698" s="1298"/>
    </row>
    <row r="699" spans="1:17" ht="15.5">
      <c r="A699" s="1298"/>
      <c r="B699" s="1244">
        <v>46422</v>
      </c>
      <c r="C699" s="1245">
        <v>0</v>
      </c>
      <c r="D699" s="1246"/>
      <c r="E699" s="1246"/>
      <c r="F699" s="1246"/>
      <c r="G699" s="1247">
        <v>0</v>
      </c>
      <c r="H699" s="1248"/>
      <c r="I699" s="1249"/>
      <c r="J699" s="1249"/>
      <c r="K699" s="1249"/>
      <c r="L699" s="1249"/>
      <c r="M699" s="1249"/>
      <c r="N699" s="1249"/>
      <c r="O699" s="1249"/>
      <c r="P699" s="1250"/>
      <c r="Q699" s="1298"/>
    </row>
    <row r="700" spans="1:17" ht="15.5">
      <c r="A700" s="1298"/>
      <c r="B700" s="1244">
        <v>46423</v>
      </c>
      <c r="C700" s="1245">
        <v>0</v>
      </c>
      <c r="D700" s="1246"/>
      <c r="E700" s="1246"/>
      <c r="F700" s="1246"/>
      <c r="G700" s="1247">
        <v>0</v>
      </c>
      <c r="H700" s="1248"/>
      <c r="I700" s="1249"/>
      <c r="J700" s="1249"/>
      <c r="K700" s="1249"/>
      <c r="L700" s="1249"/>
      <c r="M700" s="1249"/>
      <c r="N700" s="1249"/>
      <c r="O700" s="1249"/>
      <c r="P700" s="1250"/>
      <c r="Q700" s="1298"/>
    </row>
    <row r="701" spans="1:17" ht="15.5">
      <c r="A701" s="1298"/>
      <c r="B701" s="1244">
        <v>46424</v>
      </c>
      <c r="C701" s="1245">
        <v>0</v>
      </c>
      <c r="D701" s="1246"/>
      <c r="E701" s="1246"/>
      <c r="F701" s="1246"/>
      <c r="G701" s="1247">
        <v>0</v>
      </c>
      <c r="H701" s="1248"/>
      <c r="I701" s="1249"/>
      <c r="J701" s="1249"/>
      <c r="K701" s="1249"/>
      <c r="L701" s="1249"/>
      <c r="M701" s="1249"/>
      <c r="N701" s="1249"/>
      <c r="O701" s="1249"/>
      <c r="P701" s="1250"/>
      <c r="Q701" s="1298"/>
    </row>
    <row r="702" spans="1:17" ht="15.5">
      <c r="A702" s="1298"/>
      <c r="B702" s="1244">
        <v>46425</v>
      </c>
      <c r="C702" s="1245">
        <v>0</v>
      </c>
      <c r="D702" s="1246"/>
      <c r="E702" s="1246"/>
      <c r="F702" s="1246"/>
      <c r="G702" s="1247">
        <v>0</v>
      </c>
      <c r="H702" s="1248"/>
      <c r="I702" s="1249"/>
      <c r="J702" s="1249"/>
      <c r="K702" s="1249"/>
      <c r="L702" s="1249"/>
      <c r="M702" s="1249"/>
      <c r="N702" s="1249"/>
      <c r="O702" s="1249"/>
      <c r="P702" s="1250"/>
      <c r="Q702" s="1298"/>
    </row>
    <row r="703" spans="1:17" ht="15.5">
      <c r="A703" s="1298"/>
      <c r="B703" s="1244">
        <v>46426</v>
      </c>
      <c r="C703" s="1245">
        <v>0</v>
      </c>
      <c r="D703" s="1246"/>
      <c r="E703" s="1246"/>
      <c r="F703" s="1246"/>
      <c r="G703" s="1247">
        <v>0</v>
      </c>
      <c r="H703" s="1248"/>
      <c r="I703" s="1249"/>
      <c r="J703" s="1249"/>
      <c r="K703" s="1249"/>
      <c r="L703" s="1249"/>
      <c r="M703" s="1249"/>
      <c r="N703" s="1249"/>
      <c r="O703" s="1249"/>
      <c r="P703" s="1250"/>
      <c r="Q703" s="1298"/>
    </row>
    <row r="704" spans="1:17" ht="15.5">
      <c r="A704" s="1298"/>
      <c r="B704" s="1244">
        <v>46427</v>
      </c>
      <c r="C704" s="1245">
        <v>0</v>
      </c>
      <c r="D704" s="1246"/>
      <c r="E704" s="1246"/>
      <c r="F704" s="1246"/>
      <c r="G704" s="1247">
        <v>0</v>
      </c>
      <c r="H704" s="1248"/>
      <c r="I704" s="1249"/>
      <c r="J704" s="1249"/>
      <c r="K704" s="1249"/>
      <c r="L704" s="1249"/>
      <c r="M704" s="1249"/>
      <c r="N704" s="1249"/>
      <c r="O704" s="1249"/>
      <c r="P704" s="1250"/>
      <c r="Q704" s="1298"/>
    </row>
    <row r="705" spans="1:17" ht="15.5">
      <c r="A705" s="1298"/>
      <c r="B705" s="1244">
        <v>46428</v>
      </c>
      <c r="C705" s="1245">
        <v>0</v>
      </c>
      <c r="D705" s="1246"/>
      <c r="E705" s="1246"/>
      <c r="F705" s="1246"/>
      <c r="G705" s="1247">
        <v>0</v>
      </c>
      <c r="H705" s="1248"/>
      <c r="I705" s="1249"/>
      <c r="J705" s="1249"/>
      <c r="K705" s="1249"/>
      <c r="L705" s="1249"/>
      <c r="M705" s="1249"/>
      <c r="N705" s="1249"/>
      <c r="O705" s="1249"/>
      <c r="P705" s="1250"/>
      <c r="Q705" s="1298"/>
    </row>
    <row r="706" spans="1:17" ht="15.5">
      <c r="A706" s="1298"/>
      <c r="B706" s="1244">
        <v>46429</v>
      </c>
      <c r="C706" s="1245">
        <v>0</v>
      </c>
      <c r="D706" s="1246"/>
      <c r="E706" s="1246"/>
      <c r="F706" s="1246"/>
      <c r="G706" s="1247">
        <v>0</v>
      </c>
      <c r="H706" s="1248"/>
      <c r="I706" s="1249"/>
      <c r="J706" s="1249"/>
      <c r="K706" s="1249"/>
      <c r="L706" s="1249"/>
      <c r="M706" s="1249"/>
      <c r="N706" s="1249"/>
      <c r="O706" s="1249"/>
      <c r="P706" s="1250"/>
      <c r="Q706" s="1298"/>
    </row>
    <row r="707" spans="1:17" ht="15.5">
      <c r="A707" s="1298"/>
      <c r="B707" s="1244">
        <v>46430</v>
      </c>
      <c r="C707" s="1245">
        <v>0</v>
      </c>
      <c r="D707" s="1246"/>
      <c r="E707" s="1246"/>
      <c r="F707" s="1246"/>
      <c r="G707" s="1247">
        <v>0</v>
      </c>
      <c r="H707" s="1248"/>
      <c r="I707" s="1249"/>
      <c r="J707" s="1249"/>
      <c r="K707" s="1249"/>
      <c r="L707" s="1249"/>
      <c r="M707" s="1249"/>
      <c r="N707" s="1249"/>
      <c r="O707" s="1249"/>
      <c r="P707" s="1250"/>
      <c r="Q707" s="1298"/>
    </row>
    <row r="708" spans="1:17" ht="15.5">
      <c r="A708" s="1298"/>
      <c r="B708" s="1244">
        <v>46431</v>
      </c>
      <c r="C708" s="1245">
        <v>0</v>
      </c>
      <c r="D708" s="1246"/>
      <c r="E708" s="1246"/>
      <c r="F708" s="1246"/>
      <c r="G708" s="1247">
        <v>0</v>
      </c>
      <c r="H708" s="1248"/>
      <c r="I708" s="1249"/>
      <c r="J708" s="1249"/>
      <c r="K708" s="1249"/>
      <c r="L708" s="1249"/>
      <c r="M708" s="1249"/>
      <c r="N708" s="1249"/>
      <c r="O708" s="1249"/>
      <c r="P708" s="1250"/>
      <c r="Q708" s="1298"/>
    </row>
    <row r="709" spans="1:17" ht="15.5">
      <c r="A709" s="1298"/>
      <c r="B709" s="1244">
        <v>46432</v>
      </c>
      <c r="C709" s="1245">
        <v>0</v>
      </c>
      <c r="D709" s="1246"/>
      <c r="E709" s="1246"/>
      <c r="F709" s="1246"/>
      <c r="G709" s="1247">
        <v>0</v>
      </c>
      <c r="H709" s="1248"/>
      <c r="I709" s="1249"/>
      <c r="J709" s="1249"/>
      <c r="K709" s="1249"/>
      <c r="L709" s="1249"/>
      <c r="M709" s="1249"/>
      <c r="N709" s="1249"/>
      <c r="O709" s="1249"/>
      <c r="P709" s="1250"/>
      <c r="Q709" s="1298"/>
    </row>
    <row r="710" spans="1:17" ht="15.5">
      <c r="A710" s="1298"/>
      <c r="B710" s="1244">
        <v>46433</v>
      </c>
      <c r="C710" s="1245">
        <v>0</v>
      </c>
      <c r="D710" s="1246"/>
      <c r="E710" s="1246"/>
      <c r="F710" s="1246"/>
      <c r="G710" s="1247">
        <v>0</v>
      </c>
      <c r="H710" s="1248"/>
      <c r="I710" s="1249"/>
      <c r="J710" s="1249"/>
      <c r="K710" s="1249"/>
      <c r="L710" s="1249"/>
      <c r="M710" s="1249"/>
      <c r="N710" s="1249"/>
      <c r="O710" s="1249"/>
      <c r="P710" s="1250"/>
      <c r="Q710" s="1298"/>
    </row>
    <row r="711" spans="1:17" ht="15.5">
      <c r="A711" s="1298"/>
      <c r="B711" s="1244">
        <v>46434</v>
      </c>
      <c r="C711" s="1245">
        <v>0</v>
      </c>
      <c r="D711" s="1246"/>
      <c r="E711" s="1246"/>
      <c r="F711" s="1246"/>
      <c r="G711" s="1247">
        <v>0</v>
      </c>
      <c r="H711" s="1248"/>
      <c r="I711" s="1249"/>
      <c r="J711" s="1249"/>
      <c r="K711" s="1249"/>
      <c r="L711" s="1249"/>
      <c r="M711" s="1249"/>
      <c r="N711" s="1249"/>
      <c r="O711" s="1249"/>
      <c r="P711" s="1250"/>
      <c r="Q711" s="1298"/>
    </row>
    <row r="712" spans="1:17" ht="15.5">
      <c r="A712" s="1298"/>
      <c r="B712" s="1244">
        <v>46435</v>
      </c>
      <c r="C712" s="1245">
        <v>0</v>
      </c>
      <c r="D712" s="1246"/>
      <c r="E712" s="1246"/>
      <c r="F712" s="1246"/>
      <c r="G712" s="1247">
        <v>0</v>
      </c>
      <c r="H712" s="1248"/>
      <c r="I712" s="1249"/>
      <c r="J712" s="1249"/>
      <c r="K712" s="1249"/>
      <c r="L712" s="1249"/>
      <c r="M712" s="1249"/>
      <c r="N712" s="1249"/>
      <c r="O712" s="1249"/>
      <c r="P712" s="1250"/>
      <c r="Q712" s="1298"/>
    </row>
    <row r="713" spans="1:17" ht="15.5">
      <c r="A713" s="1298"/>
      <c r="B713" s="1244">
        <v>46436</v>
      </c>
      <c r="C713" s="1245">
        <v>0</v>
      </c>
      <c r="D713" s="1246"/>
      <c r="E713" s="1246"/>
      <c r="F713" s="1246"/>
      <c r="G713" s="1247">
        <v>0</v>
      </c>
      <c r="H713" s="1248"/>
      <c r="I713" s="1249"/>
      <c r="J713" s="1249"/>
      <c r="K713" s="1249"/>
      <c r="L713" s="1249"/>
      <c r="M713" s="1249"/>
      <c r="N713" s="1249"/>
      <c r="O713" s="1249"/>
      <c r="P713" s="1250"/>
      <c r="Q713" s="1298"/>
    </row>
    <row r="714" spans="1:17" ht="15.5">
      <c r="A714" s="1298"/>
      <c r="B714" s="1244">
        <v>46437</v>
      </c>
      <c r="C714" s="1245">
        <v>0</v>
      </c>
      <c r="D714" s="1246"/>
      <c r="E714" s="1246"/>
      <c r="F714" s="1246"/>
      <c r="G714" s="1247">
        <v>0</v>
      </c>
      <c r="H714" s="1248"/>
      <c r="I714" s="1249"/>
      <c r="J714" s="1249"/>
      <c r="K714" s="1249"/>
      <c r="L714" s="1249"/>
      <c r="M714" s="1249"/>
      <c r="N714" s="1249"/>
      <c r="O714" s="1249"/>
      <c r="P714" s="1250"/>
      <c r="Q714" s="1298"/>
    </row>
    <row r="715" spans="1:17" ht="15.5">
      <c r="A715" s="1298"/>
      <c r="B715" s="1244">
        <v>46438</v>
      </c>
      <c r="C715" s="1245">
        <v>0</v>
      </c>
      <c r="D715" s="1246"/>
      <c r="E715" s="1246"/>
      <c r="F715" s="1246"/>
      <c r="G715" s="1247">
        <v>0</v>
      </c>
      <c r="H715" s="1248"/>
      <c r="I715" s="1249"/>
      <c r="J715" s="1249"/>
      <c r="K715" s="1249"/>
      <c r="L715" s="1249"/>
      <c r="M715" s="1249"/>
      <c r="N715" s="1249"/>
      <c r="O715" s="1249"/>
      <c r="P715" s="1250"/>
      <c r="Q715" s="1298"/>
    </row>
    <row r="716" spans="1:17" ht="15.5">
      <c r="A716" s="1298"/>
      <c r="B716" s="1244">
        <v>46439</v>
      </c>
      <c r="C716" s="1245">
        <v>0</v>
      </c>
      <c r="D716" s="1246"/>
      <c r="E716" s="1246"/>
      <c r="F716" s="1246"/>
      <c r="G716" s="1247">
        <v>0</v>
      </c>
      <c r="H716" s="1248"/>
      <c r="I716" s="1249"/>
      <c r="J716" s="1249"/>
      <c r="K716" s="1249"/>
      <c r="L716" s="1249"/>
      <c r="M716" s="1249"/>
      <c r="N716" s="1249"/>
      <c r="O716" s="1249"/>
      <c r="P716" s="1250"/>
      <c r="Q716" s="1298"/>
    </row>
    <row r="717" spans="1:17" ht="15.5">
      <c r="A717" s="1298"/>
      <c r="B717" s="1244">
        <v>46440</v>
      </c>
      <c r="C717" s="1245">
        <v>0</v>
      </c>
      <c r="D717" s="1246"/>
      <c r="E717" s="1246"/>
      <c r="F717" s="1246"/>
      <c r="G717" s="1247">
        <v>0</v>
      </c>
      <c r="H717" s="1248"/>
      <c r="I717" s="1249"/>
      <c r="J717" s="1249"/>
      <c r="K717" s="1249"/>
      <c r="L717" s="1249"/>
      <c r="M717" s="1249"/>
      <c r="N717" s="1249"/>
      <c r="O717" s="1249"/>
      <c r="P717" s="1250"/>
      <c r="Q717" s="1298"/>
    </row>
    <row r="718" spans="1:17" ht="15.5">
      <c r="A718" s="1298"/>
      <c r="B718" s="1244">
        <v>46441</v>
      </c>
      <c r="C718" s="1245">
        <v>0</v>
      </c>
      <c r="D718" s="1246"/>
      <c r="E718" s="1246"/>
      <c r="F718" s="1246"/>
      <c r="G718" s="1247">
        <v>0</v>
      </c>
      <c r="H718" s="1248"/>
      <c r="I718" s="1249"/>
      <c r="J718" s="1249"/>
      <c r="K718" s="1249"/>
      <c r="L718" s="1249"/>
      <c r="M718" s="1249"/>
      <c r="N718" s="1249"/>
      <c r="O718" s="1249"/>
      <c r="P718" s="1250"/>
      <c r="Q718" s="1298"/>
    </row>
    <row r="719" spans="1:17" ht="15.5">
      <c r="A719" s="1298"/>
      <c r="B719" s="1244">
        <v>46442</v>
      </c>
      <c r="C719" s="1245">
        <v>0</v>
      </c>
      <c r="D719" s="1246"/>
      <c r="E719" s="1246"/>
      <c r="F719" s="1246"/>
      <c r="G719" s="1247">
        <v>0</v>
      </c>
      <c r="H719" s="1248"/>
      <c r="I719" s="1249"/>
      <c r="J719" s="1249"/>
      <c r="K719" s="1249"/>
      <c r="L719" s="1249"/>
      <c r="M719" s="1249"/>
      <c r="N719" s="1249"/>
      <c r="O719" s="1249"/>
      <c r="P719" s="1250"/>
      <c r="Q719" s="1298"/>
    </row>
    <row r="720" spans="1:17" ht="15.5">
      <c r="A720" s="1298"/>
      <c r="B720" s="1244">
        <v>46443</v>
      </c>
      <c r="C720" s="1245">
        <v>0</v>
      </c>
      <c r="D720" s="1246"/>
      <c r="E720" s="1246"/>
      <c r="F720" s="1246"/>
      <c r="G720" s="1247">
        <v>0</v>
      </c>
      <c r="H720" s="1248"/>
      <c r="I720" s="1249"/>
      <c r="J720" s="1249"/>
      <c r="K720" s="1249"/>
      <c r="L720" s="1249"/>
      <c r="M720" s="1249"/>
      <c r="N720" s="1249"/>
      <c r="O720" s="1249"/>
      <c r="P720" s="1250"/>
      <c r="Q720" s="1298"/>
    </row>
    <row r="721" spans="1:17" ht="15.5">
      <c r="A721" s="1298"/>
      <c r="B721" s="1244">
        <v>46444</v>
      </c>
      <c r="C721" s="1245">
        <v>0</v>
      </c>
      <c r="D721" s="1246"/>
      <c r="E721" s="1246"/>
      <c r="F721" s="1246"/>
      <c r="G721" s="1247">
        <v>0</v>
      </c>
      <c r="H721" s="1248"/>
      <c r="I721" s="1249"/>
      <c r="J721" s="1249"/>
      <c r="K721" s="1249"/>
      <c r="L721" s="1249"/>
      <c r="M721" s="1249"/>
      <c r="N721" s="1249"/>
      <c r="O721" s="1249"/>
      <c r="P721" s="1250"/>
      <c r="Q721" s="1298"/>
    </row>
    <row r="722" spans="1:17" ht="15.5">
      <c r="A722" s="1298"/>
      <c r="B722" s="1299"/>
      <c r="C722" s="1245">
        <v>0</v>
      </c>
      <c r="D722" s="1246"/>
      <c r="E722" s="1246"/>
      <c r="F722" s="1246"/>
      <c r="G722" s="1247">
        <v>0</v>
      </c>
      <c r="H722" s="1248"/>
      <c r="I722" s="1249"/>
      <c r="J722" s="1249"/>
      <c r="K722" s="1249"/>
      <c r="L722" s="1249"/>
      <c r="M722" s="1249"/>
      <c r="N722" s="1249"/>
      <c r="O722" s="1249"/>
      <c r="P722" s="1250"/>
      <c r="Q722" s="1298"/>
    </row>
    <row r="723" spans="1:17" ht="15.5">
      <c r="A723" s="1298"/>
      <c r="B723" s="1299"/>
      <c r="C723" s="1245">
        <v>0</v>
      </c>
      <c r="D723" s="1246"/>
      <c r="E723" s="1246"/>
      <c r="F723" s="1246"/>
      <c r="G723" s="1247">
        <v>0</v>
      </c>
      <c r="H723" s="1248"/>
      <c r="I723" s="1249"/>
      <c r="J723" s="1249"/>
      <c r="K723" s="1249"/>
      <c r="L723" s="1249"/>
      <c r="M723" s="1249"/>
      <c r="N723" s="1249"/>
      <c r="O723" s="1249"/>
      <c r="P723" s="1250"/>
      <c r="Q723" s="1298"/>
    </row>
    <row r="724" spans="1:17" ht="15.5">
      <c r="A724" s="1298"/>
      <c r="B724" s="1299"/>
      <c r="C724" s="1245">
        <v>0</v>
      </c>
      <c r="D724" s="1246"/>
      <c r="E724" s="1246"/>
      <c r="F724" s="1246"/>
      <c r="G724" s="1247">
        <v>0</v>
      </c>
      <c r="H724" s="1248"/>
      <c r="I724" s="1249"/>
      <c r="J724" s="1249"/>
      <c r="K724" s="1249"/>
      <c r="L724" s="1249"/>
      <c r="M724" s="1249"/>
      <c r="N724" s="1249"/>
      <c r="O724" s="1249"/>
      <c r="P724" s="1250"/>
      <c r="Q724" s="1298"/>
    </row>
    <row r="725" spans="1:17" ht="15.5">
      <c r="A725" s="1298"/>
      <c r="B725" s="1299"/>
      <c r="C725" s="1245">
        <v>0</v>
      </c>
      <c r="D725" s="1246"/>
      <c r="E725" s="1246"/>
      <c r="F725" s="1246"/>
      <c r="G725" s="1247">
        <v>0</v>
      </c>
      <c r="H725" s="1248"/>
      <c r="I725" s="1249"/>
      <c r="J725" s="1249"/>
      <c r="K725" s="1249"/>
      <c r="L725" s="1249"/>
      <c r="M725" s="1249"/>
      <c r="N725" s="1249"/>
      <c r="O725" s="1249"/>
      <c r="P725" s="1250"/>
      <c r="Q725" s="1298"/>
    </row>
    <row r="726" spans="1:17" ht="15.5">
      <c r="A726" s="1298"/>
      <c r="B726" s="1299"/>
      <c r="C726" s="1245">
        <v>0</v>
      </c>
      <c r="D726" s="1246"/>
      <c r="E726" s="1246"/>
      <c r="F726" s="1246"/>
      <c r="G726" s="1247">
        <v>0</v>
      </c>
      <c r="H726" s="1248"/>
      <c r="I726" s="1249"/>
      <c r="J726" s="1249"/>
      <c r="K726" s="1249"/>
      <c r="L726" s="1249"/>
      <c r="M726" s="1249"/>
      <c r="N726" s="1249"/>
      <c r="O726" s="1249"/>
      <c r="P726" s="1250"/>
      <c r="Q726" s="1298"/>
    </row>
    <row r="727" spans="1:17" ht="15.5">
      <c r="A727" s="1298"/>
      <c r="B727" s="1299"/>
      <c r="C727" s="1245">
        <v>0</v>
      </c>
      <c r="D727" s="1246"/>
      <c r="E727" s="1246"/>
      <c r="F727" s="1246"/>
      <c r="G727" s="1247">
        <v>0</v>
      </c>
      <c r="H727" s="1248"/>
      <c r="I727" s="1249"/>
      <c r="J727" s="1249"/>
      <c r="K727" s="1249"/>
      <c r="L727" s="1249"/>
      <c r="M727" s="1249"/>
      <c r="N727" s="1249"/>
      <c r="O727" s="1249"/>
      <c r="P727" s="1250"/>
      <c r="Q727" s="1298"/>
    </row>
    <row r="728" spans="1:17" ht="15.5">
      <c r="A728" s="1298"/>
      <c r="B728" s="1299"/>
      <c r="C728" s="1245">
        <v>0</v>
      </c>
      <c r="D728" s="1246"/>
      <c r="E728" s="1246"/>
      <c r="F728" s="1246"/>
      <c r="G728" s="1247">
        <v>0</v>
      </c>
      <c r="H728" s="1248"/>
      <c r="I728" s="1249"/>
      <c r="J728" s="1249"/>
      <c r="K728" s="1249"/>
      <c r="L728" s="1249"/>
      <c r="M728" s="1249"/>
      <c r="N728" s="1249"/>
      <c r="O728" s="1249"/>
      <c r="P728" s="1250"/>
      <c r="Q728" s="1298"/>
    </row>
    <row r="729" spans="1:17" ht="15.5">
      <c r="A729" s="1298"/>
      <c r="B729" s="1299"/>
      <c r="C729" s="1245">
        <v>0</v>
      </c>
      <c r="D729" s="1246"/>
      <c r="E729" s="1246"/>
      <c r="F729" s="1246"/>
      <c r="G729" s="1247">
        <v>0</v>
      </c>
      <c r="H729" s="1248"/>
      <c r="I729" s="1249"/>
      <c r="J729" s="1249"/>
      <c r="K729" s="1249"/>
      <c r="L729" s="1249"/>
      <c r="M729" s="1249"/>
      <c r="N729" s="1249"/>
      <c r="O729" s="1249"/>
      <c r="P729" s="1250"/>
      <c r="Q729" s="1298"/>
    </row>
    <row r="730" spans="1:17" ht="15.5">
      <c r="A730" s="1298"/>
      <c r="B730" s="1299"/>
      <c r="C730" s="1245">
        <v>0</v>
      </c>
      <c r="D730" s="1246"/>
      <c r="E730" s="1246"/>
      <c r="F730" s="1246"/>
      <c r="G730" s="1247">
        <v>0</v>
      </c>
      <c r="H730" s="1248"/>
      <c r="I730" s="1249"/>
      <c r="J730" s="1249"/>
      <c r="K730" s="1249"/>
      <c r="L730" s="1249"/>
      <c r="M730" s="1249"/>
      <c r="N730" s="1249"/>
      <c r="O730" s="1249"/>
      <c r="P730" s="1250"/>
      <c r="Q730" s="1298"/>
    </row>
    <row r="731" spans="1:17" ht="15.5">
      <c r="A731" s="1298"/>
      <c r="B731" s="1299"/>
      <c r="C731" s="1245">
        <v>0</v>
      </c>
      <c r="D731" s="1246"/>
      <c r="E731" s="1246"/>
      <c r="F731" s="1246"/>
      <c r="G731" s="1247">
        <v>0</v>
      </c>
      <c r="H731" s="1248"/>
      <c r="I731" s="1249"/>
      <c r="J731" s="1249"/>
      <c r="K731" s="1249"/>
      <c r="L731" s="1249"/>
      <c r="M731" s="1249"/>
      <c r="N731" s="1249"/>
      <c r="O731" s="1249"/>
      <c r="P731" s="1250"/>
      <c r="Q731" s="1298"/>
    </row>
    <row r="732" spans="1:17" ht="15.5">
      <c r="A732" s="1298"/>
      <c r="B732" s="1299"/>
      <c r="C732" s="1245">
        <v>0</v>
      </c>
      <c r="D732" s="1246"/>
      <c r="E732" s="1246"/>
      <c r="F732" s="1246"/>
      <c r="G732" s="1247">
        <v>0</v>
      </c>
      <c r="H732" s="1248"/>
      <c r="I732" s="1249"/>
      <c r="J732" s="1249"/>
      <c r="K732" s="1249"/>
      <c r="L732" s="1249"/>
      <c r="M732" s="1249"/>
      <c r="N732" s="1249"/>
      <c r="O732" s="1249"/>
      <c r="P732" s="1250"/>
      <c r="Q732" s="1298"/>
    </row>
    <row r="733" spans="1:17" ht="15.5">
      <c r="A733" s="1298"/>
      <c r="B733" s="1299"/>
      <c r="C733" s="1245">
        <v>0</v>
      </c>
      <c r="D733" s="1246"/>
      <c r="E733" s="1246"/>
      <c r="F733" s="1246"/>
      <c r="G733" s="1247">
        <v>0</v>
      </c>
      <c r="H733" s="1248"/>
      <c r="I733" s="1249"/>
      <c r="J733" s="1249"/>
      <c r="K733" s="1249"/>
      <c r="L733" s="1249"/>
      <c r="M733" s="1249"/>
      <c r="N733" s="1249"/>
      <c r="O733" s="1249"/>
      <c r="P733" s="1250"/>
      <c r="Q733" s="1298"/>
    </row>
    <row r="734" spans="1:17" ht="15.5">
      <c r="A734" s="1298"/>
      <c r="B734" s="1299"/>
      <c r="C734" s="1245">
        <v>0</v>
      </c>
      <c r="D734" s="1246"/>
      <c r="E734" s="1246"/>
      <c r="F734" s="1246"/>
      <c r="G734" s="1247">
        <v>0</v>
      </c>
      <c r="H734" s="1248"/>
      <c r="I734" s="1249"/>
      <c r="J734" s="1249"/>
      <c r="K734" s="1249"/>
      <c r="L734" s="1249"/>
      <c r="M734" s="1249"/>
      <c r="N734" s="1249"/>
      <c r="O734" s="1249"/>
      <c r="P734" s="1250"/>
      <c r="Q734" s="1298"/>
    </row>
    <row r="735" spans="1:17" ht="15.5">
      <c r="A735" s="1298"/>
      <c r="B735" s="1299"/>
      <c r="C735" s="1245">
        <v>0</v>
      </c>
      <c r="D735" s="1246"/>
      <c r="E735" s="1246"/>
      <c r="F735" s="1246"/>
      <c r="G735" s="1247">
        <v>0</v>
      </c>
      <c r="H735" s="1248"/>
      <c r="I735" s="1249"/>
      <c r="J735" s="1249"/>
      <c r="K735" s="1249"/>
      <c r="L735" s="1249"/>
      <c r="M735" s="1249"/>
      <c r="N735" s="1249"/>
      <c r="O735" s="1249"/>
      <c r="P735" s="1250"/>
      <c r="Q735" s="1298"/>
    </row>
    <row r="736" spans="1:17" ht="15.5">
      <c r="A736" s="1298"/>
      <c r="B736" s="1299"/>
      <c r="C736" s="1245">
        <v>0</v>
      </c>
      <c r="D736" s="1246"/>
      <c r="E736" s="1246"/>
      <c r="F736" s="1246"/>
      <c r="G736" s="1247">
        <v>0</v>
      </c>
      <c r="H736" s="1248"/>
      <c r="I736" s="1249"/>
      <c r="J736" s="1249"/>
      <c r="K736" s="1249"/>
      <c r="L736" s="1249"/>
      <c r="M736" s="1249"/>
      <c r="N736" s="1249"/>
      <c r="O736" s="1249"/>
      <c r="P736" s="1250"/>
      <c r="Q736" s="1298"/>
    </row>
    <row r="737" spans="1:17" ht="15.5">
      <c r="A737" s="1298"/>
      <c r="B737" s="1299"/>
      <c r="C737" s="1245">
        <v>0</v>
      </c>
      <c r="D737" s="1246"/>
      <c r="E737" s="1246"/>
      <c r="F737" s="1246"/>
      <c r="G737" s="1247">
        <v>0</v>
      </c>
      <c r="H737" s="1248"/>
      <c r="I737" s="1249"/>
      <c r="J737" s="1249"/>
      <c r="K737" s="1249"/>
      <c r="L737" s="1249"/>
      <c r="M737" s="1249"/>
      <c r="N737" s="1249"/>
      <c r="O737" s="1249"/>
      <c r="P737" s="1250"/>
      <c r="Q737" s="1298"/>
    </row>
    <row r="738" spans="1:17" ht="15.5">
      <c r="A738" s="1298"/>
      <c r="B738" s="1299"/>
      <c r="C738" s="1245">
        <v>0</v>
      </c>
      <c r="D738" s="1246"/>
      <c r="E738" s="1246"/>
      <c r="F738" s="1246"/>
      <c r="G738" s="1247">
        <v>0</v>
      </c>
      <c r="H738" s="1248"/>
      <c r="I738" s="1249"/>
      <c r="J738" s="1249"/>
      <c r="K738" s="1249"/>
      <c r="L738" s="1249"/>
      <c r="M738" s="1249"/>
      <c r="N738" s="1249"/>
      <c r="O738" s="1249"/>
      <c r="P738" s="1250"/>
      <c r="Q738" s="1298"/>
    </row>
    <row r="739" spans="1:17" ht="15.5">
      <c r="A739" s="1298"/>
      <c r="B739" s="1299"/>
      <c r="C739" s="1245">
        <v>0</v>
      </c>
      <c r="D739" s="1246"/>
      <c r="E739" s="1246"/>
      <c r="F739" s="1246"/>
      <c r="G739" s="1247">
        <v>0</v>
      </c>
      <c r="H739" s="1248"/>
      <c r="I739" s="1249"/>
      <c r="J739" s="1249"/>
      <c r="K739" s="1249"/>
      <c r="L739" s="1249"/>
      <c r="M739" s="1249"/>
      <c r="N739" s="1249"/>
      <c r="O739" s="1249"/>
      <c r="P739" s="1250"/>
      <c r="Q739" s="1298"/>
    </row>
    <row r="740" spans="1:17" ht="15.5">
      <c r="A740" s="1298"/>
      <c r="B740" s="1299"/>
      <c r="C740" s="1245">
        <v>0</v>
      </c>
      <c r="D740" s="1246"/>
      <c r="E740" s="1246"/>
      <c r="F740" s="1246"/>
      <c r="G740" s="1247">
        <v>0</v>
      </c>
      <c r="H740" s="1248"/>
      <c r="I740" s="1249"/>
      <c r="J740" s="1249"/>
      <c r="K740" s="1249"/>
      <c r="L740" s="1249"/>
      <c r="M740" s="1249"/>
      <c r="N740" s="1249"/>
      <c r="O740" s="1249"/>
      <c r="P740" s="1250"/>
      <c r="Q740" s="1298"/>
    </row>
    <row r="741" spans="1:17" ht="15.5">
      <c r="A741" s="1298"/>
      <c r="B741" s="1299"/>
      <c r="C741" s="1245">
        <v>0</v>
      </c>
      <c r="D741" s="1246"/>
      <c r="E741" s="1246"/>
      <c r="F741" s="1246"/>
      <c r="G741" s="1247">
        <v>0</v>
      </c>
      <c r="H741" s="1248"/>
      <c r="I741" s="1249"/>
      <c r="J741" s="1249"/>
      <c r="K741" s="1249"/>
      <c r="L741" s="1249"/>
      <c r="M741" s="1249"/>
      <c r="N741" s="1249"/>
      <c r="O741" s="1249"/>
      <c r="P741" s="1250"/>
      <c r="Q741" s="1298"/>
    </row>
    <row r="742" spans="1:17" ht="15.5">
      <c r="A742" s="1298"/>
      <c r="B742" s="1299"/>
      <c r="C742" s="1245">
        <v>0</v>
      </c>
      <c r="D742" s="1246"/>
      <c r="E742" s="1246"/>
      <c r="F742" s="1246"/>
      <c r="G742" s="1247">
        <v>0</v>
      </c>
      <c r="H742" s="1248"/>
      <c r="I742" s="1249"/>
      <c r="J742" s="1249"/>
      <c r="K742" s="1249"/>
      <c r="L742" s="1249"/>
      <c r="M742" s="1249"/>
      <c r="N742" s="1249"/>
      <c r="O742" s="1249"/>
      <c r="P742" s="1250"/>
      <c r="Q742" s="1298"/>
    </row>
    <row r="743" spans="1:17" ht="15.5">
      <c r="A743" s="1298"/>
      <c r="B743" s="1299"/>
      <c r="C743" s="1245">
        <v>0</v>
      </c>
      <c r="D743" s="1246"/>
      <c r="E743" s="1246"/>
      <c r="F743" s="1246"/>
      <c r="G743" s="1247">
        <v>0</v>
      </c>
      <c r="H743" s="1248"/>
      <c r="I743" s="1249"/>
      <c r="J743" s="1249"/>
      <c r="K743" s="1249"/>
      <c r="L743" s="1249"/>
      <c r="M743" s="1249"/>
      <c r="N743" s="1249"/>
      <c r="O743" s="1249"/>
      <c r="P743" s="1250"/>
      <c r="Q743" s="1298"/>
    </row>
    <row r="744" spans="1:17" ht="15.5">
      <c r="A744" s="1298"/>
      <c r="B744" s="1299"/>
      <c r="C744" s="1245">
        <v>0</v>
      </c>
      <c r="D744" s="1246"/>
      <c r="E744" s="1246"/>
      <c r="F744" s="1246"/>
      <c r="G744" s="1247">
        <v>0</v>
      </c>
      <c r="H744" s="1248"/>
      <c r="I744" s="1249"/>
      <c r="J744" s="1249"/>
      <c r="K744" s="1249"/>
      <c r="L744" s="1249"/>
      <c r="M744" s="1249"/>
      <c r="N744" s="1249"/>
      <c r="O744" s="1249"/>
      <c r="P744" s="1250"/>
      <c r="Q744" s="1298"/>
    </row>
    <row r="745" spans="1:17" ht="15.5">
      <c r="A745" s="1298"/>
      <c r="B745" s="1299"/>
      <c r="C745" s="1245">
        <v>0</v>
      </c>
      <c r="D745" s="1246"/>
      <c r="E745" s="1246"/>
      <c r="F745" s="1246"/>
      <c r="G745" s="1247">
        <v>0</v>
      </c>
      <c r="H745" s="1248"/>
      <c r="I745" s="1249"/>
      <c r="J745" s="1249"/>
      <c r="K745" s="1249"/>
      <c r="L745" s="1249"/>
      <c r="M745" s="1249"/>
      <c r="N745" s="1249"/>
      <c r="O745" s="1249"/>
      <c r="P745" s="1250"/>
      <c r="Q745" s="1298"/>
    </row>
    <row r="746" spans="1:17" ht="15.5">
      <c r="A746" s="1298"/>
      <c r="B746" s="1299"/>
      <c r="C746" s="1245">
        <v>0</v>
      </c>
      <c r="D746" s="1246"/>
      <c r="E746" s="1246"/>
      <c r="F746" s="1246"/>
      <c r="G746" s="1247">
        <v>0</v>
      </c>
      <c r="H746" s="1248"/>
      <c r="I746" s="1249"/>
      <c r="J746" s="1249"/>
      <c r="K746" s="1249"/>
      <c r="L746" s="1249"/>
      <c r="M746" s="1249"/>
      <c r="N746" s="1249"/>
      <c r="O746" s="1249"/>
      <c r="P746" s="1250"/>
      <c r="Q746" s="1298"/>
    </row>
    <row r="747" spans="1:17" ht="15.5">
      <c r="A747" s="1298"/>
      <c r="B747" s="1299"/>
      <c r="C747" s="1245">
        <v>0</v>
      </c>
      <c r="D747" s="1246"/>
      <c r="E747" s="1246"/>
      <c r="F747" s="1246"/>
      <c r="G747" s="1247">
        <v>0</v>
      </c>
      <c r="H747" s="1248"/>
      <c r="I747" s="1249"/>
      <c r="J747" s="1249"/>
      <c r="K747" s="1249"/>
      <c r="L747" s="1249"/>
      <c r="M747" s="1249"/>
      <c r="N747" s="1249"/>
      <c r="O747" s="1249"/>
      <c r="P747" s="1250"/>
      <c r="Q747" s="1298"/>
    </row>
    <row r="748" spans="1:17" ht="15.5">
      <c r="A748" s="1298"/>
      <c r="B748" s="1299"/>
      <c r="C748" s="1245">
        <v>0</v>
      </c>
      <c r="D748" s="1246"/>
      <c r="E748" s="1246"/>
      <c r="F748" s="1246"/>
      <c r="G748" s="1247">
        <v>0</v>
      </c>
      <c r="H748" s="1248"/>
      <c r="I748" s="1249"/>
      <c r="J748" s="1249"/>
      <c r="K748" s="1249"/>
      <c r="L748" s="1249"/>
      <c r="M748" s="1249"/>
      <c r="N748" s="1249"/>
      <c r="O748" s="1249"/>
      <c r="P748" s="1250"/>
      <c r="Q748" s="1298"/>
    </row>
    <row r="749" spans="1:17" ht="15.5">
      <c r="A749" s="1298"/>
      <c r="B749" s="1299"/>
      <c r="C749" s="1245">
        <v>0</v>
      </c>
      <c r="D749" s="1246"/>
      <c r="E749" s="1246"/>
      <c r="F749" s="1246"/>
      <c r="G749" s="1247">
        <v>0</v>
      </c>
      <c r="H749" s="1248"/>
      <c r="I749" s="1249"/>
      <c r="J749" s="1249"/>
      <c r="K749" s="1249"/>
      <c r="L749" s="1249"/>
      <c r="M749" s="1249"/>
      <c r="N749" s="1249"/>
      <c r="O749" s="1249"/>
      <c r="P749" s="1250"/>
      <c r="Q749" s="1298"/>
    </row>
    <row r="750" spans="1:17" ht="15.5">
      <c r="A750" s="1298"/>
      <c r="B750" s="1299"/>
      <c r="C750" s="1245">
        <v>0</v>
      </c>
      <c r="D750" s="1246"/>
      <c r="E750" s="1246"/>
      <c r="F750" s="1246"/>
      <c r="G750" s="1247">
        <v>0</v>
      </c>
      <c r="H750" s="1248"/>
      <c r="I750" s="1249"/>
      <c r="J750" s="1249"/>
      <c r="K750" s="1249"/>
      <c r="L750" s="1249"/>
      <c r="M750" s="1249"/>
      <c r="N750" s="1249"/>
      <c r="O750" s="1249"/>
      <c r="P750" s="1250"/>
      <c r="Q750" s="1298"/>
    </row>
    <row r="751" spans="1:17" ht="15.5">
      <c r="A751" s="1298"/>
      <c r="B751" s="1299"/>
      <c r="C751" s="1245">
        <v>0</v>
      </c>
      <c r="D751" s="1246"/>
      <c r="E751" s="1246"/>
      <c r="F751" s="1246"/>
      <c r="G751" s="1247">
        <v>0</v>
      </c>
      <c r="H751" s="1248"/>
      <c r="I751" s="1249"/>
      <c r="J751" s="1249"/>
      <c r="K751" s="1249"/>
      <c r="L751" s="1249"/>
      <c r="M751" s="1249"/>
      <c r="N751" s="1249"/>
      <c r="O751" s="1249"/>
      <c r="P751" s="1250"/>
      <c r="Q751" s="1298"/>
    </row>
    <row r="752" spans="1:17" ht="15.5">
      <c r="A752" s="1298"/>
      <c r="B752" s="1299"/>
      <c r="C752" s="1245">
        <v>0</v>
      </c>
      <c r="D752" s="1246"/>
      <c r="E752" s="1246"/>
      <c r="F752" s="1246"/>
      <c r="G752" s="1247">
        <v>0</v>
      </c>
      <c r="H752" s="1248"/>
      <c r="I752" s="1249"/>
      <c r="J752" s="1249"/>
      <c r="K752" s="1249"/>
      <c r="L752" s="1249"/>
      <c r="M752" s="1249"/>
      <c r="N752" s="1249"/>
      <c r="O752" s="1249"/>
      <c r="P752" s="1250"/>
      <c r="Q752" s="1298"/>
    </row>
    <row r="753" spans="1:17" ht="15.5">
      <c r="A753" s="1298"/>
      <c r="B753" s="1299"/>
      <c r="C753" s="1245">
        <v>0</v>
      </c>
      <c r="D753" s="1246"/>
      <c r="E753" s="1246"/>
      <c r="F753" s="1246"/>
      <c r="G753" s="1247">
        <v>0</v>
      </c>
      <c r="H753" s="1248"/>
      <c r="I753" s="1249"/>
      <c r="J753" s="1249"/>
      <c r="K753" s="1249"/>
      <c r="L753" s="1249"/>
      <c r="M753" s="1249"/>
      <c r="N753" s="1249"/>
      <c r="O753" s="1249"/>
      <c r="P753" s="1250"/>
      <c r="Q753" s="1298"/>
    </row>
    <row r="754" spans="1:17" ht="15.5">
      <c r="A754" s="1298"/>
      <c r="B754" s="1299"/>
      <c r="C754" s="1245">
        <v>0</v>
      </c>
      <c r="D754" s="1246"/>
      <c r="E754" s="1246"/>
      <c r="F754" s="1246"/>
      <c r="G754" s="1247">
        <v>0</v>
      </c>
      <c r="H754" s="1248"/>
      <c r="I754" s="1249"/>
      <c r="J754" s="1249"/>
      <c r="K754" s="1249"/>
      <c r="L754" s="1249"/>
      <c r="M754" s="1249"/>
      <c r="N754" s="1249"/>
      <c r="O754" s="1249"/>
      <c r="P754" s="1250"/>
      <c r="Q754" s="1298"/>
    </row>
    <row r="755" spans="1:17" ht="15.5">
      <c r="A755" s="1298"/>
      <c r="B755" s="1299"/>
      <c r="C755" s="1245">
        <v>0</v>
      </c>
      <c r="D755" s="1246"/>
      <c r="E755" s="1246"/>
      <c r="F755" s="1246"/>
      <c r="G755" s="1247">
        <v>0</v>
      </c>
      <c r="H755" s="1248"/>
      <c r="I755" s="1249"/>
      <c r="J755" s="1249"/>
      <c r="K755" s="1249"/>
      <c r="L755" s="1249"/>
      <c r="M755" s="1249"/>
      <c r="N755" s="1249"/>
      <c r="O755" s="1249"/>
      <c r="P755" s="1250"/>
      <c r="Q755" s="1298"/>
    </row>
    <row r="756" spans="1:17" ht="15.5">
      <c r="A756" s="1298"/>
      <c r="B756" s="1299"/>
      <c r="C756" s="1245">
        <v>0</v>
      </c>
      <c r="D756" s="1246"/>
      <c r="E756" s="1246"/>
      <c r="F756" s="1246"/>
      <c r="G756" s="1247">
        <v>0</v>
      </c>
      <c r="H756" s="1248"/>
      <c r="I756" s="1249"/>
      <c r="J756" s="1249"/>
      <c r="K756" s="1249"/>
      <c r="L756" s="1249"/>
      <c r="M756" s="1249"/>
      <c r="N756" s="1249"/>
      <c r="O756" s="1249"/>
      <c r="P756" s="1250"/>
      <c r="Q756" s="1298"/>
    </row>
    <row r="757" spans="1:17" ht="15.5">
      <c r="A757" s="1298"/>
      <c r="B757" s="1299"/>
      <c r="C757" s="1245">
        <v>0</v>
      </c>
      <c r="D757" s="1246"/>
      <c r="E757" s="1246"/>
      <c r="F757" s="1246"/>
      <c r="G757" s="1247">
        <v>0</v>
      </c>
      <c r="H757" s="1248"/>
      <c r="I757" s="1249"/>
      <c r="J757" s="1249"/>
      <c r="K757" s="1249"/>
      <c r="L757" s="1249"/>
      <c r="M757" s="1249"/>
      <c r="N757" s="1249"/>
      <c r="O757" s="1249"/>
      <c r="P757" s="1250"/>
      <c r="Q757" s="1298"/>
    </row>
    <row r="758" spans="1:17" ht="15.5">
      <c r="A758" s="1298"/>
      <c r="B758" s="1299"/>
      <c r="C758" s="1245">
        <v>0</v>
      </c>
      <c r="D758" s="1246"/>
      <c r="E758" s="1246"/>
      <c r="F758" s="1246"/>
      <c r="G758" s="1247">
        <v>0</v>
      </c>
      <c r="H758" s="1248"/>
      <c r="I758" s="1249"/>
      <c r="J758" s="1249"/>
      <c r="K758" s="1249"/>
      <c r="L758" s="1249"/>
      <c r="M758" s="1249"/>
      <c r="N758" s="1249"/>
      <c r="O758" s="1249"/>
      <c r="P758" s="1250"/>
      <c r="Q758" s="1298"/>
    </row>
    <row r="759" spans="1:17" ht="15.5">
      <c r="A759" s="1298"/>
      <c r="B759" s="1299"/>
      <c r="C759" s="1245">
        <v>0</v>
      </c>
      <c r="D759" s="1246"/>
      <c r="E759" s="1246"/>
      <c r="F759" s="1246"/>
      <c r="G759" s="1247">
        <v>0</v>
      </c>
      <c r="H759" s="1248"/>
      <c r="I759" s="1249"/>
      <c r="J759" s="1249"/>
      <c r="K759" s="1249"/>
      <c r="L759" s="1249"/>
      <c r="M759" s="1249"/>
      <c r="N759" s="1249"/>
      <c r="O759" s="1249"/>
      <c r="P759" s="1250"/>
      <c r="Q759" s="1298"/>
    </row>
    <row r="760" spans="1:17" ht="15.5">
      <c r="A760" s="1298"/>
      <c r="B760" s="1299"/>
      <c r="C760" s="1245">
        <v>0</v>
      </c>
      <c r="D760" s="1246"/>
      <c r="E760" s="1246"/>
      <c r="F760" s="1246"/>
      <c r="G760" s="1247">
        <v>0</v>
      </c>
      <c r="H760" s="1248"/>
      <c r="I760" s="1249"/>
      <c r="J760" s="1249"/>
      <c r="K760" s="1249"/>
      <c r="L760" s="1249"/>
      <c r="M760" s="1249"/>
      <c r="N760" s="1249"/>
      <c r="O760" s="1249"/>
      <c r="P760" s="1250"/>
      <c r="Q760" s="1298"/>
    </row>
    <row r="761" spans="1:17" ht="15.5">
      <c r="A761" s="1298"/>
      <c r="B761" s="1299"/>
      <c r="C761" s="1245">
        <v>0</v>
      </c>
      <c r="D761" s="1246"/>
      <c r="E761" s="1246"/>
      <c r="F761" s="1246"/>
      <c r="G761" s="1247">
        <v>0</v>
      </c>
      <c r="H761" s="1248"/>
      <c r="I761" s="1249"/>
      <c r="J761" s="1249"/>
      <c r="K761" s="1249"/>
      <c r="L761" s="1249"/>
      <c r="M761" s="1249"/>
      <c r="N761" s="1249"/>
      <c r="O761" s="1249"/>
      <c r="P761" s="1250"/>
      <c r="Q761" s="1298"/>
    </row>
    <row r="762" spans="1:17" ht="15.5">
      <c r="A762" s="1298"/>
      <c r="B762" s="1299"/>
      <c r="C762" s="1245">
        <v>0</v>
      </c>
      <c r="D762" s="1246"/>
      <c r="E762" s="1246"/>
      <c r="F762" s="1246"/>
      <c r="G762" s="1247">
        <v>0</v>
      </c>
      <c r="H762" s="1248"/>
      <c r="I762" s="1249"/>
      <c r="J762" s="1249"/>
      <c r="K762" s="1249"/>
      <c r="L762" s="1249"/>
      <c r="M762" s="1249"/>
      <c r="N762" s="1249"/>
      <c r="O762" s="1249"/>
      <c r="P762" s="1250"/>
      <c r="Q762" s="1298"/>
    </row>
    <row r="763" spans="1:17" ht="15.5">
      <c r="A763" s="1298"/>
      <c r="B763" s="1299"/>
      <c r="C763" s="1245">
        <v>0</v>
      </c>
      <c r="D763" s="1246"/>
      <c r="E763" s="1246"/>
      <c r="F763" s="1246"/>
      <c r="G763" s="1247">
        <v>0</v>
      </c>
      <c r="H763" s="1248"/>
      <c r="I763" s="1249"/>
      <c r="J763" s="1249"/>
      <c r="K763" s="1249"/>
      <c r="L763" s="1249"/>
      <c r="M763" s="1249"/>
      <c r="N763" s="1249"/>
      <c r="O763" s="1249"/>
      <c r="P763" s="1250"/>
      <c r="Q763" s="1298"/>
    </row>
    <row r="764" spans="1:17" ht="15.5">
      <c r="A764" s="1298"/>
      <c r="B764" s="1299"/>
      <c r="C764" s="1245">
        <v>0</v>
      </c>
      <c r="D764" s="1246"/>
      <c r="E764" s="1246"/>
      <c r="F764" s="1246"/>
      <c r="G764" s="1247">
        <v>0</v>
      </c>
      <c r="H764" s="1248"/>
      <c r="I764" s="1249"/>
      <c r="J764" s="1249"/>
      <c r="K764" s="1249"/>
      <c r="L764" s="1249"/>
      <c r="M764" s="1249"/>
      <c r="N764" s="1249"/>
      <c r="O764" s="1249"/>
      <c r="P764" s="1250"/>
      <c r="Q764" s="1298"/>
    </row>
    <row r="765" spans="1:17" ht="15.5">
      <c r="A765" s="1298"/>
      <c r="B765" s="1299"/>
      <c r="C765" s="1245">
        <v>0</v>
      </c>
      <c r="D765" s="1246"/>
      <c r="E765" s="1246"/>
      <c r="F765" s="1246"/>
      <c r="G765" s="1247">
        <v>0</v>
      </c>
      <c r="H765" s="1248"/>
      <c r="I765" s="1249"/>
      <c r="J765" s="1249"/>
      <c r="K765" s="1249"/>
      <c r="L765" s="1249"/>
      <c r="M765" s="1249"/>
      <c r="N765" s="1249"/>
      <c r="O765" s="1249"/>
      <c r="P765" s="1250"/>
      <c r="Q765" s="1298"/>
    </row>
    <row r="766" spans="1:17" ht="15.5">
      <c r="A766" s="1298"/>
      <c r="B766" s="1299"/>
      <c r="C766" s="1245">
        <v>0</v>
      </c>
      <c r="D766" s="1246"/>
      <c r="E766" s="1246"/>
      <c r="F766" s="1246"/>
      <c r="G766" s="1247">
        <v>0</v>
      </c>
      <c r="H766" s="1248"/>
      <c r="I766" s="1249"/>
      <c r="J766" s="1249"/>
      <c r="K766" s="1249"/>
      <c r="L766" s="1249"/>
      <c r="M766" s="1249"/>
      <c r="N766" s="1249"/>
      <c r="O766" s="1249"/>
      <c r="P766" s="1250"/>
      <c r="Q766" s="1298"/>
    </row>
    <row r="767" spans="1:17" ht="15.5">
      <c r="A767" s="1298"/>
      <c r="B767" s="1299"/>
      <c r="C767" s="1245">
        <v>0</v>
      </c>
      <c r="D767" s="1246"/>
      <c r="E767" s="1246"/>
      <c r="F767" s="1246"/>
      <c r="G767" s="1247">
        <v>0</v>
      </c>
      <c r="H767" s="1248"/>
      <c r="I767" s="1249"/>
      <c r="J767" s="1249"/>
      <c r="K767" s="1249"/>
      <c r="L767" s="1249"/>
      <c r="M767" s="1249"/>
      <c r="N767" s="1249"/>
      <c r="O767" s="1249"/>
      <c r="P767" s="1250"/>
      <c r="Q767" s="1298"/>
    </row>
    <row r="768" spans="1:17" ht="15.5">
      <c r="A768" s="1298"/>
      <c r="B768" s="1299"/>
      <c r="C768" s="1245">
        <v>0</v>
      </c>
      <c r="D768" s="1246"/>
      <c r="E768" s="1246"/>
      <c r="F768" s="1246"/>
      <c r="G768" s="1247">
        <v>0</v>
      </c>
      <c r="H768" s="1248"/>
      <c r="I768" s="1249"/>
      <c r="J768" s="1249"/>
      <c r="K768" s="1249"/>
      <c r="L768" s="1249"/>
      <c r="M768" s="1249"/>
      <c r="N768" s="1249"/>
      <c r="O768" s="1249"/>
      <c r="P768" s="1250"/>
      <c r="Q768" s="1298"/>
    </row>
    <row r="769" spans="1:17" ht="15.5">
      <c r="A769" s="1298"/>
      <c r="B769" s="1299"/>
      <c r="C769" s="1245">
        <v>0</v>
      </c>
      <c r="D769" s="1246"/>
      <c r="E769" s="1246"/>
      <c r="F769" s="1246"/>
      <c r="G769" s="1247">
        <v>0</v>
      </c>
      <c r="H769" s="1248"/>
      <c r="I769" s="1249"/>
      <c r="J769" s="1249"/>
      <c r="K769" s="1249"/>
      <c r="L769" s="1249"/>
      <c r="M769" s="1249"/>
      <c r="N769" s="1249"/>
      <c r="O769" s="1249"/>
      <c r="P769" s="1250"/>
      <c r="Q769" s="1298"/>
    </row>
    <row r="770" spans="1:17" ht="15.5">
      <c r="A770" s="1298"/>
      <c r="B770" s="1299"/>
      <c r="C770" s="1245">
        <v>0</v>
      </c>
      <c r="D770" s="1246"/>
      <c r="E770" s="1246"/>
      <c r="F770" s="1246"/>
      <c r="G770" s="1247">
        <v>0</v>
      </c>
      <c r="H770" s="1248"/>
      <c r="I770" s="1249"/>
      <c r="J770" s="1249"/>
      <c r="K770" s="1249"/>
      <c r="L770" s="1249"/>
      <c r="M770" s="1249"/>
      <c r="N770" s="1249"/>
      <c r="O770" s="1249"/>
      <c r="P770" s="1250"/>
      <c r="Q770" s="1298"/>
    </row>
    <row r="771" spans="1:17" ht="15.5">
      <c r="A771" s="1298"/>
      <c r="B771" s="1299"/>
      <c r="C771" s="1245">
        <v>0</v>
      </c>
      <c r="D771" s="1246"/>
      <c r="E771" s="1246"/>
      <c r="F771" s="1246"/>
      <c r="G771" s="1247">
        <v>0</v>
      </c>
      <c r="H771" s="1248"/>
      <c r="I771" s="1249"/>
      <c r="J771" s="1249"/>
      <c r="K771" s="1249"/>
      <c r="L771" s="1249"/>
      <c r="M771" s="1249"/>
      <c r="N771" s="1249"/>
      <c r="O771" s="1249"/>
      <c r="P771" s="1250"/>
      <c r="Q771" s="1298"/>
    </row>
    <row r="772" spans="1:17" ht="15.5">
      <c r="A772" s="1298"/>
      <c r="B772" s="1299"/>
      <c r="C772" s="1245">
        <v>0</v>
      </c>
      <c r="D772" s="1246"/>
      <c r="E772" s="1246"/>
      <c r="F772" s="1246"/>
      <c r="G772" s="1247">
        <v>0</v>
      </c>
      <c r="H772" s="1248"/>
      <c r="I772" s="1249"/>
      <c r="J772" s="1249"/>
      <c r="K772" s="1249"/>
      <c r="L772" s="1249"/>
      <c r="M772" s="1249"/>
      <c r="N772" s="1249"/>
      <c r="O772" s="1249"/>
      <c r="P772" s="1250"/>
      <c r="Q772" s="1298"/>
    </row>
    <row r="773" spans="1:17" ht="15.5">
      <c r="A773" s="1298"/>
      <c r="B773" s="1299"/>
      <c r="C773" s="1245">
        <v>0</v>
      </c>
      <c r="D773" s="1246"/>
      <c r="E773" s="1246"/>
      <c r="F773" s="1246"/>
      <c r="G773" s="1247">
        <v>0</v>
      </c>
      <c r="H773" s="1248"/>
      <c r="I773" s="1249"/>
      <c r="J773" s="1249"/>
      <c r="K773" s="1249"/>
      <c r="L773" s="1249"/>
      <c r="M773" s="1249"/>
      <c r="N773" s="1249"/>
      <c r="O773" s="1249"/>
      <c r="P773" s="1250"/>
      <c r="Q773" s="1298"/>
    </row>
    <row r="774" spans="1:17" ht="15.5">
      <c r="A774" s="1298"/>
      <c r="B774" s="1299"/>
      <c r="C774" s="1245">
        <v>0</v>
      </c>
      <c r="D774" s="1246"/>
      <c r="E774" s="1246"/>
      <c r="F774" s="1246"/>
      <c r="G774" s="1247">
        <v>0</v>
      </c>
      <c r="H774" s="1248"/>
      <c r="I774" s="1249"/>
      <c r="J774" s="1249"/>
      <c r="K774" s="1249"/>
      <c r="L774" s="1249"/>
      <c r="M774" s="1249"/>
      <c r="N774" s="1249"/>
      <c r="O774" s="1249"/>
      <c r="P774" s="1250"/>
      <c r="Q774" s="1298"/>
    </row>
    <row r="775" spans="1:17" ht="15.5">
      <c r="A775" s="1298"/>
      <c r="B775" s="1299"/>
      <c r="C775" s="1245">
        <v>0</v>
      </c>
      <c r="D775" s="1246"/>
      <c r="E775" s="1246"/>
      <c r="F775" s="1246"/>
      <c r="G775" s="1247">
        <v>0</v>
      </c>
      <c r="H775" s="1248"/>
      <c r="I775" s="1249"/>
      <c r="J775" s="1249"/>
      <c r="K775" s="1249"/>
      <c r="L775" s="1249"/>
      <c r="M775" s="1249"/>
      <c r="N775" s="1249"/>
      <c r="O775" s="1249"/>
      <c r="P775" s="1250"/>
      <c r="Q775" s="1298"/>
    </row>
    <row r="776" spans="1:17" ht="15.5">
      <c r="A776" s="1298"/>
      <c r="B776" s="1299"/>
      <c r="C776" s="1245">
        <v>0</v>
      </c>
      <c r="D776" s="1246"/>
      <c r="E776" s="1246"/>
      <c r="F776" s="1246"/>
      <c r="G776" s="1247">
        <v>0</v>
      </c>
      <c r="H776" s="1248"/>
      <c r="I776" s="1249"/>
      <c r="J776" s="1249"/>
      <c r="K776" s="1249"/>
      <c r="L776" s="1249"/>
      <c r="M776" s="1249"/>
      <c r="N776" s="1249"/>
      <c r="O776" s="1249"/>
      <c r="P776" s="1250"/>
      <c r="Q776" s="1298"/>
    </row>
    <row r="777" spans="1:17" ht="15.5">
      <c r="A777" s="1298"/>
      <c r="B777" s="1299"/>
      <c r="C777" s="1245">
        <v>0</v>
      </c>
      <c r="D777" s="1246"/>
      <c r="E777" s="1246"/>
      <c r="F777" s="1246"/>
      <c r="G777" s="1247">
        <v>0</v>
      </c>
      <c r="H777" s="1248"/>
      <c r="I777" s="1249"/>
      <c r="J777" s="1249"/>
      <c r="K777" s="1249"/>
      <c r="L777" s="1249"/>
      <c r="M777" s="1249"/>
      <c r="N777" s="1249"/>
      <c r="O777" s="1249"/>
      <c r="P777" s="1250"/>
      <c r="Q777" s="1298"/>
    </row>
    <row r="778" spans="1:17" ht="15.5">
      <c r="A778" s="1298"/>
      <c r="B778" s="1299"/>
      <c r="C778" s="1245">
        <v>0</v>
      </c>
      <c r="D778" s="1246"/>
      <c r="E778" s="1246"/>
      <c r="F778" s="1246"/>
      <c r="G778" s="1247">
        <v>0</v>
      </c>
      <c r="H778" s="1248"/>
      <c r="I778" s="1249"/>
      <c r="J778" s="1249"/>
      <c r="K778" s="1249"/>
      <c r="L778" s="1249"/>
      <c r="M778" s="1249"/>
      <c r="N778" s="1249"/>
      <c r="O778" s="1249"/>
      <c r="P778" s="1250"/>
      <c r="Q778" s="1298"/>
    </row>
    <row r="779" spans="1:17" ht="15.5">
      <c r="A779" s="1298"/>
      <c r="B779" s="1299"/>
      <c r="C779" s="1245">
        <v>0</v>
      </c>
      <c r="D779" s="1246"/>
      <c r="E779" s="1246"/>
      <c r="F779" s="1246"/>
      <c r="G779" s="1247">
        <v>0</v>
      </c>
      <c r="H779" s="1248"/>
      <c r="I779" s="1249"/>
      <c r="J779" s="1249"/>
      <c r="K779" s="1249"/>
      <c r="L779" s="1249"/>
      <c r="M779" s="1249"/>
      <c r="N779" s="1249"/>
      <c r="O779" s="1249"/>
      <c r="P779" s="1250"/>
      <c r="Q779" s="1298"/>
    </row>
    <row r="780" spans="1:17" ht="15.5">
      <c r="A780" s="1298"/>
      <c r="B780" s="1299"/>
      <c r="C780" s="1245">
        <v>0</v>
      </c>
      <c r="D780" s="1246"/>
      <c r="E780" s="1246"/>
      <c r="F780" s="1246"/>
      <c r="G780" s="1247">
        <v>0</v>
      </c>
      <c r="H780" s="1248"/>
      <c r="I780" s="1249"/>
      <c r="J780" s="1249"/>
      <c r="K780" s="1249"/>
      <c r="L780" s="1249"/>
      <c r="M780" s="1249"/>
      <c r="N780" s="1249"/>
      <c r="O780" s="1249"/>
      <c r="P780" s="1250"/>
      <c r="Q780" s="1298"/>
    </row>
    <row r="781" spans="1:17" ht="15.5">
      <c r="A781" s="1298"/>
      <c r="B781" s="1299"/>
      <c r="C781" s="1245">
        <v>0</v>
      </c>
      <c r="D781" s="1246"/>
      <c r="E781" s="1246"/>
      <c r="F781" s="1246"/>
      <c r="G781" s="1247">
        <v>0</v>
      </c>
      <c r="H781" s="1248"/>
      <c r="I781" s="1249"/>
      <c r="J781" s="1249"/>
      <c r="K781" s="1249"/>
      <c r="L781" s="1249"/>
      <c r="M781" s="1249"/>
      <c r="N781" s="1249"/>
      <c r="O781" s="1249"/>
      <c r="P781" s="1250"/>
      <c r="Q781" s="1298"/>
    </row>
    <row r="782" spans="1:17" ht="15.5">
      <c r="A782" s="1298"/>
      <c r="B782" s="1299"/>
      <c r="C782" s="1245">
        <v>0</v>
      </c>
      <c r="D782" s="1246"/>
      <c r="E782" s="1246"/>
      <c r="F782" s="1246"/>
      <c r="G782" s="1247">
        <v>0</v>
      </c>
      <c r="H782" s="1248"/>
      <c r="I782" s="1249"/>
      <c r="J782" s="1249"/>
      <c r="K782" s="1249"/>
      <c r="L782" s="1249"/>
      <c r="M782" s="1249"/>
      <c r="N782" s="1249"/>
      <c r="O782" s="1249"/>
      <c r="P782" s="1250"/>
      <c r="Q782" s="1298"/>
    </row>
    <row r="783" spans="1:17" ht="15.5">
      <c r="A783" s="1298"/>
      <c r="B783" s="1299"/>
      <c r="C783" s="1245">
        <v>0</v>
      </c>
      <c r="D783" s="1246"/>
      <c r="E783" s="1246"/>
      <c r="F783" s="1246"/>
      <c r="G783" s="1247">
        <v>0</v>
      </c>
      <c r="H783" s="1248"/>
      <c r="I783" s="1249"/>
      <c r="J783" s="1249"/>
      <c r="K783" s="1249"/>
      <c r="L783" s="1249"/>
      <c r="M783" s="1249"/>
      <c r="N783" s="1249"/>
      <c r="O783" s="1249"/>
      <c r="P783" s="1250"/>
      <c r="Q783" s="1298"/>
    </row>
    <row r="784" spans="1:17" ht="15.5">
      <c r="A784" s="1298"/>
      <c r="B784" s="1299"/>
      <c r="C784" s="1245">
        <v>0</v>
      </c>
      <c r="D784" s="1246"/>
      <c r="E784" s="1246"/>
      <c r="F784" s="1246"/>
      <c r="G784" s="1247">
        <v>0</v>
      </c>
      <c r="H784" s="1248"/>
      <c r="I784" s="1249"/>
      <c r="J784" s="1249"/>
      <c r="K784" s="1249"/>
      <c r="L784" s="1249"/>
      <c r="M784" s="1249"/>
      <c r="N784" s="1249"/>
      <c r="O784" s="1249"/>
      <c r="P784" s="1250"/>
      <c r="Q784" s="1298"/>
    </row>
    <row r="785" spans="1:17" ht="15.5">
      <c r="A785" s="1298"/>
      <c r="B785" s="1299"/>
      <c r="C785" s="1245">
        <v>0</v>
      </c>
      <c r="D785" s="1246"/>
      <c r="E785" s="1246"/>
      <c r="F785" s="1246"/>
      <c r="G785" s="1247">
        <v>0</v>
      </c>
      <c r="H785" s="1248"/>
      <c r="I785" s="1249"/>
      <c r="J785" s="1249"/>
      <c r="K785" s="1249"/>
      <c r="L785" s="1249"/>
      <c r="M785" s="1249"/>
      <c r="N785" s="1249"/>
      <c r="O785" s="1249"/>
      <c r="P785" s="1250"/>
      <c r="Q785" s="1298"/>
    </row>
    <row r="786" spans="1:17" ht="15.5">
      <c r="A786" s="1298"/>
      <c r="B786" s="1299"/>
      <c r="C786" s="1245">
        <v>0</v>
      </c>
      <c r="D786" s="1246"/>
      <c r="E786" s="1246"/>
      <c r="F786" s="1246"/>
      <c r="G786" s="1247">
        <v>0</v>
      </c>
      <c r="H786" s="1248"/>
      <c r="I786" s="1249"/>
      <c r="J786" s="1249"/>
      <c r="K786" s="1249"/>
      <c r="L786" s="1249"/>
      <c r="M786" s="1249"/>
      <c r="N786" s="1249"/>
      <c r="O786" s="1249"/>
      <c r="P786" s="1250"/>
      <c r="Q786" s="1298"/>
    </row>
    <row r="787" spans="1:17" ht="15.5">
      <c r="A787" s="1298"/>
      <c r="B787" s="1299"/>
      <c r="C787" s="1245">
        <v>0</v>
      </c>
      <c r="D787" s="1246"/>
      <c r="E787" s="1246"/>
      <c r="F787" s="1246"/>
      <c r="G787" s="1247">
        <v>0</v>
      </c>
      <c r="H787" s="1248"/>
      <c r="I787" s="1249"/>
      <c r="J787" s="1249"/>
      <c r="K787" s="1249"/>
      <c r="L787" s="1249"/>
      <c r="M787" s="1249"/>
      <c r="N787" s="1249"/>
      <c r="O787" s="1249"/>
      <c r="P787" s="1250"/>
      <c r="Q787" s="1298"/>
    </row>
    <row r="788" spans="1:17" ht="15.5">
      <c r="A788" s="1298"/>
      <c r="B788" s="1299"/>
      <c r="C788" s="1245">
        <v>0</v>
      </c>
      <c r="D788" s="1246"/>
      <c r="E788" s="1246"/>
      <c r="F788" s="1246"/>
      <c r="G788" s="1247">
        <v>0</v>
      </c>
      <c r="H788" s="1248"/>
      <c r="I788" s="1249"/>
      <c r="J788" s="1249"/>
      <c r="K788" s="1249"/>
      <c r="L788" s="1249"/>
      <c r="M788" s="1249"/>
      <c r="N788" s="1249"/>
      <c r="O788" s="1249"/>
      <c r="P788" s="1250"/>
      <c r="Q788" s="1298"/>
    </row>
    <row r="789" spans="1:17" ht="15.5">
      <c r="A789" s="1298"/>
      <c r="B789" s="1299"/>
      <c r="C789" s="1245">
        <v>0</v>
      </c>
      <c r="D789" s="1246"/>
      <c r="E789" s="1246"/>
      <c r="F789" s="1246"/>
      <c r="G789" s="1247">
        <v>0</v>
      </c>
      <c r="H789" s="1248"/>
      <c r="I789" s="1249"/>
      <c r="J789" s="1249"/>
      <c r="K789" s="1249"/>
      <c r="L789" s="1249"/>
      <c r="M789" s="1249"/>
      <c r="N789" s="1249"/>
      <c r="O789" s="1249"/>
      <c r="P789" s="1250"/>
      <c r="Q789" s="1298"/>
    </row>
    <row r="790" spans="1:17" ht="15.5">
      <c r="A790" s="1298"/>
      <c r="B790" s="1299"/>
      <c r="C790" s="1245">
        <v>0</v>
      </c>
      <c r="D790" s="1246"/>
      <c r="E790" s="1246"/>
      <c r="F790" s="1246"/>
      <c r="G790" s="1247">
        <v>0</v>
      </c>
      <c r="H790" s="1248"/>
      <c r="I790" s="1249"/>
      <c r="J790" s="1249"/>
      <c r="K790" s="1249"/>
      <c r="L790" s="1249"/>
      <c r="M790" s="1249"/>
      <c r="N790" s="1249"/>
      <c r="O790" s="1249"/>
      <c r="P790" s="1250"/>
      <c r="Q790" s="1298"/>
    </row>
    <row r="791" spans="1:17" ht="15.5">
      <c r="A791" s="1298"/>
      <c r="B791" s="1299"/>
      <c r="C791" s="1245">
        <v>0</v>
      </c>
      <c r="D791" s="1246"/>
      <c r="E791" s="1246"/>
      <c r="F791" s="1246"/>
      <c r="G791" s="1247">
        <v>0</v>
      </c>
      <c r="H791" s="1248"/>
      <c r="I791" s="1249"/>
      <c r="J791" s="1249"/>
      <c r="K791" s="1249"/>
      <c r="L791" s="1249"/>
      <c r="M791" s="1249"/>
      <c r="N791" s="1249"/>
      <c r="O791" s="1249"/>
      <c r="P791" s="1250"/>
      <c r="Q791" s="1298"/>
    </row>
    <row r="792" spans="1:17" ht="15.5">
      <c r="A792" s="1298"/>
      <c r="B792" s="1299"/>
      <c r="C792" s="1245">
        <v>0</v>
      </c>
      <c r="D792" s="1246"/>
      <c r="E792" s="1246"/>
      <c r="F792" s="1246"/>
      <c r="G792" s="1247">
        <v>0</v>
      </c>
      <c r="H792" s="1248"/>
      <c r="I792" s="1249"/>
      <c r="J792" s="1249"/>
      <c r="K792" s="1249"/>
      <c r="L792" s="1249"/>
      <c r="M792" s="1249"/>
      <c r="N792" s="1249"/>
      <c r="O792" s="1249"/>
      <c r="P792" s="1250"/>
      <c r="Q792" s="1298"/>
    </row>
    <row r="793" spans="1:17" ht="15.5">
      <c r="A793" s="1298"/>
      <c r="B793" s="1299"/>
      <c r="C793" s="1245">
        <v>0</v>
      </c>
      <c r="D793" s="1246"/>
      <c r="E793" s="1246"/>
      <c r="F793" s="1246"/>
      <c r="G793" s="1247">
        <v>0</v>
      </c>
      <c r="H793" s="1248"/>
      <c r="I793" s="1249"/>
      <c r="J793" s="1249"/>
      <c r="K793" s="1249"/>
      <c r="L793" s="1249"/>
      <c r="M793" s="1249"/>
      <c r="N793" s="1249"/>
      <c r="O793" s="1249"/>
      <c r="P793" s="1250"/>
      <c r="Q793" s="1298"/>
    </row>
    <row r="794" spans="1:17" ht="15.5">
      <c r="A794" s="1298"/>
      <c r="B794" s="1299"/>
      <c r="C794" s="1245">
        <v>0</v>
      </c>
      <c r="D794" s="1246"/>
      <c r="E794" s="1246"/>
      <c r="F794" s="1246"/>
      <c r="G794" s="1247">
        <v>0</v>
      </c>
      <c r="H794" s="1248"/>
      <c r="I794" s="1249"/>
      <c r="J794" s="1249"/>
      <c r="K794" s="1249"/>
      <c r="L794" s="1249"/>
      <c r="M794" s="1249"/>
      <c r="N794" s="1249"/>
      <c r="O794" s="1249"/>
      <c r="P794" s="1250"/>
      <c r="Q794" s="1298"/>
    </row>
    <row r="795" spans="1:17" ht="15.5">
      <c r="A795" s="1298"/>
      <c r="B795" s="1299"/>
      <c r="C795" s="1245">
        <v>0</v>
      </c>
      <c r="D795" s="1246"/>
      <c r="E795" s="1246"/>
      <c r="F795" s="1246"/>
      <c r="G795" s="1247">
        <v>0</v>
      </c>
      <c r="H795" s="1248"/>
      <c r="I795" s="1249"/>
      <c r="J795" s="1249"/>
      <c r="K795" s="1249"/>
      <c r="L795" s="1249"/>
      <c r="M795" s="1249"/>
      <c r="N795" s="1249"/>
      <c r="O795" s="1249"/>
      <c r="P795" s="1250"/>
      <c r="Q795" s="1298"/>
    </row>
    <row r="796" spans="1:17" ht="15.5">
      <c r="A796" s="1298"/>
      <c r="B796" s="1299"/>
      <c r="C796" s="1245">
        <v>0</v>
      </c>
      <c r="D796" s="1246"/>
      <c r="E796" s="1246"/>
      <c r="F796" s="1246"/>
      <c r="G796" s="1247">
        <v>0</v>
      </c>
      <c r="H796" s="1248"/>
      <c r="I796" s="1249"/>
      <c r="J796" s="1249"/>
      <c r="K796" s="1249"/>
      <c r="L796" s="1249"/>
      <c r="M796" s="1249"/>
      <c r="N796" s="1249"/>
      <c r="O796" s="1249"/>
      <c r="P796" s="1250"/>
      <c r="Q796" s="1298"/>
    </row>
    <row r="797" spans="1:17" ht="15.5">
      <c r="A797" s="1298"/>
      <c r="B797" s="1299"/>
      <c r="C797" s="1245">
        <v>0</v>
      </c>
      <c r="D797" s="1246"/>
      <c r="E797" s="1246"/>
      <c r="F797" s="1246"/>
      <c r="G797" s="1247">
        <v>0</v>
      </c>
      <c r="H797" s="1248"/>
      <c r="I797" s="1249"/>
      <c r="J797" s="1249"/>
      <c r="K797" s="1249"/>
      <c r="L797" s="1249"/>
      <c r="M797" s="1249"/>
      <c r="N797" s="1249"/>
      <c r="O797" s="1249"/>
      <c r="P797" s="1250"/>
      <c r="Q797" s="1298"/>
    </row>
    <row r="798" spans="1:17" ht="15.5">
      <c r="A798" s="1298"/>
      <c r="B798" s="1299"/>
      <c r="C798" s="1245">
        <v>0</v>
      </c>
      <c r="D798" s="1246"/>
      <c r="E798" s="1246"/>
      <c r="F798" s="1246"/>
      <c r="G798" s="1247">
        <v>0</v>
      </c>
      <c r="H798" s="1248"/>
      <c r="I798" s="1249"/>
      <c r="J798" s="1249"/>
      <c r="K798" s="1249"/>
      <c r="L798" s="1249"/>
      <c r="M798" s="1249"/>
      <c r="N798" s="1249"/>
      <c r="O798" s="1249"/>
      <c r="P798" s="1250"/>
      <c r="Q798" s="1298"/>
    </row>
    <row r="799" spans="1:17" ht="15.5">
      <c r="A799" s="1298"/>
      <c r="B799" s="1299"/>
      <c r="C799" s="1245">
        <v>0</v>
      </c>
      <c r="D799" s="1246"/>
      <c r="E799" s="1246"/>
      <c r="F799" s="1246"/>
      <c r="G799" s="1247">
        <v>0</v>
      </c>
      <c r="H799" s="1248"/>
      <c r="I799" s="1249"/>
      <c r="J799" s="1249"/>
      <c r="K799" s="1249"/>
      <c r="L799" s="1249"/>
      <c r="M799" s="1249"/>
      <c r="N799" s="1249"/>
      <c r="O799" s="1249"/>
      <c r="P799" s="1250"/>
      <c r="Q799" s="1298"/>
    </row>
    <row r="800" spans="1:17" ht="15.5">
      <c r="A800" s="1298"/>
      <c r="B800" s="1299"/>
      <c r="C800" s="1245">
        <v>0</v>
      </c>
      <c r="D800" s="1246"/>
      <c r="E800" s="1246"/>
      <c r="F800" s="1246"/>
      <c r="G800" s="1247">
        <v>0</v>
      </c>
      <c r="H800" s="1248"/>
      <c r="I800" s="1249"/>
      <c r="J800" s="1249"/>
      <c r="K800" s="1249"/>
      <c r="L800" s="1249"/>
      <c r="M800" s="1249"/>
      <c r="N800" s="1249"/>
      <c r="O800" s="1249"/>
      <c r="P800" s="1250"/>
      <c r="Q800" s="1298"/>
    </row>
    <row r="801" spans="1:17" ht="15.5">
      <c r="A801" s="1298"/>
      <c r="B801" s="1299"/>
      <c r="C801" s="1245">
        <v>0</v>
      </c>
      <c r="D801" s="1246"/>
      <c r="E801" s="1246"/>
      <c r="F801" s="1246"/>
      <c r="G801" s="1247">
        <v>0</v>
      </c>
      <c r="H801" s="1248"/>
      <c r="I801" s="1249"/>
      <c r="J801" s="1249"/>
      <c r="K801" s="1249"/>
      <c r="L801" s="1249"/>
      <c r="M801" s="1249"/>
      <c r="N801" s="1249"/>
      <c r="O801" s="1249"/>
      <c r="P801" s="1250"/>
      <c r="Q801" s="1298"/>
    </row>
    <row r="802" spans="1:17" ht="15.5">
      <c r="A802" s="1298"/>
      <c r="B802" s="1299"/>
      <c r="C802" s="1245">
        <v>0</v>
      </c>
      <c r="D802" s="1246"/>
      <c r="E802" s="1246"/>
      <c r="F802" s="1246"/>
      <c r="G802" s="1247">
        <v>0</v>
      </c>
      <c r="H802" s="1248"/>
      <c r="I802" s="1249"/>
      <c r="J802" s="1249"/>
      <c r="K802" s="1249"/>
      <c r="L802" s="1249"/>
      <c r="M802" s="1249"/>
      <c r="N802" s="1249"/>
      <c r="O802" s="1249"/>
      <c r="P802" s="1250"/>
      <c r="Q802" s="1298"/>
    </row>
    <row r="803" spans="1:17" ht="15.5">
      <c r="A803" s="1298"/>
      <c r="B803" s="1299"/>
      <c r="C803" s="1245">
        <v>0</v>
      </c>
      <c r="D803" s="1246"/>
      <c r="E803" s="1246"/>
      <c r="F803" s="1246"/>
      <c r="G803" s="1247">
        <v>0</v>
      </c>
      <c r="H803" s="1248"/>
      <c r="I803" s="1249"/>
      <c r="J803" s="1249"/>
      <c r="K803" s="1249"/>
      <c r="L803" s="1249"/>
      <c r="M803" s="1249"/>
      <c r="N803" s="1249"/>
      <c r="O803" s="1249"/>
      <c r="P803" s="1250"/>
      <c r="Q803" s="1298"/>
    </row>
    <row r="804" spans="1:17" ht="15.5">
      <c r="A804" s="1298"/>
      <c r="B804" s="1299"/>
      <c r="C804" s="1245">
        <v>0</v>
      </c>
      <c r="D804" s="1246"/>
      <c r="E804" s="1246"/>
      <c r="F804" s="1246"/>
      <c r="G804" s="1247">
        <v>0</v>
      </c>
      <c r="H804" s="1248"/>
      <c r="I804" s="1249"/>
      <c r="J804" s="1249"/>
      <c r="K804" s="1249"/>
      <c r="L804" s="1249"/>
      <c r="M804" s="1249"/>
      <c r="N804" s="1249"/>
      <c r="O804" s="1249"/>
      <c r="P804" s="1250"/>
      <c r="Q804" s="1298"/>
    </row>
    <row r="805" spans="1:17" ht="15.5">
      <c r="A805" s="1298"/>
      <c r="B805" s="1299"/>
      <c r="C805" s="1245">
        <v>0</v>
      </c>
      <c r="D805" s="1246"/>
      <c r="E805" s="1246"/>
      <c r="F805" s="1246"/>
      <c r="G805" s="1247">
        <v>0</v>
      </c>
      <c r="H805" s="1248"/>
      <c r="I805" s="1249"/>
      <c r="J805" s="1249"/>
      <c r="K805" s="1249"/>
      <c r="L805" s="1249"/>
      <c r="M805" s="1249"/>
      <c r="N805" s="1249"/>
      <c r="O805" s="1249"/>
      <c r="P805" s="1250"/>
      <c r="Q805" s="1298"/>
    </row>
    <row r="806" spans="1:17" ht="15.5">
      <c r="A806" s="1298"/>
      <c r="B806" s="1299"/>
      <c r="C806" s="1245">
        <v>0</v>
      </c>
      <c r="D806" s="1246"/>
      <c r="E806" s="1246"/>
      <c r="F806" s="1246"/>
      <c r="G806" s="1247">
        <v>0</v>
      </c>
      <c r="H806" s="1248"/>
      <c r="I806" s="1249"/>
      <c r="J806" s="1249"/>
      <c r="K806" s="1249"/>
      <c r="L806" s="1249"/>
      <c r="M806" s="1249"/>
      <c r="N806" s="1249"/>
      <c r="O806" s="1249"/>
      <c r="P806" s="1250"/>
      <c r="Q806" s="1298"/>
    </row>
    <row r="807" spans="1:17" ht="15.5">
      <c r="A807" s="1298"/>
      <c r="B807" s="1299"/>
      <c r="C807" s="1245">
        <v>0</v>
      </c>
      <c r="D807" s="1246"/>
      <c r="E807" s="1246"/>
      <c r="F807" s="1246"/>
      <c r="G807" s="1247">
        <v>0</v>
      </c>
      <c r="H807" s="1248"/>
      <c r="I807" s="1249"/>
      <c r="J807" s="1249"/>
      <c r="K807" s="1249"/>
      <c r="L807" s="1249"/>
      <c r="M807" s="1249"/>
      <c r="N807" s="1249"/>
      <c r="O807" s="1249"/>
      <c r="P807" s="1250"/>
      <c r="Q807" s="1298"/>
    </row>
    <row r="808" spans="1:17" ht="15.5">
      <c r="A808" s="1298"/>
      <c r="B808" s="1299"/>
      <c r="C808" s="1245">
        <v>0</v>
      </c>
      <c r="D808" s="1246"/>
      <c r="E808" s="1246"/>
      <c r="F808" s="1246"/>
      <c r="G808" s="1247">
        <v>0</v>
      </c>
      <c r="H808" s="1248"/>
      <c r="I808" s="1249"/>
      <c r="J808" s="1249"/>
      <c r="K808" s="1249"/>
      <c r="L808" s="1249"/>
      <c r="M808" s="1249"/>
      <c r="N808" s="1249"/>
      <c r="O808" s="1249"/>
      <c r="P808" s="1250"/>
      <c r="Q808" s="1298"/>
    </row>
    <row r="809" spans="1:17" ht="15.5">
      <c r="A809" s="1298"/>
      <c r="B809" s="1299"/>
      <c r="C809" s="1245">
        <v>0</v>
      </c>
      <c r="D809" s="1246"/>
      <c r="E809" s="1246"/>
      <c r="F809" s="1246"/>
      <c r="G809" s="1247">
        <v>0</v>
      </c>
      <c r="H809" s="1248"/>
      <c r="I809" s="1249"/>
      <c r="J809" s="1249"/>
      <c r="K809" s="1249"/>
      <c r="L809" s="1249"/>
      <c r="M809" s="1249"/>
      <c r="N809" s="1249"/>
      <c r="O809" s="1249"/>
      <c r="P809" s="1250"/>
      <c r="Q809" s="1298"/>
    </row>
    <row r="810" spans="1:17" ht="15.5">
      <c r="A810" s="1298"/>
      <c r="B810" s="1299"/>
      <c r="C810" s="1245">
        <v>0</v>
      </c>
      <c r="D810" s="1246"/>
      <c r="E810" s="1246"/>
      <c r="F810" s="1246"/>
      <c r="G810" s="1247">
        <v>0</v>
      </c>
      <c r="H810" s="1248"/>
      <c r="I810" s="1249"/>
      <c r="J810" s="1249"/>
      <c r="K810" s="1249"/>
      <c r="L810" s="1249"/>
      <c r="M810" s="1249"/>
      <c r="N810" s="1249"/>
      <c r="O810" s="1249"/>
      <c r="P810" s="1250"/>
      <c r="Q810" s="1298"/>
    </row>
    <row r="811" spans="1:17" ht="15.5">
      <c r="A811" s="1298"/>
      <c r="B811" s="1299"/>
      <c r="C811" s="1245">
        <v>0</v>
      </c>
      <c r="D811" s="1246"/>
      <c r="E811" s="1246"/>
      <c r="F811" s="1246"/>
      <c r="G811" s="1247">
        <v>0</v>
      </c>
      <c r="H811" s="1248"/>
      <c r="I811" s="1249"/>
      <c r="J811" s="1249"/>
      <c r="K811" s="1249"/>
      <c r="L811" s="1249"/>
      <c r="M811" s="1249"/>
      <c r="N811" s="1249"/>
      <c r="O811" s="1249"/>
      <c r="P811" s="1250"/>
      <c r="Q811" s="1298"/>
    </row>
    <row r="812" spans="1:17" ht="15.5">
      <c r="A812" s="1298"/>
      <c r="B812" s="1299"/>
      <c r="C812" s="1245">
        <v>0</v>
      </c>
      <c r="D812" s="1246"/>
      <c r="E812" s="1246"/>
      <c r="F812" s="1246"/>
      <c r="G812" s="1247">
        <v>0</v>
      </c>
      <c r="H812" s="1248"/>
      <c r="I812" s="1249"/>
      <c r="J812" s="1249"/>
      <c r="K812" s="1249"/>
      <c r="L812" s="1249"/>
      <c r="M812" s="1249"/>
      <c r="N812" s="1249"/>
      <c r="O812" s="1249"/>
      <c r="P812" s="1250"/>
      <c r="Q812" s="1298"/>
    </row>
    <row r="813" spans="1:17" ht="15.5">
      <c r="A813" s="1298"/>
      <c r="B813" s="1299"/>
      <c r="C813" s="1245">
        <v>0</v>
      </c>
      <c r="D813" s="1246"/>
      <c r="E813" s="1246"/>
      <c r="F813" s="1246"/>
      <c r="G813" s="1247">
        <v>0</v>
      </c>
      <c r="H813" s="1248"/>
      <c r="I813" s="1249"/>
      <c r="J813" s="1249"/>
      <c r="K813" s="1249"/>
      <c r="L813" s="1249"/>
      <c r="M813" s="1249"/>
      <c r="N813" s="1249"/>
      <c r="O813" s="1249"/>
      <c r="P813" s="1250"/>
      <c r="Q813" s="1298"/>
    </row>
    <row r="814" spans="1:17" ht="15.5">
      <c r="A814" s="1298"/>
      <c r="B814" s="1299"/>
      <c r="C814" s="1245">
        <v>0</v>
      </c>
      <c r="D814" s="1246"/>
      <c r="E814" s="1246"/>
      <c r="F814" s="1246"/>
      <c r="G814" s="1247">
        <v>0</v>
      </c>
      <c r="H814" s="1248"/>
      <c r="I814" s="1249"/>
      <c r="J814" s="1249"/>
      <c r="K814" s="1249"/>
      <c r="L814" s="1249"/>
      <c r="M814" s="1249"/>
      <c r="N814" s="1249"/>
      <c r="O814" s="1249"/>
      <c r="P814" s="1250"/>
      <c r="Q814" s="1298"/>
    </row>
    <row r="815" spans="1:17" ht="15.5">
      <c r="A815" s="1298"/>
      <c r="B815" s="1299"/>
      <c r="C815" s="1245">
        <v>0</v>
      </c>
      <c r="D815" s="1246"/>
      <c r="E815" s="1246"/>
      <c r="F815" s="1246"/>
      <c r="G815" s="1247">
        <v>0</v>
      </c>
      <c r="H815" s="1248"/>
      <c r="I815" s="1249"/>
      <c r="J815" s="1249"/>
      <c r="K815" s="1249"/>
      <c r="L815" s="1249"/>
      <c r="M815" s="1249"/>
      <c r="N815" s="1249"/>
      <c r="O815" s="1249"/>
      <c r="P815" s="1250"/>
      <c r="Q815" s="1298"/>
    </row>
    <row r="816" spans="1:17" ht="15.5">
      <c r="A816" s="1298"/>
      <c r="B816" s="1299"/>
      <c r="C816" s="1245">
        <v>0</v>
      </c>
      <c r="D816" s="1246"/>
      <c r="E816" s="1246"/>
      <c r="F816" s="1246"/>
      <c r="G816" s="1247">
        <v>0</v>
      </c>
      <c r="H816" s="1248"/>
      <c r="I816" s="1249"/>
      <c r="J816" s="1249"/>
      <c r="K816" s="1249"/>
      <c r="L816" s="1249"/>
      <c r="M816" s="1249"/>
      <c r="N816" s="1249"/>
      <c r="O816" s="1249"/>
      <c r="P816" s="1250"/>
      <c r="Q816" s="1298"/>
    </row>
    <row r="817" spans="1:17" ht="15.5">
      <c r="A817" s="1298"/>
      <c r="B817" s="1299"/>
      <c r="C817" s="1245">
        <v>0</v>
      </c>
      <c r="D817" s="1246"/>
      <c r="E817" s="1246"/>
      <c r="F817" s="1246"/>
      <c r="G817" s="1247">
        <v>0</v>
      </c>
      <c r="H817" s="1248"/>
      <c r="I817" s="1249"/>
      <c r="J817" s="1249"/>
      <c r="K817" s="1249"/>
      <c r="L817" s="1249"/>
      <c r="M817" s="1249"/>
      <c r="N817" s="1249"/>
      <c r="O817" s="1249"/>
      <c r="P817" s="1250"/>
      <c r="Q817" s="1298"/>
    </row>
    <row r="818" spans="1:17" ht="15.5">
      <c r="A818" s="1298"/>
      <c r="B818" s="1299"/>
      <c r="C818" s="1245">
        <v>0</v>
      </c>
      <c r="D818" s="1246"/>
      <c r="E818" s="1246"/>
      <c r="F818" s="1246"/>
      <c r="G818" s="1247">
        <v>0</v>
      </c>
      <c r="H818" s="1248"/>
      <c r="I818" s="1249"/>
      <c r="J818" s="1249"/>
      <c r="K818" s="1249"/>
      <c r="L818" s="1249"/>
      <c r="M818" s="1249"/>
      <c r="N818" s="1249"/>
      <c r="O818" s="1249"/>
      <c r="P818" s="1250"/>
      <c r="Q818" s="1298"/>
    </row>
    <row r="819" spans="1:17" ht="15.5">
      <c r="A819" s="1298"/>
      <c r="B819" s="1299"/>
      <c r="C819" s="1245">
        <v>0</v>
      </c>
      <c r="D819" s="1246"/>
      <c r="E819" s="1246"/>
      <c r="F819" s="1246"/>
      <c r="G819" s="1247">
        <v>0</v>
      </c>
      <c r="H819" s="1248"/>
      <c r="I819" s="1249"/>
      <c r="J819" s="1249"/>
      <c r="K819" s="1249"/>
      <c r="L819" s="1249"/>
      <c r="M819" s="1249"/>
      <c r="N819" s="1249"/>
      <c r="O819" s="1249"/>
      <c r="P819" s="1250"/>
      <c r="Q819" s="1298"/>
    </row>
    <row r="820" spans="1:17" ht="15.5">
      <c r="A820" s="1298"/>
      <c r="B820" s="1299"/>
      <c r="C820" s="1245">
        <v>0</v>
      </c>
      <c r="D820" s="1246"/>
      <c r="E820" s="1246"/>
      <c r="F820" s="1246"/>
      <c r="G820" s="1247">
        <v>0</v>
      </c>
      <c r="H820" s="1248"/>
      <c r="I820" s="1249"/>
      <c r="J820" s="1249"/>
      <c r="K820" s="1249"/>
      <c r="L820" s="1249"/>
      <c r="M820" s="1249"/>
      <c r="N820" s="1249"/>
      <c r="O820" s="1249"/>
      <c r="P820" s="1250"/>
      <c r="Q820" s="1298"/>
    </row>
    <row r="821" spans="1:17" ht="15.5">
      <c r="A821" s="1298"/>
      <c r="B821" s="1299"/>
      <c r="C821" s="1245">
        <v>0</v>
      </c>
      <c r="D821" s="1246"/>
      <c r="E821" s="1246"/>
      <c r="F821" s="1246"/>
      <c r="G821" s="1247">
        <v>0</v>
      </c>
      <c r="H821" s="1248"/>
      <c r="I821" s="1249"/>
      <c r="J821" s="1249"/>
      <c r="K821" s="1249"/>
      <c r="L821" s="1249"/>
      <c r="M821" s="1249"/>
      <c r="N821" s="1249"/>
      <c r="O821" s="1249"/>
      <c r="P821" s="1250"/>
      <c r="Q821" s="1298"/>
    </row>
    <row r="822" spans="1:17" ht="15.5">
      <c r="A822" s="1298"/>
      <c r="B822" s="1299"/>
      <c r="C822" s="1245">
        <v>0</v>
      </c>
      <c r="D822" s="1246"/>
      <c r="E822" s="1246"/>
      <c r="F822" s="1246"/>
      <c r="G822" s="1247">
        <v>0</v>
      </c>
      <c r="H822" s="1248"/>
      <c r="I822" s="1249"/>
      <c r="J822" s="1249"/>
      <c r="K822" s="1249"/>
      <c r="L822" s="1249"/>
      <c r="M822" s="1249"/>
      <c r="N822" s="1249"/>
      <c r="O822" s="1249"/>
      <c r="P822" s="1250"/>
      <c r="Q822" s="1298"/>
    </row>
    <row r="823" spans="1:17" ht="15.5">
      <c r="A823" s="1298"/>
      <c r="B823" s="1299"/>
      <c r="C823" s="1245">
        <v>0</v>
      </c>
      <c r="D823" s="1246"/>
      <c r="E823" s="1246"/>
      <c r="F823" s="1246"/>
      <c r="G823" s="1247">
        <v>0</v>
      </c>
      <c r="H823" s="1248"/>
      <c r="I823" s="1249"/>
      <c r="J823" s="1249"/>
      <c r="K823" s="1249"/>
      <c r="L823" s="1249"/>
      <c r="M823" s="1249"/>
      <c r="N823" s="1249"/>
      <c r="O823" s="1249"/>
      <c r="P823" s="1250"/>
      <c r="Q823" s="1298"/>
    </row>
    <row r="824" spans="1:17" ht="15.5">
      <c r="A824" s="1298"/>
      <c r="B824" s="1299"/>
      <c r="C824" s="1245">
        <v>0</v>
      </c>
      <c r="D824" s="1246"/>
      <c r="E824" s="1246"/>
      <c r="F824" s="1246"/>
      <c r="G824" s="1247">
        <v>0</v>
      </c>
      <c r="H824" s="1248"/>
      <c r="I824" s="1249"/>
      <c r="J824" s="1249"/>
      <c r="K824" s="1249"/>
      <c r="L824" s="1249"/>
      <c r="M824" s="1249"/>
      <c r="N824" s="1249"/>
      <c r="O824" s="1249"/>
      <c r="P824" s="1250"/>
      <c r="Q824" s="1298"/>
    </row>
    <row r="825" spans="1:17" ht="15.5">
      <c r="A825" s="1298"/>
      <c r="B825" s="1299"/>
      <c r="C825" s="1245">
        <v>0</v>
      </c>
      <c r="D825" s="1246"/>
      <c r="E825" s="1246"/>
      <c r="F825" s="1246"/>
      <c r="G825" s="1247">
        <v>0</v>
      </c>
      <c r="H825" s="1248"/>
      <c r="I825" s="1249"/>
      <c r="J825" s="1249"/>
      <c r="K825" s="1249"/>
      <c r="L825" s="1249"/>
      <c r="M825" s="1249"/>
      <c r="N825" s="1249"/>
      <c r="O825" s="1249"/>
      <c r="P825" s="1250"/>
      <c r="Q825" s="1298"/>
    </row>
    <row r="826" spans="1:17" ht="15.5">
      <c r="A826" s="1298"/>
      <c r="B826" s="1299"/>
      <c r="C826" s="1245">
        <v>0</v>
      </c>
      <c r="D826" s="1246"/>
      <c r="E826" s="1246"/>
      <c r="F826" s="1246"/>
      <c r="G826" s="1247">
        <v>0</v>
      </c>
      <c r="H826" s="1248"/>
      <c r="I826" s="1249"/>
      <c r="J826" s="1249"/>
      <c r="K826" s="1249"/>
      <c r="L826" s="1249"/>
      <c r="M826" s="1249"/>
      <c r="N826" s="1249"/>
      <c r="O826" s="1249"/>
      <c r="P826" s="1250"/>
      <c r="Q826" s="1298"/>
    </row>
    <row r="827" spans="1:17" ht="15.5">
      <c r="A827" s="1298"/>
      <c r="B827" s="1299"/>
      <c r="C827" s="1245">
        <v>0</v>
      </c>
      <c r="D827" s="1246"/>
      <c r="E827" s="1246"/>
      <c r="F827" s="1246"/>
      <c r="G827" s="1247">
        <v>0</v>
      </c>
      <c r="H827" s="1248"/>
      <c r="I827" s="1249"/>
      <c r="J827" s="1249"/>
      <c r="K827" s="1249"/>
      <c r="L827" s="1249"/>
      <c r="M827" s="1249"/>
      <c r="N827" s="1249"/>
      <c r="O827" s="1249"/>
      <c r="P827" s="1250"/>
      <c r="Q827" s="1298"/>
    </row>
    <row r="828" spans="1:17" ht="15.5">
      <c r="A828" s="1298"/>
      <c r="B828" s="1299"/>
      <c r="C828" s="1245">
        <v>0</v>
      </c>
      <c r="D828" s="1246"/>
      <c r="E828" s="1246"/>
      <c r="F828" s="1246"/>
      <c r="G828" s="1247">
        <v>0</v>
      </c>
      <c r="H828" s="1248"/>
      <c r="I828" s="1249"/>
      <c r="J828" s="1249"/>
      <c r="K828" s="1249"/>
      <c r="L828" s="1249"/>
      <c r="M828" s="1249"/>
      <c r="N828" s="1249"/>
      <c r="O828" s="1249"/>
      <c r="P828" s="1250"/>
      <c r="Q828" s="1298"/>
    </row>
    <row r="829" spans="1:17" ht="15.5">
      <c r="A829" s="1298"/>
      <c r="B829" s="1299"/>
      <c r="C829" s="1245">
        <v>0</v>
      </c>
      <c r="D829" s="1246"/>
      <c r="E829" s="1246"/>
      <c r="F829" s="1246"/>
      <c r="G829" s="1247">
        <v>0</v>
      </c>
      <c r="H829" s="1248"/>
      <c r="I829" s="1249"/>
      <c r="J829" s="1249"/>
      <c r="K829" s="1249"/>
      <c r="L829" s="1249"/>
      <c r="M829" s="1249"/>
      <c r="N829" s="1249"/>
      <c r="O829" s="1249"/>
      <c r="P829" s="1250"/>
      <c r="Q829" s="1298"/>
    </row>
    <row r="830" spans="1:17" ht="15.5">
      <c r="A830" s="1298"/>
      <c r="B830" s="1299"/>
      <c r="C830" s="1245">
        <v>0</v>
      </c>
      <c r="D830" s="1246"/>
      <c r="E830" s="1246"/>
      <c r="F830" s="1246"/>
      <c r="G830" s="1247">
        <v>0</v>
      </c>
      <c r="H830" s="1248"/>
      <c r="I830" s="1249"/>
      <c r="J830" s="1249"/>
      <c r="K830" s="1249"/>
      <c r="L830" s="1249"/>
      <c r="M830" s="1249"/>
      <c r="N830" s="1249"/>
      <c r="O830" s="1249"/>
      <c r="P830" s="1250"/>
      <c r="Q830" s="1298"/>
    </row>
    <row r="831" spans="1:17" ht="15.5">
      <c r="A831" s="1298"/>
      <c r="B831" s="1299"/>
      <c r="C831" s="1245">
        <v>0</v>
      </c>
      <c r="D831" s="1246"/>
      <c r="E831" s="1246"/>
      <c r="F831" s="1246"/>
      <c r="G831" s="1247">
        <v>0</v>
      </c>
      <c r="H831" s="1248"/>
      <c r="I831" s="1249"/>
      <c r="J831" s="1249"/>
      <c r="K831" s="1249"/>
      <c r="L831" s="1249"/>
      <c r="M831" s="1249"/>
      <c r="N831" s="1249"/>
      <c r="O831" s="1249"/>
      <c r="P831" s="1250"/>
      <c r="Q831" s="1298"/>
    </row>
    <row r="832" spans="1:17" ht="15.5">
      <c r="A832" s="1298"/>
      <c r="B832" s="1299"/>
      <c r="C832" s="1245">
        <v>0</v>
      </c>
      <c r="D832" s="1246"/>
      <c r="E832" s="1246"/>
      <c r="F832" s="1246"/>
      <c r="G832" s="1247">
        <v>0</v>
      </c>
      <c r="H832" s="1248"/>
      <c r="I832" s="1249"/>
      <c r="J832" s="1249"/>
      <c r="K832" s="1249"/>
      <c r="L832" s="1249"/>
      <c r="M832" s="1249"/>
      <c r="N832" s="1249"/>
      <c r="O832" s="1249"/>
      <c r="P832" s="1250"/>
      <c r="Q832" s="1298"/>
    </row>
    <row r="833" spans="1:17" ht="15.5">
      <c r="A833" s="1298"/>
      <c r="B833" s="1299"/>
      <c r="C833" s="1245">
        <v>0</v>
      </c>
      <c r="D833" s="1246"/>
      <c r="E833" s="1246"/>
      <c r="F833" s="1246"/>
      <c r="G833" s="1247">
        <v>0</v>
      </c>
      <c r="H833" s="1248"/>
      <c r="I833" s="1249"/>
      <c r="J833" s="1249"/>
      <c r="K833" s="1249"/>
      <c r="L833" s="1249"/>
      <c r="M833" s="1249"/>
      <c r="N833" s="1249"/>
      <c r="O833" s="1249"/>
      <c r="P833" s="1250"/>
      <c r="Q833" s="1298"/>
    </row>
    <row r="834" spans="1:17" ht="15.5">
      <c r="A834" s="1298"/>
      <c r="B834" s="1299"/>
      <c r="C834" s="1245">
        <v>0</v>
      </c>
      <c r="D834" s="1246"/>
      <c r="E834" s="1246"/>
      <c r="F834" s="1246"/>
      <c r="G834" s="1247">
        <v>0</v>
      </c>
      <c r="H834" s="1248"/>
      <c r="I834" s="1249"/>
      <c r="J834" s="1249"/>
      <c r="K834" s="1249"/>
      <c r="L834" s="1249"/>
      <c r="M834" s="1249"/>
      <c r="N834" s="1249"/>
      <c r="O834" s="1249"/>
      <c r="P834" s="1250"/>
      <c r="Q834" s="1298"/>
    </row>
    <row r="835" spans="1:17" ht="15.5">
      <c r="A835" s="1298"/>
      <c r="B835" s="1299"/>
      <c r="C835" s="1245">
        <v>0</v>
      </c>
      <c r="D835" s="1246"/>
      <c r="E835" s="1246"/>
      <c r="F835" s="1246"/>
      <c r="G835" s="1247">
        <v>0</v>
      </c>
      <c r="H835" s="1248"/>
      <c r="I835" s="1249"/>
      <c r="J835" s="1249"/>
      <c r="K835" s="1249"/>
      <c r="L835" s="1249"/>
      <c r="M835" s="1249"/>
      <c r="N835" s="1249"/>
      <c r="O835" s="1249"/>
      <c r="P835" s="1250"/>
      <c r="Q835" s="1298"/>
    </row>
    <row r="836" spans="1:17" ht="15.5">
      <c r="A836" s="1298"/>
      <c r="B836" s="1299"/>
      <c r="C836" s="1245">
        <v>0</v>
      </c>
      <c r="D836" s="1246"/>
      <c r="E836" s="1246"/>
      <c r="F836" s="1246"/>
      <c r="G836" s="1247">
        <v>0</v>
      </c>
      <c r="H836" s="1248"/>
      <c r="I836" s="1249"/>
      <c r="J836" s="1249"/>
      <c r="K836" s="1249"/>
      <c r="L836" s="1249"/>
      <c r="M836" s="1249"/>
      <c r="N836" s="1249"/>
      <c r="O836" s="1249"/>
      <c r="P836" s="1250"/>
      <c r="Q836" s="1298"/>
    </row>
    <row r="837" spans="1:17" ht="15.5">
      <c r="A837" s="1298"/>
      <c r="B837" s="1299"/>
      <c r="C837" s="1245">
        <v>0</v>
      </c>
      <c r="D837" s="1246"/>
      <c r="E837" s="1246"/>
      <c r="F837" s="1246"/>
      <c r="G837" s="1247">
        <v>0</v>
      </c>
      <c r="H837" s="1248"/>
      <c r="I837" s="1249"/>
      <c r="J837" s="1249"/>
      <c r="K837" s="1249"/>
      <c r="L837" s="1249"/>
      <c r="M837" s="1249"/>
      <c r="N837" s="1249"/>
      <c r="O837" s="1249"/>
      <c r="P837" s="1250"/>
      <c r="Q837" s="1298"/>
    </row>
    <row r="838" spans="1:17" ht="15.5">
      <c r="A838" s="1298"/>
      <c r="B838" s="1299"/>
      <c r="C838" s="1245">
        <v>0</v>
      </c>
      <c r="D838" s="1246"/>
      <c r="E838" s="1246"/>
      <c r="F838" s="1246"/>
      <c r="G838" s="1247">
        <v>0</v>
      </c>
      <c r="H838" s="1248"/>
      <c r="I838" s="1249"/>
      <c r="J838" s="1249"/>
      <c r="K838" s="1249"/>
      <c r="L838" s="1249"/>
      <c r="M838" s="1249"/>
      <c r="N838" s="1249"/>
      <c r="O838" s="1249"/>
      <c r="P838" s="1250"/>
      <c r="Q838" s="1298"/>
    </row>
    <row r="839" spans="1:17" ht="15.5">
      <c r="A839" s="1298"/>
      <c r="B839" s="1299"/>
      <c r="C839" s="1245">
        <v>0</v>
      </c>
      <c r="D839" s="1246"/>
      <c r="E839" s="1246"/>
      <c r="F839" s="1246"/>
      <c r="G839" s="1247">
        <v>0</v>
      </c>
      <c r="H839" s="1248"/>
      <c r="I839" s="1249"/>
      <c r="J839" s="1249"/>
      <c r="K839" s="1249"/>
      <c r="L839" s="1249"/>
      <c r="M839" s="1249"/>
      <c r="N839" s="1249"/>
      <c r="O839" s="1249"/>
      <c r="P839" s="1250"/>
      <c r="Q839" s="1298"/>
    </row>
    <row r="840" spans="1:17" ht="15.5">
      <c r="A840" s="1298"/>
      <c r="B840" s="1299"/>
      <c r="C840" s="1245">
        <v>0</v>
      </c>
      <c r="D840" s="1246"/>
      <c r="E840" s="1246"/>
      <c r="F840" s="1246"/>
      <c r="G840" s="1247">
        <v>0</v>
      </c>
      <c r="H840" s="1248"/>
      <c r="I840" s="1249"/>
      <c r="J840" s="1249"/>
      <c r="K840" s="1249"/>
      <c r="L840" s="1249"/>
      <c r="M840" s="1249"/>
      <c r="N840" s="1249"/>
      <c r="O840" s="1249"/>
      <c r="P840" s="1250"/>
      <c r="Q840" s="1298"/>
    </row>
    <row r="841" spans="1:17" ht="15.5">
      <c r="A841" s="1298"/>
      <c r="B841" s="1299"/>
      <c r="C841" s="1245">
        <v>0</v>
      </c>
      <c r="D841" s="1246"/>
      <c r="E841" s="1246"/>
      <c r="F841" s="1246"/>
      <c r="G841" s="1247">
        <v>0</v>
      </c>
      <c r="H841" s="1248"/>
      <c r="I841" s="1249"/>
      <c r="J841" s="1249"/>
      <c r="K841" s="1249"/>
      <c r="L841" s="1249"/>
      <c r="M841" s="1249"/>
      <c r="N841" s="1249"/>
      <c r="O841" s="1249"/>
      <c r="P841" s="1250"/>
      <c r="Q841" s="1298"/>
    </row>
    <row r="842" spans="1:17" ht="15.5">
      <c r="A842" s="1298"/>
      <c r="B842" s="1299"/>
      <c r="C842" s="1245">
        <v>0</v>
      </c>
      <c r="D842" s="1246"/>
      <c r="E842" s="1246"/>
      <c r="F842" s="1246"/>
      <c r="G842" s="1247">
        <v>0</v>
      </c>
      <c r="H842" s="1248"/>
      <c r="I842" s="1249"/>
      <c r="J842" s="1249"/>
      <c r="K842" s="1249"/>
      <c r="L842" s="1249"/>
      <c r="M842" s="1249"/>
      <c r="N842" s="1249"/>
      <c r="O842" s="1249"/>
      <c r="P842" s="1250"/>
      <c r="Q842" s="1298"/>
    </row>
    <row r="843" spans="1:17" ht="15.5">
      <c r="A843" s="1298"/>
      <c r="B843" s="1299"/>
      <c r="C843" s="1245">
        <v>0</v>
      </c>
      <c r="D843" s="1246"/>
      <c r="E843" s="1246"/>
      <c r="F843" s="1246"/>
      <c r="G843" s="1247">
        <v>0</v>
      </c>
      <c r="H843" s="1248"/>
      <c r="I843" s="1249"/>
      <c r="J843" s="1249"/>
      <c r="K843" s="1249"/>
      <c r="L843" s="1249"/>
      <c r="M843" s="1249"/>
      <c r="N843" s="1249"/>
      <c r="O843" s="1249"/>
      <c r="P843" s="1250"/>
      <c r="Q843" s="1298"/>
    </row>
    <row r="844" spans="1:17" ht="15.5">
      <c r="A844" s="1298"/>
      <c r="B844" s="1299"/>
      <c r="C844" s="1245">
        <v>0</v>
      </c>
      <c r="D844" s="1246"/>
      <c r="E844" s="1246"/>
      <c r="F844" s="1246"/>
      <c r="G844" s="1247">
        <v>0</v>
      </c>
      <c r="H844" s="1248"/>
      <c r="I844" s="1249"/>
      <c r="J844" s="1249"/>
      <c r="K844" s="1249"/>
      <c r="L844" s="1249"/>
      <c r="M844" s="1249"/>
      <c r="N844" s="1249"/>
      <c r="O844" s="1249"/>
      <c r="P844" s="1250"/>
      <c r="Q844" s="1298"/>
    </row>
    <row r="845" spans="1:17" ht="15.5">
      <c r="A845" s="1298"/>
      <c r="B845" s="1299"/>
      <c r="C845" s="1245">
        <v>0</v>
      </c>
      <c r="D845" s="1246"/>
      <c r="E845" s="1246"/>
      <c r="F845" s="1246"/>
      <c r="G845" s="1247">
        <v>0</v>
      </c>
      <c r="H845" s="1248"/>
      <c r="I845" s="1249"/>
      <c r="J845" s="1249"/>
      <c r="K845" s="1249"/>
      <c r="L845" s="1249"/>
      <c r="M845" s="1249"/>
      <c r="N845" s="1249"/>
      <c r="O845" s="1249"/>
      <c r="P845" s="1250"/>
      <c r="Q845" s="1298"/>
    </row>
    <row r="846" spans="1:17" ht="15.5">
      <c r="A846" s="1298"/>
      <c r="B846" s="1299"/>
      <c r="C846" s="1245">
        <v>0</v>
      </c>
      <c r="D846" s="1246"/>
      <c r="E846" s="1246"/>
      <c r="F846" s="1246"/>
      <c r="G846" s="1247">
        <v>0</v>
      </c>
      <c r="H846" s="1248"/>
      <c r="I846" s="1249"/>
      <c r="J846" s="1249"/>
      <c r="K846" s="1249"/>
      <c r="L846" s="1249"/>
      <c r="M846" s="1249"/>
      <c r="N846" s="1249"/>
      <c r="O846" s="1249"/>
      <c r="P846" s="1250"/>
      <c r="Q846" s="1298"/>
    </row>
    <row r="847" spans="1:17" ht="15.5">
      <c r="A847" s="1298"/>
      <c r="B847" s="1299"/>
      <c r="C847" s="1245">
        <v>0</v>
      </c>
      <c r="D847" s="1246"/>
      <c r="E847" s="1246"/>
      <c r="F847" s="1246"/>
      <c r="G847" s="1247">
        <v>0</v>
      </c>
      <c r="H847" s="1248"/>
      <c r="I847" s="1249"/>
      <c r="J847" s="1249"/>
      <c r="K847" s="1249"/>
      <c r="L847" s="1249"/>
      <c r="M847" s="1249"/>
      <c r="N847" s="1249"/>
      <c r="O847" s="1249"/>
      <c r="P847" s="1250"/>
      <c r="Q847" s="1298"/>
    </row>
    <row r="848" spans="1:17" ht="15.5">
      <c r="A848" s="1298"/>
      <c r="B848" s="1299"/>
      <c r="C848" s="1245">
        <v>0</v>
      </c>
      <c r="D848" s="1246"/>
      <c r="E848" s="1246"/>
      <c r="F848" s="1246"/>
      <c r="G848" s="1247">
        <v>0</v>
      </c>
      <c r="H848" s="1248"/>
      <c r="I848" s="1249"/>
      <c r="J848" s="1249"/>
      <c r="K848" s="1249"/>
      <c r="L848" s="1249"/>
      <c r="M848" s="1249"/>
      <c r="N848" s="1249"/>
      <c r="O848" s="1249"/>
      <c r="P848" s="1250"/>
      <c r="Q848" s="1298"/>
    </row>
    <row r="849" spans="1:17" ht="15.5">
      <c r="A849" s="1298"/>
      <c r="B849" s="1299"/>
      <c r="C849" s="1245">
        <v>0</v>
      </c>
      <c r="D849" s="1246"/>
      <c r="E849" s="1246"/>
      <c r="F849" s="1246"/>
      <c r="G849" s="1247">
        <v>0</v>
      </c>
      <c r="H849" s="1248"/>
      <c r="I849" s="1249"/>
      <c r="J849" s="1249"/>
      <c r="K849" s="1249"/>
      <c r="L849" s="1249"/>
      <c r="M849" s="1249"/>
      <c r="N849" s="1249"/>
      <c r="O849" s="1249"/>
      <c r="P849" s="1250"/>
      <c r="Q849" s="1298"/>
    </row>
    <row r="850" spans="1:17" ht="15.5">
      <c r="A850" s="1298"/>
      <c r="B850" s="1299"/>
      <c r="C850" s="1245">
        <v>0</v>
      </c>
      <c r="D850" s="1246"/>
      <c r="E850" s="1246"/>
      <c r="F850" s="1246"/>
      <c r="G850" s="1247">
        <v>0</v>
      </c>
      <c r="H850" s="1248"/>
      <c r="I850" s="1249"/>
      <c r="J850" s="1249"/>
      <c r="K850" s="1249"/>
      <c r="L850" s="1249"/>
      <c r="M850" s="1249"/>
      <c r="N850" s="1249"/>
      <c r="O850" s="1249"/>
      <c r="P850" s="1250"/>
      <c r="Q850" s="1298"/>
    </row>
    <row r="851" spans="1:17" ht="15.5">
      <c r="A851" s="1298"/>
      <c r="B851" s="1299"/>
      <c r="C851" s="1245">
        <v>0</v>
      </c>
      <c r="D851" s="1246"/>
      <c r="E851" s="1246"/>
      <c r="F851" s="1246"/>
      <c r="G851" s="1247">
        <v>0</v>
      </c>
      <c r="H851" s="1248"/>
      <c r="I851" s="1249"/>
      <c r="J851" s="1249"/>
      <c r="K851" s="1249"/>
      <c r="L851" s="1249"/>
      <c r="M851" s="1249"/>
      <c r="N851" s="1249"/>
      <c r="O851" s="1249"/>
      <c r="P851" s="1250"/>
      <c r="Q851" s="1298"/>
    </row>
    <row r="852" spans="1:17" ht="15.5">
      <c r="A852" s="1298"/>
      <c r="B852" s="1299"/>
      <c r="C852" s="1245">
        <v>0</v>
      </c>
      <c r="D852" s="1246"/>
      <c r="E852" s="1246"/>
      <c r="F852" s="1246"/>
      <c r="G852" s="1247">
        <v>0</v>
      </c>
      <c r="H852" s="1248"/>
      <c r="I852" s="1249"/>
      <c r="J852" s="1249"/>
      <c r="K852" s="1249"/>
      <c r="L852" s="1249"/>
      <c r="M852" s="1249"/>
      <c r="N852" s="1249"/>
      <c r="O852" s="1249"/>
      <c r="P852" s="1250"/>
      <c r="Q852" s="1298"/>
    </row>
    <row r="853" spans="1:17" ht="15.5">
      <c r="A853" s="1298"/>
      <c r="B853" s="1299"/>
      <c r="C853" s="1245">
        <v>0</v>
      </c>
      <c r="D853" s="1246"/>
      <c r="E853" s="1246"/>
      <c r="F853" s="1246"/>
      <c r="G853" s="1247">
        <v>0</v>
      </c>
      <c r="H853" s="1248"/>
      <c r="I853" s="1249"/>
      <c r="J853" s="1249"/>
      <c r="K853" s="1249"/>
      <c r="L853" s="1249"/>
      <c r="M853" s="1249"/>
      <c r="N853" s="1249"/>
      <c r="O853" s="1249"/>
      <c r="P853" s="1250"/>
      <c r="Q853" s="1298"/>
    </row>
    <row r="854" spans="1:17" ht="15.5">
      <c r="A854" s="1298"/>
      <c r="B854" s="1299"/>
      <c r="C854" s="1245">
        <v>0</v>
      </c>
      <c r="D854" s="1246"/>
      <c r="E854" s="1246"/>
      <c r="F854" s="1246"/>
      <c r="G854" s="1247">
        <v>0</v>
      </c>
      <c r="H854" s="1248"/>
      <c r="I854" s="1249"/>
      <c r="J854" s="1249"/>
      <c r="K854" s="1249"/>
      <c r="L854" s="1249"/>
      <c r="M854" s="1249"/>
      <c r="N854" s="1249"/>
      <c r="O854" s="1249"/>
      <c r="P854" s="1250"/>
      <c r="Q854" s="1298"/>
    </row>
    <row r="855" spans="1:17" ht="15.5">
      <c r="A855" s="1298"/>
      <c r="B855" s="1299"/>
      <c r="C855" s="1245">
        <v>0</v>
      </c>
      <c r="D855" s="1246"/>
      <c r="E855" s="1246"/>
      <c r="F855" s="1246"/>
      <c r="G855" s="1247">
        <v>0</v>
      </c>
      <c r="H855" s="1248"/>
      <c r="I855" s="1249"/>
      <c r="J855" s="1249"/>
      <c r="K855" s="1249"/>
      <c r="L855" s="1249"/>
      <c r="M855" s="1249"/>
      <c r="N855" s="1249"/>
      <c r="O855" s="1249"/>
      <c r="P855" s="1250"/>
      <c r="Q855" s="1298"/>
    </row>
    <row r="856" spans="1:17" ht="15.5">
      <c r="A856" s="1298"/>
      <c r="B856" s="1299"/>
      <c r="C856" s="1245">
        <v>0</v>
      </c>
      <c r="D856" s="1246"/>
      <c r="E856" s="1246"/>
      <c r="F856" s="1246"/>
      <c r="G856" s="1247">
        <v>0</v>
      </c>
      <c r="H856" s="1248"/>
      <c r="I856" s="1249"/>
      <c r="J856" s="1249"/>
      <c r="K856" s="1249"/>
      <c r="L856" s="1249"/>
      <c r="M856" s="1249"/>
      <c r="N856" s="1249"/>
      <c r="O856" s="1249"/>
      <c r="P856" s="1250"/>
      <c r="Q856" s="1298"/>
    </row>
    <row r="857" spans="1:17" ht="15.5">
      <c r="A857" s="1298"/>
      <c r="B857" s="1299"/>
      <c r="C857" s="1245">
        <v>0</v>
      </c>
      <c r="D857" s="1246"/>
      <c r="E857" s="1246"/>
      <c r="F857" s="1246"/>
      <c r="G857" s="1247">
        <v>0</v>
      </c>
      <c r="H857" s="1248"/>
      <c r="I857" s="1249"/>
      <c r="J857" s="1249"/>
      <c r="K857" s="1249"/>
      <c r="L857" s="1249"/>
      <c r="M857" s="1249"/>
      <c r="N857" s="1249"/>
      <c r="O857" s="1249"/>
      <c r="P857" s="1250"/>
      <c r="Q857" s="1298"/>
    </row>
    <row r="858" spans="1:17" ht="15.5">
      <c r="A858" s="1298"/>
      <c r="B858" s="1299"/>
      <c r="C858" s="1245">
        <v>0</v>
      </c>
      <c r="D858" s="1246"/>
      <c r="E858" s="1246"/>
      <c r="F858" s="1246"/>
      <c r="G858" s="1247">
        <v>0</v>
      </c>
      <c r="H858" s="1248"/>
      <c r="I858" s="1249"/>
      <c r="J858" s="1249"/>
      <c r="K858" s="1249"/>
      <c r="L858" s="1249"/>
      <c r="M858" s="1249"/>
      <c r="N858" s="1249"/>
      <c r="O858" s="1249"/>
      <c r="P858" s="1250"/>
      <c r="Q858" s="1298"/>
    </row>
    <row r="859" spans="1:17" ht="15.5">
      <c r="A859" s="1298"/>
      <c r="B859" s="1299"/>
      <c r="C859" s="1245">
        <v>0</v>
      </c>
      <c r="D859" s="1246"/>
      <c r="E859" s="1246"/>
      <c r="F859" s="1246"/>
      <c r="G859" s="1247">
        <v>0</v>
      </c>
      <c r="H859" s="1248"/>
      <c r="I859" s="1249"/>
      <c r="J859" s="1249"/>
      <c r="K859" s="1249"/>
      <c r="L859" s="1249"/>
      <c r="M859" s="1249"/>
      <c r="N859" s="1249"/>
      <c r="O859" s="1249"/>
      <c r="P859" s="1250"/>
      <c r="Q859" s="1298"/>
    </row>
    <row r="860" spans="1:17" ht="15.5">
      <c r="A860" s="1298"/>
      <c r="B860" s="1299"/>
      <c r="C860" s="1245">
        <v>0</v>
      </c>
      <c r="D860" s="1246"/>
      <c r="E860" s="1246"/>
      <c r="F860" s="1246"/>
      <c r="G860" s="1247">
        <v>0</v>
      </c>
      <c r="H860" s="1248"/>
      <c r="I860" s="1249"/>
      <c r="J860" s="1249"/>
      <c r="K860" s="1249"/>
      <c r="L860" s="1249"/>
      <c r="M860" s="1249"/>
      <c r="N860" s="1249"/>
      <c r="O860" s="1249"/>
      <c r="P860" s="1250"/>
      <c r="Q860" s="1298"/>
    </row>
    <row r="861" spans="1:17" ht="15.5">
      <c r="A861" s="1298"/>
      <c r="B861" s="1299"/>
      <c r="C861" s="1245">
        <v>0</v>
      </c>
      <c r="D861" s="1246"/>
      <c r="E861" s="1246"/>
      <c r="F861" s="1246"/>
      <c r="G861" s="1247">
        <v>0</v>
      </c>
      <c r="H861" s="1248"/>
      <c r="I861" s="1249"/>
      <c r="J861" s="1249"/>
      <c r="K861" s="1249"/>
      <c r="L861" s="1249"/>
      <c r="M861" s="1249"/>
      <c r="N861" s="1249"/>
      <c r="O861" s="1249"/>
      <c r="P861" s="1250"/>
      <c r="Q861" s="1298"/>
    </row>
    <row r="862" spans="1:17" ht="15.5">
      <c r="A862" s="1298"/>
      <c r="B862" s="1299"/>
      <c r="C862" s="1245">
        <v>0</v>
      </c>
      <c r="D862" s="1246"/>
      <c r="E862" s="1246"/>
      <c r="F862" s="1246"/>
      <c r="G862" s="1247">
        <v>0</v>
      </c>
      <c r="H862" s="1248"/>
      <c r="I862" s="1249"/>
      <c r="J862" s="1249"/>
      <c r="K862" s="1249"/>
      <c r="L862" s="1249"/>
      <c r="M862" s="1249"/>
      <c r="N862" s="1249"/>
      <c r="O862" s="1249"/>
      <c r="P862" s="1250"/>
      <c r="Q862" s="1298"/>
    </row>
    <row r="863" spans="1:17" ht="15.5">
      <c r="A863" s="1298"/>
      <c r="B863" s="1299"/>
      <c r="C863" s="1245">
        <v>0</v>
      </c>
      <c r="D863" s="1246"/>
      <c r="E863" s="1246"/>
      <c r="F863" s="1246"/>
      <c r="G863" s="1247">
        <v>0</v>
      </c>
      <c r="H863" s="1248"/>
      <c r="I863" s="1249"/>
      <c r="J863" s="1249"/>
      <c r="K863" s="1249"/>
      <c r="L863" s="1249"/>
      <c r="M863" s="1249"/>
      <c r="N863" s="1249"/>
      <c r="O863" s="1249"/>
      <c r="P863" s="1250"/>
      <c r="Q863" s="1298"/>
    </row>
    <row r="864" spans="1:17" ht="15.5">
      <c r="A864" s="1298"/>
      <c r="B864" s="1299"/>
      <c r="C864" s="1245">
        <v>0</v>
      </c>
      <c r="D864" s="1246"/>
      <c r="E864" s="1246"/>
      <c r="F864" s="1246"/>
      <c r="G864" s="1247">
        <v>0</v>
      </c>
      <c r="H864" s="1248"/>
      <c r="I864" s="1249"/>
      <c r="J864" s="1249"/>
      <c r="K864" s="1249"/>
      <c r="L864" s="1249"/>
      <c r="M864" s="1249"/>
      <c r="N864" s="1249"/>
      <c r="O864" s="1249"/>
      <c r="P864" s="1250"/>
      <c r="Q864" s="1298"/>
    </row>
    <row r="865" spans="1:17" ht="15.5">
      <c r="A865" s="1298"/>
      <c r="B865" s="1299"/>
      <c r="C865" s="1245">
        <v>0</v>
      </c>
      <c r="D865" s="1246"/>
      <c r="E865" s="1246"/>
      <c r="F865" s="1246"/>
      <c r="G865" s="1247">
        <v>0</v>
      </c>
      <c r="H865" s="1248"/>
      <c r="I865" s="1249"/>
      <c r="J865" s="1249"/>
      <c r="K865" s="1249"/>
      <c r="L865" s="1249"/>
      <c r="M865" s="1249"/>
      <c r="N865" s="1249"/>
      <c r="O865" s="1249"/>
      <c r="P865" s="1250"/>
      <c r="Q865" s="1298"/>
    </row>
    <row r="866" spans="1:17" ht="15.5">
      <c r="A866" s="1298"/>
      <c r="B866" s="1299"/>
      <c r="C866" s="1245">
        <v>0</v>
      </c>
      <c r="D866" s="1246"/>
      <c r="E866" s="1246"/>
      <c r="F866" s="1246"/>
      <c r="G866" s="1247">
        <v>0</v>
      </c>
      <c r="H866" s="1248"/>
      <c r="I866" s="1249"/>
      <c r="J866" s="1249"/>
      <c r="K866" s="1249"/>
      <c r="L866" s="1249"/>
      <c r="M866" s="1249"/>
      <c r="N866" s="1249"/>
      <c r="O866" s="1249"/>
      <c r="P866" s="1250"/>
      <c r="Q866" s="1298"/>
    </row>
    <row r="867" spans="1:17" ht="15.5">
      <c r="A867" s="1298"/>
      <c r="B867" s="1299"/>
      <c r="C867" s="1245">
        <v>0</v>
      </c>
      <c r="D867" s="1246"/>
      <c r="E867" s="1246"/>
      <c r="F867" s="1246"/>
      <c r="G867" s="1247">
        <v>0</v>
      </c>
      <c r="H867" s="1248"/>
      <c r="I867" s="1249"/>
      <c r="J867" s="1249"/>
      <c r="K867" s="1249"/>
      <c r="L867" s="1249"/>
      <c r="M867" s="1249"/>
      <c r="N867" s="1249"/>
      <c r="O867" s="1249"/>
      <c r="P867" s="1250"/>
      <c r="Q867" s="1298"/>
    </row>
    <row r="868" spans="1:17" ht="15.5">
      <c r="A868" s="1298"/>
      <c r="B868" s="1299"/>
      <c r="C868" s="1245">
        <v>0</v>
      </c>
      <c r="D868" s="1246"/>
      <c r="E868" s="1246"/>
      <c r="F868" s="1246"/>
      <c r="G868" s="1247">
        <v>0</v>
      </c>
      <c r="H868" s="1248"/>
      <c r="I868" s="1249"/>
      <c r="J868" s="1249"/>
      <c r="K868" s="1249"/>
      <c r="L868" s="1249"/>
      <c r="M868" s="1249"/>
      <c r="N868" s="1249"/>
      <c r="O868" s="1249"/>
      <c r="P868" s="1250"/>
      <c r="Q868" s="1298"/>
    </row>
    <row r="869" spans="1:17" ht="15.5">
      <c r="A869" s="1298"/>
      <c r="B869" s="1299"/>
      <c r="C869" s="1245">
        <v>0</v>
      </c>
      <c r="D869" s="1246"/>
      <c r="E869" s="1246"/>
      <c r="F869" s="1246"/>
      <c r="G869" s="1247">
        <v>0</v>
      </c>
      <c r="H869" s="1248"/>
      <c r="I869" s="1249"/>
      <c r="J869" s="1249"/>
      <c r="K869" s="1249"/>
      <c r="L869" s="1249"/>
      <c r="M869" s="1249"/>
      <c r="N869" s="1249"/>
      <c r="O869" s="1249"/>
      <c r="P869" s="1250"/>
      <c r="Q869" s="1298"/>
    </row>
    <row r="870" spans="1:17" ht="15.5">
      <c r="A870" s="1298"/>
      <c r="B870" s="1299"/>
      <c r="C870" s="1245">
        <v>0</v>
      </c>
      <c r="D870" s="1246"/>
      <c r="E870" s="1246"/>
      <c r="F870" s="1246"/>
      <c r="G870" s="1247">
        <v>0</v>
      </c>
      <c r="H870" s="1248"/>
      <c r="I870" s="1249"/>
      <c r="J870" s="1249"/>
      <c r="K870" s="1249"/>
      <c r="L870" s="1249"/>
      <c r="M870" s="1249"/>
      <c r="N870" s="1249"/>
      <c r="O870" s="1249"/>
      <c r="P870" s="1250"/>
      <c r="Q870" s="1298"/>
    </row>
    <row r="871" spans="1:17" ht="15.5">
      <c r="A871" s="1298"/>
      <c r="B871" s="1299"/>
      <c r="C871" s="1245">
        <v>0</v>
      </c>
      <c r="D871" s="1246"/>
      <c r="E871" s="1246"/>
      <c r="F871" s="1246"/>
      <c r="G871" s="1247">
        <v>0</v>
      </c>
      <c r="H871" s="1248"/>
      <c r="I871" s="1249"/>
      <c r="J871" s="1249"/>
      <c r="K871" s="1249"/>
      <c r="L871" s="1249"/>
      <c r="M871" s="1249"/>
      <c r="N871" s="1249"/>
      <c r="O871" s="1249"/>
      <c r="P871" s="1250"/>
      <c r="Q871" s="1298"/>
    </row>
    <row r="872" spans="1:17" ht="15.5">
      <c r="A872" s="1298"/>
      <c r="B872" s="1299"/>
      <c r="C872" s="1245">
        <v>0</v>
      </c>
      <c r="D872" s="1246"/>
      <c r="E872" s="1246"/>
      <c r="F872" s="1246"/>
      <c r="G872" s="1247">
        <v>0</v>
      </c>
      <c r="H872" s="1248"/>
      <c r="I872" s="1249"/>
      <c r="J872" s="1249"/>
      <c r="K872" s="1249"/>
      <c r="L872" s="1249"/>
      <c r="M872" s="1249"/>
      <c r="N872" s="1249"/>
      <c r="O872" s="1249"/>
      <c r="P872" s="1250"/>
      <c r="Q872" s="1298"/>
    </row>
    <row r="873" spans="1:17" ht="15.5">
      <c r="A873" s="1298"/>
      <c r="B873" s="1299"/>
      <c r="C873" s="1245">
        <v>0</v>
      </c>
      <c r="D873" s="1246"/>
      <c r="E873" s="1246"/>
      <c r="F873" s="1246"/>
      <c r="G873" s="1247">
        <v>0</v>
      </c>
      <c r="H873" s="1248"/>
      <c r="I873" s="1249"/>
      <c r="J873" s="1249"/>
      <c r="K873" s="1249"/>
      <c r="L873" s="1249"/>
      <c r="M873" s="1249"/>
      <c r="N873" s="1249"/>
      <c r="O873" s="1249"/>
      <c r="P873" s="1250"/>
      <c r="Q873" s="1298"/>
    </row>
    <row r="874" spans="1:17" ht="15.5">
      <c r="A874" s="1298"/>
      <c r="B874" s="1299"/>
      <c r="C874" s="1245">
        <v>0</v>
      </c>
      <c r="D874" s="1246"/>
      <c r="E874" s="1246"/>
      <c r="F874" s="1246"/>
      <c r="G874" s="1247">
        <v>0</v>
      </c>
      <c r="H874" s="1248"/>
      <c r="I874" s="1249"/>
      <c r="J874" s="1249"/>
      <c r="K874" s="1249"/>
      <c r="L874" s="1249"/>
      <c r="M874" s="1249"/>
      <c r="N874" s="1249"/>
      <c r="O874" s="1249"/>
      <c r="P874" s="1250"/>
      <c r="Q874" s="1298"/>
    </row>
    <row r="875" spans="1:17" ht="15.5">
      <c r="A875" s="1298"/>
      <c r="B875" s="1299"/>
      <c r="C875" s="1245">
        <v>0</v>
      </c>
      <c r="D875" s="1246"/>
      <c r="E875" s="1246"/>
      <c r="F875" s="1246"/>
      <c r="G875" s="1247">
        <v>0</v>
      </c>
      <c r="H875" s="1248"/>
      <c r="I875" s="1249"/>
      <c r="J875" s="1249"/>
      <c r="K875" s="1249"/>
      <c r="L875" s="1249"/>
      <c r="M875" s="1249"/>
      <c r="N875" s="1249"/>
      <c r="O875" s="1249"/>
      <c r="P875" s="1250"/>
      <c r="Q875" s="1298"/>
    </row>
    <row r="876" spans="1:17" ht="15.5">
      <c r="A876" s="1298"/>
      <c r="B876" s="1299"/>
      <c r="C876" s="1245">
        <v>0</v>
      </c>
      <c r="D876" s="1246"/>
      <c r="E876" s="1246"/>
      <c r="F876" s="1246"/>
      <c r="G876" s="1247">
        <v>0</v>
      </c>
      <c r="H876" s="1248"/>
      <c r="I876" s="1249"/>
      <c r="J876" s="1249"/>
      <c r="K876" s="1249"/>
      <c r="L876" s="1249"/>
      <c r="M876" s="1249"/>
      <c r="N876" s="1249"/>
      <c r="O876" s="1249"/>
      <c r="P876" s="1250"/>
      <c r="Q876" s="1298"/>
    </row>
    <row r="877" spans="1:17" ht="15.5">
      <c r="A877" s="1298"/>
      <c r="B877" s="1299"/>
      <c r="C877" s="1245">
        <v>0</v>
      </c>
      <c r="D877" s="1246"/>
      <c r="E877" s="1246"/>
      <c r="F877" s="1246"/>
      <c r="G877" s="1247">
        <v>0</v>
      </c>
      <c r="H877" s="1248"/>
      <c r="I877" s="1249"/>
      <c r="J877" s="1249"/>
      <c r="K877" s="1249"/>
      <c r="L877" s="1249"/>
      <c r="M877" s="1249"/>
      <c r="N877" s="1249"/>
      <c r="O877" s="1249"/>
      <c r="P877" s="1250"/>
      <c r="Q877" s="1298"/>
    </row>
    <row r="878" spans="1:17" ht="15.5">
      <c r="A878" s="1298"/>
      <c r="B878" s="1299"/>
      <c r="C878" s="1245">
        <v>0</v>
      </c>
      <c r="D878" s="1246"/>
      <c r="E878" s="1246"/>
      <c r="F878" s="1246"/>
      <c r="G878" s="1247">
        <v>0</v>
      </c>
      <c r="H878" s="1248"/>
      <c r="I878" s="1249"/>
      <c r="J878" s="1249"/>
      <c r="K878" s="1249"/>
      <c r="L878" s="1249"/>
      <c r="M878" s="1249"/>
      <c r="N878" s="1249"/>
      <c r="O878" s="1249"/>
      <c r="P878" s="1250"/>
      <c r="Q878" s="1298"/>
    </row>
    <row r="879" spans="1:17" ht="15.5">
      <c r="A879" s="1298"/>
      <c r="B879" s="1299"/>
      <c r="C879" s="1245">
        <v>0</v>
      </c>
      <c r="D879" s="1246"/>
      <c r="E879" s="1246"/>
      <c r="F879" s="1246"/>
      <c r="G879" s="1247">
        <v>0</v>
      </c>
      <c r="H879" s="1248"/>
      <c r="I879" s="1249"/>
      <c r="J879" s="1249"/>
      <c r="K879" s="1249"/>
      <c r="L879" s="1249"/>
      <c r="M879" s="1249"/>
      <c r="N879" s="1249"/>
      <c r="O879" s="1249"/>
      <c r="P879" s="1250"/>
      <c r="Q879" s="1298"/>
    </row>
    <row r="880" spans="1:17" ht="15.5">
      <c r="A880" s="1298"/>
      <c r="B880" s="1299"/>
      <c r="C880" s="1245">
        <v>0</v>
      </c>
      <c r="D880" s="1246"/>
      <c r="E880" s="1246"/>
      <c r="F880" s="1246"/>
      <c r="G880" s="1247">
        <v>0</v>
      </c>
      <c r="H880" s="1248"/>
      <c r="I880" s="1249"/>
      <c r="J880" s="1249"/>
      <c r="K880" s="1249"/>
      <c r="L880" s="1249"/>
      <c r="M880" s="1249"/>
      <c r="N880" s="1249"/>
      <c r="O880" s="1249"/>
      <c r="P880" s="1250"/>
      <c r="Q880" s="1298"/>
    </row>
    <row r="881" spans="1:17" ht="15.5">
      <c r="A881" s="1298"/>
      <c r="B881" s="1299"/>
      <c r="C881" s="1245">
        <v>0</v>
      </c>
      <c r="D881" s="1246"/>
      <c r="E881" s="1246"/>
      <c r="F881" s="1246"/>
      <c r="G881" s="1247">
        <v>0</v>
      </c>
      <c r="H881" s="1248"/>
      <c r="I881" s="1249"/>
      <c r="J881" s="1249"/>
      <c r="K881" s="1249"/>
      <c r="L881" s="1249"/>
      <c r="M881" s="1249"/>
      <c r="N881" s="1249"/>
      <c r="O881" s="1249"/>
      <c r="P881" s="1250"/>
      <c r="Q881" s="1298"/>
    </row>
    <row r="882" spans="1:17" ht="15.5">
      <c r="A882" s="1298"/>
      <c r="B882" s="1299"/>
      <c r="C882" s="1245">
        <v>0</v>
      </c>
      <c r="D882" s="1246"/>
      <c r="E882" s="1246"/>
      <c r="F882" s="1246"/>
      <c r="G882" s="1247">
        <v>0</v>
      </c>
      <c r="H882" s="1248"/>
      <c r="I882" s="1249"/>
      <c r="J882" s="1249"/>
      <c r="K882" s="1249"/>
      <c r="L882" s="1249"/>
      <c r="M882" s="1249"/>
      <c r="N882" s="1249"/>
      <c r="O882" s="1249"/>
      <c r="P882" s="1250"/>
      <c r="Q882" s="1298"/>
    </row>
    <row r="883" spans="1:17" ht="15.5">
      <c r="A883" s="1298"/>
      <c r="B883" s="1299"/>
      <c r="C883" s="1245">
        <v>0</v>
      </c>
      <c r="D883" s="1246"/>
      <c r="E883" s="1246"/>
      <c r="F883" s="1246"/>
      <c r="G883" s="1247">
        <v>0</v>
      </c>
      <c r="H883" s="1248"/>
      <c r="I883" s="1249"/>
      <c r="J883" s="1249"/>
      <c r="K883" s="1249"/>
      <c r="L883" s="1249"/>
      <c r="M883" s="1249"/>
      <c r="N883" s="1249"/>
      <c r="O883" s="1249"/>
      <c r="P883" s="1250"/>
      <c r="Q883" s="1298"/>
    </row>
    <row r="884" spans="1:17" ht="15.5">
      <c r="A884" s="1298"/>
      <c r="B884" s="1299"/>
      <c r="C884" s="1245">
        <v>0</v>
      </c>
      <c r="D884" s="1246"/>
      <c r="E884" s="1246"/>
      <c r="F884" s="1246"/>
      <c r="G884" s="1247">
        <v>0</v>
      </c>
      <c r="H884" s="1248"/>
      <c r="I884" s="1249"/>
      <c r="J884" s="1249"/>
      <c r="K884" s="1249"/>
      <c r="L884" s="1249"/>
      <c r="M884" s="1249"/>
      <c r="N884" s="1249"/>
      <c r="O884" s="1249"/>
      <c r="P884" s="1250"/>
      <c r="Q884" s="1298"/>
    </row>
    <row r="885" spans="1:17" ht="15.5">
      <c r="A885" s="1298"/>
      <c r="B885" s="1299"/>
      <c r="C885" s="1245">
        <v>0</v>
      </c>
      <c r="D885" s="1246"/>
      <c r="E885" s="1246"/>
      <c r="F885" s="1246"/>
      <c r="G885" s="1247">
        <v>0</v>
      </c>
      <c r="H885" s="1248"/>
      <c r="I885" s="1249"/>
      <c r="J885" s="1249"/>
      <c r="K885" s="1249"/>
      <c r="L885" s="1249"/>
      <c r="M885" s="1249"/>
      <c r="N885" s="1249"/>
      <c r="O885" s="1249"/>
      <c r="P885" s="1250"/>
      <c r="Q885" s="1298"/>
    </row>
    <row r="886" spans="1:17" ht="15.5">
      <c r="A886" s="1298"/>
      <c r="B886" s="1299"/>
      <c r="C886" s="1245">
        <v>0</v>
      </c>
      <c r="D886" s="1246"/>
      <c r="E886" s="1246"/>
      <c r="F886" s="1246"/>
      <c r="G886" s="1247">
        <v>0</v>
      </c>
      <c r="H886" s="1248"/>
      <c r="I886" s="1249"/>
      <c r="J886" s="1249"/>
      <c r="K886" s="1249"/>
      <c r="L886" s="1249"/>
      <c r="M886" s="1249"/>
      <c r="N886" s="1249"/>
      <c r="O886" s="1249"/>
      <c r="P886" s="1250"/>
      <c r="Q886" s="1298"/>
    </row>
    <row r="887" spans="1:17" ht="15.5">
      <c r="A887" s="1298"/>
      <c r="B887" s="1299"/>
      <c r="C887" s="1245">
        <v>0</v>
      </c>
      <c r="D887" s="1246"/>
      <c r="E887" s="1246"/>
      <c r="F887" s="1246"/>
      <c r="G887" s="1247">
        <v>0</v>
      </c>
      <c r="H887" s="1248"/>
      <c r="I887" s="1249"/>
      <c r="J887" s="1249"/>
      <c r="K887" s="1249"/>
      <c r="L887" s="1249"/>
      <c r="M887" s="1249"/>
      <c r="N887" s="1249"/>
      <c r="O887" s="1249"/>
      <c r="P887" s="1250"/>
      <c r="Q887" s="1298"/>
    </row>
    <row r="888" spans="1:17" ht="15.5">
      <c r="A888" s="1298"/>
      <c r="B888" s="1299"/>
      <c r="C888" s="1245">
        <v>0</v>
      </c>
      <c r="D888" s="1246"/>
      <c r="E888" s="1246"/>
      <c r="F888" s="1246"/>
      <c r="G888" s="1247">
        <v>0</v>
      </c>
      <c r="H888" s="1248"/>
      <c r="I888" s="1249"/>
      <c r="J888" s="1249"/>
      <c r="K888" s="1249"/>
      <c r="L888" s="1249"/>
      <c r="M888" s="1249"/>
      <c r="N888" s="1249"/>
      <c r="O888" s="1249"/>
      <c r="P888" s="1250"/>
      <c r="Q888" s="1298"/>
    </row>
    <row r="889" spans="1:17" ht="15.5">
      <c r="A889" s="1298"/>
      <c r="B889" s="1299"/>
      <c r="C889" s="1245">
        <v>0</v>
      </c>
      <c r="D889" s="1246"/>
      <c r="E889" s="1246"/>
      <c r="F889" s="1246"/>
      <c r="G889" s="1247">
        <v>0</v>
      </c>
      <c r="H889" s="1248"/>
      <c r="I889" s="1249"/>
      <c r="J889" s="1249"/>
      <c r="K889" s="1249"/>
      <c r="L889" s="1249"/>
      <c r="M889" s="1249"/>
      <c r="N889" s="1249"/>
      <c r="O889" s="1249"/>
      <c r="P889" s="1250"/>
      <c r="Q889" s="1298"/>
    </row>
    <row r="890" spans="1:17" ht="15.5">
      <c r="A890" s="1298"/>
      <c r="B890" s="1299"/>
      <c r="C890" s="1245">
        <v>0</v>
      </c>
      <c r="D890" s="1246"/>
      <c r="E890" s="1246"/>
      <c r="F890" s="1246"/>
      <c r="G890" s="1247">
        <v>0</v>
      </c>
      <c r="H890" s="1248"/>
      <c r="I890" s="1249"/>
      <c r="J890" s="1249"/>
      <c r="K890" s="1249"/>
      <c r="L890" s="1249"/>
      <c r="M890" s="1249"/>
      <c r="N890" s="1249"/>
      <c r="O890" s="1249"/>
      <c r="P890" s="1250"/>
      <c r="Q890" s="1298"/>
    </row>
    <row r="891" spans="1:17" ht="15.5">
      <c r="A891" s="1298"/>
      <c r="B891" s="1299"/>
      <c r="C891" s="1245">
        <v>0</v>
      </c>
      <c r="D891" s="1246"/>
      <c r="E891" s="1246"/>
      <c r="F891" s="1246"/>
      <c r="G891" s="1247">
        <v>0</v>
      </c>
      <c r="H891" s="1248"/>
      <c r="I891" s="1249"/>
      <c r="J891" s="1249"/>
      <c r="K891" s="1249"/>
      <c r="L891" s="1249"/>
      <c r="M891" s="1249"/>
      <c r="N891" s="1249"/>
      <c r="O891" s="1249"/>
      <c r="P891" s="1250"/>
      <c r="Q891" s="1298"/>
    </row>
    <row r="892" spans="1:17" ht="15.5">
      <c r="A892" s="1298"/>
      <c r="B892" s="1299"/>
      <c r="C892" s="1245">
        <v>0</v>
      </c>
      <c r="D892" s="1246"/>
      <c r="E892" s="1246"/>
      <c r="F892" s="1246"/>
      <c r="G892" s="1247">
        <v>0</v>
      </c>
      <c r="H892" s="1248"/>
      <c r="I892" s="1249"/>
      <c r="J892" s="1249"/>
      <c r="K892" s="1249"/>
      <c r="L892" s="1249"/>
      <c r="M892" s="1249"/>
      <c r="N892" s="1249"/>
      <c r="O892" s="1249"/>
      <c r="P892" s="1250"/>
      <c r="Q892" s="1298"/>
    </row>
    <row r="893" spans="1:17" ht="15.5">
      <c r="A893" s="1298"/>
      <c r="B893" s="1299"/>
      <c r="C893" s="1245">
        <v>0</v>
      </c>
      <c r="D893" s="1246"/>
      <c r="E893" s="1246"/>
      <c r="F893" s="1246"/>
      <c r="G893" s="1247">
        <v>0</v>
      </c>
      <c r="H893" s="1248"/>
      <c r="I893" s="1249"/>
      <c r="J893" s="1249"/>
      <c r="K893" s="1249"/>
      <c r="L893" s="1249"/>
      <c r="M893" s="1249"/>
      <c r="N893" s="1249"/>
      <c r="O893" s="1249"/>
      <c r="P893" s="1250"/>
      <c r="Q893" s="1298"/>
    </row>
    <row r="894" spans="1:17" ht="15.5">
      <c r="A894" s="1298"/>
      <c r="B894" s="1299"/>
      <c r="C894" s="1245">
        <v>0</v>
      </c>
      <c r="D894" s="1246"/>
      <c r="E894" s="1246"/>
      <c r="F894" s="1246"/>
      <c r="G894" s="1247">
        <v>0</v>
      </c>
      <c r="H894" s="1248"/>
      <c r="I894" s="1249"/>
      <c r="J894" s="1249"/>
      <c r="K894" s="1249"/>
      <c r="L894" s="1249"/>
      <c r="M894" s="1249"/>
      <c r="N894" s="1249"/>
      <c r="O894" s="1249"/>
      <c r="P894" s="1250"/>
      <c r="Q894" s="1298"/>
    </row>
    <row r="895" spans="1:17" ht="15.5">
      <c r="A895" s="1298"/>
      <c r="B895" s="1299"/>
      <c r="C895" s="1245">
        <v>0</v>
      </c>
      <c r="D895" s="1246"/>
      <c r="E895" s="1246"/>
      <c r="F895" s="1246"/>
      <c r="G895" s="1247">
        <v>0</v>
      </c>
      <c r="H895" s="1248"/>
      <c r="I895" s="1249"/>
      <c r="J895" s="1249"/>
      <c r="K895" s="1249"/>
      <c r="L895" s="1249"/>
      <c r="M895" s="1249"/>
      <c r="N895" s="1249"/>
      <c r="O895" s="1249"/>
      <c r="P895" s="1250"/>
      <c r="Q895" s="1298"/>
    </row>
    <row r="896" spans="1:17" ht="15.5">
      <c r="A896" s="1298"/>
      <c r="B896" s="1299"/>
      <c r="C896" s="1245">
        <v>0</v>
      </c>
      <c r="D896" s="1246"/>
      <c r="E896" s="1246"/>
      <c r="F896" s="1246"/>
      <c r="G896" s="1247">
        <v>0</v>
      </c>
      <c r="H896" s="1248"/>
      <c r="I896" s="1249"/>
      <c r="J896" s="1249"/>
      <c r="K896" s="1249"/>
      <c r="L896" s="1249"/>
      <c r="M896" s="1249"/>
      <c r="N896" s="1249"/>
      <c r="O896" s="1249"/>
      <c r="P896" s="1250"/>
      <c r="Q896" s="1298"/>
    </row>
    <row r="897" spans="1:17" ht="15.5">
      <c r="A897" s="1298"/>
      <c r="B897" s="1299"/>
      <c r="C897" s="1245">
        <v>0</v>
      </c>
      <c r="D897" s="1246"/>
      <c r="E897" s="1246"/>
      <c r="F897" s="1246"/>
      <c r="G897" s="1247">
        <v>0</v>
      </c>
      <c r="H897" s="1248"/>
      <c r="I897" s="1249"/>
      <c r="J897" s="1249"/>
      <c r="K897" s="1249"/>
      <c r="L897" s="1249"/>
      <c r="M897" s="1249"/>
      <c r="N897" s="1249"/>
      <c r="O897" s="1249"/>
      <c r="P897" s="1250"/>
      <c r="Q897" s="1298"/>
    </row>
    <row r="898" spans="1:17" ht="15.5">
      <c r="A898" s="1298"/>
      <c r="B898" s="1299"/>
      <c r="C898" s="1245">
        <v>0</v>
      </c>
      <c r="D898" s="1246"/>
      <c r="E898" s="1246"/>
      <c r="F898" s="1246"/>
      <c r="G898" s="1247">
        <v>0</v>
      </c>
      <c r="H898" s="1248"/>
      <c r="I898" s="1249"/>
      <c r="J898" s="1249"/>
      <c r="K898" s="1249"/>
      <c r="L898" s="1249"/>
      <c r="M898" s="1249"/>
      <c r="N898" s="1249"/>
      <c r="O898" s="1249"/>
      <c r="P898" s="1250"/>
      <c r="Q898" s="1298"/>
    </row>
    <row r="899" spans="1:17" ht="15.5">
      <c r="A899" s="1298"/>
      <c r="B899" s="1299"/>
      <c r="C899" s="1245">
        <v>0</v>
      </c>
      <c r="D899" s="1246"/>
      <c r="E899" s="1246"/>
      <c r="F899" s="1246"/>
      <c r="G899" s="1247">
        <v>0</v>
      </c>
      <c r="H899" s="1248"/>
      <c r="I899" s="1249"/>
      <c r="J899" s="1249"/>
      <c r="K899" s="1249"/>
      <c r="L899" s="1249"/>
      <c r="M899" s="1249"/>
      <c r="N899" s="1249"/>
      <c r="O899" s="1249"/>
      <c r="P899" s="1250"/>
      <c r="Q899" s="1298"/>
    </row>
    <row r="900" spans="1:17" ht="15.5">
      <c r="A900" s="1298"/>
      <c r="B900" s="1299"/>
      <c r="C900" s="1245">
        <v>0</v>
      </c>
      <c r="D900" s="1246"/>
      <c r="E900" s="1246"/>
      <c r="F900" s="1246"/>
      <c r="G900" s="1247">
        <v>0</v>
      </c>
      <c r="H900" s="1248"/>
      <c r="I900" s="1249"/>
      <c r="J900" s="1249"/>
      <c r="K900" s="1249"/>
      <c r="L900" s="1249"/>
      <c r="M900" s="1249"/>
      <c r="N900" s="1249"/>
      <c r="O900" s="1249"/>
      <c r="P900" s="1250"/>
      <c r="Q900" s="1298"/>
    </row>
    <row r="901" spans="1:17" ht="15.5">
      <c r="A901" s="1298"/>
      <c r="B901" s="1299"/>
      <c r="C901" s="1245">
        <v>0</v>
      </c>
      <c r="D901" s="1246"/>
      <c r="E901" s="1246"/>
      <c r="F901" s="1246"/>
      <c r="G901" s="1247">
        <v>0</v>
      </c>
      <c r="H901" s="1248"/>
      <c r="I901" s="1249"/>
      <c r="J901" s="1249"/>
      <c r="K901" s="1249"/>
      <c r="L901" s="1249"/>
      <c r="M901" s="1249"/>
      <c r="N901" s="1249"/>
      <c r="O901" s="1249"/>
      <c r="P901" s="1250"/>
      <c r="Q901" s="1298"/>
    </row>
    <row r="902" spans="1:17" ht="15.5">
      <c r="A902" s="1298"/>
      <c r="B902" s="1299"/>
      <c r="C902" s="1245">
        <v>0</v>
      </c>
      <c r="D902" s="1246"/>
      <c r="E902" s="1246"/>
      <c r="F902" s="1246"/>
      <c r="G902" s="1247">
        <v>0</v>
      </c>
      <c r="H902" s="1248"/>
      <c r="I902" s="1249"/>
      <c r="J902" s="1249"/>
      <c r="K902" s="1249"/>
      <c r="L902" s="1249"/>
      <c r="M902" s="1249"/>
      <c r="N902" s="1249"/>
      <c r="O902" s="1249"/>
      <c r="P902" s="1250"/>
      <c r="Q902" s="1298"/>
    </row>
    <row r="903" spans="1:17" ht="15.5">
      <c r="A903" s="1298"/>
      <c r="B903" s="1299"/>
      <c r="C903" s="1245">
        <v>0</v>
      </c>
      <c r="D903" s="1246"/>
      <c r="E903" s="1246"/>
      <c r="F903" s="1246"/>
      <c r="G903" s="1247">
        <v>0</v>
      </c>
      <c r="H903" s="1248"/>
      <c r="I903" s="1249"/>
      <c r="J903" s="1249"/>
      <c r="K903" s="1249"/>
      <c r="L903" s="1249"/>
      <c r="M903" s="1249"/>
      <c r="N903" s="1249"/>
      <c r="O903" s="1249"/>
      <c r="P903" s="1250"/>
      <c r="Q903" s="1298"/>
    </row>
    <row r="904" spans="1:17" ht="15.5">
      <c r="A904" s="1298"/>
      <c r="B904" s="1299"/>
      <c r="C904" s="1245">
        <v>0</v>
      </c>
      <c r="D904" s="1246"/>
      <c r="E904" s="1246"/>
      <c r="F904" s="1246"/>
      <c r="G904" s="1247">
        <v>0</v>
      </c>
      <c r="H904" s="1248"/>
      <c r="I904" s="1249"/>
      <c r="J904" s="1249"/>
      <c r="K904" s="1249"/>
      <c r="L904" s="1249"/>
      <c r="M904" s="1249"/>
      <c r="N904" s="1249"/>
      <c r="O904" s="1249"/>
      <c r="P904" s="1250"/>
      <c r="Q904" s="1298"/>
    </row>
    <row r="905" spans="1:17" ht="15.5">
      <c r="A905" s="1298"/>
      <c r="B905" s="1299"/>
      <c r="C905" s="1245">
        <v>0</v>
      </c>
      <c r="D905" s="1246"/>
      <c r="E905" s="1246"/>
      <c r="F905" s="1246"/>
      <c r="G905" s="1247">
        <v>0</v>
      </c>
      <c r="H905" s="1248"/>
      <c r="I905" s="1249"/>
      <c r="J905" s="1249"/>
      <c r="K905" s="1249"/>
      <c r="L905" s="1249"/>
      <c r="M905" s="1249"/>
      <c r="N905" s="1249"/>
      <c r="O905" s="1249"/>
      <c r="P905" s="1250"/>
      <c r="Q905" s="1298"/>
    </row>
    <row r="906" spans="1:17" ht="15.5">
      <c r="A906" s="1298"/>
      <c r="B906" s="1299"/>
      <c r="C906" s="1245">
        <v>0</v>
      </c>
      <c r="D906" s="1246"/>
      <c r="E906" s="1246"/>
      <c r="F906" s="1246"/>
      <c r="G906" s="1247">
        <v>0</v>
      </c>
      <c r="H906" s="1248"/>
      <c r="I906" s="1249"/>
      <c r="J906" s="1249"/>
      <c r="K906" s="1249"/>
      <c r="L906" s="1249"/>
      <c r="M906" s="1249"/>
      <c r="N906" s="1249"/>
      <c r="O906" s="1249"/>
      <c r="P906" s="1250"/>
      <c r="Q906" s="1298"/>
    </row>
    <row r="907" spans="1:17" ht="15.5">
      <c r="A907" s="1298"/>
      <c r="B907" s="1299"/>
      <c r="C907" s="1245">
        <v>0</v>
      </c>
      <c r="D907" s="1246"/>
      <c r="E907" s="1246"/>
      <c r="F907" s="1246"/>
      <c r="G907" s="1247">
        <v>0</v>
      </c>
      <c r="H907" s="1248"/>
      <c r="I907" s="1249"/>
      <c r="J907" s="1249"/>
      <c r="K907" s="1249"/>
      <c r="L907" s="1249"/>
      <c r="M907" s="1249"/>
      <c r="N907" s="1249"/>
      <c r="O907" s="1249"/>
      <c r="P907" s="1250"/>
      <c r="Q907" s="1298"/>
    </row>
    <row r="908" spans="1:17" ht="15.5">
      <c r="A908" s="1298"/>
      <c r="B908" s="1299"/>
      <c r="C908" s="1245">
        <v>0</v>
      </c>
      <c r="D908" s="1246"/>
      <c r="E908" s="1246"/>
      <c r="F908" s="1246"/>
      <c r="G908" s="1247">
        <v>0</v>
      </c>
      <c r="H908" s="1248"/>
      <c r="I908" s="1249"/>
      <c r="J908" s="1249"/>
      <c r="K908" s="1249"/>
      <c r="L908" s="1249"/>
      <c r="M908" s="1249"/>
      <c r="N908" s="1249"/>
      <c r="O908" s="1249"/>
      <c r="P908" s="1250"/>
      <c r="Q908" s="1298"/>
    </row>
    <row r="909" spans="1:17" ht="15.5">
      <c r="A909" s="1298"/>
      <c r="B909" s="1299"/>
      <c r="C909" s="1245">
        <v>0</v>
      </c>
      <c r="D909" s="1246"/>
      <c r="E909" s="1246"/>
      <c r="F909" s="1246"/>
      <c r="G909" s="1247">
        <v>0</v>
      </c>
      <c r="H909" s="1248"/>
      <c r="I909" s="1249"/>
      <c r="J909" s="1249"/>
      <c r="K909" s="1249"/>
      <c r="L909" s="1249"/>
      <c r="M909" s="1249"/>
      <c r="N909" s="1249"/>
      <c r="O909" s="1249"/>
      <c r="P909" s="1250"/>
      <c r="Q909" s="1298"/>
    </row>
    <row r="910" spans="1:17" ht="15.5">
      <c r="A910" s="1298"/>
      <c r="B910" s="1299"/>
      <c r="C910" s="1245">
        <v>0</v>
      </c>
      <c r="D910" s="1246"/>
      <c r="E910" s="1246"/>
      <c r="F910" s="1246"/>
      <c r="G910" s="1247">
        <v>0</v>
      </c>
      <c r="H910" s="1248"/>
      <c r="I910" s="1249"/>
      <c r="J910" s="1249"/>
      <c r="K910" s="1249"/>
      <c r="L910" s="1249"/>
      <c r="M910" s="1249"/>
      <c r="N910" s="1249"/>
      <c r="O910" s="1249"/>
      <c r="P910" s="1250"/>
      <c r="Q910" s="1298"/>
    </row>
    <row r="911" spans="1:17" ht="15.5">
      <c r="A911" s="1298"/>
      <c r="B911" s="1299"/>
      <c r="C911" s="1245">
        <v>0</v>
      </c>
      <c r="D911" s="1246"/>
      <c r="E911" s="1246"/>
      <c r="F911" s="1246"/>
      <c r="G911" s="1247">
        <v>0</v>
      </c>
      <c r="H911" s="1248"/>
      <c r="I911" s="1249"/>
      <c r="J911" s="1249"/>
      <c r="K911" s="1249"/>
      <c r="L911" s="1249"/>
      <c r="M911" s="1249"/>
      <c r="N911" s="1249"/>
      <c r="O911" s="1249"/>
      <c r="P911" s="1250"/>
      <c r="Q911" s="1298"/>
    </row>
    <row r="912" spans="1:17" ht="15.5">
      <c r="A912" s="1298"/>
      <c r="B912" s="1299"/>
      <c r="C912" s="1245">
        <v>0</v>
      </c>
      <c r="D912" s="1246"/>
      <c r="E912" s="1246"/>
      <c r="F912" s="1246"/>
      <c r="G912" s="1247">
        <v>0</v>
      </c>
      <c r="H912" s="1248"/>
      <c r="I912" s="1249"/>
      <c r="J912" s="1249"/>
      <c r="K912" s="1249"/>
      <c r="L912" s="1249"/>
      <c r="M912" s="1249"/>
      <c r="N912" s="1249"/>
      <c r="O912" s="1249"/>
      <c r="P912" s="1250"/>
      <c r="Q912" s="1298"/>
    </row>
    <row r="913" spans="1:17" ht="15.5">
      <c r="A913" s="1298"/>
      <c r="B913" s="1299"/>
      <c r="C913" s="1245">
        <v>0</v>
      </c>
      <c r="D913" s="1246"/>
      <c r="E913" s="1246"/>
      <c r="F913" s="1246"/>
      <c r="G913" s="1247">
        <v>0</v>
      </c>
      <c r="H913" s="1248"/>
      <c r="I913" s="1249"/>
      <c r="J913" s="1249"/>
      <c r="K913" s="1249"/>
      <c r="L913" s="1249"/>
      <c r="M913" s="1249"/>
      <c r="N913" s="1249"/>
      <c r="O913" s="1249"/>
      <c r="P913" s="1250"/>
      <c r="Q913" s="1298"/>
    </row>
    <row r="914" spans="1:17" ht="15.5">
      <c r="A914" s="1298"/>
      <c r="B914" s="1299"/>
      <c r="C914" s="1245">
        <v>0</v>
      </c>
      <c r="D914" s="1246"/>
      <c r="E914" s="1246"/>
      <c r="F914" s="1246"/>
      <c r="G914" s="1247">
        <v>0</v>
      </c>
      <c r="H914" s="1248"/>
      <c r="I914" s="1249"/>
      <c r="J914" s="1249"/>
      <c r="K914" s="1249"/>
      <c r="L914" s="1249"/>
      <c r="M914" s="1249"/>
      <c r="N914" s="1249"/>
      <c r="O914" s="1249"/>
      <c r="P914" s="1250"/>
      <c r="Q914" s="1298"/>
    </row>
    <row r="915" spans="1:17" ht="15.5">
      <c r="A915" s="1298"/>
      <c r="B915" s="1299"/>
      <c r="C915" s="1245">
        <v>0</v>
      </c>
      <c r="D915" s="1246"/>
      <c r="E915" s="1246"/>
      <c r="F915" s="1246"/>
      <c r="G915" s="1247">
        <v>0</v>
      </c>
      <c r="H915" s="1248"/>
      <c r="I915" s="1249"/>
      <c r="J915" s="1249"/>
      <c r="K915" s="1249"/>
      <c r="L915" s="1249"/>
      <c r="M915" s="1249"/>
      <c r="N915" s="1249"/>
      <c r="O915" s="1249"/>
      <c r="P915" s="1250"/>
      <c r="Q915" s="1298"/>
    </row>
    <row r="916" spans="1:17" ht="15.5">
      <c r="A916" s="1298"/>
      <c r="B916" s="1299"/>
      <c r="C916" s="1245">
        <v>0</v>
      </c>
      <c r="D916" s="1246"/>
      <c r="E916" s="1246"/>
      <c r="F916" s="1246"/>
      <c r="G916" s="1247">
        <v>0</v>
      </c>
      <c r="H916" s="1248"/>
      <c r="I916" s="1249"/>
      <c r="J916" s="1249"/>
      <c r="K916" s="1249"/>
      <c r="L916" s="1249"/>
      <c r="M916" s="1249"/>
      <c r="N916" s="1249"/>
      <c r="O916" s="1249"/>
      <c r="P916" s="1250"/>
      <c r="Q916" s="1298"/>
    </row>
    <row r="917" spans="1:17" ht="15.5">
      <c r="A917" s="1298"/>
      <c r="B917" s="1299"/>
      <c r="C917" s="1245">
        <v>0</v>
      </c>
      <c r="D917" s="1246"/>
      <c r="E917" s="1246"/>
      <c r="F917" s="1246"/>
      <c r="G917" s="1247">
        <v>0</v>
      </c>
      <c r="H917" s="1248"/>
      <c r="I917" s="1249"/>
      <c r="J917" s="1249"/>
      <c r="K917" s="1249"/>
      <c r="L917" s="1249"/>
      <c r="M917" s="1249"/>
      <c r="N917" s="1249"/>
      <c r="O917" s="1249"/>
      <c r="P917" s="1250"/>
      <c r="Q917" s="1298"/>
    </row>
    <row r="918" spans="1:17" ht="15.5">
      <c r="A918" s="1298"/>
      <c r="B918" s="1299"/>
      <c r="C918" s="1245">
        <v>0</v>
      </c>
      <c r="D918" s="1246"/>
      <c r="E918" s="1246"/>
      <c r="F918" s="1246"/>
      <c r="G918" s="1247">
        <v>0</v>
      </c>
      <c r="H918" s="1248"/>
      <c r="I918" s="1249"/>
      <c r="J918" s="1249"/>
      <c r="K918" s="1249"/>
      <c r="L918" s="1249"/>
      <c r="M918" s="1249"/>
      <c r="N918" s="1249"/>
      <c r="O918" s="1249"/>
      <c r="P918" s="1250"/>
      <c r="Q918" s="1298"/>
    </row>
    <row r="919" spans="1:17" ht="15.5">
      <c r="A919" s="1298"/>
      <c r="B919" s="1299"/>
      <c r="C919" s="1245">
        <v>0</v>
      </c>
      <c r="D919" s="1246"/>
      <c r="E919" s="1246"/>
      <c r="F919" s="1246"/>
      <c r="G919" s="1247">
        <v>0</v>
      </c>
      <c r="H919" s="1248"/>
      <c r="I919" s="1249"/>
      <c r="J919" s="1249"/>
      <c r="K919" s="1249"/>
      <c r="L919" s="1249"/>
      <c r="M919" s="1249"/>
      <c r="N919" s="1249"/>
      <c r="O919" s="1249"/>
      <c r="P919" s="1250"/>
      <c r="Q919" s="1298"/>
    </row>
    <row r="920" spans="1:17" ht="15.5">
      <c r="A920" s="1298"/>
      <c r="B920" s="1299"/>
      <c r="C920" s="1245">
        <v>0</v>
      </c>
      <c r="D920" s="1246"/>
      <c r="E920" s="1246"/>
      <c r="F920" s="1246"/>
      <c r="G920" s="1247">
        <v>0</v>
      </c>
      <c r="H920" s="1248"/>
      <c r="I920" s="1249"/>
      <c r="J920" s="1249"/>
      <c r="K920" s="1249"/>
      <c r="L920" s="1249"/>
      <c r="M920" s="1249"/>
      <c r="N920" s="1249"/>
      <c r="O920" s="1249"/>
      <c r="P920" s="1250"/>
      <c r="Q920" s="1298"/>
    </row>
    <row r="921" spans="1:17" ht="15.5">
      <c r="A921" s="1298"/>
      <c r="B921" s="1299"/>
      <c r="C921" s="1245">
        <v>0</v>
      </c>
      <c r="D921" s="1246"/>
      <c r="E921" s="1246"/>
      <c r="F921" s="1246"/>
      <c r="G921" s="1247">
        <v>0</v>
      </c>
      <c r="H921" s="1248"/>
      <c r="I921" s="1249"/>
      <c r="J921" s="1249"/>
      <c r="K921" s="1249"/>
      <c r="L921" s="1249"/>
      <c r="M921" s="1249"/>
      <c r="N921" s="1249"/>
      <c r="O921" s="1249"/>
      <c r="P921" s="1250"/>
      <c r="Q921" s="1298"/>
    </row>
    <row r="922" spans="1:17" ht="15.5">
      <c r="A922" s="1298"/>
      <c r="B922" s="1299"/>
      <c r="C922" s="1245">
        <v>0</v>
      </c>
      <c r="D922" s="1246"/>
      <c r="E922" s="1246"/>
      <c r="F922" s="1246"/>
      <c r="G922" s="1247">
        <v>0</v>
      </c>
      <c r="H922" s="1248"/>
      <c r="I922" s="1249"/>
      <c r="J922" s="1249"/>
      <c r="K922" s="1249"/>
      <c r="L922" s="1249"/>
      <c r="M922" s="1249"/>
      <c r="N922" s="1249"/>
      <c r="O922" s="1249"/>
      <c r="P922" s="1250"/>
      <c r="Q922" s="1298"/>
    </row>
    <row r="923" spans="1:17" ht="15.5">
      <c r="A923" s="1298"/>
      <c r="B923" s="1299"/>
      <c r="C923" s="1245">
        <v>0</v>
      </c>
      <c r="D923" s="1246"/>
      <c r="E923" s="1246"/>
      <c r="F923" s="1246"/>
      <c r="G923" s="1247">
        <v>0</v>
      </c>
      <c r="H923" s="1248"/>
      <c r="I923" s="1249"/>
      <c r="J923" s="1249"/>
      <c r="K923" s="1249"/>
      <c r="L923" s="1249"/>
      <c r="M923" s="1249"/>
      <c r="N923" s="1249"/>
      <c r="O923" s="1249"/>
      <c r="P923" s="1250"/>
      <c r="Q923" s="1298"/>
    </row>
    <row r="924" spans="1:17" ht="15.5">
      <c r="A924" s="1298"/>
      <c r="B924" s="1299"/>
      <c r="C924" s="1245">
        <v>0</v>
      </c>
      <c r="D924" s="1246"/>
      <c r="E924" s="1246"/>
      <c r="F924" s="1246"/>
      <c r="G924" s="1247">
        <v>0</v>
      </c>
      <c r="H924" s="1248"/>
      <c r="I924" s="1249"/>
      <c r="J924" s="1249"/>
      <c r="K924" s="1249"/>
      <c r="L924" s="1249"/>
      <c r="M924" s="1249"/>
      <c r="N924" s="1249"/>
      <c r="O924" s="1249"/>
      <c r="P924" s="1250"/>
      <c r="Q924" s="1298"/>
    </row>
    <row r="925" spans="1:17" ht="15.5">
      <c r="A925" s="1298"/>
      <c r="B925" s="1299"/>
      <c r="C925" s="1245">
        <v>0</v>
      </c>
      <c r="D925" s="1246"/>
      <c r="E925" s="1246"/>
      <c r="F925" s="1246"/>
      <c r="G925" s="1247">
        <v>0</v>
      </c>
      <c r="H925" s="1248"/>
      <c r="I925" s="1249"/>
      <c r="J925" s="1249"/>
      <c r="K925" s="1249"/>
      <c r="L925" s="1249"/>
      <c r="M925" s="1249"/>
      <c r="N925" s="1249"/>
      <c r="O925" s="1249"/>
      <c r="P925" s="1250"/>
      <c r="Q925" s="1298"/>
    </row>
    <row r="926" spans="1:17" ht="15.5">
      <c r="A926" s="1298"/>
      <c r="B926" s="1299"/>
      <c r="C926" s="1245">
        <v>0</v>
      </c>
      <c r="D926" s="1246"/>
      <c r="E926" s="1246"/>
      <c r="F926" s="1246"/>
      <c r="G926" s="1247">
        <v>0</v>
      </c>
      <c r="H926" s="1248"/>
      <c r="I926" s="1249"/>
      <c r="J926" s="1249"/>
      <c r="K926" s="1249"/>
      <c r="L926" s="1249"/>
      <c r="M926" s="1249"/>
      <c r="N926" s="1249"/>
      <c r="O926" s="1249"/>
      <c r="P926" s="1250"/>
      <c r="Q926" s="1298"/>
    </row>
    <row r="927" spans="1:17" ht="15.5">
      <c r="A927" s="1298"/>
      <c r="B927" s="1299"/>
      <c r="C927" s="1245">
        <v>0</v>
      </c>
      <c r="D927" s="1246"/>
      <c r="E927" s="1246"/>
      <c r="F927" s="1246"/>
      <c r="G927" s="1247">
        <v>0</v>
      </c>
      <c r="H927" s="1248"/>
      <c r="I927" s="1249"/>
      <c r="J927" s="1249"/>
      <c r="K927" s="1249"/>
      <c r="L927" s="1249"/>
      <c r="M927" s="1249"/>
      <c r="N927" s="1249"/>
      <c r="O927" s="1249"/>
      <c r="P927" s="1250"/>
      <c r="Q927" s="1298"/>
    </row>
    <row r="928" spans="1:17" ht="15.5">
      <c r="A928" s="1298"/>
      <c r="B928" s="1299"/>
      <c r="C928" s="1245">
        <v>0</v>
      </c>
      <c r="D928" s="1246"/>
      <c r="E928" s="1246"/>
      <c r="F928" s="1246"/>
      <c r="G928" s="1247">
        <v>0</v>
      </c>
      <c r="H928" s="1248"/>
      <c r="I928" s="1249"/>
      <c r="J928" s="1249"/>
      <c r="K928" s="1249"/>
      <c r="L928" s="1249"/>
      <c r="M928" s="1249"/>
      <c r="N928" s="1249"/>
      <c r="O928" s="1249"/>
      <c r="P928" s="1250"/>
      <c r="Q928" s="1298"/>
    </row>
    <row r="929" spans="1:17" ht="15.5">
      <c r="A929" s="1298"/>
      <c r="B929" s="1299"/>
      <c r="C929" s="1245">
        <v>0</v>
      </c>
      <c r="D929" s="1246"/>
      <c r="E929" s="1246"/>
      <c r="F929" s="1246"/>
      <c r="G929" s="1247">
        <v>0</v>
      </c>
      <c r="H929" s="1248"/>
      <c r="I929" s="1249"/>
      <c r="J929" s="1249"/>
      <c r="K929" s="1249"/>
      <c r="L929" s="1249"/>
      <c r="M929" s="1249"/>
      <c r="N929" s="1249"/>
      <c r="O929" s="1249"/>
      <c r="P929" s="1250"/>
      <c r="Q929" s="1298"/>
    </row>
    <row r="930" spans="1:17" ht="15.5">
      <c r="A930" s="1298"/>
      <c r="B930" s="1299"/>
      <c r="C930" s="1245">
        <v>0</v>
      </c>
      <c r="D930" s="1246"/>
      <c r="E930" s="1246"/>
      <c r="F930" s="1246"/>
      <c r="G930" s="1247">
        <v>0</v>
      </c>
      <c r="H930" s="1248"/>
      <c r="I930" s="1249"/>
      <c r="J930" s="1249"/>
      <c r="K930" s="1249"/>
      <c r="L930" s="1249"/>
      <c r="M930" s="1249"/>
      <c r="N930" s="1249"/>
      <c r="O930" s="1249"/>
      <c r="P930" s="1250"/>
      <c r="Q930" s="1298"/>
    </row>
    <row r="931" spans="1:17" ht="15.5">
      <c r="A931" s="1298"/>
      <c r="B931" s="1299"/>
      <c r="C931" s="1245">
        <v>0</v>
      </c>
      <c r="D931" s="1246"/>
      <c r="E931" s="1246"/>
      <c r="F931" s="1246"/>
      <c r="G931" s="1247">
        <v>0</v>
      </c>
      <c r="H931" s="1248"/>
      <c r="I931" s="1249"/>
      <c r="J931" s="1249"/>
      <c r="K931" s="1249"/>
      <c r="L931" s="1249"/>
      <c r="M931" s="1249"/>
      <c r="N931" s="1249"/>
      <c r="O931" s="1249"/>
      <c r="P931" s="1250"/>
      <c r="Q931" s="1298"/>
    </row>
    <row r="932" spans="1:17" ht="15.5">
      <c r="A932" s="1298"/>
      <c r="B932" s="1299"/>
      <c r="C932" s="1245">
        <v>0</v>
      </c>
      <c r="D932" s="1246"/>
      <c r="E932" s="1246"/>
      <c r="F932" s="1246"/>
      <c r="G932" s="1247">
        <v>0</v>
      </c>
      <c r="H932" s="1248"/>
      <c r="I932" s="1249"/>
      <c r="J932" s="1249"/>
      <c r="K932" s="1249"/>
      <c r="L932" s="1249"/>
      <c r="M932" s="1249"/>
      <c r="N932" s="1249"/>
      <c r="O932" s="1249"/>
      <c r="P932" s="1250"/>
      <c r="Q932" s="1298"/>
    </row>
    <row r="933" spans="1:17" ht="15.5">
      <c r="A933" s="1298"/>
      <c r="B933" s="1299"/>
      <c r="C933" s="1245">
        <v>0</v>
      </c>
      <c r="D933" s="1246"/>
      <c r="E933" s="1246"/>
      <c r="F933" s="1246"/>
      <c r="G933" s="1247">
        <v>0</v>
      </c>
      <c r="H933" s="1248"/>
      <c r="I933" s="1249"/>
      <c r="J933" s="1249"/>
      <c r="K933" s="1249"/>
      <c r="L933" s="1249"/>
      <c r="M933" s="1249"/>
      <c r="N933" s="1249"/>
      <c r="O933" s="1249"/>
      <c r="P933" s="1250"/>
      <c r="Q933" s="1298"/>
    </row>
    <row r="934" spans="1:17" ht="15.5">
      <c r="A934" s="1298"/>
      <c r="B934" s="1299"/>
      <c r="C934" s="1245">
        <v>0</v>
      </c>
      <c r="D934" s="1246"/>
      <c r="E934" s="1246"/>
      <c r="F934" s="1246"/>
      <c r="G934" s="1247">
        <v>0</v>
      </c>
      <c r="H934" s="1248"/>
      <c r="I934" s="1249"/>
      <c r="J934" s="1249"/>
      <c r="K934" s="1249"/>
      <c r="L934" s="1249"/>
      <c r="M934" s="1249"/>
      <c r="N934" s="1249"/>
      <c r="O934" s="1249"/>
      <c r="P934" s="1250"/>
      <c r="Q934" s="1298"/>
    </row>
    <row r="935" spans="1:17" ht="15.5">
      <c r="A935" s="1298"/>
      <c r="B935" s="1299"/>
      <c r="C935" s="1245">
        <v>0</v>
      </c>
      <c r="D935" s="1246"/>
      <c r="E935" s="1246"/>
      <c r="F935" s="1246"/>
      <c r="G935" s="1247">
        <v>0</v>
      </c>
      <c r="H935" s="1248"/>
      <c r="I935" s="1249"/>
      <c r="J935" s="1249"/>
      <c r="K935" s="1249"/>
      <c r="L935" s="1249"/>
      <c r="M935" s="1249"/>
      <c r="N935" s="1249"/>
      <c r="O935" s="1249"/>
      <c r="P935" s="1250"/>
      <c r="Q935" s="1298"/>
    </row>
    <row r="936" spans="1:17" ht="15.5">
      <c r="A936" s="1298"/>
      <c r="B936" s="1299"/>
      <c r="C936" s="1245">
        <v>0</v>
      </c>
      <c r="D936" s="1246"/>
      <c r="E936" s="1246"/>
      <c r="F936" s="1246"/>
      <c r="G936" s="1247">
        <v>0</v>
      </c>
      <c r="H936" s="1248"/>
      <c r="I936" s="1249"/>
      <c r="J936" s="1249"/>
      <c r="K936" s="1249"/>
      <c r="L936" s="1249"/>
      <c r="M936" s="1249"/>
      <c r="N936" s="1249"/>
      <c r="O936" s="1249"/>
      <c r="P936" s="1250"/>
      <c r="Q936" s="1298"/>
    </row>
    <row r="937" spans="1:17" ht="15.5">
      <c r="A937" s="1298"/>
      <c r="B937" s="1299"/>
      <c r="C937" s="1245">
        <v>0</v>
      </c>
      <c r="D937" s="1246"/>
      <c r="E937" s="1246"/>
      <c r="F937" s="1246"/>
      <c r="G937" s="1247">
        <v>0</v>
      </c>
      <c r="H937" s="1248"/>
      <c r="I937" s="1249"/>
      <c r="J937" s="1249"/>
      <c r="K937" s="1249"/>
      <c r="L937" s="1249"/>
      <c r="M937" s="1249"/>
      <c r="N937" s="1249"/>
      <c r="O937" s="1249"/>
      <c r="P937" s="1250"/>
      <c r="Q937" s="1298"/>
    </row>
    <row r="938" spans="1:17" ht="15.5">
      <c r="A938" s="1298"/>
      <c r="B938" s="1299"/>
      <c r="C938" s="1245">
        <v>0</v>
      </c>
      <c r="D938" s="1246"/>
      <c r="E938" s="1246"/>
      <c r="F938" s="1246"/>
      <c r="G938" s="1247">
        <v>0</v>
      </c>
      <c r="H938" s="1248"/>
      <c r="I938" s="1249"/>
      <c r="J938" s="1249"/>
      <c r="K938" s="1249"/>
      <c r="L938" s="1249"/>
      <c r="M938" s="1249"/>
      <c r="N938" s="1249"/>
      <c r="O938" s="1249"/>
      <c r="P938" s="1250"/>
      <c r="Q938" s="1298"/>
    </row>
    <row r="939" spans="1:17" ht="15.5">
      <c r="A939" s="1298"/>
      <c r="B939" s="1299"/>
      <c r="C939" s="1245">
        <v>0</v>
      </c>
      <c r="D939" s="1246"/>
      <c r="E939" s="1246"/>
      <c r="F939" s="1246"/>
      <c r="G939" s="1247">
        <v>0</v>
      </c>
      <c r="H939" s="1248"/>
      <c r="I939" s="1249"/>
      <c r="J939" s="1249"/>
      <c r="K939" s="1249"/>
      <c r="L939" s="1249"/>
      <c r="M939" s="1249"/>
      <c r="N939" s="1249"/>
      <c r="O939" s="1249"/>
      <c r="P939" s="1250"/>
      <c r="Q939" s="1298"/>
    </row>
    <row r="940" spans="1:17" ht="15.5">
      <c r="A940" s="1298"/>
      <c r="B940" s="1299"/>
      <c r="C940" s="1245">
        <v>0</v>
      </c>
      <c r="D940" s="1246"/>
      <c r="E940" s="1246"/>
      <c r="F940" s="1246"/>
      <c r="G940" s="1247">
        <v>0</v>
      </c>
      <c r="H940" s="1248"/>
      <c r="I940" s="1249"/>
      <c r="J940" s="1249"/>
      <c r="K940" s="1249"/>
      <c r="L940" s="1249"/>
      <c r="M940" s="1249"/>
      <c r="N940" s="1249"/>
      <c r="O940" s="1249"/>
      <c r="P940" s="1250"/>
      <c r="Q940" s="1298"/>
    </row>
    <row r="941" spans="1:17" ht="15.5">
      <c r="A941" s="1298"/>
      <c r="B941" s="1299"/>
      <c r="C941" s="1245">
        <v>0</v>
      </c>
      <c r="D941" s="1246"/>
      <c r="E941" s="1246"/>
      <c r="F941" s="1246"/>
      <c r="G941" s="1247">
        <v>0</v>
      </c>
      <c r="H941" s="1248"/>
      <c r="I941" s="1249"/>
      <c r="J941" s="1249"/>
      <c r="K941" s="1249"/>
      <c r="L941" s="1249"/>
      <c r="M941" s="1249"/>
      <c r="N941" s="1249"/>
      <c r="O941" s="1249"/>
      <c r="P941" s="1250"/>
      <c r="Q941" s="1298"/>
    </row>
    <row r="942" spans="1:17" ht="15.5">
      <c r="A942" s="1298"/>
      <c r="B942" s="1299"/>
      <c r="C942" s="1245">
        <v>0</v>
      </c>
      <c r="D942" s="1246"/>
      <c r="E942" s="1246"/>
      <c r="F942" s="1246"/>
      <c r="G942" s="1247">
        <v>0</v>
      </c>
      <c r="H942" s="1248"/>
      <c r="I942" s="1249"/>
      <c r="J942" s="1249"/>
      <c r="K942" s="1249"/>
      <c r="L942" s="1249"/>
      <c r="M942" s="1249"/>
      <c r="N942" s="1249"/>
      <c r="O942" s="1249"/>
      <c r="P942" s="1250"/>
      <c r="Q942" s="1298"/>
    </row>
    <row r="943" spans="1:17" ht="15.5">
      <c r="A943" s="1298"/>
      <c r="B943" s="1299"/>
      <c r="C943" s="1245">
        <v>0</v>
      </c>
      <c r="D943" s="1246"/>
      <c r="E943" s="1246"/>
      <c r="F943" s="1246"/>
      <c r="G943" s="1247">
        <v>0</v>
      </c>
      <c r="H943" s="1248"/>
      <c r="I943" s="1249"/>
      <c r="J943" s="1249"/>
      <c r="K943" s="1249"/>
      <c r="L943" s="1249"/>
      <c r="M943" s="1249"/>
      <c r="N943" s="1249"/>
      <c r="O943" s="1249"/>
      <c r="P943" s="1250"/>
      <c r="Q943" s="1298"/>
    </row>
    <row r="944" spans="1:17" ht="15.5">
      <c r="A944" s="1298"/>
      <c r="B944" s="1299"/>
      <c r="C944" s="1245">
        <v>0</v>
      </c>
      <c r="D944" s="1246"/>
      <c r="E944" s="1246"/>
      <c r="F944" s="1246"/>
      <c r="G944" s="1247">
        <v>0</v>
      </c>
      <c r="H944" s="1248"/>
      <c r="I944" s="1249"/>
      <c r="J944" s="1249"/>
      <c r="K944" s="1249"/>
      <c r="L944" s="1249"/>
      <c r="M944" s="1249"/>
      <c r="N944" s="1249"/>
      <c r="O944" s="1249"/>
      <c r="P944" s="1250"/>
      <c r="Q944" s="1298"/>
    </row>
    <row r="945" spans="1:17" ht="15.5">
      <c r="A945" s="1298"/>
      <c r="B945" s="1299"/>
      <c r="C945" s="1245">
        <v>0</v>
      </c>
      <c r="D945" s="1246"/>
      <c r="E945" s="1246"/>
      <c r="F945" s="1246"/>
      <c r="G945" s="1247">
        <v>0</v>
      </c>
      <c r="H945" s="1248"/>
      <c r="I945" s="1249"/>
      <c r="J945" s="1249"/>
      <c r="K945" s="1249"/>
      <c r="L945" s="1249"/>
      <c r="M945" s="1249"/>
      <c r="N945" s="1249"/>
      <c r="O945" s="1249"/>
      <c r="P945" s="1250"/>
      <c r="Q945" s="1298"/>
    </row>
    <row r="946" spans="1:17" ht="15.5">
      <c r="A946" s="1298"/>
      <c r="B946" s="1299"/>
      <c r="C946" s="1245">
        <v>0</v>
      </c>
      <c r="D946" s="1246"/>
      <c r="E946" s="1246"/>
      <c r="F946" s="1246"/>
      <c r="G946" s="1247">
        <v>0</v>
      </c>
      <c r="H946" s="1248"/>
      <c r="I946" s="1249"/>
      <c r="J946" s="1249"/>
      <c r="K946" s="1249"/>
      <c r="L946" s="1249"/>
      <c r="M946" s="1249"/>
      <c r="N946" s="1249"/>
      <c r="O946" s="1249"/>
      <c r="P946" s="1250"/>
      <c r="Q946" s="1298"/>
    </row>
    <row r="947" spans="1:17" ht="15.5">
      <c r="A947" s="1298"/>
      <c r="B947" s="1299"/>
      <c r="C947" s="1245">
        <v>0</v>
      </c>
      <c r="D947" s="1246"/>
      <c r="E947" s="1246"/>
      <c r="F947" s="1246"/>
      <c r="G947" s="1247">
        <v>0</v>
      </c>
      <c r="H947" s="1248"/>
      <c r="I947" s="1249"/>
      <c r="J947" s="1249"/>
      <c r="K947" s="1249"/>
      <c r="L947" s="1249"/>
      <c r="M947" s="1249"/>
      <c r="N947" s="1249"/>
      <c r="O947" s="1249"/>
      <c r="P947" s="1250"/>
      <c r="Q947" s="1298"/>
    </row>
    <row r="948" spans="1:17" ht="15.5">
      <c r="A948" s="1298"/>
      <c r="B948" s="1299"/>
      <c r="C948" s="1245">
        <v>0</v>
      </c>
      <c r="D948" s="1246"/>
      <c r="E948" s="1246"/>
      <c r="F948" s="1246"/>
      <c r="G948" s="1247">
        <v>0</v>
      </c>
      <c r="H948" s="1248"/>
      <c r="I948" s="1249"/>
      <c r="J948" s="1249"/>
      <c r="K948" s="1249"/>
      <c r="L948" s="1249"/>
      <c r="M948" s="1249"/>
      <c r="N948" s="1249"/>
      <c r="O948" s="1249"/>
      <c r="P948" s="1250"/>
      <c r="Q948" s="1298"/>
    </row>
    <row r="949" spans="1:17" ht="15.5">
      <c r="A949" s="1298"/>
      <c r="B949" s="1299"/>
      <c r="C949" s="1245">
        <v>0</v>
      </c>
      <c r="D949" s="1246"/>
      <c r="E949" s="1246"/>
      <c r="F949" s="1246"/>
      <c r="G949" s="1247">
        <v>0</v>
      </c>
      <c r="H949" s="1248"/>
      <c r="I949" s="1249"/>
      <c r="J949" s="1249"/>
      <c r="K949" s="1249"/>
      <c r="L949" s="1249"/>
      <c r="M949" s="1249"/>
      <c r="N949" s="1249"/>
      <c r="O949" s="1249"/>
      <c r="P949" s="1250"/>
      <c r="Q949" s="1298"/>
    </row>
    <row r="950" spans="1:17" ht="15.5">
      <c r="A950" s="1298"/>
      <c r="B950" s="1299"/>
      <c r="C950" s="1245">
        <v>0</v>
      </c>
      <c r="D950" s="1246"/>
      <c r="E950" s="1246"/>
      <c r="F950" s="1246"/>
      <c r="G950" s="1247">
        <v>0</v>
      </c>
      <c r="H950" s="1248"/>
      <c r="I950" s="1249"/>
      <c r="J950" s="1249"/>
      <c r="K950" s="1249"/>
      <c r="L950" s="1249"/>
      <c r="M950" s="1249"/>
      <c r="N950" s="1249"/>
      <c r="O950" s="1249"/>
      <c r="P950" s="1250"/>
      <c r="Q950" s="1298"/>
    </row>
    <row r="951" spans="1:17" ht="15.5">
      <c r="A951" s="1298"/>
      <c r="B951" s="1299"/>
      <c r="C951" s="1245">
        <v>0</v>
      </c>
      <c r="D951" s="1246"/>
      <c r="E951" s="1246"/>
      <c r="F951" s="1246"/>
      <c r="G951" s="1247">
        <v>0</v>
      </c>
      <c r="H951" s="1248"/>
      <c r="I951" s="1249"/>
      <c r="J951" s="1249"/>
      <c r="K951" s="1249"/>
      <c r="L951" s="1249"/>
      <c r="M951" s="1249"/>
      <c r="N951" s="1249"/>
      <c r="O951" s="1249"/>
      <c r="P951" s="1250"/>
      <c r="Q951" s="1298"/>
    </row>
    <row r="952" spans="1:17" ht="15.5">
      <c r="A952" s="1298"/>
      <c r="B952" s="1299"/>
      <c r="C952" s="1245">
        <v>0</v>
      </c>
      <c r="D952" s="1246"/>
      <c r="E952" s="1246"/>
      <c r="F952" s="1246"/>
      <c r="G952" s="1247">
        <v>0</v>
      </c>
      <c r="H952" s="1248"/>
      <c r="I952" s="1249"/>
      <c r="J952" s="1249"/>
      <c r="K952" s="1249"/>
      <c r="L952" s="1249"/>
      <c r="M952" s="1249"/>
      <c r="N952" s="1249"/>
      <c r="O952" s="1249"/>
      <c r="P952" s="1250"/>
      <c r="Q952" s="1298"/>
    </row>
    <row r="953" spans="1:17" ht="15.5">
      <c r="A953" s="1298"/>
      <c r="B953" s="1299"/>
      <c r="C953" s="1245">
        <v>0</v>
      </c>
      <c r="D953" s="1246"/>
      <c r="E953" s="1246"/>
      <c r="F953" s="1246"/>
      <c r="G953" s="1247">
        <v>0</v>
      </c>
      <c r="H953" s="1248"/>
      <c r="I953" s="1249"/>
      <c r="J953" s="1249"/>
      <c r="K953" s="1249"/>
      <c r="L953" s="1249"/>
      <c r="M953" s="1249"/>
      <c r="N953" s="1249"/>
      <c r="O953" s="1249"/>
      <c r="P953" s="1250"/>
      <c r="Q953" s="1298"/>
    </row>
    <row r="954" spans="1:17" ht="15.5">
      <c r="A954" s="1298"/>
      <c r="B954" s="1299"/>
      <c r="C954" s="1245">
        <v>0</v>
      </c>
      <c r="D954" s="1246"/>
      <c r="E954" s="1246"/>
      <c r="F954" s="1246"/>
      <c r="G954" s="1247">
        <v>0</v>
      </c>
      <c r="H954" s="1248"/>
      <c r="I954" s="1249"/>
      <c r="J954" s="1249"/>
      <c r="K954" s="1249"/>
      <c r="L954" s="1249"/>
      <c r="M954" s="1249"/>
      <c r="N954" s="1249"/>
      <c r="O954" s="1249"/>
      <c r="P954" s="1250"/>
      <c r="Q954" s="1298"/>
    </row>
    <row r="955" spans="1:17" ht="15.5">
      <c r="A955" s="1298"/>
      <c r="B955" s="1299"/>
      <c r="C955" s="1245">
        <v>0</v>
      </c>
      <c r="D955" s="1246"/>
      <c r="E955" s="1246"/>
      <c r="F955" s="1246"/>
      <c r="G955" s="1247">
        <v>0</v>
      </c>
      <c r="H955" s="1248"/>
      <c r="I955" s="1249"/>
      <c r="J955" s="1249"/>
      <c r="K955" s="1249"/>
      <c r="L955" s="1249"/>
      <c r="M955" s="1249"/>
      <c r="N955" s="1249"/>
      <c r="O955" s="1249"/>
      <c r="P955" s="1250"/>
      <c r="Q955" s="1298"/>
    </row>
    <row r="956" spans="1:17" ht="15.5">
      <c r="A956" s="1298"/>
      <c r="B956" s="1299"/>
      <c r="C956" s="1245">
        <v>0</v>
      </c>
      <c r="D956" s="1246"/>
      <c r="E956" s="1246"/>
      <c r="F956" s="1246"/>
      <c r="G956" s="1247">
        <v>0</v>
      </c>
      <c r="H956" s="1248"/>
      <c r="I956" s="1249"/>
      <c r="J956" s="1249"/>
      <c r="K956" s="1249"/>
      <c r="L956" s="1249"/>
      <c r="M956" s="1249"/>
      <c r="N956" s="1249"/>
      <c r="O956" s="1249"/>
      <c r="P956" s="1250"/>
      <c r="Q956" s="1298"/>
    </row>
    <row r="957" spans="1:17" ht="15.5">
      <c r="A957" s="1298"/>
      <c r="B957" s="1299"/>
      <c r="C957" s="1245">
        <v>0</v>
      </c>
      <c r="D957" s="1246"/>
      <c r="E957" s="1246"/>
      <c r="F957" s="1246"/>
      <c r="G957" s="1247">
        <v>0</v>
      </c>
      <c r="H957" s="1248"/>
      <c r="I957" s="1249"/>
      <c r="J957" s="1249"/>
      <c r="K957" s="1249"/>
      <c r="L957" s="1249"/>
      <c r="M957" s="1249"/>
      <c r="N957" s="1249"/>
      <c r="O957" s="1249"/>
      <c r="P957" s="1250"/>
      <c r="Q957" s="1298"/>
    </row>
    <row r="958" spans="1:17" ht="15.5">
      <c r="A958" s="1298"/>
      <c r="B958" s="1299"/>
      <c r="C958" s="1245">
        <v>0</v>
      </c>
      <c r="D958" s="1246"/>
      <c r="E958" s="1246"/>
      <c r="F958" s="1246"/>
      <c r="G958" s="1247">
        <v>0</v>
      </c>
      <c r="H958" s="1248"/>
      <c r="I958" s="1249"/>
      <c r="J958" s="1249"/>
      <c r="K958" s="1249"/>
      <c r="L958" s="1249"/>
      <c r="M958" s="1249"/>
      <c r="N958" s="1249"/>
      <c r="O958" s="1249"/>
      <c r="P958" s="1250"/>
      <c r="Q958" s="1298"/>
    </row>
    <row r="959" spans="1:17" ht="15.5">
      <c r="A959" s="1298"/>
      <c r="B959" s="1299"/>
      <c r="C959" s="1245">
        <v>0</v>
      </c>
      <c r="D959" s="1246"/>
      <c r="E959" s="1246"/>
      <c r="F959" s="1246"/>
      <c r="G959" s="1247">
        <v>0</v>
      </c>
      <c r="H959" s="1248"/>
      <c r="I959" s="1249"/>
      <c r="J959" s="1249"/>
      <c r="K959" s="1249"/>
      <c r="L959" s="1249"/>
      <c r="M959" s="1249"/>
      <c r="N959" s="1249"/>
      <c r="O959" s="1249"/>
      <c r="P959" s="1250"/>
      <c r="Q959" s="1298"/>
    </row>
    <row r="960" spans="1:17" ht="15.5">
      <c r="A960" s="1298"/>
      <c r="B960" s="1299"/>
      <c r="C960" s="1245">
        <v>0</v>
      </c>
      <c r="D960" s="1246"/>
      <c r="E960" s="1246"/>
      <c r="F960" s="1246"/>
      <c r="G960" s="1247">
        <v>0</v>
      </c>
      <c r="H960" s="1248"/>
      <c r="I960" s="1249"/>
      <c r="J960" s="1249"/>
      <c r="K960" s="1249"/>
      <c r="L960" s="1249"/>
      <c r="M960" s="1249"/>
      <c r="N960" s="1249"/>
      <c r="O960" s="1249"/>
      <c r="P960" s="1250"/>
      <c r="Q960" s="1298"/>
    </row>
    <row r="961" spans="1:17" ht="15.5">
      <c r="A961" s="1298"/>
      <c r="B961" s="1299"/>
      <c r="C961" s="1245">
        <v>0</v>
      </c>
      <c r="D961" s="1246"/>
      <c r="E961" s="1246"/>
      <c r="F961" s="1246"/>
      <c r="G961" s="1247">
        <v>0</v>
      </c>
      <c r="H961" s="1248"/>
      <c r="I961" s="1249"/>
      <c r="J961" s="1249"/>
      <c r="K961" s="1249"/>
      <c r="L961" s="1249"/>
      <c r="M961" s="1249"/>
      <c r="N961" s="1249"/>
      <c r="O961" s="1249"/>
      <c r="P961" s="1250"/>
      <c r="Q961" s="1298"/>
    </row>
    <row r="962" spans="1:17" ht="15.5">
      <c r="A962" s="1298"/>
      <c r="B962" s="1299"/>
      <c r="C962" s="1245">
        <v>0</v>
      </c>
      <c r="D962" s="1246"/>
      <c r="E962" s="1246"/>
      <c r="F962" s="1246"/>
      <c r="G962" s="1247">
        <v>0</v>
      </c>
      <c r="H962" s="1248"/>
      <c r="I962" s="1249"/>
      <c r="J962" s="1249"/>
      <c r="K962" s="1249"/>
      <c r="L962" s="1249"/>
      <c r="M962" s="1249"/>
      <c r="N962" s="1249"/>
      <c r="O962" s="1249"/>
      <c r="P962" s="1250"/>
      <c r="Q962" s="1298"/>
    </row>
    <row r="963" spans="1:17" ht="15.5">
      <c r="A963" s="1298"/>
      <c r="B963" s="1299"/>
      <c r="C963" s="1245">
        <v>0</v>
      </c>
      <c r="D963" s="1246"/>
      <c r="E963" s="1246"/>
      <c r="F963" s="1246"/>
      <c r="G963" s="1247">
        <v>0</v>
      </c>
      <c r="H963" s="1248"/>
      <c r="I963" s="1249"/>
      <c r="J963" s="1249"/>
      <c r="K963" s="1249"/>
      <c r="L963" s="1249"/>
      <c r="M963" s="1249"/>
      <c r="N963" s="1249"/>
      <c r="O963" s="1249"/>
      <c r="P963" s="1250"/>
      <c r="Q963" s="1298"/>
    </row>
    <row r="964" spans="1:17" ht="15.5">
      <c r="A964" s="1298"/>
      <c r="B964" s="1299"/>
      <c r="C964" s="1245">
        <v>0</v>
      </c>
      <c r="D964" s="1246"/>
      <c r="E964" s="1246"/>
      <c r="F964" s="1246"/>
      <c r="G964" s="1247">
        <v>0</v>
      </c>
      <c r="H964" s="1248"/>
      <c r="I964" s="1249"/>
      <c r="J964" s="1249"/>
      <c r="K964" s="1249"/>
      <c r="L964" s="1249"/>
      <c r="M964" s="1249"/>
      <c r="N964" s="1249"/>
      <c r="O964" s="1249"/>
      <c r="P964" s="1250"/>
      <c r="Q964" s="1298"/>
    </row>
    <row r="965" spans="1:17" ht="15.5">
      <c r="A965" s="1298"/>
      <c r="B965" s="1299"/>
      <c r="C965" s="1245">
        <v>0</v>
      </c>
      <c r="D965" s="1246"/>
      <c r="E965" s="1246"/>
      <c r="F965" s="1246"/>
      <c r="G965" s="1247">
        <v>0</v>
      </c>
      <c r="H965" s="1248"/>
      <c r="I965" s="1249"/>
      <c r="J965" s="1249"/>
      <c r="K965" s="1249"/>
      <c r="L965" s="1249"/>
      <c r="M965" s="1249"/>
      <c r="N965" s="1249"/>
      <c r="O965" s="1249"/>
      <c r="P965" s="1250"/>
      <c r="Q965" s="1298"/>
    </row>
    <row r="966" spans="1:17" ht="15.5">
      <c r="A966" s="1298"/>
      <c r="B966" s="1299"/>
      <c r="C966" s="1245">
        <v>0</v>
      </c>
      <c r="D966" s="1246"/>
      <c r="E966" s="1246"/>
      <c r="F966" s="1246"/>
      <c r="G966" s="1247">
        <v>0</v>
      </c>
      <c r="H966" s="1248"/>
      <c r="I966" s="1249"/>
      <c r="J966" s="1249"/>
      <c r="K966" s="1249"/>
      <c r="L966" s="1249"/>
      <c r="M966" s="1249"/>
      <c r="N966" s="1249"/>
      <c r="O966" s="1249"/>
      <c r="P966" s="1250"/>
      <c r="Q966" s="1298"/>
    </row>
    <row r="967" spans="1:17" ht="15.5">
      <c r="A967" s="1298"/>
      <c r="B967" s="1299"/>
      <c r="C967" s="1245">
        <v>0</v>
      </c>
      <c r="D967" s="1246"/>
      <c r="E967" s="1246"/>
      <c r="F967" s="1246"/>
      <c r="G967" s="1247">
        <v>0</v>
      </c>
      <c r="H967" s="1248"/>
      <c r="I967" s="1249"/>
      <c r="J967" s="1249"/>
      <c r="K967" s="1249"/>
      <c r="L967" s="1249"/>
      <c r="M967" s="1249"/>
      <c r="N967" s="1249"/>
      <c r="O967" s="1249"/>
      <c r="P967" s="1250"/>
      <c r="Q967" s="1298"/>
    </row>
    <row r="968" spans="1:17" ht="15.5">
      <c r="A968" s="1298"/>
      <c r="B968" s="1299"/>
      <c r="C968" s="1245">
        <v>0</v>
      </c>
      <c r="D968" s="1246"/>
      <c r="E968" s="1246"/>
      <c r="F968" s="1246"/>
      <c r="G968" s="1247">
        <v>0</v>
      </c>
      <c r="H968" s="1248"/>
      <c r="I968" s="1249"/>
      <c r="J968" s="1249"/>
      <c r="K968" s="1249"/>
      <c r="L968" s="1249"/>
      <c r="M968" s="1249"/>
      <c r="N968" s="1249"/>
      <c r="O968" s="1249"/>
      <c r="P968" s="1250"/>
      <c r="Q968" s="1298"/>
    </row>
    <row r="969" spans="1:17" ht="15.5">
      <c r="A969" s="1298"/>
      <c r="B969" s="1299"/>
      <c r="C969" s="1245">
        <v>0</v>
      </c>
      <c r="D969" s="1246"/>
      <c r="E969" s="1246"/>
      <c r="F969" s="1246"/>
      <c r="G969" s="1247">
        <v>0</v>
      </c>
      <c r="H969" s="1248"/>
      <c r="I969" s="1249"/>
      <c r="J969" s="1249"/>
      <c r="K969" s="1249"/>
      <c r="L969" s="1249"/>
      <c r="M969" s="1249"/>
      <c r="N969" s="1249"/>
      <c r="O969" s="1249"/>
      <c r="P969" s="1250"/>
      <c r="Q969" s="1298"/>
    </row>
    <row r="970" spans="1:17" ht="15.5">
      <c r="A970" s="1298"/>
      <c r="B970" s="1299"/>
      <c r="C970" s="1245">
        <v>0</v>
      </c>
      <c r="D970" s="1246"/>
      <c r="E970" s="1246"/>
      <c r="F970" s="1246"/>
      <c r="G970" s="1247">
        <v>0</v>
      </c>
      <c r="H970" s="1248"/>
      <c r="I970" s="1249"/>
      <c r="J970" s="1249"/>
      <c r="K970" s="1249"/>
      <c r="L970" s="1249"/>
      <c r="M970" s="1249"/>
      <c r="N970" s="1249"/>
      <c r="O970" s="1249"/>
      <c r="P970" s="1250"/>
      <c r="Q970" s="1298"/>
    </row>
    <row r="971" spans="1:17" ht="15.5">
      <c r="A971" s="1298"/>
      <c r="B971" s="1299"/>
      <c r="C971" s="1245">
        <v>0</v>
      </c>
      <c r="D971" s="1246"/>
      <c r="E971" s="1246"/>
      <c r="F971" s="1246"/>
      <c r="G971" s="1247">
        <v>0</v>
      </c>
      <c r="H971" s="1248"/>
      <c r="I971" s="1249"/>
      <c r="J971" s="1249"/>
      <c r="K971" s="1249"/>
      <c r="L971" s="1249"/>
      <c r="M971" s="1249"/>
      <c r="N971" s="1249"/>
      <c r="O971" s="1249"/>
      <c r="P971" s="1250"/>
      <c r="Q971" s="1298"/>
    </row>
    <row r="972" spans="1:17" ht="15.5">
      <c r="A972" s="1298"/>
      <c r="B972" s="1299"/>
      <c r="C972" s="1245">
        <v>0</v>
      </c>
      <c r="D972" s="1246"/>
      <c r="E972" s="1246"/>
      <c r="F972" s="1246"/>
      <c r="G972" s="1247">
        <v>0</v>
      </c>
      <c r="H972" s="1248"/>
      <c r="I972" s="1249"/>
      <c r="J972" s="1249"/>
      <c r="K972" s="1249"/>
      <c r="L972" s="1249"/>
      <c r="M972" s="1249"/>
      <c r="N972" s="1249"/>
      <c r="O972" s="1249"/>
      <c r="P972" s="1250"/>
      <c r="Q972" s="1298"/>
    </row>
    <row r="973" spans="1:17" ht="15.5">
      <c r="A973" s="1298"/>
      <c r="B973" s="1299"/>
      <c r="C973" s="1245">
        <v>0</v>
      </c>
      <c r="D973" s="1246"/>
      <c r="E973" s="1246"/>
      <c r="F973" s="1246"/>
      <c r="G973" s="1247">
        <v>0</v>
      </c>
      <c r="H973" s="1248"/>
      <c r="I973" s="1249"/>
      <c r="J973" s="1249"/>
      <c r="K973" s="1249"/>
      <c r="L973" s="1249"/>
      <c r="M973" s="1249"/>
      <c r="N973" s="1249"/>
      <c r="O973" s="1249"/>
      <c r="P973" s="1250"/>
      <c r="Q973" s="1298"/>
    </row>
    <row r="974" spans="1:17" ht="15.5">
      <c r="A974" s="1298"/>
      <c r="B974" s="1299"/>
      <c r="C974" s="1245">
        <v>0</v>
      </c>
      <c r="D974" s="1246"/>
      <c r="E974" s="1246"/>
      <c r="F974" s="1246"/>
      <c r="G974" s="1247">
        <v>0</v>
      </c>
      <c r="H974" s="1248"/>
      <c r="I974" s="1249"/>
      <c r="J974" s="1249"/>
      <c r="K974" s="1249"/>
      <c r="L974" s="1249"/>
      <c r="M974" s="1249"/>
      <c r="N974" s="1249"/>
      <c r="O974" s="1249"/>
      <c r="P974" s="1250"/>
      <c r="Q974" s="1298"/>
    </row>
    <row r="975" spans="1:17" ht="15.5">
      <c r="A975" s="1298"/>
      <c r="B975" s="1299"/>
      <c r="C975" s="1245">
        <v>0</v>
      </c>
      <c r="D975" s="1246"/>
      <c r="E975" s="1246"/>
      <c r="F975" s="1246"/>
      <c r="G975" s="1247">
        <v>0</v>
      </c>
      <c r="H975" s="1248"/>
      <c r="I975" s="1249"/>
      <c r="J975" s="1249"/>
      <c r="K975" s="1249"/>
      <c r="L975" s="1249"/>
      <c r="M975" s="1249"/>
      <c r="N975" s="1249"/>
      <c r="O975" s="1249"/>
      <c r="P975" s="1250"/>
      <c r="Q975" s="1298"/>
    </row>
    <row r="976" spans="1:17" ht="15.5">
      <c r="A976" s="1298"/>
      <c r="B976" s="1299"/>
      <c r="C976" s="1245">
        <v>0</v>
      </c>
      <c r="D976" s="1246"/>
      <c r="E976" s="1246"/>
      <c r="F976" s="1246"/>
      <c r="G976" s="1247">
        <v>0</v>
      </c>
      <c r="H976" s="1248"/>
      <c r="I976" s="1249"/>
      <c r="J976" s="1249"/>
      <c r="K976" s="1249"/>
      <c r="L976" s="1249"/>
      <c r="M976" s="1249"/>
      <c r="N976" s="1249"/>
      <c r="O976" s="1249"/>
      <c r="P976" s="1250"/>
      <c r="Q976" s="1298"/>
    </row>
    <row r="977" spans="1:17" ht="15.5">
      <c r="A977" s="1298"/>
      <c r="B977" s="1299"/>
      <c r="C977" s="1245">
        <v>0</v>
      </c>
      <c r="D977" s="1246"/>
      <c r="E977" s="1246"/>
      <c r="F977" s="1246"/>
      <c r="G977" s="1247">
        <v>0</v>
      </c>
      <c r="H977" s="1248"/>
      <c r="I977" s="1249"/>
      <c r="J977" s="1249"/>
      <c r="K977" s="1249"/>
      <c r="L977" s="1249"/>
      <c r="M977" s="1249"/>
      <c r="N977" s="1249"/>
      <c r="O977" s="1249"/>
      <c r="P977" s="1250"/>
      <c r="Q977" s="1298"/>
    </row>
    <row r="978" spans="1:17" ht="15.5">
      <c r="A978" s="1298"/>
      <c r="B978" s="1299"/>
      <c r="C978" s="1245">
        <v>0</v>
      </c>
      <c r="D978" s="1246"/>
      <c r="E978" s="1246"/>
      <c r="F978" s="1246"/>
      <c r="G978" s="1247">
        <v>0</v>
      </c>
      <c r="H978" s="1248"/>
      <c r="I978" s="1249"/>
      <c r="J978" s="1249"/>
      <c r="K978" s="1249"/>
      <c r="L978" s="1249"/>
      <c r="M978" s="1249"/>
      <c r="N978" s="1249"/>
      <c r="O978" s="1249"/>
      <c r="P978" s="1250"/>
      <c r="Q978" s="1298"/>
    </row>
    <row r="979" spans="1:17" ht="15.5">
      <c r="A979" s="1298"/>
      <c r="B979" s="1299"/>
      <c r="C979" s="1245">
        <v>0</v>
      </c>
      <c r="D979" s="1246"/>
      <c r="E979" s="1246"/>
      <c r="F979" s="1246"/>
      <c r="G979" s="1247">
        <v>0</v>
      </c>
      <c r="H979" s="1248"/>
      <c r="I979" s="1249"/>
      <c r="J979" s="1249"/>
      <c r="K979" s="1249"/>
      <c r="L979" s="1249"/>
      <c r="M979" s="1249"/>
      <c r="N979" s="1249"/>
      <c r="O979" s="1249"/>
      <c r="P979" s="1250"/>
      <c r="Q979" s="1298"/>
    </row>
    <row r="980" spans="1:17" ht="15.5">
      <c r="A980" s="1298"/>
      <c r="B980" s="1299"/>
      <c r="C980" s="1245">
        <v>0</v>
      </c>
      <c r="D980" s="1246"/>
      <c r="E980" s="1246"/>
      <c r="F980" s="1246"/>
      <c r="G980" s="1247">
        <v>0</v>
      </c>
      <c r="H980" s="1248"/>
      <c r="I980" s="1249"/>
      <c r="J980" s="1249"/>
      <c r="K980" s="1249"/>
      <c r="L980" s="1249"/>
      <c r="M980" s="1249"/>
      <c r="N980" s="1249"/>
      <c r="O980" s="1249"/>
      <c r="P980" s="1250"/>
      <c r="Q980" s="1298"/>
    </row>
    <row r="981" spans="1:17" ht="15.5">
      <c r="A981" s="1298"/>
      <c r="B981" s="1299"/>
      <c r="C981" s="1245">
        <v>0</v>
      </c>
      <c r="D981" s="1246"/>
      <c r="E981" s="1246"/>
      <c r="F981" s="1246"/>
      <c r="G981" s="1247">
        <v>0</v>
      </c>
      <c r="H981" s="1248"/>
      <c r="I981" s="1249"/>
      <c r="J981" s="1249"/>
      <c r="K981" s="1249"/>
      <c r="L981" s="1249"/>
      <c r="M981" s="1249"/>
      <c r="N981" s="1249"/>
      <c r="O981" s="1249"/>
      <c r="P981" s="1250"/>
      <c r="Q981" s="1298"/>
    </row>
    <row r="982" spans="1:17" ht="15.5">
      <c r="A982" s="1298"/>
      <c r="B982" s="1299"/>
      <c r="C982" s="1245">
        <v>0</v>
      </c>
      <c r="D982" s="1246"/>
      <c r="E982" s="1246"/>
      <c r="F982" s="1246"/>
      <c r="G982" s="1247">
        <v>0</v>
      </c>
      <c r="H982" s="1248"/>
      <c r="I982" s="1249"/>
      <c r="J982" s="1249"/>
      <c r="K982" s="1249"/>
      <c r="L982" s="1249"/>
      <c r="M982" s="1249"/>
      <c r="N982" s="1249"/>
      <c r="O982" s="1249"/>
      <c r="P982" s="1250"/>
      <c r="Q982" s="1298"/>
    </row>
    <row r="983" spans="1:17" ht="15.5">
      <c r="A983" s="1298"/>
      <c r="B983" s="1299"/>
      <c r="C983" s="1245">
        <v>0</v>
      </c>
      <c r="D983" s="1246"/>
      <c r="E983" s="1246"/>
      <c r="F983" s="1246"/>
      <c r="G983" s="1247">
        <v>0</v>
      </c>
      <c r="H983" s="1248"/>
      <c r="I983" s="1249"/>
      <c r="J983" s="1249"/>
      <c r="K983" s="1249"/>
      <c r="L983" s="1249"/>
      <c r="M983" s="1249"/>
      <c r="N983" s="1249"/>
      <c r="O983" s="1249"/>
      <c r="P983" s="1250"/>
      <c r="Q983" s="1298"/>
    </row>
    <row r="984" spans="1:17" ht="15.5">
      <c r="A984" s="1298"/>
      <c r="B984" s="1299"/>
      <c r="C984" s="1245">
        <v>0</v>
      </c>
      <c r="D984" s="1246"/>
      <c r="E984" s="1246"/>
      <c r="F984" s="1246"/>
      <c r="G984" s="1247">
        <v>0</v>
      </c>
      <c r="H984" s="1248"/>
      <c r="I984" s="1249"/>
      <c r="J984" s="1249"/>
      <c r="K984" s="1249"/>
      <c r="L984" s="1249"/>
      <c r="M984" s="1249"/>
      <c r="N984" s="1249"/>
      <c r="O984" s="1249"/>
      <c r="P984" s="1250"/>
      <c r="Q984" s="1298"/>
    </row>
    <row r="985" spans="1:17" ht="15.5">
      <c r="A985" s="1298"/>
      <c r="B985" s="1299"/>
      <c r="C985" s="1245">
        <v>0</v>
      </c>
      <c r="D985" s="1246"/>
      <c r="E985" s="1246"/>
      <c r="F985" s="1246"/>
      <c r="G985" s="1247">
        <v>0</v>
      </c>
      <c r="H985" s="1248"/>
      <c r="I985" s="1249"/>
      <c r="J985" s="1249"/>
      <c r="K985" s="1249"/>
      <c r="L985" s="1249"/>
      <c r="M985" s="1249"/>
      <c r="N985" s="1249"/>
      <c r="O985" s="1249"/>
      <c r="P985" s="1250"/>
      <c r="Q985" s="1298"/>
    </row>
    <row r="986" spans="1:17" ht="15.5">
      <c r="A986" s="1298"/>
      <c r="B986" s="1299"/>
      <c r="C986" s="1245">
        <v>0</v>
      </c>
      <c r="D986" s="1246"/>
      <c r="E986" s="1246"/>
      <c r="F986" s="1246"/>
      <c r="G986" s="1247">
        <v>0</v>
      </c>
      <c r="H986" s="1248"/>
      <c r="I986" s="1249"/>
      <c r="J986" s="1249"/>
      <c r="K986" s="1249"/>
      <c r="L986" s="1249"/>
      <c r="M986" s="1249"/>
      <c r="N986" s="1249"/>
      <c r="O986" s="1249"/>
      <c r="P986" s="1250"/>
      <c r="Q986" s="1298"/>
    </row>
    <row r="987" spans="1:17" ht="15.5">
      <c r="A987" s="1298"/>
      <c r="B987" s="1299"/>
      <c r="C987" s="1245">
        <v>0</v>
      </c>
      <c r="D987" s="1246"/>
      <c r="E987" s="1246"/>
      <c r="F987" s="1246"/>
      <c r="G987" s="1247">
        <v>0</v>
      </c>
      <c r="H987" s="1248"/>
      <c r="I987" s="1249"/>
      <c r="J987" s="1249"/>
      <c r="K987" s="1249"/>
      <c r="L987" s="1249"/>
      <c r="M987" s="1249"/>
      <c r="N987" s="1249"/>
      <c r="O987" s="1249"/>
      <c r="P987" s="1250"/>
      <c r="Q987" s="1298"/>
    </row>
    <row r="988" spans="1:17" ht="15.5">
      <c r="A988" s="1298"/>
      <c r="B988" s="1299"/>
      <c r="C988" s="1245">
        <v>0</v>
      </c>
      <c r="D988" s="1246"/>
      <c r="E988" s="1246"/>
      <c r="F988" s="1246"/>
      <c r="G988" s="1247">
        <v>0</v>
      </c>
      <c r="H988" s="1248"/>
      <c r="I988" s="1249"/>
      <c r="J988" s="1249"/>
      <c r="K988" s="1249"/>
      <c r="L988" s="1249"/>
      <c r="M988" s="1249"/>
      <c r="N988" s="1249"/>
      <c r="O988" s="1249"/>
      <c r="P988" s="1250"/>
      <c r="Q988" s="1298"/>
    </row>
    <row r="989" spans="1:17" ht="15.5">
      <c r="A989" s="1298"/>
      <c r="B989" s="1299"/>
      <c r="C989" s="1245">
        <v>0</v>
      </c>
      <c r="D989" s="1246"/>
      <c r="E989" s="1246"/>
      <c r="F989" s="1246"/>
      <c r="G989" s="1247">
        <v>0</v>
      </c>
      <c r="H989" s="1248"/>
      <c r="I989" s="1249"/>
      <c r="J989" s="1249"/>
      <c r="K989" s="1249"/>
      <c r="L989" s="1249"/>
      <c r="M989" s="1249"/>
      <c r="N989" s="1249"/>
      <c r="O989" s="1249"/>
      <c r="P989" s="1250"/>
      <c r="Q989" s="1298"/>
    </row>
    <row r="990" spans="1:17" ht="15.5">
      <c r="A990" s="1298"/>
      <c r="B990" s="1299"/>
      <c r="C990" s="1245">
        <v>0</v>
      </c>
      <c r="D990" s="1246"/>
      <c r="E990" s="1246"/>
      <c r="F990" s="1246"/>
      <c r="G990" s="1247">
        <v>0</v>
      </c>
      <c r="H990" s="1248"/>
      <c r="I990" s="1249"/>
      <c r="J990" s="1249"/>
      <c r="K990" s="1249"/>
      <c r="L990" s="1249"/>
      <c r="M990" s="1249"/>
      <c r="N990" s="1249"/>
      <c r="O990" s="1249"/>
      <c r="P990" s="1250"/>
      <c r="Q990" s="1298"/>
    </row>
    <row r="991" spans="1:17" ht="15.5">
      <c r="A991" s="1298"/>
      <c r="B991" s="1299"/>
      <c r="C991" s="1245">
        <v>0</v>
      </c>
      <c r="D991" s="1246"/>
      <c r="E991" s="1246"/>
      <c r="F991" s="1246"/>
      <c r="G991" s="1247">
        <v>0</v>
      </c>
      <c r="H991" s="1248"/>
      <c r="I991" s="1249"/>
      <c r="J991" s="1249"/>
      <c r="K991" s="1249"/>
      <c r="L991" s="1249"/>
      <c r="M991" s="1249"/>
      <c r="N991" s="1249"/>
      <c r="O991" s="1249"/>
      <c r="P991" s="1250"/>
      <c r="Q991" s="1298"/>
    </row>
    <row r="992" spans="1:17" ht="15.5">
      <c r="A992" s="1298"/>
      <c r="B992" s="1299"/>
      <c r="C992" s="1245">
        <v>0</v>
      </c>
      <c r="D992" s="1246"/>
      <c r="E992" s="1246"/>
      <c r="F992" s="1246"/>
      <c r="G992" s="1247">
        <v>0</v>
      </c>
      <c r="H992" s="1248"/>
      <c r="I992" s="1249"/>
      <c r="J992" s="1249"/>
      <c r="K992" s="1249"/>
      <c r="L992" s="1249"/>
      <c r="M992" s="1249"/>
      <c r="N992" s="1249"/>
      <c r="O992" s="1249"/>
      <c r="P992" s="1250"/>
      <c r="Q992" s="1298"/>
    </row>
    <row r="993" spans="1:17" ht="15.5">
      <c r="A993" s="1298"/>
      <c r="B993" s="1299"/>
      <c r="C993" s="1245">
        <v>0</v>
      </c>
      <c r="D993" s="1246"/>
      <c r="E993" s="1246"/>
      <c r="F993" s="1246"/>
      <c r="G993" s="1247">
        <v>0</v>
      </c>
      <c r="H993" s="1248"/>
      <c r="I993" s="1249"/>
      <c r="J993" s="1249"/>
      <c r="K993" s="1249"/>
      <c r="L993" s="1249"/>
      <c r="M993" s="1249"/>
      <c r="N993" s="1249"/>
      <c r="O993" s="1249"/>
      <c r="P993" s="1250"/>
      <c r="Q993" s="1298"/>
    </row>
    <row r="994" spans="1:17" ht="15.5">
      <c r="A994" s="1298"/>
      <c r="B994" s="1299"/>
      <c r="C994" s="1245">
        <v>0</v>
      </c>
      <c r="D994" s="1246"/>
      <c r="E994" s="1246"/>
      <c r="F994" s="1246"/>
      <c r="G994" s="1247">
        <v>0</v>
      </c>
      <c r="H994" s="1248"/>
      <c r="I994" s="1249"/>
      <c r="J994" s="1249"/>
      <c r="K994" s="1249"/>
      <c r="L994" s="1249"/>
      <c r="M994" s="1249"/>
      <c r="N994" s="1249"/>
      <c r="O994" s="1249"/>
      <c r="P994" s="1250"/>
      <c r="Q994" s="1298"/>
    </row>
    <row r="995" spans="1:17" ht="15.5">
      <c r="A995" s="1298"/>
      <c r="B995" s="1299"/>
      <c r="C995" s="1245">
        <v>0</v>
      </c>
      <c r="D995" s="1246"/>
      <c r="E995" s="1246"/>
      <c r="F995" s="1246"/>
      <c r="G995" s="1247">
        <v>0</v>
      </c>
      <c r="H995" s="1248"/>
      <c r="I995" s="1249"/>
      <c r="J995" s="1249"/>
      <c r="K995" s="1249"/>
      <c r="L995" s="1249"/>
      <c r="M995" s="1249"/>
      <c r="N995" s="1249"/>
      <c r="O995" s="1249"/>
      <c r="P995" s="1250"/>
      <c r="Q995" s="1298"/>
    </row>
    <row r="996" spans="1:17" ht="15.5">
      <c r="A996" s="1298"/>
      <c r="B996" s="1299"/>
      <c r="C996" s="1245">
        <v>0</v>
      </c>
      <c r="D996" s="1246"/>
      <c r="E996" s="1246"/>
      <c r="F996" s="1246"/>
      <c r="G996" s="1247">
        <v>0</v>
      </c>
      <c r="H996" s="1248"/>
      <c r="I996" s="1249"/>
      <c r="J996" s="1249"/>
      <c r="K996" s="1249"/>
      <c r="L996" s="1249"/>
      <c r="M996" s="1249"/>
      <c r="N996" s="1249"/>
      <c r="O996" s="1249"/>
      <c r="P996" s="1250"/>
      <c r="Q996" s="1298"/>
    </row>
    <row r="997" spans="1:17" ht="15.5">
      <c r="A997" s="1298"/>
      <c r="B997" s="1299"/>
      <c r="C997" s="1245">
        <v>0</v>
      </c>
      <c r="D997" s="1246"/>
      <c r="E997" s="1246"/>
      <c r="F997" s="1246"/>
      <c r="G997" s="1247">
        <v>0</v>
      </c>
      <c r="H997" s="1248"/>
      <c r="I997" s="1249"/>
      <c r="J997" s="1249"/>
      <c r="K997" s="1249"/>
      <c r="L997" s="1249"/>
      <c r="M997" s="1249"/>
      <c r="N997" s="1249"/>
      <c r="O997" s="1249"/>
      <c r="P997" s="1250"/>
      <c r="Q997" s="1298"/>
    </row>
    <row r="998" spans="1:17" ht="15.5">
      <c r="A998" s="1298"/>
      <c r="B998" s="1299"/>
      <c r="C998" s="1245">
        <v>0</v>
      </c>
      <c r="D998" s="1246"/>
      <c r="E998" s="1246"/>
      <c r="F998" s="1246"/>
      <c r="G998" s="1247">
        <v>0</v>
      </c>
      <c r="H998" s="1248"/>
      <c r="I998" s="1249"/>
      <c r="J998" s="1249"/>
      <c r="K998" s="1249"/>
      <c r="L998" s="1249"/>
      <c r="M998" s="1249"/>
      <c r="N998" s="1249"/>
      <c r="O998" s="1249"/>
      <c r="P998" s="1250"/>
      <c r="Q998" s="1298"/>
    </row>
    <row r="999" spans="1:17" ht="15.5">
      <c r="A999" s="1298"/>
      <c r="B999" s="1299"/>
      <c r="C999" s="1245">
        <v>0</v>
      </c>
      <c r="D999" s="1246"/>
      <c r="E999" s="1246"/>
      <c r="F999" s="1246"/>
      <c r="G999" s="1247">
        <v>0</v>
      </c>
      <c r="H999" s="1248"/>
      <c r="I999" s="1249"/>
      <c r="J999" s="1249"/>
      <c r="K999" s="1249"/>
      <c r="L999" s="1249"/>
      <c r="M999" s="1249"/>
      <c r="N999" s="1249"/>
      <c r="O999" s="1249"/>
      <c r="P999" s="1250"/>
      <c r="Q999" s="1298"/>
    </row>
    <row r="1000" spans="1:17" ht="15.5">
      <c r="A1000" s="1298"/>
      <c r="B1000" s="1299"/>
      <c r="C1000" s="1245">
        <v>0</v>
      </c>
      <c r="D1000" s="1246"/>
      <c r="E1000" s="1246"/>
      <c r="F1000" s="1246"/>
      <c r="G1000" s="1247">
        <v>0</v>
      </c>
      <c r="H1000" s="1248"/>
      <c r="I1000" s="1249"/>
      <c r="J1000" s="1249"/>
      <c r="K1000" s="1249"/>
      <c r="L1000" s="1249"/>
      <c r="M1000" s="1249"/>
      <c r="N1000" s="1249"/>
      <c r="O1000" s="1249"/>
      <c r="P1000" s="1250"/>
      <c r="Q1000" s="1298"/>
    </row>
    <row r="1001" spans="1:17" ht="15.5">
      <c r="A1001" s="1298"/>
      <c r="B1001" s="1299"/>
      <c r="C1001" s="1245">
        <v>0</v>
      </c>
      <c r="D1001" s="1246"/>
      <c r="E1001" s="1246"/>
      <c r="F1001" s="1246"/>
      <c r="G1001" s="1247">
        <v>0</v>
      </c>
      <c r="H1001" s="1248"/>
      <c r="I1001" s="1249"/>
      <c r="J1001" s="1249"/>
      <c r="K1001" s="1249"/>
      <c r="L1001" s="1249"/>
      <c r="M1001" s="1249"/>
      <c r="N1001" s="1249"/>
      <c r="O1001" s="1249"/>
      <c r="P1001" s="1250"/>
      <c r="Q1001" s="1298"/>
    </row>
  </sheetData>
  <phoneticPr fontId="113"/>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Q624"/>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6328125" defaultRowHeight="15.75" customHeight="1"/>
  <cols>
    <col min="1" max="1" width="3.36328125" customWidth="1"/>
    <col min="2" max="2" width="14.90625" customWidth="1"/>
    <col min="3" max="3" width="15.6328125" customWidth="1"/>
    <col min="4" max="4" width="6" customWidth="1"/>
    <col min="5" max="5" width="6.6328125" customWidth="1"/>
    <col min="6" max="6" width="6.90625" customWidth="1"/>
    <col min="7" max="7" width="7.6328125" customWidth="1"/>
    <col min="8" max="8" width="8" customWidth="1"/>
    <col min="9" max="9" width="9.36328125" customWidth="1"/>
    <col min="10" max="10" width="7.7265625" customWidth="1"/>
    <col min="11" max="11" width="7" customWidth="1"/>
    <col min="12" max="12" width="7.08984375" customWidth="1"/>
    <col min="13" max="13" width="12.08984375" customWidth="1"/>
    <col min="14" max="15" width="11.90625" customWidth="1"/>
    <col min="16" max="16" width="17.26953125" customWidth="1"/>
    <col min="17" max="17" width="3.36328125" customWidth="1"/>
  </cols>
  <sheetData>
    <row r="1" spans="1:17" ht="15.75" customHeight="1">
      <c r="A1" s="1227"/>
      <c r="B1" s="1227"/>
      <c r="C1" s="1227"/>
      <c r="D1" s="1228"/>
      <c r="E1" s="1228"/>
      <c r="F1" s="1228"/>
      <c r="G1" s="1228"/>
      <c r="H1" s="1228"/>
      <c r="I1" s="1228"/>
      <c r="J1" s="1228"/>
      <c r="K1" s="1228"/>
      <c r="L1" s="1228"/>
      <c r="M1" s="1228"/>
      <c r="N1" s="1228"/>
      <c r="O1" s="1228"/>
      <c r="P1" s="1228"/>
      <c r="Q1" s="1227"/>
    </row>
    <row r="2" spans="1:17" ht="15.75" customHeight="1">
      <c r="A2" s="1227"/>
      <c r="B2" s="1227"/>
      <c r="C2" s="1229" t="s">
        <v>401</v>
      </c>
      <c r="D2" s="1230" t="s">
        <v>402</v>
      </c>
      <c r="E2" s="1230" t="s">
        <v>402</v>
      </c>
      <c r="F2" s="1230" t="s">
        <v>402</v>
      </c>
      <c r="G2" s="1229" t="s">
        <v>403</v>
      </c>
      <c r="H2" s="1230" t="s">
        <v>402</v>
      </c>
      <c r="I2" s="1230" t="s">
        <v>402</v>
      </c>
      <c r="J2" s="1230" t="s">
        <v>402</v>
      </c>
      <c r="K2" s="1230" t="s">
        <v>402</v>
      </c>
      <c r="L2" s="1230" t="s">
        <v>402</v>
      </c>
      <c r="M2" s="1230" t="s">
        <v>402</v>
      </c>
      <c r="N2" s="1230" t="s">
        <v>402</v>
      </c>
      <c r="O2" s="1230" t="s">
        <v>402</v>
      </c>
      <c r="P2" s="1229" t="s">
        <v>404</v>
      </c>
      <c r="Q2" s="1227"/>
    </row>
    <row r="3" spans="1:17" ht="15.75" customHeight="1">
      <c r="A3" s="1231"/>
      <c r="B3" s="1232" t="s">
        <v>405</v>
      </c>
      <c r="C3" s="1233">
        <v>46208</v>
      </c>
      <c r="D3" s="1228"/>
      <c r="E3" s="1228"/>
      <c r="F3" s="1228"/>
      <c r="G3" s="1234"/>
      <c r="H3" s="1228"/>
      <c r="I3" s="1228"/>
      <c r="J3" s="1228"/>
      <c r="K3" s="1228"/>
      <c r="L3" s="1228"/>
      <c r="M3" s="1228"/>
      <c r="N3" s="1228"/>
      <c r="O3" s="1228"/>
      <c r="P3" s="1234"/>
      <c r="Q3" s="1231"/>
    </row>
    <row r="4" spans="1:17" ht="15.75" customHeight="1">
      <c r="A4" s="1235"/>
      <c r="B4" s="1236" t="s">
        <v>406</v>
      </c>
      <c r="C4" s="1237" t="s">
        <v>109</v>
      </c>
      <c r="D4" s="1238" t="s">
        <v>407</v>
      </c>
      <c r="E4" s="1238" t="s">
        <v>18</v>
      </c>
      <c r="F4" s="1238" t="s">
        <v>408</v>
      </c>
      <c r="G4" s="1239" t="s">
        <v>409</v>
      </c>
      <c r="H4" s="1240" t="s">
        <v>312</v>
      </c>
      <c r="I4" s="1241" t="s">
        <v>410</v>
      </c>
      <c r="J4" s="1241" t="s">
        <v>30</v>
      </c>
      <c r="K4" s="1242" t="s">
        <v>411</v>
      </c>
      <c r="L4" s="1242" t="s">
        <v>318</v>
      </c>
      <c r="M4" s="1241" t="s">
        <v>321</v>
      </c>
      <c r="N4" s="1241" t="s">
        <v>26</v>
      </c>
      <c r="O4" s="1241" t="s">
        <v>323</v>
      </c>
      <c r="P4" s="1243" t="s">
        <v>412</v>
      </c>
      <c r="Q4" s="1235"/>
    </row>
    <row r="5" spans="1:17">
      <c r="A5" s="1231"/>
      <c r="B5" s="1244">
        <v>46113</v>
      </c>
      <c r="C5" s="1283">
        <f t="array" ref="C5:C624">G5:G1391 + H5:H1391 + I5:I1391 + J5:J1391 + K5:K1391 + L5:L1391 + M5:M1391 + N5:N1391 + O5:O1391 + P5:P1391</f>
        <v>1740</v>
      </c>
      <c r="D5" s="1246">
        <v>120</v>
      </c>
      <c r="E5" s="1246">
        <v>120</v>
      </c>
      <c r="F5" s="1246">
        <v>1500</v>
      </c>
      <c r="G5" s="1284">
        <f t="array" ref="G5:G624">D5:D1391 + E5:E1391 + F5:F1391</f>
        <v>1740</v>
      </c>
      <c r="H5" s="1248">
        <v>0</v>
      </c>
      <c r="I5" s="1249">
        <v>0</v>
      </c>
      <c r="J5" s="1249">
        <v>0</v>
      </c>
      <c r="K5" s="1249">
        <v>0</v>
      </c>
      <c r="L5" s="1249">
        <v>0</v>
      </c>
      <c r="M5" s="1249">
        <v>0</v>
      </c>
      <c r="N5" s="1249">
        <v>0</v>
      </c>
      <c r="O5" s="1249">
        <v>0</v>
      </c>
      <c r="P5" s="1250">
        <v>0</v>
      </c>
      <c r="Q5" s="1231"/>
    </row>
    <row r="6" spans="1:17">
      <c r="A6" s="1231"/>
      <c r="B6" s="1244">
        <v>46114</v>
      </c>
      <c r="C6" s="1245">
        <v>3918</v>
      </c>
      <c r="D6" s="1246">
        <v>808</v>
      </c>
      <c r="E6" s="1246">
        <v>1090</v>
      </c>
      <c r="F6" s="1246">
        <v>1520</v>
      </c>
      <c r="G6" s="1247">
        <v>3418</v>
      </c>
      <c r="H6" s="1248">
        <v>0</v>
      </c>
      <c r="I6" s="1249">
        <v>0</v>
      </c>
      <c r="J6" s="1249">
        <v>0</v>
      </c>
      <c r="K6" s="1249">
        <v>0</v>
      </c>
      <c r="L6" s="1249">
        <v>0</v>
      </c>
      <c r="M6" s="1249">
        <v>0</v>
      </c>
      <c r="N6" s="1249">
        <v>0</v>
      </c>
      <c r="O6" s="1249">
        <v>0</v>
      </c>
      <c r="P6" s="1250">
        <v>500</v>
      </c>
      <c r="Q6" s="1231"/>
    </row>
    <row r="7" spans="1:17">
      <c r="A7" s="1231"/>
      <c r="B7" s="1244">
        <v>46115</v>
      </c>
      <c r="C7" s="1245">
        <v>2272</v>
      </c>
      <c r="D7" s="1246">
        <v>0</v>
      </c>
      <c r="E7" s="1246">
        <v>624</v>
      </c>
      <c r="F7" s="1246">
        <v>635</v>
      </c>
      <c r="G7" s="1247">
        <v>1259</v>
      </c>
      <c r="H7" s="1248">
        <v>0</v>
      </c>
      <c r="I7" s="1249">
        <v>680</v>
      </c>
      <c r="J7" s="1249">
        <v>0</v>
      </c>
      <c r="K7" s="1249">
        <v>0</v>
      </c>
      <c r="L7" s="1249">
        <v>0</v>
      </c>
      <c r="M7" s="1249">
        <v>333</v>
      </c>
      <c r="N7" s="1249">
        <v>0</v>
      </c>
      <c r="O7" s="1249">
        <v>0</v>
      </c>
      <c r="P7" s="1250">
        <v>0</v>
      </c>
      <c r="Q7" s="1231"/>
    </row>
    <row r="8" spans="1:17">
      <c r="A8" s="1231"/>
      <c r="B8" s="1244">
        <v>46116</v>
      </c>
      <c r="C8" s="1245">
        <v>45262</v>
      </c>
      <c r="D8" s="1246">
        <v>0</v>
      </c>
      <c r="E8" s="1246">
        <v>1030</v>
      </c>
      <c r="F8" s="1246">
        <v>1978</v>
      </c>
      <c r="G8" s="1247">
        <v>3008</v>
      </c>
      <c r="H8" s="1248">
        <v>24450</v>
      </c>
      <c r="I8" s="1249">
        <v>0</v>
      </c>
      <c r="J8" s="1249">
        <v>3104</v>
      </c>
      <c r="K8" s="1249">
        <v>8800</v>
      </c>
      <c r="L8" s="1249">
        <v>0</v>
      </c>
      <c r="M8" s="1249">
        <v>4220</v>
      </c>
      <c r="N8" s="1249">
        <v>700</v>
      </c>
      <c r="O8" s="1249">
        <v>0</v>
      </c>
      <c r="P8" s="1250">
        <v>980</v>
      </c>
      <c r="Q8" s="1231"/>
    </row>
    <row r="9" spans="1:17">
      <c r="A9" s="1231"/>
      <c r="B9" s="1251">
        <v>46117</v>
      </c>
      <c r="C9" s="1252">
        <v>16486</v>
      </c>
      <c r="D9" s="1253">
        <v>0</v>
      </c>
      <c r="E9" s="1253">
        <v>1250</v>
      </c>
      <c r="F9" s="1253">
        <v>0</v>
      </c>
      <c r="G9" s="1254">
        <v>1250</v>
      </c>
      <c r="H9" s="1255">
        <v>1599</v>
      </c>
      <c r="I9" s="1256">
        <v>0</v>
      </c>
      <c r="J9" s="1256">
        <v>0</v>
      </c>
      <c r="K9" s="1256">
        <v>9900</v>
      </c>
      <c r="L9" s="1256">
        <v>0</v>
      </c>
      <c r="M9" s="1280">
        <v>3737</v>
      </c>
      <c r="N9" s="1256">
        <v>0</v>
      </c>
      <c r="O9" s="1256">
        <v>0</v>
      </c>
      <c r="P9" s="1257">
        <v>0</v>
      </c>
      <c r="Q9" s="1231"/>
    </row>
    <row r="10" spans="1:17">
      <c r="A10" s="1231"/>
      <c r="B10" s="1244">
        <v>46118</v>
      </c>
      <c r="C10" s="1245">
        <v>3114</v>
      </c>
      <c r="D10" s="1246">
        <v>623</v>
      </c>
      <c r="E10" s="1246">
        <v>851</v>
      </c>
      <c r="F10" s="1246">
        <v>1060</v>
      </c>
      <c r="G10" s="1247">
        <v>2534</v>
      </c>
      <c r="H10" s="1248">
        <v>0</v>
      </c>
      <c r="I10" s="1249">
        <v>0</v>
      </c>
      <c r="J10" s="1249">
        <v>0</v>
      </c>
      <c r="K10" s="1249">
        <v>0</v>
      </c>
      <c r="L10" s="1249">
        <v>0</v>
      </c>
      <c r="M10" s="1272">
        <v>0</v>
      </c>
      <c r="N10" s="1249">
        <v>0</v>
      </c>
      <c r="O10" s="1249">
        <v>0</v>
      </c>
      <c r="P10" s="1250">
        <v>580</v>
      </c>
      <c r="Q10" s="1231"/>
    </row>
    <row r="11" spans="1:17">
      <c r="A11" s="1231"/>
      <c r="B11" s="1244">
        <v>46119</v>
      </c>
      <c r="C11" s="1245">
        <v>3748</v>
      </c>
      <c r="D11" s="1246">
        <v>120</v>
      </c>
      <c r="E11" s="1246">
        <v>470</v>
      </c>
      <c r="F11" s="1246">
        <v>0</v>
      </c>
      <c r="G11" s="1247">
        <v>590</v>
      </c>
      <c r="H11" s="1248">
        <v>0</v>
      </c>
      <c r="I11" s="1249">
        <v>0</v>
      </c>
      <c r="J11" s="1249">
        <v>0</v>
      </c>
      <c r="K11" s="1249">
        <v>2050</v>
      </c>
      <c r="L11" s="1249">
        <v>0</v>
      </c>
      <c r="M11" s="1249">
        <v>0</v>
      </c>
      <c r="N11" s="1249">
        <v>1108</v>
      </c>
      <c r="O11" s="1249">
        <v>0</v>
      </c>
      <c r="P11" s="1250">
        <v>0</v>
      </c>
      <c r="Q11" s="1231"/>
    </row>
    <row r="12" spans="1:17">
      <c r="A12" s="1231"/>
      <c r="B12" s="1244">
        <v>46120</v>
      </c>
      <c r="C12" s="1245">
        <v>5335</v>
      </c>
      <c r="D12" s="1246">
        <v>617</v>
      </c>
      <c r="E12" s="1246">
        <v>850</v>
      </c>
      <c r="F12" s="1246">
        <v>990</v>
      </c>
      <c r="G12" s="1247">
        <v>2457</v>
      </c>
      <c r="H12" s="1248">
        <v>0</v>
      </c>
      <c r="I12" s="1249">
        <v>0</v>
      </c>
      <c r="J12" s="1249">
        <v>0</v>
      </c>
      <c r="K12" s="1249">
        <v>0</v>
      </c>
      <c r="L12" s="1249">
        <v>0</v>
      </c>
      <c r="M12" s="1249">
        <v>0</v>
      </c>
      <c r="N12" s="1249">
        <v>2878</v>
      </c>
      <c r="O12" s="1249">
        <v>0</v>
      </c>
      <c r="P12" s="1250">
        <v>0</v>
      </c>
      <c r="Q12" s="1231"/>
    </row>
    <row r="13" spans="1:17">
      <c r="A13" s="1231"/>
      <c r="B13" s="1244">
        <v>46121</v>
      </c>
      <c r="C13" s="1245">
        <v>1955</v>
      </c>
      <c r="D13" s="1246">
        <v>120</v>
      </c>
      <c r="E13" s="1246">
        <v>900</v>
      </c>
      <c r="F13" s="1246">
        <v>935</v>
      </c>
      <c r="G13" s="1247">
        <v>1955</v>
      </c>
      <c r="H13" s="1248">
        <v>0</v>
      </c>
      <c r="I13" s="1249">
        <v>0</v>
      </c>
      <c r="J13" s="1249">
        <v>0</v>
      </c>
      <c r="K13" s="1249">
        <v>0</v>
      </c>
      <c r="L13" s="1249">
        <v>0</v>
      </c>
      <c r="M13" s="1249">
        <v>0</v>
      </c>
      <c r="N13" s="1249">
        <v>0</v>
      </c>
      <c r="O13" s="1249">
        <v>0</v>
      </c>
      <c r="P13" s="1250">
        <v>0</v>
      </c>
      <c r="Q13" s="1231"/>
    </row>
    <row r="14" spans="1:17">
      <c r="A14" s="1231"/>
      <c r="B14" s="1244">
        <v>46122</v>
      </c>
      <c r="C14" s="1245">
        <v>5909</v>
      </c>
      <c r="D14" s="1246">
        <v>120</v>
      </c>
      <c r="E14" s="1246">
        <v>1090</v>
      </c>
      <c r="F14" s="1246">
        <v>0</v>
      </c>
      <c r="G14" s="1247">
        <v>1210</v>
      </c>
      <c r="H14" s="1248">
        <v>0</v>
      </c>
      <c r="I14" s="1249">
        <v>0</v>
      </c>
      <c r="J14" s="1249">
        <v>0</v>
      </c>
      <c r="K14" s="1249">
        <v>0</v>
      </c>
      <c r="L14" s="1249">
        <v>0</v>
      </c>
      <c r="M14" s="1249">
        <v>4699</v>
      </c>
      <c r="N14" s="1249">
        <v>0</v>
      </c>
      <c r="O14" s="1249">
        <v>0</v>
      </c>
      <c r="P14" s="1250">
        <v>0</v>
      </c>
      <c r="Q14" s="1231"/>
    </row>
    <row r="15" spans="1:17">
      <c r="A15" s="1231"/>
      <c r="B15" s="1244">
        <v>46123</v>
      </c>
      <c r="C15" s="1245">
        <v>8786</v>
      </c>
      <c r="D15" s="1246">
        <v>300</v>
      </c>
      <c r="E15" s="1246">
        <v>400</v>
      </c>
      <c r="F15" s="1246">
        <v>1230</v>
      </c>
      <c r="G15" s="1247">
        <v>1930</v>
      </c>
      <c r="H15" s="1248">
        <v>4530</v>
      </c>
      <c r="I15" s="1249">
        <v>0</v>
      </c>
      <c r="J15" s="1249">
        <v>0</v>
      </c>
      <c r="K15" s="1249">
        <v>0</v>
      </c>
      <c r="L15" s="1249">
        <v>0</v>
      </c>
      <c r="M15" s="1249">
        <v>1296</v>
      </c>
      <c r="N15" s="1249">
        <v>0</v>
      </c>
      <c r="O15" s="1249">
        <v>0</v>
      </c>
      <c r="P15" s="1250">
        <v>1030</v>
      </c>
      <c r="Q15" s="1231"/>
    </row>
    <row r="16" spans="1:17">
      <c r="A16" s="1231"/>
      <c r="B16" s="1251">
        <v>46124</v>
      </c>
      <c r="C16" s="1252">
        <v>8118</v>
      </c>
      <c r="D16" s="1253">
        <v>0</v>
      </c>
      <c r="E16" s="1253">
        <v>0</v>
      </c>
      <c r="F16" s="1253">
        <v>0</v>
      </c>
      <c r="G16" s="1254">
        <v>0</v>
      </c>
      <c r="H16" s="1255">
        <v>4410</v>
      </c>
      <c r="I16" s="1256">
        <v>1500</v>
      </c>
      <c r="J16" s="1256">
        <v>1406</v>
      </c>
      <c r="K16" s="1256">
        <v>0</v>
      </c>
      <c r="L16" s="1256">
        <v>0</v>
      </c>
      <c r="M16" s="1256">
        <v>272</v>
      </c>
      <c r="N16" s="1256">
        <v>0</v>
      </c>
      <c r="O16" s="1256">
        <v>0</v>
      </c>
      <c r="P16" s="1257">
        <v>530</v>
      </c>
      <c r="Q16" s="1231"/>
    </row>
    <row r="17" spans="1:17">
      <c r="A17" s="1231"/>
      <c r="B17" s="1244">
        <v>46125</v>
      </c>
      <c r="C17" s="1245">
        <v>3148</v>
      </c>
      <c r="D17" s="1246">
        <v>120</v>
      </c>
      <c r="E17" s="1246">
        <v>1030</v>
      </c>
      <c r="F17" s="1246">
        <v>195</v>
      </c>
      <c r="G17" s="1247">
        <v>1345</v>
      </c>
      <c r="H17" s="1248">
        <v>786</v>
      </c>
      <c r="I17" s="1249">
        <v>0</v>
      </c>
      <c r="J17" s="1249">
        <v>0</v>
      </c>
      <c r="K17" s="1249">
        <v>0</v>
      </c>
      <c r="L17" s="1249">
        <v>0</v>
      </c>
      <c r="M17" s="1249">
        <v>1017</v>
      </c>
      <c r="N17" s="1249">
        <v>0</v>
      </c>
      <c r="O17" s="1249">
        <v>0</v>
      </c>
      <c r="P17" s="1250">
        <v>0</v>
      </c>
      <c r="Q17" s="1231"/>
    </row>
    <row r="18" spans="1:17">
      <c r="A18" s="1231"/>
      <c r="B18" s="1244">
        <v>46126</v>
      </c>
      <c r="C18" s="1245">
        <v>8984</v>
      </c>
      <c r="D18" s="1246">
        <v>539</v>
      </c>
      <c r="E18" s="1246">
        <v>0</v>
      </c>
      <c r="F18" s="1246">
        <v>379</v>
      </c>
      <c r="G18" s="1247">
        <v>918</v>
      </c>
      <c r="H18" s="1248">
        <v>640</v>
      </c>
      <c r="I18" s="1249">
        <v>0</v>
      </c>
      <c r="J18" s="1249">
        <v>4039</v>
      </c>
      <c r="K18" s="1249">
        <v>1980</v>
      </c>
      <c r="L18" s="1249">
        <v>0</v>
      </c>
      <c r="M18" s="1249">
        <v>377</v>
      </c>
      <c r="N18" s="1249">
        <v>0</v>
      </c>
      <c r="O18" s="1249">
        <v>0</v>
      </c>
      <c r="P18" s="1250">
        <v>1030</v>
      </c>
      <c r="Q18" s="1231"/>
    </row>
    <row r="19" spans="1:17">
      <c r="A19" s="1231"/>
      <c r="B19" s="1244">
        <v>46127</v>
      </c>
      <c r="C19" s="1245">
        <v>1552</v>
      </c>
      <c r="D19" s="1246">
        <v>0</v>
      </c>
      <c r="E19" s="1246">
        <v>130</v>
      </c>
      <c r="F19" s="1246">
        <v>0</v>
      </c>
      <c r="G19" s="1247">
        <v>130</v>
      </c>
      <c r="H19" s="1248">
        <v>1000</v>
      </c>
      <c r="I19" s="1249">
        <v>0</v>
      </c>
      <c r="J19" s="1249">
        <v>0</v>
      </c>
      <c r="K19" s="1249">
        <v>0</v>
      </c>
      <c r="L19" s="1249">
        <v>0</v>
      </c>
      <c r="M19" s="1249">
        <v>422</v>
      </c>
      <c r="N19" s="1249">
        <v>0</v>
      </c>
      <c r="O19" s="1249">
        <v>0</v>
      </c>
      <c r="P19" s="1250">
        <v>0</v>
      </c>
      <c r="Q19" s="1231"/>
    </row>
    <row r="20" spans="1:17">
      <c r="A20" s="1231"/>
      <c r="B20" s="1244">
        <v>46128</v>
      </c>
      <c r="C20" s="1245">
        <v>6296</v>
      </c>
      <c r="D20" s="1246">
        <v>1217</v>
      </c>
      <c r="E20" s="1246">
        <v>800</v>
      </c>
      <c r="F20" s="1246">
        <v>1260</v>
      </c>
      <c r="G20" s="1247">
        <v>3277</v>
      </c>
      <c r="H20" s="1248">
        <v>0</v>
      </c>
      <c r="I20" s="1249">
        <v>0</v>
      </c>
      <c r="J20" s="1249">
        <v>1097</v>
      </c>
      <c r="K20" s="1249">
        <v>1500</v>
      </c>
      <c r="L20" s="1249">
        <v>0</v>
      </c>
      <c r="M20" s="1249">
        <v>422</v>
      </c>
      <c r="N20" s="1249">
        <v>0</v>
      </c>
      <c r="O20" s="1249">
        <v>0</v>
      </c>
      <c r="P20" s="1250">
        <v>0</v>
      </c>
      <c r="Q20" s="1231"/>
    </row>
    <row r="21" spans="1:17">
      <c r="A21" s="1231"/>
      <c r="B21" s="1244">
        <v>46129</v>
      </c>
      <c r="C21" s="1245">
        <v>1595</v>
      </c>
      <c r="D21" s="1246">
        <v>0</v>
      </c>
      <c r="E21" s="1246">
        <v>880</v>
      </c>
      <c r="F21" s="1246">
        <v>0</v>
      </c>
      <c r="G21" s="1247">
        <v>880</v>
      </c>
      <c r="H21" s="1248">
        <v>0</v>
      </c>
      <c r="I21" s="1272">
        <v>0</v>
      </c>
      <c r="J21" s="1249">
        <v>0</v>
      </c>
      <c r="K21" s="1249">
        <v>0</v>
      </c>
      <c r="L21" s="1249">
        <v>0</v>
      </c>
      <c r="M21" s="1249">
        <v>0</v>
      </c>
      <c r="N21" s="1249">
        <v>185</v>
      </c>
      <c r="O21" s="1249">
        <v>0</v>
      </c>
      <c r="P21" s="1250">
        <v>530</v>
      </c>
      <c r="Q21" s="1231"/>
    </row>
    <row r="22" spans="1:17">
      <c r="A22" s="1231"/>
      <c r="B22" s="1244">
        <v>46130</v>
      </c>
      <c r="C22" s="1245">
        <v>42550</v>
      </c>
      <c r="D22" s="1246">
        <v>220</v>
      </c>
      <c r="E22" s="1246">
        <v>723</v>
      </c>
      <c r="F22" s="1246">
        <v>1778</v>
      </c>
      <c r="G22" s="1247">
        <v>2721</v>
      </c>
      <c r="H22" s="1248">
        <v>14372</v>
      </c>
      <c r="I22" s="1272">
        <v>6457</v>
      </c>
      <c r="J22" s="1249">
        <v>0</v>
      </c>
      <c r="K22" s="1249">
        <v>0</v>
      </c>
      <c r="L22" s="1249">
        <v>0</v>
      </c>
      <c r="M22" s="1272">
        <v>15390</v>
      </c>
      <c r="N22" s="1249">
        <v>2580</v>
      </c>
      <c r="O22" s="1249">
        <v>0</v>
      </c>
      <c r="P22" s="1250">
        <v>1030</v>
      </c>
      <c r="Q22" s="1231"/>
    </row>
    <row r="23" spans="1:17">
      <c r="A23" s="1231"/>
      <c r="B23" s="1251">
        <v>46131</v>
      </c>
      <c r="C23" s="1252">
        <v>25967</v>
      </c>
      <c r="D23" s="1253">
        <v>1360</v>
      </c>
      <c r="E23" s="1253">
        <v>398</v>
      </c>
      <c r="F23" s="1253">
        <v>0</v>
      </c>
      <c r="G23" s="1254">
        <v>1758</v>
      </c>
      <c r="H23" s="1255">
        <v>6409</v>
      </c>
      <c r="I23" s="1256">
        <v>2050</v>
      </c>
      <c r="J23" s="1256">
        <v>0</v>
      </c>
      <c r="K23" s="1256">
        <v>0</v>
      </c>
      <c r="L23" s="1256">
        <v>0</v>
      </c>
      <c r="M23" s="1280">
        <v>15750</v>
      </c>
      <c r="N23" s="1256">
        <v>0</v>
      </c>
      <c r="O23" s="1256">
        <v>0</v>
      </c>
      <c r="P23" s="1257">
        <v>0</v>
      </c>
      <c r="Q23" s="1231"/>
    </row>
    <row r="24" spans="1:17">
      <c r="A24" s="1231"/>
      <c r="B24" s="1244">
        <v>46132</v>
      </c>
      <c r="C24" s="1245">
        <v>1800</v>
      </c>
      <c r="D24" s="1246">
        <v>120</v>
      </c>
      <c r="E24" s="1246">
        <v>1170</v>
      </c>
      <c r="F24" s="1246">
        <v>510</v>
      </c>
      <c r="G24" s="1247">
        <v>1800</v>
      </c>
      <c r="H24" s="1248">
        <v>0</v>
      </c>
      <c r="I24" s="1249">
        <v>0</v>
      </c>
      <c r="J24" s="1249">
        <v>0</v>
      </c>
      <c r="K24" s="1249">
        <v>0</v>
      </c>
      <c r="L24" s="1249">
        <v>0</v>
      </c>
      <c r="M24" s="1249">
        <v>0</v>
      </c>
      <c r="N24" s="1249">
        <v>0</v>
      </c>
      <c r="O24" s="1249">
        <v>0</v>
      </c>
      <c r="P24" s="1250">
        <v>0</v>
      </c>
      <c r="Q24" s="1231"/>
    </row>
    <row r="25" spans="1:17">
      <c r="A25" s="1231"/>
      <c r="B25" s="1244">
        <v>46133</v>
      </c>
      <c r="C25" s="1245">
        <v>4954</v>
      </c>
      <c r="D25" s="1246">
        <v>120</v>
      </c>
      <c r="E25" s="1246">
        <v>0</v>
      </c>
      <c r="F25" s="1246">
        <v>338</v>
      </c>
      <c r="G25" s="1247">
        <v>458</v>
      </c>
      <c r="H25" s="1248">
        <v>500</v>
      </c>
      <c r="I25" s="1249">
        <v>0</v>
      </c>
      <c r="J25" s="1249">
        <v>2966</v>
      </c>
      <c r="K25" s="1249">
        <v>0</v>
      </c>
      <c r="L25" s="1249">
        <v>0</v>
      </c>
      <c r="M25" s="1249">
        <v>0</v>
      </c>
      <c r="N25" s="1249">
        <v>0</v>
      </c>
      <c r="O25" s="1249">
        <v>0</v>
      </c>
      <c r="P25" s="1250">
        <v>1030</v>
      </c>
      <c r="Q25" s="1231"/>
    </row>
    <row r="26" spans="1:17">
      <c r="A26" s="1231"/>
      <c r="B26" s="1244">
        <v>46134</v>
      </c>
      <c r="C26" s="1245">
        <v>1052</v>
      </c>
      <c r="D26" s="1246">
        <v>0</v>
      </c>
      <c r="E26" s="1246">
        <v>130</v>
      </c>
      <c r="F26" s="1246">
        <v>0</v>
      </c>
      <c r="G26" s="1247">
        <v>130</v>
      </c>
      <c r="H26" s="1248">
        <v>589</v>
      </c>
      <c r="I26" s="1249">
        <v>0</v>
      </c>
      <c r="J26" s="1249">
        <v>0</v>
      </c>
      <c r="K26" s="1249">
        <v>0</v>
      </c>
      <c r="L26" s="1249">
        <v>0</v>
      </c>
      <c r="M26" s="1249">
        <v>333</v>
      </c>
      <c r="N26" s="1249">
        <v>0</v>
      </c>
      <c r="O26" s="1249">
        <v>0</v>
      </c>
      <c r="P26" s="1250">
        <v>0</v>
      </c>
      <c r="Q26" s="1231"/>
    </row>
    <row r="27" spans="1:17">
      <c r="A27" s="1231"/>
      <c r="B27" s="1244">
        <v>46135</v>
      </c>
      <c r="C27" s="1245">
        <v>3175</v>
      </c>
      <c r="D27" s="1246">
        <v>130</v>
      </c>
      <c r="E27" s="1246">
        <v>665</v>
      </c>
      <c r="F27" s="1246">
        <v>0</v>
      </c>
      <c r="G27" s="1247">
        <v>795</v>
      </c>
      <c r="H27" s="1248">
        <v>1400</v>
      </c>
      <c r="I27" s="1249">
        <v>0</v>
      </c>
      <c r="J27" s="1249">
        <v>0</v>
      </c>
      <c r="K27" s="1249">
        <v>0</v>
      </c>
      <c r="L27" s="1249">
        <v>0</v>
      </c>
      <c r="M27" s="1249">
        <v>0</v>
      </c>
      <c r="N27" s="1249">
        <v>0</v>
      </c>
      <c r="O27" s="1249">
        <v>0</v>
      </c>
      <c r="P27" s="1250">
        <v>980</v>
      </c>
      <c r="Q27" s="1231"/>
    </row>
    <row r="28" spans="1:17">
      <c r="A28" s="1231"/>
      <c r="B28" s="1244">
        <v>46136</v>
      </c>
      <c r="C28" s="1245">
        <v>1165</v>
      </c>
      <c r="D28" s="1246">
        <v>0</v>
      </c>
      <c r="E28" s="1246">
        <v>900</v>
      </c>
      <c r="F28" s="1246">
        <v>120</v>
      </c>
      <c r="G28" s="1247">
        <v>1020</v>
      </c>
      <c r="H28" s="1248">
        <v>0</v>
      </c>
      <c r="I28" s="1249">
        <v>0</v>
      </c>
      <c r="J28" s="1249">
        <v>0</v>
      </c>
      <c r="K28" s="1249">
        <v>0</v>
      </c>
      <c r="L28" s="1249">
        <v>0</v>
      </c>
      <c r="M28" s="1249">
        <v>0</v>
      </c>
      <c r="N28" s="1249">
        <v>0</v>
      </c>
      <c r="O28" s="1249">
        <v>145</v>
      </c>
      <c r="P28" s="1250">
        <v>0</v>
      </c>
      <c r="Q28" s="1231"/>
    </row>
    <row r="29" spans="1:17">
      <c r="A29" s="1231"/>
      <c r="B29" s="1244">
        <v>46137</v>
      </c>
      <c r="C29" s="1245">
        <v>15638</v>
      </c>
      <c r="D29" s="1246">
        <v>0</v>
      </c>
      <c r="E29" s="1246">
        <v>0</v>
      </c>
      <c r="F29" s="1246">
        <v>0</v>
      </c>
      <c r="G29" s="1247">
        <v>0</v>
      </c>
      <c r="H29" s="1248">
        <v>2969</v>
      </c>
      <c r="I29" s="1249">
        <v>0</v>
      </c>
      <c r="J29" s="1272">
        <v>0</v>
      </c>
      <c r="K29" s="1272">
        <v>12460</v>
      </c>
      <c r="L29" s="1249">
        <v>0</v>
      </c>
      <c r="M29" s="1249">
        <v>209</v>
      </c>
      <c r="N29" s="1249">
        <v>0</v>
      </c>
      <c r="O29" s="1249">
        <v>0</v>
      </c>
      <c r="P29" s="1250">
        <v>0</v>
      </c>
      <c r="Q29" s="1231"/>
    </row>
    <row r="30" spans="1:17">
      <c r="A30" s="1231"/>
      <c r="B30" s="1251">
        <v>46138</v>
      </c>
      <c r="C30" s="1252">
        <v>9268</v>
      </c>
      <c r="D30" s="1253">
        <v>0</v>
      </c>
      <c r="E30" s="1253">
        <v>760</v>
      </c>
      <c r="F30" s="1253">
        <v>677</v>
      </c>
      <c r="G30" s="1254">
        <v>1437</v>
      </c>
      <c r="H30" s="1255">
        <v>3872</v>
      </c>
      <c r="I30" s="1256">
        <v>820</v>
      </c>
      <c r="J30" s="1256">
        <v>2676</v>
      </c>
      <c r="K30" s="1256">
        <v>0</v>
      </c>
      <c r="L30" s="1256">
        <v>0</v>
      </c>
      <c r="M30" s="1256">
        <v>463</v>
      </c>
      <c r="N30" s="1256">
        <v>0</v>
      </c>
      <c r="O30" s="1256">
        <v>0</v>
      </c>
      <c r="P30" s="1257">
        <v>0</v>
      </c>
      <c r="Q30" s="1231"/>
    </row>
    <row r="31" spans="1:17">
      <c r="A31" s="1231"/>
      <c r="B31" s="1244">
        <v>46139</v>
      </c>
      <c r="C31" s="1245">
        <v>2070</v>
      </c>
      <c r="D31" s="1246">
        <v>0</v>
      </c>
      <c r="E31" s="1246">
        <v>0</v>
      </c>
      <c r="F31" s="1246">
        <v>0</v>
      </c>
      <c r="G31" s="1247">
        <v>0</v>
      </c>
      <c r="H31" s="1248">
        <v>1090</v>
      </c>
      <c r="I31" s="1249">
        <v>0</v>
      </c>
      <c r="J31" s="1249">
        <v>0</v>
      </c>
      <c r="K31" s="1249">
        <v>0</v>
      </c>
      <c r="L31" s="1249">
        <v>0</v>
      </c>
      <c r="M31" s="1249">
        <v>0</v>
      </c>
      <c r="N31" s="1249">
        <v>0</v>
      </c>
      <c r="O31" s="1249">
        <v>0</v>
      </c>
      <c r="P31" s="1250">
        <v>980</v>
      </c>
      <c r="Q31" s="1231"/>
    </row>
    <row r="32" spans="1:17">
      <c r="A32" s="1231"/>
      <c r="B32" s="1244">
        <v>46140</v>
      </c>
      <c r="C32" s="1245">
        <v>6870</v>
      </c>
      <c r="D32" s="1246">
        <v>0</v>
      </c>
      <c r="E32" s="1246">
        <v>250</v>
      </c>
      <c r="F32" s="1246">
        <v>0</v>
      </c>
      <c r="G32" s="1247">
        <v>250</v>
      </c>
      <c r="H32" s="1248">
        <v>5080</v>
      </c>
      <c r="I32" s="1249">
        <v>0</v>
      </c>
      <c r="J32" s="1249">
        <v>0</v>
      </c>
      <c r="K32" s="1249">
        <v>0</v>
      </c>
      <c r="L32" s="1249">
        <v>0</v>
      </c>
      <c r="M32" s="1249">
        <v>377</v>
      </c>
      <c r="N32" s="1249">
        <v>0</v>
      </c>
      <c r="O32" s="1249">
        <v>1163</v>
      </c>
      <c r="P32" s="1250">
        <v>0</v>
      </c>
      <c r="Q32" s="1231"/>
    </row>
    <row r="33" spans="1:17">
      <c r="A33" s="1231"/>
      <c r="B33" s="1244">
        <v>46141</v>
      </c>
      <c r="C33" s="1245">
        <v>17828</v>
      </c>
      <c r="D33" s="1246">
        <v>0</v>
      </c>
      <c r="E33" s="1246">
        <v>338</v>
      </c>
      <c r="F33" s="1246">
        <v>250</v>
      </c>
      <c r="G33" s="1247">
        <v>588</v>
      </c>
      <c r="H33" s="1248">
        <v>8745</v>
      </c>
      <c r="I33" s="1249">
        <v>7890</v>
      </c>
      <c r="J33" s="1249">
        <v>0</v>
      </c>
      <c r="K33" s="1249">
        <v>0</v>
      </c>
      <c r="L33" s="1249">
        <v>0</v>
      </c>
      <c r="M33" s="1249">
        <v>155</v>
      </c>
      <c r="N33" s="1249">
        <v>0</v>
      </c>
      <c r="O33" s="1249">
        <v>0</v>
      </c>
      <c r="P33" s="1250">
        <v>450</v>
      </c>
      <c r="Q33" s="1231"/>
    </row>
    <row r="34" spans="1:17">
      <c r="A34" s="1231"/>
      <c r="B34" s="1259">
        <v>46142</v>
      </c>
      <c r="C34" s="1245">
        <v>2081</v>
      </c>
      <c r="D34" s="1261">
        <v>0</v>
      </c>
      <c r="E34" s="1261">
        <v>0</v>
      </c>
      <c r="F34" s="1261">
        <v>372</v>
      </c>
      <c r="G34" s="1262">
        <v>372</v>
      </c>
      <c r="H34" s="1263">
        <v>1500</v>
      </c>
      <c r="I34" s="1264">
        <v>0</v>
      </c>
      <c r="J34" s="1264">
        <v>0</v>
      </c>
      <c r="K34" s="1264">
        <v>0</v>
      </c>
      <c r="L34" s="1264">
        <v>0</v>
      </c>
      <c r="M34" s="1264">
        <v>209</v>
      </c>
      <c r="N34" s="1264">
        <v>0</v>
      </c>
      <c r="O34" s="1264">
        <v>0</v>
      </c>
      <c r="P34" s="1265">
        <v>0</v>
      </c>
      <c r="Q34" s="1231"/>
    </row>
    <row r="35" spans="1:17">
      <c r="A35" s="1231"/>
      <c r="B35" s="1282" t="s">
        <v>414</v>
      </c>
      <c r="C35" s="1286">
        <v>262636</v>
      </c>
      <c r="D35" s="1268">
        <f t="shared" ref="D35:F35" si="0">SUM(D5:D34)</f>
        <v>6654</v>
      </c>
      <c r="E35" s="1268">
        <f t="shared" si="0"/>
        <v>16849</v>
      </c>
      <c r="F35" s="1268">
        <f t="shared" si="0"/>
        <v>15727</v>
      </c>
      <c r="G35" s="1268">
        <v>39230</v>
      </c>
      <c r="H35" s="1268">
        <f t="shared" ref="H35:P35" si="1">SUM(H5:H34)</f>
        <v>83941</v>
      </c>
      <c r="I35" s="1268">
        <f t="shared" si="1"/>
        <v>19397</v>
      </c>
      <c r="J35" s="1268">
        <f t="shared" si="1"/>
        <v>15288</v>
      </c>
      <c r="K35" s="1268">
        <f t="shared" si="1"/>
        <v>36690</v>
      </c>
      <c r="L35" s="1268">
        <f t="shared" si="1"/>
        <v>0</v>
      </c>
      <c r="M35" s="1268">
        <f t="shared" si="1"/>
        <v>49681</v>
      </c>
      <c r="N35" s="1268">
        <f t="shared" si="1"/>
        <v>7451</v>
      </c>
      <c r="O35" s="1268">
        <f t="shared" si="1"/>
        <v>1308</v>
      </c>
      <c r="P35" s="1270">
        <f t="shared" si="1"/>
        <v>9650</v>
      </c>
      <c r="Q35" s="1231"/>
    </row>
    <row r="36" spans="1:17">
      <c r="A36" s="1231"/>
      <c r="B36" s="1244">
        <v>46143</v>
      </c>
      <c r="C36" s="1245">
        <v>6362</v>
      </c>
      <c r="D36" s="1246">
        <v>0</v>
      </c>
      <c r="E36" s="1246">
        <v>0</v>
      </c>
      <c r="F36" s="1246">
        <v>0</v>
      </c>
      <c r="G36" s="1247">
        <v>0</v>
      </c>
      <c r="H36" s="1248">
        <v>0</v>
      </c>
      <c r="I36" s="1249">
        <v>0</v>
      </c>
      <c r="J36" s="1249">
        <v>0</v>
      </c>
      <c r="K36" s="1249">
        <v>5110</v>
      </c>
      <c r="L36" s="1249">
        <v>0</v>
      </c>
      <c r="M36" s="1249">
        <v>272</v>
      </c>
      <c r="N36" s="1249">
        <v>0</v>
      </c>
      <c r="O36" s="1249">
        <v>0</v>
      </c>
      <c r="P36" s="1250">
        <v>980</v>
      </c>
      <c r="Q36" s="1231"/>
    </row>
    <row r="37" spans="1:17">
      <c r="A37" s="1231"/>
      <c r="B37" s="1244">
        <v>46144</v>
      </c>
      <c r="C37" s="1245">
        <v>33407</v>
      </c>
      <c r="D37" s="1246">
        <v>0</v>
      </c>
      <c r="E37" s="1246">
        <v>0</v>
      </c>
      <c r="F37" s="1246">
        <v>0</v>
      </c>
      <c r="G37" s="1247">
        <v>0</v>
      </c>
      <c r="H37" s="1248">
        <v>17659</v>
      </c>
      <c r="I37" s="1249">
        <v>12760</v>
      </c>
      <c r="J37" s="1249">
        <v>2423</v>
      </c>
      <c r="K37" s="1249">
        <v>0</v>
      </c>
      <c r="L37" s="1249">
        <v>0</v>
      </c>
      <c r="M37" s="1249">
        <v>565</v>
      </c>
      <c r="N37" s="1249">
        <v>0</v>
      </c>
      <c r="O37" s="1249">
        <v>0</v>
      </c>
      <c r="P37" s="1250">
        <v>0</v>
      </c>
      <c r="Q37" s="1231"/>
    </row>
    <row r="38" spans="1:17">
      <c r="A38" s="1231"/>
      <c r="B38" s="1251">
        <v>46145</v>
      </c>
      <c r="C38" s="1252">
        <v>25379</v>
      </c>
      <c r="D38" s="1253">
        <v>0</v>
      </c>
      <c r="E38" s="1253">
        <v>0</v>
      </c>
      <c r="F38" s="1253">
        <v>0</v>
      </c>
      <c r="G38" s="1254">
        <v>0</v>
      </c>
      <c r="H38" s="1255">
        <v>0</v>
      </c>
      <c r="I38" s="1280">
        <v>5000</v>
      </c>
      <c r="J38" s="1256">
        <v>5365</v>
      </c>
      <c r="K38" s="1280">
        <v>9800</v>
      </c>
      <c r="L38" s="1256">
        <v>0</v>
      </c>
      <c r="M38" s="1256">
        <v>1254</v>
      </c>
      <c r="N38" s="1256">
        <v>3960</v>
      </c>
      <c r="O38" s="1256">
        <v>0</v>
      </c>
      <c r="P38" s="1257">
        <v>0</v>
      </c>
      <c r="Q38" s="1231"/>
    </row>
    <row r="39" spans="1:17">
      <c r="A39" s="1231"/>
      <c r="B39" s="1244">
        <v>46146</v>
      </c>
      <c r="C39" s="1245">
        <v>194</v>
      </c>
      <c r="D39" s="1246">
        <v>0</v>
      </c>
      <c r="E39" s="1246">
        <v>194</v>
      </c>
      <c r="F39" s="1246">
        <v>0</v>
      </c>
      <c r="G39" s="1247">
        <v>194</v>
      </c>
      <c r="H39" s="1248">
        <v>0</v>
      </c>
      <c r="I39" s="1249">
        <v>0</v>
      </c>
      <c r="J39" s="1249">
        <v>0</v>
      </c>
      <c r="K39" s="1249">
        <v>0</v>
      </c>
      <c r="L39" s="1249">
        <v>0</v>
      </c>
      <c r="M39" s="1249">
        <v>0</v>
      </c>
      <c r="N39" s="1249">
        <v>0</v>
      </c>
      <c r="O39" s="1249">
        <v>0</v>
      </c>
      <c r="P39" s="1250">
        <v>0</v>
      </c>
      <c r="Q39" s="1231"/>
    </row>
    <row r="40" spans="1:17">
      <c r="A40" s="1231"/>
      <c r="B40" s="1244">
        <v>46147</v>
      </c>
      <c r="C40" s="1245">
        <v>3352</v>
      </c>
      <c r="D40" s="1246">
        <v>0</v>
      </c>
      <c r="E40" s="1246">
        <v>752</v>
      </c>
      <c r="F40" s="1246">
        <v>0</v>
      </c>
      <c r="G40" s="1247">
        <v>752</v>
      </c>
      <c r="H40" s="1248">
        <v>1300</v>
      </c>
      <c r="I40" s="1249">
        <v>1300</v>
      </c>
      <c r="J40" s="1249">
        <v>0</v>
      </c>
      <c r="K40" s="1249">
        <v>0</v>
      </c>
      <c r="L40" s="1249">
        <v>0</v>
      </c>
      <c r="M40" s="1249">
        <v>0</v>
      </c>
      <c r="N40" s="1249">
        <v>0</v>
      </c>
      <c r="O40" s="1249">
        <v>0</v>
      </c>
      <c r="P40" s="1250">
        <v>0</v>
      </c>
      <c r="Q40" s="1231"/>
    </row>
    <row r="41" spans="1:17">
      <c r="A41" s="1231"/>
      <c r="B41" s="1244">
        <v>46148</v>
      </c>
      <c r="C41" s="1245">
        <v>3694</v>
      </c>
      <c r="D41" s="1246">
        <v>0</v>
      </c>
      <c r="E41" s="1246">
        <v>0</v>
      </c>
      <c r="F41" s="1246">
        <v>0</v>
      </c>
      <c r="G41" s="1247">
        <v>0</v>
      </c>
      <c r="H41" s="1248">
        <v>586</v>
      </c>
      <c r="I41" s="1249">
        <v>600</v>
      </c>
      <c r="J41" s="1249">
        <v>0</v>
      </c>
      <c r="K41" s="1249">
        <v>0</v>
      </c>
      <c r="L41" s="1249">
        <v>0</v>
      </c>
      <c r="M41" s="1249">
        <v>1528</v>
      </c>
      <c r="N41" s="1249">
        <v>0</v>
      </c>
      <c r="O41" s="1249">
        <v>0</v>
      </c>
      <c r="P41" s="1250">
        <v>980</v>
      </c>
      <c r="Q41" s="1231"/>
    </row>
    <row r="42" spans="1:17">
      <c r="A42" s="1231"/>
      <c r="B42" s="1244">
        <v>46149</v>
      </c>
      <c r="C42" s="1245">
        <v>3251</v>
      </c>
      <c r="D42" s="1246">
        <v>0</v>
      </c>
      <c r="E42" s="1246">
        <v>0</v>
      </c>
      <c r="F42" s="1246">
        <v>1050</v>
      </c>
      <c r="G42" s="1247">
        <v>1050</v>
      </c>
      <c r="H42" s="1248">
        <v>0</v>
      </c>
      <c r="I42" s="1249">
        <v>0</v>
      </c>
      <c r="J42" s="1249">
        <v>0</v>
      </c>
      <c r="K42" s="1249">
        <v>0</v>
      </c>
      <c r="L42" s="1249">
        <v>0</v>
      </c>
      <c r="M42" s="1249">
        <v>781</v>
      </c>
      <c r="N42" s="1249">
        <v>890</v>
      </c>
      <c r="O42" s="1249">
        <v>0</v>
      </c>
      <c r="P42" s="1250">
        <v>530</v>
      </c>
      <c r="Q42" s="1231"/>
    </row>
    <row r="43" spans="1:17">
      <c r="A43" s="1231"/>
      <c r="B43" s="1244">
        <v>46150</v>
      </c>
      <c r="C43" s="1245">
        <v>100</v>
      </c>
      <c r="D43" s="1246">
        <v>0</v>
      </c>
      <c r="E43" s="1246">
        <v>100</v>
      </c>
      <c r="F43" s="1246">
        <v>0</v>
      </c>
      <c r="G43" s="1247">
        <v>100</v>
      </c>
      <c r="H43" s="1248">
        <v>0</v>
      </c>
      <c r="I43" s="1249">
        <v>0</v>
      </c>
      <c r="J43" s="1249">
        <v>0</v>
      </c>
      <c r="K43" s="1249">
        <v>0</v>
      </c>
      <c r="L43" s="1249">
        <v>0</v>
      </c>
      <c r="M43" s="1249">
        <v>0</v>
      </c>
      <c r="N43" s="1249">
        <v>0</v>
      </c>
      <c r="O43" s="1249">
        <v>0</v>
      </c>
      <c r="P43" s="1250">
        <v>0</v>
      </c>
      <c r="Q43" s="1231"/>
    </row>
    <row r="44" spans="1:17">
      <c r="A44" s="1231"/>
      <c r="B44" s="1244">
        <v>46151</v>
      </c>
      <c r="C44" s="1245">
        <v>14084</v>
      </c>
      <c r="D44" s="1246">
        <v>0</v>
      </c>
      <c r="E44" s="1246">
        <v>0</v>
      </c>
      <c r="F44" s="1246">
        <v>0</v>
      </c>
      <c r="G44" s="1247">
        <v>0</v>
      </c>
      <c r="H44" s="1248">
        <v>0</v>
      </c>
      <c r="I44" s="1249">
        <v>0</v>
      </c>
      <c r="J44" s="1249">
        <v>2790</v>
      </c>
      <c r="K44" s="1249">
        <v>10640</v>
      </c>
      <c r="L44" s="1249">
        <v>0</v>
      </c>
      <c r="M44" s="1249">
        <v>0</v>
      </c>
      <c r="N44" s="1249">
        <v>654</v>
      </c>
      <c r="O44" s="1249">
        <v>0</v>
      </c>
      <c r="P44" s="1250">
        <v>0</v>
      </c>
      <c r="Q44" s="1231"/>
    </row>
    <row r="45" spans="1:17">
      <c r="A45" s="1231"/>
      <c r="B45" s="1251">
        <v>46152</v>
      </c>
      <c r="C45" s="1252">
        <v>2175</v>
      </c>
      <c r="D45" s="1253">
        <v>0</v>
      </c>
      <c r="E45" s="1253">
        <v>0</v>
      </c>
      <c r="F45" s="1253">
        <v>0</v>
      </c>
      <c r="G45" s="1254">
        <v>0</v>
      </c>
      <c r="H45" s="1255">
        <v>0</v>
      </c>
      <c r="I45" s="1256">
        <v>0</v>
      </c>
      <c r="J45" s="1256">
        <v>2175</v>
      </c>
      <c r="K45" s="1256">
        <v>0</v>
      </c>
      <c r="L45" s="1256">
        <v>0</v>
      </c>
      <c r="M45" s="1256">
        <v>0</v>
      </c>
      <c r="N45" s="1256">
        <v>0</v>
      </c>
      <c r="O45" s="1256">
        <v>0</v>
      </c>
      <c r="P45" s="1257">
        <v>0</v>
      </c>
      <c r="Q45" s="1231"/>
    </row>
    <row r="46" spans="1:17">
      <c r="A46" s="1231"/>
      <c r="B46" s="1244">
        <v>46153</v>
      </c>
      <c r="C46" s="1245">
        <v>1190</v>
      </c>
      <c r="D46" s="1246">
        <v>0</v>
      </c>
      <c r="E46" s="1246">
        <v>543</v>
      </c>
      <c r="F46" s="1246">
        <v>0</v>
      </c>
      <c r="G46" s="1247">
        <v>543</v>
      </c>
      <c r="H46" s="1248">
        <v>0</v>
      </c>
      <c r="I46" s="1249">
        <v>0</v>
      </c>
      <c r="J46" s="1249">
        <v>647</v>
      </c>
      <c r="K46" s="1249">
        <v>0</v>
      </c>
      <c r="L46" s="1249">
        <v>0</v>
      </c>
      <c r="M46" s="1249">
        <v>0</v>
      </c>
      <c r="N46" s="1249">
        <v>0</v>
      </c>
      <c r="O46" s="1249">
        <v>0</v>
      </c>
      <c r="P46" s="1250">
        <v>0</v>
      </c>
      <c r="Q46" s="1231"/>
    </row>
    <row r="47" spans="1:17">
      <c r="A47" s="1231"/>
      <c r="B47" s="1244">
        <v>46154</v>
      </c>
      <c r="C47" s="1245">
        <v>2264</v>
      </c>
      <c r="D47" s="1246">
        <v>0</v>
      </c>
      <c r="E47" s="1246">
        <v>0</v>
      </c>
      <c r="F47" s="1246">
        <v>0</v>
      </c>
      <c r="G47" s="1247">
        <v>0</v>
      </c>
      <c r="H47" s="1248">
        <v>0</v>
      </c>
      <c r="I47" s="1249">
        <v>0</v>
      </c>
      <c r="J47" s="1249">
        <v>2264</v>
      </c>
      <c r="K47" s="1249">
        <v>0</v>
      </c>
      <c r="L47" s="1249">
        <v>0</v>
      </c>
      <c r="M47" s="1249">
        <v>0</v>
      </c>
      <c r="N47" s="1249">
        <v>0</v>
      </c>
      <c r="O47" s="1249">
        <v>0</v>
      </c>
      <c r="P47" s="1250">
        <v>0</v>
      </c>
      <c r="Q47" s="1231"/>
    </row>
    <row r="48" spans="1:17">
      <c r="A48" s="1231"/>
      <c r="B48" s="1244">
        <v>46155</v>
      </c>
      <c r="C48" s="1245">
        <v>300</v>
      </c>
      <c r="D48" s="1246">
        <v>100</v>
      </c>
      <c r="E48" s="1246">
        <v>0</v>
      </c>
      <c r="F48" s="1246">
        <v>0</v>
      </c>
      <c r="G48" s="1247">
        <v>100</v>
      </c>
      <c r="H48" s="1248">
        <v>200</v>
      </c>
      <c r="I48" s="1249">
        <v>0</v>
      </c>
      <c r="J48" s="1249">
        <v>0</v>
      </c>
      <c r="K48" s="1249">
        <v>0</v>
      </c>
      <c r="L48" s="1249">
        <v>0</v>
      </c>
      <c r="M48" s="1249">
        <v>0</v>
      </c>
      <c r="N48" s="1249">
        <v>0</v>
      </c>
      <c r="O48" s="1249">
        <v>0</v>
      </c>
      <c r="P48" s="1250">
        <v>0</v>
      </c>
      <c r="Q48" s="1231"/>
    </row>
    <row r="49" spans="1:17">
      <c r="A49" s="1231"/>
      <c r="B49" s="1244">
        <v>46156</v>
      </c>
      <c r="C49" s="1245">
        <v>3265</v>
      </c>
      <c r="D49" s="1246">
        <v>0</v>
      </c>
      <c r="E49" s="1246">
        <v>843</v>
      </c>
      <c r="F49" s="1246">
        <v>1442</v>
      </c>
      <c r="G49" s="1247">
        <v>2285</v>
      </c>
      <c r="H49" s="1248">
        <v>0</v>
      </c>
      <c r="I49" s="1249">
        <v>0</v>
      </c>
      <c r="J49" s="1249">
        <v>0</v>
      </c>
      <c r="K49" s="1249">
        <v>0</v>
      </c>
      <c r="L49" s="1249">
        <v>0</v>
      </c>
      <c r="M49" s="1249">
        <v>0</v>
      </c>
      <c r="N49" s="1249">
        <v>0</v>
      </c>
      <c r="O49" s="1249">
        <v>0</v>
      </c>
      <c r="P49" s="1250">
        <v>980</v>
      </c>
      <c r="Q49" s="1231"/>
    </row>
    <row r="50" spans="1:17">
      <c r="A50" s="1231"/>
      <c r="B50" s="1244">
        <v>46157</v>
      </c>
      <c r="C50" s="1245">
        <v>1415</v>
      </c>
      <c r="D50" s="1246">
        <v>0</v>
      </c>
      <c r="E50" s="1246">
        <v>0</v>
      </c>
      <c r="F50" s="1246">
        <v>278</v>
      </c>
      <c r="G50" s="1247">
        <v>278</v>
      </c>
      <c r="H50" s="1248">
        <v>0</v>
      </c>
      <c r="I50" s="1249">
        <v>0</v>
      </c>
      <c r="J50" s="1249">
        <v>0</v>
      </c>
      <c r="K50" s="1249">
        <v>0</v>
      </c>
      <c r="L50" s="1249">
        <v>0</v>
      </c>
      <c r="M50" s="1272">
        <v>607</v>
      </c>
      <c r="N50" s="1249">
        <v>0</v>
      </c>
      <c r="O50" s="1249">
        <v>0</v>
      </c>
      <c r="P50" s="1250">
        <v>530</v>
      </c>
      <c r="Q50" s="1231"/>
    </row>
    <row r="51" spans="1:17">
      <c r="A51" s="1231"/>
      <c r="B51" s="1244">
        <v>46158</v>
      </c>
      <c r="C51" s="1245">
        <v>49429</v>
      </c>
      <c r="D51" s="1246">
        <v>0</v>
      </c>
      <c r="E51" s="1246">
        <v>216</v>
      </c>
      <c r="F51" s="1246">
        <v>880</v>
      </c>
      <c r="G51" s="1247">
        <v>1096</v>
      </c>
      <c r="H51" s="1248">
        <v>34740</v>
      </c>
      <c r="I51" s="1249">
        <v>615</v>
      </c>
      <c r="J51" s="1249">
        <v>0</v>
      </c>
      <c r="K51" s="1249">
        <v>0</v>
      </c>
      <c r="L51" s="1249">
        <v>0</v>
      </c>
      <c r="M51" s="1272">
        <v>12978</v>
      </c>
      <c r="N51" s="1249">
        <v>0</v>
      </c>
      <c r="O51" s="1249">
        <v>0</v>
      </c>
      <c r="P51" s="1250">
        <v>0</v>
      </c>
      <c r="Q51" s="1231"/>
    </row>
    <row r="52" spans="1:17">
      <c r="A52" s="1231"/>
      <c r="B52" s="1251">
        <v>46159</v>
      </c>
      <c r="C52" s="1252">
        <v>14772</v>
      </c>
      <c r="D52" s="1253">
        <v>0</v>
      </c>
      <c r="E52" s="1253">
        <v>646</v>
      </c>
      <c r="F52" s="1253">
        <v>1360</v>
      </c>
      <c r="G52" s="1254">
        <v>2006</v>
      </c>
      <c r="H52" s="1255">
        <v>281</v>
      </c>
      <c r="I52" s="1256">
        <v>1056</v>
      </c>
      <c r="J52" s="1256">
        <v>0</v>
      </c>
      <c r="K52" s="1256">
        <v>0</v>
      </c>
      <c r="L52" s="1256">
        <v>0</v>
      </c>
      <c r="M52" s="1280">
        <v>11429</v>
      </c>
      <c r="N52" s="1256">
        <v>0</v>
      </c>
      <c r="O52" s="1256">
        <v>0</v>
      </c>
      <c r="P52" s="1257">
        <v>0</v>
      </c>
      <c r="Q52" s="1231"/>
    </row>
    <row r="53" spans="1:17">
      <c r="A53" s="1231"/>
      <c r="B53" s="1244">
        <v>46160</v>
      </c>
      <c r="C53" s="1245">
        <v>2066</v>
      </c>
      <c r="D53" s="1246">
        <v>0</v>
      </c>
      <c r="E53" s="1246">
        <v>0</v>
      </c>
      <c r="F53" s="1246">
        <v>0</v>
      </c>
      <c r="G53" s="1247">
        <v>0</v>
      </c>
      <c r="H53" s="1248">
        <v>0</v>
      </c>
      <c r="I53" s="1249">
        <v>0</v>
      </c>
      <c r="J53" s="1249">
        <v>2066</v>
      </c>
      <c r="K53" s="1249">
        <v>0</v>
      </c>
      <c r="L53" s="1249">
        <v>0</v>
      </c>
      <c r="M53" s="1249">
        <v>0</v>
      </c>
      <c r="N53" s="1249">
        <v>0</v>
      </c>
      <c r="O53" s="1249">
        <v>0</v>
      </c>
      <c r="P53" s="1250">
        <v>0</v>
      </c>
      <c r="Q53" s="1231"/>
    </row>
    <row r="54" spans="1:17">
      <c r="A54" s="1231"/>
      <c r="B54" s="1244">
        <v>46161</v>
      </c>
      <c r="C54" s="1245">
        <v>1000</v>
      </c>
      <c r="D54" s="1246">
        <v>0</v>
      </c>
      <c r="E54" s="1246">
        <v>0</v>
      </c>
      <c r="F54" s="1246">
        <v>0</v>
      </c>
      <c r="G54" s="1247">
        <v>0</v>
      </c>
      <c r="H54" s="1248">
        <v>470</v>
      </c>
      <c r="I54" s="1249">
        <v>0</v>
      </c>
      <c r="J54" s="1249">
        <v>0</v>
      </c>
      <c r="K54" s="1249">
        <v>0</v>
      </c>
      <c r="L54" s="1249">
        <v>0</v>
      </c>
      <c r="M54" s="1249">
        <v>0</v>
      </c>
      <c r="N54" s="1249">
        <v>0</v>
      </c>
      <c r="O54" s="1249">
        <v>0</v>
      </c>
      <c r="P54" s="1250">
        <v>530</v>
      </c>
      <c r="Q54" s="1231"/>
    </row>
    <row r="55" spans="1:17">
      <c r="A55" s="1231"/>
      <c r="B55" s="1244">
        <v>46162</v>
      </c>
      <c r="C55" s="1245">
        <v>15533</v>
      </c>
      <c r="D55" s="1246">
        <v>0</v>
      </c>
      <c r="E55" s="1246">
        <v>200</v>
      </c>
      <c r="F55" s="1246">
        <v>0</v>
      </c>
      <c r="G55" s="1247">
        <v>200</v>
      </c>
      <c r="H55" s="1248">
        <v>15000</v>
      </c>
      <c r="I55" s="1249">
        <v>0</v>
      </c>
      <c r="J55" s="1249">
        <v>0</v>
      </c>
      <c r="K55" s="1249">
        <v>0</v>
      </c>
      <c r="L55" s="1249">
        <v>0</v>
      </c>
      <c r="M55" s="1249">
        <v>333</v>
      </c>
      <c r="N55" s="1249">
        <v>0</v>
      </c>
      <c r="O55" s="1249">
        <v>0</v>
      </c>
      <c r="P55" s="1250">
        <v>0</v>
      </c>
      <c r="Q55" s="1231"/>
    </row>
    <row r="56" spans="1:17">
      <c r="A56" s="1231"/>
      <c r="B56" s="1244">
        <v>46163</v>
      </c>
      <c r="C56" s="1245">
        <v>2095</v>
      </c>
      <c r="D56" s="1246">
        <v>0</v>
      </c>
      <c r="E56" s="1246">
        <v>210</v>
      </c>
      <c r="F56" s="1246">
        <v>950</v>
      </c>
      <c r="G56" s="1247">
        <v>1160</v>
      </c>
      <c r="H56" s="1248">
        <v>0</v>
      </c>
      <c r="I56" s="1249">
        <v>0</v>
      </c>
      <c r="J56" s="1249">
        <v>0</v>
      </c>
      <c r="K56" s="1249">
        <v>0</v>
      </c>
      <c r="L56" s="1249">
        <v>0</v>
      </c>
      <c r="M56" s="1249">
        <v>155</v>
      </c>
      <c r="N56" s="1249">
        <v>0</v>
      </c>
      <c r="O56" s="1249">
        <v>330</v>
      </c>
      <c r="P56" s="1250">
        <v>450</v>
      </c>
      <c r="Q56" s="1231"/>
    </row>
    <row r="57" spans="1:17">
      <c r="A57" s="1231"/>
      <c r="B57" s="1244">
        <v>46164</v>
      </c>
      <c r="C57" s="1245">
        <v>58430</v>
      </c>
      <c r="D57" s="1246">
        <v>0</v>
      </c>
      <c r="E57" s="1246">
        <v>1200</v>
      </c>
      <c r="F57" s="1246">
        <v>0</v>
      </c>
      <c r="G57" s="1247">
        <v>1200</v>
      </c>
      <c r="H57" s="1248">
        <v>0</v>
      </c>
      <c r="I57" s="1249">
        <v>0</v>
      </c>
      <c r="J57" s="1249">
        <v>0</v>
      </c>
      <c r="K57" s="1249">
        <v>55000</v>
      </c>
      <c r="L57" s="1249">
        <v>0</v>
      </c>
      <c r="M57" s="1249">
        <v>1700</v>
      </c>
      <c r="N57" s="1249">
        <v>0</v>
      </c>
      <c r="O57" s="1249">
        <v>0</v>
      </c>
      <c r="P57" s="1250">
        <v>530</v>
      </c>
      <c r="Q57" s="1231"/>
    </row>
    <row r="58" spans="1:17" ht="14">
      <c r="A58" s="1231"/>
      <c r="B58" s="1244">
        <v>46165</v>
      </c>
      <c r="C58" s="1245">
        <v>16260</v>
      </c>
      <c r="D58" s="1246">
        <v>0</v>
      </c>
      <c r="E58" s="1246">
        <v>440</v>
      </c>
      <c r="F58" s="1246">
        <v>0</v>
      </c>
      <c r="G58" s="1247">
        <v>440</v>
      </c>
      <c r="H58" s="1248">
        <v>8120</v>
      </c>
      <c r="I58" s="1249">
        <v>0</v>
      </c>
      <c r="J58" s="1249">
        <v>0</v>
      </c>
      <c r="K58" s="1272">
        <v>7700</v>
      </c>
      <c r="L58" s="1249">
        <v>0</v>
      </c>
      <c r="M58" s="1249">
        <v>0</v>
      </c>
      <c r="N58" s="1249">
        <v>0</v>
      </c>
      <c r="O58" s="1249">
        <v>0</v>
      </c>
      <c r="P58" s="1250">
        <v>0</v>
      </c>
      <c r="Q58" s="1231"/>
    </row>
    <row r="59" spans="1:17" ht="14">
      <c r="A59" s="1231"/>
      <c r="B59" s="1251">
        <v>46166</v>
      </c>
      <c r="C59" s="1252">
        <v>5312</v>
      </c>
      <c r="D59" s="1253">
        <v>0</v>
      </c>
      <c r="E59" s="1253">
        <v>0</v>
      </c>
      <c r="F59" s="1253">
        <v>880</v>
      </c>
      <c r="G59" s="1254">
        <v>880</v>
      </c>
      <c r="H59" s="1255">
        <v>0</v>
      </c>
      <c r="I59" s="1256">
        <v>0</v>
      </c>
      <c r="J59" s="1256">
        <v>2507</v>
      </c>
      <c r="K59" s="1256">
        <v>1250</v>
      </c>
      <c r="L59" s="1256">
        <v>0</v>
      </c>
      <c r="M59" s="1256">
        <v>0</v>
      </c>
      <c r="N59" s="1256">
        <v>0</v>
      </c>
      <c r="O59" s="1256">
        <v>145</v>
      </c>
      <c r="P59" s="1257">
        <v>530</v>
      </c>
      <c r="Q59" s="1231"/>
    </row>
    <row r="60" spans="1:17" ht="14">
      <c r="A60" s="1231"/>
      <c r="B60" s="1244">
        <v>46167</v>
      </c>
      <c r="C60" s="1245">
        <v>6722</v>
      </c>
      <c r="D60" s="1246">
        <v>0</v>
      </c>
      <c r="E60" s="1246">
        <v>0</v>
      </c>
      <c r="F60" s="1246">
        <v>0</v>
      </c>
      <c r="G60" s="1247">
        <v>0</v>
      </c>
      <c r="H60" s="1248">
        <v>6300</v>
      </c>
      <c r="I60" s="1249">
        <v>0</v>
      </c>
      <c r="J60" s="1249">
        <v>0</v>
      </c>
      <c r="K60" s="1249">
        <v>0</v>
      </c>
      <c r="L60" s="1249">
        <v>0</v>
      </c>
      <c r="M60" s="1249">
        <v>422</v>
      </c>
      <c r="N60" s="1249">
        <v>0</v>
      </c>
      <c r="O60" s="1249">
        <v>0</v>
      </c>
      <c r="P60" s="1250">
        <v>0</v>
      </c>
      <c r="Q60" s="1231"/>
    </row>
    <row r="61" spans="1:17" ht="14">
      <c r="A61" s="1231"/>
      <c r="B61" s="1244">
        <v>46168</v>
      </c>
      <c r="C61" s="1245">
        <v>1112</v>
      </c>
      <c r="D61" s="1246">
        <v>0</v>
      </c>
      <c r="E61" s="1246">
        <v>0</v>
      </c>
      <c r="F61" s="1246">
        <v>160</v>
      </c>
      <c r="G61" s="1247">
        <v>160</v>
      </c>
      <c r="H61" s="1248">
        <v>0</v>
      </c>
      <c r="I61" s="1249">
        <v>0</v>
      </c>
      <c r="J61" s="1249">
        <v>0</v>
      </c>
      <c r="K61" s="1249">
        <v>0</v>
      </c>
      <c r="L61" s="1249">
        <v>0</v>
      </c>
      <c r="M61" s="1249">
        <v>422</v>
      </c>
      <c r="N61" s="1249">
        <v>0</v>
      </c>
      <c r="O61" s="1249">
        <v>0</v>
      </c>
      <c r="P61" s="1250">
        <v>530</v>
      </c>
      <c r="Q61" s="1231"/>
    </row>
    <row r="62" spans="1:17" ht="14">
      <c r="A62" s="1231"/>
      <c r="B62" s="1244">
        <v>46169</v>
      </c>
      <c r="C62" s="1245">
        <v>544</v>
      </c>
      <c r="D62" s="1246">
        <v>0</v>
      </c>
      <c r="E62" s="1246">
        <v>130</v>
      </c>
      <c r="F62" s="1246">
        <v>184</v>
      </c>
      <c r="G62" s="1247">
        <v>314</v>
      </c>
      <c r="H62" s="1248">
        <v>230</v>
      </c>
      <c r="I62" s="1249">
        <v>0</v>
      </c>
      <c r="J62" s="1249">
        <v>0</v>
      </c>
      <c r="K62" s="1249">
        <v>0</v>
      </c>
      <c r="L62" s="1249">
        <v>0</v>
      </c>
      <c r="M62" s="1249">
        <v>0</v>
      </c>
      <c r="N62" s="1249">
        <v>0</v>
      </c>
      <c r="O62" s="1249">
        <v>0</v>
      </c>
      <c r="P62" s="1250">
        <v>0</v>
      </c>
      <c r="Q62" s="1231"/>
    </row>
    <row r="63" spans="1:17" ht="14">
      <c r="A63" s="1231"/>
      <c r="B63" s="1244">
        <v>46170</v>
      </c>
      <c r="C63" s="1245">
        <v>730</v>
      </c>
      <c r="D63" s="1246">
        <v>0</v>
      </c>
      <c r="E63" s="1246">
        <v>200</v>
      </c>
      <c r="F63" s="1246">
        <v>0</v>
      </c>
      <c r="G63" s="1247">
        <v>200</v>
      </c>
      <c r="H63" s="1248">
        <v>0</v>
      </c>
      <c r="I63" s="1249">
        <v>0</v>
      </c>
      <c r="J63" s="1249">
        <v>0</v>
      </c>
      <c r="K63" s="1249">
        <v>0</v>
      </c>
      <c r="L63" s="1249">
        <v>0</v>
      </c>
      <c r="M63" s="1249">
        <v>0</v>
      </c>
      <c r="N63" s="1249">
        <v>0</v>
      </c>
      <c r="O63" s="1249">
        <v>0</v>
      </c>
      <c r="P63" s="1250">
        <v>530</v>
      </c>
      <c r="Q63" s="1231"/>
    </row>
    <row r="64" spans="1:17" ht="14">
      <c r="A64" s="1231"/>
      <c r="B64" s="1244">
        <v>46171</v>
      </c>
      <c r="C64" s="1245">
        <v>1013</v>
      </c>
      <c r="D64" s="1246">
        <v>0</v>
      </c>
      <c r="E64" s="1246">
        <v>150</v>
      </c>
      <c r="F64" s="1246">
        <v>0</v>
      </c>
      <c r="G64" s="1247">
        <v>150</v>
      </c>
      <c r="H64" s="1248">
        <v>0</v>
      </c>
      <c r="I64" s="1249">
        <v>0</v>
      </c>
      <c r="J64" s="1249">
        <v>0</v>
      </c>
      <c r="K64" s="1249">
        <v>0</v>
      </c>
      <c r="L64" s="1249">
        <v>0</v>
      </c>
      <c r="M64" s="1249">
        <v>333</v>
      </c>
      <c r="N64" s="1249">
        <v>0</v>
      </c>
      <c r="O64" s="1249">
        <v>0</v>
      </c>
      <c r="P64" s="1250">
        <v>530</v>
      </c>
      <c r="Q64" s="1231"/>
    </row>
    <row r="65" spans="1:17" ht="14">
      <c r="A65" s="1231"/>
      <c r="B65" s="1244">
        <v>46172</v>
      </c>
      <c r="C65" s="1245">
        <v>3667</v>
      </c>
      <c r="D65" s="1246">
        <v>0</v>
      </c>
      <c r="E65" s="1246">
        <v>260</v>
      </c>
      <c r="F65" s="1246">
        <v>0</v>
      </c>
      <c r="G65" s="1247">
        <v>260</v>
      </c>
      <c r="H65" s="1248">
        <v>0</v>
      </c>
      <c r="I65" s="1249">
        <v>0</v>
      </c>
      <c r="J65" s="1249">
        <v>3407</v>
      </c>
      <c r="K65" s="1249">
        <v>0</v>
      </c>
      <c r="L65" s="1249">
        <v>0</v>
      </c>
      <c r="M65" s="1249">
        <v>0</v>
      </c>
      <c r="N65" s="1249">
        <v>0</v>
      </c>
      <c r="O65" s="1249">
        <v>0</v>
      </c>
      <c r="P65" s="1250">
        <v>0</v>
      </c>
      <c r="Q65" s="1231"/>
    </row>
    <row r="66" spans="1:17" ht="14">
      <c r="A66" s="1231"/>
      <c r="B66" s="1259">
        <v>46173</v>
      </c>
      <c r="C66" s="1245">
        <v>2940</v>
      </c>
      <c r="D66" s="1261">
        <v>0</v>
      </c>
      <c r="E66" s="1261">
        <v>0</v>
      </c>
      <c r="F66" s="1261">
        <v>0</v>
      </c>
      <c r="G66" s="1262">
        <v>0</v>
      </c>
      <c r="H66" s="1263">
        <v>1771</v>
      </c>
      <c r="I66" s="1264">
        <v>0</v>
      </c>
      <c r="J66" s="1264">
        <v>0</v>
      </c>
      <c r="K66" s="1264">
        <v>0</v>
      </c>
      <c r="L66" s="1264">
        <v>0</v>
      </c>
      <c r="M66" s="1264">
        <v>389</v>
      </c>
      <c r="N66" s="1264">
        <v>330</v>
      </c>
      <c r="O66" s="1264">
        <v>0</v>
      </c>
      <c r="P66" s="1265">
        <v>450</v>
      </c>
      <c r="Q66" s="1231"/>
    </row>
    <row r="67" spans="1:17" ht="14">
      <c r="A67" s="1231"/>
      <c r="B67" s="1282" t="s">
        <v>414</v>
      </c>
      <c r="C67" s="1286">
        <v>282057</v>
      </c>
      <c r="D67" s="1268">
        <f t="shared" ref="D67:F67" si="2">SUM(D36:D66)</f>
        <v>100</v>
      </c>
      <c r="E67" s="1268">
        <f t="shared" si="2"/>
        <v>6084</v>
      </c>
      <c r="F67" s="1268">
        <f t="shared" si="2"/>
        <v>7184</v>
      </c>
      <c r="G67" s="1268">
        <v>13368</v>
      </c>
      <c r="H67" s="1268">
        <f t="shared" ref="H67:P67" si="3">SUM(H36:H66)</f>
        <v>86657</v>
      </c>
      <c r="I67" s="1268">
        <f t="shared" si="3"/>
        <v>21331</v>
      </c>
      <c r="J67" s="1268">
        <f t="shared" si="3"/>
        <v>23644</v>
      </c>
      <c r="K67" s="1268">
        <f t="shared" si="3"/>
        <v>89500</v>
      </c>
      <c r="L67" s="1268">
        <f t="shared" si="3"/>
        <v>0</v>
      </c>
      <c r="M67" s="1268">
        <f t="shared" si="3"/>
        <v>33168</v>
      </c>
      <c r="N67" s="1268">
        <f t="shared" si="3"/>
        <v>5834</v>
      </c>
      <c r="O67" s="1268">
        <f t="shared" si="3"/>
        <v>475</v>
      </c>
      <c r="P67" s="1270">
        <f t="shared" si="3"/>
        <v>8080</v>
      </c>
      <c r="Q67" s="1231"/>
    </row>
    <row r="68" spans="1:17" ht="14">
      <c r="A68" s="1231"/>
      <c r="B68" s="1244">
        <v>46174</v>
      </c>
      <c r="C68" s="1245">
        <v>2102</v>
      </c>
      <c r="D68" s="1246">
        <v>0</v>
      </c>
      <c r="E68" s="1246">
        <v>200</v>
      </c>
      <c r="F68" s="1246">
        <v>150</v>
      </c>
      <c r="G68" s="1247">
        <v>350</v>
      </c>
      <c r="H68" s="1248">
        <v>850</v>
      </c>
      <c r="I68" s="1249">
        <v>0</v>
      </c>
      <c r="J68" s="1249">
        <v>0</v>
      </c>
      <c r="K68" s="1249">
        <v>0</v>
      </c>
      <c r="L68" s="1249">
        <v>0</v>
      </c>
      <c r="M68" s="1249">
        <v>422</v>
      </c>
      <c r="N68" s="1249">
        <v>0</v>
      </c>
      <c r="O68" s="1249">
        <v>0</v>
      </c>
      <c r="P68" s="1250">
        <v>480</v>
      </c>
      <c r="Q68" s="1231"/>
    </row>
    <row r="69" spans="1:17" ht="14">
      <c r="A69" s="1231"/>
      <c r="B69" s="1244">
        <v>46175</v>
      </c>
      <c r="C69" s="1245">
        <v>400</v>
      </c>
      <c r="D69" s="1246">
        <v>0</v>
      </c>
      <c r="E69" s="1246">
        <v>250</v>
      </c>
      <c r="F69" s="1246">
        <v>150</v>
      </c>
      <c r="G69" s="1247">
        <v>400</v>
      </c>
      <c r="H69" s="1248">
        <v>0</v>
      </c>
      <c r="I69" s="1249">
        <v>0</v>
      </c>
      <c r="J69" s="1249">
        <v>0</v>
      </c>
      <c r="K69" s="1249">
        <v>0</v>
      </c>
      <c r="L69" s="1249">
        <v>0</v>
      </c>
      <c r="M69" s="1249">
        <v>0</v>
      </c>
      <c r="N69" s="1249">
        <v>0</v>
      </c>
      <c r="O69" s="1249">
        <v>0</v>
      </c>
      <c r="P69" s="1250">
        <v>0</v>
      </c>
      <c r="Q69" s="1231"/>
    </row>
    <row r="70" spans="1:17" ht="14">
      <c r="A70" s="1231"/>
      <c r="B70" s="1244">
        <v>46176</v>
      </c>
      <c r="C70" s="1245">
        <v>46001</v>
      </c>
      <c r="D70" s="1246">
        <v>0</v>
      </c>
      <c r="E70" s="1246">
        <v>0</v>
      </c>
      <c r="F70" s="1246">
        <v>0</v>
      </c>
      <c r="G70" s="1247">
        <v>0</v>
      </c>
      <c r="H70" s="1248">
        <v>0</v>
      </c>
      <c r="I70" s="1249">
        <v>0</v>
      </c>
      <c r="J70" s="1249">
        <v>3141</v>
      </c>
      <c r="K70" s="1249">
        <v>40700</v>
      </c>
      <c r="L70" s="1249">
        <v>0</v>
      </c>
      <c r="M70" s="1249">
        <v>180</v>
      </c>
      <c r="N70" s="1249">
        <v>0</v>
      </c>
      <c r="O70" s="1249">
        <v>1500</v>
      </c>
      <c r="P70" s="1250">
        <v>480</v>
      </c>
      <c r="Q70" s="1231"/>
    </row>
    <row r="71" spans="1:17" ht="14">
      <c r="A71" s="1231"/>
      <c r="B71" s="1244">
        <v>46177</v>
      </c>
      <c r="C71" s="1245">
        <v>450</v>
      </c>
      <c r="D71" s="1246">
        <v>0</v>
      </c>
      <c r="E71" s="1246">
        <v>250</v>
      </c>
      <c r="F71" s="1246">
        <v>200</v>
      </c>
      <c r="G71" s="1247">
        <v>450</v>
      </c>
      <c r="H71" s="1248">
        <v>0</v>
      </c>
      <c r="I71" s="1249">
        <v>0</v>
      </c>
      <c r="J71" s="1249">
        <v>0</v>
      </c>
      <c r="K71" s="1249">
        <v>0</v>
      </c>
      <c r="L71" s="1249">
        <v>0</v>
      </c>
      <c r="M71" s="1249">
        <v>0</v>
      </c>
      <c r="N71" s="1249">
        <v>0</v>
      </c>
      <c r="O71" s="1249">
        <v>0</v>
      </c>
      <c r="P71" s="1250">
        <v>0</v>
      </c>
      <c r="Q71" s="1231"/>
    </row>
    <row r="72" spans="1:17" ht="14">
      <c r="A72" s="1231"/>
      <c r="B72" s="1244">
        <v>46178</v>
      </c>
      <c r="C72" s="1245">
        <v>7324</v>
      </c>
      <c r="D72" s="1246">
        <v>0</v>
      </c>
      <c r="E72" s="1246">
        <v>850</v>
      </c>
      <c r="F72" s="1246">
        <v>150</v>
      </c>
      <c r="G72" s="1247">
        <v>1000</v>
      </c>
      <c r="H72" s="1248">
        <v>5679</v>
      </c>
      <c r="I72" s="1249">
        <v>0</v>
      </c>
      <c r="J72" s="1249">
        <v>0</v>
      </c>
      <c r="K72" s="1249">
        <v>0</v>
      </c>
      <c r="L72" s="1249">
        <v>0</v>
      </c>
      <c r="M72" s="1272">
        <v>165</v>
      </c>
      <c r="N72" s="1249">
        <v>0</v>
      </c>
      <c r="O72" s="1249">
        <v>0</v>
      </c>
      <c r="P72" s="1250">
        <v>480</v>
      </c>
      <c r="Q72" s="1231"/>
    </row>
    <row r="73" spans="1:17" ht="14">
      <c r="A73" s="1231"/>
      <c r="B73" s="1244">
        <v>46179</v>
      </c>
      <c r="C73" s="1245">
        <v>17080</v>
      </c>
      <c r="D73" s="1246">
        <v>0</v>
      </c>
      <c r="E73" s="1246">
        <v>0</v>
      </c>
      <c r="F73" s="1246">
        <v>0</v>
      </c>
      <c r="G73" s="1247">
        <v>0</v>
      </c>
      <c r="H73" s="1248">
        <v>15000</v>
      </c>
      <c r="I73" s="1249">
        <v>0</v>
      </c>
      <c r="J73" s="1249">
        <v>0</v>
      </c>
      <c r="K73" s="1249">
        <v>0</v>
      </c>
      <c r="L73" s="1249">
        <v>0</v>
      </c>
      <c r="M73" s="1249">
        <v>1600</v>
      </c>
      <c r="N73" s="1249">
        <v>0</v>
      </c>
      <c r="O73" s="1249">
        <v>0</v>
      </c>
      <c r="P73" s="1250">
        <v>480</v>
      </c>
      <c r="Q73" s="1231"/>
    </row>
    <row r="74" spans="1:17" ht="14">
      <c r="A74" s="1231"/>
      <c r="B74" s="1251">
        <v>46180</v>
      </c>
      <c r="C74" s="1252">
        <v>4327</v>
      </c>
      <c r="D74" s="1253">
        <v>0</v>
      </c>
      <c r="E74" s="1253">
        <v>0</v>
      </c>
      <c r="F74" s="1253">
        <v>0</v>
      </c>
      <c r="G74" s="1254">
        <v>0</v>
      </c>
      <c r="H74" s="1255">
        <v>3762</v>
      </c>
      <c r="I74" s="1256">
        <v>0</v>
      </c>
      <c r="J74" s="1256">
        <v>0</v>
      </c>
      <c r="K74" s="1256">
        <v>0</v>
      </c>
      <c r="L74" s="1256">
        <v>0</v>
      </c>
      <c r="M74" s="1256">
        <v>565</v>
      </c>
      <c r="N74" s="1256">
        <v>0</v>
      </c>
      <c r="O74" s="1256">
        <v>0</v>
      </c>
      <c r="P74" s="1257">
        <v>0</v>
      </c>
      <c r="Q74" s="1231"/>
    </row>
    <row r="75" spans="1:17" ht="14">
      <c r="A75" s="1231"/>
      <c r="B75" s="1244">
        <v>46181</v>
      </c>
      <c r="C75" s="1245">
        <v>1612</v>
      </c>
      <c r="D75" s="1246">
        <v>100</v>
      </c>
      <c r="E75" s="1246">
        <v>200</v>
      </c>
      <c r="F75" s="1246">
        <v>0</v>
      </c>
      <c r="G75" s="1247">
        <v>300</v>
      </c>
      <c r="H75" s="1248">
        <v>0</v>
      </c>
      <c r="I75" s="1249">
        <v>0</v>
      </c>
      <c r="J75" s="1249">
        <v>0</v>
      </c>
      <c r="K75" s="1249">
        <v>0</v>
      </c>
      <c r="L75" s="1249">
        <v>0</v>
      </c>
      <c r="M75" s="1249">
        <v>422</v>
      </c>
      <c r="N75" s="1249">
        <v>890</v>
      </c>
      <c r="O75" s="1249">
        <v>0</v>
      </c>
      <c r="P75" s="1250">
        <v>0</v>
      </c>
      <c r="Q75" s="1231"/>
    </row>
    <row r="76" spans="1:17" ht="14">
      <c r="A76" s="1231"/>
      <c r="B76" s="1244">
        <v>46182</v>
      </c>
      <c r="C76" s="1245">
        <v>3661</v>
      </c>
      <c r="D76" s="1246">
        <v>0</v>
      </c>
      <c r="E76" s="1246">
        <v>230</v>
      </c>
      <c r="F76" s="1246">
        <v>0</v>
      </c>
      <c r="G76" s="1247">
        <v>230</v>
      </c>
      <c r="H76" s="1248">
        <v>0</v>
      </c>
      <c r="I76" s="1249">
        <v>0</v>
      </c>
      <c r="J76" s="1249">
        <v>2951</v>
      </c>
      <c r="K76" s="1249">
        <v>0</v>
      </c>
      <c r="L76" s="1249">
        <v>0</v>
      </c>
      <c r="M76" s="1249">
        <v>0</v>
      </c>
      <c r="N76" s="1249">
        <v>0</v>
      </c>
      <c r="O76" s="1249">
        <v>0</v>
      </c>
      <c r="P76" s="1250">
        <v>480</v>
      </c>
      <c r="Q76" s="1231"/>
    </row>
    <row r="77" spans="1:17" ht="14">
      <c r="A77" s="1231"/>
      <c r="B77" s="1244">
        <v>46183</v>
      </c>
      <c r="C77" s="1245">
        <v>15411</v>
      </c>
      <c r="D77" s="1246">
        <v>0</v>
      </c>
      <c r="E77" s="1246">
        <v>322</v>
      </c>
      <c r="F77" s="1246">
        <v>0</v>
      </c>
      <c r="G77" s="1247">
        <v>322</v>
      </c>
      <c r="H77" s="1248">
        <v>14276</v>
      </c>
      <c r="I77" s="1249">
        <v>0</v>
      </c>
      <c r="J77" s="1249">
        <v>0</v>
      </c>
      <c r="K77" s="1249">
        <v>0</v>
      </c>
      <c r="L77" s="1249">
        <v>0</v>
      </c>
      <c r="M77" s="1249">
        <v>333</v>
      </c>
      <c r="N77" s="1249">
        <v>0</v>
      </c>
      <c r="O77" s="1249">
        <v>0</v>
      </c>
      <c r="P77" s="1250">
        <v>480</v>
      </c>
      <c r="Q77" s="1231"/>
    </row>
    <row r="78" spans="1:17" ht="14">
      <c r="A78" s="1231"/>
      <c r="B78" s="1244">
        <v>46184</v>
      </c>
      <c r="C78" s="1245">
        <v>6857</v>
      </c>
      <c r="D78" s="1246">
        <v>120</v>
      </c>
      <c r="E78" s="1246">
        <v>346</v>
      </c>
      <c r="F78" s="1246">
        <v>980</v>
      </c>
      <c r="G78" s="1247">
        <v>1446</v>
      </c>
      <c r="H78" s="1248">
        <v>0</v>
      </c>
      <c r="I78" s="1249">
        <v>0</v>
      </c>
      <c r="J78" s="1249">
        <v>3963</v>
      </c>
      <c r="K78" s="1249">
        <v>0</v>
      </c>
      <c r="L78" s="1249">
        <v>0</v>
      </c>
      <c r="M78" s="1249">
        <v>0</v>
      </c>
      <c r="N78" s="1249">
        <v>968</v>
      </c>
      <c r="O78" s="1249">
        <v>0</v>
      </c>
      <c r="P78" s="1250">
        <v>480</v>
      </c>
      <c r="Q78" s="1231"/>
    </row>
    <row r="79" spans="1:17" ht="14">
      <c r="A79" s="1231"/>
      <c r="B79" s="1244">
        <v>46185</v>
      </c>
      <c r="C79" s="1245">
        <v>792</v>
      </c>
      <c r="D79" s="1246">
        <v>160</v>
      </c>
      <c r="E79" s="1246">
        <v>322</v>
      </c>
      <c r="F79" s="1246">
        <v>0</v>
      </c>
      <c r="G79" s="1247">
        <v>482</v>
      </c>
      <c r="H79" s="1248">
        <v>0</v>
      </c>
      <c r="I79" s="1249">
        <v>0</v>
      </c>
      <c r="J79" s="1249">
        <v>0</v>
      </c>
      <c r="K79" s="1249">
        <v>0</v>
      </c>
      <c r="L79" s="1249">
        <v>0</v>
      </c>
      <c r="M79" s="1249">
        <v>310</v>
      </c>
      <c r="N79" s="1249">
        <v>0</v>
      </c>
      <c r="O79" s="1249">
        <v>0</v>
      </c>
      <c r="P79" s="1250">
        <v>0</v>
      </c>
      <c r="Q79" s="1231"/>
    </row>
    <row r="80" spans="1:17" ht="14">
      <c r="A80" s="1231"/>
      <c r="B80" s="1244">
        <v>46186</v>
      </c>
      <c r="C80" s="1245">
        <v>24730</v>
      </c>
      <c r="D80" s="1246">
        <v>0</v>
      </c>
      <c r="E80" s="1246">
        <v>180</v>
      </c>
      <c r="F80" s="1246">
        <v>0</v>
      </c>
      <c r="G80" s="1247">
        <v>180</v>
      </c>
      <c r="H80" s="1248">
        <v>12150</v>
      </c>
      <c r="I80" s="1249">
        <v>0</v>
      </c>
      <c r="J80" s="1249">
        <v>0</v>
      </c>
      <c r="K80" s="1249">
        <v>7700</v>
      </c>
      <c r="L80" s="1249">
        <v>0</v>
      </c>
      <c r="M80" s="1249">
        <v>650</v>
      </c>
      <c r="N80" s="1249">
        <v>3570</v>
      </c>
      <c r="O80" s="1249">
        <v>0</v>
      </c>
      <c r="P80" s="1250">
        <v>480</v>
      </c>
      <c r="Q80" s="1231"/>
    </row>
    <row r="81" spans="1:17" ht="14">
      <c r="A81" s="1231"/>
      <c r="B81" s="1244">
        <v>46187</v>
      </c>
      <c r="C81" s="1245">
        <v>17300</v>
      </c>
      <c r="D81" s="1246">
        <v>0</v>
      </c>
      <c r="E81" s="1246">
        <v>0</v>
      </c>
      <c r="F81" s="1246">
        <v>0</v>
      </c>
      <c r="G81" s="1247">
        <v>0</v>
      </c>
      <c r="H81" s="1248">
        <v>6164</v>
      </c>
      <c r="I81" s="1249">
        <v>0</v>
      </c>
      <c r="J81" s="1249">
        <v>0</v>
      </c>
      <c r="K81" s="1249">
        <v>9800</v>
      </c>
      <c r="L81" s="1249">
        <v>0</v>
      </c>
      <c r="M81" s="1249">
        <v>1336</v>
      </c>
      <c r="N81" s="1249">
        <v>0</v>
      </c>
      <c r="O81" s="1249">
        <v>0</v>
      </c>
      <c r="P81" s="1250">
        <v>0</v>
      </c>
      <c r="Q81" s="1231"/>
    </row>
    <row r="82" spans="1:17" ht="14">
      <c r="A82" s="1231"/>
      <c r="B82" s="1289">
        <v>46188</v>
      </c>
      <c r="C82" s="1271">
        <v>942</v>
      </c>
      <c r="D82" s="1290">
        <v>0</v>
      </c>
      <c r="E82" s="1290">
        <v>0</v>
      </c>
      <c r="F82" s="1290">
        <v>150</v>
      </c>
      <c r="G82" s="1291">
        <v>150</v>
      </c>
      <c r="H82" s="1292">
        <v>250</v>
      </c>
      <c r="I82" s="1293">
        <v>0</v>
      </c>
      <c r="J82" s="1293">
        <v>0</v>
      </c>
      <c r="K82" s="1293">
        <v>0</v>
      </c>
      <c r="L82" s="1293">
        <v>0</v>
      </c>
      <c r="M82" s="1293">
        <v>542</v>
      </c>
      <c r="N82" s="1293">
        <v>0</v>
      </c>
      <c r="O82" s="1293">
        <v>0</v>
      </c>
      <c r="P82" s="1294">
        <v>0</v>
      </c>
      <c r="Q82" s="1231"/>
    </row>
    <row r="83" spans="1:17" ht="14">
      <c r="A83" s="1231"/>
      <c r="B83" s="1244">
        <v>46189</v>
      </c>
      <c r="C83" s="1245">
        <v>4789</v>
      </c>
      <c r="D83" s="1246">
        <v>0</v>
      </c>
      <c r="E83" s="1246">
        <v>200</v>
      </c>
      <c r="F83" s="1246">
        <v>0</v>
      </c>
      <c r="G83" s="1247">
        <v>200</v>
      </c>
      <c r="H83" s="1248">
        <v>500</v>
      </c>
      <c r="I83" s="1249">
        <v>0</v>
      </c>
      <c r="J83" s="1249">
        <v>0</v>
      </c>
      <c r="K83" s="1249">
        <v>0</v>
      </c>
      <c r="L83" s="1249">
        <v>0</v>
      </c>
      <c r="M83" s="1249">
        <v>3609</v>
      </c>
      <c r="N83" s="1249">
        <v>0</v>
      </c>
      <c r="O83" s="1249">
        <v>0</v>
      </c>
      <c r="P83" s="1250">
        <v>480</v>
      </c>
      <c r="Q83" s="1231"/>
    </row>
    <row r="84" spans="1:17" ht="14">
      <c r="A84" s="1231"/>
      <c r="B84" s="1244">
        <v>46190</v>
      </c>
      <c r="C84" s="1245">
        <v>1123</v>
      </c>
      <c r="D84" s="1246">
        <v>0</v>
      </c>
      <c r="E84" s="1246">
        <v>300</v>
      </c>
      <c r="F84" s="1246">
        <v>343</v>
      </c>
      <c r="G84" s="1247">
        <v>643</v>
      </c>
      <c r="H84" s="1248">
        <v>0</v>
      </c>
      <c r="I84" s="1249">
        <v>0</v>
      </c>
      <c r="J84" s="1249">
        <v>0</v>
      </c>
      <c r="K84" s="1249">
        <v>0</v>
      </c>
      <c r="L84" s="1249">
        <v>0</v>
      </c>
      <c r="M84" s="1249">
        <v>0</v>
      </c>
      <c r="N84" s="1249">
        <v>0</v>
      </c>
      <c r="O84" s="1249">
        <v>0</v>
      </c>
      <c r="P84" s="1250">
        <v>480</v>
      </c>
      <c r="Q84" s="1231"/>
    </row>
    <row r="85" spans="1:17" ht="14">
      <c r="A85" s="1231"/>
      <c r="B85" s="1244">
        <v>46191</v>
      </c>
      <c r="C85" s="1245">
        <v>2700</v>
      </c>
      <c r="D85" s="1246">
        <v>0</v>
      </c>
      <c r="E85" s="1246">
        <v>200</v>
      </c>
      <c r="F85" s="1246">
        <v>300</v>
      </c>
      <c r="G85" s="1247">
        <v>500</v>
      </c>
      <c r="H85" s="1248">
        <v>0</v>
      </c>
      <c r="I85" s="1249">
        <v>0</v>
      </c>
      <c r="J85" s="1249">
        <v>0</v>
      </c>
      <c r="K85" s="1249">
        <v>0</v>
      </c>
      <c r="L85" s="1249">
        <v>0</v>
      </c>
      <c r="M85" s="1249">
        <v>0</v>
      </c>
      <c r="N85" s="1249">
        <v>2200</v>
      </c>
      <c r="O85" s="1249">
        <v>0</v>
      </c>
      <c r="P85" s="1250">
        <v>0</v>
      </c>
      <c r="Q85" s="1231"/>
    </row>
    <row r="86" spans="1:17" ht="14">
      <c r="A86" s="1231"/>
      <c r="B86" s="1244">
        <v>46192</v>
      </c>
      <c r="C86" s="1245">
        <v>2985</v>
      </c>
      <c r="D86" s="1246">
        <v>0</v>
      </c>
      <c r="E86" s="1246">
        <v>350</v>
      </c>
      <c r="F86" s="1246">
        <v>1000</v>
      </c>
      <c r="G86" s="1247">
        <v>1350</v>
      </c>
      <c r="H86" s="1248">
        <v>0</v>
      </c>
      <c r="I86" s="1249">
        <v>0</v>
      </c>
      <c r="J86" s="1249">
        <v>0</v>
      </c>
      <c r="K86" s="1249">
        <v>0</v>
      </c>
      <c r="L86" s="1249">
        <v>0</v>
      </c>
      <c r="M86" s="1249">
        <v>1155</v>
      </c>
      <c r="N86" s="1249">
        <v>0</v>
      </c>
      <c r="O86" s="1249">
        <v>0</v>
      </c>
      <c r="P86" s="1250">
        <v>480</v>
      </c>
      <c r="Q86" s="1231"/>
    </row>
    <row r="87" spans="1:17" ht="14">
      <c r="A87" s="1231"/>
      <c r="B87" s="1244">
        <v>46193</v>
      </c>
      <c r="C87" s="1245">
        <v>4380</v>
      </c>
      <c r="D87" s="1246">
        <v>0</v>
      </c>
      <c r="E87" s="1246">
        <v>0</v>
      </c>
      <c r="F87" s="1246">
        <v>0</v>
      </c>
      <c r="G87" s="1247">
        <v>0</v>
      </c>
      <c r="H87" s="1248">
        <v>1900</v>
      </c>
      <c r="I87" s="1249">
        <v>2000</v>
      </c>
      <c r="J87" s="1249">
        <v>0</v>
      </c>
      <c r="K87" s="1249">
        <v>0</v>
      </c>
      <c r="L87" s="1249">
        <v>0</v>
      </c>
      <c r="M87" s="1249">
        <v>0</v>
      </c>
      <c r="N87" s="1249">
        <v>0</v>
      </c>
      <c r="O87" s="1249">
        <v>0</v>
      </c>
      <c r="P87" s="1250">
        <v>480</v>
      </c>
      <c r="Q87" s="1231"/>
    </row>
    <row r="88" spans="1:17" ht="14">
      <c r="A88" s="1231"/>
      <c r="B88" s="1251">
        <v>46194</v>
      </c>
      <c r="C88" s="1252">
        <v>10714</v>
      </c>
      <c r="D88" s="1253">
        <v>0</v>
      </c>
      <c r="E88" s="1253">
        <v>0</v>
      </c>
      <c r="F88" s="1253">
        <v>0</v>
      </c>
      <c r="G88" s="1254">
        <v>0</v>
      </c>
      <c r="H88" s="1255">
        <v>7405</v>
      </c>
      <c r="I88" s="1280">
        <v>570</v>
      </c>
      <c r="J88" s="1256">
        <v>0</v>
      </c>
      <c r="K88" s="1256">
        <v>0</v>
      </c>
      <c r="L88" s="1256">
        <v>0</v>
      </c>
      <c r="M88" s="1256">
        <v>209</v>
      </c>
      <c r="N88" s="1256">
        <v>0</v>
      </c>
      <c r="O88" s="1256">
        <v>2530</v>
      </c>
      <c r="P88" s="1257">
        <v>0</v>
      </c>
      <c r="Q88" s="1231"/>
    </row>
    <row r="89" spans="1:17" ht="14">
      <c r="A89" s="1231"/>
      <c r="B89" s="1244">
        <v>46195</v>
      </c>
      <c r="C89" s="1245">
        <v>5300</v>
      </c>
      <c r="D89" s="1246">
        <v>0</v>
      </c>
      <c r="E89" s="1246">
        <v>130</v>
      </c>
      <c r="F89" s="1246">
        <v>446</v>
      </c>
      <c r="G89" s="1247">
        <v>576</v>
      </c>
      <c r="H89" s="1248">
        <v>950</v>
      </c>
      <c r="I89" s="1249">
        <v>0</v>
      </c>
      <c r="J89" s="1249">
        <v>3294</v>
      </c>
      <c r="K89" s="1249">
        <v>0</v>
      </c>
      <c r="L89" s="1249">
        <v>0</v>
      </c>
      <c r="M89" s="1249">
        <v>0</v>
      </c>
      <c r="N89" s="1249">
        <v>0</v>
      </c>
      <c r="O89" s="1249">
        <v>0</v>
      </c>
      <c r="P89" s="1250">
        <v>480</v>
      </c>
      <c r="Q89" s="1231"/>
    </row>
    <row r="90" spans="1:17" ht="14">
      <c r="A90" s="1231"/>
      <c r="B90" s="1244">
        <v>46196</v>
      </c>
      <c r="C90" s="1245">
        <v>3296</v>
      </c>
      <c r="D90" s="1246">
        <v>0</v>
      </c>
      <c r="E90" s="1246">
        <v>0</v>
      </c>
      <c r="F90" s="1246">
        <v>0</v>
      </c>
      <c r="G90" s="1247">
        <v>0</v>
      </c>
      <c r="H90" s="1248">
        <v>500</v>
      </c>
      <c r="I90" s="1249">
        <v>0</v>
      </c>
      <c r="J90" s="1249">
        <v>2796</v>
      </c>
      <c r="K90" s="1249">
        <v>0</v>
      </c>
      <c r="L90" s="1249">
        <v>0</v>
      </c>
      <c r="M90" s="1249">
        <v>0</v>
      </c>
      <c r="N90" s="1249">
        <v>0</v>
      </c>
      <c r="O90" s="1249">
        <v>0</v>
      </c>
      <c r="P90" s="1250">
        <v>0</v>
      </c>
      <c r="Q90" s="1231"/>
    </row>
    <row r="91" spans="1:17" ht="14">
      <c r="A91" s="1231"/>
      <c r="B91" s="1244">
        <v>46197</v>
      </c>
      <c r="C91" s="1245">
        <v>890</v>
      </c>
      <c r="D91" s="1246">
        <v>0</v>
      </c>
      <c r="E91" s="1246">
        <v>410</v>
      </c>
      <c r="F91" s="1246">
        <v>0</v>
      </c>
      <c r="G91" s="1247">
        <v>410</v>
      </c>
      <c r="H91" s="1248">
        <v>0</v>
      </c>
      <c r="I91" s="1249">
        <v>0</v>
      </c>
      <c r="J91" s="1249">
        <v>0</v>
      </c>
      <c r="K91" s="1249">
        <v>0</v>
      </c>
      <c r="L91" s="1249">
        <v>0</v>
      </c>
      <c r="M91" s="1249">
        <v>0</v>
      </c>
      <c r="N91" s="1249">
        <v>0</v>
      </c>
      <c r="O91" s="1249">
        <v>0</v>
      </c>
      <c r="P91" s="1250">
        <v>480</v>
      </c>
      <c r="Q91" s="1231"/>
    </row>
    <row r="92" spans="1:17" ht="14">
      <c r="A92" s="1231"/>
      <c r="B92" s="1244">
        <v>46198</v>
      </c>
      <c r="C92" s="1245">
        <v>7380</v>
      </c>
      <c r="D92" s="1246">
        <v>0</v>
      </c>
      <c r="E92" s="1246">
        <v>900</v>
      </c>
      <c r="F92" s="1246">
        <v>0</v>
      </c>
      <c r="G92" s="1247">
        <v>900</v>
      </c>
      <c r="H92" s="1248">
        <v>6000</v>
      </c>
      <c r="I92" s="1249">
        <v>0</v>
      </c>
      <c r="J92" s="1249">
        <v>0</v>
      </c>
      <c r="K92" s="1272">
        <v>0</v>
      </c>
      <c r="L92" s="1249">
        <v>0</v>
      </c>
      <c r="M92" s="1249">
        <v>0</v>
      </c>
      <c r="N92" s="1249">
        <v>0</v>
      </c>
      <c r="O92" s="1249">
        <v>0</v>
      </c>
      <c r="P92" s="1250">
        <v>480</v>
      </c>
      <c r="Q92" s="1231"/>
    </row>
    <row r="93" spans="1:17" ht="14">
      <c r="A93" s="1231"/>
      <c r="B93" s="1244">
        <v>46199</v>
      </c>
      <c r="C93" s="1245">
        <v>7980</v>
      </c>
      <c r="D93" s="1246">
        <v>0</v>
      </c>
      <c r="E93" s="1246">
        <v>0</v>
      </c>
      <c r="F93" s="1246">
        <v>0</v>
      </c>
      <c r="G93" s="1247">
        <v>0</v>
      </c>
      <c r="H93" s="1248">
        <v>7500</v>
      </c>
      <c r="I93" s="1249">
        <v>0</v>
      </c>
      <c r="J93" s="1249">
        <v>0</v>
      </c>
      <c r="K93" s="1272">
        <v>0</v>
      </c>
      <c r="L93" s="1249">
        <v>0</v>
      </c>
      <c r="M93" s="1249">
        <v>0</v>
      </c>
      <c r="N93" s="1249">
        <v>0</v>
      </c>
      <c r="O93" s="1249">
        <v>0</v>
      </c>
      <c r="P93" s="1250">
        <v>480</v>
      </c>
      <c r="Q93" s="1231"/>
    </row>
    <row r="94" spans="1:17" ht="14">
      <c r="A94" s="1231"/>
      <c r="B94" s="1244">
        <v>46200</v>
      </c>
      <c r="C94" s="1245">
        <v>28809</v>
      </c>
      <c r="D94" s="1246">
        <v>0</v>
      </c>
      <c r="E94" s="1246">
        <v>950</v>
      </c>
      <c r="F94" s="1246">
        <v>734</v>
      </c>
      <c r="G94" s="1247">
        <v>1684</v>
      </c>
      <c r="H94" s="1248">
        <v>0</v>
      </c>
      <c r="I94" s="1249">
        <v>0</v>
      </c>
      <c r="J94" s="1249">
        <v>0</v>
      </c>
      <c r="K94" s="1272">
        <v>24580</v>
      </c>
      <c r="L94" s="1249">
        <v>0</v>
      </c>
      <c r="M94" s="1249">
        <v>565</v>
      </c>
      <c r="N94" s="1249">
        <v>0</v>
      </c>
      <c r="O94" s="1249">
        <v>1980</v>
      </c>
      <c r="P94" s="1250">
        <v>0</v>
      </c>
      <c r="Q94" s="1231"/>
    </row>
    <row r="95" spans="1:17" ht="14">
      <c r="A95" s="1231"/>
      <c r="B95" s="1251">
        <v>46201</v>
      </c>
      <c r="C95" s="1252">
        <v>517</v>
      </c>
      <c r="D95" s="1253">
        <v>0</v>
      </c>
      <c r="E95" s="1253">
        <v>517</v>
      </c>
      <c r="F95" s="1253">
        <v>0</v>
      </c>
      <c r="G95" s="1254">
        <v>517</v>
      </c>
      <c r="H95" s="1255">
        <v>0</v>
      </c>
      <c r="I95" s="1256">
        <v>0</v>
      </c>
      <c r="J95" s="1256">
        <v>0</v>
      </c>
      <c r="K95" s="1256">
        <v>0</v>
      </c>
      <c r="L95" s="1256">
        <v>0</v>
      </c>
      <c r="M95" s="1256">
        <v>0</v>
      </c>
      <c r="N95" s="1256">
        <v>0</v>
      </c>
      <c r="O95" s="1256">
        <v>0</v>
      </c>
      <c r="P95" s="1257">
        <v>0</v>
      </c>
      <c r="Q95" s="1231"/>
    </row>
    <row r="96" spans="1:17" ht="14">
      <c r="A96" s="1231"/>
      <c r="B96" s="1244">
        <v>46202</v>
      </c>
      <c r="C96" s="1245">
        <v>4507</v>
      </c>
      <c r="D96" s="1246">
        <v>324</v>
      </c>
      <c r="E96" s="1246">
        <v>0</v>
      </c>
      <c r="F96" s="1246">
        <v>0</v>
      </c>
      <c r="G96" s="1247">
        <v>324</v>
      </c>
      <c r="H96" s="1248">
        <v>1050</v>
      </c>
      <c r="I96" s="1249">
        <v>0</v>
      </c>
      <c r="J96" s="1249">
        <v>1853</v>
      </c>
      <c r="K96" s="1249">
        <v>0</v>
      </c>
      <c r="L96" s="1249">
        <v>0</v>
      </c>
      <c r="M96" s="1249">
        <v>0</v>
      </c>
      <c r="N96" s="1249">
        <v>800</v>
      </c>
      <c r="O96" s="1249">
        <v>0</v>
      </c>
      <c r="P96" s="1250">
        <v>480</v>
      </c>
      <c r="Q96" s="1231"/>
    </row>
    <row r="97" spans="1:17" ht="14">
      <c r="A97" s="1231"/>
      <c r="B97" s="1259">
        <v>46203</v>
      </c>
      <c r="C97" s="1245">
        <v>3545</v>
      </c>
      <c r="D97" s="1261">
        <v>0</v>
      </c>
      <c r="E97" s="1261">
        <v>0</v>
      </c>
      <c r="F97" s="1261">
        <v>0</v>
      </c>
      <c r="G97" s="1262">
        <v>0</v>
      </c>
      <c r="H97" s="1263">
        <v>2580</v>
      </c>
      <c r="I97" s="1264">
        <v>0</v>
      </c>
      <c r="J97" s="1264">
        <v>0</v>
      </c>
      <c r="K97" s="1264">
        <v>0</v>
      </c>
      <c r="L97" s="1264">
        <v>0</v>
      </c>
      <c r="M97" s="1264">
        <v>485</v>
      </c>
      <c r="N97" s="1264">
        <v>0</v>
      </c>
      <c r="O97" s="1264">
        <v>0</v>
      </c>
      <c r="P97" s="1265">
        <v>480</v>
      </c>
      <c r="Q97" s="1231"/>
    </row>
    <row r="98" spans="1:17" ht="14">
      <c r="A98" s="1231"/>
      <c r="B98" s="1282" t="s">
        <v>414</v>
      </c>
      <c r="C98" s="1286">
        <v>237904</v>
      </c>
      <c r="D98" s="1268">
        <f t="shared" ref="D98:F98" si="4">SUM(D68:D97)</f>
        <v>704</v>
      </c>
      <c r="E98" s="1268">
        <f t="shared" si="4"/>
        <v>7107</v>
      </c>
      <c r="F98" s="1268">
        <f t="shared" si="4"/>
        <v>4603</v>
      </c>
      <c r="G98" s="1268">
        <v>12414</v>
      </c>
      <c r="H98" s="1268">
        <f t="shared" ref="H98:P98" si="5">SUM(H68:H97)</f>
        <v>86516</v>
      </c>
      <c r="I98" s="1268">
        <f t="shared" si="5"/>
        <v>2570</v>
      </c>
      <c r="J98" s="1268">
        <f t="shared" si="5"/>
        <v>17998</v>
      </c>
      <c r="K98" s="1268">
        <f t="shared" si="5"/>
        <v>82780</v>
      </c>
      <c r="L98" s="1268">
        <f t="shared" si="5"/>
        <v>0</v>
      </c>
      <c r="M98" s="1268">
        <f t="shared" si="5"/>
        <v>12548</v>
      </c>
      <c r="N98" s="1268">
        <f t="shared" si="5"/>
        <v>8428</v>
      </c>
      <c r="O98" s="1268">
        <f t="shared" si="5"/>
        <v>6010</v>
      </c>
      <c r="P98" s="1270">
        <f t="shared" si="5"/>
        <v>8640</v>
      </c>
      <c r="Q98" s="1231"/>
    </row>
    <row r="99" spans="1:17" ht="14">
      <c r="A99" s="1231"/>
      <c r="B99" s="1244">
        <v>46204</v>
      </c>
      <c r="C99" s="1245">
        <v>41710</v>
      </c>
      <c r="D99" s="1246">
        <v>0</v>
      </c>
      <c r="E99" s="1246">
        <v>200</v>
      </c>
      <c r="F99" s="1246">
        <v>0</v>
      </c>
      <c r="G99" s="1247">
        <v>200</v>
      </c>
      <c r="H99" s="1248">
        <v>0</v>
      </c>
      <c r="I99" s="1249">
        <v>0</v>
      </c>
      <c r="J99" s="1272">
        <v>0</v>
      </c>
      <c r="K99" s="1272">
        <v>40700</v>
      </c>
      <c r="L99" s="1249">
        <v>0</v>
      </c>
      <c r="M99" s="1249">
        <v>0</v>
      </c>
      <c r="N99" s="1249">
        <v>810</v>
      </c>
      <c r="O99" s="1249">
        <v>0</v>
      </c>
      <c r="P99" s="1250">
        <v>0</v>
      </c>
      <c r="Q99" s="1231"/>
    </row>
    <row r="100" spans="1:17" ht="14">
      <c r="A100" s="1231"/>
      <c r="B100" s="1244">
        <v>46205</v>
      </c>
      <c r="C100" s="1245">
        <v>8492</v>
      </c>
      <c r="D100" s="1246">
        <v>0</v>
      </c>
      <c r="E100" s="1246">
        <v>200</v>
      </c>
      <c r="F100" s="1246">
        <v>170</v>
      </c>
      <c r="G100" s="1247">
        <v>370</v>
      </c>
      <c r="H100" s="1248">
        <v>0</v>
      </c>
      <c r="I100" s="1249">
        <v>0</v>
      </c>
      <c r="J100" s="1249">
        <v>7642</v>
      </c>
      <c r="K100" s="1249">
        <v>0</v>
      </c>
      <c r="L100" s="1249">
        <v>0</v>
      </c>
      <c r="M100" s="1249">
        <v>0</v>
      </c>
      <c r="N100" s="1249">
        <v>0</v>
      </c>
      <c r="O100" s="1249">
        <v>0</v>
      </c>
      <c r="P100" s="1250">
        <v>480</v>
      </c>
      <c r="Q100" s="1231"/>
    </row>
    <row r="101" spans="1:17" ht="14">
      <c r="A101" s="1231"/>
      <c r="B101" s="1244">
        <v>46206</v>
      </c>
      <c r="C101" s="1245">
        <v>8285</v>
      </c>
      <c r="D101" s="1246">
        <v>0</v>
      </c>
      <c r="E101" s="1246">
        <v>490</v>
      </c>
      <c r="F101" s="1246">
        <v>0</v>
      </c>
      <c r="G101" s="1247">
        <v>490</v>
      </c>
      <c r="H101" s="1248">
        <v>7315</v>
      </c>
      <c r="I101" s="1249">
        <v>0</v>
      </c>
      <c r="J101" s="1249">
        <v>0</v>
      </c>
      <c r="K101" s="1249">
        <v>0</v>
      </c>
      <c r="L101" s="1272">
        <v>0</v>
      </c>
      <c r="M101" s="1249">
        <v>0</v>
      </c>
      <c r="N101" s="1249">
        <v>0</v>
      </c>
      <c r="O101" s="1249">
        <v>0</v>
      </c>
      <c r="P101" s="1250">
        <v>480</v>
      </c>
      <c r="Q101" s="1231"/>
    </row>
    <row r="102" spans="1:17" ht="14">
      <c r="A102" s="1231"/>
      <c r="B102" s="1244">
        <v>46207</v>
      </c>
      <c r="C102" s="1245">
        <v>18000</v>
      </c>
      <c r="D102" s="1246">
        <v>0</v>
      </c>
      <c r="E102" s="1246">
        <v>0</v>
      </c>
      <c r="F102" s="1246">
        <v>0</v>
      </c>
      <c r="G102" s="1247">
        <v>0</v>
      </c>
      <c r="H102" s="1248">
        <v>0</v>
      </c>
      <c r="I102" s="1249">
        <v>0</v>
      </c>
      <c r="J102" s="1249">
        <v>0</v>
      </c>
      <c r="K102" s="1249">
        <v>3000</v>
      </c>
      <c r="L102" s="1272">
        <v>15000</v>
      </c>
      <c r="M102" s="1249">
        <v>0</v>
      </c>
      <c r="N102" s="1249">
        <v>0</v>
      </c>
      <c r="O102" s="1249">
        <v>0</v>
      </c>
      <c r="P102" s="1250">
        <v>0</v>
      </c>
      <c r="Q102" s="1231"/>
    </row>
    <row r="103" spans="1:17" ht="14">
      <c r="A103" s="1231"/>
      <c r="B103" s="1251">
        <v>46208</v>
      </c>
      <c r="C103" s="1252">
        <v>0</v>
      </c>
      <c r="D103" s="1253">
        <v>0</v>
      </c>
      <c r="E103" s="1253">
        <v>0</v>
      </c>
      <c r="F103" s="1253">
        <v>0</v>
      </c>
      <c r="G103" s="1254">
        <v>0</v>
      </c>
      <c r="H103" s="1255">
        <v>0</v>
      </c>
      <c r="I103" s="1256">
        <v>0</v>
      </c>
      <c r="J103" s="1256">
        <v>0</v>
      </c>
      <c r="K103" s="1256">
        <v>0</v>
      </c>
      <c r="L103" s="1256">
        <v>0</v>
      </c>
      <c r="M103" s="1256">
        <v>0</v>
      </c>
      <c r="N103" s="1256">
        <v>0</v>
      </c>
      <c r="O103" s="1256">
        <v>0</v>
      </c>
      <c r="P103" s="1257">
        <v>0</v>
      </c>
      <c r="Q103" s="1231"/>
    </row>
    <row r="104" spans="1:17" ht="14">
      <c r="A104" s="1231"/>
      <c r="B104" s="1244">
        <v>46209</v>
      </c>
      <c r="C104" s="1245">
        <v>0</v>
      </c>
      <c r="D104" s="1246"/>
      <c r="E104" s="1246"/>
      <c r="F104" s="1246"/>
      <c r="G104" s="1247">
        <v>0</v>
      </c>
      <c r="H104" s="1248"/>
      <c r="I104" s="1249"/>
      <c r="J104" s="1249"/>
      <c r="K104" s="1249"/>
      <c r="L104" s="1249">
        <v>0</v>
      </c>
      <c r="M104" s="1249"/>
      <c r="N104" s="1249"/>
      <c r="O104" s="1249"/>
      <c r="P104" s="1250"/>
      <c r="Q104" s="1231"/>
    </row>
    <row r="105" spans="1:17" ht="14">
      <c r="A105" s="1231"/>
      <c r="B105" s="1244">
        <v>46210</v>
      </c>
      <c r="C105" s="1245">
        <v>0</v>
      </c>
      <c r="D105" s="1246"/>
      <c r="E105" s="1246"/>
      <c r="F105" s="1246"/>
      <c r="G105" s="1247">
        <v>0</v>
      </c>
      <c r="H105" s="1248"/>
      <c r="I105" s="1249"/>
      <c r="J105" s="1249"/>
      <c r="K105" s="1249"/>
      <c r="L105" s="1249">
        <v>0</v>
      </c>
      <c r="M105" s="1249"/>
      <c r="N105" s="1249"/>
      <c r="O105" s="1249"/>
      <c r="P105" s="1250"/>
      <c r="Q105" s="1231"/>
    </row>
    <row r="106" spans="1:17" ht="14">
      <c r="A106" s="1231"/>
      <c r="B106" s="1244">
        <v>46211</v>
      </c>
      <c r="C106" s="1245">
        <v>0</v>
      </c>
      <c r="D106" s="1246"/>
      <c r="E106" s="1246"/>
      <c r="F106" s="1246"/>
      <c r="G106" s="1247">
        <v>0</v>
      </c>
      <c r="H106" s="1248"/>
      <c r="I106" s="1249"/>
      <c r="J106" s="1249"/>
      <c r="K106" s="1249"/>
      <c r="L106" s="1249">
        <v>0</v>
      </c>
      <c r="M106" s="1249"/>
      <c r="N106" s="1249"/>
      <c r="O106" s="1249"/>
      <c r="P106" s="1250"/>
      <c r="Q106" s="1231"/>
    </row>
    <row r="107" spans="1:17" ht="14">
      <c r="A107" s="1231"/>
      <c r="B107" s="1244">
        <v>46212</v>
      </c>
      <c r="C107" s="1245">
        <v>0</v>
      </c>
      <c r="D107" s="1246"/>
      <c r="E107" s="1246"/>
      <c r="F107" s="1246"/>
      <c r="G107" s="1247">
        <v>0</v>
      </c>
      <c r="H107" s="1248"/>
      <c r="I107" s="1249"/>
      <c r="J107" s="1249"/>
      <c r="K107" s="1249"/>
      <c r="L107" s="1249">
        <v>0</v>
      </c>
      <c r="M107" s="1249"/>
      <c r="N107" s="1249"/>
      <c r="O107" s="1249"/>
      <c r="P107" s="1250"/>
      <c r="Q107" s="1231"/>
    </row>
    <row r="108" spans="1:17" ht="14">
      <c r="A108" s="1231"/>
      <c r="B108" s="1244">
        <v>46213</v>
      </c>
      <c r="C108" s="1245">
        <v>0</v>
      </c>
      <c r="D108" s="1246"/>
      <c r="E108" s="1246"/>
      <c r="F108" s="1246"/>
      <c r="G108" s="1247">
        <v>0</v>
      </c>
      <c r="H108" s="1248"/>
      <c r="I108" s="1249"/>
      <c r="J108" s="1249"/>
      <c r="K108" s="1249"/>
      <c r="L108" s="1249">
        <v>0</v>
      </c>
      <c r="M108" s="1249"/>
      <c r="N108" s="1249"/>
      <c r="O108" s="1249"/>
      <c r="P108" s="1250"/>
      <c r="Q108" s="1231"/>
    </row>
    <row r="109" spans="1:17" ht="14">
      <c r="A109" s="1231"/>
      <c r="B109" s="1244">
        <v>46214</v>
      </c>
      <c r="C109" s="1245">
        <v>0</v>
      </c>
      <c r="D109" s="1246"/>
      <c r="E109" s="1246"/>
      <c r="F109" s="1246"/>
      <c r="G109" s="1247">
        <v>0</v>
      </c>
      <c r="H109" s="1248"/>
      <c r="I109" s="1249"/>
      <c r="J109" s="1249"/>
      <c r="K109" s="1249"/>
      <c r="L109" s="1249">
        <v>0</v>
      </c>
      <c r="M109" s="1249"/>
      <c r="N109" s="1249"/>
      <c r="O109" s="1249"/>
      <c r="P109" s="1250"/>
      <c r="Q109" s="1231"/>
    </row>
    <row r="110" spans="1:17" ht="14">
      <c r="A110" s="1231"/>
      <c r="B110" s="1244">
        <v>46215</v>
      </c>
      <c r="C110" s="1245">
        <v>30000</v>
      </c>
      <c r="D110" s="1246"/>
      <c r="E110" s="1246"/>
      <c r="F110" s="1246"/>
      <c r="G110" s="1247">
        <v>0</v>
      </c>
      <c r="H110" s="1248"/>
      <c r="I110" s="1249"/>
      <c r="J110" s="1249"/>
      <c r="K110" s="1249"/>
      <c r="L110" s="1248">
        <v>30000</v>
      </c>
      <c r="M110" s="1249"/>
      <c r="N110" s="1249"/>
      <c r="O110" s="1249"/>
      <c r="P110" s="1250"/>
      <c r="Q110" s="1231"/>
    </row>
    <row r="111" spans="1:17" ht="14">
      <c r="A111" s="1231"/>
      <c r="B111" s="1289">
        <v>46216</v>
      </c>
      <c r="C111" s="1271">
        <v>0</v>
      </c>
      <c r="D111" s="1290"/>
      <c r="E111" s="1290"/>
      <c r="F111" s="1290"/>
      <c r="G111" s="1291">
        <v>0</v>
      </c>
      <c r="H111" s="1292"/>
      <c r="I111" s="1293"/>
      <c r="J111" s="1293"/>
      <c r="K111" s="1293"/>
      <c r="L111" s="1293">
        <v>0</v>
      </c>
      <c r="M111" s="1293"/>
      <c r="N111" s="1293"/>
      <c r="O111" s="1293"/>
      <c r="P111" s="1294"/>
      <c r="Q111" s="1231"/>
    </row>
    <row r="112" spans="1:17" ht="14">
      <c r="A112" s="1231"/>
      <c r="B112" s="1244">
        <v>46217</v>
      </c>
      <c r="C112" s="1245">
        <v>0</v>
      </c>
      <c r="D112" s="1246"/>
      <c r="E112" s="1246"/>
      <c r="F112" s="1246"/>
      <c r="G112" s="1247">
        <v>0</v>
      </c>
      <c r="H112" s="1248"/>
      <c r="I112" s="1249"/>
      <c r="J112" s="1249"/>
      <c r="K112" s="1249"/>
      <c r="L112" s="1249">
        <v>0</v>
      </c>
      <c r="M112" s="1249"/>
      <c r="N112" s="1249"/>
      <c r="O112" s="1249"/>
      <c r="P112" s="1250"/>
      <c r="Q112" s="1231"/>
    </row>
    <row r="113" spans="1:17" ht="14">
      <c r="A113" s="1231"/>
      <c r="B113" s="1244">
        <v>46218</v>
      </c>
      <c r="C113" s="1245">
        <v>0</v>
      </c>
      <c r="D113" s="1246"/>
      <c r="E113" s="1246"/>
      <c r="F113" s="1246"/>
      <c r="G113" s="1247">
        <v>0</v>
      </c>
      <c r="H113" s="1248"/>
      <c r="I113" s="1249"/>
      <c r="J113" s="1249"/>
      <c r="K113" s="1249"/>
      <c r="L113" s="1249">
        <v>0</v>
      </c>
      <c r="M113" s="1249"/>
      <c r="N113" s="1249"/>
      <c r="O113" s="1249"/>
      <c r="P113" s="1250"/>
      <c r="Q113" s="1231"/>
    </row>
    <row r="114" spans="1:17" ht="14">
      <c r="A114" s="1231"/>
      <c r="B114" s="1244">
        <v>46219</v>
      </c>
      <c r="C114" s="1245">
        <v>0</v>
      </c>
      <c r="D114" s="1246"/>
      <c r="E114" s="1246"/>
      <c r="F114" s="1246"/>
      <c r="G114" s="1247">
        <v>0</v>
      </c>
      <c r="H114" s="1248"/>
      <c r="I114" s="1249"/>
      <c r="J114" s="1249"/>
      <c r="K114" s="1249"/>
      <c r="L114" s="1249">
        <v>0</v>
      </c>
      <c r="M114" s="1249"/>
      <c r="N114" s="1249"/>
      <c r="O114" s="1249"/>
      <c r="P114" s="1250"/>
      <c r="Q114" s="1231"/>
    </row>
    <row r="115" spans="1:17" ht="14">
      <c r="A115" s="1231"/>
      <c r="B115" s="1244">
        <v>46220</v>
      </c>
      <c r="C115" s="1245">
        <v>0</v>
      </c>
      <c r="D115" s="1246"/>
      <c r="E115" s="1246"/>
      <c r="F115" s="1246"/>
      <c r="G115" s="1247">
        <v>0</v>
      </c>
      <c r="H115" s="1248"/>
      <c r="I115" s="1249"/>
      <c r="J115" s="1249"/>
      <c r="K115" s="1249"/>
      <c r="L115" s="1249">
        <v>0</v>
      </c>
      <c r="M115" s="1249"/>
      <c r="N115" s="1249"/>
      <c r="O115" s="1249"/>
      <c r="P115" s="1250"/>
      <c r="Q115" s="1231"/>
    </row>
    <row r="116" spans="1:17" ht="14">
      <c r="A116" s="1231"/>
      <c r="B116" s="1244">
        <v>46221</v>
      </c>
      <c r="C116" s="1245">
        <v>18600</v>
      </c>
      <c r="D116" s="1246"/>
      <c r="E116" s="1246"/>
      <c r="F116" s="1246"/>
      <c r="G116" s="1247">
        <v>0</v>
      </c>
      <c r="H116" s="1248"/>
      <c r="I116" s="1249"/>
      <c r="J116" s="1249"/>
      <c r="K116" s="1284">
        <v>18600</v>
      </c>
      <c r="L116" s="1249">
        <v>0</v>
      </c>
      <c r="M116" s="1249"/>
      <c r="N116" s="1249"/>
      <c r="O116" s="1249"/>
      <c r="P116" s="1250"/>
      <c r="Q116" s="1231"/>
    </row>
    <row r="117" spans="1:17" ht="14">
      <c r="A117" s="1231"/>
      <c r="B117" s="1251">
        <v>46222</v>
      </c>
      <c r="C117" s="1252">
        <v>0</v>
      </c>
      <c r="D117" s="1253"/>
      <c r="E117" s="1253"/>
      <c r="F117" s="1253"/>
      <c r="G117" s="1254">
        <v>0</v>
      </c>
      <c r="H117" s="1255"/>
      <c r="I117" s="1256"/>
      <c r="J117" s="1256"/>
      <c r="K117" s="1256"/>
      <c r="L117" s="1256">
        <v>0</v>
      </c>
      <c r="M117" s="1256"/>
      <c r="N117" s="1256"/>
      <c r="O117" s="1256"/>
      <c r="P117" s="1257"/>
      <c r="Q117" s="1231"/>
    </row>
    <row r="118" spans="1:17" ht="14">
      <c r="A118" s="1231"/>
      <c r="B118" s="1244">
        <v>46223</v>
      </c>
      <c r="C118" s="1245">
        <v>0</v>
      </c>
      <c r="D118" s="1246"/>
      <c r="E118" s="1246"/>
      <c r="F118" s="1246"/>
      <c r="G118" s="1247">
        <v>0</v>
      </c>
      <c r="H118" s="1248"/>
      <c r="I118" s="1249"/>
      <c r="J118" s="1249"/>
      <c r="K118" s="1249"/>
      <c r="L118" s="1249">
        <v>0</v>
      </c>
      <c r="M118" s="1249"/>
      <c r="N118" s="1249"/>
      <c r="O118" s="1249"/>
      <c r="P118" s="1250"/>
      <c r="Q118" s="1231"/>
    </row>
    <row r="119" spans="1:17" ht="14">
      <c r="A119" s="1231"/>
      <c r="B119" s="1244">
        <v>46224</v>
      </c>
      <c r="C119" s="1245">
        <v>0</v>
      </c>
      <c r="D119" s="1246"/>
      <c r="E119" s="1246"/>
      <c r="F119" s="1246"/>
      <c r="G119" s="1247">
        <v>0</v>
      </c>
      <c r="H119" s="1248"/>
      <c r="I119" s="1249"/>
      <c r="J119" s="1249"/>
      <c r="K119" s="1249"/>
      <c r="L119" s="1249">
        <v>0</v>
      </c>
      <c r="M119" s="1249"/>
      <c r="N119" s="1249"/>
      <c r="O119" s="1249"/>
      <c r="P119" s="1250"/>
      <c r="Q119" s="1231"/>
    </row>
    <row r="120" spans="1:17" ht="14">
      <c r="A120" s="1231"/>
      <c r="B120" s="1244">
        <v>46225</v>
      </c>
      <c r="C120" s="1245">
        <v>0</v>
      </c>
      <c r="D120" s="1246"/>
      <c r="E120" s="1246"/>
      <c r="F120" s="1246"/>
      <c r="G120" s="1247">
        <v>0</v>
      </c>
      <c r="H120" s="1248"/>
      <c r="I120" s="1249"/>
      <c r="J120" s="1249"/>
      <c r="K120" s="1249"/>
      <c r="L120" s="1249">
        <v>0</v>
      </c>
      <c r="M120" s="1249"/>
      <c r="N120" s="1249"/>
      <c r="O120" s="1249"/>
      <c r="P120" s="1250"/>
      <c r="Q120" s="1231"/>
    </row>
    <row r="121" spans="1:17" ht="14">
      <c r="A121" s="1231"/>
      <c r="B121" s="1244">
        <v>46226</v>
      </c>
      <c r="C121" s="1245">
        <v>0</v>
      </c>
      <c r="D121" s="1246"/>
      <c r="E121" s="1246"/>
      <c r="F121" s="1246"/>
      <c r="G121" s="1247">
        <v>0</v>
      </c>
      <c r="H121" s="1248"/>
      <c r="I121" s="1249"/>
      <c r="J121" s="1249"/>
      <c r="K121" s="1249"/>
      <c r="L121" s="1249">
        <v>0</v>
      </c>
      <c r="M121" s="1249"/>
      <c r="N121" s="1249"/>
      <c r="O121" s="1249"/>
      <c r="P121" s="1250"/>
      <c r="Q121" s="1231"/>
    </row>
    <row r="122" spans="1:17" ht="14">
      <c r="A122" s="1231"/>
      <c r="B122" s="1244">
        <v>46227</v>
      </c>
      <c r="C122" s="1245">
        <v>0</v>
      </c>
      <c r="D122" s="1246"/>
      <c r="E122" s="1246"/>
      <c r="F122" s="1246"/>
      <c r="G122" s="1247">
        <v>0</v>
      </c>
      <c r="H122" s="1248"/>
      <c r="I122" s="1249"/>
      <c r="J122" s="1249"/>
      <c r="K122" s="1249"/>
      <c r="L122" s="1249">
        <v>0</v>
      </c>
      <c r="M122" s="1249"/>
      <c r="N122" s="1249"/>
      <c r="O122" s="1249"/>
      <c r="P122" s="1250"/>
      <c r="Q122" s="1231"/>
    </row>
    <row r="123" spans="1:17" ht="14">
      <c r="A123" s="1231"/>
      <c r="B123" s="1244">
        <v>46228</v>
      </c>
      <c r="C123" s="1245">
        <v>0</v>
      </c>
      <c r="D123" s="1246"/>
      <c r="E123" s="1246"/>
      <c r="F123" s="1246"/>
      <c r="G123" s="1247">
        <v>0</v>
      </c>
      <c r="H123" s="1248"/>
      <c r="I123" s="1249"/>
      <c r="J123" s="1249"/>
      <c r="K123" s="1249"/>
      <c r="L123" s="1249">
        <v>0</v>
      </c>
      <c r="M123" s="1249"/>
      <c r="N123" s="1249"/>
      <c r="O123" s="1249"/>
      <c r="P123" s="1250"/>
      <c r="Q123" s="1231"/>
    </row>
    <row r="124" spans="1:17" ht="14">
      <c r="A124" s="1231"/>
      <c r="B124" s="1244">
        <v>46229</v>
      </c>
      <c r="C124" s="1245">
        <v>0</v>
      </c>
      <c r="D124" s="1246"/>
      <c r="E124" s="1246"/>
      <c r="F124" s="1246"/>
      <c r="G124" s="1247">
        <v>0</v>
      </c>
      <c r="H124" s="1248"/>
      <c r="I124" s="1249"/>
      <c r="J124" s="1249"/>
      <c r="K124" s="1249"/>
      <c r="L124" s="1249">
        <v>0</v>
      </c>
      <c r="M124" s="1249"/>
      <c r="N124" s="1249"/>
      <c r="O124" s="1249"/>
      <c r="P124" s="1250"/>
      <c r="Q124" s="1231"/>
    </row>
    <row r="125" spans="1:17" ht="14">
      <c r="A125" s="1231"/>
      <c r="B125" s="1289">
        <v>46230</v>
      </c>
      <c r="C125" s="1271">
        <v>0</v>
      </c>
      <c r="D125" s="1290"/>
      <c r="E125" s="1290"/>
      <c r="F125" s="1290"/>
      <c r="G125" s="1291">
        <v>0</v>
      </c>
      <c r="H125" s="1292"/>
      <c r="I125" s="1293"/>
      <c r="J125" s="1293"/>
      <c r="K125" s="1293"/>
      <c r="L125" s="1293">
        <v>0</v>
      </c>
      <c r="M125" s="1293"/>
      <c r="N125" s="1293"/>
      <c r="O125" s="1293"/>
      <c r="P125" s="1294"/>
      <c r="Q125" s="1231"/>
    </row>
    <row r="126" spans="1:17" ht="14">
      <c r="A126" s="1231"/>
      <c r="B126" s="1244">
        <v>46231</v>
      </c>
      <c r="C126" s="1245">
        <v>0</v>
      </c>
      <c r="D126" s="1246"/>
      <c r="E126" s="1246"/>
      <c r="F126" s="1246"/>
      <c r="G126" s="1247">
        <v>0</v>
      </c>
      <c r="H126" s="1248"/>
      <c r="I126" s="1249"/>
      <c r="J126" s="1249"/>
      <c r="K126" s="1249"/>
      <c r="L126" s="1249">
        <v>0</v>
      </c>
      <c r="M126" s="1249"/>
      <c r="N126" s="1249"/>
      <c r="O126" s="1249"/>
      <c r="P126" s="1250"/>
      <c r="Q126" s="1231"/>
    </row>
    <row r="127" spans="1:17" ht="14">
      <c r="A127" s="1231"/>
      <c r="B127" s="1244">
        <v>46232</v>
      </c>
      <c r="C127" s="1245">
        <v>0</v>
      </c>
      <c r="D127" s="1246"/>
      <c r="E127" s="1246"/>
      <c r="F127" s="1246"/>
      <c r="G127" s="1247">
        <v>0</v>
      </c>
      <c r="H127" s="1248"/>
      <c r="I127" s="1249"/>
      <c r="J127" s="1249"/>
      <c r="K127" s="1249"/>
      <c r="L127" s="1249">
        <v>0</v>
      </c>
      <c r="M127" s="1249"/>
      <c r="N127" s="1249"/>
      <c r="O127" s="1249"/>
      <c r="P127" s="1250"/>
      <c r="Q127" s="1231"/>
    </row>
    <row r="128" spans="1:17" ht="14">
      <c r="A128" s="1231"/>
      <c r="B128" s="1244">
        <v>46233</v>
      </c>
      <c r="C128" s="1245">
        <v>0</v>
      </c>
      <c r="D128" s="1246"/>
      <c r="E128" s="1246"/>
      <c r="F128" s="1246"/>
      <c r="G128" s="1247">
        <v>0</v>
      </c>
      <c r="H128" s="1248"/>
      <c r="I128" s="1249"/>
      <c r="J128" s="1249"/>
      <c r="K128" s="1249"/>
      <c r="L128" s="1249">
        <v>0</v>
      </c>
      <c r="M128" s="1249"/>
      <c r="N128" s="1249"/>
      <c r="O128" s="1249"/>
      <c r="P128" s="1250"/>
      <c r="Q128" s="1231"/>
    </row>
    <row r="129" spans="1:17" ht="14">
      <c r="A129" s="1231"/>
      <c r="B129" s="1259">
        <v>46234</v>
      </c>
      <c r="C129" s="1245">
        <v>110000</v>
      </c>
      <c r="D129" s="1261"/>
      <c r="E129" s="1261"/>
      <c r="F129" s="1261">
        <v>10000</v>
      </c>
      <c r="G129" s="1262">
        <v>10000</v>
      </c>
      <c r="H129" s="1263">
        <v>80000</v>
      </c>
      <c r="I129" s="1264"/>
      <c r="J129" s="1264">
        <v>20000</v>
      </c>
      <c r="K129" s="1264"/>
      <c r="L129" s="1264">
        <v>0</v>
      </c>
      <c r="M129" s="1264"/>
      <c r="N129" s="1264"/>
      <c r="O129" s="1264"/>
      <c r="P129" s="1265"/>
      <c r="Q129" s="1231"/>
    </row>
    <row r="130" spans="1:17" ht="14">
      <c r="A130" s="1231"/>
      <c r="B130" s="1282" t="s">
        <v>414</v>
      </c>
      <c r="C130" s="1286">
        <v>235087</v>
      </c>
      <c r="D130" s="1268">
        <f t="shared" ref="D130:F130" si="6">SUM(D99:D129)</f>
        <v>0</v>
      </c>
      <c r="E130" s="1268">
        <f t="shared" si="6"/>
        <v>890</v>
      </c>
      <c r="F130" s="1268">
        <f t="shared" si="6"/>
        <v>10170</v>
      </c>
      <c r="G130" s="1268">
        <v>11060</v>
      </c>
      <c r="H130" s="1268">
        <f t="shared" ref="H130:P130" si="7">SUM(H99:H129)</f>
        <v>87315</v>
      </c>
      <c r="I130" s="1268">
        <f t="shared" si="7"/>
        <v>0</v>
      </c>
      <c r="J130" s="1268">
        <f t="shared" si="7"/>
        <v>27642</v>
      </c>
      <c r="K130" s="1268">
        <f t="shared" si="7"/>
        <v>62300</v>
      </c>
      <c r="L130" s="1268">
        <f t="shared" si="7"/>
        <v>45000</v>
      </c>
      <c r="M130" s="1268">
        <f t="shared" si="7"/>
        <v>0</v>
      </c>
      <c r="N130" s="1268">
        <f t="shared" si="7"/>
        <v>810</v>
      </c>
      <c r="O130" s="1268">
        <f t="shared" si="7"/>
        <v>0</v>
      </c>
      <c r="P130" s="1270">
        <f t="shared" si="7"/>
        <v>960</v>
      </c>
      <c r="Q130" s="1231"/>
    </row>
    <row r="131" spans="1:17" ht="14">
      <c r="A131" s="1231"/>
      <c r="B131" s="1244">
        <v>46235</v>
      </c>
      <c r="C131" s="1245">
        <v>40700</v>
      </c>
      <c r="D131" s="1246"/>
      <c r="E131" s="1246"/>
      <c r="F131" s="1246"/>
      <c r="G131" s="1247">
        <v>0</v>
      </c>
      <c r="H131" s="1248"/>
      <c r="I131" s="1249"/>
      <c r="J131" s="1249"/>
      <c r="K131" s="1284">
        <v>40700</v>
      </c>
      <c r="L131" s="1249"/>
      <c r="M131" s="1249"/>
      <c r="N131" s="1249"/>
      <c r="O131" s="1249"/>
      <c r="P131" s="1250"/>
      <c r="Q131" s="1231"/>
    </row>
    <row r="132" spans="1:17" ht="14">
      <c r="A132" s="1231"/>
      <c r="B132" s="1251">
        <v>46236</v>
      </c>
      <c r="C132" s="1252">
        <v>0</v>
      </c>
      <c r="D132" s="1253"/>
      <c r="E132" s="1253"/>
      <c r="F132" s="1253"/>
      <c r="G132" s="1254">
        <v>0</v>
      </c>
      <c r="H132" s="1255"/>
      <c r="I132" s="1256"/>
      <c r="J132" s="1256"/>
      <c r="K132" s="1256"/>
      <c r="L132" s="1256"/>
      <c r="M132" s="1256"/>
      <c r="N132" s="1256"/>
      <c r="O132" s="1256"/>
      <c r="P132" s="1257"/>
      <c r="Q132" s="1231"/>
    </row>
    <row r="133" spans="1:17" ht="14">
      <c r="A133" s="1231"/>
      <c r="B133" s="1244">
        <v>46237</v>
      </c>
      <c r="C133" s="1245">
        <v>176460</v>
      </c>
      <c r="D133" s="1246"/>
      <c r="E133" s="1246"/>
      <c r="F133" s="1246"/>
      <c r="G133" s="1247">
        <v>0</v>
      </c>
      <c r="H133" s="1248">
        <v>176460</v>
      </c>
      <c r="I133" s="1249"/>
      <c r="J133" s="1249"/>
      <c r="K133" s="1249"/>
      <c r="L133" s="1249"/>
      <c r="M133" s="1249"/>
      <c r="N133" s="1249"/>
      <c r="O133" s="1249"/>
      <c r="P133" s="1250"/>
      <c r="Q133" s="1231"/>
    </row>
    <row r="134" spans="1:17" ht="14">
      <c r="A134" s="1231"/>
      <c r="B134" s="1244">
        <v>46238</v>
      </c>
      <c r="C134" s="1245">
        <v>0</v>
      </c>
      <c r="D134" s="1246"/>
      <c r="E134" s="1246"/>
      <c r="F134" s="1246"/>
      <c r="G134" s="1247">
        <v>0</v>
      </c>
      <c r="H134" s="1248"/>
      <c r="I134" s="1249"/>
      <c r="J134" s="1249"/>
      <c r="K134" s="1249"/>
      <c r="L134" s="1249"/>
      <c r="M134" s="1249"/>
      <c r="N134" s="1249"/>
      <c r="O134" s="1249"/>
      <c r="P134" s="1250"/>
      <c r="Q134" s="1231"/>
    </row>
    <row r="135" spans="1:17" ht="14">
      <c r="A135" s="1231"/>
      <c r="B135" s="1244">
        <v>46239</v>
      </c>
      <c r="C135" s="1245">
        <v>0</v>
      </c>
      <c r="D135" s="1246"/>
      <c r="E135" s="1246"/>
      <c r="F135" s="1246"/>
      <c r="G135" s="1247">
        <v>0</v>
      </c>
      <c r="H135" s="1248"/>
      <c r="I135" s="1249"/>
      <c r="J135" s="1249"/>
      <c r="K135" s="1249"/>
      <c r="L135" s="1249"/>
      <c r="M135" s="1249"/>
      <c r="N135" s="1249"/>
      <c r="O135" s="1249"/>
      <c r="P135" s="1250"/>
      <c r="Q135" s="1231"/>
    </row>
    <row r="136" spans="1:17" ht="14">
      <c r="A136" s="1231"/>
      <c r="B136" s="1244">
        <v>46240</v>
      </c>
      <c r="C136" s="1245">
        <v>0</v>
      </c>
      <c r="D136" s="1246"/>
      <c r="E136" s="1246"/>
      <c r="F136" s="1246"/>
      <c r="G136" s="1247">
        <v>0</v>
      </c>
      <c r="H136" s="1248"/>
      <c r="I136" s="1249"/>
      <c r="J136" s="1249"/>
      <c r="K136" s="1249"/>
      <c r="L136" s="1249"/>
      <c r="M136" s="1249"/>
      <c r="N136" s="1249"/>
      <c r="O136" s="1249"/>
      <c r="P136" s="1250"/>
      <c r="Q136" s="1231"/>
    </row>
    <row r="137" spans="1:17" ht="14">
      <c r="A137" s="1231"/>
      <c r="B137" s="1244">
        <v>46241</v>
      </c>
      <c r="C137" s="1245">
        <v>0</v>
      </c>
      <c r="D137" s="1246"/>
      <c r="E137" s="1246"/>
      <c r="F137" s="1246"/>
      <c r="G137" s="1247">
        <v>0</v>
      </c>
      <c r="H137" s="1248"/>
      <c r="I137" s="1249"/>
      <c r="J137" s="1249"/>
      <c r="K137" s="1249"/>
      <c r="L137" s="1249"/>
      <c r="M137" s="1249"/>
      <c r="N137" s="1249"/>
      <c r="O137" s="1249"/>
      <c r="P137" s="1250"/>
      <c r="Q137" s="1231"/>
    </row>
    <row r="138" spans="1:17" ht="14">
      <c r="A138" s="1231"/>
      <c r="B138" s="1244">
        <v>46242</v>
      </c>
      <c r="C138" s="1245">
        <v>20000</v>
      </c>
      <c r="D138" s="1246"/>
      <c r="E138" s="1246"/>
      <c r="F138" s="1246"/>
      <c r="G138" s="1247">
        <v>0</v>
      </c>
      <c r="H138" s="1248"/>
      <c r="I138" s="1249"/>
      <c r="J138" s="1249"/>
      <c r="K138" s="1249"/>
      <c r="L138" s="1248">
        <v>20000</v>
      </c>
      <c r="M138" s="1249"/>
      <c r="N138" s="1249"/>
      <c r="O138" s="1249"/>
      <c r="P138" s="1250"/>
      <c r="Q138" s="1231"/>
    </row>
    <row r="139" spans="1:17" ht="14">
      <c r="A139" s="1231"/>
      <c r="B139" s="1251">
        <v>46243</v>
      </c>
      <c r="C139" s="1252">
        <v>0</v>
      </c>
      <c r="D139" s="1253"/>
      <c r="E139" s="1253"/>
      <c r="F139" s="1253"/>
      <c r="G139" s="1254">
        <v>0</v>
      </c>
      <c r="H139" s="1255"/>
      <c r="I139" s="1256"/>
      <c r="J139" s="1256"/>
      <c r="K139" s="1256"/>
      <c r="L139" s="1256"/>
      <c r="M139" s="1256"/>
      <c r="N139" s="1256"/>
      <c r="O139" s="1256"/>
      <c r="P139" s="1257"/>
      <c r="Q139" s="1231"/>
    </row>
    <row r="140" spans="1:17" ht="14">
      <c r="A140" s="1231"/>
      <c r="B140" s="1244">
        <v>46244</v>
      </c>
      <c r="C140" s="1245">
        <v>0</v>
      </c>
      <c r="D140" s="1246"/>
      <c r="E140" s="1246"/>
      <c r="F140" s="1246"/>
      <c r="G140" s="1247">
        <v>0</v>
      </c>
      <c r="H140" s="1248"/>
      <c r="I140" s="1249"/>
      <c r="J140" s="1249"/>
      <c r="K140" s="1249"/>
      <c r="L140" s="1249"/>
      <c r="M140" s="1249"/>
      <c r="N140" s="1249"/>
      <c r="O140" s="1249"/>
      <c r="P140" s="1250"/>
      <c r="Q140" s="1231"/>
    </row>
    <row r="141" spans="1:17" ht="14">
      <c r="A141" s="1231"/>
      <c r="B141" s="1244">
        <v>46245</v>
      </c>
      <c r="C141" s="1245">
        <v>0</v>
      </c>
      <c r="D141" s="1246"/>
      <c r="E141" s="1246"/>
      <c r="F141" s="1246"/>
      <c r="G141" s="1247">
        <v>0</v>
      </c>
      <c r="H141" s="1248"/>
      <c r="I141" s="1249"/>
      <c r="J141" s="1249"/>
      <c r="K141" s="1249"/>
      <c r="L141" s="1249"/>
      <c r="M141" s="1249"/>
      <c r="N141" s="1249"/>
      <c r="O141" s="1249"/>
      <c r="P141" s="1250"/>
      <c r="Q141" s="1231"/>
    </row>
    <row r="142" spans="1:17" ht="14">
      <c r="A142" s="1231"/>
      <c r="B142" s="1244">
        <v>46246</v>
      </c>
      <c r="C142" s="1245">
        <v>0</v>
      </c>
      <c r="D142" s="1246"/>
      <c r="E142" s="1246"/>
      <c r="F142" s="1246"/>
      <c r="G142" s="1247">
        <v>0</v>
      </c>
      <c r="H142" s="1248"/>
      <c r="I142" s="1249"/>
      <c r="J142" s="1249"/>
      <c r="K142" s="1249"/>
      <c r="L142" s="1249"/>
      <c r="M142" s="1249"/>
      <c r="N142" s="1249"/>
      <c r="O142" s="1249"/>
      <c r="P142" s="1250"/>
      <c r="Q142" s="1231"/>
    </row>
    <row r="143" spans="1:17" ht="14">
      <c r="A143" s="1231"/>
      <c r="B143" s="1244">
        <v>46247</v>
      </c>
      <c r="C143" s="1245">
        <v>0</v>
      </c>
      <c r="D143" s="1246"/>
      <c r="E143" s="1246"/>
      <c r="F143" s="1246"/>
      <c r="G143" s="1247">
        <v>0</v>
      </c>
      <c r="H143" s="1248"/>
      <c r="I143" s="1249"/>
      <c r="J143" s="1249"/>
      <c r="K143" s="1249"/>
      <c r="L143" s="1249"/>
      <c r="M143" s="1249"/>
      <c r="N143" s="1249"/>
      <c r="O143" s="1249"/>
      <c r="P143" s="1250"/>
      <c r="Q143" s="1231"/>
    </row>
    <row r="144" spans="1:17" ht="14">
      <c r="A144" s="1231"/>
      <c r="B144" s="1244">
        <v>46248</v>
      </c>
      <c r="C144" s="1245">
        <v>0</v>
      </c>
      <c r="D144" s="1246"/>
      <c r="E144" s="1246"/>
      <c r="F144" s="1246"/>
      <c r="G144" s="1247">
        <v>0</v>
      </c>
      <c r="H144" s="1248"/>
      <c r="I144" s="1249"/>
      <c r="J144" s="1249"/>
      <c r="K144" s="1249"/>
      <c r="L144" s="1249"/>
      <c r="M144" s="1249"/>
      <c r="N144" s="1249"/>
      <c r="O144" s="1249"/>
      <c r="P144" s="1250"/>
      <c r="Q144" s="1231"/>
    </row>
    <row r="145" spans="1:17" ht="14">
      <c r="A145" s="1231"/>
      <c r="B145" s="1244">
        <v>46249</v>
      </c>
      <c r="C145" s="1245">
        <v>0</v>
      </c>
      <c r="D145" s="1246"/>
      <c r="E145" s="1246"/>
      <c r="F145" s="1246"/>
      <c r="G145" s="1247">
        <v>0</v>
      </c>
      <c r="H145" s="1248"/>
      <c r="I145" s="1249"/>
      <c r="J145" s="1249"/>
      <c r="K145" s="1249"/>
      <c r="L145" s="1249"/>
      <c r="M145" s="1249"/>
      <c r="N145" s="1249"/>
      <c r="O145" s="1249"/>
      <c r="P145" s="1250"/>
      <c r="Q145" s="1231"/>
    </row>
    <row r="146" spans="1:17" ht="14">
      <c r="A146" s="1231"/>
      <c r="B146" s="1244">
        <v>46250</v>
      </c>
      <c r="C146" s="1245">
        <v>0</v>
      </c>
      <c r="D146" s="1246"/>
      <c r="E146" s="1246"/>
      <c r="F146" s="1246"/>
      <c r="G146" s="1247">
        <v>0</v>
      </c>
      <c r="H146" s="1248"/>
      <c r="I146" s="1249"/>
      <c r="J146" s="1249"/>
      <c r="K146" s="1249"/>
      <c r="L146" s="1249"/>
      <c r="M146" s="1249"/>
      <c r="N146" s="1249"/>
      <c r="O146" s="1249"/>
      <c r="P146" s="1250"/>
      <c r="Q146" s="1231"/>
    </row>
    <row r="147" spans="1:17" ht="14">
      <c r="A147" s="1231"/>
      <c r="B147" s="1289">
        <v>46251</v>
      </c>
      <c r="C147" s="1271">
        <v>0</v>
      </c>
      <c r="D147" s="1290"/>
      <c r="E147" s="1290"/>
      <c r="F147" s="1290"/>
      <c r="G147" s="1291">
        <v>0</v>
      </c>
      <c r="H147" s="1292"/>
      <c r="I147" s="1293"/>
      <c r="J147" s="1293"/>
      <c r="K147" s="1293"/>
      <c r="L147" s="1293"/>
      <c r="M147" s="1293"/>
      <c r="N147" s="1293"/>
      <c r="O147" s="1293"/>
      <c r="P147" s="1294"/>
      <c r="Q147" s="1231"/>
    </row>
    <row r="148" spans="1:17" ht="14">
      <c r="A148" s="1231"/>
      <c r="B148" s="1244">
        <v>46252</v>
      </c>
      <c r="C148" s="1245">
        <v>0</v>
      </c>
      <c r="D148" s="1246"/>
      <c r="E148" s="1246"/>
      <c r="F148" s="1246"/>
      <c r="G148" s="1247">
        <v>0</v>
      </c>
      <c r="H148" s="1248"/>
      <c r="I148" s="1249"/>
      <c r="J148" s="1249"/>
      <c r="K148" s="1249"/>
      <c r="L148" s="1249"/>
      <c r="M148" s="1249"/>
      <c r="N148" s="1249"/>
      <c r="O148" s="1249"/>
      <c r="P148" s="1250"/>
      <c r="Q148" s="1231"/>
    </row>
    <row r="149" spans="1:17" ht="14">
      <c r="A149" s="1231"/>
      <c r="B149" s="1244">
        <v>46253</v>
      </c>
      <c r="C149" s="1245">
        <v>0</v>
      </c>
      <c r="D149" s="1246"/>
      <c r="E149" s="1246"/>
      <c r="F149" s="1246"/>
      <c r="G149" s="1247">
        <v>0</v>
      </c>
      <c r="H149" s="1248"/>
      <c r="I149" s="1249"/>
      <c r="J149" s="1249"/>
      <c r="K149" s="1249"/>
      <c r="L149" s="1249"/>
      <c r="M149" s="1249"/>
      <c r="N149" s="1249"/>
      <c r="O149" s="1249"/>
      <c r="P149" s="1250"/>
      <c r="Q149" s="1231"/>
    </row>
    <row r="150" spans="1:17" ht="14">
      <c r="A150" s="1231"/>
      <c r="B150" s="1244">
        <v>46254</v>
      </c>
      <c r="C150" s="1245">
        <v>0</v>
      </c>
      <c r="D150" s="1246"/>
      <c r="E150" s="1246"/>
      <c r="F150" s="1246"/>
      <c r="G150" s="1247">
        <v>0</v>
      </c>
      <c r="H150" s="1248"/>
      <c r="I150" s="1249"/>
      <c r="J150" s="1249"/>
      <c r="K150" s="1249"/>
      <c r="L150" s="1249"/>
      <c r="M150" s="1249"/>
      <c r="N150" s="1249"/>
      <c r="O150" s="1249"/>
      <c r="P150" s="1250"/>
      <c r="Q150" s="1231"/>
    </row>
    <row r="151" spans="1:17" ht="14">
      <c r="A151" s="1231"/>
      <c r="B151" s="1244">
        <v>46255</v>
      </c>
      <c r="C151" s="1245">
        <v>0</v>
      </c>
      <c r="D151" s="1246"/>
      <c r="E151" s="1246"/>
      <c r="F151" s="1246"/>
      <c r="G151" s="1247">
        <v>0</v>
      </c>
      <c r="H151" s="1248"/>
      <c r="I151" s="1249"/>
      <c r="J151" s="1249"/>
      <c r="K151" s="1249"/>
      <c r="L151" s="1249"/>
      <c r="M151" s="1249"/>
      <c r="N151" s="1249"/>
      <c r="O151" s="1249"/>
      <c r="P151" s="1250"/>
      <c r="Q151" s="1231"/>
    </row>
    <row r="152" spans="1:17" ht="14">
      <c r="A152" s="1231"/>
      <c r="B152" s="1244">
        <v>46256</v>
      </c>
      <c r="C152" s="1245">
        <v>0</v>
      </c>
      <c r="D152" s="1246"/>
      <c r="E152" s="1246"/>
      <c r="F152" s="1246"/>
      <c r="G152" s="1247">
        <v>0</v>
      </c>
      <c r="H152" s="1248"/>
      <c r="I152" s="1249"/>
      <c r="J152" s="1249"/>
      <c r="K152" s="1249"/>
      <c r="L152" s="1249"/>
      <c r="M152" s="1249"/>
      <c r="N152" s="1249"/>
      <c r="O152" s="1249"/>
      <c r="P152" s="1250"/>
      <c r="Q152" s="1231"/>
    </row>
    <row r="153" spans="1:17" ht="14">
      <c r="A153" s="1231"/>
      <c r="B153" s="1251">
        <v>46257</v>
      </c>
      <c r="C153" s="1252">
        <v>0</v>
      </c>
      <c r="D153" s="1253"/>
      <c r="E153" s="1253"/>
      <c r="F153" s="1253"/>
      <c r="G153" s="1254">
        <v>0</v>
      </c>
      <c r="H153" s="1255"/>
      <c r="I153" s="1256"/>
      <c r="J153" s="1256"/>
      <c r="K153" s="1256"/>
      <c r="L153" s="1256"/>
      <c r="M153" s="1256"/>
      <c r="N153" s="1256"/>
      <c r="O153" s="1256"/>
      <c r="P153" s="1257"/>
      <c r="Q153" s="1231"/>
    </row>
    <row r="154" spans="1:17" ht="14">
      <c r="A154" s="1231"/>
      <c r="B154" s="1289">
        <v>46258</v>
      </c>
      <c r="C154" s="1271">
        <v>0</v>
      </c>
      <c r="D154" s="1290"/>
      <c r="E154" s="1290"/>
      <c r="F154" s="1290"/>
      <c r="G154" s="1291">
        <v>0</v>
      </c>
      <c r="H154" s="1292"/>
      <c r="I154" s="1293"/>
      <c r="J154" s="1293"/>
      <c r="K154" s="1293"/>
      <c r="L154" s="1293"/>
      <c r="M154" s="1293"/>
      <c r="N154" s="1293"/>
      <c r="O154" s="1293"/>
      <c r="P154" s="1294"/>
      <c r="Q154" s="1231"/>
    </row>
    <row r="155" spans="1:17" ht="14">
      <c r="A155" s="1231"/>
      <c r="B155" s="1244">
        <v>46259</v>
      </c>
      <c r="C155" s="1245">
        <v>0</v>
      </c>
      <c r="D155" s="1246"/>
      <c r="E155" s="1246"/>
      <c r="F155" s="1246"/>
      <c r="G155" s="1247">
        <v>0</v>
      </c>
      <c r="H155" s="1248"/>
      <c r="I155" s="1249"/>
      <c r="J155" s="1249"/>
      <c r="K155" s="1249"/>
      <c r="L155" s="1249"/>
      <c r="M155" s="1249"/>
      <c r="N155" s="1249"/>
      <c r="O155" s="1249"/>
      <c r="P155" s="1250"/>
      <c r="Q155" s="1231"/>
    </row>
    <row r="156" spans="1:17" ht="14">
      <c r="A156" s="1231"/>
      <c r="B156" s="1244">
        <v>46260</v>
      </c>
      <c r="C156" s="1245">
        <v>0</v>
      </c>
      <c r="D156" s="1246"/>
      <c r="E156" s="1246"/>
      <c r="F156" s="1246"/>
      <c r="G156" s="1247">
        <v>0</v>
      </c>
      <c r="H156" s="1248"/>
      <c r="I156" s="1249"/>
      <c r="J156" s="1249"/>
      <c r="K156" s="1249"/>
      <c r="L156" s="1249"/>
      <c r="M156" s="1249"/>
      <c r="N156" s="1249"/>
      <c r="O156" s="1249"/>
      <c r="P156" s="1250"/>
      <c r="Q156" s="1231"/>
    </row>
    <row r="157" spans="1:17" ht="14">
      <c r="A157" s="1231"/>
      <c r="B157" s="1244">
        <v>46261</v>
      </c>
      <c r="C157" s="1245">
        <v>0</v>
      </c>
      <c r="D157" s="1246"/>
      <c r="E157" s="1246"/>
      <c r="F157" s="1246"/>
      <c r="G157" s="1247">
        <v>0</v>
      </c>
      <c r="H157" s="1248"/>
      <c r="I157" s="1249"/>
      <c r="J157" s="1249"/>
      <c r="K157" s="1249"/>
      <c r="L157" s="1249"/>
      <c r="M157" s="1249"/>
      <c r="N157" s="1249"/>
      <c r="O157" s="1249"/>
      <c r="P157" s="1250"/>
      <c r="Q157" s="1231"/>
    </row>
    <row r="158" spans="1:17" ht="14">
      <c r="A158" s="1231"/>
      <c r="B158" s="1244">
        <v>46262</v>
      </c>
      <c r="C158" s="1245">
        <v>0</v>
      </c>
      <c r="D158" s="1246"/>
      <c r="E158" s="1246"/>
      <c r="F158" s="1246"/>
      <c r="G158" s="1247">
        <v>0</v>
      </c>
      <c r="H158" s="1248"/>
      <c r="I158" s="1249"/>
      <c r="J158" s="1249"/>
      <c r="K158" s="1249"/>
      <c r="L158" s="1249"/>
      <c r="M158" s="1249"/>
      <c r="N158" s="1249"/>
      <c r="O158" s="1249"/>
      <c r="P158" s="1250"/>
      <c r="Q158" s="1231"/>
    </row>
    <row r="159" spans="1:17" ht="14">
      <c r="A159" s="1231"/>
      <c r="B159" s="1244">
        <v>46263</v>
      </c>
      <c r="C159" s="1245">
        <v>0</v>
      </c>
      <c r="D159" s="1246"/>
      <c r="E159" s="1246"/>
      <c r="F159" s="1246"/>
      <c r="G159" s="1247">
        <v>0</v>
      </c>
      <c r="H159" s="1248"/>
      <c r="I159" s="1249"/>
      <c r="J159" s="1249"/>
      <c r="K159" s="1249"/>
      <c r="L159" s="1249"/>
      <c r="M159" s="1249"/>
      <c r="N159" s="1249"/>
      <c r="O159" s="1249"/>
      <c r="P159" s="1250"/>
      <c r="Q159" s="1231"/>
    </row>
    <row r="160" spans="1:17" ht="14">
      <c r="A160" s="1231"/>
      <c r="B160" s="1251">
        <v>46264</v>
      </c>
      <c r="C160" s="1252">
        <v>0</v>
      </c>
      <c r="D160" s="1253"/>
      <c r="E160" s="1253"/>
      <c r="F160" s="1253"/>
      <c r="G160" s="1254">
        <v>0</v>
      </c>
      <c r="H160" s="1255"/>
      <c r="I160" s="1256"/>
      <c r="J160" s="1256"/>
      <c r="K160" s="1256"/>
      <c r="L160" s="1256"/>
      <c r="M160" s="1256"/>
      <c r="N160" s="1256"/>
      <c r="O160" s="1256"/>
      <c r="P160" s="1257"/>
      <c r="Q160" s="1231"/>
    </row>
    <row r="161" spans="1:17" ht="14">
      <c r="A161" s="1231"/>
      <c r="B161" s="1244">
        <v>46265</v>
      </c>
      <c r="C161" s="1245">
        <v>0</v>
      </c>
      <c r="D161" s="1246"/>
      <c r="E161" s="1246"/>
      <c r="F161" s="1246"/>
      <c r="G161" s="1247">
        <v>0</v>
      </c>
      <c r="H161" s="1248"/>
      <c r="I161" s="1249"/>
      <c r="J161" s="1249"/>
      <c r="K161" s="1249"/>
      <c r="L161" s="1249"/>
      <c r="M161" s="1249"/>
      <c r="N161" s="1249"/>
      <c r="O161" s="1249"/>
      <c r="P161" s="1250"/>
      <c r="Q161" s="1231"/>
    </row>
    <row r="162" spans="1:17" ht="14">
      <c r="A162" s="1231"/>
      <c r="B162" s="1295" t="s">
        <v>414</v>
      </c>
      <c r="C162" s="1286">
        <v>237160</v>
      </c>
      <c r="D162" s="1296">
        <f t="shared" ref="D162:F162" si="8">SUM(D131:D161)</f>
        <v>0</v>
      </c>
      <c r="E162" s="1296">
        <f t="shared" si="8"/>
        <v>0</v>
      </c>
      <c r="F162" s="1296">
        <f t="shared" si="8"/>
        <v>0</v>
      </c>
      <c r="G162" s="1296">
        <v>0</v>
      </c>
      <c r="H162" s="1296">
        <f t="shared" ref="H162:P162" si="9">SUM(H131:H161)</f>
        <v>176460</v>
      </c>
      <c r="I162" s="1296">
        <f t="shared" si="9"/>
        <v>0</v>
      </c>
      <c r="J162" s="1296">
        <f t="shared" si="9"/>
        <v>0</v>
      </c>
      <c r="K162" s="1296">
        <f t="shared" si="9"/>
        <v>40700</v>
      </c>
      <c r="L162" s="1296">
        <f t="shared" si="9"/>
        <v>20000</v>
      </c>
      <c r="M162" s="1296">
        <f t="shared" si="9"/>
        <v>0</v>
      </c>
      <c r="N162" s="1296">
        <f t="shared" si="9"/>
        <v>0</v>
      </c>
      <c r="O162" s="1296">
        <f t="shared" si="9"/>
        <v>0</v>
      </c>
      <c r="P162" s="1297">
        <f t="shared" si="9"/>
        <v>0</v>
      </c>
      <c r="Q162" s="1231"/>
    </row>
    <row r="163" spans="1:17" ht="14">
      <c r="A163" s="1231"/>
      <c r="B163" s="1244">
        <v>46266</v>
      </c>
      <c r="C163" s="1245">
        <v>40700</v>
      </c>
      <c r="D163" s="1246"/>
      <c r="E163" s="1246"/>
      <c r="F163" s="1246"/>
      <c r="G163" s="1247">
        <v>0</v>
      </c>
      <c r="H163" s="1248"/>
      <c r="I163" s="1249"/>
      <c r="J163" s="1249"/>
      <c r="K163" s="1284">
        <v>40700</v>
      </c>
      <c r="L163" s="1249"/>
      <c r="M163" s="1249"/>
      <c r="N163" s="1249"/>
      <c r="O163" s="1249"/>
      <c r="P163" s="1250"/>
      <c r="Q163" s="1231"/>
    </row>
    <row r="164" spans="1:17" ht="14">
      <c r="A164" s="1231"/>
      <c r="B164" s="1244">
        <v>46267</v>
      </c>
      <c r="C164" s="1245">
        <v>0</v>
      </c>
      <c r="D164" s="1246"/>
      <c r="E164" s="1246"/>
      <c r="F164" s="1246"/>
      <c r="G164" s="1247">
        <v>0</v>
      </c>
      <c r="H164" s="1248"/>
      <c r="I164" s="1249"/>
      <c r="J164" s="1249"/>
      <c r="K164" s="1249"/>
      <c r="L164" s="1249"/>
      <c r="M164" s="1249"/>
      <c r="N164" s="1249"/>
      <c r="O164" s="1249"/>
      <c r="P164" s="1250"/>
      <c r="Q164" s="1231"/>
    </row>
    <row r="165" spans="1:17" ht="14">
      <c r="A165" s="1231"/>
      <c r="B165" s="1244">
        <v>46268</v>
      </c>
      <c r="C165" s="1245">
        <v>0</v>
      </c>
      <c r="D165" s="1246"/>
      <c r="E165" s="1246"/>
      <c r="F165" s="1246"/>
      <c r="G165" s="1247">
        <v>0</v>
      </c>
      <c r="H165" s="1248"/>
      <c r="I165" s="1249"/>
      <c r="J165" s="1249"/>
      <c r="K165" s="1249"/>
      <c r="L165" s="1249"/>
      <c r="M165" s="1249"/>
      <c r="N165" s="1249"/>
      <c r="O165" s="1249"/>
      <c r="P165" s="1250"/>
      <c r="Q165" s="1231"/>
    </row>
    <row r="166" spans="1:17" ht="14">
      <c r="A166" s="1231"/>
      <c r="B166" s="1244">
        <v>46269</v>
      </c>
      <c r="C166" s="1245">
        <v>0</v>
      </c>
      <c r="D166" s="1246"/>
      <c r="E166" s="1246"/>
      <c r="F166" s="1246"/>
      <c r="G166" s="1247">
        <v>0</v>
      </c>
      <c r="H166" s="1248"/>
      <c r="I166" s="1249"/>
      <c r="J166" s="1249"/>
      <c r="K166" s="1249"/>
      <c r="L166" s="1249"/>
      <c r="M166" s="1249"/>
      <c r="N166" s="1249"/>
      <c r="O166" s="1249"/>
      <c r="P166" s="1250"/>
      <c r="Q166" s="1231"/>
    </row>
    <row r="167" spans="1:17" ht="14">
      <c r="A167" s="1231"/>
      <c r="B167" s="1244">
        <v>46270</v>
      </c>
      <c r="C167" s="1245">
        <v>0</v>
      </c>
      <c r="D167" s="1246"/>
      <c r="E167" s="1246"/>
      <c r="F167" s="1246"/>
      <c r="G167" s="1247">
        <v>0</v>
      </c>
      <c r="H167" s="1248"/>
      <c r="I167" s="1249"/>
      <c r="J167" s="1249"/>
      <c r="K167" s="1249"/>
      <c r="L167" s="1249"/>
      <c r="M167" s="1249"/>
      <c r="N167" s="1249"/>
      <c r="O167" s="1249"/>
      <c r="P167" s="1250"/>
      <c r="Q167" s="1231"/>
    </row>
    <row r="168" spans="1:17" ht="14">
      <c r="A168" s="1231"/>
      <c r="B168" s="1251">
        <v>46271</v>
      </c>
      <c r="C168" s="1252">
        <v>0</v>
      </c>
      <c r="D168" s="1253"/>
      <c r="E168" s="1253"/>
      <c r="F168" s="1253"/>
      <c r="G168" s="1254">
        <v>0</v>
      </c>
      <c r="H168" s="1255"/>
      <c r="I168" s="1256"/>
      <c r="J168" s="1256"/>
      <c r="K168" s="1256"/>
      <c r="L168" s="1256"/>
      <c r="M168" s="1256"/>
      <c r="N168" s="1256"/>
      <c r="O168" s="1256"/>
      <c r="P168" s="1257"/>
      <c r="Q168" s="1231"/>
    </row>
    <row r="169" spans="1:17" ht="14">
      <c r="A169" s="1231"/>
      <c r="B169" s="1244">
        <v>46272</v>
      </c>
      <c r="C169" s="1245">
        <v>0</v>
      </c>
      <c r="D169" s="1246"/>
      <c r="E169" s="1246"/>
      <c r="F169" s="1246"/>
      <c r="G169" s="1247">
        <v>0</v>
      </c>
      <c r="H169" s="1248"/>
      <c r="I169" s="1249"/>
      <c r="J169" s="1249"/>
      <c r="K169" s="1249"/>
      <c r="L169" s="1249"/>
      <c r="M169" s="1249"/>
      <c r="N169" s="1249"/>
      <c r="O169" s="1249"/>
      <c r="P169" s="1250"/>
      <c r="Q169" s="1231"/>
    </row>
    <row r="170" spans="1:17" ht="14">
      <c r="A170" s="1231"/>
      <c r="B170" s="1244">
        <v>46273</v>
      </c>
      <c r="C170" s="1245">
        <v>0</v>
      </c>
      <c r="D170" s="1246"/>
      <c r="E170" s="1246"/>
      <c r="F170" s="1246"/>
      <c r="G170" s="1247">
        <v>0</v>
      </c>
      <c r="H170" s="1248"/>
      <c r="I170" s="1249"/>
      <c r="J170" s="1249"/>
      <c r="K170" s="1249"/>
      <c r="L170" s="1249"/>
      <c r="M170" s="1249"/>
      <c r="N170" s="1249"/>
      <c r="O170" s="1249"/>
      <c r="P170" s="1250"/>
      <c r="Q170" s="1231"/>
    </row>
    <row r="171" spans="1:17" ht="14">
      <c r="A171" s="1231"/>
      <c r="B171" s="1244">
        <v>46274</v>
      </c>
      <c r="C171" s="1245">
        <v>0</v>
      </c>
      <c r="D171" s="1246"/>
      <c r="E171" s="1246"/>
      <c r="F171" s="1246"/>
      <c r="G171" s="1247">
        <v>0</v>
      </c>
      <c r="H171" s="1248"/>
      <c r="I171" s="1249"/>
      <c r="J171" s="1249"/>
      <c r="K171" s="1249"/>
      <c r="L171" s="1249"/>
      <c r="M171" s="1249"/>
      <c r="N171" s="1249"/>
      <c r="O171" s="1249"/>
      <c r="P171" s="1250"/>
      <c r="Q171" s="1231"/>
    </row>
    <row r="172" spans="1:17" ht="14">
      <c r="A172" s="1231"/>
      <c r="B172" s="1244">
        <v>46275</v>
      </c>
      <c r="C172" s="1245">
        <v>0</v>
      </c>
      <c r="D172" s="1246"/>
      <c r="E172" s="1246"/>
      <c r="F172" s="1246"/>
      <c r="G172" s="1247">
        <v>0</v>
      </c>
      <c r="H172" s="1248"/>
      <c r="I172" s="1249"/>
      <c r="J172" s="1249"/>
      <c r="K172" s="1249"/>
      <c r="L172" s="1249"/>
      <c r="M172" s="1249"/>
      <c r="N172" s="1249"/>
      <c r="O172" s="1249"/>
      <c r="P172" s="1250"/>
      <c r="Q172" s="1231"/>
    </row>
    <row r="173" spans="1:17" ht="14">
      <c r="A173" s="1231"/>
      <c r="B173" s="1244">
        <v>46276</v>
      </c>
      <c r="C173" s="1245">
        <v>0</v>
      </c>
      <c r="D173" s="1246"/>
      <c r="E173" s="1246"/>
      <c r="F173" s="1246"/>
      <c r="G173" s="1247">
        <v>0</v>
      </c>
      <c r="H173" s="1248"/>
      <c r="I173" s="1249"/>
      <c r="J173" s="1249"/>
      <c r="K173" s="1249"/>
      <c r="L173" s="1249"/>
      <c r="M173" s="1249"/>
      <c r="N173" s="1249"/>
      <c r="O173" s="1249"/>
      <c r="P173" s="1250"/>
      <c r="Q173" s="1231"/>
    </row>
    <row r="174" spans="1:17" ht="14">
      <c r="A174" s="1231"/>
      <c r="B174" s="1244">
        <v>46277</v>
      </c>
      <c r="C174" s="1245">
        <v>0</v>
      </c>
      <c r="D174" s="1246"/>
      <c r="E174" s="1246"/>
      <c r="F174" s="1246"/>
      <c r="G174" s="1247">
        <v>0</v>
      </c>
      <c r="H174" s="1248"/>
      <c r="I174" s="1249"/>
      <c r="J174" s="1249"/>
      <c r="K174" s="1249"/>
      <c r="L174" s="1249"/>
      <c r="M174" s="1249"/>
      <c r="N174" s="1249"/>
      <c r="O174" s="1249"/>
      <c r="P174" s="1250"/>
      <c r="Q174" s="1231"/>
    </row>
    <row r="175" spans="1:17" ht="14">
      <c r="A175" s="1231"/>
      <c r="B175" s="1251">
        <v>46278</v>
      </c>
      <c r="C175" s="1252">
        <v>0</v>
      </c>
      <c r="D175" s="1253"/>
      <c r="E175" s="1253"/>
      <c r="F175" s="1253"/>
      <c r="G175" s="1254">
        <v>0</v>
      </c>
      <c r="H175" s="1255"/>
      <c r="I175" s="1256"/>
      <c r="J175" s="1256"/>
      <c r="K175" s="1256"/>
      <c r="L175" s="1256"/>
      <c r="M175" s="1256"/>
      <c r="N175" s="1256"/>
      <c r="O175" s="1256"/>
      <c r="P175" s="1257"/>
      <c r="Q175" s="1231"/>
    </row>
    <row r="176" spans="1:17" ht="14">
      <c r="A176" s="1231"/>
      <c r="B176" s="1244">
        <v>46279</v>
      </c>
      <c r="C176" s="1245">
        <v>0</v>
      </c>
      <c r="D176" s="1246"/>
      <c r="E176" s="1246"/>
      <c r="F176" s="1246"/>
      <c r="G176" s="1247">
        <v>0</v>
      </c>
      <c r="H176" s="1248"/>
      <c r="I176" s="1249"/>
      <c r="J176" s="1249"/>
      <c r="K176" s="1249"/>
      <c r="L176" s="1249"/>
      <c r="M176" s="1249"/>
      <c r="N176" s="1249"/>
      <c r="O176" s="1249"/>
      <c r="P176" s="1250"/>
      <c r="Q176" s="1231"/>
    </row>
    <row r="177" spans="1:17" ht="14">
      <c r="A177" s="1231"/>
      <c r="B177" s="1244">
        <v>46280</v>
      </c>
      <c r="C177" s="1245">
        <v>0</v>
      </c>
      <c r="D177" s="1246"/>
      <c r="E177" s="1246"/>
      <c r="F177" s="1246"/>
      <c r="G177" s="1247">
        <v>0</v>
      </c>
      <c r="H177" s="1248"/>
      <c r="I177" s="1249"/>
      <c r="J177" s="1249"/>
      <c r="K177" s="1249"/>
      <c r="L177" s="1249"/>
      <c r="M177" s="1249"/>
      <c r="N177" s="1249"/>
      <c r="O177" s="1249"/>
      <c r="P177" s="1250"/>
      <c r="Q177" s="1231"/>
    </row>
    <row r="178" spans="1:17" ht="14">
      <c r="A178" s="1231"/>
      <c r="B178" s="1244">
        <v>46281</v>
      </c>
      <c r="C178" s="1245">
        <v>0</v>
      </c>
      <c r="D178" s="1246"/>
      <c r="E178" s="1246"/>
      <c r="F178" s="1246"/>
      <c r="G178" s="1247">
        <v>0</v>
      </c>
      <c r="H178" s="1248"/>
      <c r="I178" s="1249"/>
      <c r="J178" s="1249"/>
      <c r="K178" s="1249"/>
      <c r="L178" s="1249"/>
      <c r="M178" s="1249"/>
      <c r="N178" s="1249"/>
      <c r="O178" s="1249"/>
      <c r="P178" s="1250"/>
      <c r="Q178" s="1231"/>
    </row>
    <row r="179" spans="1:17" ht="14">
      <c r="A179" s="1231"/>
      <c r="B179" s="1244">
        <v>46282</v>
      </c>
      <c r="C179" s="1245">
        <v>0</v>
      </c>
      <c r="D179" s="1246"/>
      <c r="E179" s="1246"/>
      <c r="F179" s="1246"/>
      <c r="G179" s="1247">
        <v>0</v>
      </c>
      <c r="H179" s="1248"/>
      <c r="I179" s="1249"/>
      <c r="J179" s="1249"/>
      <c r="K179" s="1249"/>
      <c r="L179" s="1249"/>
      <c r="M179" s="1249"/>
      <c r="N179" s="1249"/>
      <c r="O179" s="1249"/>
      <c r="P179" s="1250"/>
      <c r="Q179" s="1231"/>
    </row>
    <row r="180" spans="1:17" ht="14">
      <c r="A180" s="1231"/>
      <c r="B180" s="1244">
        <v>46283</v>
      </c>
      <c r="C180" s="1245">
        <v>0</v>
      </c>
      <c r="D180" s="1246"/>
      <c r="E180" s="1246"/>
      <c r="F180" s="1246"/>
      <c r="G180" s="1247">
        <v>0</v>
      </c>
      <c r="H180" s="1248"/>
      <c r="I180" s="1249"/>
      <c r="J180" s="1249"/>
      <c r="K180" s="1249"/>
      <c r="L180" s="1249"/>
      <c r="M180" s="1249"/>
      <c r="N180" s="1249"/>
      <c r="O180" s="1249"/>
      <c r="P180" s="1250"/>
      <c r="Q180" s="1231"/>
    </row>
    <row r="181" spans="1:17" ht="14">
      <c r="A181" s="1231"/>
      <c r="B181" s="1244">
        <v>46284</v>
      </c>
      <c r="C181" s="1245">
        <v>0</v>
      </c>
      <c r="D181" s="1246"/>
      <c r="E181" s="1246"/>
      <c r="F181" s="1246"/>
      <c r="G181" s="1247">
        <v>0</v>
      </c>
      <c r="H181" s="1248"/>
      <c r="I181" s="1249"/>
      <c r="J181" s="1249"/>
      <c r="K181" s="1249"/>
      <c r="L181" s="1249"/>
      <c r="M181" s="1249"/>
      <c r="N181" s="1249"/>
      <c r="O181" s="1249"/>
      <c r="P181" s="1250"/>
      <c r="Q181" s="1231"/>
    </row>
    <row r="182" spans="1:17" ht="14">
      <c r="A182" s="1231"/>
      <c r="B182" s="1251">
        <v>46285</v>
      </c>
      <c r="C182" s="1252">
        <v>0</v>
      </c>
      <c r="D182" s="1253"/>
      <c r="E182" s="1253"/>
      <c r="F182" s="1253"/>
      <c r="G182" s="1254">
        <v>0</v>
      </c>
      <c r="H182" s="1255"/>
      <c r="I182" s="1256"/>
      <c r="J182" s="1256"/>
      <c r="K182" s="1256"/>
      <c r="L182" s="1256"/>
      <c r="M182" s="1256"/>
      <c r="N182" s="1256"/>
      <c r="O182" s="1256"/>
      <c r="P182" s="1257"/>
      <c r="Q182" s="1231"/>
    </row>
    <row r="183" spans="1:17" ht="14">
      <c r="A183" s="1231"/>
      <c r="B183" s="1244">
        <v>46286</v>
      </c>
      <c r="C183" s="1245">
        <v>0</v>
      </c>
      <c r="D183" s="1246"/>
      <c r="E183" s="1246"/>
      <c r="F183" s="1246"/>
      <c r="G183" s="1247">
        <v>0</v>
      </c>
      <c r="H183" s="1248"/>
      <c r="I183" s="1249"/>
      <c r="J183" s="1249"/>
      <c r="K183" s="1249"/>
      <c r="L183" s="1249"/>
      <c r="M183" s="1249"/>
      <c r="N183" s="1249"/>
      <c r="O183" s="1249"/>
      <c r="P183" s="1250"/>
      <c r="Q183" s="1231"/>
    </row>
    <row r="184" spans="1:17" ht="14">
      <c r="A184" s="1231"/>
      <c r="B184" s="1244">
        <v>46287</v>
      </c>
      <c r="C184" s="1245">
        <v>0</v>
      </c>
      <c r="D184" s="1246"/>
      <c r="E184" s="1246"/>
      <c r="F184" s="1246"/>
      <c r="G184" s="1247">
        <v>0</v>
      </c>
      <c r="H184" s="1248"/>
      <c r="I184" s="1249"/>
      <c r="J184" s="1249"/>
      <c r="K184" s="1249"/>
      <c r="L184" s="1249"/>
      <c r="M184" s="1249"/>
      <c r="N184" s="1249"/>
      <c r="O184" s="1249"/>
      <c r="P184" s="1250"/>
      <c r="Q184" s="1231"/>
    </row>
    <row r="185" spans="1:17" ht="14">
      <c r="A185" s="1231"/>
      <c r="B185" s="1244">
        <v>46288</v>
      </c>
      <c r="C185" s="1245">
        <v>0</v>
      </c>
      <c r="D185" s="1246"/>
      <c r="E185" s="1246"/>
      <c r="F185" s="1246"/>
      <c r="G185" s="1247">
        <v>0</v>
      </c>
      <c r="H185" s="1248"/>
      <c r="I185" s="1249"/>
      <c r="J185" s="1249"/>
      <c r="K185" s="1249"/>
      <c r="L185" s="1249"/>
      <c r="M185" s="1249"/>
      <c r="N185" s="1249"/>
      <c r="O185" s="1249"/>
      <c r="P185" s="1250"/>
      <c r="Q185" s="1231"/>
    </row>
    <row r="186" spans="1:17" ht="14">
      <c r="A186" s="1231"/>
      <c r="B186" s="1244">
        <v>46289</v>
      </c>
      <c r="C186" s="1245">
        <v>0</v>
      </c>
      <c r="D186" s="1246"/>
      <c r="E186" s="1246"/>
      <c r="F186" s="1246"/>
      <c r="G186" s="1247">
        <v>0</v>
      </c>
      <c r="H186" s="1248"/>
      <c r="I186" s="1249"/>
      <c r="J186" s="1249"/>
      <c r="K186" s="1249"/>
      <c r="L186" s="1249"/>
      <c r="M186" s="1249"/>
      <c r="N186" s="1249"/>
      <c r="O186" s="1249"/>
      <c r="P186" s="1250"/>
      <c r="Q186" s="1231"/>
    </row>
    <row r="187" spans="1:17" ht="14">
      <c r="A187" s="1231"/>
      <c r="B187" s="1244">
        <v>46290</v>
      </c>
      <c r="C187" s="1245">
        <v>0</v>
      </c>
      <c r="D187" s="1246"/>
      <c r="E187" s="1246"/>
      <c r="F187" s="1246"/>
      <c r="G187" s="1247">
        <v>0</v>
      </c>
      <c r="H187" s="1248"/>
      <c r="I187" s="1249"/>
      <c r="J187" s="1249"/>
      <c r="K187" s="1249"/>
      <c r="L187" s="1249"/>
      <c r="M187" s="1249"/>
      <c r="N187" s="1249"/>
      <c r="O187" s="1249"/>
      <c r="P187" s="1250"/>
      <c r="Q187" s="1231"/>
    </row>
    <row r="188" spans="1:17" ht="14">
      <c r="A188" s="1231"/>
      <c r="B188" s="1244">
        <v>46291</v>
      </c>
      <c r="C188" s="1245">
        <v>0</v>
      </c>
      <c r="D188" s="1246"/>
      <c r="E188" s="1246"/>
      <c r="F188" s="1246"/>
      <c r="G188" s="1247">
        <v>0</v>
      </c>
      <c r="H188" s="1248"/>
      <c r="I188" s="1249"/>
      <c r="J188" s="1249"/>
      <c r="K188" s="1249"/>
      <c r="L188" s="1249"/>
      <c r="M188" s="1249"/>
      <c r="N188" s="1249"/>
      <c r="O188" s="1249"/>
      <c r="P188" s="1250"/>
      <c r="Q188" s="1231"/>
    </row>
    <row r="189" spans="1:17" ht="14">
      <c r="A189" s="1231"/>
      <c r="B189" s="1251">
        <v>46292</v>
      </c>
      <c r="C189" s="1252">
        <v>0</v>
      </c>
      <c r="D189" s="1253"/>
      <c r="E189" s="1253"/>
      <c r="F189" s="1253"/>
      <c r="G189" s="1254">
        <v>0</v>
      </c>
      <c r="H189" s="1255"/>
      <c r="I189" s="1256"/>
      <c r="J189" s="1256"/>
      <c r="K189" s="1256"/>
      <c r="L189" s="1256"/>
      <c r="M189" s="1256"/>
      <c r="N189" s="1256"/>
      <c r="O189" s="1256"/>
      <c r="P189" s="1257"/>
      <c r="Q189" s="1231"/>
    </row>
    <row r="190" spans="1:17" ht="14">
      <c r="A190" s="1231"/>
      <c r="B190" s="1244">
        <v>46293</v>
      </c>
      <c r="C190" s="1245">
        <v>0</v>
      </c>
      <c r="D190" s="1246"/>
      <c r="E190" s="1246"/>
      <c r="F190" s="1246"/>
      <c r="G190" s="1247">
        <v>0</v>
      </c>
      <c r="H190" s="1248"/>
      <c r="I190" s="1249"/>
      <c r="J190" s="1249"/>
      <c r="K190" s="1249"/>
      <c r="L190" s="1249"/>
      <c r="M190" s="1249"/>
      <c r="N190" s="1249"/>
      <c r="O190" s="1249"/>
      <c r="P190" s="1250"/>
      <c r="Q190" s="1231"/>
    </row>
    <row r="191" spans="1:17" ht="14">
      <c r="A191" s="1231"/>
      <c r="B191" s="1244">
        <v>46294</v>
      </c>
      <c r="C191" s="1245">
        <v>0</v>
      </c>
      <c r="D191" s="1246"/>
      <c r="E191" s="1246"/>
      <c r="F191" s="1246"/>
      <c r="G191" s="1247">
        <v>0</v>
      </c>
      <c r="H191" s="1248"/>
      <c r="I191" s="1249"/>
      <c r="J191" s="1249"/>
      <c r="K191" s="1249"/>
      <c r="L191" s="1249"/>
      <c r="M191" s="1249"/>
      <c r="N191" s="1249"/>
      <c r="O191" s="1249"/>
      <c r="P191" s="1250"/>
      <c r="Q191" s="1231"/>
    </row>
    <row r="192" spans="1:17" ht="14">
      <c r="A192" s="1231"/>
      <c r="B192" s="1244">
        <v>46295</v>
      </c>
      <c r="C192" s="1245">
        <v>0</v>
      </c>
      <c r="D192" s="1246"/>
      <c r="E192" s="1246"/>
      <c r="F192" s="1246"/>
      <c r="G192" s="1247">
        <v>0</v>
      </c>
      <c r="H192" s="1248"/>
      <c r="I192" s="1249"/>
      <c r="J192" s="1249"/>
      <c r="K192" s="1249"/>
      <c r="L192" s="1249"/>
      <c r="M192" s="1249"/>
      <c r="N192" s="1249"/>
      <c r="O192" s="1249"/>
      <c r="P192" s="1250"/>
      <c r="Q192" s="1231"/>
    </row>
    <row r="193" spans="1:17" ht="14">
      <c r="A193" s="1231"/>
      <c r="B193" s="1295" t="s">
        <v>414</v>
      </c>
      <c r="C193" s="1286">
        <v>40700</v>
      </c>
      <c r="D193" s="1296">
        <f t="shared" ref="D193:F193" si="10">SUM(D163:D192)</f>
        <v>0</v>
      </c>
      <c r="E193" s="1296">
        <f t="shared" si="10"/>
        <v>0</v>
      </c>
      <c r="F193" s="1296">
        <f t="shared" si="10"/>
        <v>0</v>
      </c>
      <c r="G193" s="1296">
        <v>0</v>
      </c>
      <c r="H193" s="1296">
        <f t="shared" ref="H193:P193" si="11">SUM(H163:H192)</f>
        <v>0</v>
      </c>
      <c r="I193" s="1296">
        <f t="shared" si="11"/>
        <v>0</v>
      </c>
      <c r="J193" s="1296">
        <f t="shared" si="11"/>
        <v>0</v>
      </c>
      <c r="K193" s="1296">
        <f t="shared" si="11"/>
        <v>40700</v>
      </c>
      <c r="L193" s="1296">
        <f t="shared" si="11"/>
        <v>0</v>
      </c>
      <c r="M193" s="1296">
        <f t="shared" si="11"/>
        <v>0</v>
      </c>
      <c r="N193" s="1296">
        <f t="shared" si="11"/>
        <v>0</v>
      </c>
      <c r="O193" s="1296">
        <f t="shared" si="11"/>
        <v>0</v>
      </c>
      <c r="P193" s="1297">
        <f t="shared" si="11"/>
        <v>0</v>
      </c>
      <c r="Q193" s="1231"/>
    </row>
    <row r="194" spans="1:17" ht="14">
      <c r="A194" s="1231"/>
      <c r="B194" s="1244">
        <v>46296</v>
      </c>
      <c r="C194" s="1245">
        <v>40700</v>
      </c>
      <c r="D194" s="1246"/>
      <c r="E194" s="1246"/>
      <c r="F194" s="1246"/>
      <c r="G194" s="1247">
        <v>0</v>
      </c>
      <c r="H194" s="1248"/>
      <c r="I194" s="1249"/>
      <c r="J194" s="1249"/>
      <c r="K194" s="1284">
        <v>40700</v>
      </c>
      <c r="L194" s="1249"/>
      <c r="M194" s="1249"/>
      <c r="N194" s="1249"/>
      <c r="O194" s="1249"/>
      <c r="P194" s="1250"/>
      <c r="Q194" s="1231"/>
    </row>
    <row r="195" spans="1:17" ht="14">
      <c r="A195" s="1231"/>
      <c r="B195" s="1244">
        <v>46297</v>
      </c>
      <c r="C195" s="1245">
        <v>0</v>
      </c>
      <c r="D195" s="1246"/>
      <c r="E195" s="1246"/>
      <c r="F195" s="1246"/>
      <c r="G195" s="1247">
        <v>0</v>
      </c>
      <c r="H195" s="1248"/>
      <c r="I195" s="1249"/>
      <c r="J195" s="1249"/>
      <c r="K195" s="1249"/>
      <c r="L195" s="1249"/>
      <c r="M195" s="1249"/>
      <c r="N195" s="1249"/>
      <c r="O195" s="1249"/>
      <c r="P195" s="1250"/>
      <c r="Q195" s="1231"/>
    </row>
    <row r="196" spans="1:17" ht="14">
      <c r="A196" s="1231"/>
      <c r="B196" s="1244">
        <v>46298</v>
      </c>
      <c r="C196" s="1245">
        <v>0</v>
      </c>
      <c r="D196" s="1246"/>
      <c r="E196" s="1246"/>
      <c r="F196" s="1246"/>
      <c r="G196" s="1247">
        <v>0</v>
      </c>
      <c r="H196" s="1248"/>
      <c r="I196" s="1249"/>
      <c r="J196" s="1249"/>
      <c r="K196" s="1249"/>
      <c r="L196" s="1249"/>
      <c r="M196" s="1249"/>
      <c r="N196" s="1249"/>
      <c r="O196" s="1249"/>
      <c r="P196" s="1250"/>
      <c r="Q196" s="1231"/>
    </row>
    <row r="197" spans="1:17" ht="14">
      <c r="A197" s="1231"/>
      <c r="B197" s="1251">
        <v>46299</v>
      </c>
      <c r="C197" s="1252">
        <v>0</v>
      </c>
      <c r="D197" s="1253"/>
      <c r="E197" s="1253"/>
      <c r="F197" s="1253"/>
      <c r="G197" s="1254">
        <v>0</v>
      </c>
      <c r="H197" s="1255"/>
      <c r="I197" s="1256"/>
      <c r="J197" s="1256"/>
      <c r="K197" s="1256"/>
      <c r="L197" s="1256"/>
      <c r="M197" s="1256"/>
      <c r="N197" s="1256"/>
      <c r="O197" s="1256"/>
      <c r="P197" s="1257"/>
      <c r="Q197" s="1231"/>
    </row>
    <row r="198" spans="1:17" ht="14">
      <c r="A198" s="1231"/>
      <c r="B198" s="1244">
        <v>46300</v>
      </c>
      <c r="C198" s="1245">
        <v>0</v>
      </c>
      <c r="D198" s="1246"/>
      <c r="E198" s="1246"/>
      <c r="F198" s="1246"/>
      <c r="G198" s="1247">
        <v>0</v>
      </c>
      <c r="H198" s="1248"/>
      <c r="I198" s="1249"/>
      <c r="J198" s="1249"/>
      <c r="K198" s="1249"/>
      <c r="L198" s="1249"/>
      <c r="M198" s="1249"/>
      <c r="N198" s="1249"/>
      <c r="O198" s="1249"/>
      <c r="P198" s="1250"/>
      <c r="Q198" s="1231"/>
    </row>
    <row r="199" spans="1:17" ht="14">
      <c r="A199" s="1231"/>
      <c r="B199" s="1244">
        <v>46301</v>
      </c>
      <c r="C199" s="1245">
        <v>0</v>
      </c>
      <c r="D199" s="1246"/>
      <c r="E199" s="1246"/>
      <c r="F199" s="1246"/>
      <c r="G199" s="1247">
        <v>0</v>
      </c>
      <c r="H199" s="1248"/>
      <c r="I199" s="1249"/>
      <c r="J199" s="1249"/>
      <c r="K199" s="1249"/>
      <c r="L199" s="1249"/>
      <c r="M199" s="1249"/>
      <c r="N199" s="1249"/>
      <c r="O199" s="1249"/>
      <c r="P199" s="1250"/>
      <c r="Q199" s="1231"/>
    </row>
    <row r="200" spans="1:17" ht="14">
      <c r="A200" s="1231"/>
      <c r="B200" s="1244">
        <v>46302</v>
      </c>
      <c r="C200" s="1245">
        <v>0</v>
      </c>
      <c r="D200" s="1246"/>
      <c r="E200" s="1246"/>
      <c r="F200" s="1246"/>
      <c r="G200" s="1247">
        <v>0</v>
      </c>
      <c r="H200" s="1248"/>
      <c r="I200" s="1249"/>
      <c r="J200" s="1249"/>
      <c r="K200" s="1249"/>
      <c r="L200" s="1249"/>
      <c r="M200" s="1249"/>
      <c r="N200" s="1249"/>
      <c r="O200" s="1249"/>
      <c r="P200" s="1250"/>
      <c r="Q200" s="1231"/>
    </row>
    <row r="201" spans="1:17" ht="14">
      <c r="A201" s="1231"/>
      <c r="B201" s="1244">
        <v>46303</v>
      </c>
      <c r="C201" s="1245">
        <v>0</v>
      </c>
      <c r="D201" s="1246"/>
      <c r="E201" s="1246"/>
      <c r="F201" s="1246"/>
      <c r="G201" s="1247">
        <v>0</v>
      </c>
      <c r="H201" s="1248"/>
      <c r="I201" s="1249"/>
      <c r="J201" s="1249"/>
      <c r="K201" s="1249"/>
      <c r="L201" s="1249"/>
      <c r="M201" s="1249"/>
      <c r="N201" s="1249"/>
      <c r="O201" s="1249"/>
      <c r="P201" s="1250"/>
      <c r="Q201" s="1231"/>
    </row>
    <row r="202" spans="1:17" ht="14">
      <c r="A202" s="1231"/>
      <c r="B202" s="1244">
        <v>46304</v>
      </c>
      <c r="C202" s="1245">
        <v>0</v>
      </c>
      <c r="D202" s="1246"/>
      <c r="E202" s="1246"/>
      <c r="F202" s="1246"/>
      <c r="G202" s="1247">
        <v>0</v>
      </c>
      <c r="H202" s="1248"/>
      <c r="I202" s="1249"/>
      <c r="J202" s="1249"/>
      <c r="K202" s="1249"/>
      <c r="L202" s="1249"/>
      <c r="M202" s="1249"/>
      <c r="N202" s="1249"/>
      <c r="O202" s="1249"/>
      <c r="P202" s="1250"/>
      <c r="Q202" s="1231"/>
    </row>
    <row r="203" spans="1:17" ht="14">
      <c r="A203" s="1231"/>
      <c r="B203" s="1244">
        <v>46305</v>
      </c>
      <c r="C203" s="1245">
        <v>0</v>
      </c>
      <c r="D203" s="1246"/>
      <c r="E203" s="1246"/>
      <c r="F203" s="1246"/>
      <c r="G203" s="1247">
        <v>0</v>
      </c>
      <c r="H203" s="1248"/>
      <c r="I203" s="1249"/>
      <c r="J203" s="1249"/>
      <c r="K203" s="1249"/>
      <c r="L203" s="1249"/>
      <c r="M203" s="1249"/>
      <c r="N203" s="1249"/>
      <c r="O203" s="1249"/>
      <c r="P203" s="1250"/>
      <c r="Q203" s="1231"/>
    </row>
    <row r="204" spans="1:17" ht="14">
      <c r="A204" s="1231"/>
      <c r="B204" s="1251">
        <v>46306</v>
      </c>
      <c r="C204" s="1252">
        <v>0</v>
      </c>
      <c r="D204" s="1253"/>
      <c r="E204" s="1253"/>
      <c r="F204" s="1253"/>
      <c r="G204" s="1254">
        <v>0</v>
      </c>
      <c r="H204" s="1255"/>
      <c r="I204" s="1256"/>
      <c r="J204" s="1256"/>
      <c r="K204" s="1256"/>
      <c r="L204" s="1256"/>
      <c r="M204" s="1256"/>
      <c r="N204" s="1256"/>
      <c r="O204" s="1256"/>
      <c r="P204" s="1257"/>
      <c r="Q204" s="1231"/>
    </row>
    <row r="205" spans="1:17" ht="14">
      <c r="A205" s="1231"/>
      <c r="B205" s="1244">
        <v>46307</v>
      </c>
      <c r="C205" s="1245">
        <v>0</v>
      </c>
      <c r="D205" s="1246"/>
      <c r="E205" s="1246"/>
      <c r="F205" s="1246"/>
      <c r="G205" s="1247">
        <v>0</v>
      </c>
      <c r="H205" s="1248"/>
      <c r="I205" s="1249"/>
      <c r="J205" s="1249"/>
      <c r="K205" s="1249"/>
      <c r="L205" s="1249"/>
      <c r="M205" s="1249"/>
      <c r="N205" s="1249"/>
      <c r="O205" s="1249"/>
      <c r="P205" s="1250"/>
      <c r="Q205" s="1231"/>
    </row>
    <row r="206" spans="1:17" ht="14">
      <c r="A206" s="1231"/>
      <c r="B206" s="1244">
        <v>46308</v>
      </c>
      <c r="C206" s="1245">
        <v>0</v>
      </c>
      <c r="D206" s="1246"/>
      <c r="E206" s="1246"/>
      <c r="F206" s="1246"/>
      <c r="G206" s="1247">
        <v>0</v>
      </c>
      <c r="H206" s="1248"/>
      <c r="I206" s="1249"/>
      <c r="J206" s="1249"/>
      <c r="K206" s="1249"/>
      <c r="L206" s="1249"/>
      <c r="M206" s="1249"/>
      <c r="N206" s="1249"/>
      <c r="O206" s="1249"/>
      <c r="P206" s="1250"/>
      <c r="Q206" s="1231"/>
    </row>
    <row r="207" spans="1:17" ht="14">
      <c r="A207" s="1231"/>
      <c r="B207" s="1244">
        <v>46309</v>
      </c>
      <c r="C207" s="1245">
        <v>0</v>
      </c>
      <c r="D207" s="1246"/>
      <c r="E207" s="1246"/>
      <c r="F207" s="1246"/>
      <c r="G207" s="1247">
        <v>0</v>
      </c>
      <c r="H207" s="1248"/>
      <c r="I207" s="1249"/>
      <c r="J207" s="1249"/>
      <c r="K207" s="1249"/>
      <c r="L207" s="1249"/>
      <c r="M207" s="1249"/>
      <c r="N207" s="1249"/>
      <c r="O207" s="1249"/>
      <c r="P207" s="1250"/>
      <c r="Q207" s="1231"/>
    </row>
    <row r="208" spans="1:17" ht="14">
      <c r="A208" s="1231"/>
      <c r="B208" s="1244">
        <v>46310</v>
      </c>
      <c r="C208" s="1245">
        <v>0</v>
      </c>
      <c r="D208" s="1246"/>
      <c r="E208" s="1246"/>
      <c r="F208" s="1246"/>
      <c r="G208" s="1247">
        <v>0</v>
      </c>
      <c r="H208" s="1248"/>
      <c r="I208" s="1249"/>
      <c r="J208" s="1249"/>
      <c r="K208" s="1249"/>
      <c r="L208" s="1249"/>
      <c r="M208" s="1249"/>
      <c r="N208" s="1249"/>
      <c r="O208" s="1249"/>
      <c r="P208" s="1250"/>
      <c r="Q208" s="1231"/>
    </row>
    <row r="209" spans="1:17" ht="14">
      <c r="A209" s="1231"/>
      <c r="B209" s="1244">
        <v>46311</v>
      </c>
      <c r="C209" s="1245">
        <v>0</v>
      </c>
      <c r="D209" s="1246"/>
      <c r="E209" s="1246"/>
      <c r="F209" s="1246"/>
      <c r="G209" s="1247">
        <v>0</v>
      </c>
      <c r="H209" s="1248"/>
      <c r="I209" s="1249"/>
      <c r="J209" s="1249"/>
      <c r="K209" s="1249"/>
      <c r="L209" s="1249"/>
      <c r="M209" s="1249"/>
      <c r="N209" s="1249"/>
      <c r="O209" s="1249"/>
      <c r="P209" s="1250"/>
      <c r="Q209" s="1231"/>
    </row>
    <row r="210" spans="1:17" ht="14">
      <c r="A210" s="1231"/>
      <c r="B210" s="1244">
        <v>46312</v>
      </c>
      <c r="C210" s="1245">
        <v>0</v>
      </c>
      <c r="D210" s="1246"/>
      <c r="E210" s="1246"/>
      <c r="F210" s="1246"/>
      <c r="G210" s="1247">
        <v>0</v>
      </c>
      <c r="H210" s="1248"/>
      <c r="I210" s="1249"/>
      <c r="J210" s="1249"/>
      <c r="K210" s="1249"/>
      <c r="L210" s="1249"/>
      <c r="M210" s="1249"/>
      <c r="N210" s="1249"/>
      <c r="O210" s="1249"/>
      <c r="P210" s="1250"/>
      <c r="Q210" s="1231"/>
    </row>
    <row r="211" spans="1:17" ht="14">
      <c r="A211" s="1231"/>
      <c r="B211" s="1251">
        <v>46313</v>
      </c>
      <c r="C211" s="1252">
        <v>0</v>
      </c>
      <c r="D211" s="1253"/>
      <c r="E211" s="1253"/>
      <c r="F211" s="1253"/>
      <c r="G211" s="1254">
        <v>0</v>
      </c>
      <c r="H211" s="1255"/>
      <c r="I211" s="1256"/>
      <c r="J211" s="1256"/>
      <c r="K211" s="1256"/>
      <c r="L211" s="1256"/>
      <c r="M211" s="1256"/>
      <c r="N211" s="1256"/>
      <c r="O211" s="1256"/>
      <c r="P211" s="1257"/>
      <c r="Q211" s="1231"/>
    </row>
    <row r="212" spans="1:17" ht="14">
      <c r="A212" s="1231"/>
      <c r="B212" s="1244">
        <v>46314</v>
      </c>
      <c r="C212" s="1245">
        <v>0</v>
      </c>
      <c r="D212" s="1246"/>
      <c r="E212" s="1246"/>
      <c r="F212" s="1246"/>
      <c r="G212" s="1247">
        <v>0</v>
      </c>
      <c r="H212" s="1248"/>
      <c r="I212" s="1249"/>
      <c r="J212" s="1249"/>
      <c r="K212" s="1249"/>
      <c r="L212" s="1249"/>
      <c r="M212" s="1249"/>
      <c r="N212" s="1249"/>
      <c r="O212" s="1249"/>
      <c r="P212" s="1250"/>
      <c r="Q212" s="1231"/>
    </row>
    <row r="213" spans="1:17" ht="14">
      <c r="A213" s="1231"/>
      <c r="B213" s="1244">
        <v>46315</v>
      </c>
      <c r="C213" s="1245">
        <v>0</v>
      </c>
      <c r="D213" s="1246"/>
      <c r="E213" s="1246"/>
      <c r="F213" s="1246"/>
      <c r="G213" s="1247">
        <v>0</v>
      </c>
      <c r="H213" s="1248"/>
      <c r="I213" s="1249"/>
      <c r="J213" s="1249"/>
      <c r="K213" s="1249"/>
      <c r="L213" s="1249"/>
      <c r="M213" s="1249"/>
      <c r="N213" s="1249"/>
      <c r="O213" s="1249"/>
      <c r="P213" s="1250"/>
      <c r="Q213" s="1231"/>
    </row>
    <row r="214" spans="1:17" ht="14">
      <c r="A214" s="1231"/>
      <c r="B214" s="1244">
        <v>46316</v>
      </c>
      <c r="C214" s="1245">
        <v>0</v>
      </c>
      <c r="D214" s="1246"/>
      <c r="E214" s="1246"/>
      <c r="F214" s="1246"/>
      <c r="G214" s="1247">
        <v>0</v>
      </c>
      <c r="H214" s="1248"/>
      <c r="I214" s="1249"/>
      <c r="J214" s="1249"/>
      <c r="K214" s="1249"/>
      <c r="L214" s="1249"/>
      <c r="M214" s="1249"/>
      <c r="N214" s="1249"/>
      <c r="O214" s="1249"/>
      <c r="P214" s="1250"/>
      <c r="Q214" s="1231"/>
    </row>
    <row r="215" spans="1:17" ht="14">
      <c r="A215" s="1231"/>
      <c r="B215" s="1244">
        <v>46317</v>
      </c>
      <c r="C215" s="1245">
        <v>0</v>
      </c>
      <c r="D215" s="1246"/>
      <c r="E215" s="1246"/>
      <c r="F215" s="1246"/>
      <c r="G215" s="1247">
        <v>0</v>
      </c>
      <c r="H215" s="1248"/>
      <c r="I215" s="1249"/>
      <c r="J215" s="1249"/>
      <c r="K215" s="1249"/>
      <c r="L215" s="1249"/>
      <c r="M215" s="1249"/>
      <c r="N215" s="1249"/>
      <c r="O215" s="1249"/>
      <c r="P215" s="1250"/>
      <c r="Q215" s="1231"/>
    </row>
    <row r="216" spans="1:17" ht="14">
      <c r="A216" s="1231"/>
      <c r="B216" s="1244">
        <v>46318</v>
      </c>
      <c r="C216" s="1245">
        <v>0</v>
      </c>
      <c r="D216" s="1246"/>
      <c r="E216" s="1246"/>
      <c r="F216" s="1246"/>
      <c r="G216" s="1247">
        <v>0</v>
      </c>
      <c r="H216" s="1248"/>
      <c r="I216" s="1249"/>
      <c r="J216" s="1249"/>
      <c r="K216" s="1249"/>
      <c r="L216" s="1249"/>
      <c r="M216" s="1249"/>
      <c r="N216" s="1249"/>
      <c r="O216" s="1249"/>
      <c r="P216" s="1250"/>
      <c r="Q216" s="1231"/>
    </row>
    <row r="217" spans="1:17" ht="14">
      <c r="A217" s="1231"/>
      <c r="B217" s="1244">
        <v>46319</v>
      </c>
      <c r="C217" s="1245">
        <v>0</v>
      </c>
      <c r="D217" s="1246"/>
      <c r="E217" s="1246"/>
      <c r="F217" s="1246"/>
      <c r="G217" s="1247">
        <v>0</v>
      </c>
      <c r="H217" s="1248"/>
      <c r="I217" s="1249"/>
      <c r="J217" s="1249"/>
      <c r="K217" s="1249"/>
      <c r="L217" s="1249"/>
      <c r="M217" s="1249"/>
      <c r="N217" s="1249"/>
      <c r="O217" s="1249"/>
      <c r="P217" s="1250"/>
      <c r="Q217" s="1231"/>
    </row>
    <row r="218" spans="1:17" ht="14">
      <c r="A218" s="1231"/>
      <c r="B218" s="1251">
        <v>46320</v>
      </c>
      <c r="C218" s="1252">
        <v>0</v>
      </c>
      <c r="D218" s="1253"/>
      <c r="E218" s="1253"/>
      <c r="F218" s="1253"/>
      <c r="G218" s="1254">
        <v>0</v>
      </c>
      <c r="H218" s="1255"/>
      <c r="I218" s="1256"/>
      <c r="J218" s="1256"/>
      <c r="K218" s="1256"/>
      <c r="L218" s="1256"/>
      <c r="M218" s="1256"/>
      <c r="N218" s="1256"/>
      <c r="O218" s="1256"/>
      <c r="P218" s="1257"/>
      <c r="Q218" s="1231"/>
    </row>
    <row r="219" spans="1:17" ht="14">
      <c r="A219" s="1231"/>
      <c r="B219" s="1244">
        <v>46321</v>
      </c>
      <c r="C219" s="1245">
        <v>0</v>
      </c>
      <c r="D219" s="1246"/>
      <c r="E219" s="1246"/>
      <c r="F219" s="1246"/>
      <c r="G219" s="1247">
        <v>0</v>
      </c>
      <c r="H219" s="1248"/>
      <c r="I219" s="1249"/>
      <c r="J219" s="1249"/>
      <c r="K219" s="1249"/>
      <c r="L219" s="1249"/>
      <c r="M219" s="1249"/>
      <c r="N219" s="1249"/>
      <c r="O219" s="1249"/>
      <c r="P219" s="1250"/>
      <c r="Q219" s="1231"/>
    </row>
    <row r="220" spans="1:17" ht="14">
      <c r="A220" s="1231"/>
      <c r="B220" s="1244">
        <v>46322</v>
      </c>
      <c r="C220" s="1245">
        <v>0</v>
      </c>
      <c r="D220" s="1246"/>
      <c r="E220" s="1246"/>
      <c r="F220" s="1246"/>
      <c r="G220" s="1247">
        <v>0</v>
      </c>
      <c r="H220" s="1248"/>
      <c r="I220" s="1249"/>
      <c r="J220" s="1249"/>
      <c r="K220" s="1249"/>
      <c r="L220" s="1249"/>
      <c r="M220" s="1249"/>
      <c r="N220" s="1249"/>
      <c r="O220" s="1249"/>
      <c r="P220" s="1250"/>
      <c r="Q220" s="1231"/>
    </row>
    <row r="221" spans="1:17" ht="14">
      <c r="A221" s="1231"/>
      <c r="B221" s="1244">
        <v>46323</v>
      </c>
      <c r="C221" s="1245">
        <v>0</v>
      </c>
      <c r="D221" s="1246"/>
      <c r="E221" s="1246"/>
      <c r="F221" s="1246"/>
      <c r="G221" s="1247">
        <v>0</v>
      </c>
      <c r="H221" s="1248"/>
      <c r="I221" s="1249"/>
      <c r="J221" s="1249"/>
      <c r="K221" s="1249"/>
      <c r="L221" s="1249"/>
      <c r="M221" s="1249"/>
      <c r="N221" s="1249"/>
      <c r="O221" s="1249"/>
      <c r="P221" s="1250"/>
      <c r="Q221" s="1231"/>
    </row>
    <row r="222" spans="1:17" ht="14">
      <c r="A222" s="1231"/>
      <c r="B222" s="1244">
        <v>46324</v>
      </c>
      <c r="C222" s="1245">
        <v>0</v>
      </c>
      <c r="D222" s="1246"/>
      <c r="E222" s="1246"/>
      <c r="F222" s="1246"/>
      <c r="G222" s="1247">
        <v>0</v>
      </c>
      <c r="H222" s="1248"/>
      <c r="I222" s="1249"/>
      <c r="J222" s="1249"/>
      <c r="K222" s="1249"/>
      <c r="L222" s="1249"/>
      <c r="M222" s="1249"/>
      <c r="N222" s="1249"/>
      <c r="O222" s="1249"/>
      <c r="P222" s="1250"/>
      <c r="Q222" s="1231"/>
    </row>
    <row r="223" spans="1:17" ht="14">
      <c r="A223" s="1231"/>
      <c r="B223" s="1244">
        <v>46325</v>
      </c>
      <c r="C223" s="1245">
        <v>0</v>
      </c>
      <c r="D223" s="1246"/>
      <c r="E223" s="1246"/>
      <c r="F223" s="1246"/>
      <c r="G223" s="1247">
        <v>0</v>
      </c>
      <c r="H223" s="1248"/>
      <c r="I223" s="1249"/>
      <c r="J223" s="1249"/>
      <c r="K223" s="1249"/>
      <c r="L223" s="1249"/>
      <c r="M223" s="1249"/>
      <c r="N223" s="1249"/>
      <c r="O223" s="1249"/>
      <c r="P223" s="1250"/>
      <c r="Q223" s="1231"/>
    </row>
    <row r="224" spans="1:17" ht="14">
      <c r="A224" s="1231"/>
      <c r="B224" s="1244">
        <v>46326</v>
      </c>
      <c r="C224" s="1245">
        <v>0</v>
      </c>
      <c r="D224" s="1246"/>
      <c r="E224" s="1246"/>
      <c r="F224" s="1246"/>
      <c r="G224" s="1247">
        <v>0</v>
      </c>
      <c r="H224" s="1248"/>
      <c r="I224" s="1249"/>
      <c r="J224" s="1249"/>
      <c r="K224" s="1249"/>
      <c r="L224" s="1249"/>
      <c r="M224" s="1249"/>
      <c r="N224" s="1249"/>
      <c r="O224" s="1249"/>
      <c r="P224" s="1250"/>
      <c r="Q224" s="1231"/>
    </row>
    <row r="225" spans="1:17" ht="14">
      <c r="A225" s="1231"/>
      <c r="B225" s="1274" t="s">
        <v>414</v>
      </c>
      <c r="C225" s="1275">
        <v>40700</v>
      </c>
      <c r="D225" s="1296">
        <f t="shared" ref="D225:F225" si="12">SUM(D194:D224)</f>
        <v>0</v>
      </c>
      <c r="E225" s="1296">
        <f t="shared" si="12"/>
        <v>0</v>
      </c>
      <c r="F225" s="1296">
        <f t="shared" si="12"/>
        <v>0</v>
      </c>
      <c r="G225" s="1276">
        <v>0</v>
      </c>
      <c r="H225" s="1296">
        <f t="shared" ref="H225:P225" si="13">SUM(H194:H224)</f>
        <v>0</v>
      </c>
      <c r="I225" s="1296">
        <f t="shared" si="13"/>
        <v>0</v>
      </c>
      <c r="J225" s="1296">
        <f t="shared" si="13"/>
        <v>0</v>
      </c>
      <c r="K225" s="1296">
        <f t="shared" si="13"/>
        <v>40700</v>
      </c>
      <c r="L225" s="1296">
        <f t="shared" si="13"/>
        <v>0</v>
      </c>
      <c r="M225" s="1296">
        <f t="shared" si="13"/>
        <v>0</v>
      </c>
      <c r="N225" s="1296">
        <f t="shared" si="13"/>
        <v>0</v>
      </c>
      <c r="O225" s="1296">
        <f t="shared" si="13"/>
        <v>0</v>
      </c>
      <c r="P225" s="1297">
        <f t="shared" si="13"/>
        <v>0</v>
      </c>
      <c r="Q225" s="1231"/>
    </row>
    <row r="226" spans="1:17" ht="14">
      <c r="A226" s="1231"/>
      <c r="B226" s="1244">
        <v>46327</v>
      </c>
      <c r="C226" s="1245">
        <v>40700</v>
      </c>
      <c r="D226" s="1246"/>
      <c r="E226" s="1246"/>
      <c r="F226" s="1246"/>
      <c r="G226" s="1247">
        <v>0</v>
      </c>
      <c r="H226" s="1248"/>
      <c r="I226" s="1249"/>
      <c r="J226" s="1249"/>
      <c r="K226" s="1284">
        <v>40700</v>
      </c>
      <c r="L226" s="1249"/>
      <c r="M226" s="1249"/>
      <c r="N226" s="1249"/>
      <c r="O226" s="1249"/>
      <c r="P226" s="1250"/>
      <c r="Q226" s="1231"/>
    </row>
    <row r="227" spans="1:17" ht="14">
      <c r="A227" s="1231"/>
      <c r="B227" s="1244">
        <v>46328</v>
      </c>
      <c r="C227" s="1245">
        <v>0</v>
      </c>
      <c r="D227" s="1246"/>
      <c r="E227" s="1246"/>
      <c r="F227" s="1246"/>
      <c r="G227" s="1247">
        <v>0</v>
      </c>
      <c r="H227" s="1248"/>
      <c r="I227" s="1249"/>
      <c r="J227" s="1249"/>
      <c r="K227" s="1249"/>
      <c r="L227" s="1249"/>
      <c r="M227" s="1249"/>
      <c r="N227" s="1249"/>
      <c r="O227" s="1249"/>
      <c r="P227" s="1250"/>
      <c r="Q227" s="1231"/>
    </row>
    <row r="228" spans="1:17" ht="14">
      <c r="A228" s="1231"/>
      <c r="B228" s="1244">
        <v>46329</v>
      </c>
      <c r="C228" s="1245">
        <v>0</v>
      </c>
      <c r="D228" s="1246"/>
      <c r="E228" s="1246"/>
      <c r="F228" s="1246"/>
      <c r="G228" s="1247">
        <v>0</v>
      </c>
      <c r="H228" s="1248"/>
      <c r="I228" s="1249"/>
      <c r="J228" s="1249"/>
      <c r="K228" s="1249"/>
      <c r="L228" s="1249"/>
      <c r="M228" s="1249"/>
      <c r="N228" s="1249"/>
      <c r="O228" s="1249"/>
      <c r="P228" s="1250"/>
      <c r="Q228" s="1231"/>
    </row>
    <row r="229" spans="1:17" ht="14">
      <c r="A229" s="1231"/>
      <c r="B229" s="1244">
        <v>46330</v>
      </c>
      <c r="C229" s="1245">
        <v>0</v>
      </c>
      <c r="D229" s="1246"/>
      <c r="E229" s="1246"/>
      <c r="F229" s="1246"/>
      <c r="G229" s="1247">
        <v>0</v>
      </c>
      <c r="H229" s="1248"/>
      <c r="I229" s="1249"/>
      <c r="J229" s="1249"/>
      <c r="K229" s="1249"/>
      <c r="L229" s="1249"/>
      <c r="M229" s="1249"/>
      <c r="N229" s="1249"/>
      <c r="O229" s="1249"/>
      <c r="P229" s="1250"/>
      <c r="Q229" s="1231"/>
    </row>
    <row r="230" spans="1:17" ht="14">
      <c r="A230" s="1231"/>
      <c r="B230" s="1244">
        <v>46331</v>
      </c>
      <c r="C230" s="1245">
        <v>0</v>
      </c>
      <c r="D230" s="1246"/>
      <c r="E230" s="1246"/>
      <c r="F230" s="1246"/>
      <c r="G230" s="1247">
        <v>0</v>
      </c>
      <c r="H230" s="1248"/>
      <c r="I230" s="1249"/>
      <c r="J230" s="1249"/>
      <c r="K230" s="1249"/>
      <c r="L230" s="1249"/>
      <c r="M230" s="1249"/>
      <c r="N230" s="1249"/>
      <c r="O230" s="1249"/>
      <c r="P230" s="1250"/>
      <c r="Q230" s="1231"/>
    </row>
    <row r="231" spans="1:17" ht="14">
      <c r="A231" s="1231"/>
      <c r="B231" s="1244">
        <v>46332</v>
      </c>
      <c r="C231" s="1245">
        <v>0</v>
      </c>
      <c r="D231" s="1246"/>
      <c r="E231" s="1246"/>
      <c r="F231" s="1246"/>
      <c r="G231" s="1247">
        <v>0</v>
      </c>
      <c r="H231" s="1248"/>
      <c r="I231" s="1249"/>
      <c r="J231" s="1249"/>
      <c r="K231" s="1249"/>
      <c r="L231" s="1249"/>
      <c r="M231" s="1249"/>
      <c r="N231" s="1249"/>
      <c r="O231" s="1249"/>
      <c r="P231" s="1250"/>
      <c r="Q231" s="1231"/>
    </row>
    <row r="232" spans="1:17" ht="15.5">
      <c r="A232" s="1298"/>
      <c r="B232" s="1244">
        <v>46333</v>
      </c>
      <c r="C232" s="1245">
        <v>0</v>
      </c>
      <c r="D232" s="1246"/>
      <c r="E232" s="1246"/>
      <c r="F232" s="1246"/>
      <c r="G232" s="1247">
        <v>0</v>
      </c>
      <c r="H232" s="1248"/>
      <c r="I232" s="1249"/>
      <c r="J232" s="1249"/>
      <c r="K232" s="1249"/>
      <c r="L232" s="1249"/>
      <c r="M232" s="1249"/>
      <c r="N232" s="1249"/>
      <c r="O232" s="1249"/>
      <c r="P232" s="1250"/>
      <c r="Q232" s="1298"/>
    </row>
    <row r="233" spans="1:17" ht="15.5">
      <c r="A233" s="1298"/>
      <c r="B233" s="1244">
        <v>46334</v>
      </c>
      <c r="C233" s="1245">
        <v>0</v>
      </c>
      <c r="D233" s="1246"/>
      <c r="E233" s="1246"/>
      <c r="F233" s="1246"/>
      <c r="G233" s="1247">
        <v>0</v>
      </c>
      <c r="H233" s="1248"/>
      <c r="I233" s="1249"/>
      <c r="J233" s="1249"/>
      <c r="K233" s="1249"/>
      <c r="L233" s="1249"/>
      <c r="M233" s="1249"/>
      <c r="N233" s="1249"/>
      <c r="O233" s="1249"/>
      <c r="P233" s="1250"/>
      <c r="Q233" s="1298"/>
    </row>
    <row r="234" spans="1:17" ht="15.5">
      <c r="A234" s="1298"/>
      <c r="B234" s="1244">
        <v>46335</v>
      </c>
      <c r="C234" s="1245">
        <v>0</v>
      </c>
      <c r="D234" s="1246"/>
      <c r="E234" s="1246"/>
      <c r="F234" s="1246"/>
      <c r="G234" s="1247">
        <v>0</v>
      </c>
      <c r="H234" s="1248"/>
      <c r="I234" s="1249"/>
      <c r="J234" s="1249"/>
      <c r="K234" s="1249"/>
      <c r="L234" s="1249"/>
      <c r="M234" s="1249"/>
      <c r="N234" s="1249"/>
      <c r="O234" s="1249"/>
      <c r="P234" s="1250"/>
      <c r="Q234" s="1298"/>
    </row>
    <row r="235" spans="1:17" ht="15.5">
      <c r="A235" s="1298"/>
      <c r="B235" s="1244">
        <v>46336</v>
      </c>
      <c r="C235" s="1245">
        <v>0</v>
      </c>
      <c r="D235" s="1246"/>
      <c r="E235" s="1246"/>
      <c r="F235" s="1246"/>
      <c r="G235" s="1247">
        <v>0</v>
      </c>
      <c r="H235" s="1248"/>
      <c r="I235" s="1249"/>
      <c r="J235" s="1249"/>
      <c r="K235" s="1249"/>
      <c r="L235" s="1249"/>
      <c r="M235" s="1249"/>
      <c r="N235" s="1249"/>
      <c r="O235" s="1249"/>
      <c r="P235" s="1250"/>
      <c r="Q235" s="1298"/>
    </row>
    <row r="236" spans="1:17" ht="15.5">
      <c r="A236" s="1298"/>
      <c r="B236" s="1244">
        <v>46337</v>
      </c>
      <c r="C236" s="1245">
        <v>0</v>
      </c>
      <c r="D236" s="1246"/>
      <c r="E236" s="1246"/>
      <c r="F236" s="1246"/>
      <c r="G236" s="1247">
        <v>0</v>
      </c>
      <c r="H236" s="1248"/>
      <c r="I236" s="1249"/>
      <c r="J236" s="1249"/>
      <c r="K236" s="1249"/>
      <c r="L236" s="1249"/>
      <c r="M236" s="1249"/>
      <c r="N236" s="1249"/>
      <c r="O236" s="1249"/>
      <c r="P236" s="1250"/>
      <c r="Q236" s="1298"/>
    </row>
    <row r="237" spans="1:17" ht="15.5">
      <c r="A237" s="1298"/>
      <c r="B237" s="1244">
        <v>46338</v>
      </c>
      <c r="C237" s="1245">
        <v>0</v>
      </c>
      <c r="D237" s="1246"/>
      <c r="E237" s="1246"/>
      <c r="F237" s="1246"/>
      <c r="G237" s="1247">
        <v>0</v>
      </c>
      <c r="H237" s="1248"/>
      <c r="I237" s="1249"/>
      <c r="J237" s="1249"/>
      <c r="K237" s="1249"/>
      <c r="L237" s="1249"/>
      <c r="M237" s="1249"/>
      <c r="N237" s="1249"/>
      <c r="O237" s="1249"/>
      <c r="P237" s="1250"/>
      <c r="Q237" s="1298"/>
    </row>
    <row r="238" spans="1:17" ht="15.5">
      <c r="A238" s="1298"/>
      <c r="B238" s="1244">
        <v>46339</v>
      </c>
      <c r="C238" s="1245">
        <v>0</v>
      </c>
      <c r="D238" s="1246"/>
      <c r="E238" s="1246"/>
      <c r="F238" s="1246"/>
      <c r="G238" s="1247">
        <v>0</v>
      </c>
      <c r="H238" s="1248"/>
      <c r="I238" s="1249"/>
      <c r="J238" s="1249"/>
      <c r="K238" s="1249"/>
      <c r="L238" s="1249"/>
      <c r="M238" s="1249"/>
      <c r="N238" s="1249"/>
      <c r="O238" s="1249"/>
      <c r="P238" s="1250"/>
      <c r="Q238" s="1298"/>
    </row>
    <row r="239" spans="1:17" ht="15.5">
      <c r="A239" s="1298"/>
      <c r="B239" s="1244">
        <v>46340</v>
      </c>
      <c r="C239" s="1245">
        <v>0</v>
      </c>
      <c r="D239" s="1246"/>
      <c r="E239" s="1246"/>
      <c r="F239" s="1246"/>
      <c r="G239" s="1247">
        <v>0</v>
      </c>
      <c r="H239" s="1248"/>
      <c r="I239" s="1249"/>
      <c r="J239" s="1249"/>
      <c r="K239" s="1249"/>
      <c r="L239" s="1249"/>
      <c r="M239" s="1249"/>
      <c r="N239" s="1249"/>
      <c r="O239" s="1249"/>
      <c r="P239" s="1250"/>
      <c r="Q239" s="1298"/>
    </row>
    <row r="240" spans="1:17" ht="15.5">
      <c r="A240" s="1298"/>
      <c r="B240" s="1244">
        <v>46341</v>
      </c>
      <c r="C240" s="1245">
        <v>0</v>
      </c>
      <c r="D240" s="1246"/>
      <c r="E240" s="1246"/>
      <c r="F240" s="1246"/>
      <c r="G240" s="1247">
        <v>0</v>
      </c>
      <c r="H240" s="1248"/>
      <c r="I240" s="1249"/>
      <c r="J240" s="1249"/>
      <c r="K240" s="1249"/>
      <c r="L240" s="1249"/>
      <c r="M240" s="1249"/>
      <c r="N240" s="1249"/>
      <c r="O240" s="1249"/>
      <c r="P240" s="1250"/>
      <c r="Q240" s="1298"/>
    </row>
    <row r="241" spans="1:17" ht="15.5">
      <c r="A241" s="1298"/>
      <c r="B241" s="1244">
        <v>46342</v>
      </c>
      <c r="C241" s="1245">
        <v>0</v>
      </c>
      <c r="D241" s="1246"/>
      <c r="E241" s="1246"/>
      <c r="F241" s="1246"/>
      <c r="G241" s="1247">
        <v>0</v>
      </c>
      <c r="H241" s="1248"/>
      <c r="I241" s="1249"/>
      <c r="J241" s="1249"/>
      <c r="K241" s="1249"/>
      <c r="L241" s="1249"/>
      <c r="M241" s="1249"/>
      <c r="N241" s="1249"/>
      <c r="O241" s="1249"/>
      <c r="P241" s="1250"/>
      <c r="Q241" s="1298"/>
    </row>
    <row r="242" spans="1:17" ht="15.5">
      <c r="A242" s="1298"/>
      <c r="B242" s="1244">
        <v>46343</v>
      </c>
      <c r="C242" s="1245">
        <v>0</v>
      </c>
      <c r="D242" s="1246"/>
      <c r="E242" s="1246"/>
      <c r="F242" s="1246"/>
      <c r="G242" s="1247">
        <v>0</v>
      </c>
      <c r="H242" s="1248"/>
      <c r="I242" s="1249"/>
      <c r="J242" s="1249"/>
      <c r="K242" s="1249"/>
      <c r="L242" s="1249"/>
      <c r="M242" s="1249"/>
      <c r="N242" s="1249"/>
      <c r="O242" s="1249"/>
      <c r="P242" s="1250"/>
      <c r="Q242" s="1298"/>
    </row>
    <row r="243" spans="1:17" ht="15.5">
      <c r="A243" s="1298"/>
      <c r="B243" s="1244">
        <v>46344</v>
      </c>
      <c r="C243" s="1245">
        <v>0</v>
      </c>
      <c r="D243" s="1246"/>
      <c r="E243" s="1246"/>
      <c r="F243" s="1246"/>
      <c r="G243" s="1247">
        <v>0</v>
      </c>
      <c r="H243" s="1248"/>
      <c r="I243" s="1249"/>
      <c r="J243" s="1249"/>
      <c r="K243" s="1249"/>
      <c r="L243" s="1249"/>
      <c r="M243" s="1249"/>
      <c r="N243" s="1249"/>
      <c r="O243" s="1249"/>
      <c r="P243" s="1250"/>
      <c r="Q243" s="1298"/>
    </row>
    <row r="244" spans="1:17" ht="15.5">
      <c r="A244" s="1298"/>
      <c r="B244" s="1244">
        <v>46345</v>
      </c>
      <c r="C244" s="1245">
        <v>0</v>
      </c>
      <c r="D244" s="1246"/>
      <c r="E244" s="1246"/>
      <c r="F244" s="1246"/>
      <c r="G244" s="1247">
        <v>0</v>
      </c>
      <c r="H244" s="1248"/>
      <c r="I244" s="1249"/>
      <c r="J244" s="1249"/>
      <c r="K244" s="1249"/>
      <c r="L244" s="1249"/>
      <c r="M244" s="1249"/>
      <c r="N244" s="1249"/>
      <c r="O244" s="1249"/>
      <c r="P244" s="1250"/>
      <c r="Q244" s="1298"/>
    </row>
    <row r="245" spans="1:17" ht="15.5">
      <c r="A245" s="1298"/>
      <c r="B245" s="1244">
        <v>46346</v>
      </c>
      <c r="C245" s="1245">
        <v>0</v>
      </c>
      <c r="D245" s="1246"/>
      <c r="E245" s="1246"/>
      <c r="F245" s="1246"/>
      <c r="G245" s="1247">
        <v>0</v>
      </c>
      <c r="H245" s="1248"/>
      <c r="I245" s="1249"/>
      <c r="J245" s="1249"/>
      <c r="K245" s="1249"/>
      <c r="L245" s="1249"/>
      <c r="M245" s="1249"/>
      <c r="N245" s="1249"/>
      <c r="O245" s="1249"/>
      <c r="P245" s="1250"/>
      <c r="Q245" s="1298"/>
    </row>
    <row r="246" spans="1:17" ht="15.5">
      <c r="A246" s="1298"/>
      <c r="B246" s="1244">
        <v>46347</v>
      </c>
      <c r="C246" s="1245">
        <v>0</v>
      </c>
      <c r="D246" s="1246"/>
      <c r="E246" s="1246"/>
      <c r="F246" s="1246"/>
      <c r="G246" s="1247">
        <v>0</v>
      </c>
      <c r="H246" s="1248"/>
      <c r="I246" s="1249"/>
      <c r="J246" s="1249"/>
      <c r="K246" s="1249"/>
      <c r="L246" s="1249"/>
      <c r="M246" s="1249"/>
      <c r="N246" s="1249"/>
      <c r="O246" s="1249"/>
      <c r="P246" s="1250"/>
      <c r="Q246" s="1298"/>
    </row>
    <row r="247" spans="1:17" ht="15.5">
      <c r="A247" s="1298"/>
      <c r="B247" s="1244">
        <v>46348</v>
      </c>
      <c r="C247" s="1245">
        <v>0</v>
      </c>
      <c r="D247" s="1246"/>
      <c r="E247" s="1246"/>
      <c r="F247" s="1246"/>
      <c r="G247" s="1247">
        <v>0</v>
      </c>
      <c r="H247" s="1248"/>
      <c r="I247" s="1249"/>
      <c r="J247" s="1249"/>
      <c r="K247" s="1249"/>
      <c r="L247" s="1249"/>
      <c r="M247" s="1249"/>
      <c r="N247" s="1249"/>
      <c r="O247" s="1249"/>
      <c r="P247" s="1250"/>
      <c r="Q247" s="1298"/>
    </row>
    <row r="248" spans="1:17" ht="15.5">
      <c r="A248" s="1298"/>
      <c r="B248" s="1244">
        <v>46349</v>
      </c>
      <c r="C248" s="1245">
        <v>0</v>
      </c>
      <c r="D248" s="1246"/>
      <c r="E248" s="1246"/>
      <c r="F248" s="1246"/>
      <c r="G248" s="1247">
        <v>0</v>
      </c>
      <c r="H248" s="1248"/>
      <c r="I248" s="1249"/>
      <c r="J248" s="1249"/>
      <c r="K248" s="1249"/>
      <c r="L248" s="1249"/>
      <c r="M248" s="1249"/>
      <c r="N248" s="1249"/>
      <c r="O248" s="1249"/>
      <c r="P248" s="1250"/>
      <c r="Q248" s="1298"/>
    </row>
    <row r="249" spans="1:17" ht="15.5">
      <c r="A249" s="1298"/>
      <c r="B249" s="1244">
        <v>46350</v>
      </c>
      <c r="C249" s="1245">
        <v>0</v>
      </c>
      <c r="D249" s="1246"/>
      <c r="E249" s="1246"/>
      <c r="F249" s="1246"/>
      <c r="G249" s="1247">
        <v>0</v>
      </c>
      <c r="H249" s="1248"/>
      <c r="I249" s="1249"/>
      <c r="J249" s="1249"/>
      <c r="K249" s="1249"/>
      <c r="L249" s="1249"/>
      <c r="M249" s="1249"/>
      <c r="N249" s="1249"/>
      <c r="O249" s="1249"/>
      <c r="P249" s="1250"/>
      <c r="Q249" s="1298"/>
    </row>
    <row r="250" spans="1:17" ht="15.5">
      <c r="A250" s="1298"/>
      <c r="B250" s="1244">
        <v>46351</v>
      </c>
      <c r="C250" s="1245">
        <v>0</v>
      </c>
      <c r="D250" s="1246"/>
      <c r="E250" s="1246"/>
      <c r="F250" s="1246"/>
      <c r="G250" s="1247">
        <v>0</v>
      </c>
      <c r="H250" s="1248"/>
      <c r="I250" s="1249"/>
      <c r="J250" s="1249"/>
      <c r="K250" s="1249"/>
      <c r="L250" s="1249"/>
      <c r="M250" s="1249"/>
      <c r="N250" s="1249"/>
      <c r="O250" s="1249"/>
      <c r="P250" s="1250"/>
      <c r="Q250" s="1298"/>
    </row>
    <row r="251" spans="1:17" ht="15.5">
      <c r="A251" s="1298"/>
      <c r="B251" s="1244">
        <v>46352</v>
      </c>
      <c r="C251" s="1245">
        <v>0</v>
      </c>
      <c r="D251" s="1246"/>
      <c r="E251" s="1246"/>
      <c r="F251" s="1246"/>
      <c r="G251" s="1247">
        <v>0</v>
      </c>
      <c r="H251" s="1248"/>
      <c r="I251" s="1249"/>
      <c r="J251" s="1249"/>
      <c r="K251" s="1249"/>
      <c r="L251" s="1249"/>
      <c r="M251" s="1249"/>
      <c r="N251" s="1249"/>
      <c r="O251" s="1249"/>
      <c r="P251" s="1250"/>
      <c r="Q251" s="1298"/>
    </row>
    <row r="252" spans="1:17" ht="15.5">
      <c r="A252" s="1298"/>
      <c r="B252" s="1244">
        <v>46353</v>
      </c>
      <c r="C252" s="1245">
        <v>0</v>
      </c>
      <c r="D252" s="1246"/>
      <c r="E252" s="1246"/>
      <c r="F252" s="1246"/>
      <c r="G252" s="1247">
        <v>0</v>
      </c>
      <c r="H252" s="1248"/>
      <c r="I252" s="1249"/>
      <c r="J252" s="1249"/>
      <c r="K252" s="1249"/>
      <c r="L252" s="1249"/>
      <c r="M252" s="1249"/>
      <c r="N252" s="1249"/>
      <c r="O252" s="1249"/>
      <c r="P252" s="1250"/>
      <c r="Q252" s="1298"/>
    </row>
    <row r="253" spans="1:17" ht="15.5">
      <c r="A253" s="1298"/>
      <c r="B253" s="1244">
        <v>46354</v>
      </c>
      <c r="C253" s="1245">
        <v>0</v>
      </c>
      <c r="D253" s="1246"/>
      <c r="E253" s="1246"/>
      <c r="F253" s="1246"/>
      <c r="G253" s="1247">
        <v>0</v>
      </c>
      <c r="H253" s="1248"/>
      <c r="I253" s="1249"/>
      <c r="J253" s="1249"/>
      <c r="K253" s="1249"/>
      <c r="L253" s="1249"/>
      <c r="M253" s="1249"/>
      <c r="N253" s="1249"/>
      <c r="O253" s="1249"/>
      <c r="P253" s="1250"/>
      <c r="Q253" s="1298"/>
    </row>
    <row r="254" spans="1:17" ht="15.5">
      <c r="A254" s="1298"/>
      <c r="B254" s="1244">
        <v>46355</v>
      </c>
      <c r="C254" s="1245">
        <v>0</v>
      </c>
      <c r="D254" s="1246"/>
      <c r="E254" s="1246"/>
      <c r="F254" s="1246"/>
      <c r="G254" s="1247">
        <v>0</v>
      </c>
      <c r="H254" s="1248"/>
      <c r="I254" s="1249"/>
      <c r="J254" s="1249"/>
      <c r="K254" s="1249"/>
      <c r="L254" s="1249"/>
      <c r="M254" s="1249"/>
      <c r="N254" s="1249"/>
      <c r="O254" s="1249"/>
      <c r="P254" s="1250"/>
      <c r="Q254" s="1298"/>
    </row>
    <row r="255" spans="1:17" ht="15.5">
      <c r="A255" s="1298"/>
      <c r="B255" s="1244">
        <v>46356</v>
      </c>
      <c r="C255" s="1245">
        <v>0</v>
      </c>
      <c r="D255" s="1246"/>
      <c r="E255" s="1246"/>
      <c r="F255" s="1246"/>
      <c r="G255" s="1247">
        <v>0</v>
      </c>
      <c r="H255" s="1248"/>
      <c r="I255" s="1249"/>
      <c r="J255" s="1249"/>
      <c r="K255" s="1249"/>
      <c r="L255" s="1249"/>
      <c r="M255" s="1249"/>
      <c r="N255" s="1249"/>
      <c r="O255" s="1249"/>
      <c r="P255" s="1250"/>
      <c r="Q255" s="1298"/>
    </row>
    <row r="256" spans="1:17" ht="15.5">
      <c r="A256" s="1298"/>
      <c r="B256" s="1274" t="s">
        <v>414</v>
      </c>
      <c r="C256" s="1275">
        <v>40700</v>
      </c>
      <c r="D256" s="1296">
        <f t="shared" ref="D256:F256" si="14">SUM(D226:D255)</f>
        <v>0</v>
      </c>
      <c r="E256" s="1296">
        <f t="shared" si="14"/>
        <v>0</v>
      </c>
      <c r="F256" s="1296">
        <f t="shared" si="14"/>
        <v>0</v>
      </c>
      <c r="G256" s="1276">
        <v>0</v>
      </c>
      <c r="H256" s="1296">
        <f t="shared" ref="H256:P256" si="15">SUM(H226:H255)</f>
        <v>0</v>
      </c>
      <c r="I256" s="1296">
        <f t="shared" si="15"/>
        <v>0</v>
      </c>
      <c r="J256" s="1296">
        <f t="shared" si="15"/>
        <v>0</v>
      </c>
      <c r="K256" s="1296">
        <f t="shared" si="15"/>
        <v>40700</v>
      </c>
      <c r="L256" s="1296">
        <f t="shared" si="15"/>
        <v>0</v>
      </c>
      <c r="M256" s="1296">
        <f t="shared" si="15"/>
        <v>0</v>
      </c>
      <c r="N256" s="1296">
        <f t="shared" si="15"/>
        <v>0</v>
      </c>
      <c r="O256" s="1296">
        <f t="shared" si="15"/>
        <v>0</v>
      </c>
      <c r="P256" s="1297">
        <f t="shared" si="15"/>
        <v>0</v>
      </c>
      <c r="Q256" s="1298"/>
    </row>
    <row r="257" spans="1:17" ht="15.5">
      <c r="A257" s="1298"/>
      <c r="B257" s="1244">
        <v>46357</v>
      </c>
      <c r="C257" s="1245">
        <v>40700</v>
      </c>
      <c r="D257" s="1246"/>
      <c r="E257" s="1246"/>
      <c r="F257" s="1246"/>
      <c r="G257" s="1247">
        <v>0</v>
      </c>
      <c r="H257" s="1248"/>
      <c r="I257" s="1249"/>
      <c r="J257" s="1249"/>
      <c r="K257" s="1284">
        <v>40700</v>
      </c>
      <c r="L257" s="1249"/>
      <c r="M257" s="1249"/>
      <c r="N257" s="1249"/>
      <c r="O257" s="1249"/>
      <c r="P257" s="1250"/>
      <c r="Q257" s="1298"/>
    </row>
    <row r="258" spans="1:17" ht="15.5">
      <c r="A258" s="1298"/>
      <c r="B258" s="1244">
        <v>46358</v>
      </c>
      <c r="C258" s="1245">
        <v>0</v>
      </c>
      <c r="D258" s="1246"/>
      <c r="E258" s="1246"/>
      <c r="F258" s="1246"/>
      <c r="G258" s="1247">
        <v>0</v>
      </c>
      <c r="H258" s="1248"/>
      <c r="I258" s="1249"/>
      <c r="J258" s="1249"/>
      <c r="K258" s="1249"/>
      <c r="L258" s="1249"/>
      <c r="M258" s="1249"/>
      <c r="N258" s="1249"/>
      <c r="O258" s="1249"/>
      <c r="P258" s="1250"/>
      <c r="Q258" s="1298"/>
    </row>
    <row r="259" spans="1:17" ht="15.5">
      <c r="A259" s="1298"/>
      <c r="B259" s="1244">
        <v>46359</v>
      </c>
      <c r="C259" s="1245">
        <v>0</v>
      </c>
      <c r="D259" s="1246"/>
      <c r="E259" s="1246"/>
      <c r="F259" s="1246"/>
      <c r="G259" s="1247">
        <v>0</v>
      </c>
      <c r="H259" s="1248"/>
      <c r="I259" s="1249"/>
      <c r="J259" s="1249"/>
      <c r="K259" s="1249"/>
      <c r="L259" s="1249"/>
      <c r="M259" s="1249"/>
      <c r="N259" s="1249"/>
      <c r="O259" s="1249"/>
      <c r="P259" s="1250"/>
      <c r="Q259" s="1298"/>
    </row>
    <row r="260" spans="1:17" ht="15.5">
      <c r="A260" s="1298"/>
      <c r="B260" s="1244">
        <v>46360</v>
      </c>
      <c r="C260" s="1245">
        <v>0</v>
      </c>
      <c r="D260" s="1246"/>
      <c r="E260" s="1246"/>
      <c r="F260" s="1246"/>
      <c r="G260" s="1247">
        <v>0</v>
      </c>
      <c r="H260" s="1248"/>
      <c r="I260" s="1249"/>
      <c r="J260" s="1249"/>
      <c r="K260" s="1249"/>
      <c r="L260" s="1249"/>
      <c r="M260" s="1249"/>
      <c r="N260" s="1249"/>
      <c r="O260" s="1249"/>
      <c r="P260" s="1250"/>
      <c r="Q260" s="1298"/>
    </row>
    <row r="261" spans="1:17" ht="15.5">
      <c r="A261" s="1298"/>
      <c r="B261" s="1244">
        <v>46361</v>
      </c>
      <c r="C261" s="1245">
        <v>0</v>
      </c>
      <c r="D261" s="1246"/>
      <c r="E261" s="1246"/>
      <c r="F261" s="1246"/>
      <c r="G261" s="1247">
        <v>0</v>
      </c>
      <c r="H261" s="1248"/>
      <c r="I261" s="1249"/>
      <c r="J261" s="1249"/>
      <c r="K261" s="1249"/>
      <c r="L261" s="1249"/>
      <c r="M261" s="1249"/>
      <c r="N261" s="1249"/>
      <c r="O261" s="1249"/>
      <c r="P261" s="1250"/>
      <c r="Q261" s="1298"/>
    </row>
    <row r="262" spans="1:17" ht="15.5">
      <c r="A262" s="1298"/>
      <c r="B262" s="1244">
        <v>46362</v>
      </c>
      <c r="C262" s="1245">
        <v>0</v>
      </c>
      <c r="D262" s="1246"/>
      <c r="E262" s="1246"/>
      <c r="F262" s="1246"/>
      <c r="G262" s="1247">
        <v>0</v>
      </c>
      <c r="H262" s="1248"/>
      <c r="I262" s="1249"/>
      <c r="J262" s="1249"/>
      <c r="K262" s="1249"/>
      <c r="L262" s="1249"/>
      <c r="M262" s="1249"/>
      <c r="N262" s="1249"/>
      <c r="O262" s="1249"/>
      <c r="P262" s="1250"/>
      <c r="Q262" s="1298"/>
    </row>
    <row r="263" spans="1:17" ht="15.5">
      <c r="A263" s="1298"/>
      <c r="B263" s="1244">
        <v>46363</v>
      </c>
      <c r="C263" s="1245">
        <v>0</v>
      </c>
      <c r="D263" s="1246"/>
      <c r="E263" s="1246"/>
      <c r="F263" s="1246"/>
      <c r="G263" s="1247">
        <v>0</v>
      </c>
      <c r="H263" s="1248"/>
      <c r="I263" s="1249"/>
      <c r="J263" s="1249"/>
      <c r="K263" s="1249"/>
      <c r="L263" s="1249"/>
      <c r="M263" s="1249"/>
      <c r="N263" s="1249"/>
      <c r="O263" s="1249"/>
      <c r="P263" s="1250"/>
      <c r="Q263" s="1298"/>
    </row>
    <row r="264" spans="1:17" ht="15.5">
      <c r="A264" s="1298"/>
      <c r="B264" s="1244">
        <v>46364</v>
      </c>
      <c r="C264" s="1245">
        <v>0</v>
      </c>
      <c r="D264" s="1246"/>
      <c r="E264" s="1246"/>
      <c r="F264" s="1246"/>
      <c r="G264" s="1247">
        <v>0</v>
      </c>
      <c r="H264" s="1248"/>
      <c r="I264" s="1249"/>
      <c r="J264" s="1249"/>
      <c r="K264" s="1249"/>
      <c r="L264" s="1249"/>
      <c r="M264" s="1249"/>
      <c r="N264" s="1249"/>
      <c r="O264" s="1249"/>
      <c r="P264" s="1250"/>
      <c r="Q264" s="1298"/>
    </row>
    <row r="265" spans="1:17" ht="15.5">
      <c r="A265" s="1298"/>
      <c r="B265" s="1244">
        <v>46365</v>
      </c>
      <c r="C265" s="1245">
        <v>0</v>
      </c>
      <c r="D265" s="1246"/>
      <c r="E265" s="1246"/>
      <c r="F265" s="1246"/>
      <c r="G265" s="1247">
        <v>0</v>
      </c>
      <c r="H265" s="1248"/>
      <c r="I265" s="1249"/>
      <c r="J265" s="1249"/>
      <c r="K265" s="1249"/>
      <c r="L265" s="1249"/>
      <c r="M265" s="1249"/>
      <c r="N265" s="1249"/>
      <c r="O265" s="1249"/>
      <c r="P265" s="1250"/>
      <c r="Q265" s="1298"/>
    </row>
    <row r="266" spans="1:17" ht="15.5">
      <c r="A266" s="1298"/>
      <c r="B266" s="1244">
        <v>46366</v>
      </c>
      <c r="C266" s="1245">
        <v>0</v>
      </c>
      <c r="D266" s="1246"/>
      <c r="E266" s="1246"/>
      <c r="F266" s="1246"/>
      <c r="G266" s="1247">
        <v>0</v>
      </c>
      <c r="H266" s="1248"/>
      <c r="I266" s="1249"/>
      <c r="J266" s="1249"/>
      <c r="K266" s="1249"/>
      <c r="L266" s="1249"/>
      <c r="M266" s="1249"/>
      <c r="N266" s="1249"/>
      <c r="O266" s="1249"/>
      <c r="P266" s="1250"/>
      <c r="Q266" s="1298"/>
    </row>
    <row r="267" spans="1:17" ht="15.5">
      <c r="A267" s="1298"/>
      <c r="B267" s="1244">
        <v>46367</v>
      </c>
      <c r="C267" s="1245">
        <v>0</v>
      </c>
      <c r="D267" s="1246"/>
      <c r="E267" s="1246"/>
      <c r="F267" s="1246"/>
      <c r="G267" s="1247">
        <v>0</v>
      </c>
      <c r="H267" s="1248"/>
      <c r="I267" s="1249"/>
      <c r="J267" s="1249"/>
      <c r="K267" s="1249"/>
      <c r="L267" s="1249"/>
      <c r="M267" s="1249"/>
      <c r="N267" s="1249"/>
      <c r="O267" s="1249"/>
      <c r="P267" s="1250"/>
      <c r="Q267" s="1298"/>
    </row>
    <row r="268" spans="1:17" ht="15.5">
      <c r="A268" s="1298"/>
      <c r="B268" s="1244">
        <v>46368</v>
      </c>
      <c r="C268" s="1245">
        <v>0</v>
      </c>
      <c r="D268" s="1246"/>
      <c r="E268" s="1246"/>
      <c r="F268" s="1246"/>
      <c r="G268" s="1247">
        <v>0</v>
      </c>
      <c r="H268" s="1248"/>
      <c r="I268" s="1249"/>
      <c r="J268" s="1249"/>
      <c r="K268" s="1249"/>
      <c r="L268" s="1249"/>
      <c r="M268" s="1249"/>
      <c r="N268" s="1249"/>
      <c r="O268" s="1249"/>
      <c r="P268" s="1250"/>
      <c r="Q268" s="1298"/>
    </row>
    <row r="269" spans="1:17" ht="15.5">
      <c r="A269" s="1298"/>
      <c r="B269" s="1244">
        <v>46369</v>
      </c>
      <c r="C269" s="1245">
        <v>0</v>
      </c>
      <c r="D269" s="1246"/>
      <c r="E269" s="1246"/>
      <c r="F269" s="1246"/>
      <c r="G269" s="1247">
        <v>0</v>
      </c>
      <c r="H269" s="1248"/>
      <c r="I269" s="1249"/>
      <c r="J269" s="1249"/>
      <c r="K269" s="1249"/>
      <c r="L269" s="1249"/>
      <c r="M269" s="1249"/>
      <c r="N269" s="1249"/>
      <c r="O269" s="1249"/>
      <c r="P269" s="1250"/>
      <c r="Q269" s="1298"/>
    </row>
    <row r="270" spans="1:17" ht="15.5">
      <c r="A270" s="1298"/>
      <c r="B270" s="1244">
        <v>46370</v>
      </c>
      <c r="C270" s="1245">
        <v>0</v>
      </c>
      <c r="D270" s="1246"/>
      <c r="E270" s="1246"/>
      <c r="F270" s="1246"/>
      <c r="G270" s="1247">
        <v>0</v>
      </c>
      <c r="H270" s="1248"/>
      <c r="I270" s="1249"/>
      <c r="J270" s="1249"/>
      <c r="K270" s="1249"/>
      <c r="L270" s="1249"/>
      <c r="M270" s="1249"/>
      <c r="N270" s="1249"/>
      <c r="O270" s="1249"/>
      <c r="P270" s="1250"/>
      <c r="Q270" s="1298"/>
    </row>
    <row r="271" spans="1:17" ht="15.5">
      <c r="A271" s="1298"/>
      <c r="B271" s="1244">
        <v>46371</v>
      </c>
      <c r="C271" s="1245">
        <v>0</v>
      </c>
      <c r="D271" s="1246"/>
      <c r="E271" s="1246"/>
      <c r="F271" s="1246"/>
      <c r="G271" s="1247">
        <v>0</v>
      </c>
      <c r="H271" s="1248"/>
      <c r="I271" s="1249"/>
      <c r="J271" s="1249"/>
      <c r="K271" s="1249"/>
      <c r="L271" s="1249"/>
      <c r="M271" s="1249"/>
      <c r="N271" s="1249"/>
      <c r="O271" s="1249"/>
      <c r="P271" s="1250"/>
      <c r="Q271" s="1298"/>
    </row>
    <row r="272" spans="1:17" ht="15.5">
      <c r="A272" s="1298"/>
      <c r="B272" s="1244">
        <v>46372</v>
      </c>
      <c r="C272" s="1245">
        <v>0</v>
      </c>
      <c r="D272" s="1246"/>
      <c r="E272" s="1246"/>
      <c r="F272" s="1246"/>
      <c r="G272" s="1247">
        <v>0</v>
      </c>
      <c r="H272" s="1248"/>
      <c r="I272" s="1249"/>
      <c r="J272" s="1249"/>
      <c r="K272" s="1249"/>
      <c r="L272" s="1249"/>
      <c r="M272" s="1249"/>
      <c r="N272" s="1249"/>
      <c r="O272" s="1249"/>
      <c r="P272" s="1250"/>
      <c r="Q272" s="1298"/>
    </row>
    <row r="273" spans="1:17" ht="15.5">
      <c r="A273" s="1298"/>
      <c r="B273" s="1244">
        <v>46373</v>
      </c>
      <c r="C273" s="1245">
        <v>0</v>
      </c>
      <c r="D273" s="1246"/>
      <c r="E273" s="1246"/>
      <c r="F273" s="1246"/>
      <c r="G273" s="1247">
        <v>0</v>
      </c>
      <c r="H273" s="1248"/>
      <c r="I273" s="1249"/>
      <c r="J273" s="1249"/>
      <c r="K273" s="1249"/>
      <c r="L273" s="1249"/>
      <c r="M273" s="1249"/>
      <c r="N273" s="1249"/>
      <c r="O273" s="1249"/>
      <c r="P273" s="1250"/>
      <c r="Q273" s="1298"/>
    </row>
    <row r="274" spans="1:17" ht="15.5">
      <c r="A274" s="1298"/>
      <c r="B274" s="1244">
        <v>46374</v>
      </c>
      <c r="C274" s="1245">
        <v>0</v>
      </c>
      <c r="D274" s="1246"/>
      <c r="E274" s="1246"/>
      <c r="F274" s="1246"/>
      <c r="G274" s="1247">
        <v>0</v>
      </c>
      <c r="H274" s="1248"/>
      <c r="I274" s="1249"/>
      <c r="J274" s="1249"/>
      <c r="K274" s="1249"/>
      <c r="L274" s="1249"/>
      <c r="M274" s="1249"/>
      <c r="N274" s="1249"/>
      <c r="O274" s="1249"/>
      <c r="P274" s="1250"/>
      <c r="Q274" s="1298"/>
    </row>
    <row r="275" spans="1:17" ht="15.5">
      <c r="A275" s="1298"/>
      <c r="B275" s="1244">
        <v>46375</v>
      </c>
      <c r="C275" s="1245">
        <v>0</v>
      </c>
      <c r="D275" s="1246"/>
      <c r="E275" s="1246"/>
      <c r="F275" s="1246"/>
      <c r="G275" s="1247">
        <v>0</v>
      </c>
      <c r="H275" s="1248"/>
      <c r="I275" s="1249"/>
      <c r="J275" s="1249"/>
      <c r="K275" s="1249"/>
      <c r="L275" s="1249"/>
      <c r="M275" s="1249"/>
      <c r="N275" s="1249"/>
      <c r="O275" s="1249"/>
      <c r="P275" s="1250"/>
      <c r="Q275" s="1298"/>
    </row>
    <row r="276" spans="1:17" ht="15.5">
      <c r="A276" s="1298"/>
      <c r="B276" s="1244">
        <v>46376</v>
      </c>
      <c r="C276" s="1245">
        <v>0</v>
      </c>
      <c r="D276" s="1246"/>
      <c r="E276" s="1246"/>
      <c r="F276" s="1246"/>
      <c r="G276" s="1247">
        <v>0</v>
      </c>
      <c r="H276" s="1248"/>
      <c r="I276" s="1249"/>
      <c r="J276" s="1249"/>
      <c r="K276" s="1249"/>
      <c r="L276" s="1249"/>
      <c r="M276" s="1249"/>
      <c r="N276" s="1249"/>
      <c r="O276" s="1249"/>
      <c r="P276" s="1250"/>
      <c r="Q276" s="1298"/>
    </row>
    <row r="277" spans="1:17" ht="15.5">
      <c r="A277" s="1298"/>
      <c r="B277" s="1244">
        <v>46377</v>
      </c>
      <c r="C277" s="1245">
        <v>0</v>
      </c>
      <c r="D277" s="1246"/>
      <c r="E277" s="1246"/>
      <c r="F277" s="1246"/>
      <c r="G277" s="1247">
        <v>0</v>
      </c>
      <c r="H277" s="1248"/>
      <c r="I277" s="1249"/>
      <c r="J277" s="1249"/>
      <c r="K277" s="1249"/>
      <c r="L277" s="1249"/>
      <c r="M277" s="1249"/>
      <c r="N277" s="1249"/>
      <c r="O277" s="1249"/>
      <c r="P277" s="1250"/>
      <c r="Q277" s="1298"/>
    </row>
    <row r="278" spans="1:17" ht="15.5">
      <c r="A278" s="1298"/>
      <c r="B278" s="1244">
        <v>46378</v>
      </c>
      <c r="C278" s="1245">
        <v>0</v>
      </c>
      <c r="D278" s="1246"/>
      <c r="E278" s="1246"/>
      <c r="F278" s="1246"/>
      <c r="G278" s="1247">
        <v>0</v>
      </c>
      <c r="H278" s="1248"/>
      <c r="I278" s="1249"/>
      <c r="J278" s="1249"/>
      <c r="K278" s="1249"/>
      <c r="L278" s="1249"/>
      <c r="M278" s="1249"/>
      <c r="N278" s="1249"/>
      <c r="O278" s="1249"/>
      <c r="P278" s="1250"/>
      <c r="Q278" s="1298"/>
    </row>
    <row r="279" spans="1:17" ht="15.5">
      <c r="A279" s="1298"/>
      <c r="B279" s="1244">
        <v>46379</v>
      </c>
      <c r="C279" s="1245">
        <v>0</v>
      </c>
      <c r="D279" s="1246"/>
      <c r="E279" s="1246"/>
      <c r="F279" s="1246"/>
      <c r="G279" s="1247">
        <v>0</v>
      </c>
      <c r="H279" s="1248"/>
      <c r="I279" s="1249"/>
      <c r="J279" s="1249"/>
      <c r="K279" s="1249"/>
      <c r="L279" s="1249"/>
      <c r="M279" s="1249"/>
      <c r="N279" s="1249"/>
      <c r="O279" s="1249"/>
      <c r="P279" s="1250"/>
      <c r="Q279" s="1298"/>
    </row>
    <row r="280" spans="1:17" ht="15.5">
      <c r="A280" s="1298"/>
      <c r="B280" s="1244">
        <v>46380</v>
      </c>
      <c r="C280" s="1245">
        <v>0</v>
      </c>
      <c r="D280" s="1246"/>
      <c r="E280" s="1246"/>
      <c r="F280" s="1246"/>
      <c r="G280" s="1247">
        <v>0</v>
      </c>
      <c r="H280" s="1248"/>
      <c r="I280" s="1249"/>
      <c r="J280" s="1249"/>
      <c r="K280" s="1249"/>
      <c r="L280" s="1249"/>
      <c r="M280" s="1249"/>
      <c r="N280" s="1249"/>
      <c r="O280" s="1249"/>
      <c r="P280" s="1250"/>
      <c r="Q280" s="1298"/>
    </row>
    <row r="281" spans="1:17" ht="15.5">
      <c r="A281" s="1298"/>
      <c r="B281" s="1244">
        <v>46381</v>
      </c>
      <c r="C281" s="1245">
        <v>0</v>
      </c>
      <c r="D281" s="1246"/>
      <c r="E281" s="1246"/>
      <c r="F281" s="1246"/>
      <c r="G281" s="1247">
        <v>0</v>
      </c>
      <c r="H281" s="1248"/>
      <c r="I281" s="1249"/>
      <c r="J281" s="1249"/>
      <c r="K281" s="1249"/>
      <c r="L281" s="1249"/>
      <c r="M281" s="1249"/>
      <c r="N281" s="1249"/>
      <c r="O281" s="1249"/>
      <c r="P281" s="1250"/>
      <c r="Q281" s="1298"/>
    </row>
    <row r="282" spans="1:17" ht="15.5">
      <c r="A282" s="1298"/>
      <c r="B282" s="1244">
        <v>46382</v>
      </c>
      <c r="C282" s="1245">
        <v>0</v>
      </c>
      <c r="D282" s="1246"/>
      <c r="E282" s="1246"/>
      <c r="F282" s="1246"/>
      <c r="G282" s="1247">
        <v>0</v>
      </c>
      <c r="H282" s="1248"/>
      <c r="I282" s="1249"/>
      <c r="J282" s="1249"/>
      <c r="K282" s="1249"/>
      <c r="L282" s="1249"/>
      <c r="M282" s="1249"/>
      <c r="N282" s="1249"/>
      <c r="O282" s="1249"/>
      <c r="P282" s="1250"/>
      <c r="Q282" s="1298"/>
    </row>
    <row r="283" spans="1:17" ht="15.5">
      <c r="A283" s="1298"/>
      <c r="B283" s="1244">
        <v>46383</v>
      </c>
      <c r="C283" s="1245">
        <v>0</v>
      </c>
      <c r="D283" s="1246"/>
      <c r="E283" s="1246"/>
      <c r="F283" s="1246"/>
      <c r="G283" s="1247">
        <v>0</v>
      </c>
      <c r="H283" s="1248"/>
      <c r="I283" s="1249"/>
      <c r="J283" s="1249"/>
      <c r="K283" s="1249"/>
      <c r="L283" s="1249"/>
      <c r="M283" s="1249"/>
      <c r="N283" s="1249"/>
      <c r="O283" s="1249"/>
      <c r="P283" s="1250"/>
      <c r="Q283" s="1298"/>
    </row>
    <row r="284" spans="1:17" ht="15.5">
      <c r="A284" s="1298"/>
      <c r="B284" s="1244">
        <v>46384</v>
      </c>
      <c r="C284" s="1245">
        <v>0</v>
      </c>
      <c r="D284" s="1246"/>
      <c r="E284" s="1246"/>
      <c r="F284" s="1246"/>
      <c r="G284" s="1247">
        <v>0</v>
      </c>
      <c r="H284" s="1248"/>
      <c r="I284" s="1249"/>
      <c r="J284" s="1249"/>
      <c r="K284" s="1249"/>
      <c r="L284" s="1249"/>
      <c r="M284" s="1249"/>
      <c r="N284" s="1249"/>
      <c r="O284" s="1249"/>
      <c r="P284" s="1250"/>
      <c r="Q284" s="1298"/>
    </row>
    <row r="285" spans="1:17" ht="15.5">
      <c r="A285" s="1298"/>
      <c r="B285" s="1244">
        <v>46385</v>
      </c>
      <c r="C285" s="1245">
        <v>0</v>
      </c>
      <c r="D285" s="1246"/>
      <c r="E285" s="1246"/>
      <c r="F285" s="1246"/>
      <c r="G285" s="1247">
        <v>0</v>
      </c>
      <c r="H285" s="1248"/>
      <c r="I285" s="1249"/>
      <c r="J285" s="1249"/>
      <c r="K285" s="1249"/>
      <c r="L285" s="1249"/>
      <c r="M285" s="1249"/>
      <c r="N285" s="1249"/>
      <c r="O285" s="1249"/>
      <c r="P285" s="1250"/>
      <c r="Q285" s="1298"/>
    </row>
    <row r="286" spans="1:17" ht="15.5">
      <c r="A286" s="1298"/>
      <c r="B286" s="1244">
        <v>46386</v>
      </c>
      <c r="C286" s="1245">
        <v>0</v>
      </c>
      <c r="D286" s="1246"/>
      <c r="E286" s="1246"/>
      <c r="F286" s="1246"/>
      <c r="G286" s="1247">
        <v>0</v>
      </c>
      <c r="H286" s="1248"/>
      <c r="I286" s="1249"/>
      <c r="J286" s="1249"/>
      <c r="K286" s="1249"/>
      <c r="L286" s="1249"/>
      <c r="M286" s="1249"/>
      <c r="N286" s="1249"/>
      <c r="O286" s="1249"/>
      <c r="P286" s="1250"/>
      <c r="Q286" s="1298"/>
    </row>
    <row r="287" spans="1:17" ht="15.5">
      <c r="A287" s="1298"/>
      <c r="B287" s="1244">
        <v>46387</v>
      </c>
      <c r="C287" s="1245">
        <v>0</v>
      </c>
      <c r="D287" s="1246"/>
      <c r="E287" s="1246"/>
      <c r="F287" s="1246"/>
      <c r="G287" s="1247">
        <v>0</v>
      </c>
      <c r="H287" s="1248"/>
      <c r="I287" s="1249"/>
      <c r="J287" s="1249"/>
      <c r="K287" s="1249"/>
      <c r="L287" s="1249"/>
      <c r="M287" s="1249"/>
      <c r="N287" s="1249"/>
      <c r="O287" s="1249"/>
      <c r="P287" s="1250"/>
      <c r="Q287" s="1298"/>
    </row>
    <row r="288" spans="1:17" ht="15.5">
      <c r="A288" s="1298"/>
      <c r="B288" s="1244">
        <v>46388</v>
      </c>
      <c r="C288" s="1245">
        <v>0</v>
      </c>
      <c r="D288" s="1246"/>
      <c r="E288" s="1246"/>
      <c r="F288" s="1246"/>
      <c r="G288" s="1247">
        <v>0</v>
      </c>
      <c r="H288" s="1248"/>
      <c r="I288" s="1249"/>
      <c r="J288" s="1249"/>
      <c r="K288" s="1249"/>
      <c r="L288" s="1249"/>
      <c r="M288" s="1249"/>
      <c r="N288" s="1249"/>
      <c r="O288" s="1249"/>
      <c r="P288" s="1250"/>
      <c r="Q288" s="1298"/>
    </row>
    <row r="289" spans="1:17" ht="15.5">
      <c r="A289" s="1298"/>
      <c r="B289" s="1244">
        <v>46389</v>
      </c>
      <c r="C289" s="1245">
        <v>0</v>
      </c>
      <c r="D289" s="1246"/>
      <c r="E289" s="1246"/>
      <c r="F289" s="1246"/>
      <c r="G289" s="1247">
        <v>0</v>
      </c>
      <c r="H289" s="1248"/>
      <c r="I289" s="1249"/>
      <c r="J289" s="1249"/>
      <c r="K289" s="1249"/>
      <c r="L289" s="1249"/>
      <c r="M289" s="1249"/>
      <c r="N289" s="1249"/>
      <c r="O289" s="1249"/>
      <c r="P289" s="1250"/>
      <c r="Q289" s="1298"/>
    </row>
    <row r="290" spans="1:17" ht="15.5">
      <c r="A290" s="1298"/>
      <c r="B290" s="1244">
        <v>46390</v>
      </c>
      <c r="C290" s="1245">
        <v>0</v>
      </c>
      <c r="D290" s="1246"/>
      <c r="E290" s="1246"/>
      <c r="F290" s="1246"/>
      <c r="G290" s="1247">
        <v>0</v>
      </c>
      <c r="H290" s="1248"/>
      <c r="I290" s="1249"/>
      <c r="J290" s="1249"/>
      <c r="K290" s="1249"/>
      <c r="L290" s="1249"/>
      <c r="M290" s="1249"/>
      <c r="N290" s="1249"/>
      <c r="O290" s="1249"/>
      <c r="P290" s="1250"/>
      <c r="Q290" s="1298"/>
    </row>
    <row r="291" spans="1:17" ht="15.5">
      <c r="A291" s="1298"/>
      <c r="B291" s="1244">
        <v>46391</v>
      </c>
      <c r="C291" s="1245">
        <v>0</v>
      </c>
      <c r="D291" s="1246"/>
      <c r="E291" s="1246"/>
      <c r="F291" s="1246"/>
      <c r="G291" s="1247">
        <v>0</v>
      </c>
      <c r="H291" s="1248"/>
      <c r="I291" s="1249"/>
      <c r="J291" s="1249"/>
      <c r="K291" s="1249"/>
      <c r="L291" s="1249"/>
      <c r="M291" s="1249"/>
      <c r="N291" s="1249"/>
      <c r="O291" s="1249"/>
      <c r="P291" s="1250"/>
      <c r="Q291" s="1298"/>
    </row>
    <row r="292" spans="1:17" ht="15.5">
      <c r="A292" s="1298"/>
      <c r="B292" s="1244">
        <v>46392</v>
      </c>
      <c r="C292" s="1245">
        <v>0</v>
      </c>
      <c r="D292" s="1246"/>
      <c r="E292" s="1246"/>
      <c r="F292" s="1246"/>
      <c r="G292" s="1247">
        <v>0</v>
      </c>
      <c r="H292" s="1248"/>
      <c r="I292" s="1249"/>
      <c r="J292" s="1249"/>
      <c r="K292" s="1249"/>
      <c r="L292" s="1249"/>
      <c r="M292" s="1249"/>
      <c r="N292" s="1249"/>
      <c r="O292" s="1249"/>
      <c r="P292" s="1250"/>
      <c r="Q292" s="1298"/>
    </row>
    <row r="293" spans="1:17" ht="15.5">
      <c r="A293" s="1298"/>
      <c r="B293" s="1244">
        <v>46393</v>
      </c>
      <c r="C293" s="1245">
        <v>0</v>
      </c>
      <c r="D293" s="1246"/>
      <c r="E293" s="1246"/>
      <c r="F293" s="1246"/>
      <c r="G293" s="1247">
        <v>0</v>
      </c>
      <c r="H293" s="1248"/>
      <c r="I293" s="1249"/>
      <c r="J293" s="1249"/>
      <c r="K293" s="1249"/>
      <c r="L293" s="1249"/>
      <c r="M293" s="1249"/>
      <c r="N293" s="1249"/>
      <c r="O293" s="1249"/>
      <c r="P293" s="1250"/>
      <c r="Q293" s="1298"/>
    </row>
    <row r="294" spans="1:17" ht="15.5">
      <c r="A294" s="1298"/>
      <c r="B294" s="1244">
        <v>46394</v>
      </c>
      <c r="C294" s="1245">
        <v>0</v>
      </c>
      <c r="D294" s="1246"/>
      <c r="E294" s="1246"/>
      <c r="F294" s="1246"/>
      <c r="G294" s="1247">
        <v>0</v>
      </c>
      <c r="H294" s="1248"/>
      <c r="I294" s="1249"/>
      <c r="J294" s="1249"/>
      <c r="K294" s="1249"/>
      <c r="L294" s="1249"/>
      <c r="M294" s="1249"/>
      <c r="N294" s="1249"/>
      <c r="O294" s="1249"/>
      <c r="P294" s="1250"/>
      <c r="Q294" s="1298"/>
    </row>
    <row r="295" spans="1:17" ht="15.5">
      <c r="A295" s="1298"/>
      <c r="B295" s="1244">
        <v>46395</v>
      </c>
      <c r="C295" s="1245">
        <v>0</v>
      </c>
      <c r="D295" s="1246"/>
      <c r="E295" s="1246"/>
      <c r="F295" s="1246"/>
      <c r="G295" s="1247">
        <v>0</v>
      </c>
      <c r="H295" s="1248"/>
      <c r="I295" s="1249"/>
      <c r="J295" s="1249"/>
      <c r="K295" s="1249"/>
      <c r="L295" s="1249"/>
      <c r="M295" s="1249"/>
      <c r="N295" s="1249"/>
      <c r="O295" s="1249"/>
      <c r="P295" s="1250"/>
      <c r="Q295" s="1298"/>
    </row>
    <row r="296" spans="1:17" ht="15.5">
      <c r="A296" s="1298"/>
      <c r="B296" s="1244">
        <v>46396</v>
      </c>
      <c r="C296" s="1245">
        <v>0</v>
      </c>
      <c r="D296" s="1246"/>
      <c r="E296" s="1246"/>
      <c r="F296" s="1246"/>
      <c r="G296" s="1247">
        <v>0</v>
      </c>
      <c r="H296" s="1248"/>
      <c r="I296" s="1249"/>
      <c r="J296" s="1249"/>
      <c r="K296" s="1249"/>
      <c r="L296" s="1249"/>
      <c r="M296" s="1249"/>
      <c r="N296" s="1249"/>
      <c r="O296" s="1249"/>
      <c r="P296" s="1250"/>
      <c r="Q296" s="1298"/>
    </row>
    <row r="297" spans="1:17" ht="15.5">
      <c r="A297" s="1298"/>
      <c r="B297" s="1244">
        <v>46397</v>
      </c>
      <c r="C297" s="1245">
        <v>0</v>
      </c>
      <c r="D297" s="1246"/>
      <c r="E297" s="1246"/>
      <c r="F297" s="1246"/>
      <c r="G297" s="1247">
        <v>0</v>
      </c>
      <c r="H297" s="1248"/>
      <c r="I297" s="1249"/>
      <c r="J297" s="1249"/>
      <c r="K297" s="1249"/>
      <c r="L297" s="1249"/>
      <c r="M297" s="1249"/>
      <c r="N297" s="1249"/>
      <c r="O297" s="1249"/>
      <c r="P297" s="1250"/>
      <c r="Q297" s="1298"/>
    </row>
    <row r="298" spans="1:17" ht="15.5">
      <c r="A298" s="1298"/>
      <c r="B298" s="1244">
        <v>46398</v>
      </c>
      <c r="C298" s="1245">
        <v>0</v>
      </c>
      <c r="D298" s="1246"/>
      <c r="E298" s="1246"/>
      <c r="F298" s="1246"/>
      <c r="G298" s="1247">
        <v>0</v>
      </c>
      <c r="H298" s="1248"/>
      <c r="I298" s="1249"/>
      <c r="J298" s="1249"/>
      <c r="K298" s="1249"/>
      <c r="L298" s="1249"/>
      <c r="M298" s="1249"/>
      <c r="N298" s="1249"/>
      <c r="O298" s="1249"/>
      <c r="P298" s="1250"/>
      <c r="Q298" s="1298"/>
    </row>
    <row r="299" spans="1:17" ht="15.5">
      <c r="A299" s="1298"/>
      <c r="B299" s="1244">
        <v>46399</v>
      </c>
      <c r="C299" s="1245">
        <v>0</v>
      </c>
      <c r="D299" s="1246"/>
      <c r="E299" s="1246"/>
      <c r="F299" s="1246"/>
      <c r="G299" s="1247">
        <v>0</v>
      </c>
      <c r="H299" s="1248"/>
      <c r="I299" s="1249"/>
      <c r="J299" s="1249"/>
      <c r="K299" s="1249"/>
      <c r="L299" s="1249"/>
      <c r="M299" s="1249"/>
      <c r="N299" s="1249"/>
      <c r="O299" s="1249"/>
      <c r="P299" s="1250"/>
      <c r="Q299" s="1298"/>
    </row>
    <row r="300" spans="1:17" ht="15.5">
      <c r="A300" s="1298"/>
      <c r="B300" s="1244">
        <v>46400</v>
      </c>
      <c r="C300" s="1245">
        <v>0</v>
      </c>
      <c r="D300" s="1246"/>
      <c r="E300" s="1246"/>
      <c r="F300" s="1246"/>
      <c r="G300" s="1247">
        <v>0</v>
      </c>
      <c r="H300" s="1248"/>
      <c r="I300" s="1249"/>
      <c r="J300" s="1249"/>
      <c r="K300" s="1249"/>
      <c r="L300" s="1249"/>
      <c r="M300" s="1249"/>
      <c r="N300" s="1249"/>
      <c r="O300" s="1249"/>
      <c r="P300" s="1250"/>
      <c r="Q300" s="1298"/>
    </row>
    <row r="301" spans="1:17" ht="15.5">
      <c r="A301" s="1298"/>
      <c r="B301" s="1244">
        <v>46401</v>
      </c>
      <c r="C301" s="1245">
        <v>0</v>
      </c>
      <c r="D301" s="1246"/>
      <c r="E301" s="1246"/>
      <c r="F301" s="1246"/>
      <c r="G301" s="1247">
        <v>0</v>
      </c>
      <c r="H301" s="1248"/>
      <c r="I301" s="1249"/>
      <c r="J301" s="1249"/>
      <c r="K301" s="1249"/>
      <c r="L301" s="1249"/>
      <c r="M301" s="1249"/>
      <c r="N301" s="1249"/>
      <c r="O301" s="1249"/>
      <c r="P301" s="1250"/>
      <c r="Q301" s="1298"/>
    </row>
    <row r="302" spans="1:17" ht="15.5">
      <c r="A302" s="1298"/>
      <c r="B302" s="1244">
        <v>46402</v>
      </c>
      <c r="C302" s="1245">
        <v>0</v>
      </c>
      <c r="D302" s="1246"/>
      <c r="E302" s="1246"/>
      <c r="F302" s="1246"/>
      <c r="G302" s="1247">
        <v>0</v>
      </c>
      <c r="H302" s="1248"/>
      <c r="I302" s="1249"/>
      <c r="J302" s="1249"/>
      <c r="K302" s="1249"/>
      <c r="L302" s="1249"/>
      <c r="M302" s="1249"/>
      <c r="N302" s="1249"/>
      <c r="O302" s="1249"/>
      <c r="P302" s="1250"/>
      <c r="Q302" s="1298"/>
    </row>
    <row r="303" spans="1:17" ht="15.5">
      <c r="A303" s="1298"/>
      <c r="B303" s="1244">
        <v>46403</v>
      </c>
      <c r="C303" s="1245">
        <v>0</v>
      </c>
      <c r="D303" s="1246"/>
      <c r="E303" s="1246"/>
      <c r="F303" s="1246"/>
      <c r="G303" s="1247">
        <v>0</v>
      </c>
      <c r="H303" s="1248"/>
      <c r="I303" s="1249"/>
      <c r="J303" s="1249"/>
      <c r="K303" s="1249"/>
      <c r="L303" s="1249"/>
      <c r="M303" s="1249"/>
      <c r="N303" s="1249"/>
      <c r="O303" s="1249"/>
      <c r="P303" s="1250"/>
      <c r="Q303" s="1298"/>
    </row>
    <row r="304" spans="1:17" ht="15.5">
      <c r="A304" s="1298"/>
      <c r="B304" s="1244">
        <v>46404</v>
      </c>
      <c r="C304" s="1245">
        <v>0</v>
      </c>
      <c r="D304" s="1246"/>
      <c r="E304" s="1246"/>
      <c r="F304" s="1246"/>
      <c r="G304" s="1247">
        <v>0</v>
      </c>
      <c r="H304" s="1248"/>
      <c r="I304" s="1249"/>
      <c r="J304" s="1249"/>
      <c r="K304" s="1249"/>
      <c r="L304" s="1249"/>
      <c r="M304" s="1249"/>
      <c r="N304" s="1249"/>
      <c r="O304" s="1249"/>
      <c r="P304" s="1250"/>
      <c r="Q304" s="1298"/>
    </row>
    <row r="305" spans="1:17" ht="15.5">
      <c r="A305" s="1298"/>
      <c r="B305" s="1244">
        <v>46405</v>
      </c>
      <c r="C305" s="1245">
        <v>0</v>
      </c>
      <c r="D305" s="1246"/>
      <c r="E305" s="1246"/>
      <c r="F305" s="1246"/>
      <c r="G305" s="1247">
        <v>0</v>
      </c>
      <c r="H305" s="1248"/>
      <c r="I305" s="1249"/>
      <c r="J305" s="1249"/>
      <c r="K305" s="1249"/>
      <c r="L305" s="1249"/>
      <c r="M305" s="1249"/>
      <c r="N305" s="1249"/>
      <c r="O305" s="1249"/>
      <c r="P305" s="1250"/>
      <c r="Q305" s="1298"/>
    </row>
    <row r="306" spans="1:17" ht="15.5">
      <c r="A306" s="1298"/>
      <c r="B306" s="1244">
        <v>46406</v>
      </c>
      <c r="C306" s="1245">
        <v>0</v>
      </c>
      <c r="D306" s="1246"/>
      <c r="E306" s="1246"/>
      <c r="F306" s="1246"/>
      <c r="G306" s="1247">
        <v>0</v>
      </c>
      <c r="H306" s="1248"/>
      <c r="I306" s="1249"/>
      <c r="J306" s="1249"/>
      <c r="K306" s="1249"/>
      <c r="L306" s="1249"/>
      <c r="M306" s="1249"/>
      <c r="N306" s="1249"/>
      <c r="O306" s="1249"/>
      <c r="P306" s="1250"/>
      <c r="Q306" s="1298"/>
    </row>
    <row r="307" spans="1:17" ht="15.5">
      <c r="A307" s="1298"/>
      <c r="B307" s="1244">
        <v>46407</v>
      </c>
      <c r="C307" s="1245">
        <v>0</v>
      </c>
      <c r="D307" s="1246"/>
      <c r="E307" s="1246"/>
      <c r="F307" s="1246"/>
      <c r="G307" s="1247">
        <v>0</v>
      </c>
      <c r="H307" s="1248"/>
      <c r="I307" s="1249"/>
      <c r="J307" s="1249"/>
      <c r="K307" s="1249"/>
      <c r="L307" s="1249"/>
      <c r="M307" s="1249"/>
      <c r="N307" s="1249"/>
      <c r="O307" s="1249"/>
      <c r="P307" s="1250"/>
      <c r="Q307" s="1298"/>
    </row>
    <row r="308" spans="1:17" ht="15.5">
      <c r="A308" s="1298"/>
      <c r="B308" s="1244">
        <v>46408</v>
      </c>
      <c r="C308" s="1245">
        <v>0</v>
      </c>
      <c r="D308" s="1246"/>
      <c r="E308" s="1246"/>
      <c r="F308" s="1246"/>
      <c r="G308" s="1247">
        <v>0</v>
      </c>
      <c r="H308" s="1248"/>
      <c r="I308" s="1249"/>
      <c r="J308" s="1249"/>
      <c r="K308" s="1249"/>
      <c r="L308" s="1249"/>
      <c r="M308" s="1249"/>
      <c r="N308" s="1249"/>
      <c r="O308" s="1249"/>
      <c r="P308" s="1250"/>
      <c r="Q308" s="1298"/>
    </row>
    <row r="309" spans="1:17" ht="15.5">
      <c r="A309" s="1298"/>
      <c r="B309" s="1244">
        <v>46409</v>
      </c>
      <c r="C309" s="1245">
        <v>0</v>
      </c>
      <c r="D309" s="1246"/>
      <c r="E309" s="1246"/>
      <c r="F309" s="1246"/>
      <c r="G309" s="1247">
        <v>0</v>
      </c>
      <c r="H309" s="1248"/>
      <c r="I309" s="1249"/>
      <c r="J309" s="1249"/>
      <c r="K309" s="1249"/>
      <c r="L309" s="1249"/>
      <c r="M309" s="1249"/>
      <c r="N309" s="1249"/>
      <c r="O309" s="1249"/>
      <c r="P309" s="1250"/>
      <c r="Q309" s="1298"/>
    </row>
    <row r="310" spans="1:17" ht="15.5">
      <c r="A310" s="1298"/>
      <c r="B310" s="1244">
        <v>46410</v>
      </c>
      <c r="C310" s="1245">
        <v>0</v>
      </c>
      <c r="D310" s="1246"/>
      <c r="E310" s="1246"/>
      <c r="F310" s="1246"/>
      <c r="G310" s="1247">
        <v>0</v>
      </c>
      <c r="H310" s="1248"/>
      <c r="I310" s="1249"/>
      <c r="J310" s="1249"/>
      <c r="K310" s="1249"/>
      <c r="L310" s="1249"/>
      <c r="M310" s="1249"/>
      <c r="N310" s="1249"/>
      <c r="O310" s="1249"/>
      <c r="P310" s="1250"/>
      <c r="Q310" s="1298"/>
    </row>
    <row r="311" spans="1:17" ht="15.5">
      <c r="A311" s="1298"/>
      <c r="B311" s="1244">
        <v>46411</v>
      </c>
      <c r="C311" s="1245">
        <v>0</v>
      </c>
      <c r="D311" s="1246"/>
      <c r="E311" s="1246"/>
      <c r="F311" s="1246"/>
      <c r="G311" s="1247">
        <v>0</v>
      </c>
      <c r="H311" s="1248"/>
      <c r="I311" s="1249"/>
      <c r="J311" s="1249"/>
      <c r="K311" s="1249"/>
      <c r="L311" s="1249"/>
      <c r="M311" s="1249"/>
      <c r="N311" s="1249"/>
      <c r="O311" s="1249"/>
      <c r="P311" s="1250"/>
      <c r="Q311" s="1298"/>
    </row>
    <row r="312" spans="1:17" ht="15.5">
      <c r="A312" s="1298"/>
      <c r="B312" s="1244">
        <v>46412</v>
      </c>
      <c r="C312" s="1245">
        <v>0</v>
      </c>
      <c r="D312" s="1246"/>
      <c r="E312" s="1246"/>
      <c r="F312" s="1246"/>
      <c r="G312" s="1247">
        <v>0</v>
      </c>
      <c r="H312" s="1248"/>
      <c r="I312" s="1249"/>
      <c r="J312" s="1249"/>
      <c r="K312" s="1249"/>
      <c r="L312" s="1249"/>
      <c r="M312" s="1249"/>
      <c r="N312" s="1249"/>
      <c r="O312" s="1249"/>
      <c r="P312" s="1250"/>
      <c r="Q312" s="1298"/>
    </row>
    <row r="313" spans="1:17" ht="15.5">
      <c r="A313" s="1298"/>
      <c r="B313" s="1244">
        <v>46413</v>
      </c>
      <c r="C313" s="1245">
        <v>0</v>
      </c>
      <c r="D313" s="1246"/>
      <c r="E313" s="1246"/>
      <c r="F313" s="1246"/>
      <c r="G313" s="1247">
        <v>0</v>
      </c>
      <c r="H313" s="1248"/>
      <c r="I313" s="1249"/>
      <c r="J313" s="1249"/>
      <c r="K313" s="1249"/>
      <c r="L313" s="1249"/>
      <c r="M313" s="1249"/>
      <c r="N313" s="1249"/>
      <c r="O313" s="1249"/>
      <c r="P313" s="1250"/>
      <c r="Q313" s="1298"/>
    </row>
    <row r="314" spans="1:17" ht="15.5">
      <c r="A314" s="1298"/>
      <c r="B314" s="1244">
        <v>46414</v>
      </c>
      <c r="C314" s="1245">
        <v>0</v>
      </c>
      <c r="D314" s="1246"/>
      <c r="E314" s="1246"/>
      <c r="F314" s="1246"/>
      <c r="G314" s="1247">
        <v>0</v>
      </c>
      <c r="H314" s="1248"/>
      <c r="I314" s="1249"/>
      <c r="J314" s="1249"/>
      <c r="K314" s="1249"/>
      <c r="L314" s="1249"/>
      <c r="M314" s="1249"/>
      <c r="N314" s="1249"/>
      <c r="O314" s="1249"/>
      <c r="P314" s="1250"/>
      <c r="Q314" s="1298"/>
    </row>
    <row r="315" spans="1:17" ht="15.5">
      <c r="A315" s="1298"/>
      <c r="B315" s="1244">
        <v>46415</v>
      </c>
      <c r="C315" s="1245">
        <v>0</v>
      </c>
      <c r="D315" s="1246"/>
      <c r="E315" s="1246"/>
      <c r="F315" s="1246"/>
      <c r="G315" s="1247">
        <v>0</v>
      </c>
      <c r="H315" s="1248"/>
      <c r="I315" s="1249"/>
      <c r="J315" s="1249"/>
      <c r="K315" s="1249"/>
      <c r="L315" s="1249"/>
      <c r="M315" s="1249"/>
      <c r="N315" s="1249"/>
      <c r="O315" s="1249"/>
      <c r="P315" s="1250"/>
      <c r="Q315" s="1298"/>
    </row>
    <row r="316" spans="1:17" ht="15.5">
      <c r="A316" s="1298"/>
      <c r="B316" s="1244">
        <v>46416</v>
      </c>
      <c r="C316" s="1245">
        <v>0</v>
      </c>
      <c r="D316" s="1246"/>
      <c r="E316" s="1246"/>
      <c r="F316" s="1246"/>
      <c r="G316" s="1247">
        <v>0</v>
      </c>
      <c r="H316" s="1248"/>
      <c r="I316" s="1249"/>
      <c r="J316" s="1249"/>
      <c r="K316" s="1249"/>
      <c r="L316" s="1249"/>
      <c r="M316" s="1249"/>
      <c r="N316" s="1249"/>
      <c r="O316" s="1249"/>
      <c r="P316" s="1250"/>
      <c r="Q316" s="1298"/>
    </row>
    <row r="317" spans="1:17" ht="15.5">
      <c r="A317" s="1298"/>
      <c r="B317" s="1244">
        <v>46417</v>
      </c>
      <c r="C317" s="1245">
        <v>0</v>
      </c>
      <c r="D317" s="1246"/>
      <c r="E317" s="1246"/>
      <c r="F317" s="1246"/>
      <c r="G317" s="1247">
        <v>0</v>
      </c>
      <c r="H317" s="1248"/>
      <c r="I317" s="1249"/>
      <c r="J317" s="1249"/>
      <c r="K317" s="1249"/>
      <c r="L317" s="1249"/>
      <c r="M317" s="1249"/>
      <c r="N317" s="1249"/>
      <c r="O317" s="1249"/>
      <c r="P317" s="1250"/>
      <c r="Q317" s="1298"/>
    </row>
    <row r="318" spans="1:17" ht="15.5">
      <c r="A318" s="1298"/>
      <c r="B318" s="1244">
        <v>46418</v>
      </c>
      <c r="C318" s="1245">
        <v>0</v>
      </c>
      <c r="D318" s="1246"/>
      <c r="E318" s="1246"/>
      <c r="F318" s="1246"/>
      <c r="G318" s="1247">
        <v>0</v>
      </c>
      <c r="H318" s="1248"/>
      <c r="I318" s="1249"/>
      <c r="J318" s="1249"/>
      <c r="K318" s="1249"/>
      <c r="L318" s="1249"/>
      <c r="M318" s="1249"/>
      <c r="N318" s="1249"/>
      <c r="O318" s="1249"/>
      <c r="P318" s="1250"/>
      <c r="Q318" s="1298"/>
    </row>
    <row r="319" spans="1:17" ht="15.5">
      <c r="A319" s="1298"/>
      <c r="B319" s="1244">
        <v>46419</v>
      </c>
      <c r="C319" s="1245">
        <v>0</v>
      </c>
      <c r="D319" s="1246"/>
      <c r="E319" s="1246"/>
      <c r="F319" s="1246"/>
      <c r="G319" s="1247">
        <v>0</v>
      </c>
      <c r="H319" s="1248"/>
      <c r="I319" s="1249"/>
      <c r="J319" s="1249"/>
      <c r="K319" s="1249"/>
      <c r="L319" s="1249"/>
      <c r="M319" s="1249"/>
      <c r="N319" s="1249"/>
      <c r="O319" s="1249"/>
      <c r="P319" s="1250"/>
      <c r="Q319" s="1298"/>
    </row>
    <row r="320" spans="1:17" ht="15.5">
      <c r="A320" s="1298"/>
      <c r="B320" s="1244">
        <v>46420</v>
      </c>
      <c r="C320" s="1245">
        <v>0</v>
      </c>
      <c r="D320" s="1246"/>
      <c r="E320" s="1246"/>
      <c r="F320" s="1246"/>
      <c r="G320" s="1247">
        <v>0</v>
      </c>
      <c r="H320" s="1248"/>
      <c r="I320" s="1249"/>
      <c r="J320" s="1249"/>
      <c r="K320" s="1249"/>
      <c r="L320" s="1249"/>
      <c r="M320" s="1249"/>
      <c r="N320" s="1249"/>
      <c r="O320" s="1249"/>
      <c r="P320" s="1250"/>
      <c r="Q320" s="1298"/>
    </row>
    <row r="321" spans="1:17" ht="15.5">
      <c r="A321" s="1298"/>
      <c r="B321" s="1244">
        <v>46421</v>
      </c>
      <c r="C321" s="1245">
        <v>0</v>
      </c>
      <c r="D321" s="1246"/>
      <c r="E321" s="1246"/>
      <c r="F321" s="1246"/>
      <c r="G321" s="1247">
        <v>0</v>
      </c>
      <c r="H321" s="1248"/>
      <c r="I321" s="1249"/>
      <c r="J321" s="1249"/>
      <c r="K321" s="1249"/>
      <c r="L321" s="1249"/>
      <c r="M321" s="1249"/>
      <c r="N321" s="1249"/>
      <c r="O321" s="1249"/>
      <c r="P321" s="1250"/>
      <c r="Q321" s="1298"/>
    </row>
    <row r="322" spans="1:17" ht="15.5">
      <c r="A322" s="1298"/>
      <c r="B322" s="1244">
        <v>46422</v>
      </c>
      <c r="C322" s="1245">
        <v>0</v>
      </c>
      <c r="D322" s="1246"/>
      <c r="E322" s="1246"/>
      <c r="F322" s="1246"/>
      <c r="G322" s="1247">
        <v>0</v>
      </c>
      <c r="H322" s="1248"/>
      <c r="I322" s="1249"/>
      <c r="J322" s="1249"/>
      <c r="K322" s="1249"/>
      <c r="L322" s="1249"/>
      <c r="M322" s="1249"/>
      <c r="N322" s="1249"/>
      <c r="O322" s="1249"/>
      <c r="P322" s="1250"/>
      <c r="Q322" s="1298"/>
    </row>
    <row r="323" spans="1:17" ht="15.5">
      <c r="A323" s="1298"/>
      <c r="B323" s="1244">
        <v>46423</v>
      </c>
      <c r="C323" s="1245">
        <v>0</v>
      </c>
      <c r="D323" s="1246"/>
      <c r="E323" s="1246"/>
      <c r="F323" s="1246"/>
      <c r="G323" s="1247">
        <v>0</v>
      </c>
      <c r="H323" s="1248"/>
      <c r="I323" s="1249"/>
      <c r="J323" s="1249"/>
      <c r="K323" s="1249"/>
      <c r="L323" s="1249"/>
      <c r="M323" s="1249"/>
      <c r="N323" s="1249"/>
      <c r="O323" s="1249"/>
      <c r="P323" s="1250"/>
      <c r="Q323" s="1298"/>
    </row>
    <row r="324" spans="1:17" ht="15.5">
      <c r="A324" s="1298"/>
      <c r="B324" s="1244">
        <v>46424</v>
      </c>
      <c r="C324" s="1245">
        <v>0</v>
      </c>
      <c r="D324" s="1246"/>
      <c r="E324" s="1246"/>
      <c r="F324" s="1246"/>
      <c r="G324" s="1247">
        <v>0</v>
      </c>
      <c r="H324" s="1248"/>
      <c r="I324" s="1249"/>
      <c r="J324" s="1249"/>
      <c r="K324" s="1249"/>
      <c r="L324" s="1249"/>
      <c r="M324" s="1249"/>
      <c r="N324" s="1249"/>
      <c r="O324" s="1249"/>
      <c r="P324" s="1250"/>
      <c r="Q324" s="1298"/>
    </row>
    <row r="325" spans="1:17" ht="15.5">
      <c r="A325" s="1298"/>
      <c r="B325" s="1244">
        <v>46425</v>
      </c>
      <c r="C325" s="1245">
        <v>0</v>
      </c>
      <c r="D325" s="1246"/>
      <c r="E325" s="1246"/>
      <c r="F325" s="1246"/>
      <c r="G325" s="1247">
        <v>0</v>
      </c>
      <c r="H325" s="1248"/>
      <c r="I325" s="1249"/>
      <c r="J325" s="1249"/>
      <c r="K325" s="1249"/>
      <c r="L325" s="1249"/>
      <c r="M325" s="1249"/>
      <c r="N325" s="1249"/>
      <c r="O325" s="1249"/>
      <c r="P325" s="1250"/>
      <c r="Q325" s="1298"/>
    </row>
    <row r="326" spans="1:17" ht="15.5">
      <c r="A326" s="1298"/>
      <c r="B326" s="1244">
        <v>46426</v>
      </c>
      <c r="C326" s="1245">
        <v>0</v>
      </c>
      <c r="D326" s="1246"/>
      <c r="E326" s="1246"/>
      <c r="F326" s="1246"/>
      <c r="G326" s="1247">
        <v>0</v>
      </c>
      <c r="H326" s="1248"/>
      <c r="I326" s="1249"/>
      <c r="J326" s="1249"/>
      <c r="K326" s="1249"/>
      <c r="L326" s="1249"/>
      <c r="M326" s="1249"/>
      <c r="N326" s="1249"/>
      <c r="O326" s="1249"/>
      <c r="P326" s="1250"/>
      <c r="Q326" s="1298"/>
    </row>
    <row r="327" spans="1:17" ht="15.5">
      <c r="A327" s="1298"/>
      <c r="B327" s="1244">
        <v>46427</v>
      </c>
      <c r="C327" s="1245">
        <v>0</v>
      </c>
      <c r="D327" s="1246"/>
      <c r="E327" s="1246"/>
      <c r="F327" s="1246"/>
      <c r="G327" s="1247">
        <v>0</v>
      </c>
      <c r="H327" s="1248"/>
      <c r="I327" s="1249"/>
      <c r="J327" s="1249"/>
      <c r="K327" s="1249"/>
      <c r="L327" s="1249"/>
      <c r="M327" s="1249"/>
      <c r="N327" s="1249"/>
      <c r="O327" s="1249"/>
      <c r="P327" s="1250"/>
      <c r="Q327" s="1298"/>
    </row>
    <row r="328" spans="1:17" ht="15.5">
      <c r="A328" s="1298"/>
      <c r="B328" s="1244">
        <v>46428</v>
      </c>
      <c r="C328" s="1245">
        <v>0</v>
      </c>
      <c r="D328" s="1246"/>
      <c r="E328" s="1246"/>
      <c r="F328" s="1246"/>
      <c r="G328" s="1247">
        <v>0</v>
      </c>
      <c r="H328" s="1248"/>
      <c r="I328" s="1249"/>
      <c r="J328" s="1249"/>
      <c r="K328" s="1249"/>
      <c r="L328" s="1249"/>
      <c r="M328" s="1249"/>
      <c r="N328" s="1249"/>
      <c r="O328" s="1249"/>
      <c r="P328" s="1250"/>
      <c r="Q328" s="1298"/>
    </row>
    <row r="329" spans="1:17" ht="15.5">
      <c r="A329" s="1298"/>
      <c r="B329" s="1244">
        <v>46429</v>
      </c>
      <c r="C329" s="1245">
        <v>0</v>
      </c>
      <c r="D329" s="1246"/>
      <c r="E329" s="1246"/>
      <c r="F329" s="1246"/>
      <c r="G329" s="1247">
        <v>0</v>
      </c>
      <c r="H329" s="1248"/>
      <c r="I329" s="1249"/>
      <c r="J329" s="1249"/>
      <c r="K329" s="1249"/>
      <c r="L329" s="1249"/>
      <c r="M329" s="1249"/>
      <c r="N329" s="1249"/>
      <c r="O329" s="1249"/>
      <c r="P329" s="1250"/>
      <c r="Q329" s="1298"/>
    </row>
    <row r="330" spans="1:17" ht="15.5">
      <c r="A330" s="1298"/>
      <c r="B330" s="1244">
        <v>46430</v>
      </c>
      <c r="C330" s="1245">
        <v>0</v>
      </c>
      <c r="D330" s="1246"/>
      <c r="E330" s="1246"/>
      <c r="F330" s="1246"/>
      <c r="G330" s="1247">
        <v>0</v>
      </c>
      <c r="H330" s="1248"/>
      <c r="I330" s="1249"/>
      <c r="J330" s="1249"/>
      <c r="K330" s="1249"/>
      <c r="L330" s="1249"/>
      <c r="M330" s="1249"/>
      <c r="N330" s="1249"/>
      <c r="O330" s="1249"/>
      <c r="P330" s="1250"/>
      <c r="Q330" s="1298"/>
    </row>
    <row r="331" spans="1:17" ht="15.5">
      <c r="A331" s="1298"/>
      <c r="B331" s="1244">
        <v>46431</v>
      </c>
      <c r="C331" s="1245">
        <v>0</v>
      </c>
      <c r="D331" s="1246"/>
      <c r="E331" s="1246"/>
      <c r="F331" s="1246"/>
      <c r="G331" s="1247">
        <v>0</v>
      </c>
      <c r="H331" s="1248"/>
      <c r="I331" s="1249"/>
      <c r="J331" s="1249"/>
      <c r="K331" s="1249"/>
      <c r="L331" s="1249"/>
      <c r="M331" s="1249"/>
      <c r="N331" s="1249"/>
      <c r="O331" s="1249"/>
      <c r="P331" s="1250"/>
      <c r="Q331" s="1298"/>
    </row>
    <row r="332" spans="1:17" ht="15.5">
      <c r="A332" s="1298"/>
      <c r="B332" s="1244">
        <v>46432</v>
      </c>
      <c r="C332" s="1245">
        <v>0</v>
      </c>
      <c r="D332" s="1246"/>
      <c r="E332" s="1246"/>
      <c r="F332" s="1246"/>
      <c r="G332" s="1247">
        <v>0</v>
      </c>
      <c r="H332" s="1248"/>
      <c r="I332" s="1249"/>
      <c r="J332" s="1249"/>
      <c r="K332" s="1249"/>
      <c r="L332" s="1249"/>
      <c r="M332" s="1249"/>
      <c r="N332" s="1249"/>
      <c r="O332" s="1249"/>
      <c r="P332" s="1250"/>
      <c r="Q332" s="1298"/>
    </row>
    <row r="333" spans="1:17" ht="15.5">
      <c r="A333" s="1298"/>
      <c r="B333" s="1244">
        <v>46433</v>
      </c>
      <c r="C333" s="1245">
        <v>0</v>
      </c>
      <c r="D333" s="1246"/>
      <c r="E333" s="1246"/>
      <c r="F333" s="1246"/>
      <c r="G333" s="1247">
        <v>0</v>
      </c>
      <c r="H333" s="1248"/>
      <c r="I333" s="1249"/>
      <c r="J333" s="1249"/>
      <c r="K333" s="1249"/>
      <c r="L333" s="1249"/>
      <c r="M333" s="1249"/>
      <c r="N333" s="1249"/>
      <c r="O333" s="1249"/>
      <c r="P333" s="1250"/>
      <c r="Q333" s="1298"/>
    </row>
    <row r="334" spans="1:17" ht="15.5">
      <c r="A334" s="1298"/>
      <c r="B334" s="1244">
        <v>46434</v>
      </c>
      <c r="C334" s="1245">
        <v>0</v>
      </c>
      <c r="D334" s="1246"/>
      <c r="E334" s="1246"/>
      <c r="F334" s="1246"/>
      <c r="G334" s="1247">
        <v>0</v>
      </c>
      <c r="H334" s="1248"/>
      <c r="I334" s="1249"/>
      <c r="J334" s="1249"/>
      <c r="K334" s="1249"/>
      <c r="L334" s="1249"/>
      <c r="M334" s="1249"/>
      <c r="N334" s="1249"/>
      <c r="O334" s="1249"/>
      <c r="P334" s="1250"/>
      <c r="Q334" s="1298"/>
    </row>
    <row r="335" spans="1:17" ht="15.5">
      <c r="A335" s="1298"/>
      <c r="B335" s="1244">
        <v>46435</v>
      </c>
      <c r="C335" s="1245">
        <v>0</v>
      </c>
      <c r="D335" s="1246"/>
      <c r="E335" s="1246"/>
      <c r="F335" s="1246"/>
      <c r="G335" s="1247">
        <v>0</v>
      </c>
      <c r="H335" s="1248"/>
      <c r="I335" s="1249"/>
      <c r="J335" s="1249"/>
      <c r="K335" s="1249"/>
      <c r="L335" s="1249"/>
      <c r="M335" s="1249"/>
      <c r="N335" s="1249"/>
      <c r="O335" s="1249"/>
      <c r="P335" s="1250"/>
      <c r="Q335" s="1298"/>
    </row>
    <row r="336" spans="1:17" ht="15.5">
      <c r="A336" s="1298"/>
      <c r="B336" s="1244">
        <v>46436</v>
      </c>
      <c r="C336" s="1245">
        <v>0</v>
      </c>
      <c r="D336" s="1246"/>
      <c r="E336" s="1246"/>
      <c r="F336" s="1246"/>
      <c r="G336" s="1247">
        <v>0</v>
      </c>
      <c r="H336" s="1248"/>
      <c r="I336" s="1249"/>
      <c r="J336" s="1249"/>
      <c r="K336" s="1249"/>
      <c r="L336" s="1249"/>
      <c r="M336" s="1249"/>
      <c r="N336" s="1249"/>
      <c r="O336" s="1249"/>
      <c r="P336" s="1250"/>
      <c r="Q336" s="1298"/>
    </row>
    <row r="337" spans="1:17" ht="15.5">
      <c r="A337" s="1298"/>
      <c r="B337" s="1244">
        <v>46437</v>
      </c>
      <c r="C337" s="1245">
        <v>0</v>
      </c>
      <c r="D337" s="1246"/>
      <c r="E337" s="1246"/>
      <c r="F337" s="1246"/>
      <c r="G337" s="1247">
        <v>0</v>
      </c>
      <c r="H337" s="1248"/>
      <c r="I337" s="1249"/>
      <c r="J337" s="1249"/>
      <c r="K337" s="1249"/>
      <c r="L337" s="1249"/>
      <c r="M337" s="1249"/>
      <c r="N337" s="1249"/>
      <c r="O337" s="1249"/>
      <c r="P337" s="1250"/>
      <c r="Q337" s="1298"/>
    </row>
    <row r="338" spans="1:17" ht="15.5">
      <c r="A338" s="1298"/>
      <c r="B338" s="1244">
        <v>46438</v>
      </c>
      <c r="C338" s="1245">
        <v>0</v>
      </c>
      <c r="D338" s="1246"/>
      <c r="E338" s="1246"/>
      <c r="F338" s="1246"/>
      <c r="G338" s="1247">
        <v>0</v>
      </c>
      <c r="H338" s="1248"/>
      <c r="I338" s="1249"/>
      <c r="J338" s="1249"/>
      <c r="K338" s="1249"/>
      <c r="L338" s="1249"/>
      <c r="M338" s="1249"/>
      <c r="N338" s="1249"/>
      <c r="O338" s="1249"/>
      <c r="P338" s="1250"/>
      <c r="Q338" s="1298"/>
    </row>
    <row r="339" spans="1:17" ht="15.5">
      <c r="A339" s="1298"/>
      <c r="B339" s="1244">
        <v>46439</v>
      </c>
      <c r="C339" s="1245">
        <v>0</v>
      </c>
      <c r="D339" s="1246"/>
      <c r="E339" s="1246"/>
      <c r="F339" s="1246"/>
      <c r="G339" s="1247">
        <v>0</v>
      </c>
      <c r="H339" s="1248"/>
      <c r="I339" s="1249"/>
      <c r="J339" s="1249"/>
      <c r="K339" s="1249"/>
      <c r="L339" s="1249"/>
      <c r="M339" s="1249"/>
      <c r="N339" s="1249"/>
      <c r="O339" s="1249"/>
      <c r="P339" s="1250"/>
      <c r="Q339" s="1298"/>
    </row>
    <row r="340" spans="1:17" ht="15.5">
      <c r="A340" s="1298"/>
      <c r="B340" s="1244">
        <v>46440</v>
      </c>
      <c r="C340" s="1245">
        <v>0</v>
      </c>
      <c r="D340" s="1246"/>
      <c r="E340" s="1246"/>
      <c r="F340" s="1246"/>
      <c r="G340" s="1247">
        <v>0</v>
      </c>
      <c r="H340" s="1248"/>
      <c r="I340" s="1249"/>
      <c r="J340" s="1249"/>
      <c r="K340" s="1249"/>
      <c r="L340" s="1249"/>
      <c r="M340" s="1249"/>
      <c r="N340" s="1249"/>
      <c r="O340" s="1249"/>
      <c r="P340" s="1250"/>
      <c r="Q340" s="1298"/>
    </row>
    <row r="341" spans="1:17" ht="15.5">
      <c r="A341" s="1298"/>
      <c r="B341" s="1244">
        <v>46441</v>
      </c>
      <c r="C341" s="1245">
        <v>0</v>
      </c>
      <c r="D341" s="1246"/>
      <c r="E341" s="1246"/>
      <c r="F341" s="1246"/>
      <c r="G341" s="1247">
        <v>0</v>
      </c>
      <c r="H341" s="1248"/>
      <c r="I341" s="1249"/>
      <c r="J341" s="1249"/>
      <c r="K341" s="1249"/>
      <c r="L341" s="1249"/>
      <c r="M341" s="1249"/>
      <c r="N341" s="1249"/>
      <c r="O341" s="1249"/>
      <c r="P341" s="1250"/>
      <c r="Q341" s="1298"/>
    </row>
    <row r="342" spans="1:17" ht="15.5">
      <c r="A342" s="1298"/>
      <c r="B342" s="1244">
        <v>46442</v>
      </c>
      <c r="C342" s="1245">
        <v>0</v>
      </c>
      <c r="D342" s="1246"/>
      <c r="E342" s="1246"/>
      <c r="F342" s="1246"/>
      <c r="G342" s="1247">
        <v>0</v>
      </c>
      <c r="H342" s="1248"/>
      <c r="I342" s="1249"/>
      <c r="J342" s="1249"/>
      <c r="K342" s="1249"/>
      <c r="L342" s="1249"/>
      <c r="M342" s="1249"/>
      <c r="N342" s="1249"/>
      <c r="O342" s="1249"/>
      <c r="P342" s="1250"/>
      <c r="Q342" s="1298"/>
    </row>
    <row r="343" spans="1:17" ht="15.5">
      <c r="A343" s="1298"/>
      <c r="B343" s="1244">
        <v>46443</v>
      </c>
      <c r="C343" s="1245">
        <v>0</v>
      </c>
      <c r="D343" s="1246"/>
      <c r="E343" s="1246"/>
      <c r="F343" s="1246"/>
      <c r="G343" s="1247">
        <v>0</v>
      </c>
      <c r="H343" s="1248"/>
      <c r="I343" s="1249"/>
      <c r="J343" s="1249"/>
      <c r="K343" s="1249"/>
      <c r="L343" s="1249"/>
      <c r="M343" s="1249"/>
      <c r="N343" s="1249"/>
      <c r="O343" s="1249"/>
      <c r="P343" s="1250"/>
      <c r="Q343" s="1298"/>
    </row>
    <row r="344" spans="1:17" ht="15.5">
      <c r="A344" s="1298"/>
      <c r="B344" s="1244">
        <v>46444</v>
      </c>
      <c r="C344" s="1245">
        <v>0</v>
      </c>
      <c r="D344" s="1246"/>
      <c r="E344" s="1246"/>
      <c r="F344" s="1246"/>
      <c r="G344" s="1247">
        <v>0</v>
      </c>
      <c r="H344" s="1248"/>
      <c r="I344" s="1249"/>
      <c r="J344" s="1249"/>
      <c r="K344" s="1249"/>
      <c r="L344" s="1249"/>
      <c r="M344" s="1249"/>
      <c r="N344" s="1249"/>
      <c r="O344" s="1249"/>
      <c r="P344" s="1250"/>
      <c r="Q344" s="1298"/>
    </row>
    <row r="345" spans="1:17" ht="15.5">
      <c r="A345" s="1298"/>
      <c r="B345" s="1299"/>
      <c r="C345" s="1245">
        <v>0</v>
      </c>
      <c r="D345" s="1246"/>
      <c r="E345" s="1246"/>
      <c r="F345" s="1246"/>
      <c r="G345" s="1247">
        <v>0</v>
      </c>
      <c r="H345" s="1248"/>
      <c r="I345" s="1249"/>
      <c r="J345" s="1249"/>
      <c r="K345" s="1249"/>
      <c r="L345" s="1249"/>
      <c r="M345" s="1249"/>
      <c r="N345" s="1249"/>
      <c r="O345" s="1249"/>
      <c r="P345" s="1250"/>
      <c r="Q345" s="1298"/>
    </row>
    <row r="346" spans="1:17" ht="15.5">
      <c r="A346" s="1298"/>
      <c r="B346" s="1299"/>
      <c r="C346" s="1245">
        <v>0</v>
      </c>
      <c r="D346" s="1246"/>
      <c r="E346" s="1246"/>
      <c r="F346" s="1246"/>
      <c r="G346" s="1247">
        <v>0</v>
      </c>
      <c r="H346" s="1248"/>
      <c r="I346" s="1249"/>
      <c r="J346" s="1249"/>
      <c r="K346" s="1249"/>
      <c r="L346" s="1249"/>
      <c r="M346" s="1249"/>
      <c r="N346" s="1249"/>
      <c r="O346" s="1249"/>
      <c r="P346" s="1250"/>
      <c r="Q346" s="1298"/>
    </row>
    <row r="347" spans="1:17" ht="15.5">
      <c r="A347" s="1298"/>
      <c r="B347" s="1299"/>
      <c r="C347" s="1245">
        <v>0</v>
      </c>
      <c r="D347" s="1246"/>
      <c r="E347" s="1246"/>
      <c r="F347" s="1246"/>
      <c r="G347" s="1247">
        <v>0</v>
      </c>
      <c r="H347" s="1248"/>
      <c r="I347" s="1249"/>
      <c r="J347" s="1249"/>
      <c r="K347" s="1249"/>
      <c r="L347" s="1249"/>
      <c r="M347" s="1249"/>
      <c r="N347" s="1249"/>
      <c r="O347" s="1249"/>
      <c r="P347" s="1250"/>
      <c r="Q347" s="1298"/>
    </row>
    <row r="348" spans="1:17" ht="15.5">
      <c r="A348" s="1298"/>
      <c r="B348" s="1299"/>
      <c r="C348" s="1245">
        <v>0</v>
      </c>
      <c r="D348" s="1246"/>
      <c r="E348" s="1246"/>
      <c r="F348" s="1246"/>
      <c r="G348" s="1247">
        <v>0</v>
      </c>
      <c r="H348" s="1248"/>
      <c r="I348" s="1249"/>
      <c r="J348" s="1249"/>
      <c r="K348" s="1249"/>
      <c r="L348" s="1249"/>
      <c r="M348" s="1249"/>
      <c r="N348" s="1249"/>
      <c r="O348" s="1249"/>
      <c r="P348" s="1250"/>
      <c r="Q348" s="1298"/>
    </row>
    <row r="349" spans="1:17" ht="15.5">
      <c r="A349" s="1298"/>
      <c r="B349" s="1299"/>
      <c r="C349" s="1245">
        <v>0</v>
      </c>
      <c r="D349" s="1246"/>
      <c r="E349" s="1246"/>
      <c r="F349" s="1246"/>
      <c r="G349" s="1247">
        <v>0</v>
      </c>
      <c r="H349" s="1248"/>
      <c r="I349" s="1249"/>
      <c r="J349" s="1249"/>
      <c r="K349" s="1249"/>
      <c r="L349" s="1249"/>
      <c r="M349" s="1249"/>
      <c r="N349" s="1249"/>
      <c r="O349" s="1249"/>
      <c r="P349" s="1250"/>
      <c r="Q349" s="1298"/>
    </row>
    <row r="350" spans="1:17" ht="15.5">
      <c r="A350" s="1298"/>
      <c r="B350" s="1299"/>
      <c r="C350" s="1245">
        <v>0</v>
      </c>
      <c r="D350" s="1246"/>
      <c r="E350" s="1246"/>
      <c r="F350" s="1246"/>
      <c r="G350" s="1247">
        <v>0</v>
      </c>
      <c r="H350" s="1248"/>
      <c r="I350" s="1249"/>
      <c r="J350" s="1249"/>
      <c r="K350" s="1249"/>
      <c r="L350" s="1249"/>
      <c r="M350" s="1249"/>
      <c r="N350" s="1249"/>
      <c r="O350" s="1249"/>
      <c r="P350" s="1250"/>
      <c r="Q350" s="1298"/>
    </row>
    <row r="351" spans="1:17" ht="15.5">
      <c r="A351" s="1298"/>
      <c r="B351" s="1299"/>
      <c r="C351" s="1245">
        <v>0</v>
      </c>
      <c r="D351" s="1246"/>
      <c r="E351" s="1246"/>
      <c r="F351" s="1246"/>
      <c r="G351" s="1247">
        <v>0</v>
      </c>
      <c r="H351" s="1248"/>
      <c r="I351" s="1249"/>
      <c r="J351" s="1249"/>
      <c r="K351" s="1249"/>
      <c r="L351" s="1249"/>
      <c r="M351" s="1249"/>
      <c r="N351" s="1249"/>
      <c r="O351" s="1249"/>
      <c r="P351" s="1250"/>
      <c r="Q351" s="1298"/>
    </row>
    <row r="352" spans="1:17" ht="15.5">
      <c r="A352" s="1298"/>
      <c r="B352" s="1299"/>
      <c r="C352" s="1245">
        <v>0</v>
      </c>
      <c r="D352" s="1246"/>
      <c r="E352" s="1246"/>
      <c r="F352" s="1246"/>
      <c r="G352" s="1247">
        <v>0</v>
      </c>
      <c r="H352" s="1248"/>
      <c r="I352" s="1249"/>
      <c r="J352" s="1249"/>
      <c r="K352" s="1249"/>
      <c r="L352" s="1249"/>
      <c r="M352" s="1249"/>
      <c r="N352" s="1249"/>
      <c r="O352" s="1249"/>
      <c r="P352" s="1250"/>
      <c r="Q352" s="1298"/>
    </row>
    <row r="353" spans="1:17" ht="15.5">
      <c r="A353" s="1298"/>
      <c r="B353" s="1299"/>
      <c r="C353" s="1245">
        <v>0</v>
      </c>
      <c r="D353" s="1246"/>
      <c r="E353" s="1246"/>
      <c r="F353" s="1246"/>
      <c r="G353" s="1247">
        <v>0</v>
      </c>
      <c r="H353" s="1248"/>
      <c r="I353" s="1249"/>
      <c r="J353" s="1249"/>
      <c r="K353" s="1249"/>
      <c r="L353" s="1249"/>
      <c r="M353" s="1249"/>
      <c r="N353" s="1249"/>
      <c r="O353" s="1249"/>
      <c r="P353" s="1250"/>
      <c r="Q353" s="1298"/>
    </row>
    <row r="354" spans="1:17" ht="15.5">
      <c r="A354" s="1298"/>
      <c r="B354" s="1299"/>
      <c r="C354" s="1245">
        <v>0</v>
      </c>
      <c r="D354" s="1246"/>
      <c r="E354" s="1246"/>
      <c r="F354" s="1246"/>
      <c r="G354" s="1247">
        <v>0</v>
      </c>
      <c r="H354" s="1248"/>
      <c r="I354" s="1249"/>
      <c r="J354" s="1249"/>
      <c r="K354" s="1249"/>
      <c r="L354" s="1249"/>
      <c r="M354" s="1249"/>
      <c r="N354" s="1249"/>
      <c r="O354" s="1249"/>
      <c r="P354" s="1250"/>
      <c r="Q354" s="1298"/>
    </row>
    <row r="355" spans="1:17" ht="15.5">
      <c r="A355" s="1298"/>
      <c r="B355" s="1299"/>
      <c r="C355" s="1245">
        <v>0</v>
      </c>
      <c r="D355" s="1246"/>
      <c r="E355" s="1246"/>
      <c r="F355" s="1246"/>
      <c r="G355" s="1247">
        <v>0</v>
      </c>
      <c r="H355" s="1248"/>
      <c r="I355" s="1249"/>
      <c r="J355" s="1249"/>
      <c r="K355" s="1249"/>
      <c r="L355" s="1249"/>
      <c r="M355" s="1249"/>
      <c r="N355" s="1249"/>
      <c r="O355" s="1249"/>
      <c r="P355" s="1250"/>
      <c r="Q355" s="1298"/>
    </row>
    <row r="356" spans="1:17" ht="15.5">
      <c r="A356" s="1298"/>
      <c r="B356" s="1299"/>
      <c r="C356" s="1245">
        <v>0</v>
      </c>
      <c r="D356" s="1246"/>
      <c r="E356" s="1246"/>
      <c r="F356" s="1246"/>
      <c r="G356" s="1247">
        <v>0</v>
      </c>
      <c r="H356" s="1248"/>
      <c r="I356" s="1249"/>
      <c r="J356" s="1249"/>
      <c r="K356" s="1249"/>
      <c r="L356" s="1249"/>
      <c r="M356" s="1249"/>
      <c r="N356" s="1249"/>
      <c r="O356" s="1249"/>
      <c r="P356" s="1250"/>
      <c r="Q356" s="1298"/>
    </row>
    <row r="357" spans="1:17" ht="15.5">
      <c r="A357" s="1298"/>
      <c r="B357" s="1299"/>
      <c r="C357" s="1245">
        <v>0</v>
      </c>
      <c r="D357" s="1246"/>
      <c r="E357" s="1246"/>
      <c r="F357" s="1246"/>
      <c r="G357" s="1247">
        <v>0</v>
      </c>
      <c r="H357" s="1248"/>
      <c r="I357" s="1249"/>
      <c r="J357" s="1249"/>
      <c r="K357" s="1249"/>
      <c r="L357" s="1249"/>
      <c r="M357" s="1249"/>
      <c r="N357" s="1249"/>
      <c r="O357" s="1249"/>
      <c r="P357" s="1250"/>
      <c r="Q357" s="1298"/>
    </row>
    <row r="358" spans="1:17" ht="15.5">
      <c r="A358" s="1298"/>
      <c r="B358" s="1299"/>
      <c r="C358" s="1245">
        <v>0</v>
      </c>
      <c r="D358" s="1246"/>
      <c r="E358" s="1246"/>
      <c r="F358" s="1246"/>
      <c r="G358" s="1247">
        <v>0</v>
      </c>
      <c r="H358" s="1248"/>
      <c r="I358" s="1249"/>
      <c r="J358" s="1249"/>
      <c r="K358" s="1249"/>
      <c r="L358" s="1249"/>
      <c r="M358" s="1249"/>
      <c r="N358" s="1249"/>
      <c r="O358" s="1249"/>
      <c r="P358" s="1250"/>
      <c r="Q358" s="1298"/>
    </row>
    <row r="359" spans="1:17" ht="15.5">
      <c r="A359" s="1298"/>
      <c r="B359" s="1299"/>
      <c r="C359" s="1245">
        <v>0</v>
      </c>
      <c r="D359" s="1246"/>
      <c r="E359" s="1246"/>
      <c r="F359" s="1246"/>
      <c r="G359" s="1247">
        <v>0</v>
      </c>
      <c r="H359" s="1248"/>
      <c r="I359" s="1249"/>
      <c r="J359" s="1249"/>
      <c r="K359" s="1249"/>
      <c r="L359" s="1249"/>
      <c r="M359" s="1249"/>
      <c r="N359" s="1249"/>
      <c r="O359" s="1249"/>
      <c r="P359" s="1250"/>
      <c r="Q359" s="1298"/>
    </row>
    <row r="360" spans="1:17" ht="15.5">
      <c r="A360" s="1298"/>
      <c r="B360" s="1299"/>
      <c r="C360" s="1245">
        <v>0</v>
      </c>
      <c r="D360" s="1246"/>
      <c r="E360" s="1246"/>
      <c r="F360" s="1246"/>
      <c r="G360" s="1247">
        <v>0</v>
      </c>
      <c r="H360" s="1248"/>
      <c r="I360" s="1249"/>
      <c r="J360" s="1249"/>
      <c r="K360" s="1249"/>
      <c r="L360" s="1249"/>
      <c r="M360" s="1249"/>
      <c r="N360" s="1249"/>
      <c r="O360" s="1249"/>
      <c r="P360" s="1250"/>
      <c r="Q360" s="1298"/>
    </row>
    <row r="361" spans="1:17" ht="15.5">
      <c r="A361" s="1298"/>
      <c r="B361" s="1299"/>
      <c r="C361" s="1245">
        <v>0</v>
      </c>
      <c r="D361" s="1246"/>
      <c r="E361" s="1246"/>
      <c r="F361" s="1246"/>
      <c r="G361" s="1247">
        <v>0</v>
      </c>
      <c r="H361" s="1248"/>
      <c r="I361" s="1249"/>
      <c r="J361" s="1249"/>
      <c r="K361" s="1249"/>
      <c r="L361" s="1249"/>
      <c r="M361" s="1249"/>
      <c r="N361" s="1249"/>
      <c r="O361" s="1249"/>
      <c r="P361" s="1250"/>
      <c r="Q361" s="1298"/>
    </row>
    <row r="362" spans="1:17" ht="15.5">
      <c r="A362" s="1298"/>
      <c r="B362" s="1299"/>
      <c r="C362" s="1245">
        <v>0</v>
      </c>
      <c r="D362" s="1246"/>
      <c r="E362" s="1246"/>
      <c r="F362" s="1246"/>
      <c r="G362" s="1247">
        <v>0</v>
      </c>
      <c r="H362" s="1248"/>
      <c r="I362" s="1249"/>
      <c r="J362" s="1249"/>
      <c r="K362" s="1249"/>
      <c r="L362" s="1249"/>
      <c r="M362" s="1249"/>
      <c r="N362" s="1249"/>
      <c r="O362" s="1249"/>
      <c r="P362" s="1250"/>
      <c r="Q362" s="1298"/>
    </row>
    <row r="363" spans="1:17" ht="15.5">
      <c r="A363" s="1298"/>
      <c r="B363" s="1299"/>
      <c r="C363" s="1245">
        <v>0</v>
      </c>
      <c r="D363" s="1246"/>
      <c r="E363" s="1246"/>
      <c r="F363" s="1246"/>
      <c r="G363" s="1247">
        <v>0</v>
      </c>
      <c r="H363" s="1248"/>
      <c r="I363" s="1249"/>
      <c r="J363" s="1249"/>
      <c r="K363" s="1249"/>
      <c r="L363" s="1249"/>
      <c r="M363" s="1249"/>
      <c r="N363" s="1249"/>
      <c r="O363" s="1249"/>
      <c r="P363" s="1250"/>
      <c r="Q363" s="1298"/>
    </row>
    <row r="364" spans="1:17" ht="15.5">
      <c r="A364" s="1298"/>
      <c r="B364" s="1299"/>
      <c r="C364" s="1245">
        <v>0</v>
      </c>
      <c r="D364" s="1246"/>
      <c r="E364" s="1246"/>
      <c r="F364" s="1246"/>
      <c r="G364" s="1247">
        <v>0</v>
      </c>
      <c r="H364" s="1248"/>
      <c r="I364" s="1249"/>
      <c r="J364" s="1249"/>
      <c r="K364" s="1249"/>
      <c r="L364" s="1249"/>
      <c r="M364" s="1249"/>
      <c r="N364" s="1249"/>
      <c r="O364" s="1249"/>
      <c r="P364" s="1250"/>
      <c r="Q364" s="1298"/>
    </row>
    <row r="365" spans="1:17" ht="15.5">
      <c r="A365" s="1298"/>
      <c r="B365" s="1299"/>
      <c r="C365" s="1245">
        <v>0</v>
      </c>
      <c r="D365" s="1246"/>
      <c r="E365" s="1246"/>
      <c r="F365" s="1246"/>
      <c r="G365" s="1247">
        <v>0</v>
      </c>
      <c r="H365" s="1248"/>
      <c r="I365" s="1249"/>
      <c r="J365" s="1249"/>
      <c r="K365" s="1249"/>
      <c r="L365" s="1249"/>
      <c r="M365" s="1249"/>
      <c r="N365" s="1249"/>
      <c r="O365" s="1249"/>
      <c r="P365" s="1250"/>
      <c r="Q365" s="1298"/>
    </row>
    <row r="366" spans="1:17" ht="15.5">
      <c r="A366" s="1298"/>
      <c r="B366" s="1299"/>
      <c r="C366" s="1245">
        <v>0</v>
      </c>
      <c r="D366" s="1246"/>
      <c r="E366" s="1246"/>
      <c r="F366" s="1246"/>
      <c r="G366" s="1247">
        <v>0</v>
      </c>
      <c r="H366" s="1248"/>
      <c r="I366" s="1249"/>
      <c r="J366" s="1249"/>
      <c r="K366" s="1249"/>
      <c r="L366" s="1249"/>
      <c r="M366" s="1249"/>
      <c r="N366" s="1249"/>
      <c r="O366" s="1249"/>
      <c r="P366" s="1250"/>
      <c r="Q366" s="1298"/>
    </row>
    <row r="367" spans="1:17" ht="15.5">
      <c r="A367" s="1298"/>
      <c r="B367" s="1299"/>
      <c r="C367" s="1245">
        <v>0</v>
      </c>
      <c r="D367" s="1246"/>
      <c r="E367" s="1246"/>
      <c r="F367" s="1246"/>
      <c r="G367" s="1247">
        <v>0</v>
      </c>
      <c r="H367" s="1248"/>
      <c r="I367" s="1249"/>
      <c r="J367" s="1249"/>
      <c r="K367" s="1249"/>
      <c r="L367" s="1249"/>
      <c r="M367" s="1249"/>
      <c r="N367" s="1249"/>
      <c r="O367" s="1249"/>
      <c r="P367" s="1250"/>
      <c r="Q367" s="1298"/>
    </row>
    <row r="368" spans="1:17" ht="15.5">
      <c r="A368" s="1298"/>
      <c r="B368" s="1299"/>
      <c r="C368" s="1245">
        <v>0</v>
      </c>
      <c r="D368" s="1246"/>
      <c r="E368" s="1246"/>
      <c r="F368" s="1246"/>
      <c r="G368" s="1247">
        <v>0</v>
      </c>
      <c r="H368" s="1248"/>
      <c r="I368" s="1249"/>
      <c r="J368" s="1249"/>
      <c r="K368" s="1249"/>
      <c r="L368" s="1249"/>
      <c r="M368" s="1249"/>
      <c r="N368" s="1249"/>
      <c r="O368" s="1249"/>
      <c r="P368" s="1250"/>
      <c r="Q368" s="1298"/>
    </row>
    <row r="369" spans="1:17" ht="15.5">
      <c r="A369" s="1298"/>
      <c r="B369" s="1299"/>
      <c r="C369" s="1245">
        <v>0</v>
      </c>
      <c r="D369" s="1246"/>
      <c r="E369" s="1246"/>
      <c r="F369" s="1246"/>
      <c r="G369" s="1247">
        <v>0</v>
      </c>
      <c r="H369" s="1248"/>
      <c r="I369" s="1249"/>
      <c r="J369" s="1249"/>
      <c r="K369" s="1249"/>
      <c r="L369" s="1249"/>
      <c r="M369" s="1249"/>
      <c r="N369" s="1249"/>
      <c r="O369" s="1249"/>
      <c r="P369" s="1250"/>
      <c r="Q369" s="1298"/>
    </row>
    <row r="370" spans="1:17" ht="15.5">
      <c r="A370" s="1298"/>
      <c r="B370" s="1299"/>
      <c r="C370" s="1245">
        <v>0</v>
      </c>
      <c r="D370" s="1246"/>
      <c r="E370" s="1246"/>
      <c r="F370" s="1246"/>
      <c r="G370" s="1247">
        <v>0</v>
      </c>
      <c r="H370" s="1248"/>
      <c r="I370" s="1249"/>
      <c r="J370" s="1249"/>
      <c r="K370" s="1249"/>
      <c r="L370" s="1249"/>
      <c r="M370" s="1249"/>
      <c r="N370" s="1249"/>
      <c r="O370" s="1249"/>
      <c r="P370" s="1250"/>
      <c r="Q370" s="1298"/>
    </row>
    <row r="371" spans="1:17" ht="15.5">
      <c r="A371" s="1298"/>
      <c r="B371" s="1299"/>
      <c r="C371" s="1245">
        <v>0</v>
      </c>
      <c r="D371" s="1246"/>
      <c r="E371" s="1246"/>
      <c r="F371" s="1246"/>
      <c r="G371" s="1247">
        <v>0</v>
      </c>
      <c r="H371" s="1248"/>
      <c r="I371" s="1249"/>
      <c r="J371" s="1249"/>
      <c r="K371" s="1249"/>
      <c r="L371" s="1249"/>
      <c r="M371" s="1249"/>
      <c r="N371" s="1249"/>
      <c r="O371" s="1249"/>
      <c r="P371" s="1250"/>
      <c r="Q371" s="1298"/>
    </row>
    <row r="372" spans="1:17" ht="15.5">
      <c r="A372" s="1298"/>
      <c r="B372" s="1299"/>
      <c r="C372" s="1245">
        <v>0</v>
      </c>
      <c r="D372" s="1246"/>
      <c r="E372" s="1246"/>
      <c r="F372" s="1246"/>
      <c r="G372" s="1247">
        <v>0</v>
      </c>
      <c r="H372" s="1248"/>
      <c r="I372" s="1249"/>
      <c r="J372" s="1249"/>
      <c r="K372" s="1249"/>
      <c r="L372" s="1249"/>
      <c r="M372" s="1249"/>
      <c r="N372" s="1249"/>
      <c r="O372" s="1249"/>
      <c r="P372" s="1250"/>
      <c r="Q372" s="1298"/>
    </row>
    <row r="373" spans="1:17" ht="15.5">
      <c r="A373" s="1298"/>
      <c r="B373" s="1299"/>
      <c r="C373" s="1245">
        <v>0</v>
      </c>
      <c r="D373" s="1246"/>
      <c r="E373" s="1246"/>
      <c r="F373" s="1246"/>
      <c r="G373" s="1247">
        <v>0</v>
      </c>
      <c r="H373" s="1248"/>
      <c r="I373" s="1249"/>
      <c r="J373" s="1249"/>
      <c r="K373" s="1249"/>
      <c r="L373" s="1249"/>
      <c r="M373" s="1249"/>
      <c r="N373" s="1249"/>
      <c r="O373" s="1249"/>
      <c r="P373" s="1250"/>
      <c r="Q373" s="1298"/>
    </row>
    <row r="374" spans="1:17" ht="15.5">
      <c r="A374" s="1298"/>
      <c r="B374" s="1299"/>
      <c r="C374" s="1245">
        <v>0</v>
      </c>
      <c r="D374" s="1246"/>
      <c r="E374" s="1246"/>
      <c r="F374" s="1246"/>
      <c r="G374" s="1247">
        <v>0</v>
      </c>
      <c r="H374" s="1248"/>
      <c r="I374" s="1249"/>
      <c r="J374" s="1249"/>
      <c r="K374" s="1249"/>
      <c r="L374" s="1249"/>
      <c r="M374" s="1249"/>
      <c r="N374" s="1249"/>
      <c r="O374" s="1249"/>
      <c r="P374" s="1250"/>
      <c r="Q374" s="1298"/>
    </row>
    <row r="375" spans="1:17" ht="15.5">
      <c r="A375" s="1298"/>
      <c r="B375" s="1299"/>
      <c r="C375" s="1245">
        <v>0</v>
      </c>
      <c r="D375" s="1246"/>
      <c r="E375" s="1246"/>
      <c r="F375" s="1246"/>
      <c r="G375" s="1247">
        <v>0</v>
      </c>
      <c r="H375" s="1248"/>
      <c r="I375" s="1249"/>
      <c r="J375" s="1249"/>
      <c r="K375" s="1249"/>
      <c r="L375" s="1249"/>
      <c r="M375" s="1249"/>
      <c r="N375" s="1249"/>
      <c r="O375" s="1249"/>
      <c r="P375" s="1250"/>
      <c r="Q375" s="1298"/>
    </row>
    <row r="376" spans="1:17" ht="15.5">
      <c r="A376" s="1298"/>
      <c r="B376" s="1299"/>
      <c r="C376" s="1245">
        <v>0</v>
      </c>
      <c r="D376" s="1246"/>
      <c r="E376" s="1246"/>
      <c r="F376" s="1246"/>
      <c r="G376" s="1247">
        <v>0</v>
      </c>
      <c r="H376" s="1248"/>
      <c r="I376" s="1249"/>
      <c r="J376" s="1249"/>
      <c r="K376" s="1249"/>
      <c r="L376" s="1249"/>
      <c r="M376" s="1249"/>
      <c r="N376" s="1249"/>
      <c r="O376" s="1249"/>
      <c r="P376" s="1250"/>
      <c r="Q376" s="1298"/>
    </row>
    <row r="377" spans="1:17" ht="15.5">
      <c r="A377" s="1298"/>
      <c r="B377" s="1299"/>
      <c r="C377" s="1245">
        <v>0</v>
      </c>
      <c r="D377" s="1246"/>
      <c r="E377" s="1246"/>
      <c r="F377" s="1246"/>
      <c r="G377" s="1247">
        <v>0</v>
      </c>
      <c r="H377" s="1248"/>
      <c r="I377" s="1249"/>
      <c r="J377" s="1249"/>
      <c r="K377" s="1249"/>
      <c r="L377" s="1249"/>
      <c r="M377" s="1249"/>
      <c r="N377" s="1249"/>
      <c r="O377" s="1249"/>
      <c r="P377" s="1250"/>
      <c r="Q377" s="1298"/>
    </row>
    <row r="378" spans="1:17" ht="15.5">
      <c r="A378" s="1298"/>
      <c r="B378" s="1299"/>
      <c r="C378" s="1245">
        <v>0</v>
      </c>
      <c r="D378" s="1246"/>
      <c r="E378" s="1246"/>
      <c r="F378" s="1246"/>
      <c r="G378" s="1247">
        <v>0</v>
      </c>
      <c r="H378" s="1248"/>
      <c r="I378" s="1249"/>
      <c r="J378" s="1249"/>
      <c r="K378" s="1249"/>
      <c r="L378" s="1249"/>
      <c r="M378" s="1249"/>
      <c r="N378" s="1249"/>
      <c r="O378" s="1249"/>
      <c r="P378" s="1250"/>
      <c r="Q378" s="1298"/>
    </row>
    <row r="379" spans="1:17" ht="15.5">
      <c r="A379" s="1298"/>
      <c r="B379" s="1299"/>
      <c r="C379" s="1245">
        <v>0</v>
      </c>
      <c r="D379" s="1246"/>
      <c r="E379" s="1246"/>
      <c r="F379" s="1246"/>
      <c r="G379" s="1247">
        <v>0</v>
      </c>
      <c r="H379" s="1248"/>
      <c r="I379" s="1249"/>
      <c r="J379" s="1249"/>
      <c r="K379" s="1249"/>
      <c r="L379" s="1249"/>
      <c r="M379" s="1249"/>
      <c r="N379" s="1249"/>
      <c r="O379" s="1249"/>
      <c r="P379" s="1250"/>
      <c r="Q379" s="1298"/>
    </row>
    <row r="380" spans="1:17" ht="15.5">
      <c r="A380" s="1298"/>
      <c r="B380" s="1299"/>
      <c r="C380" s="1245">
        <v>0</v>
      </c>
      <c r="D380" s="1246"/>
      <c r="E380" s="1246"/>
      <c r="F380" s="1246"/>
      <c r="G380" s="1247">
        <v>0</v>
      </c>
      <c r="H380" s="1248"/>
      <c r="I380" s="1249"/>
      <c r="J380" s="1249"/>
      <c r="K380" s="1249"/>
      <c r="L380" s="1249"/>
      <c r="M380" s="1249"/>
      <c r="N380" s="1249"/>
      <c r="O380" s="1249"/>
      <c r="P380" s="1250"/>
      <c r="Q380" s="1298"/>
    </row>
    <row r="381" spans="1:17" ht="15.5">
      <c r="A381" s="1298"/>
      <c r="B381" s="1299"/>
      <c r="C381" s="1245">
        <v>0</v>
      </c>
      <c r="D381" s="1246"/>
      <c r="E381" s="1246"/>
      <c r="F381" s="1246"/>
      <c r="G381" s="1247">
        <v>0</v>
      </c>
      <c r="H381" s="1248"/>
      <c r="I381" s="1249"/>
      <c r="J381" s="1249"/>
      <c r="K381" s="1249"/>
      <c r="L381" s="1249"/>
      <c r="M381" s="1249"/>
      <c r="N381" s="1249"/>
      <c r="O381" s="1249"/>
      <c r="P381" s="1250"/>
      <c r="Q381" s="1298"/>
    </row>
    <row r="382" spans="1:17" ht="15.5">
      <c r="A382" s="1298"/>
      <c r="B382" s="1299"/>
      <c r="C382" s="1245">
        <v>0</v>
      </c>
      <c r="D382" s="1246"/>
      <c r="E382" s="1246"/>
      <c r="F382" s="1246"/>
      <c r="G382" s="1247">
        <v>0</v>
      </c>
      <c r="H382" s="1248"/>
      <c r="I382" s="1249"/>
      <c r="J382" s="1249"/>
      <c r="K382" s="1249"/>
      <c r="L382" s="1249"/>
      <c r="M382" s="1249"/>
      <c r="N382" s="1249"/>
      <c r="O382" s="1249"/>
      <c r="P382" s="1250"/>
      <c r="Q382" s="1298"/>
    </row>
    <row r="383" spans="1:17" ht="15.5">
      <c r="A383" s="1298"/>
      <c r="B383" s="1299"/>
      <c r="C383" s="1245">
        <v>0</v>
      </c>
      <c r="D383" s="1246"/>
      <c r="E383" s="1246"/>
      <c r="F383" s="1246"/>
      <c r="G383" s="1247">
        <v>0</v>
      </c>
      <c r="H383" s="1248"/>
      <c r="I383" s="1249"/>
      <c r="J383" s="1249"/>
      <c r="K383" s="1249"/>
      <c r="L383" s="1249"/>
      <c r="M383" s="1249"/>
      <c r="N383" s="1249"/>
      <c r="O383" s="1249"/>
      <c r="P383" s="1250"/>
      <c r="Q383" s="1298"/>
    </row>
    <row r="384" spans="1:17" ht="15.5">
      <c r="A384" s="1298"/>
      <c r="B384" s="1299"/>
      <c r="C384" s="1245">
        <v>0</v>
      </c>
      <c r="D384" s="1246"/>
      <c r="E384" s="1246"/>
      <c r="F384" s="1246"/>
      <c r="G384" s="1247">
        <v>0</v>
      </c>
      <c r="H384" s="1248"/>
      <c r="I384" s="1249"/>
      <c r="J384" s="1249"/>
      <c r="K384" s="1249"/>
      <c r="L384" s="1249"/>
      <c r="M384" s="1249"/>
      <c r="N384" s="1249"/>
      <c r="O384" s="1249"/>
      <c r="P384" s="1250"/>
      <c r="Q384" s="1298"/>
    </row>
    <row r="385" spans="1:17" ht="15.5">
      <c r="A385" s="1298"/>
      <c r="B385" s="1299"/>
      <c r="C385" s="1245">
        <v>0</v>
      </c>
      <c r="D385" s="1246"/>
      <c r="E385" s="1246"/>
      <c r="F385" s="1246"/>
      <c r="G385" s="1247">
        <v>0</v>
      </c>
      <c r="H385" s="1248"/>
      <c r="I385" s="1249"/>
      <c r="J385" s="1249"/>
      <c r="K385" s="1249"/>
      <c r="L385" s="1249"/>
      <c r="M385" s="1249"/>
      <c r="N385" s="1249"/>
      <c r="O385" s="1249"/>
      <c r="P385" s="1250"/>
      <c r="Q385" s="1298"/>
    </row>
    <row r="386" spans="1:17" ht="15.5">
      <c r="A386" s="1298"/>
      <c r="B386" s="1299"/>
      <c r="C386" s="1245">
        <v>0</v>
      </c>
      <c r="D386" s="1246"/>
      <c r="E386" s="1246"/>
      <c r="F386" s="1246"/>
      <c r="G386" s="1247">
        <v>0</v>
      </c>
      <c r="H386" s="1248"/>
      <c r="I386" s="1249"/>
      <c r="J386" s="1249"/>
      <c r="K386" s="1249"/>
      <c r="L386" s="1249"/>
      <c r="M386" s="1249"/>
      <c r="N386" s="1249"/>
      <c r="O386" s="1249"/>
      <c r="P386" s="1250"/>
      <c r="Q386" s="1298"/>
    </row>
    <row r="387" spans="1:17" ht="15.5">
      <c r="A387" s="1298"/>
      <c r="B387" s="1299"/>
      <c r="C387" s="1245">
        <v>0</v>
      </c>
      <c r="D387" s="1246"/>
      <c r="E387" s="1246"/>
      <c r="F387" s="1246"/>
      <c r="G387" s="1247">
        <v>0</v>
      </c>
      <c r="H387" s="1248"/>
      <c r="I387" s="1249"/>
      <c r="J387" s="1249"/>
      <c r="K387" s="1249"/>
      <c r="L387" s="1249"/>
      <c r="M387" s="1249"/>
      <c r="N387" s="1249"/>
      <c r="O387" s="1249"/>
      <c r="P387" s="1250"/>
      <c r="Q387" s="1298"/>
    </row>
    <row r="388" spans="1:17" ht="15.5">
      <c r="A388" s="1298"/>
      <c r="B388" s="1299"/>
      <c r="C388" s="1245">
        <v>0</v>
      </c>
      <c r="D388" s="1246"/>
      <c r="E388" s="1246"/>
      <c r="F388" s="1246"/>
      <c r="G388" s="1247">
        <v>0</v>
      </c>
      <c r="H388" s="1248"/>
      <c r="I388" s="1249"/>
      <c r="J388" s="1249"/>
      <c r="K388" s="1249"/>
      <c r="L388" s="1249"/>
      <c r="M388" s="1249"/>
      <c r="N388" s="1249"/>
      <c r="O388" s="1249"/>
      <c r="P388" s="1250"/>
      <c r="Q388" s="1298"/>
    </row>
    <row r="389" spans="1:17" ht="15.5">
      <c r="A389" s="1298"/>
      <c r="B389" s="1299"/>
      <c r="C389" s="1245">
        <v>0</v>
      </c>
      <c r="D389" s="1246"/>
      <c r="E389" s="1246"/>
      <c r="F389" s="1246"/>
      <c r="G389" s="1247">
        <v>0</v>
      </c>
      <c r="H389" s="1248"/>
      <c r="I389" s="1249"/>
      <c r="J389" s="1249"/>
      <c r="K389" s="1249"/>
      <c r="L389" s="1249"/>
      <c r="M389" s="1249"/>
      <c r="N389" s="1249"/>
      <c r="O389" s="1249"/>
      <c r="P389" s="1250"/>
      <c r="Q389" s="1298"/>
    </row>
    <row r="390" spans="1:17" ht="15.5">
      <c r="A390" s="1298"/>
      <c r="B390" s="1299"/>
      <c r="C390" s="1245">
        <v>0</v>
      </c>
      <c r="D390" s="1246"/>
      <c r="E390" s="1246"/>
      <c r="F390" s="1246"/>
      <c r="G390" s="1247">
        <v>0</v>
      </c>
      <c r="H390" s="1248"/>
      <c r="I390" s="1249"/>
      <c r="J390" s="1249"/>
      <c r="K390" s="1249"/>
      <c r="L390" s="1249"/>
      <c r="M390" s="1249"/>
      <c r="N390" s="1249"/>
      <c r="O390" s="1249"/>
      <c r="P390" s="1250"/>
      <c r="Q390" s="1298"/>
    </row>
    <row r="391" spans="1:17" ht="15.5">
      <c r="A391" s="1298"/>
      <c r="B391" s="1299"/>
      <c r="C391" s="1245">
        <v>0</v>
      </c>
      <c r="D391" s="1246"/>
      <c r="E391" s="1246"/>
      <c r="F391" s="1246"/>
      <c r="G391" s="1247">
        <v>0</v>
      </c>
      <c r="H391" s="1248"/>
      <c r="I391" s="1249"/>
      <c r="J391" s="1249"/>
      <c r="K391" s="1249"/>
      <c r="L391" s="1249"/>
      <c r="M391" s="1249"/>
      <c r="N391" s="1249"/>
      <c r="O391" s="1249"/>
      <c r="P391" s="1250"/>
      <c r="Q391" s="1298"/>
    </row>
    <row r="392" spans="1:17" ht="15.5">
      <c r="A392" s="1298"/>
      <c r="B392" s="1299"/>
      <c r="C392" s="1245">
        <v>0</v>
      </c>
      <c r="D392" s="1246"/>
      <c r="E392" s="1246"/>
      <c r="F392" s="1246"/>
      <c r="G392" s="1247">
        <v>0</v>
      </c>
      <c r="H392" s="1248"/>
      <c r="I392" s="1249"/>
      <c r="J392" s="1249"/>
      <c r="K392" s="1249"/>
      <c r="L392" s="1249"/>
      <c r="M392" s="1249"/>
      <c r="N392" s="1249"/>
      <c r="O392" s="1249"/>
      <c r="P392" s="1250"/>
      <c r="Q392" s="1298"/>
    </row>
    <row r="393" spans="1:17" ht="15.5">
      <c r="A393" s="1298"/>
      <c r="B393" s="1299"/>
      <c r="C393" s="1245">
        <v>0</v>
      </c>
      <c r="D393" s="1246"/>
      <c r="E393" s="1246"/>
      <c r="F393" s="1246"/>
      <c r="G393" s="1247">
        <v>0</v>
      </c>
      <c r="H393" s="1248"/>
      <c r="I393" s="1249"/>
      <c r="J393" s="1249"/>
      <c r="K393" s="1249"/>
      <c r="L393" s="1249"/>
      <c r="M393" s="1249"/>
      <c r="N393" s="1249"/>
      <c r="O393" s="1249"/>
      <c r="P393" s="1250"/>
      <c r="Q393" s="1298"/>
    </row>
    <row r="394" spans="1:17" ht="15.5">
      <c r="A394" s="1298"/>
      <c r="B394" s="1299"/>
      <c r="C394" s="1245">
        <v>0</v>
      </c>
      <c r="D394" s="1246"/>
      <c r="E394" s="1246"/>
      <c r="F394" s="1246"/>
      <c r="G394" s="1247">
        <v>0</v>
      </c>
      <c r="H394" s="1248"/>
      <c r="I394" s="1249"/>
      <c r="J394" s="1249"/>
      <c r="K394" s="1249"/>
      <c r="L394" s="1249"/>
      <c r="M394" s="1249"/>
      <c r="N394" s="1249"/>
      <c r="O394" s="1249"/>
      <c r="P394" s="1250"/>
      <c r="Q394" s="1298"/>
    </row>
    <row r="395" spans="1:17" ht="15.5">
      <c r="A395" s="1298"/>
      <c r="B395" s="1299"/>
      <c r="C395" s="1245">
        <v>0</v>
      </c>
      <c r="D395" s="1246"/>
      <c r="E395" s="1246"/>
      <c r="F395" s="1246"/>
      <c r="G395" s="1247">
        <v>0</v>
      </c>
      <c r="H395" s="1248"/>
      <c r="I395" s="1249"/>
      <c r="J395" s="1249"/>
      <c r="K395" s="1249"/>
      <c r="L395" s="1249"/>
      <c r="M395" s="1249"/>
      <c r="N395" s="1249"/>
      <c r="O395" s="1249"/>
      <c r="P395" s="1250"/>
      <c r="Q395" s="1298"/>
    </row>
    <row r="396" spans="1:17" ht="15.5">
      <c r="A396" s="1298"/>
      <c r="B396" s="1299"/>
      <c r="C396" s="1245">
        <v>0</v>
      </c>
      <c r="D396" s="1246"/>
      <c r="E396" s="1246"/>
      <c r="F396" s="1246"/>
      <c r="G396" s="1247">
        <v>0</v>
      </c>
      <c r="H396" s="1248"/>
      <c r="I396" s="1249"/>
      <c r="J396" s="1249"/>
      <c r="K396" s="1249"/>
      <c r="L396" s="1249"/>
      <c r="M396" s="1249"/>
      <c r="N396" s="1249"/>
      <c r="O396" s="1249"/>
      <c r="P396" s="1250"/>
      <c r="Q396" s="1298"/>
    </row>
    <row r="397" spans="1:17" ht="15.5">
      <c r="A397" s="1298"/>
      <c r="B397" s="1299"/>
      <c r="C397" s="1245">
        <v>0</v>
      </c>
      <c r="D397" s="1246"/>
      <c r="E397" s="1246"/>
      <c r="F397" s="1246"/>
      <c r="G397" s="1247">
        <v>0</v>
      </c>
      <c r="H397" s="1248"/>
      <c r="I397" s="1249"/>
      <c r="J397" s="1249"/>
      <c r="K397" s="1249"/>
      <c r="L397" s="1249"/>
      <c r="M397" s="1249"/>
      <c r="N397" s="1249"/>
      <c r="O397" s="1249"/>
      <c r="P397" s="1250"/>
      <c r="Q397" s="1298"/>
    </row>
    <row r="398" spans="1:17" ht="15.5">
      <c r="A398" s="1298"/>
      <c r="B398" s="1299"/>
      <c r="C398" s="1245">
        <v>0</v>
      </c>
      <c r="D398" s="1246"/>
      <c r="E398" s="1246"/>
      <c r="F398" s="1246"/>
      <c r="G398" s="1247">
        <v>0</v>
      </c>
      <c r="H398" s="1248"/>
      <c r="I398" s="1249"/>
      <c r="J398" s="1249"/>
      <c r="K398" s="1249"/>
      <c r="L398" s="1249"/>
      <c r="M398" s="1249"/>
      <c r="N398" s="1249"/>
      <c r="O398" s="1249"/>
      <c r="P398" s="1250"/>
      <c r="Q398" s="1298"/>
    </row>
    <row r="399" spans="1:17" ht="15.5">
      <c r="A399" s="1298"/>
      <c r="B399" s="1299"/>
      <c r="C399" s="1245">
        <v>0</v>
      </c>
      <c r="D399" s="1246"/>
      <c r="E399" s="1246"/>
      <c r="F399" s="1246"/>
      <c r="G399" s="1247">
        <v>0</v>
      </c>
      <c r="H399" s="1248"/>
      <c r="I399" s="1249"/>
      <c r="J399" s="1249"/>
      <c r="K399" s="1249"/>
      <c r="L399" s="1249"/>
      <c r="M399" s="1249"/>
      <c r="N399" s="1249"/>
      <c r="O399" s="1249"/>
      <c r="P399" s="1250"/>
      <c r="Q399" s="1298"/>
    </row>
    <row r="400" spans="1:17" ht="15.5">
      <c r="A400" s="1298"/>
      <c r="B400" s="1299"/>
      <c r="C400" s="1245">
        <v>0</v>
      </c>
      <c r="D400" s="1246"/>
      <c r="E400" s="1246"/>
      <c r="F400" s="1246"/>
      <c r="G400" s="1247">
        <v>0</v>
      </c>
      <c r="H400" s="1248"/>
      <c r="I400" s="1249"/>
      <c r="J400" s="1249"/>
      <c r="K400" s="1249"/>
      <c r="L400" s="1249"/>
      <c r="M400" s="1249"/>
      <c r="N400" s="1249"/>
      <c r="O400" s="1249"/>
      <c r="P400" s="1250"/>
      <c r="Q400" s="1298"/>
    </row>
    <row r="401" spans="1:17" ht="15.5">
      <c r="A401" s="1298"/>
      <c r="B401" s="1299"/>
      <c r="C401" s="1245">
        <v>0</v>
      </c>
      <c r="D401" s="1246"/>
      <c r="E401" s="1246"/>
      <c r="F401" s="1246"/>
      <c r="G401" s="1247">
        <v>0</v>
      </c>
      <c r="H401" s="1248"/>
      <c r="I401" s="1249"/>
      <c r="J401" s="1249"/>
      <c r="K401" s="1249"/>
      <c r="L401" s="1249"/>
      <c r="M401" s="1249"/>
      <c r="N401" s="1249"/>
      <c r="O401" s="1249"/>
      <c r="P401" s="1250"/>
      <c r="Q401" s="1298"/>
    </row>
    <row r="402" spans="1:17" ht="15.5">
      <c r="A402" s="1298"/>
      <c r="B402" s="1299"/>
      <c r="C402" s="1245">
        <v>0</v>
      </c>
      <c r="D402" s="1246"/>
      <c r="E402" s="1246"/>
      <c r="F402" s="1246"/>
      <c r="G402" s="1247">
        <v>0</v>
      </c>
      <c r="H402" s="1248"/>
      <c r="I402" s="1249"/>
      <c r="J402" s="1249"/>
      <c r="K402" s="1249"/>
      <c r="L402" s="1249"/>
      <c r="M402" s="1249"/>
      <c r="N402" s="1249"/>
      <c r="O402" s="1249"/>
      <c r="P402" s="1250"/>
      <c r="Q402" s="1298"/>
    </row>
    <row r="403" spans="1:17" ht="15.5">
      <c r="A403" s="1298"/>
      <c r="B403" s="1299"/>
      <c r="C403" s="1245">
        <v>0</v>
      </c>
      <c r="D403" s="1246"/>
      <c r="E403" s="1246"/>
      <c r="F403" s="1246"/>
      <c r="G403" s="1247">
        <v>0</v>
      </c>
      <c r="H403" s="1248"/>
      <c r="I403" s="1249"/>
      <c r="J403" s="1249"/>
      <c r="K403" s="1249"/>
      <c r="L403" s="1249"/>
      <c r="M403" s="1249"/>
      <c r="N403" s="1249"/>
      <c r="O403" s="1249"/>
      <c r="P403" s="1250"/>
      <c r="Q403" s="1298"/>
    </row>
    <row r="404" spans="1:17" ht="15.5">
      <c r="A404" s="1298"/>
      <c r="B404" s="1299"/>
      <c r="C404" s="1245">
        <v>0</v>
      </c>
      <c r="D404" s="1246"/>
      <c r="E404" s="1246"/>
      <c r="F404" s="1246"/>
      <c r="G404" s="1247">
        <v>0</v>
      </c>
      <c r="H404" s="1248"/>
      <c r="I404" s="1249"/>
      <c r="J404" s="1249"/>
      <c r="K404" s="1249"/>
      <c r="L404" s="1249"/>
      <c r="M404" s="1249"/>
      <c r="N404" s="1249"/>
      <c r="O404" s="1249"/>
      <c r="P404" s="1250"/>
      <c r="Q404" s="1298"/>
    </row>
    <row r="405" spans="1:17" ht="15.5">
      <c r="A405" s="1298"/>
      <c r="B405" s="1299"/>
      <c r="C405" s="1245">
        <v>0</v>
      </c>
      <c r="D405" s="1246"/>
      <c r="E405" s="1246"/>
      <c r="F405" s="1246"/>
      <c r="G405" s="1247">
        <v>0</v>
      </c>
      <c r="H405" s="1248"/>
      <c r="I405" s="1249"/>
      <c r="J405" s="1249"/>
      <c r="K405" s="1249"/>
      <c r="L405" s="1249"/>
      <c r="M405" s="1249"/>
      <c r="N405" s="1249"/>
      <c r="O405" s="1249"/>
      <c r="P405" s="1250"/>
      <c r="Q405" s="1298"/>
    </row>
    <row r="406" spans="1:17" ht="15.5">
      <c r="A406" s="1298"/>
      <c r="B406" s="1299"/>
      <c r="C406" s="1245">
        <v>0</v>
      </c>
      <c r="D406" s="1246"/>
      <c r="E406" s="1246"/>
      <c r="F406" s="1246"/>
      <c r="G406" s="1247">
        <v>0</v>
      </c>
      <c r="H406" s="1248"/>
      <c r="I406" s="1249"/>
      <c r="J406" s="1249"/>
      <c r="K406" s="1249"/>
      <c r="L406" s="1249"/>
      <c r="M406" s="1249"/>
      <c r="N406" s="1249"/>
      <c r="O406" s="1249"/>
      <c r="P406" s="1250"/>
      <c r="Q406" s="1298"/>
    </row>
    <row r="407" spans="1:17" ht="15.5">
      <c r="A407" s="1298"/>
      <c r="B407" s="1299"/>
      <c r="C407" s="1245">
        <v>0</v>
      </c>
      <c r="D407" s="1246"/>
      <c r="E407" s="1246"/>
      <c r="F407" s="1246"/>
      <c r="G407" s="1247">
        <v>0</v>
      </c>
      <c r="H407" s="1248"/>
      <c r="I407" s="1249"/>
      <c r="J407" s="1249"/>
      <c r="K407" s="1249"/>
      <c r="L407" s="1249"/>
      <c r="M407" s="1249"/>
      <c r="N407" s="1249"/>
      <c r="O407" s="1249"/>
      <c r="P407" s="1250"/>
      <c r="Q407" s="1298"/>
    </row>
    <row r="408" spans="1:17" ht="15.5">
      <c r="A408" s="1298"/>
      <c r="B408" s="1299"/>
      <c r="C408" s="1245">
        <v>0</v>
      </c>
      <c r="D408" s="1246"/>
      <c r="E408" s="1246"/>
      <c r="F408" s="1246"/>
      <c r="G408" s="1247">
        <v>0</v>
      </c>
      <c r="H408" s="1248"/>
      <c r="I408" s="1249"/>
      <c r="J408" s="1249"/>
      <c r="K408" s="1249"/>
      <c r="L408" s="1249"/>
      <c r="M408" s="1249"/>
      <c r="N408" s="1249"/>
      <c r="O408" s="1249"/>
      <c r="P408" s="1250"/>
      <c r="Q408" s="1298"/>
    </row>
    <row r="409" spans="1:17" ht="15.5">
      <c r="A409" s="1298"/>
      <c r="B409" s="1299"/>
      <c r="C409" s="1245">
        <v>0</v>
      </c>
      <c r="D409" s="1246"/>
      <c r="E409" s="1246"/>
      <c r="F409" s="1246"/>
      <c r="G409" s="1247">
        <v>0</v>
      </c>
      <c r="H409" s="1248"/>
      <c r="I409" s="1249"/>
      <c r="J409" s="1249"/>
      <c r="K409" s="1249"/>
      <c r="L409" s="1249"/>
      <c r="M409" s="1249"/>
      <c r="N409" s="1249"/>
      <c r="O409" s="1249"/>
      <c r="P409" s="1250"/>
      <c r="Q409" s="1298"/>
    </row>
    <row r="410" spans="1:17" ht="15.5">
      <c r="A410" s="1298"/>
      <c r="B410" s="1299"/>
      <c r="C410" s="1245">
        <v>0</v>
      </c>
      <c r="D410" s="1246"/>
      <c r="E410" s="1246"/>
      <c r="F410" s="1246"/>
      <c r="G410" s="1247">
        <v>0</v>
      </c>
      <c r="H410" s="1248"/>
      <c r="I410" s="1249"/>
      <c r="J410" s="1249"/>
      <c r="K410" s="1249"/>
      <c r="L410" s="1249"/>
      <c r="M410" s="1249"/>
      <c r="N410" s="1249"/>
      <c r="O410" s="1249"/>
      <c r="P410" s="1250"/>
      <c r="Q410" s="1298"/>
    </row>
    <row r="411" spans="1:17" ht="15.5">
      <c r="A411" s="1298"/>
      <c r="B411" s="1299"/>
      <c r="C411" s="1245">
        <v>0</v>
      </c>
      <c r="D411" s="1246"/>
      <c r="E411" s="1246"/>
      <c r="F411" s="1246"/>
      <c r="G411" s="1247">
        <v>0</v>
      </c>
      <c r="H411" s="1248"/>
      <c r="I411" s="1249"/>
      <c r="J411" s="1249"/>
      <c r="K411" s="1249"/>
      <c r="L411" s="1249"/>
      <c r="M411" s="1249"/>
      <c r="N411" s="1249"/>
      <c r="O411" s="1249"/>
      <c r="P411" s="1250"/>
      <c r="Q411" s="1298"/>
    </row>
    <row r="412" spans="1:17" ht="15.5">
      <c r="A412" s="1298"/>
      <c r="B412" s="1299"/>
      <c r="C412" s="1245">
        <v>0</v>
      </c>
      <c r="D412" s="1246"/>
      <c r="E412" s="1246"/>
      <c r="F412" s="1246"/>
      <c r="G412" s="1247">
        <v>0</v>
      </c>
      <c r="H412" s="1248"/>
      <c r="I412" s="1249"/>
      <c r="J412" s="1249"/>
      <c r="K412" s="1249"/>
      <c r="L412" s="1249"/>
      <c r="M412" s="1249"/>
      <c r="N412" s="1249"/>
      <c r="O412" s="1249"/>
      <c r="P412" s="1250"/>
      <c r="Q412" s="1298"/>
    </row>
    <row r="413" spans="1:17" ht="15.5">
      <c r="A413" s="1298"/>
      <c r="B413" s="1299"/>
      <c r="C413" s="1245">
        <v>0</v>
      </c>
      <c r="D413" s="1246"/>
      <c r="E413" s="1246"/>
      <c r="F413" s="1246"/>
      <c r="G413" s="1247">
        <v>0</v>
      </c>
      <c r="H413" s="1248"/>
      <c r="I413" s="1249"/>
      <c r="J413" s="1249"/>
      <c r="K413" s="1249"/>
      <c r="L413" s="1249"/>
      <c r="M413" s="1249"/>
      <c r="N413" s="1249"/>
      <c r="O413" s="1249"/>
      <c r="P413" s="1250"/>
      <c r="Q413" s="1298"/>
    </row>
    <row r="414" spans="1:17" ht="15.5">
      <c r="A414" s="1298"/>
      <c r="B414" s="1299"/>
      <c r="C414" s="1245">
        <v>0</v>
      </c>
      <c r="D414" s="1246"/>
      <c r="E414" s="1246"/>
      <c r="F414" s="1246"/>
      <c r="G414" s="1247">
        <v>0</v>
      </c>
      <c r="H414" s="1248"/>
      <c r="I414" s="1249"/>
      <c r="J414" s="1249"/>
      <c r="K414" s="1249"/>
      <c r="L414" s="1249"/>
      <c r="M414" s="1249"/>
      <c r="N414" s="1249"/>
      <c r="O414" s="1249"/>
      <c r="P414" s="1250"/>
      <c r="Q414" s="1298"/>
    </row>
    <row r="415" spans="1:17" ht="15.5">
      <c r="A415" s="1298"/>
      <c r="B415" s="1299"/>
      <c r="C415" s="1245">
        <v>0</v>
      </c>
      <c r="D415" s="1246"/>
      <c r="E415" s="1246"/>
      <c r="F415" s="1246"/>
      <c r="G415" s="1247">
        <v>0</v>
      </c>
      <c r="H415" s="1248"/>
      <c r="I415" s="1249"/>
      <c r="J415" s="1249"/>
      <c r="K415" s="1249"/>
      <c r="L415" s="1249"/>
      <c r="M415" s="1249"/>
      <c r="N415" s="1249"/>
      <c r="O415" s="1249"/>
      <c r="P415" s="1250"/>
      <c r="Q415" s="1298"/>
    </row>
    <row r="416" spans="1:17" ht="15.5">
      <c r="A416" s="1298"/>
      <c r="B416" s="1299"/>
      <c r="C416" s="1245">
        <v>0</v>
      </c>
      <c r="D416" s="1246"/>
      <c r="E416" s="1246"/>
      <c r="F416" s="1246"/>
      <c r="G416" s="1247">
        <v>0</v>
      </c>
      <c r="H416" s="1248"/>
      <c r="I416" s="1249"/>
      <c r="J416" s="1249"/>
      <c r="K416" s="1249"/>
      <c r="L416" s="1249"/>
      <c r="M416" s="1249"/>
      <c r="N416" s="1249"/>
      <c r="O416" s="1249"/>
      <c r="P416" s="1250"/>
      <c r="Q416" s="1298"/>
    </row>
    <row r="417" spans="1:17" ht="15.5">
      <c r="A417" s="1298"/>
      <c r="B417" s="1299"/>
      <c r="C417" s="1245">
        <v>0</v>
      </c>
      <c r="D417" s="1246"/>
      <c r="E417" s="1246"/>
      <c r="F417" s="1246"/>
      <c r="G417" s="1247">
        <v>0</v>
      </c>
      <c r="H417" s="1248"/>
      <c r="I417" s="1249"/>
      <c r="J417" s="1249"/>
      <c r="K417" s="1249"/>
      <c r="L417" s="1249"/>
      <c r="M417" s="1249"/>
      <c r="N417" s="1249"/>
      <c r="O417" s="1249"/>
      <c r="P417" s="1250"/>
      <c r="Q417" s="1298"/>
    </row>
    <row r="418" spans="1:17" ht="15.5">
      <c r="A418" s="1298"/>
      <c r="B418" s="1299"/>
      <c r="C418" s="1245">
        <v>0</v>
      </c>
      <c r="D418" s="1246"/>
      <c r="E418" s="1246"/>
      <c r="F418" s="1246"/>
      <c r="G418" s="1247">
        <v>0</v>
      </c>
      <c r="H418" s="1248"/>
      <c r="I418" s="1249"/>
      <c r="J418" s="1249"/>
      <c r="K418" s="1249"/>
      <c r="L418" s="1249"/>
      <c r="M418" s="1249"/>
      <c r="N418" s="1249"/>
      <c r="O418" s="1249"/>
      <c r="P418" s="1250"/>
      <c r="Q418" s="1298"/>
    </row>
    <row r="419" spans="1:17" ht="15.5">
      <c r="A419" s="1298"/>
      <c r="B419" s="1299"/>
      <c r="C419" s="1245">
        <v>0</v>
      </c>
      <c r="D419" s="1246"/>
      <c r="E419" s="1246"/>
      <c r="F419" s="1246"/>
      <c r="G419" s="1247">
        <v>0</v>
      </c>
      <c r="H419" s="1248"/>
      <c r="I419" s="1249"/>
      <c r="J419" s="1249"/>
      <c r="K419" s="1249"/>
      <c r="L419" s="1249"/>
      <c r="M419" s="1249"/>
      <c r="N419" s="1249"/>
      <c r="O419" s="1249"/>
      <c r="P419" s="1250"/>
      <c r="Q419" s="1298"/>
    </row>
    <row r="420" spans="1:17" ht="15.5">
      <c r="A420" s="1298"/>
      <c r="B420" s="1299"/>
      <c r="C420" s="1245">
        <v>0</v>
      </c>
      <c r="D420" s="1246"/>
      <c r="E420" s="1246"/>
      <c r="F420" s="1246"/>
      <c r="G420" s="1247">
        <v>0</v>
      </c>
      <c r="H420" s="1248"/>
      <c r="I420" s="1249"/>
      <c r="J420" s="1249"/>
      <c r="K420" s="1249"/>
      <c r="L420" s="1249"/>
      <c r="M420" s="1249"/>
      <c r="N420" s="1249"/>
      <c r="O420" s="1249"/>
      <c r="P420" s="1250"/>
      <c r="Q420" s="1298"/>
    </row>
    <row r="421" spans="1:17" ht="15.5">
      <c r="A421" s="1298"/>
      <c r="B421" s="1299"/>
      <c r="C421" s="1245">
        <v>0</v>
      </c>
      <c r="D421" s="1246"/>
      <c r="E421" s="1246"/>
      <c r="F421" s="1246"/>
      <c r="G421" s="1247">
        <v>0</v>
      </c>
      <c r="H421" s="1248"/>
      <c r="I421" s="1249"/>
      <c r="J421" s="1249"/>
      <c r="K421" s="1249"/>
      <c r="L421" s="1249"/>
      <c r="M421" s="1249"/>
      <c r="N421" s="1249"/>
      <c r="O421" s="1249"/>
      <c r="P421" s="1250"/>
      <c r="Q421" s="1298"/>
    </row>
    <row r="422" spans="1:17" ht="15.5">
      <c r="A422" s="1298"/>
      <c r="B422" s="1299"/>
      <c r="C422" s="1245">
        <v>0</v>
      </c>
      <c r="D422" s="1246"/>
      <c r="E422" s="1246"/>
      <c r="F422" s="1246"/>
      <c r="G422" s="1247">
        <v>0</v>
      </c>
      <c r="H422" s="1248"/>
      <c r="I422" s="1249"/>
      <c r="J422" s="1249"/>
      <c r="K422" s="1249"/>
      <c r="L422" s="1249"/>
      <c r="M422" s="1249"/>
      <c r="N422" s="1249"/>
      <c r="O422" s="1249"/>
      <c r="P422" s="1250"/>
      <c r="Q422" s="1298"/>
    </row>
    <row r="423" spans="1:17" ht="15.5">
      <c r="A423" s="1298"/>
      <c r="B423" s="1299"/>
      <c r="C423" s="1245">
        <v>0</v>
      </c>
      <c r="D423" s="1246"/>
      <c r="E423" s="1246"/>
      <c r="F423" s="1246"/>
      <c r="G423" s="1247">
        <v>0</v>
      </c>
      <c r="H423" s="1248"/>
      <c r="I423" s="1249"/>
      <c r="J423" s="1249"/>
      <c r="K423" s="1249"/>
      <c r="L423" s="1249"/>
      <c r="M423" s="1249"/>
      <c r="N423" s="1249"/>
      <c r="O423" s="1249"/>
      <c r="P423" s="1250"/>
      <c r="Q423" s="1298"/>
    </row>
    <row r="424" spans="1:17" ht="15.5">
      <c r="A424" s="1298"/>
      <c r="B424" s="1299"/>
      <c r="C424" s="1245">
        <v>0</v>
      </c>
      <c r="D424" s="1246"/>
      <c r="E424" s="1246"/>
      <c r="F424" s="1246"/>
      <c r="G424" s="1247">
        <v>0</v>
      </c>
      <c r="H424" s="1248"/>
      <c r="I424" s="1249"/>
      <c r="J424" s="1249"/>
      <c r="K424" s="1249"/>
      <c r="L424" s="1249"/>
      <c r="M424" s="1249"/>
      <c r="N424" s="1249"/>
      <c r="O424" s="1249"/>
      <c r="P424" s="1250"/>
      <c r="Q424" s="1298"/>
    </row>
    <row r="425" spans="1:17" ht="15.5">
      <c r="A425" s="1298"/>
      <c r="B425" s="1299"/>
      <c r="C425" s="1245">
        <v>0</v>
      </c>
      <c r="D425" s="1246"/>
      <c r="E425" s="1246"/>
      <c r="F425" s="1246"/>
      <c r="G425" s="1247">
        <v>0</v>
      </c>
      <c r="H425" s="1248"/>
      <c r="I425" s="1249"/>
      <c r="J425" s="1249"/>
      <c r="K425" s="1249"/>
      <c r="L425" s="1249"/>
      <c r="M425" s="1249"/>
      <c r="N425" s="1249"/>
      <c r="O425" s="1249"/>
      <c r="P425" s="1250"/>
      <c r="Q425" s="1298"/>
    </row>
    <row r="426" spans="1:17" ht="15.5">
      <c r="A426" s="1298"/>
      <c r="B426" s="1299"/>
      <c r="C426" s="1245">
        <v>0</v>
      </c>
      <c r="D426" s="1246"/>
      <c r="E426" s="1246"/>
      <c r="F426" s="1246"/>
      <c r="G426" s="1247">
        <v>0</v>
      </c>
      <c r="H426" s="1248"/>
      <c r="I426" s="1249"/>
      <c r="J426" s="1249"/>
      <c r="K426" s="1249"/>
      <c r="L426" s="1249"/>
      <c r="M426" s="1249"/>
      <c r="N426" s="1249"/>
      <c r="O426" s="1249"/>
      <c r="P426" s="1250"/>
      <c r="Q426" s="1298"/>
    </row>
    <row r="427" spans="1:17" ht="15.5">
      <c r="A427" s="1298"/>
      <c r="B427" s="1299"/>
      <c r="C427" s="1245">
        <v>0</v>
      </c>
      <c r="D427" s="1246"/>
      <c r="E427" s="1246"/>
      <c r="F427" s="1246"/>
      <c r="G427" s="1247">
        <v>0</v>
      </c>
      <c r="H427" s="1248"/>
      <c r="I427" s="1249"/>
      <c r="J427" s="1249"/>
      <c r="K427" s="1249"/>
      <c r="L427" s="1249"/>
      <c r="M427" s="1249"/>
      <c r="N427" s="1249"/>
      <c r="O427" s="1249"/>
      <c r="P427" s="1250"/>
      <c r="Q427" s="1298"/>
    </row>
    <row r="428" spans="1:17" ht="15.5">
      <c r="A428" s="1298"/>
      <c r="B428" s="1299"/>
      <c r="C428" s="1245">
        <v>0</v>
      </c>
      <c r="D428" s="1246"/>
      <c r="E428" s="1246"/>
      <c r="F428" s="1246"/>
      <c r="G428" s="1247">
        <v>0</v>
      </c>
      <c r="H428" s="1248"/>
      <c r="I428" s="1249"/>
      <c r="J428" s="1249"/>
      <c r="K428" s="1249"/>
      <c r="L428" s="1249"/>
      <c r="M428" s="1249"/>
      <c r="N428" s="1249"/>
      <c r="O428" s="1249"/>
      <c r="P428" s="1250"/>
      <c r="Q428" s="1298"/>
    </row>
    <row r="429" spans="1:17" ht="15.5">
      <c r="A429" s="1298"/>
      <c r="B429" s="1299"/>
      <c r="C429" s="1245">
        <v>0</v>
      </c>
      <c r="D429" s="1246"/>
      <c r="E429" s="1246"/>
      <c r="F429" s="1246"/>
      <c r="G429" s="1247">
        <v>0</v>
      </c>
      <c r="H429" s="1248"/>
      <c r="I429" s="1249"/>
      <c r="J429" s="1249"/>
      <c r="K429" s="1249"/>
      <c r="L429" s="1249"/>
      <c r="M429" s="1249"/>
      <c r="N429" s="1249"/>
      <c r="O429" s="1249"/>
      <c r="P429" s="1250"/>
      <c r="Q429" s="1298"/>
    </row>
    <row r="430" spans="1:17" ht="15.5">
      <c r="A430" s="1298"/>
      <c r="B430" s="1299"/>
      <c r="C430" s="1245">
        <v>0</v>
      </c>
      <c r="D430" s="1246"/>
      <c r="E430" s="1246"/>
      <c r="F430" s="1246"/>
      <c r="G430" s="1247">
        <v>0</v>
      </c>
      <c r="H430" s="1248"/>
      <c r="I430" s="1249"/>
      <c r="J430" s="1249"/>
      <c r="K430" s="1249"/>
      <c r="L430" s="1249"/>
      <c r="M430" s="1249"/>
      <c r="N430" s="1249"/>
      <c r="O430" s="1249"/>
      <c r="P430" s="1250"/>
      <c r="Q430" s="1298"/>
    </row>
    <row r="431" spans="1:17" ht="15.5">
      <c r="A431" s="1298"/>
      <c r="B431" s="1299"/>
      <c r="C431" s="1245">
        <v>0</v>
      </c>
      <c r="D431" s="1246"/>
      <c r="E431" s="1246"/>
      <c r="F431" s="1246"/>
      <c r="G431" s="1247">
        <v>0</v>
      </c>
      <c r="H431" s="1248"/>
      <c r="I431" s="1249"/>
      <c r="J431" s="1249"/>
      <c r="K431" s="1249"/>
      <c r="L431" s="1249"/>
      <c r="M431" s="1249"/>
      <c r="N431" s="1249"/>
      <c r="O431" s="1249"/>
      <c r="P431" s="1250"/>
      <c r="Q431" s="1298"/>
    </row>
    <row r="432" spans="1:17" ht="15.5">
      <c r="A432" s="1298"/>
      <c r="B432" s="1299"/>
      <c r="C432" s="1245">
        <v>0</v>
      </c>
      <c r="D432" s="1246"/>
      <c r="E432" s="1246"/>
      <c r="F432" s="1246"/>
      <c r="G432" s="1247">
        <v>0</v>
      </c>
      <c r="H432" s="1248"/>
      <c r="I432" s="1249"/>
      <c r="J432" s="1249"/>
      <c r="K432" s="1249"/>
      <c r="L432" s="1249"/>
      <c r="M432" s="1249"/>
      <c r="N432" s="1249"/>
      <c r="O432" s="1249"/>
      <c r="P432" s="1250"/>
      <c r="Q432" s="1298"/>
    </row>
    <row r="433" spans="1:17" ht="15.5">
      <c r="A433" s="1298"/>
      <c r="B433" s="1299"/>
      <c r="C433" s="1245">
        <v>0</v>
      </c>
      <c r="D433" s="1246"/>
      <c r="E433" s="1246"/>
      <c r="F433" s="1246"/>
      <c r="G433" s="1247">
        <v>0</v>
      </c>
      <c r="H433" s="1248"/>
      <c r="I433" s="1249"/>
      <c r="J433" s="1249"/>
      <c r="K433" s="1249"/>
      <c r="L433" s="1249"/>
      <c r="M433" s="1249"/>
      <c r="N433" s="1249"/>
      <c r="O433" s="1249"/>
      <c r="P433" s="1250"/>
      <c r="Q433" s="1298"/>
    </row>
    <row r="434" spans="1:17" ht="15.5">
      <c r="A434" s="1298"/>
      <c r="B434" s="1299"/>
      <c r="C434" s="1245">
        <v>0</v>
      </c>
      <c r="D434" s="1246"/>
      <c r="E434" s="1246"/>
      <c r="F434" s="1246"/>
      <c r="G434" s="1247">
        <v>0</v>
      </c>
      <c r="H434" s="1248"/>
      <c r="I434" s="1249"/>
      <c r="J434" s="1249"/>
      <c r="K434" s="1249"/>
      <c r="L434" s="1249"/>
      <c r="M434" s="1249"/>
      <c r="N434" s="1249"/>
      <c r="O434" s="1249"/>
      <c r="P434" s="1250"/>
      <c r="Q434" s="1298"/>
    </row>
    <row r="435" spans="1:17" ht="15.5">
      <c r="A435" s="1298"/>
      <c r="B435" s="1299"/>
      <c r="C435" s="1245">
        <v>0</v>
      </c>
      <c r="D435" s="1246"/>
      <c r="E435" s="1246"/>
      <c r="F435" s="1246"/>
      <c r="G435" s="1247">
        <v>0</v>
      </c>
      <c r="H435" s="1248"/>
      <c r="I435" s="1249"/>
      <c r="J435" s="1249"/>
      <c r="K435" s="1249"/>
      <c r="L435" s="1249"/>
      <c r="M435" s="1249"/>
      <c r="N435" s="1249"/>
      <c r="O435" s="1249"/>
      <c r="P435" s="1250"/>
      <c r="Q435" s="1298"/>
    </row>
    <row r="436" spans="1:17" ht="15.5">
      <c r="A436" s="1298"/>
      <c r="B436" s="1299"/>
      <c r="C436" s="1245">
        <v>0</v>
      </c>
      <c r="D436" s="1246"/>
      <c r="E436" s="1246"/>
      <c r="F436" s="1246"/>
      <c r="G436" s="1247">
        <v>0</v>
      </c>
      <c r="H436" s="1248"/>
      <c r="I436" s="1249"/>
      <c r="J436" s="1249"/>
      <c r="K436" s="1249"/>
      <c r="L436" s="1249"/>
      <c r="M436" s="1249"/>
      <c r="N436" s="1249"/>
      <c r="O436" s="1249"/>
      <c r="P436" s="1250"/>
      <c r="Q436" s="1298"/>
    </row>
    <row r="437" spans="1:17" ht="15.5">
      <c r="A437" s="1298"/>
      <c r="B437" s="1299"/>
      <c r="C437" s="1245">
        <v>0</v>
      </c>
      <c r="D437" s="1246"/>
      <c r="E437" s="1246"/>
      <c r="F437" s="1246"/>
      <c r="G437" s="1247">
        <v>0</v>
      </c>
      <c r="H437" s="1248"/>
      <c r="I437" s="1249"/>
      <c r="J437" s="1249"/>
      <c r="K437" s="1249"/>
      <c r="L437" s="1249"/>
      <c r="M437" s="1249"/>
      <c r="N437" s="1249"/>
      <c r="O437" s="1249"/>
      <c r="P437" s="1250"/>
      <c r="Q437" s="1298"/>
    </row>
    <row r="438" spans="1:17" ht="15.5">
      <c r="A438" s="1298"/>
      <c r="B438" s="1299"/>
      <c r="C438" s="1245">
        <v>0</v>
      </c>
      <c r="D438" s="1246"/>
      <c r="E438" s="1246"/>
      <c r="F438" s="1246"/>
      <c r="G438" s="1247">
        <v>0</v>
      </c>
      <c r="H438" s="1248"/>
      <c r="I438" s="1249"/>
      <c r="J438" s="1249"/>
      <c r="K438" s="1249"/>
      <c r="L438" s="1249"/>
      <c r="M438" s="1249"/>
      <c r="N438" s="1249"/>
      <c r="O438" s="1249"/>
      <c r="P438" s="1250"/>
      <c r="Q438" s="1298"/>
    </row>
    <row r="439" spans="1:17" ht="15.5">
      <c r="A439" s="1298"/>
      <c r="B439" s="1299"/>
      <c r="C439" s="1245">
        <v>0</v>
      </c>
      <c r="D439" s="1246"/>
      <c r="E439" s="1246"/>
      <c r="F439" s="1246"/>
      <c r="G439" s="1247">
        <v>0</v>
      </c>
      <c r="H439" s="1248"/>
      <c r="I439" s="1249"/>
      <c r="J439" s="1249"/>
      <c r="K439" s="1249"/>
      <c r="L439" s="1249"/>
      <c r="M439" s="1249"/>
      <c r="N439" s="1249"/>
      <c r="O439" s="1249"/>
      <c r="P439" s="1250"/>
      <c r="Q439" s="1298"/>
    </row>
    <row r="440" spans="1:17" ht="15.5">
      <c r="A440" s="1298"/>
      <c r="B440" s="1299"/>
      <c r="C440" s="1245">
        <v>0</v>
      </c>
      <c r="D440" s="1246"/>
      <c r="E440" s="1246"/>
      <c r="F440" s="1246"/>
      <c r="G440" s="1247">
        <v>0</v>
      </c>
      <c r="H440" s="1248"/>
      <c r="I440" s="1249"/>
      <c r="J440" s="1249"/>
      <c r="K440" s="1249"/>
      <c r="L440" s="1249"/>
      <c r="M440" s="1249"/>
      <c r="N440" s="1249"/>
      <c r="O440" s="1249"/>
      <c r="P440" s="1250"/>
      <c r="Q440" s="1298"/>
    </row>
    <row r="441" spans="1:17" ht="15.5">
      <c r="A441" s="1298"/>
      <c r="B441" s="1299"/>
      <c r="C441" s="1245">
        <v>0</v>
      </c>
      <c r="D441" s="1246"/>
      <c r="E441" s="1246"/>
      <c r="F441" s="1246"/>
      <c r="G441" s="1247">
        <v>0</v>
      </c>
      <c r="H441" s="1248"/>
      <c r="I441" s="1249"/>
      <c r="J441" s="1249"/>
      <c r="K441" s="1249"/>
      <c r="L441" s="1249"/>
      <c r="M441" s="1249"/>
      <c r="N441" s="1249"/>
      <c r="O441" s="1249"/>
      <c r="P441" s="1250"/>
      <c r="Q441" s="1298"/>
    </row>
    <row r="442" spans="1:17" ht="15.5">
      <c r="A442" s="1298"/>
      <c r="B442" s="1299"/>
      <c r="C442" s="1245">
        <v>0</v>
      </c>
      <c r="D442" s="1246"/>
      <c r="E442" s="1246"/>
      <c r="F442" s="1246"/>
      <c r="G442" s="1247">
        <v>0</v>
      </c>
      <c r="H442" s="1248"/>
      <c r="I442" s="1249"/>
      <c r="J442" s="1249"/>
      <c r="K442" s="1249"/>
      <c r="L442" s="1249"/>
      <c r="M442" s="1249"/>
      <c r="N442" s="1249"/>
      <c r="O442" s="1249"/>
      <c r="P442" s="1250"/>
      <c r="Q442" s="1298"/>
    </row>
    <row r="443" spans="1:17" ht="15.5">
      <c r="A443" s="1298"/>
      <c r="B443" s="1299"/>
      <c r="C443" s="1245">
        <v>0</v>
      </c>
      <c r="D443" s="1246"/>
      <c r="E443" s="1246"/>
      <c r="F443" s="1246"/>
      <c r="G443" s="1247">
        <v>0</v>
      </c>
      <c r="H443" s="1248"/>
      <c r="I443" s="1249"/>
      <c r="J443" s="1249"/>
      <c r="K443" s="1249"/>
      <c r="L443" s="1249"/>
      <c r="M443" s="1249"/>
      <c r="N443" s="1249"/>
      <c r="O443" s="1249"/>
      <c r="P443" s="1250"/>
      <c r="Q443" s="1298"/>
    </row>
    <row r="444" spans="1:17" ht="15.5">
      <c r="A444" s="1298"/>
      <c r="B444" s="1299"/>
      <c r="C444" s="1245">
        <v>0</v>
      </c>
      <c r="D444" s="1246"/>
      <c r="E444" s="1246"/>
      <c r="F444" s="1246"/>
      <c r="G444" s="1247">
        <v>0</v>
      </c>
      <c r="H444" s="1248"/>
      <c r="I444" s="1249"/>
      <c r="J444" s="1249"/>
      <c r="K444" s="1249"/>
      <c r="L444" s="1249"/>
      <c r="M444" s="1249"/>
      <c r="N444" s="1249"/>
      <c r="O444" s="1249"/>
      <c r="P444" s="1250"/>
      <c r="Q444" s="1298"/>
    </row>
    <row r="445" spans="1:17" ht="15.5">
      <c r="A445" s="1298"/>
      <c r="B445" s="1299"/>
      <c r="C445" s="1245">
        <v>0</v>
      </c>
      <c r="D445" s="1246"/>
      <c r="E445" s="1246"/>
      <c r="F445" s="1246"/>
      <c r="G445" s="1247">
        <v>0</v>
      </c>
      <c r="H445" s="1248"/>
      <c r="I445" s="1249"/>
      <c r="J445" s="1249"/>
      <c r="K445" s="1249"/>
      <c r="L445" s="1249"/>
      <c r="M445" s="1249"/>
      <c r="N445" s="1249"/>
      <c r="O445" s="1249"/>
      <c r="P445" s="1250"/>
      <c r="Q445" s="1298"/>
    </row>
    <row r="446" spans="1:17" ht="15.5">
      <c r="A446" s="1298"/>
      <c r="B446" s="1299"/>
      <c r="C446" s="1245">
        <v>0</v>
      </c>
      <c r="D446" s="1246"/>
      <c r="E446" s="1246"/>
      <c r="F446" s="1246"/>
      <c r="G446" s="1247">
        <v>0</v>
      </c>
      <c r="H446" s="1248"/>
      <c r="I446" s="1249"/>
      <c r="J446" s="1249"/>
      <c r="K446" s="1249"/>
      <c r="L446" s="1249"/>
      <c r="M446" s="1249"/>
      <c r="N446" s="1249"/>
      <c r="O446" s="1249"/>
      <c r="P446" s="1250"/>
      <c r="Q446" s="1298"/>
    </row>
    <row r="447" spans="1:17" ht="15.5">
      <c r="A447" s="1298"/>
      <c r="B447" s="1299"/>
      <c r="C447" s="1245">
        <v>0</v>
      </c>
      <c r="D447" s="1246"/>
      <c r="E447" s="1246"/>
      <c r="F447" s="1246"/>
      <c r="G447" s="1247">
        <v>0</v>
      </c>
      <c r="H447" s="1248"/>
      <c r="I447" s="1249"/>
      <c r="J447" s="1249"/>
      <c r="K447" s="1249"/>
      <c r="L447" s="1249"/>
      <c r="M447" s="1249"/>
      <c r="N447" s="1249"/>
      <c r="O447" s="1249"/>
      <c r="P447" s="1250"/>
      <c r="Q447" s="1298"/>
    </row>
    <row r="448" spans="1:17" ht="15.5">
      <c r="A448" s="1298"/>
      <c r="B448" s="1299"/>
      <c r="C448" s="1245">
        <v>0</v>
      </c>
      <c r="D448" s="1246"/>
      <c r="E448" s="1246"/>
      <c r="F448" s="1246"/>
      <c r="G448" s="1247">
        <v>0</v>
      </c>
      <c r="H448" s="1248"/>
      <c r="I448" s="1249"/>
      <c r="J448" s="1249"/>
      <c r="K448" s="1249"/>
      <c r="L448" s="1249"/>
      <c r="M448" s="1249"/>
      <c r="N448" s="1249"/>
      <c r="O448" s="1249"/>
      <c r="P448" s="1250"/>
      <c r="Q448" s="1298"/>
    </row>
    <row r="449" spans="1:17" ht="15.5">
      <c r="A449" s="1298"/>
      <c r="B449" s="1299"/>
      <c r="C449" s="1245">
        <v>0</v>
      </c>
      <c r="D449" s="1246"/>
      <c r="E449" s="1246"/>
      <c r="F449" s="1246"/>
      <c r="G449" s="1247">
        <v>0</v>
      </c>
      <c r="H449" s="1248"/>
      <c r="I449" s="1249"/>
      <c r="J449" s="1249"/>
      <c r="K449" s="1249"/>
      <c r="L449" s="1249"/>
      <c r="M449" s="1249"/>
      <c r="N449" s="1249"/>
      <c r="O449" s="1249"/>
      <c r="P449" s="1250"/>
      <c r="Q449" s="1298"/>
    </row>
    <row r="450" spans="1:17" ht="15.5">
      <c r="A450" s="1298"/>
      <c r="B450" s="1299"/>
      <c r="C450" s="1245">
        <v>0</v>
      </c>
      <c r="D450" s="1246"/>
      <c r="E450" s="1246"/>
      <c r="F450" s="1246"/>
      <c r="G450" s="1247">
        <v>0</v>
      </c>
      <c r="H450" s="1248"/>
      <c r="I450" s="1249"/>
      <c r="J450" s="1249"/>
      <c r="K450" s="1249"/>
      <c r="L450" s="1249"/>
      <c r="M450" s="1249"/>
      <c r="N450" s="1249"/>
      <c r="O450" s="1249"/>
      <c r="P450" s="1250"/>
      <c r="Q450" s="1298"/>
    </row>
    <row r="451" spans="1:17" ht="15.5">
      <c r="A451" s="1298"/>
      <c r="B451" s="1299"/>
      <c r="C451" s="1245">
        <v>0</v>
      </c>
      <c r="D451" s="1246"/>
      <c r="E451" s="1246"/>
      <c r="F451" s="1246"/>
      <c r="G451" s="1247">
        <v>0</v>
      </c>
      <c r="H451" s="1248"/>
      <c r="I451" s="1249"/>
      <c r="J451" s="1249"/>
      <c r="K451" s="1249"/>
      <c r="L451" s="1249"/>
      <c r="M451" s="1249"/>
      <c r="N451" s="1249"/>
      <c r="O451" s="1249"/>
      <c r="P451" s="1250"/>
      <c r="Q451" s="1298"/>
    </row>
    <row r="452" spans="1:17" ht="15.5">
      <c r="A452" s="1298"/>
      <c r="B452" s="1299"/>
      <c r="C452" s="1245">
        <v>0</v>
      </c>
      <c r="D452" s="1246"/>
      <c r="E452" s="1246"/>
      <c r="F452" s="1246"/>
      <c r="G452" s="1247">
        <v>0</v>
      </c>
      <c r="H452" s="1248"/>
      <c r="I452" s="1249"/>
      <c r="J452" s="1249"/>
      <c r="K452" s="1249"/>
      <c r="L452" s="1249"/>
      <c r="M452" s="1249"/>
      <c r="N452" s="1249"/>
      <c r="O452" s="1249"/>
      <c r="P452" s="1250"/>
      <c r="Q452" s="1298"/>
    </row>
    <row r="453" spans="1:17" ht="15.5">
      <c r="A453" s="1298"/>
      <c r="B453" s="1299"/>
      <c r="C453" s="1245">
        <v>0</v>
      </c>
      <c r="D453" s="1246"/>
      <c r="E453" s="1246"/>
      <c r="F453" s="1246"/>
      <c r="G453" s="1247">
        <v>0</v>
      </c>
      <c r="H453" s="1248"/>
      <c r="I453" s="1249"/>
      <c r="J453" s="1249"/>
      <c r="K453" s="1249"/>
      <c r="L453" s="1249"/>
      <c r="M453" s="1249"/>
      <c r="N453" s="1249"/>
      <c r="O453" s="1249"/>
      <c r="P453" s="1250"/>
      <c r="Q453" s="1298"/>
    </row>
    <row r="454" spans="1:17" ht="15.5">
      <c r="A454" s="1298"/>
      <c r="B454" s="1299"/>
      <c r="C454" s="1245">
        <v>0</v>
      </c>
      <c r="D454" s="1246"/>
      <c r="E454" s="1246"/>
      <c r="F454" s="1246"/>
      <c r="G454" s="1247">
        <v>0</v>
      </c>
      <c r="H454" s="1248"/>
      <c r="I454" s="1249"/>
      <c r="J454" s="1249"/>
      <c r="K454" s="1249"/>
      <c r="L454" s="1249"/>
      <c r="M454" s="1249"/>
      <c r="N454" s="1249"/>
      <c r="O454" s="1249"/>
      <c r="P454" s="1250"/>
      <c r="Q454" s="1298"/>
    </row>
    <row r="455" spans="1:17" ht="15.5">
      <c r="A455" s="1298"/>
      <c r="B455" s="1299"/>
      <c r="C455" s="1245">
        <v>0</v>
      </c>
      <c r="D455" s="1246"/>
      <c r="E455" s="1246"/>
      <c r="F455" s="1246"/>
      <c r="G455" s="1247">
        <v>0</v>
      </c>
      <c r="H455" s="1248"/>
      <c r="I455" s="1249"/>
      <c r="J455" s="1249"/>
      <c r="K455" s="1249"/>
      <c r="L455" s="1249"/>
      <c r="M455" s="1249"/>
      <c r="N455" s="1249"/>
      <c r="O455" s="1249"/>
      <c r="P455" s="1250"/>
      <c r="Q455" s="1298"/>
    </row>
    <row r="456" spans="1:17" ht="15.5">
      <c r="A456" s="1298"/>
      <c r="B456" s="1299"/>
      <c r="C456" s="1245">
        <v>0</v>
      </c>
      <c r="D456" s="1246"/>
      <c r="E456" s="1246"/>
      <c r="F456" s="1246"/>
      <c r="G456" s="1247">
        <v>0</v>
      </c>
      <c r="H456" s="1248"/>
      <c r="I456" s="1249"/>
      <c r="J456" s="1249"/>
      <c r="K456" s="1249"/>
      <c r="L456" s="1249"/>
      <c r="M456" s="1249"/>
      <c r="N456" s="1249"/>
      <c r="O456" s="1249"/>
      <c r="P456" s="1250"/>
      <c r="Q456" s="1298"/>
    </row>
    <row r="457" spans="1:17" ht="15.5">
      <c r="A457" s="1298"/>
      <c r="B457" s="1299"/>
      <c r="C457" s="1245">
        <v>0</v>
      </c>
      <c r="D457" s="1246"/>
      <c r="E457" s="1246"/>
      <c r="F457" s="1246"/>
      <c r="G457" s="1247">
        <v>0</v>
      </c>
      <c r="H457" s="1248"/>
      <c r="I457" s="1249"/>
      <c r="J457" s="1249"/>
      <c r="K457" s="1249"/>
      <c r="L457" s="1249"/>
      <c r="M457" s="1249"/>
      <c r="N457" s="1249"/>
      <c r="O457" s="1249"/>
      <c r="P457" s="1250"/>
      <c r="Q457" s="1298"/>
    </row>
    <row r="458" spans="1:17" ht="15.5">
      <c r="A458" s="1298"/>
      <c r="B458" s="1299"/>
      <c r="C458" s="1245">
        <v>0</v>
      </c>
      <c r="D458" s="1246"/>
      <c r="E458" s="1246"/>
      <c r="F458" s="1246"/>
      <c r="G458" s="1247">
        <v>0</v>
      </c>
      <c r="H458" s="1248"/>
      <c r="I458" s="1249"/>
      <c r="J458" s="1249"/>
      <c r="K458" s="1249"/>
      <c r="L458" s="1249"/>
      <c r="M458" s="1249"/>
      <c r="N458" s="1249"/>
      <c r="O458" s="1249"/>
      <c r="P458" s="1250"/>
      <c r="Q458" s="1298"/>
    </row>
    <row r="459" spans="1:17" ht="15.5">
      <c r="A459" s="1298"/>
      <c r="B459" s="1299"/>
      <c r="C459" s="1245">
        <v>0</v>
      </c>
      <c r="D459" s="1246"/>
      <c r="E459" s="1246"/>
      <c r="F459" s="1246"/>
      <c r="G459" s="1247">
        <v>0</v>
      </c>
      <c r="H459" s="1248"/>
      <c r="I459" s="1249"/>
      <c r="J459" s="1249"/>
      <c r="K459" s="1249"/>
      <c r="L459" s="1249"/>
      <c r="M459" s="1249"/>
      <c r="N459" s="1249"/>
      <c r="O459" s="1249"/>
      <c r="P459" s="1250"/>
      <c r="Q459" s="1298"/>
    </row>
    <row r="460" spans="1:17" ht="15.5">
      <c r="A460" s="1298"/>
      <c r="B460" s="1299"/>
      <c r="C460" s="1245">
        <v>0</v>
      </c>
      <c r="D460" s="1246"/>
      <c r="E460" s="1246"/>
      <c r="F460" s="1246"/>
      <c r="G460" s="1247">
        <v>0</v>
      </c>
      <c r="H460" s="1248"/>
      <c r="I460" s="1249"/>
      <c r="J460" s="1249"/>
      <c r="K460" s="1249"/>
      <c r="L460" s="1249"/>
      <c r="M460" s="1249"/>
      <c r="N460" s="1249"/>
      <c r="O460" s="1249"/>
      <c r="P460" s="1250"/>
      <c r="Q460" s="1298"/>
    </row>
    <row r="461" spans="1:17" ht="15.5">
      <c r="A461" s="1298"/>
      <c r="B461" s="1299"/>
      <c r="C461" s="1245">
        <v>0</v>
      </c>
      <c r="D461" s="1246"/>
      <c r="E461" s="1246"/>
      <c r="F461" s="1246"/>
      <c r="G461" s="1247">
        <v>0</v>
      </c>
      <c r="H461" s="1248"/>
      <c r="I461" s="1249"/>
      <c r="J461" s="1249"/>
      <c r="K461" s="1249"/>
      <c r="L461" s="1249"/>
      <c r="M461" s="1249"/>
      <c r="N461" s="1249"/>
      <c r="O461" s="1249"/>
      <c r="P461" s="1250"/>
      <c r="Q461" s="1298"/>
    </row>
    <row r="462" spans="1:17" ht="15.5">
      <c r="A462" s="1298"/>
      <c r="B462" s="1299"/>
      <c r="C462" s="1245">
        <v>0</v>
      </c>
      <c r="D462" s="1246"/>
      <c r="E462" s="1246"/>
      <c r="F462" s="1246"/>
      <c r="G462" s="1247">
        <v>0</v>
      </c>
      <c r="H462" s="1248"/>
      <c r="I462" s="1249"/>
      <c r="J462" s="1249"/>
      <c r="K462" s="1249"/>
      <c r="L462" s="1249"/>
      <c r="M462" s="1249"/>
      <c r="N462" s="1249"/>
      <c r="O462" s="1249"/>
      <c r="P462" s="1250"/>
      <c r="Q462" s="1298"/>
    </row>
    <row r="463" spans="1:17" ht="15.5">
      <c r="A463" s="1298"/>
      <c r="B463" s="1299"/>
      <c r="C463" s="1245">
        <v>0</v>
      </c>
      <c r="D463" s="1246"/>
      <c r="E463" s="1246"/>
      <c r="F463" s="1246"/>
      <c r="G463" s="1247">
        <v>0</v>
      </c>
      <c r="H463" s="1248"/>
      <c r="I463" s="1249"/>
      <c r="J463" s="1249"/>
      <c r="K463" s="1249"/>
      <c r="L463" s="1249"/>
      <c r="M463" s="1249"/>
      <c r="N463" s="1249"/>
      <c r="O463" s="1249"/>
      <c r="P463" s="1250"/>
      <c r="Q463" s="1298"/>
    </row>
    <row r="464" spans="1:17" ht="15.5">
      <c r="A464" s="1298"/>
      <c r="B464" s="1299"/>
      <c r="C464" s="1245">
        <v>0</v>
      </c>
      <c r="D464" s="1246"/>
      <c r="E464" s="1246"/>
      <c r="F464" s="1246"/>
      <c r="G464" s="1247">
        <v>0</v>
      </c>
      <c r="H464" s="1248"/>
      <c r="I464" s="1249"/>
      <c r="J464" s="1249"/>
      <c r="K464" s="1249"/>
      <c r="L464" s="1249"/>
      <c r="M464" s="1249"/>
      <c r="N464" s="1249"/>
      <c r="O464" s="1249"/>
      <c r="P464" s="1250"/>
      <c r="Q464" s="1298"/>
    </row>
    <row r="465" spans="1:17" ht="15.5">
      <c r="A465" s="1298"/>
      <c r="B465" s="1299"/>
      <c r="C465" s="1245">
        <v>0</v>
      </c>
      <c r="D465" s="1246"/>
      <c r="E465" s="1246"/>
      <c r="F465" s="1246"/>
      <c r="G465" s="1247">
        <v>0</v>
      </c>
      <c r="H465" s="1248"/>
      <c r="I465" s="1249"/>
      <c r="J465" s="1249"/>
      <c r="K465" s="1249"/>
      <c r="L465" s="1249"/>
      <c r="M465" s="1249"/>
      <c r="N465" s="1249"/>
      <c r="O465" s="1249"/>
      <c r="P465" s="1250"/>
      <c r="Q465" s="1298"/>
    </row>
    <row r="466" spans="1:17" ht="15.5">
      <c r="A466" s="1298"/>
      <c r="B466" s="1299"/>
      <c r="C466" s="1245">
        <v>0</v>
      </c>
      <c r="D466" s="1246"/>
      <c r="E466" s="1246"/>
      <c r="F466" s="1246"/>
      <c r="G466" s="1247">
        <v>0</v>
      </c>
      <c r="H466" s="1248"/>
      <c r="I466" s="1249"/>
      <c r="J466" s="1249"/>
      <c r="K466" s="1249"/>
      <c r="L466" s="1249"/>
      <c r="M466" s="1249"/>
      <c r="N466" s="1249"/>
      <c r="O466" s="1249"/>
      <c r="P466" s="1250"/>
      <c r="Q466" s="1298"/>
    </row>
    <row r="467" spans="1:17" ht="15.5">
      <c r="A467" s="1298"/>
      <c r="B467" s="1299"/>
      <c r="C467" s="1245">
        <v>0</v>
      </c>
      <c r="D467" s="1246"/>
      <c r="E467" s="1246"/>
      <c r="F467" s="1246"/>
      <c r="G467" s="1247">
        <v>0</v>
      </c>
      <c r="H467" s="1248"/>
      <c r="I467" s="1249"/>
      <c r="J467" s="1249"/>
      <c r="K467" s="1249"/>
      <c r="L467" s="1249"/>
      <c r="M467" s="1249"/>
      <c r="N467" s="1249"/>
      <c r="O467" s="1249"/>
      <c r="P467" s="1250"/>
      <c r="Q467" s="1298"/>
    </row>
    <row r="468" spans="1:17" ht="15.5">
      <c r="A468" s="1298"/>
      <c r="B468" s="1299"/>
      <c r="C468" s="1245">
        <v>0</v>
      </c>
      <c r="D468" s="1246"/>
      <c r="E468" s="1246"/>
      <c r="F468" s="1246"/>
      <c r="G468" s="1247">
        <v>0</v>
      </c>
      <c r="H468" s="1248"/>
      <c r="I468" s="1249"/>
      <c r="J468" s="1249"/>
      <c r="K468" s="1249"/>
      <c r="L468" s="1249"/>
      <c r="M468" s="1249"/>
      <c r="N468" s="1249"/>
      <c r="O468" s="1249"/>
      <c r="P468" s="1250"/>
      <c r="Q468" s="1298"/>
    </row>
    <row r="469" spans="1:17" ht="15.5">
      <c r="A469" s="1298"/>
      <c r="B469" s="1299"/>
      <c r="C469" s="1245">
        <v>0</v>
      </c>
      <c r="D469" s="1246"/>
      <c r="E469" s="1246"/>
      <c r="F469" s="1246"/>
      <c r="G469" s="1247">
        <v>0</v>
      </c>
      <c r="H469" s="1248"/>
      <c r="I469" s="1249"/>
      <c r="J469" s="1249"/>
      <c r="K469" s="1249"/>
      <c r="L469" s="1249"/>
      <c r="M469" s="1249"/>
      <c r="N469" s="1249"/>
      <c r="O469" s="1249"/>
      <c r="P469" s="1250"/>
      <c r="Q469" s="1298"/>
    </row>
    <row r="470" spans="1:17" ht="15.5">
      <c r="A470" s="1298"/>
      <c r="B470" s="1299"/>
      <c r="C470" s="1245">
        <v>0</v>
      </c>
      <c r="D470" s="1246"/>
      <c r="E470" s="1246"/>
      <c r="F470" s="1246"/>
      <c r="G470" s="1247">
        <v>0</v>
      </c>
      <c r="H470" s="1248"/>
      <c r="I470" s="1249"/>
      <c r="J470" s="1249"/>
      <c r="K470" s="1249"/>
      <c r="L470" s="1249"/>
      <c r="M470" s="1249"/>
      <c r="N470" s="1249"/>
      <c r="O470" s="1249"/>
      <c r="P470" s="1250"/>
      <c r="Q470" s="1298"/>
    </row>
    <row r="471" spans="1:17" ht="15.5">
      <c r="A471" s="1298"/>
      <c r="B471" s="1299"/>
      <c r="C471" s="1245">
        <v>0</v>
      </c>
      <c r="D471" s="1246"/>
      <c r="E471" s="1246"/>
      <c r="F471" s="1246"/>
      <c r="G471" s="1247">
        <v>0</v>
      </c>
      <c r="H471" s="1248"/>
      <c r="I471" s="1249"/>
      <c r="J471" s="1249"/>
      <c r="K471" s="1249"/>
      <c r="L471" s="1249"/>
      <c r="M471" s="1249"/>
      <c r="N471" s="1249"/>
      <c r="O471" s="1249"/>
      <c r="P471" s="1250"/>
      <c r="Q471" s="1298"/>
    </row>
    <row r="472" spans="1:17" ht="15.5">
      <c r="A472" s="1298"/>
      <c r="B472" s="1299"/>
      <c r="C472" s="1245">
        <v>0</v>
      </c>
      <c r="D472" s="1246"/>
      <c r="E472" s="1246"/>
      <c r="F472" s="1246"/>
      <c r="G472" s="1247">
        <v>0</v>
      </c>
      <c r="H472" s="1248"/>
      <c r="I472" s="1249"/>
      <c r="J472" s="1249"/>
      <c r="K472" s="1249"/>
      <c r="L472" s="1249"/>
      <c r="M472" s="1249"/>
      <c r="N472" s="1249"/>
      <c r="O472" s="1249"/>
      <c r="P472" s="1250"/>
      <c r="Q472" s="1298"/>
    </row>
    <row r="473" spans="1:17" ht="15.5">
      <c r="A473" s="1298"/>
      <c r="B473" s="1299"/>
      <c r="C473" s="1245">
        <v>0</v>
      </c>
      <c r="D473" s="1246"/>
      <c r="E473" s="1246"/>
      <c r="F473" s="1246"/>
      <c r="G473" s="1247">
        <v>0</v>
      </c>
      <c r="H473" s="1248"/>
      <c r="I473" s="1249"/>
      <c r="J473" s="1249"/>
      <c r="K473" s="1249"/>
      <c r="L473" s="1249"/>
      <c r="M473" s="1249"/>
      <c r="N473" s="1249"/>
      <c r="O473" s="1249"/>
      <c r="P473" s="1250"/>
      <c r="Q473" s="1298"/>
    </row>
    <row r="474" spans="1:17" ht="15.5">
      <c r="A474" s="1298"/>
      <c r="B474" s="1299"/>
      <c r="C474" s="1245">
        <v>0</v>
      </c>
      <c r="D474" s="1246"/>
      <c r="E474" s="1246"/>
      <c r="F474" s="1246"/>
      <c r="G474" s="1247">
        <v>0</v>
      </c>
      <c r="H474" s="1248"/>
      <c r="I474" s="1249"/>
      <c r="J474" s="1249"/>
      <c r="K474" s="1249"/>
      <c r="L474" s="1249"/>
      <c r="M474" s="1249"/>
      <c r="N474" s="1249"/>
      <c r="O474" s="1249"/>
      <c r="P474" s="1250"/>
      <c r="Q474" s="1298"/>
    </row>
    <row r="475" spans="1:17" ht="15.5">
      <c r="A475" s="1298"/>
      <c r="B475" s="1299"/>
      <c r="C475" s="1245">
        <v>0</v>
      </c>
      <c r="D475" s="1246"/>
      <c r="E475" s="1246"/>
      <c r="F475" s="1246"/>
      <c r="G475" s="1247">
        <v>0</v>
      </c>
      <c r="H475" s="1248"/>
      <c r="I475" s="1249"/>
      <c r="J475" s="1249"/>
      <c r="K475" s="1249"/>
      <c r="L475" s="1249"/>
      <c r="M475" s="1249"/>
      <c r="N475" s="1249"/>
      <c r="O475" s="1249"/>
      <c r="P475" s="1250"/>
      <c r="Q475" s="1298"/>
    </row>
    <row r="476" spans="1:17" ht="15.5">
      <c r="A476" s="1298"/>
      <c r="B476" s="1299"/>
      <c r="C476" s="1245">
        <v>0</v>
      </c>
      <c r="D476" s="1246"/>
      <c r="E476" s="1246"/>
      <c r="F476" s="1246"/>
      <c r="G476" s="1247">
        <v>0</v>
      </c>
      <c r="H476" s="1248"/>
      <c r="I476" s="1249"/>
      <c r="J476" s="1249"/>
      <c r="K476" s="1249"/>
      <c r="L476" s="1249"/>
      <c r="M476" s="1249"/>
      <c r="N476" s="1249"/>
      <c r="O476" s="1249"/>
      <c r="P476" s="1250"/>
      <c r="Q476" s="1298"/>
    </row>
    <row r="477" spans="1:17" ht="15.5">
      <c r="A477" s="1298"/>
      <c r="B477" s="1299"/>
      <c r="C477" s="1245">
        <v>0</v>
      </c>
      <c r="D477" s="1246"/>
      <c r="E477" s="1246"/>
      <c r="F477" s="1246"/>
      <c r="G477" s="1247">
        <v>0</v>
      </c>
      <c r="H477" s="1248"/>
      <c r="I477" s="1249"/>
      <c r="J477" s="1249"/>
      <c r="K477" s="1249"/>
      <c r="L477" s="1249"/>
      <c r="M477" s="1249"/>
      <c r="N477" s="1249"/>
      <c r="O477" s="1249"/>
      <c r="P477" s="1250"/>
      <c r="Q477" s="1298"/>
    </row>
    <row r="478" spans="1:17" ht="15.5">
      <c r="A478" s="1298"/>
      <c r="B478" s="1299"/>
      <c r="C478" s="1245">
        <v>0</v>
      </c>
      <c r="D478" s="1246"/>
      <c r="E478" s="1246"/>
      <c r="F478" s="1246"/>
      <c r="G478" s="1247">
        <v>0</v>
      </c>
      <c r="H478" s="1248"/>
      <c r="I478" s="1249"/>
      <c r="J478" s="1249"/>
      <c r="K478" s="1249"/>
      <c r="L478" s="1249"/>
      <c r="M478" s="1249"/>
      <c r="N478" s="1249"/>
      <c r="O478" s="1249"/>
      <c r="P478" s="1250"/>
      <c r="Q478" s="1298"/>
    </row>
    <row r="479" spans="1:17" ht="15.5">
      <c r="A479" s="1298"/>
      <c r="B479" s="1299"/>
      <c r="C479" s="1245">
        <v>0</v>
      </c>
      <c r="D479" s="1246"/>
      <c r="E479" s="1246"/>
      <c r="F479" s="1246"/>
      <c r="G479" s="1247">
        <v>0</v>
      </c>
      <c r="H479" s="1248"/>
      <c r="I479" s="1249"/>
      <c r="J479" s="1249"/>
      <c r="K479" s="1249"/>
      <c r="L479" s="1249"/>
      <c r="M479" s="1249"/>
      <c r="N479" s="1249"/>
      <c r="O479" s="1249"/>
      <c r="P479" s="1250"/>
      <c r="Q479" s="1298"/>
    </row>
    <row r="480" spans="1:17" ht="15.5">
      <c r="A480" s="1298"/>
      <c r="B480" s="1299"/>
      <c r="C480" s="1245">
        <v>0</v>
      </c>
      <c r="D480" s="1246"/>
      <c r="E480" s="1246"/>
      <c r="F480" s="1246"/>
      <c r="G480" s="1247">
        <v>0</v>
      </c>
      <c r="H480" s="1248"/>
      <c r="I480" s="1249"/>
      <c r="J480" s="1249"/>
      <c r="K480" s="1249"/>
      <c r="L480" s="1249"/>
      <c r="M480" s="1249"/>
      <c r="N480" s="1249"/>
      <c r="O480" s="1249"/>
      <c r="P480" s="1250"/>
      <c r="Q480" s="1298"/>
    </row>
    <row r="481" spans="1:17" ht="15.5">
      <c r="A481" s="1298"/>
      <c r="B481" s="1299"/>
      <c r="C481" s="1245">
        <v>0</v>
      </c>
      <c r="D481" s="1246"/>
      <c r="E481" s="1246"/>
      <c r="F481" s="1246"/>
      <c r="G481" s="1247">
        <v>0</v>
      </c>
      <c r="H481" s="1248"/>
      <c r="I481" s="1249"/>
      <c r="J481" s="1249"/>
      <c r="K481" s="1249"/>
      <c r="L481" s="1249"/>
      <c r="M481" s="1249"/>
      <c r="N481" s="1249"/>
      <c r="O481" s="1249"/>
      <c r="P481" s="1250"/>
      <c r="Q481" s="1298"/>
    </row>
    <row r="482" spans="1:17" ht="15.5">
      <c r="A482" s="1298"/>
      <c r="B482" s="1299"/>
      <c r="C482" s="1245">
        <v>0</v>
      </c>
      <c r="D482" s="1246"/>
      <c r="E482" s="1246"/>
      <c r="F482" s="1246"/>
      <c r="G482" s="1247">
        <v>0</v>
      </c>
      <c r="H482" s="1248"/>
      <c r="I482" s="1249"/>
      <c r="J482" s="1249"/>
      <c r="K482" s="1249"/>
      <c r="L482" s="1249"/>
      <c r="M482" s="1249"/>
      <c r="N482" s="1249"/>
      <c r="O482" s="1249"/>
      <c r="P482" s="1250"/>
      <c r="Q482" s="1298"/>
    </row>
    <row r="483" spans="1:17" ht="15.5">
      <c r="A483" s="1298"/>
      <c r="B483" s="1299"/>
      <c r="C483" s="1245">
        <v>0</v>
      </c>
      <c r="D483" s="1246"/>
      <c r="E483" s="1246"/>
      <c r="F483" s="1246"/>
      <c r="G483" s="1247">
        <v>0</v>
      </c>
      <c r="H483" s="1248"/>
      <c r="I483" s="1249"/>
      <c r="J483" s="1249"/>
      <c r="K483" s="1249"/>
      <c r="L483" s="1249"/>
      <c r="M483" s="1249"/>
      <c r="N483" s="1249"/>
      <c r="O483" s="1249"/>
      <c r="P483" s="1250"/>
      <c r="Q483" s="1298"/>
    </row>
    <row r="484" spans="1:17" ht="15.5">
      <c r="A484" s="1298"/>
      <c r="B484" s="1299"/>
      <c r="C484" s="1245">
        <v>0</v>
      </c>
      <c r="D484" s="1246"/>
      <c r="E484" s="1246"/>
      <c r="F484" s="1246"/>
      <c r="G484" s="1247">
        <v>0</v>
      </c>
      <c r="H484" s="1248"/>
      <c r="I484" s="1249"/>
      <c r="J484" s="1249"/>
      <c r="K484" s="1249"/>
      <c r="L484" s="1249"/>
      <c r="M484" s="1249"/>
      <c r="N484" s="1249"/>
      <c r="O484" s="1249"/>
      <c r="P484" s="1250"/>
      <c r="Q484" s="1298"/>
    </row>
    <row r="485" spans="1:17" ht="15.5">
      <c r="A485" s="1298"/>
      <c r="B485" s="1299"/>
      <c r="C485" s="1245">
        <v>0</v>
      </c>
      <c r="D485" s="1246"/>
      <c r="E485" s="1246"/>
      <c r="F485" s="1246"/>
      <c r="G485" s="1247">
        <v>0</v>
      </c>
      <c r="H485" s="1248"/>
      <c r="I485" s="1249"/>
      <c r="J485" s="1249"/>
      <c r="K485" s="1249"/>
      <c r="L485" s="1249"/>
      <c r="M485" s="1249"/>
      <c r="N485" s="1249"/>
      <c r="O485" s="1249"/>
      <c r="P485" s="1250"/>
      <c r="Q485" s="1298"/>
    </row>
    <row r="486" spans="1:17" ht="15.5">
      <c r="A486" s="1298"/>
      <c r="B486" s="1299"/>
      <c r="C486" s="1245">
        <v>0</v>
      </c>
      <c r="D486" s="1246"/>
      <c r="E486" s="1246"/>
      <c r="F486" s="1246"/>
      <c r="G486" s="1247">
        <v>0</v>
      </c>
      <c r="H486" s="1248"/>
      <c r="I486" s="1249"/>
      <c r="J486" s="1249"/>
      <c r="K486" s="1249"/>
      <c r="L486" s="1249"/>
      <c r="M486" s="1249"/>
      <c r="N486" s="1249"/>
      <c r="O486" s="1249"/>
      <c r="P486" s="1250"/>
      <c r="Q486" s="1298"/>
    </row>
    <row r="487" spans="1:17" ht="15.5">
      <c r="A487" s="1298"/>
      <c r="B487" s="1299"/>
      <c r="C487" s="1245">
        <v>0</v>
      </c>
      <c r="D487" s="1246"/>
      <c r="E487" s="1246"/>
      <c r="F487" s="1246"/>
      <c r="G487" s="1247">
        <v>0</v>
      </c>
      <c r="H487" s="1248"/>
      <c r="I487" s="1249"/>
      <c r="J487" s="1249"/>
      <c r="K487" s="1249"/>
      <c r="L487" s="1249"/>
      <c r="M487" s="1249"/>
      <c r="N487" s="1249"/>
      <c r="O487" s="1249"/>
      <c r="P487" s="1250"/>
      <c r="Q487" s="1298"/>
    </row>
    <row r="488" spans="1:17" ht="15.5">
      <c r="A488" s="1298"/>
      <c r="B488" s="1299"/>
      <c r="C488" s="1245">
        <v>0</v>
      </c>
      <c r="D488" s="1246"/>
      <c r="E488" s="1246"/>
      <c r="F488" s="1246"/>
      <c r="G488" s="1247">
        <v>0</v>
      </c>
      <c r="H488" s="1248"/>
      <c r="I488" s="1249"/>
      <c r="J488" s="1249"/>
      <c r="K488" s="1249"/>
      <c r="L488" s="1249"/>
      <c r="M488" s="1249"/>
      <c r="N488" s="1249"/>
      <c r="O488" s="1249"/>
      <c r="P488" s="1250"/>
      <c r="Q488" s="1298"/>
    </row>
    <row r="489" spans="1:17" ht="15.5">
      <c r="A489" s="1298"/>
      <c r="B489" s="1299"/>
      <c r="C489" s="1245">
        <v>0</v>
      </c>
      <c r="D489" s="1246"/>
      <c r="E489" s="1246"/>
      <c r="F489" s="1246"/>
      <c r="G489" s="1247">
        <v>0</v>
      </c>
      <c r="H489" s="1248"/>
      <c r="I489" s="1249"/>
      <c r="J489" s="1249"/>
      <c r="K489" s="1249"/>
      <c r="L489" s="1249"/>
      <c r="M489" s="1249"/>
      <c r="N489" s="1249"/>
      <c r="O489" s="1249"/>
      <c r="P489" s="1250"/>
      <c r="Q489" s="1298"/>
    </row>
    <row r="490" spans="1:17" ht="15.5">
      <c r="A490" s="1298"/>
      <c r="B490" s="1299"/>
      <c r="C490" s="1245">
        <v>0</v>
      </c>
      <c r="D490" s="1246"/>
      <c r="E490" s="1246"/>
      <c r="F490" s="1246"/>
      <c r="G490" s="1247">
        <v>0</v>
      </c>
      <c r="H490" s="1248"/>
      <c r="I490" s="1249"/>
      <c r="J490" s="1249"/>
      <c r="K490" s="1249"/>
      <c r="L490" s="1249"/>
      <c r="M490" s="1249"/>
      <c r="N490" s="1249"/>
      <c r="O490" s="1249"/>
      <c r="P490" s="1250"/>
      <c r="Q490" s="1298"/>
    </row>
    <row r="491" spans="1:17" ht="15.5">
      <c r="A491" s="1298"/>
      <c r="B491" s="1299"/>
      <c r="C491" s="1245">
        <v>0</v>
      </c>
      <c r="D491" s="1246"/>
      <c r="E491" s="1246"/>
      <c r="F491" s="1246"/>
      <c r="G491" s="1247">
        <v>0</v>
      </c>
      <c r="H491" s="1248"/>
      <c r="I491" s="1249"/>
      <c r="J491" s="1249"/>
      <c r="K491" s="1249"/>
      <c r="L491" s="1249"/>
      <c r="M491" s="1249"/>
      <c r="N491" s="1249"/>
      <c r="O491" s="1249"/>
      <c r="P491" s="1250"/>
      <c r="Q491" s="1298"/>
    </row>
    <row r="492" spans="1:17" ht="15.5">
      <c r="A492" s="1298"/>
      <c r="B492" s="1299"/>
      <c r="C492" s="1245">
        <v>0</v>
      </c>
      <c r="D492" s="1246"/>
      <c r="E492" s="1246"/>
      <c r="F492" s="1246"/>
      <c r="G492" s="1247">
        <v>0</v>
      </c>
      <c r="H492" s="1248"/>
      <c r="I492" s="1249"/>
      <c r="J492" s="1249"/>
      <c r="K492" s="1249"/>
      <c r="L492" s="1249"/>
      <c r="M492" s="1249"/>
      <c r="N492" s="1249"/>
      <c r="O492" s="1249"/>
      <c r="P492" s="1250"/>
      <c r="Q492" s="1298"/>
    </row>
    <row r="493" spans="1:17" ht="15.5">
      <c r="A493" s="1298"/>
      <c r="B493" s="1299"/>
      <c r="C493" s="1245">
        <v>0</v>
      </c>
      <c r="D493" s="1246"/>
      <c r="E493" s="1246"/>
      <c r="F493" s="1246"/>
      <c r="G493" s="1247">
        <v>0</v>
      </c>
      <c r="H493" s="1248"/>
      <c r="I493" s="1249"/>
      <c r="J493" s="1249"/>
      <c r="K493" s="1249"/>
      <c r="L493" s="1249"/>
      <c r="M493" s="1249"/>
      <c r="N493" s="1249"/>
      <c r="O493" s="1249"/>
      <c r="P493" s="1250"/>
      <c r="Q493" s="1298"/>
    </row>
    <row r="494" spans="1:17" ht="15.5">
      <c r="A494" s="1298"/>
      <c r="B494" s="1299"/>
      <c r="C494" s="1245">
        <v>0</v>
      </c>
      <c r="D494" s="1246"/>
      <c r="E494" s="1246"/>
      <c r="F494" s="1246"/>
      <c r="G494" s="1247">
        <v>0</v>
      </c>
      <c r="H494" s="1248"/>
      <c r="I494" s="1249"/>
      <c r="J494" s="1249"/>
      <c r="K494" s="1249"/>
      <c r="L494" s="1249"/>
      <c r="M494" s="1249"/>
      <c r="N494" s="1249"/>
      <c r="O494" s="1249"/>
      <c r="P494" s="1250"/>
      <c r="Q494" s="1298"/>
    </row>
    <row r="495" spans="1:17" ht="15.5">
      <c r="A495" s="1298"/>
      <c r="B495" s="1299"/>
      <c r="C495" s="1245">
        <v>0</v>
      </c>
      <c r="D495" s="1246"/>
      <c r="E495" s="1246"/>
      <c r="F495" s="1246"/>
      <c r="G495" s="1247">
        <v>0</v>
      </c>
      <c r="H495" s="1248"/>
      <c r="I495" s="1249"/>
      <c r="J495" s="1249"/>
      <c r="K495" s="1249"/>
      <c r="L495" s="1249"/>
      <c r="M495" s="1249"/>
      <c r="N495" s="1249"/>
      <c r="O495" s="1249"/>
      <c r="P495" s="1250"/>
      <c r="Q495" s="1298"/>
    </row>
    <row r="496" spans="1:17" ht="15.5">
      <c r="A496" s="1298"/>
      <c r="B496" s="1299"/>
      <c r="C496" s="1245">
        <v>0</v>
      </c>
      <c r="D496" s="1246"/>
      <c r="E496" s="1246"/>
      <c r="F496" s="1246"/>
      <c r="G496" s="1247">
        <v>0</v>
      </c>
      <c r="H496" s="1248"/>
      <c r="I496" s="1249"/>
      <c r="J496" s="1249"/>
      <c r="K496" s="1249"/>
      <c r="L496" s="1249"/>
      <c r="M496" s="1249"/>
      <c r="N496" s="1249"/>
      <c r="O496" s="1249"/>
      <c r="P496" s="1250"/>
      <c r="Q496" s="1298"/>
    </row>
    <row r="497" spans="1:17" ht="15.5">
      <c r="A497" s="1298"/>
      <c r="B497" s="1299"/>
      <c r="C497" s="1245">
        <v>0</v>
      </c>
      <c r="D497" s="1246"/>
      <c r="E497" s="1246"/>
      <c r="F497" s="1246"/>
      <c r="G497" s="1247">
        <v>0</v>
      </c>
      <c r="H497" s="1248"/>
      <c r="I497" s="1249"/>
      <c r="J497" s="1249"/>
      <c r="K497" s="1249"/>
      <c r="L497" s="1249"/>
      <c r="M497" s="1249"/>
      <c r="N497" s="1249"/>
      <c r="O497" s="1249"/>
      <c r="P497" s="1250"/>
      <c r="Q497" s="1298"/>
    </row>
    <row r="498" spans="1:17" ht="15.5">
      <c r="A498" s="1298"/>
      <c r="B498" s="1299"/>
      <c r="C498" s="1245">
        <v>0</v>
      </c>
      <c r="D498" s="1246"/>
      <c r="E498" s="1246"/>
      <c r="F498" s="1246"/>
      <c r="G498" s="1247">
        <v>0</v>
      </c>
      <c r="H498" s="1248"/>
      <c r="I498" s="1249"/>
      <c r="J498" s="1249"/>
      <c r="K498" s="1249"/>
      <c r="L498" s="1249"/>
      <c r="M498" s="1249"/>
      <c r="N498" s="1249"/>
      <c r="O498" s="1249"/>
      <c r="P498" s="1250"/>
      <c r="Q498" s="1298"/>
    </row>
    <row r="499" spans="1:17" ht="15.5">
      <c r="A499" s="1298"/>
      <c r="B499" s="1299"/>
      <c r="C499" s="1245">
        <v>0</v>
      </c>
      <c r="D499" s="1246"/>
      <c r="E499" s="1246"/>
      <c r="F499" s="1246"/>
      <c r="G499" s="1247">
        <v>0</v>
      </c>
      <c r="H499" s="1248"/>
      <c r="I499" s="1249"/>
      <c r="J499" s="1249"/>
      <c r="K499" s="1249"/>
      <c r="L499" s="1249"/>
      <c r="M499" s="1249"/>
      <c r="N499" s="1249"/>
      <c r="O499" s="1249"/>
      <c r="P499" s="1250"/>
      <c r="Q499" s="1298"/>
    </row>
    <row r="500" spans="1:17" ht="15.5">
      <c r="A500" s="1298"/>
      <c r="B500" s="1299"/>
      <c r="C500" s="1245">
        <v>0</v>
      </c>
      <c r="D500" s="1246"/>
      <c r="E500" s="1246"/>
      <c r="F500" s="1246"/>
      <c r="G500" s="1247">
        <v>0</v>
      </c>
      <c r="H500" s="1248"/>
      <c r="I500" s="1249"/>
      <c r="J500" s="1249"/>
      <c r="K500" s="1249"/>
      <c r="L500" s="1249"/>
      <c r="M500" s="1249"/>
      <c r="N500" s="1249"/>
      <c r="O500" s="1249"/>
      <c r="P500" s="1250"/>
      <c r="Q500" s="1298"/>
    </row>
    <row r="501" spans="1:17" ht="15.5">
      <c r="A501" s="1298"/>
      <c r="B501" s="1299"/>
      <c r="C501" s="1245">
        <v>0</v>
      </c>
      <c r="D501" s="1246"/>
      <c r="E501" s="1246"/>
      <c r="F501" s="1246"/>
      <c r="G501" s="1247">
        <v>0</v>
      </c>
      <c r="H501" s="1248"/>
      <c r="I501" s="1249"/>
      <c r="J501" s="1249"/>
      <c r="K501" s="1249"/>
      <c r="L501" s="1249"/>
      <c r="M501" s="1249"/>
      <c r="N501" s="1249"/>
      <c r="O501" s="1249"/>
      <c r="P501" s="1250"/>
      <c r="Q501" s="1298"/>
    </row>
    <row r="502" spans="1:17" ht="15.5">
      <c r="A502" s="1298"/>
      <c r="B502" s="1299"/>
      <c r="C502" s="1245">
        <v>0</v>
      </c>
      <c r="D502" s="1246"/>
      <c r="E502" s="1246"/>
      <c r="F502" s="1246"/>
      <c r="G502" s="1247">
        <v>0</v>
      </c>
      <c r="H502" s="1248"/>
      <c r="I502" s="1249"/>
      <c r="J502" s="1249"/>
      <c r="K502" s="1249"/>
      <c r="L502" s="1249"/>
      <c r="M502" s="1249"/>
      <c r="N502" s="1249"/>
      <c r="O502" s="1249"/>
      <c r="P502" s="1250"/>
      <c r="Q502" s="1298"/>
    </row>
    <row r="503" spans="1:17" ht="15.5">
      <c r="A503" s="1298"/>
      <c r="B503" s="1299"/>
      <c r="C503" s="1245">
        <v>0</v>
      </c>
      <c r="D503" s="1246"/>
      <c r="E503" s="1246"/>
      <c r="F503" s="1246"/>
      <c r="G503" s="1247">
        <v>0</v>
      </c>
      <c r="H503" s="1248"/>
      <c r="I503" s="1249"/>
      <c r="J503" s="1249"/>
      <c r="K503" s="1249"/>
      <c r="L503" s="1249"/>
      <c r="M503" s="1249"/>
      <c r="N503" s="1249"/>
      <c r="O503" s="1249"/>
      <c r="P503" s="1250"/>
      <c r="Q503" s="1298"/>
    </row>
    <row r="504" spans="1:17" ht="15.5">
      <c r="A504" s="1298"/>
      <c r="B504" s="1299"/>
      <c r="C504" s="1245">
        <v>0</v>
      </c>
      <c r="D504" s="1246"/>
      <c r="E504" s="1246"/>
      <c r="F504" s="1246"/>
      <c r="G504" s="1247">
        <v>0</v>
      </c>
      <c r="H504" s="1248"/>
      <c r="I504" s="1249"/>
      <c r="J504" s="1249"/>
      <c r="K504" s="1249"/>
      <c r="L504" s="1249"/>
      <c r="M504" s="1249"/>
      <c r="N504" s="1249"/>
      <c r="O504" s="1249"/>
      <c r="P504" s="1250"/>
      <c r="Q504" s="1298"/>
    </row>
    <row r="505" spans="1:17" ht="15.5">
      <c r="A505" s="1298"/>
      <c r="B505" s="1299"/>
      <c r="C505" s="1245">
        <v>0</v>
      </c>
      <c r="D505" s="1246"/>
      <c r="E505" s="1246"/>
      <c r="F505" s="1246"/>
      <c r="G505" s="1247">
        <v>0</v>
      </c>
      <c r="H505" s="1248"/>
      <c r="I505" s="1249"/>
      <c r="J505" s="1249"/>
      <c r="K505" s="1249"/>
      <c r="L505" s="1249"/>
      <c r="M505" s="1249"/>
      <c r="N505" s="1249"/>
      <c r="O505" s="1249"/>
      <c r="P505" s="1250"/>
      <c r="Q505" s="1298"/>
    </row>
    <row r="506" spans="1:17" ht="15.5">
      <c r="A506" s="1298"/>
      <c r="B506" s="1299"/>
      <c r="C506" s="1245">
        <v>0</v>
      </c>
      <c r="D506" s="1246"/>
      <c r="E506" s="1246"/>
      <c r="F506" s="1246"/>
      <c r="G506" s="1247">
        <v>0</v>
      </c>
      <c r="H506" s="1248"/>
      <c r="I506" s="1249"/>
      <c r="J506" s="1249"/>
      <c r="K506" s="1249"/>
      <c r="L506" s="1249"/>
      <c r="M506" s="1249"/>
      <c r="N506" s="1249"/>
      <c r="O506" s="1249"/>
      <c r="P506" s="1250"/>
      <c r="Q506" s="1298"/>
    </row>
    <row r="507" spans="1:17" ht="15.5">
      <c r="A507" s="1298"/>
      <c r="B507" s="1299"/>
      <c r="C507" s="1245">
        <v>0</v>
      </c>
      <c r="D507" s="1246"/>
      <c r="E507" s="1246"/>
      <c r="F507" s="1246"/>
      <c r="G507" s="1247">
        <v>0</v>
      </c>
      <c r="H507" s="1248"/>
      <c r="I507" s="1249"/>
      <c r="J507" s="1249"/>
      <c r="K507" s="1249"/>
      <c r="L507" s="1249"/>
      <c r="M507" s="1249"/>
      <c r="N507" s="1249"/>
      <c r="O507" s="1249"/>
      <c r="P507" s="1250"/>
      <c r="Q507" s="1298"/>
    </row>
    <row r="508" spans="1:17" ht="15.5">
      <c r="A508" s="1298"/>
      <c r="B508" s="1299"/>
      <c r="C508" s="1245">
        <v>0</v>
      </c>
      <c r="D508" s="1246"/>
      <c r="E508" s="1246"/>
      <c r="F508" s="1246"/>
      <c r="G508" s="1247">
        <v>0</v>
      </c>
      <c r="H508" s="1248"/>
      <c r="I508" s="1249"/>
      <c r="J508" s="1249"/>
      <c r="K508" s="1249"/>
      <c r="L508" s="1249"/>
      <c r="M508" s="1249"/>
      <c r="N508" s="1249"/>
      <c r="O508" s="1249"/>
      <c r="P508" s="1250"/>
      <c r="Q508" s="1298"/>
    </row>
    <row r="509" spans="1:17" ht="15.5">
      <c r="A509" s="1298"/>
      <c r="B509" s="1299"/>
      <c r="C509" s="1245">
        <v>0</v>
      </c>
      <c r="D509" s="1246"/>
      <c r="E509" s="1246"/>
      <c r="F509" s="1246"/>
      <c r="G509" s="1247">
        <v>0</v>
      </c>
      <c r="H509" s="1248"/>
      <c r="I509" s="1249"/>
      <c r="J509" s="1249"/>
      <c r="K509" s="1249"/>
      <c r="L509" s="1249"/>
      <c r="M509" s="1249"/>
      <c r="N509" s="1249"/>
      <c r="O509" s="1249"/>
      <c r="P509" s="1250"/>
      <c r="Q509" s="1298"/>
    </row>
    <row r="510" spans="1:17" ht="15.5">
      <c r="A510" s="1298"/>
      <c r="B510" s="1299"/>
      <c r="C510" s="1245">
        <v>0</v>
      </c>
      <c r="D510" s="1246"/>
      <c r="E510" s="1246"/>
      <c r="F510" s="1246"/>
      <c r="G510" s="1247">
        <v>0</v>
      </c>
      <c r="H510" s="1248"/>
      <c r="I510" s="1249"/>
      <c r="J510" s="1249"/>
      <c r="K510" s="1249"/>
      <c r="L510" s="1249"/>
      <c r="M510" s="1249"/>
      <c r="N510" s="1249"/>
      <c r="O510" s="1249"/>
      <c r="P510" s="1250"/>
      <c r="Q510" s="1298"/>
    </row>
    <row r="511" spans="1:17" ht="15.5">
      <c r="A511" s="1298"/>
      <c r="B511" s="1299"/>
      <c r="C511" s="1245">
        <v>0</v>
      </c>
      <c r="D511" s="1246"/>
      <c r="E511" s="1246"/>
      <c r="F511" s="1246"/>
      <c r="G511" s="1247">
        <v>0</v>
      </c>
      <c r="H511" s="1248"/>
      <c r="I511" s="1249"/>
      <c r="J511" s="1249"/>
      <c r="K511" s="1249"/>
      <c r="L511" s="1249"/>
      <c r="M511" s="1249"/>
      <c r="N511" s="1249"/>
      <c r="O511" s="1249"/>
      <c r="P511" s="1250"/>
      <c r="Q511" s="1298"/>
    </row>
    <row r="512" spans="1:17" ht="15.5">
      <c r="A512" s="1298"/>
      <c r="B512" s="1299"/>
      <c r="C512" s="1245">
        <v>0</v>
      </c>
      <c r="D512" s="1246"/>
      <c r="E512" s="1246"/>
      <c r="F512" s="1246"/>
      <c r="G512" s="1247">
        <v>0</v>
      </c>
      <c r="H512" s="1248"/>
      <c r="I512" s="1249"/>
      <c r="J512" s="1249"/>
      <c r="K512" s="1249"/>
      <c r="L512" s="1249"/>
      <c r="M512" s="1249"/>
      <c r="N512" s="1249"/>
      <c r="O512" s="1249"/>
      <c r="P512" s="1250"/>
      <c r="Q512" s="1298"/>
    </row>
    <row r="513" spans="1:17" ht="15.5">
      <c r="A513" s="1298"/>
      <c r="B513" s="1299"/>
      <c r="C513" s="1245">
        <v>0</v>
      </c>
      <c r="D513" s="1246"/>
      <c r="E513" s="1246"/>
      <c r="F513" s="1246"/>
      <c r="G513" s="1247">
        <v>0</v>
      </c>
      <c r="H513" s="1248"/>
      <c r="I513" s="1249"/>
      <c r="J513" s="1249"/>
      <c r="K513" s="1249"/>
      <c r="L513" s="1249"/>
      <c r="M513" s="1249"/>
      <c r="N513" s="1249"/>
      <c r="O513" s="1249"/>
      <c r="P513" s="1250"/>
      <c r="Q513" s="1298"/>
    </row>
    <row r="514" spans="1:17" ht="15.5">
      <c r="A514" s="1298"/>
      <c r="B514" s="1299"/>
      <c r="C514" s="1245">
        <v>0</v>
      </c>
      <c r="D514" s="1246"/>
      <c r="E514" s="1246"/>
      <c r="F514" s="1246"/>
      <c r="G514" s="1247">
        <v>0</v>
      </c>
      <c r="H514" s="1248"/>
      <c r="I514" s="1249"/>
      <c r="J514" s="1249"/>
      <c r="K514" s="1249"/>
      <c r="L514" s="1249"/>
      <c r="M514" s="1249"/>
      <c r="N514" s="1249"/>
      <c r="O514" s="1249"/>
      <c r="P514" s="1250"/>
      <c r="Q514" s="1298"/>
    </row>
    <row r="515" spans="1:17" ht="15.5">
      <c r="A515" s="1298"/>
      <c r="B515" s="1299"/>
      <c r="C515" s="1245">
        <v>0</v>
      </c>
      <c r="D515" s="1246"/>
      <c r="E515" s="1246"/>
      <c r="F515" s="1246"/>
      <c r="G515" s="1247">
        <v>0</v>
      </c>
      <c r="H515" s="1248"/>
      <c r="I515" s="1249"/>
      <c r="J515" s="1249"/>
      <c r="K515" s="1249"/>
      <c r="L515" s="1249"/>
      <c r="M515" s="1249"/>
      <c r="N515" s="1249"/>
      <c r="O515" s="1249"/>
      <c r="P515" s="1250"/>
      <c r="Q515" s="1298"/>
    </row>
    <row r="516" spans="1:17" ht="15.5">
      <c r="A516" s="1298"/>
      <c r="B516" s="1299"/>
      <c r="C516" s="1245">
        <v>0</v>
      </c>
      <c r="D516" s="1246"/>
      <c r="E516" s="1246"/>
      <c r="F516" s="1246"/>
      <c r="G516" s="1247">
        <v>0</v>
      </c>
      <c r="H516" s="1248"/>
      <c r="I516" s="1249"/>
      <c r="J516" s="1249"/>
      <c r="K516" s="1249"/>
      <c r="L516" s="1249"/>
      <c r="M516" s="1249"/>
      <c r="N516" s="1249"/>
      <c r="O516" s="1249"/>
      <c r="P516" s="1250"/>
      <c r="Q516" s="1298"/>
    </row>
    <row r="517" spans="1:17" ht="15.5">
      <c r="A517" s="1298"/>
      <c r="B517" s="1299"/>
      <c r="C517" s="1245">
        <v>0</v>
      </c>
      <c r="D517" s="1246"/>
      <c r="E517" s="1246"/>
      <c r="F517" s="1246"/>
      <c r="G517" s="1247">
        <v>0</v>
      </c>
      <c r="H517" s="1248"/>
      <c r="I517" s="1249"/>
      <c r="J517" s="1249"/>
      <c r="K517" s="1249"/>
      <c r="L517" s="1249"/>
      <c r="M517" s="1249"/>
      <c r="N517" s="1249"/>
      <c r="O517" s="1249"/>
      <c r="P517" s="1250"/>
      <c r="Q517" s="1298"/>
    </row>
    <row r="518" spans="1:17" ht="15.5">
      <c r="A518" s="1298"/>
      <c r="B518" s="1299"/>
      <c r="C518" s="1245">
        <v>0</v>
      </c>
      <c r="D518" s="1246"/>
      <c r="E518" s="1246"/>
      <c r="F518" s="1246"/>
      <c r="G518" s="1247">
        <v>0</v>
      </c>
      <c r="H518" s="1248"/>
      <c r="I518" s="1249"/>
      <c r="J518" s="1249"/>
      <c r="K518" s="1249"/>
      <c r="L518" s="1249"/>
      <c r="M518" s="1249"/>
      <c r="N518" s="1249"/>
      <c r="O518" s="1249"/>
      <c r="P518" s="1250"/>
      <c r="Q518" s="1298"/>
    </row>
    <row r="519" spans="1:17" ht="15.5">
      <c r="A519" s="1298"/>
      <c r="B519" s="1299"/>
      <c r="C519" s="1245">
        <v>0</v>
      </c>
      <c r="D519" s="1246"/>
      <c r="E519" s="1246"/>
      <c r="F519" s="1246"/>
      <c r="G519" s="1247">
        <v>0</v>
      </c>
      <c r="H519" s="1248"/>
      <c r="I519" s="1249"/>
      <c r="J519" s="1249"/>
      <c r="K519" s="1249"/>
      <c r="L519" s="1249"/>
      <c r="M519" s="1249"/>
      <c r="N519" s="1249"/>
      <c r="O519" s="1249"/>
      <c r="P519" s="1250"/>
      <c r="Q519" s="1298"/>
    </row>
    <row r="520" spans="1:17" ht="15.5">
      <c r="A520" s="1298"/>
      <c r="B520" s="1299"/>
      <c r="C520" s="1245">
        <v>0</v>
      </c>
      <c r="D520" s="1246"/>
      <c r="E520" s="1246"/>
      <c r="F520" s="1246"/>
      <c r="G520" s="1247">
        <v>0</v>
      </c>
      <c r="H520" s="1248"/>
      <c r="I520" s="1249"/>
      <c r="J520" s="1249"/>
      <c r="K520" s="1249"/>
      <c r="L520" s="1249"/>
      <c r="M520" s="1249"/>
      <c r="N520" s="1249"/>
      <c r="O520" s="1249"/>
      <c r="P520" s="1250"/>
      <c r="Q520" s="1298"/>
    </row>
    <row r="521" spans="1:17" ht="15.5">
      <c r="A521" s="1298"/>
      <c r="B521" s="1299"/>
      <c r="C521" s="1245">
        <v>0</v>
      </c>
      <c r="D521" s="1246"/>
      <c r="E521" s="1246"/>
      <c r="F521" s="1246"/>
      <c r="G521" s="1247">
        <v>0</v>
      </c>
      <c r="H521" s="1248"/>
      <c r="I521" s="1249"/>
      <c r="J521" s="1249"/>
      <c r="K521" s="1249"/>
      <c r="L521" s="1249"/>
      <c r="M521" s="1249"/>
      <c r="N521" s="1249"/>
      <c r="O521" s="1249"/>
      <c r="P521" s="1250"/>
      <c r="Q521" s="1298"/>
    </row>
    <row r="522" spans="1:17" ht="15.5">
      <c r="A522" s="1298"/>
      <c r="B522" s="1299"/>
      <c r="C522" s="1245">
        <v>0</v>
      </c>
      <c r="D522" s="1246"/>
      <c r="E522" s="1246"/>
      <c r="F522" s="1246"/>
      <c r="G522" s="1247">
        <v>0</v>
      </c>
      <c r="H522" s="1248"/>
      <c r="I522" s="1249"/>
      <c r="J522" s="1249"/>
      <c r="K522" s="1249"/>
      <c r="L522" s="1249"/>
      <c r="M522" s="1249"/>
      <c r="N522" s="1249"/>
      <c r="O522" s="1249"/>
      <c r="P522" s="1250"/>
      <c r="Q522" s="1298"/>
    </row>
    <row r="523" spans="1:17" ht="15.5">
      <c r="A523" s="1298"/>
      <c r="B523" s="1299"/>
      <c r="C523" s="1245">
        <v>0</v>
      </c>
      <c r="D523" s="1246"/>
      <c r="E523" s="1246"/>
      <c r="F523" s="1246"/>
      <c r="G523" s="1247">
        <v>0</v>
      </c>
      <c r="H523" s="1248"/>
      <c r="I523" s="1249"/>
      <c r="J523" s="1249"/>
      <c r="K523" s="1249"/>
      <c r="L523" s="1249"/>
      <c r="M523" s="1249"/>
      <c r="N523" s="1249"/>
      <c r="O523" s="1249"/>
      <c r="P523" s="1250"/>
      <c r="Q523" s="1298"/>
    </row>
    <row r="524" spans="1:17" ht="15.5">
      <c r="A524" s="1298"/>
      <c r="B524" s="1299"/>
      <c r="C524" s="1245">
        <v>0</v>
      </c>
      <c r="D524" s="1246"/>
      <c r="E524" s="1246"/>
      <c r="F524" s="1246"/>
      <c r="G524" s="1247">
        <v>0</v>
      </c>
      <c r="H524" s="1248"/>
      <c r="I524" s="1249"/>
      <c r="J524" s="1249"/>
      <c r="K524" s="1249"/>
      <c r="L524" s="1249"/>
      <c r="M524" s="1249"/>
      <c r="N524" s="1249"/>
      <c r="O524" s="1249"/>
      <c r="P524" s="1250"/>
      <c r="Q524" s="1298"/>
    </row>
    <row r="525" spans="1:17" ht="15.5">
      <c r="A525" s="1298"/>
      <c r="B525" s="1299"/>
      <c r="C525" s="1245">
        <v>0</v>
      </c>
      <c r="D525" s="1246"/>
      <c r="E525" s="1246"/>
      <c r="F525" s="1246"/>
      <c r="G525" s="1247">
        <v>0</v>
      </c>
      <c r="H525" s="1248"/>
      <c r="I525" s="1249"/>
      <c r="J525" s="1249"/>
      <c r="K525" s="1249"/>
      <c r="L525" s="1249"/>
      <c r="M525" s="1249"/>
      <c r="N525" s="1249"/>
      <c r="O525" s="1249"/>
      <c r="P525" s="1250"/>
      <c r="Q525" s="1298"/>
    </row>
    <row r="526" spans="1:17" ht="15.5">
      <c r="A526" s="1298"/>
      <c r="B526" s="1299"/>
      <c r="C526" s="1245">
        <v>0</v>
      </c>
      <c r="D526" s="1246"/>
      <c r="E526" s="1246"/>
      <c r="F526" s="1246"/>
      <c r="G526" s="1247">
        <v>0</v>
      </c>
      <c r="H526" s="1248"/>
      <c r="I526" s="1249"/>
      <c r="J526" s="1249"/>
      <c r="K526" s="1249"/>
      <c r="L526" s="1249"/>
      <c r="M526" s="1249"/>
      <c r="N526" s="1249"/>
      <c r="O526" s="1249"/>
      <c r="P526" s="1250"/>
      <c r="Q526" s="1298"/>
    </row>
    <row r="527" spans="1:17" ht="15.5">
      <c r="A527" s="1298"/>
      <c r="B527" s="1299"/>
      <c r="C527" s="1245">
        <v>0</v>
      </c>
      <c r="D527" s="1246"/>
      <c r="E527" s="1246"/>
      <c r="F527" s="1246"/>
      <c r="G527" s="1247">
        <v>0</v>
      </c>
      <c r="H527" s="1248"/>
      <c r="I527" s="1249"/>
      <c r="J527" s="1249"/>
      <c r="K527" s="1249"/>
      <c r="L527" s="1249"/>
      <c r="M527" s="1249"/>
      <c r="N527" s="1249"/>
      <c r="O527" s="1249"/>
      <c r="P527" s="1250"/>
      <c r="Q527" s="1298"/>
    </row>
    <row r="528" spans="1:17" ht="15.5">
      <c r="A528" s="1298"/>
      <c r="B528" s="1299"/>
      <c r="C528" s="1245">
        <v>0</v>
      </c>
      <c r="D528" s="1246"/>
      <c r="E528" s="1246"/>
      <c r="F528" s="1246"/>
      <c r="G528" s="1247">
        <v>0</v>
      </c>
      <c r="H528" s="1248"/>
      <c r="I528" s="1249"/>
      <c r="J528" s="1249"/>
      <c r="K528" s="1249"/>
      <c r="L528" s="1249"/>
      <c r="M528" s="1249"/>
      <c r="N528" s="1249"/>
      <c r="O528" s="1249"/>
      <c r="P528" s="1250"/>
      <c r="Q528" s="1298"/>
    </row>
    <row r="529" spans="1:17" ht="15.5">
      <c r="A529" s="1298"/>
      <c r="B529" s="1299"/>
      <c r="C529" s="1245">
        <v>0</v>
      </c>
      <c r="D529" s="1246"/>
      <c r="E529" s="1246"/>
      <c r="F529" s="1246"/>
      <c r="G529" s="1247">
        <v>0</v>
      </c>
      <c r="H529" s="1248"/>
      <c r="I529" s="1249"/>
      <c r="J529" s="1249"/>
      <c r="K529" s="1249"/>
      <c r="L529" s="1249"/>
      <c r="M529" s="1249"/>
      <c r="N529" s="1249"/>
      <c r="O529" s="1249"/>
      <c r="P529" s="1250"/>
      <c r="Q529" s="1298"/>
    </row>
    <row r="530" spans="1:17" ht="15.5">
      <c r="A530" s="1298"/>
      <c r="B530" s="1299"/>
      <c r="C530" s="1245">
        <v>0</v>
      </c>
      <c r="D530" s="1246"/>
      <c r="E530" s="1246"/>
      <c r="F530" s="1246"/>
      <c r="G530" s="1247">
        <v>0</v>
      </c>
      <c r="H530" s="1248"/>
      <c r="I530" s="1249"/>
      <c r="J530" s="1249"/>
      <c r="K530" s="1249"/>
      <c r="L530" s="1249"/>
      <c r="M530" s="1249"/>
      <c r="N530" s="1249"/>
      <c r="O530" s="1249"/>
      <c r="P530" s="1250"/>
      <c r="Q530" s="1298"/>
    </row>
    <row r="531" spans="1:17" ht="15.5">
      <c r="A531" s="1298"/>
      <c r="B531" s="1299"/>
      <c r="C531" s="1245">
        <v>0</v>
      </c>
      <c r="D531" s="1246"/>
      <c r="E531" s="1246"/>
      <c r="F531" s="1246"/>
      <c r="G531" s="1247">
        <v>0</v>
      </c>
      <c r="H531" s="1248"/>
      <c r="I531" s="1249"/>
      <c r="J531" s="1249"/>
      <c r="K531" s="1249"/>
      <c r="L531" s="1249"/>
      <c r="M531" s="1249"/>
      <c r="N531" s="1249"/>
      <c r="O531" s="1249"/>
      <c r="P531" s="1250"/>
      <c r="Q531" s="1298"/>
    </row>
    <row r="532" spans="1:17" ht="15.5">
      <c r="A532" s="1298"/>
      <c r="B532" s="1299"/>
      <c r="C532" s="1245">
        <v>0</v>
      </c>
      <c r="D532" s="1246"/>
      <c r="E532" s="1246"/>
      <c r="F532" s="1246"/>
      <c r="G532" s="1247">
        <v>0</v>
      </c>
      <c r="H532" s="1248"/>
      <c r="I532" s="1249"/>
      <c r="J532" s="1249"/>
      <c r="K532" s="1249"/>
      <c r="L532" s="1249"/>
      <c r="M532" s="1249"/>
      <c r="N532" s="1249"/>
      <c r="O532" s="1249"/>
      <c r="P532" s="1250"/>
      <c r="Q532" s="1298"/>
    </row>
    <row r="533" spans="1:17" ht="15.5">
      <c r="A533" s="1298"/>
      <c r="B533" s="1299"/>
      <c r="C533" s="1245">
        <v>0</v>
      </c>
      <c r="D533" s="1246"/>
      <c r="E533" s="1246"/>
      <c r="F533" s="1246"/>
      <c r="G533" s="1247">
        <v>0</v>
      </c>
      <c r="H533" s="1248"/>
      <c r="I533" s="1249"/>
      <c r="J533" s="1249"/>
      <c r="K533" s="1249"/>
      <c r="L533" s="1249"/>
      <c r="M533" s="1249"/>
      <c r="N533" s="1249"/>
      <c r="O533" s="1249"/>
      <c r="P533" s="1250"/>
      <c r="Q533" s="1298"/>
    </row>
    <row r="534" spans="1:17" ht="15.5">
      <c r="A534" s="1298"/>
      <c r="B534" s="1299"/>
      <c r="C534" s="1245">
        <v>0</v>
      </c>
      <c r="D534" s="1246"/>
      <c r="E534" s="1246"/>
      <c r="F534" s="1246"/>
      <c r="G534" s="1247">
        <v>0</v>
      </c>
      <c r="H534" s="1248"/>
      <c r="I534" s="1249"/>
      <c r="J534" s="1249"/>
      <c r="K534" s="1249"/>
      <c r="L534" s="1249"/>
      <c r="M534" s="1249"/>
      <c r="N534" s="1249"/>
      <c r="O534" s="1249"/>
      <c r="P534" s="1250"/>
      <c r="Q534" s="1298"/>
    </row>
    <row r="535" spans="1:17" ht="15.5">
      <c r="A535" s="1298"/>
      <c r="B535" s="1299"/>
      <c r="C535" s="1245">
        <v>0</v>
      </c>
      <c r="D535" s="1246"/>
      <c r="E535" s="1246"/>
      <c r="F535" s="1246"/>
      <c r="G535" s="1247">
        <v>0</v>
      </c>
      <c r="H535" s="1248"/>
      <c r="I535" s="1249"/>
      <c r="J535" s="1249"/>
      <c r="K535" s="1249"/>
      <c r="L535" s="1249"/>
      <c r="M535" s="1249"/>
      <c r="N535" s="1249"/>
      <c r="O535" s="1249"/>
      <c r="P535" s="1250"/>
      <c r="Q535" s="1298"/>
    </row>
    <row r="536" spans="1:17" ht="15.5">
      <c r="A536" s="1298"/>
      <c r="B536" s="1299"/>
      <c r="C536" s="1245">
        <v>0</v>
      </c>
      <c r="D536" s="1246"/>
      <c r="E536" s="1246"/>
      <c r="F536" s="1246"/>
      <c r="G536" s="1247">
        <v>0</v>
      </c>
      <c r="H536" s="1248"/>
      <c r="I536" s="1249"/>
      <c r="J536" s="1249"/>
      <c r="K536" s="1249"/>
      <c r="L536" s="1249"/>
      <c r="M536" s="1249"/>
      <c r="N536" s="1249"/>
      <c r="O536" s="1249"/>
      <c r="P536" s="1250"/>
      <c r="Q536" s="1298"/>
    </row>
    <row r="537" spans="1:17" ht="15.5">
      <c r="A537" s="1298"/>
      <c r="B537" s="1299"/>
      <c r="C537" s="1245">
        <v>0</v>
      </c>
      <c r="D537" s="1246"/>
      <c r="E537" s="1246"/>
      <c r="F537" s="1246"/>
      <c r="G537" s="1247">
        <v>0</v>
      </c>
      <c r="H537" s="1248"/>
      <c r="I537" s="1249"/>
      <c r="J537" s="1249"/>
      <c r="K537" s="1249"/>
      <c r="L537" s="1249"/>
      <c r="M537" s="1249"/>
      <c r="N537" s="1249"/>
      <c r="O537" s="1249"/>
      <c r="P537" s="1250"/>
      <c r="Q537" s="1298"/>
    </row>
    <row r="538" spans="1:17" ht="15.5">
      <c r="A538" s="1298"/>
      <c r="B538" s="1299"/>
      <c r="C538" s="1245">
        <v>0</v>
      </c>
      <c r="D538" s="1246"/>
      <c r="E538" s="1246"/>
      <c r="F538" s="1246"/>
      <c r="G538" s="1247">
        <v>0</v>
      </c>
      <c r="H538" s="1248"/>
      <c r="I538" s="1249"/>
      <c r="J538" s="1249"/>
      <c r="K538" s="1249"/>
      <c r="L538" s="1249"/>
      <c r="M538" s="1249"/>
      <c r="N538" s="1249"/>
      <c r="O538" s="1249"/>
      <c r="P538" s="1250"/>
      <c r="Q538" s="1298"/>
    </row>
    <row r="539" spans="1:17" ht="15.5">
      <c r="A539" s="1298"/>
      <c r="B539" s="1299"/>
      <c r="C539" s="1245">
        <v>0</v>
      </c>
      <c r="D539" s="1246"/>
      <c r="E539" s="1246"/>
      <c r="F539" s="1246"/>
      <c r="G539" s="1247">
        <v>0</v>
      </c>
      <c r="H539" s="1248"/>
      <c r="I539" s="1249"/>
      <c r="J539" s="1249"/>
      <c r="K539" s="1249"/>
      <c r="L539" s="1249"/>
      <c r="M539" s="1249"/>
      <c r="N539" s="1249"/>
      <c r="O539" s="1249"/>
      <c r="P539" s="1250"/>
      <c r="Q539" s="1298"/>
    </row>
    <row r="540" spans="1:17" ht="15.5">
      <c r="A540" s="1298"/>
      <c r="B540" s="1299"/>
      <c r="C540" s="1245">
        <v>0</v>
      </c>
      <c r="D540" s="1246"/>
      <c r="E540" s="1246"/>
      <c r="F540" s="1246"/>
      <c r="G540" s="1247">
        <v>0</v>
      </c>
      <c r="H540" s="1248"/>
      <c r="I540" s="1249"/>
      <c r="J540" s="1249"/>
      <c r="K540" s="1249"/>
      <c r="L540" s="1249"/>
      <c r="M540" s="1249"/>
      <c r="N540" s="1249"/>
      <c r="O540" s="1249"/>
      <c r="P540" s="1250"/>
      <c r="Q540" s="1298"/>
    </row>
    <row r="541" spans="1:17" ht="15.5">
      <c r="A541" s="1298"/>
      <c r="B541" s="1299"/>
      <c r="C541" s="1245">
        <v>0</v>
      </c>
      <c r="D541" s="1246"/>
      <c r="E541" s="1246"/>
      <c r="F541" s="1246"/>
      <c r="G541" s="1247">
        <v>0</v>
      </c>
      <c r="H541" s="1248"/>
      <c r="I541" s="1249"/>
      <c r="J541" s="1249"/>
      <c r="K541" s="1249"/>
      <c r="L541" s="1249"/>
      <c r="M541" s="1249"/>
      <c r="N541" s="1249"/>
      <c r="O541" s="1249"/>
      <c r="P541" s="1250"/>
      <c r="Q541" s="1298"/>
    </row>
    <row r="542" spans="1:17" ht="15.5">
      <c r="A542" s="1298"/>
      <c r="B542" s="1299"/>
      <c r="C542" s="1245">
        <v>0</v>
      </c>
      <c r="D542" s="1246"/>
      <c r="E542" s="1246"/>
      <c r="F542" s="1246"/>
      <c r="G542" s="1247">
        <v>0</v>
      </c>
      <c r="H542" s="1248"/>
      <c r="I542" s="1249"/>
      <c r="J542" s="1249"/>
      <c r="K542" s="1249"/>
      <c r="L542" s="1249"/>
      <c r="M542" s="1249"/>
      <c r="N542" s="1249"/>
      <c r="O542" s="1249"/>
      <c r="P542" s="1250"/>
      <c r="Q542" s="1298"/>
    </row>
    <row r="543" spans="1:17" ht="15.5">
      <c r="A543" s="1298"/>
      <c r="B543" s="1299"/>
      <c r="C543" s="1245">
        <v>0</v>
      </c>
      <c r="D543" s="1246"/>
      <c r="E543" s="1246"/>
      <c r="F543" s="1246"/>
      <c r="G543" s="1247">
        <v>0</v>
      </c>
      <c r="H543" s="1248"/>
      <c r="I543" s="1249"/>
      <c r="J543" s="1249"/>
      <c r="K543" s="1249"/>
      <c r="L543" s="1249"/>
      <c r="M543" s="1249"/>
      <c r="N543" s="1249"/>
      <c r="O543" s="1249"/>
      <c r="P543" s="1250"/>
      <c r="Q543" s="1298"/>
    </row>
    <row r="544" spans="1:17" ht="15.5">
      <c r="A544" s="1298"/>
      <c r="B544" s="1299"/>
      <c r="C544" s="1245">
        <v>0</v>
      </c>
      <c r="D544" s="1246"/>
      <c r="E544" s="1246"/>
      <c r="F544" s="1246"/>
      <c r="G544" s="1247">
        <v>0</v>
      </c>
      <c r="H544" s="1248"/>
      <c r="I544" s="1249"/>
      <c r="J544" s="1249"/>
      <c r="K544" s="1249"/>
      <c r="L544" s="1249"/>
      <c r="M544" s="1249"/>
      <c r="N544" s="1249"/>
      <c r="O544" s="1249"/>
      <c r="P544" s="1250"/>
      <c r="Q544" s="1298"/>
    </row>
    <row r="545" spans="1:17" ht="15.5">
      <c r="A545" s="1298"/>
      <c r="B545" s="1299"/>
      <c r="C545" s="1245">
        <v>0</v>
      </c>
      <c r="D545" s="1246"/>
      <c r="E545" s="1246"/>
      <c r="F545" s="1246"/>
      <c r="G545" s="1247">
        <v>0</v>
      </c>
      <c r="H545" s="1248"/>
      <c r="I545" s="1249"/>
      <c r="J545" s="1249"/>
      <c r="K545" s="1249"/>
      <c r="L545" s="1249"/>
      <c r="M545" s="1249"/>
      <c r="N545" s="1249"/>
      <c r="O545" s="1249"/>
      <c r="P545" s="1250"/>
      <c r="Q545" s="1298"/>
    </row>
    <row r="546" spans="1:17" ht="15.5">
      <c r="A546" s="1298"/>
      <c r="B546" s="1299"/>
      <c r="C546" s="1245">
        <v>0</v>
      </c>
      <c r="D546" s="1246"/>
      <c r="E546" s="1246"/>
      <c r="F546" s="1246"/>
      <c r="G546" s="1247">
        <v>0</v>
      </c>
      <c r="H546" s="1248"/>
      <c r="I546" s="1249"/>
      <c r="J546" s="1249"/>
      <c r="K546" s="1249"/>
      <c r="L546" s="1249"/>
      <c r="M546" s="1249"/>
      <c r="N546" s="1249"/>
      <c r="O546" s="1249"/>
      <c r="P546" s="1250"/>
      <c r="Q546" s="1298"/>
    </row>
    <row r="547" spans="1:17" ht="15.5">
      <c r="A547" s="1298"/>
      <c r="B547" s="1299"/>
      <c r="C547" s="1245">
        <v>0</v>
      </c>
      <c r="D547" s="1246"/>
      <c r="E547" s="1246"/>
      <c r="F547" s="1246"/>
      <c r="G547" s="1247">
        <v>0</v>
      </c>
      <c r="H547" s="1248"/>
      <c r="I547" s="1249"/>
      <c r="J547" s="1249"/>
      <c r="K547" s="1249"/>
      <c r="L547" s="1249"/>
      <c r="M547" s="1249"/>
      <c r="N547" s="1249"/>
      <c r="O547" s="1249"/>
      <c r="P547" s="1250"/>
      <c r="Q547" s="1298"/>
    </row>
    <row r="548" spans="1:17" ht="15.5">
      <c r="A548" s="1298"/>
      <c r="B548" s="1299"/>
      <c r="C548" s="1245">
        <v>0</v>
      </c>
      <c r="D548" s="1246"/>
      <c r="E548" s="1246"/>
      <c r="F548" s="1246"/>
      <c r="G548" s="1247">
        <v>0</v>
      </c>
      <c r="H548" s="1248"/>
      <c r="I548" s="1249"/>
      <c r="J548" s="1249"/>
      <c r="K548" s="1249"/>
      <c r="L548" s="1249"/>
      <c r="M548" s="1249"/>
      <c r="N548" s="1249"/>
      <c r="O548" s="1249"/>
      <c r="P548" s="1250"/>
      <c r="Q548" s="1298"/>
    </row>
    <row r="549" spans="1:17" ht="15.5">
      <c r="A549" s="1298"/>
      <c r="B549" s="1299"/>
      <c r="C549" s="1245">
        <v>0</v>
      </c>
      <c r="D549" s="1246"/>
      <c r="E549" s="1246"/>
      <c r="F549" s="1246"/>
      <c r="G549" s="1247">
        <v>0</v>
      </c>
      <c r="H549" s="1248"/>
      <c r="I549" s="1249"/>
      <c r="J549" s="1249"/>
      <c r="K549" s="1249"/>
      <c r="L549" s="1249"/>
      <c r="M549" s="1249"/>
      <c r="N549" s="1249"/>
      <c r="O549" s="1249"/>
      <c r="P549" s="1250"/>
      <c r="Q549" s="1298"/>
    </row>
    <row r="550" spans="1:17" ht="15.5">
      <c r="A550" s="1298"/>
      <c r="B550" s="1299"/>
      <c r="C550" s="1245">
        <v>0</v>
      </c>
      <c r="D550" s="1246"/>
      <c r="E550" s="1246"/>
      <c r="F550" s="1246"/>
      <c r="G550" s="1247">
        <v>0</v>
      </c>
      <c r="H550" s="1248"/>
      <c r="I550" s="1249"/>
      <c r="J550" s="1249"/>
      <c r="K550" s="1249"/>
      <c r="L550" s="1249"/>
      <c r="M550" s="1249"/>
      <c r="N550" s="1249"/>
      <c r="O550" s="1249"/>
      <c r="P550" s="1250"/>
      <c r="Q550" s="1298"/>
    </row>
    <row r="551" spans="1:17" ht="15.5">
      <c r="A551" s="1298"/>
      <c r="B551" s="1299"/>
      <c r="C551" s="1245">
        <v>0</v>
      </c>
      <c r="D551" s="1246"/>
      <c r="E551" s="1246"/>
      <c r="F551" s="1246"/>
      <c r="G551" s="1247">
        <v>0</v>
      </c>
      <c r="H551" s="1248"/>
      <c r="I551" s="1249"/>
      <c r="J551" s="1249"/>
      <c r="K551" s="1249"/>
      <c r="L551" s="1249"/>
      <c r="M551" s="1249"/>
      <c r="N551" s="1249"/>
      <c r="O551" s="1249"/>
      <c r="P551" s="1250"/>
      <c r="Q551" s="1298"/>
    </row>
    <row r="552" spans="1:17" ht="15.5">
      <c r="A552" s="1298"/>
      <c r="B552" s="1299"/>
      <c r="C552" s="1245">
        <v>0</v>
      </c>
      <c r="D552" s="1246"/>
      <c r="E552" s="1246"/>
      <c r="F552" s="1246"/>
      <c r="G552" s="1247">
        <v>0</v>
      </c>
      <c r="H552" s="1248"/>
      <c r="I552" s="1249"/>
      <c r="J552" s="1249"/>
      <c r="K552" s="1249"/>
      <c r="L552" s="1249"/>
      <c r="M552" s="1249"/>
      <c r="N552" s="1249"/>
      <c r="O552" s="1249"/>
      <c r="P552" s="1250"/>
      <c r="Q552" s="1298"/>
    </row>
    <row r="553" spans="1:17" ht="15.5">
      <c r="A553" s="1298"/>
      <c r="B553" s="1299"/>
      <c r="C553" s="1245">
        <v>0</v>
      </c>
      <c r="D553" s="1246"/>
      <c r="E553" s="1246"/>
      <c r="F553" s="1246"/>
      <c r="G553" s="1247">
        <v>0</v>
      </c>
      <c r="H553" s="1248"/>
      <c r="I553" s="1249"/>
      <c r="J553" s="1249"/>
      <c r="K553" s="1249"/>
      <c r="L553" s="1249"/>
      <c r="M553" s="1249"/>
      <c r="N553" s="1249"/>
      <c r="O553" s="1249"/>
      <c r="P553" s="1250"/>
      <c r="Q553" s="1298"/>
    </row>
    <row r="554" spans="1:17" ht="15.5">
      <c r="A554" s="1298"/>
      <c r="B554" s="1299"/>
      <c r="C554" s="1245">
        <v>0</v>
      </c>
      <c r="D554" s="1246"/>
      <c r="E554" s="1246"/>
      <c r="F554" s="1246"/>
      <c r="G554" s="1247">
        <v>0</v>
      </c>
      <c r="H554" s="1248"/>
      <c r="I554" s="1249"/>
      <c r="J554" s="1249"/>
      <c r="K554" s="1249"/>
      <c r="L554" s="1249"/>
      <c r="M554" s="1249"/>
      <c r="N554" s="1249"/>
      <c r="O554" s="1249"/>
      <c r="P554" s="1250"/>
      <c r="Q554" s="1298"/>
    </row>
    <row r="555" spans="1:17" ht="15.5">
      <c r="A555" s="1298"/>
      <c r="B555" s="1299"/>
      <c r="C555" s="1245">
        <v>0</v>
      </c>
      <c r="D555" s="1246"/>
      <c r="E555" s="1246"/>
      <c r="F555" s="1246"/>
      <c r="G555" s="1247">
        <v>0</v>
      </c>
      <c r="H555" s="1248"/>
      <c r="I555" s="1249"/>
      <c r="J555" s="1249"/>
      <c r="K555" s="1249"/>
      <c r="L555" s="1249"/>
      <c r="M555" s="1249"/>
      <c r="N555" s="1249"/>
      <c r="O555" s="1249"/>
      <c r="P555" s="1250"/>
      <c r="Q555" s="1298"/>
    </row>
    <row r="556" spans="1:17" ht="15.5">
      <c r="A556" s="1298"/>
      <c r="B556" s="1299"/>
      <c r="C556" s="1245">
        <v>0</v>
      </c>
      <c r="D556" s="1246"/>
      <c r="E556" s="1246"/>
      <c r="F556" s="1246"/>
      <c r="G556" s="1247">
        <v>0</v>
      </c>
      <c r="H556" s="1248"/>
      <c r="I556" s="1249"/>
      <c r="J556" s="1249"/>
      <c r="K556" s="1249"/>
      <c r="L556" s="1249"/>
      <c r="M556" s="1249"/>
      <c r="N556" s="1249"/>
      <c r="O556" s="1249"/>
      <c r="P556" s="1250"/>
      <c r="Q556" s="1298"/>
    </row>
    <row r="557" spans="1:17" ht="15.5">
      <c r="A557" s="1298"/>
      <c r="B557" s="1299"/>
      <c r="C557" s="1245">
        <v>0</v>
      </c>
      <c r="D557" s="1246"/>
      <c r="E557" s="1246"/>
      <c r="F557" s="1246"/>
      <c r="G557" s="1247">
        <v>0</v>
      </c>
      <c r="H557" s="1248"/>
      <c r="I557" s="1249"/>
      <c r="J557" s="1249"/>
      <c r="K557" s="1249"/>
      <c r="L557" s="1249"/>
      <c r="M557" s="1249"/>
      <c r="N557" s="1249"/>
      <c r="O557" s="1249"/>
      <c r="P557" s="1250"/>
      <c r="Q557" s="1298"/>
    </row>
    <row r="558" spans="1:17" ht="15.5">
      <c r="A558" s="1298"/>
      <c r="B558" s="1299"/>
      <c r="C558" s="1245">
        <v>0</v>
      </c>
      <c r="D558" s="1246"/>
      <c r="E558" s="1246"/>
      <c r="F558" s="1246"/>
      <c r="G558" s="1247">
        <v>0</v>
      </c>
      <c r="H558" s="1248"/>
      <c r="I558" s="1249"/>
      <c r="J558" s="1249"/>
      <c r="K558" s="1249"/>
      <c r="L558" s="1249"/>
      <c r="M558" s="1249"/>
      <c r="N558" s="1249"/>
      <c r="O558" s="1249"/>
      <c r="P558" s="1250"/>
      <c r="Q558" s="1298"/>
    </row>
    <row r="559" spans="1:17" ht="15.5">
      <c r="A559" s="1298"/>
      <c r="B559" s="1299"/>
      <c r="C559" s="1245">
        <v>0</v>
      </c>
      <c r="D559" s="1246"/>
      <c r="E559" s="1246"/>
      <c r="F559" s="1246"/>
      <c r="G559" s="1247">
        <v>0</v>
      </c>
      <c r="H559" s="1248"/>
      <c r="I559" s="1249"/>
      <c r="J559" s="1249"/>
      <c r="K559" s="1249"/>
      <c r="L559" s="1249"/>
      <c r="M559" s="1249"/>
      <c r="N559" s="1249"/>
      <c r="O559" s="1249"/>
      <c r="P559" s="1250"/>
      <c r="Q559" s="1298"/>
    </row>
    <row r="560" spans="1:17" ht="15.5">
      <c r="A560" s="1298"/>
      <c r="B560" s="1299"/>
      <c r="C560" s="1245">
        <v>0</v>
      </c>
      <c r="D560" s="1246"/>
      <c r="E560" s="1246"/>
      <c r="F560" s="1246"/>
      <c r="G560" s="1247">
        <v>0</v>
      </c>
      <c r="H560" s="1248"/>
      <c r="I560" s="1249"/>
      <c r="J560" s="1249"/>
      <c r="K560" s="1249"/>
      <c r="L560" s="1249"/>
      <c r="M560" s="1249"/>
      <c r="N560" s="1249"/>
      <c r="O560" s="1249"/>
      <c r="P560" s="1250"/>
      <c r="Q560" s="1298"/>
    </row>
    <row r="561" spans="1:17" ht="15.5">
      <c r="A561" s="1298"/>
      <c r="B561" s="1299"/>
      <c r="C561" s="1245">
        <v>0</v>
      </c>
      <c r="D561" s="1246"/>
      <c r="E561" s="1246"/>
      <c r="F561" s="1246"/>
      <c r="G561" s="1247">
        <v>0</v>
      </c>
      <c r="H561" s="1248"/>
      <c r="I561" s="1249"/>
      <c r="J561" s="1249"/>
      <c r="K561" s="1249"/>
      <c r="L561" s="1249"/>
      <c r="M561" s="1249"/>
      <c r="N561" s="1249"/>
      <c r="O561" s="1249"/>
      <c r="P561" s="1250"/>
      <c r="Q561" s="1298"/>
    </row>
    <row r="562" spans="1:17" ht="15.5">
      <c r="A562" s="1298"/>
      <c r="B562" s="1299"/>
      <c r="C562" s="1245">
        <v>0</v>
      </c>
      <c r="D562" s="1246"/>
      <c r="E562" s="1246"/>
      <c r="F562" s="1246"/>
      <c r="G562" s="1247">
        <v>0</v>
      </c>
      <c r="H562" s="1248"/>
      <c r="I562" s="1249"/>
      <c r="J562" s="1249"/>
      <c r="K562" s="1249"/>
      <c r="L562" s="1249"/>
      <c r="M562" s="1249"/>
      <c r="N562" s="1249"/>
      <c r="O562" s="1249"/>
      <c r="P562" s="1250"/>
      <c r="Q562" s="1298"/>
    </row>
    <row r="563" spans="1:17" ht="15.5">
      <c r="A563" s="1298"/>
      <c r="B563" s="1299"/>
      <c r="C563" s="1245">
        <v>0</v>
      </c>
      <c r="D563" s="1246"/>
      <c r="E563" s="1246"/>
      <c r="F563" s="1246"/>
      <c r="G563" s="1247">
        <v>0</v>
      </c>
      <c r="H563" s="1248"/>
      <c r="I563" s="1249"/>
      <c r="J563" s="1249"/>
      <c r="K563" s="1249"/>
      <c r="L563" s="1249"/>
      <c r="M563" s="1249"/>
      <c r="N563" s="1249"/>
      <c r="O563" s="1249"/>
      <c r="P563" s="1250"/>
      <c r="Q563" s="1298"/>
    </row>
    <row r="564" spans="1:17" ht="15.5">
      <c r="A564" s="1298"/>
      <c r="B564" s="1299"/>
      <c r="C564" s="1245">
        <v>0</v>
      </c>
      <c r="D564" s="1246"/>
      <c r="E564" s="1246"/>
      <c r="F564" s="1246"/>
      <c r="G564" s="1247">
        <v>0</v>
      </c>
      <c r="H564" s="1248"/>
      <c r="I564" s="1249"/>
      <c r="J564" s="1249"/>
      <c r="K564" s="1249"/>
      <c r="L564" s="1249"/>
      <c r="M564" s="1249"/>
      <c r="N564" s="1249"/>
      <c r="O564" s="1249"/>
      <c r="P564" s="1250"/>
      <c r="Q564" s="1298"/>
    </row>
    <row r="565" spans="1:17" ht="15.5">
      <c r="A565" s="1298"/>
      <c r="B565" s="1299"/>
      <c r="C565" s="1245">
        <v>0</v>
      </c>
      <c r="D565" s="1246"/>
      <c r="E565" s="1246"/>
      <c r="F565" s="1246"/>
      <c r="G565" s="1247">
        <v>0</v>
      </c>
      <c r="H565" s="1248"/>
      <c r="I565" s="1249"/>
      <c r="J565" s="1249"/>
      <c r="K565" s="1249"/>
      <c r="L565" s="1249"/>
      <c r="M565" s="1249"/>
      <c r="N565" s="1249"/>
      <c r="O565" s="1249"/>
      <c r="P565" s="1250"/>
      <c r="Q565" s="1298"/>
    </row>
    <row r="566" spans="1:17" ht="15.5">
      <c r="A566" s="1298"/>
      <c r="B566" s="1299"/>
      <c r="C566" s="1245">
        <v>0</v>
      </c>
      <c r="D566" s="1246"/>
      <c r="E566" s="1246"/>
      <c r="F566" s="1246"/>
      <c r="G566" s="1247">
        <v>0</v>
      </c>
      <c r="H566" s="1248"/>
      <c r="I566" s="1249"/>
      <c r="J566" s="1249"/>
      <c r="K566" s="1249"/>
      <c r="L566" s="1249"/>
      <c r="M566" s="1249"/>
      <c r="N566" s="1249"/>
      <c r="O566" s="1249"/>
      <c r="P566" s="1250"/>
      <c r="Q566" s="1298"/>
    </row>
    <row r="567" spans="1:17" ht="15.5">
      <c r="A567" s="1298"/>
      <c r="B567" s="1299"/>
      <c r="C567" s="1245">
        <v>0</v>
      </c>
      <c r="D567" s="1246"/>
      <c r="E567" s="1246"/>
      <c r="F567" s="1246"/>
      <c r="G567" s="1247">
        <v>0</v>
      </c>
      <c r="H567" s="1248"/>
      <c r="I567" s="1249"/>
      <c r="J567" s="1249"/>
      <c r="K567" s="1249"/>
      <c r="L567" s="1249"/>
      <c r="M567" s="1249"/>
      <c r="N567" s="1249"/>
      <c r="O567" s="1249"/>
      <c r="P567" s="1250"/>
      <c r="Q567" s="1298"/>
    </row>
    <row r="568" spans="1:17" ht="15.5">
      <c r="A568" s="1298"/>
      <c r="B568" s="1299"/>
      <c r="C568" s="1245">
        <v>0</v>
      </c>
      <c r="D568" s="1246"/>
      <c r="E568" s="1246"/>
      <c r="F568" s="1246"/>
      <c r="G568" s="1247">
        <v>0</v>
      </c>
      <c r="H568" s="1248"/>
      <c r="I568" s="1249"/>
      <c r="J568" s="1249"/>
      <c r="K568" s="1249"/>
      <c r="L568" s="1249"/>
      <c r="M568" s="1249"/>
      <c r="N568" s="1249"/>
      <c r="O568" s="1249"/>
      <c r="P568" s="1250"/>
      <c r="Q568" s="1298"/>
    </row>
    <row r="569" spans="1:17" ht="15.5">
      <c r="A569" s="1298"/>
      <c r="B569" s="1299"/>
      <c r="C569" s="1245">
        <v>0</v>
      </c>
      <c r="D569" s="1246"/>
      <c r="E569" s="1246"/>
      <c r="F569" s="1246"/>
      <c r="G569" s="1247">
        <v>0</v>
      </c>
      <c r="H569" s="1248"/>
      <c r="I569" s="1249"/>
      <c r="J569" s="1249"/>
      <c r="K569" s="1249"/>
      <c r="L569" s="1249"/>
      <c r="M569" s="1249"/>
      <c r="N569" s="1249"/>
      <c r="O569" s="1249"/>
      <c r="P569" s="1250"/>
      <c r="Q569" s="1298"/>
    </row>
    <row r="570" spans="1:17" ht="15.5">
      <c r="A570" s="1298"/>
      <c r="B570" s="1299"/>
      <c r="C570" s="1245">
        <v>0</v>
      </c>
      <c r="D570" s="1246"/>
      <c r="E570" s="1246"/>
      <c r="F570" s="1246"/>
      <c r="G570" s="1247">
        <v>0</v>
      </c>
      <c r="H570" s="1248"/>
      <c r="I570" s="1249"/>
      <c r="J570" s="1249"/>
      <c r="K570" s="1249"/>
      <c r="L570" s="1249"/>
      <c r="M570" s="1249"/>
      <c r="N570" s="1249"/>
      <c r="O570" s="1249"/>
      <c r="P570" s="1250"/>
      <c r="Q570" s="1298"/>
    </row>
    <row r="571" spans="1:17" ht="15.5">
      <c r="A571" s="1298"/>
      <c r="B571" s="1299"/>
      <c r="C571" s="1245">
        <v>0</v>
      </c>
      <c r="D571" s="1246"/>
      <c r="E571" s="1246"/>
      <c r="F571" s="1246"/>
      <c r="G571" s="1247">
        <v>0</v>
      </c>
      <c r="H571" s="1248"/>
      <c r="I571" s="1249"/>
      <c r="J571" s="1249"/>
      <c r="K571" s="1249"/>
      <c r="L571" s="1249"/>
      <c r="M571" s="1249"/>
      <c r="N571" s="1249"/>
      <c r="O571" s="1249"/>
      <c r="P571" s="1250"/>
      <c r="Q571" s="1298"/>
    </row>
    <row r="572" spans="1:17" ht="15.5">
      <c r="A572" s="1298"/>
      <c r="B572" s="1299"/>
      <c r="C572" s="1245">
        <v>0</v>
      </c>
      <c r="D572" s="1246"/>
      <c r="E572" s="1246"/>
      <c r="F572" s="1246"/>
      <c r="G572" s="1247">
        <v>0</v>
      </c>
      <c r="H572" s="1248"/>
      <c r="I572" s="1249"/>
      <c r="J572" s="1249"/>
      <c r="K572" s="1249"/>
      <c r="L572" s="1249"/>
      <c r="M572" s="1249"/>
      <c r="N572" s="1249"/>
      <c r="O572" s="1249"/>
      <c r="P572" s="1250"/>
      <c r="Q572" s="1298"/>
    </row>
    <row r="573" spans="1:17" ht="15.5">
      <c r="A573" s="1298"/>
      <c r="B573" s="1299"/>
      <c r="C573" s="1245">
        <v>0</v>
      </c>
      <c r="D573" s="1246"/>
      <c r="E573" s="1246"/>
      <c r="F573" s="1246"/>
      <c r="G573" s="1247">
        <v>0</v>
      </c>
      <c r="H573" s="1248"/>
      <c r="I573" s="1249"/>
      <c r="J573" s="1249"/>
      <c r="K573" s="1249"/>
      <c r="L573" s="1249"/>
      <c r="M573" s="1249"/>
      <c r="N573" s="1249"/>
      <c r="O573" s="1249"/>
      <c r="P573" s="1250"/>
      <c r="Q573" s="1298"/>
    </row>
    <row r="574" spans="1:17" ht="15.5">
      <c r="A574" s="1298"/>
      <c r="B574" s="1299"/>
      <c r="C574" s="1245">
        <v>0</v>
      </c>
      <c r="D574" s="1246"/>
      <c r="E574" s="1246"/>
      <c r="F574" s="1246"/>
      <c r="G574" s="1247">
        <v>0</v>
      </c>
      <c r="H574" s="1248"/>
      <c r="I574" s="1249"/>
      <c r="J574" s="1249"/>
      <c r="K574" s="1249"/>
      <c r="L574" s="1249"/>
      <c r="M574" s="1249"/>
      <c r="N574" s="1249"/>
      <c r="O574" s="1249"/>
      <c r="P574" s="1250"/>
      <c r="Q574" s="1298"/>
    </row>
    <row r="575" spans="1:17" ht="15.5">
      <c r="A575" s="1298"/>
      <c r="B575" s="1299"/>
      <c r="C575" s="1245">
        <v>0</v>
      </c>
      <c r="D575" s="1246"/>
      <c r="E575" s="1246"/>
      <c r="F575" s="1246"/>
      <c r="G575" s="1247">
        <v>0</v>
      </c>
      <c r="H575" s="1248"/>
      <c r="I575" s="1249"/>
      <c r="J575" s="1249"/>
      <c r="K575" s="1249"/>
      <c r="L575" s="1249"/>
      <c r="M575" s="1249"/>
      <c r="N575" s="1249"/>
      <c r="O575" s="1249"/>
      <c r="P575" s="1250"/>
      <c r="Q575" s="1298"/>
    </row>
    <row r="576" spans="1:17" ht="15.5">
      <c r="A576" s="1298"/>
      <c r="B576" s="1299"/>
      <c r="C576" s="1245">
        <v>0</v>
      </c>
      <c r="D576" s="1246"/>
      <c r="E576" s="1246"/>
      <c r="F576" s="1246"/>
      <c r="G576" s="1247">
        <v>0</v>
      </c>
      <c r="H576" s="1248"/>
      <c r="I576" s="1249"/>
      <c r="J576" s="1249"/>
      <c r="K576" s="1249"/>
      <c r="L576" s="1249"/>
      <c r="M576" s="1249"/>
      <c r="N576" s="1249"/>
      <c r="O576" s="1249"/>
      <c r="P576" s="1250"/>
      <c r="Q576" s="1298"/>
    </row>
    <row r="577" spans="1:17" ht="15.5">
      <c r="A577" s="1298"/>
      <c r="B577" s="1299"/>
      <c r="C577" s="1245">
        <v>0</v>
      </c>
      <c r="D577" s="1246"/>
      <c r="E577" s="1246"/>
      <c r="F577" s="1246"/>
      <c r="G577" s="1247">
        <v>0</v>
      </c>
      <c r="H577" s="1248"/>
      <c r="I577" s="1249"/>
      <c r="J577" s="1249"/>
      <c r="K577" s="1249"/>
      <c r="L577" s="1249"/>
      <c r="M577" s="1249"/>
      <c r="N577" s="1249"/>
      <c r="O577" s="1249"/>
      <c r="P577" s="1250"/>
      <c r="Q577" s="1298"/>
    </row>
    <row r="578" spans="1:17" ht="15.5">
      <c r="A578" s="1298"/>
      <c r="B578" s="1299"/>
      <c r="C578" s="1245">
        <v>0</v>
      </c>
      <c r="D578" s="1246"/>
      <c r="E578" s="1246"/>
      <c r="F578" s="1246"/>
      <c r="G578" s="1247">
        <v>0</v>
      </c>
      <c r="H578" s="1248"/>
      <c r="I578" s="1249"/>
      <c r="J578" s="1249"/>
      <c r="K578" s="1249"/>
      <c r="L578" s="1249"/>
      <c r="M578" s="1249"/>
      <c r="N578" s="1249"/>
      <c r="O578" s="1249"/>
      <c r="P578" s="1250"/>
      <c r="Q578" s="1298"/>
    </row>
    <row r="579" spans="1:17" ht="15.5">
      <c r="A579" s="1298"/>
      <c r="B579" s="1299"/>
      <c r="C579" s="1245">
        <v>0</v>
      </c>
      <c r="D579" s="1246"/>
      <c r="E579" s="1246"/>
      <c r="F579" s="1246"/>
      <c r="G579" s="1247">
        <v>0</v>
      </c>
      <c r="H579" s="1248"/>
      <c r="I579" s="1249"/>
      <c r="J579" s="1249"/>
      <c r="K579" s="1249"/>
      <c r="L579" s="1249"/>
      <c r="M579" s="1249"/>
      <c r="N579" s="1249"/>
      <c r="O579" s="1249"/>
      <c r="P579" s="1250"/>
      <c r="Q579" s="1298"/>
    </row>
    <row r="580" spans="1:17" ht="15.5">
      <c r="A580" s="1298"/>
      <c r="B580" s="1299"/>
      <c r="C580" s="1245">
        <v>0</v>
      </c>
      <c r="D580" s="1246"/>
      <c r="E580" s="1246"/>
      <c r="F580" s="1246"/>
      <c r="G580" s="1247">
        <v>0</v>
      </c>
      <c r="H580" s="1248"/>
      <c r="I580" s="1249"/>
      <c r="J580" s="1249"/>
      <c r="K580" s="1249"/>
      <c r="L580" s="1249"/>
      <c r="M580" s="1249"/>
      <c r="N580" s="1249"/>
      <c r="O580" s="1249"/>
      <c r="P580" s="1250"/>
      <c r="Q580" s="1298"/>
    </row>
    <row r="581" spans="1:17" ht="15.5">
      <c r="A581" s="1298"/>
      <c r="B581" s="1299"/>
      <c r="C581" s="1245">
        <v>0</v>
      </c>
      <c r="D581" s="1246"/>
      <c r="E581" s="1246"/>
      <c r="F581" s="1246"/>
      <c r="G581" s="1247">
        <v>0</v>
      </c>
      <c r="H581" s="1248"/>
      <c r="I581" s="1249"/>
      <c r="J581" s="1249"/>
      <c r="K581" s="1249"/>
      <c r="L581" s="1249"/>
      <c r="M581" s="1249"/>
      <c r="N581" s="1249"/>
      <c r="O581" s="1249"/>
      <c r="P581" s="1250"/>
      <c r="Q581" s="1298"/>
    </row>
    <row r="582" spans="1:17" ht="15.5">
      <c r="A582" s="1298"/>
      <c r="B582" s="1299"/>
      <c r="C582" s="1245">
        <v>0</v>
      </c>
      <c r="D582" s="1246"/>
      <c r="E582" s="1246"/>
      <c r="F582" s="1246"/>
      <c r="G582" s="1247">
        <v>0</v>
      </c>
      <c r="H582" s="1248"/>
      <c r="I582" s="1249"/>
      <c r="J582" s="1249"/>
      <c r="K582" s="1249"/>
      <c r="L582" s="1249"/>
      <c r="M582" s="1249"/>
      <c r="N582" s="1249"/>
      <c r="O582" s="1249"/>
      <c r="P582" s="1250"/>
      <c r="Q582" s="1298"/>
    </row>
    <row r="583" spans="1:17" ht="15.5">
      <c r="A583" s="1298"/>
      <c r="B583" s="1299"/>
      <c r="C583" s="1245">
        <v>0</v>
      </c>
      <c r="D583" s="1246"/>
      <c r="E583" s="1246"/>
      <c r="F583" s="1246"/>
      <c r="G583" s="1247">
        <v>0</v>
      </c>
      <c r="H583" s="1248"/>
      <c r="I583" s="1249"/>
      <c r="J583" s="1249"/>
      <c r="K583" s="1249"/>
      <c r="L583" s="1249"/>
      <c r="M583" s="1249"/>
      <c r="N583" s="1249"/>
      <c r="O583" s="1249"/>
      <c r="P583" s="1250"/>
      <c r="Q583" s="1298"/>
    </row>
    <row r="584" spans="1:17" ht="15.5">
      <c r="A584" s="1298"/>
      <c r="B584" s="1299"/>
      <c r="C584" s="1245">
        <v>0</v>
      </c>
      <c r="D584" s="1246"/>
      <c r="E584" s="1246"/>
      <c r="F584" s="1246"/>
      <c r="G584" s="1247">
        <v>0</v>
      </c>
      <c r="H584" s="1248"/>
      <c r="I584" s="1249"/>
      <c r="J584" s="1249"/>
      <c r="K584" s="1249"/>
      <c r="L584" s="1249"/>
      <c r="M584" s="1249"/>
      <c r="N584" s="1249"/>
      <c r="O584" s="1249"/>
      <c r="P584" s="1250"/>
      <c r="Q584" s="1298"/>
    </row>
    <row r="585" spans="1:17" ht="15.5">
      <c r="A585" s="1298"/>
      <c r="B585" s="1299"/>
      <c r="C585" s="1245">
        <v>0</v>
      </c>
      <c r="D585" s="1246"/>
      <c r="E585" s="1246"/>
      <c r="F585" s="1246"/>
      <c r="G585" s="1247">
        <v>0</v>
      </c>
      <c r="H585" s="1248"/>
      <c r="I585" s="1249"/>
      <c r="J585" s="1249"/>
      <c r="K585" s="1249"/>
      <c r="L585" s="1249"/>
      <c r="M585" s="1249"/>
      <c r="N585" s="1249"/>
      <c r="O585" s="1249"/>
      <c r="P585" s="1250"/>
      <c r="Q585" s="1298"/>
    </row>
    <row r="586" spans="1:17" ht="15.5">
      <c r="A586" s="1298"/>
      <c r="B586" s="1299"/>
      <c r="C586" s="1245">
        <v>0</v>
      </c>
      <c r="D586" s="1246"/>
      <c r="E586" s="1246"/>
      <c r="F586" s="1246"/>
      <c r="G586" s="1247">
        <v>0</v>
      </c>
      <c r="H586" s="1248"/>
      <c r="I586" s="1249"/>
      <c r="J586" s="1249"/>
      <c r="K586" s="1249"/>
      <c r="L586" s="1249"/>
      <c r="M586" s="1249"/>
      <c r="N586" s="1249"/>
      <c r="O586" s="1249"/>
      <c r="P586" s="1250"/>
      <c r="Q586" s="1298"/>
    </row>
    <row r="587" spans="1:17" ht="15.5">
      <c r="A587" s="1298"/>
      <c r="B587" s="1299"/>
      <c r="C587" s="1245">
        <v>0</v>
      </c>
      <c r="D587" s="1246"/>
      <c r="E587" s="1246"/>
      <c r="F587" s="1246"/>
      <c r="G587" s="1247">
        <v>0</v>
      </c>
      <c r="H587" s="1248"/>
      <c r="I587" s="1249"/>
      <c r="J587" s="1249"/>
      <c r="K587" s="1249"/>
      <c r="L587" s="1249"/>
      <c r="M587" s="1249"/>
      <c r="N587" s="1249"/>
      <c r="O587" s="1249"/>
      <c r="P587" s="1250"/>
      <c r="Q587" s="1298"/>
    </row>
    <row r="588" spans="1:17" ht="15.5">
      <c r="A588" s="1298"/>
      <c r="B588" s="1299"/>
      <c r="C588" s="1245">
        <v>0</v>
      </c>
      <c r="D588" s="1246"/>
      <c r="E588" s="1246"/>
      <c r="F588" s="1246"/>
      <c r="G588" s="1247">
        <v>0</v>
      </c>
      <c r="H588" s="1248"/>
      <c r="I588" s="1249"/>
      <c r="J588" s="1249"/>
      <c r="K588" s="1249"/>
      <c r="L588" s="1249"/>
      <c r="M588" s="1249"/>
      <c r="N588" s="1249"/>
      <c r="O588" s="1249"/>
      <c r="P588" s="1250"/>
      <c r="Q588" s="1298"/>
    </row>
    <row r="589" spans="1:17" ht="15.5">
      <c r="A589" s="1298"/>
      <c r="B589" s="1299"/>
      <c r="C589" s="1245">
        <v>0</v>
      </c>
      <c r="D589" s="1246"/>
      <c r="E589" s="1246"/>
      <c r="F589" s="1246"/>
      <c r="G589" s="1247">
        <v>0</v>
      </c>
      <c r="H589" s="1248"/>
      <c r="I589" s="1249"/>
      <c r="J589" s="1249"/>
      <c r="K589" s="1249"/>
      <c r="L589" s="1249"/>
      <c r="M589" s="1249"/>
      <c r="N589" s="1249"/>
      <c r="O589" s="1249"/>
      <c r="P589" s="1250"/>
      <c r="Q589" s="1298"/>
    </row>
    <row r="590" spans="1:17" ht="15.5">
      <c r="A590" s="1298"/>
      <c r="B590" s="1299"/>
      <c r="C590" s="1245">
        <v>0</v>
      </c>
      <c r="D590" s="1246"/>
      <c r="E590" s="1246"/>
      <c r="F590" s="1246"/>
      <c r="G590" s="1247">
        <v>0</v>
      </c>
      <c r="H590" s="1248"/>
      <c r="I590" s="1249"/>
      <c r="J590" s="1249"/>
      <c r="K590" s="1249"/>
      <c r="L590" s="1249"/>
      <c r="M590" s="1249"/>
      <c r="N590" s="1249"/>
      <c r="O590" s="1249"/>
      <c r="P590" s="1250"/>
      <c r="Q590" s="1298"/>
    </row>
    <row r="591" spans="1:17" ht="15.5">
      <c r="A591" s="1298"/>
      <c r="B591" s="1299"/>
      <c r="C591" s="1245">
        <v>0</v>
      </c>
      <c r="D591" s="1246"/>
      <c r="E591" s="1246"/>
      <c r="F591" s="1246"/>
      <c r="G591" s="1247">
        <v>0</v>
      </c>
      <c r="H591" s="1248"/>
      <c r="I591" s="1249"/>
      <c r="J591" s="1249"/>
      <c r="K591" s="1249"/>
      <c r="L591" s="1249"/>
      <c r="M591" s="1249"/>
      <c r="N591" s="1249"/>
      <c r="O591" s="1249"/>
      <c r="P591" s="1250"/>
      <c r="Q591" s="1298"/>
    </row>
    <row r="592" spans="1:17" ht="15.5">
      <c r="A592" s="1298"/>
      <c r="B592" s="1299"/>
      <c r="C592" s="1245">
        <v>0</v>
      </c>
      <c r="D592" s="1246"/>
      <c r="E592" s="1246"/>
      <c r="F592" s="1246"/>
      <c r="G592" s="1247">
        <v>0</v>
      </c>
      <c r="H592" s="1248"/>
      <c r="I592" s="1249"/>
      <c r="J592" s="1249"/>
      <c r="K592" s="1249"/>
      <c r="L592" s="1249"/>
      <c r="M592" s="1249"/>
      <c r="N592" s="1249"/>
      <c r="O592" s="1249"/>
      <c r="P592" s="1250"/>
      <c r="Q592" s="1298"/>
    </row>
    <row r="593" spans="1:17" ht="15.5">
      <c r="A593" s="1298"/>
      <c r="B593" s="1299"/>
      <c r="C593" s="1245">
        <v>0</v>
      </c>
      <c r="D593" s="1246"/>
      <c r="E593" s="1246"/>
      <c r="F593" s="1246"/>
      <c r="G593" s="1247">
        <v>0</v>
      </c>
      <c r="H593" s="1248"/>
      <c r="I593" s="1249"/>
      <c r="J593" s="1249"/>
      <c r="K593" s="1249"/>
      <c r="L593" s="1249"/>
      <c r="M593" s="1249"/>
      <c r="N593" s="1249"/>
      <c r="O593" s="1249"/>
      <c r="P593" s="1250"/>
      <c r="Q593" s="1298"/>
    </row>
    <row r="594" spans="1:17" ht="15.5">
      <c r="A594" s="1298"/>
      <c r="B594" s="1299"/>
      <c r="C594" s="1245">
        <v>0</v>
      </c>
      <c r="D594" s="1246"/>
      <c r="E594" s="1246"/>
      <c r="F594" s="1246"/>
      <c r="G594" s="1247">
        <v>0</v>
      </c>
      <c r="H594" s="1248"/>
      <c r="I594" s="1249"/>
      <c r="J594" s="1249"/>
      <c r="K594" s="1249"/>
      <c r="L594" s="1249"/>
      <c r="M594" s="1249"/>
      <c r="N594" s="1249"/>
      <c r="O594" s="1249"/>
      <c r="P594" s="1250"/>
      <c r="Q594" s="1298"/>
    </row>
    <row r="595" spans="1:17" ht="15.5">
      <c r="A595" s="1298"/>
      <c r="B595" s="1299"/>
      <c r="C595" s="1245">
        <v>0</v>
      </c>
      <c r="D595" s="1246"/>
      <c r="E595" s="1246"/>
      <c r="F595" s="1246"/>
      <c r="G595" s="1247">
        <v>0</v>
      </c>
      <c r="H595" s="1248"/>
      <c r="I595" s="1249"/>
      <c r="J595" s="1249"/>
      <c r="K595" s="1249"/>
      <c r="L595" s="1249"/>
      <c r="M595" s="1249"/>
      <c r="N595" s="1249"/>
      <c r="O595" s="1249"/>
      <c r="P595" s="1250"/>
      <c r="Q595" s="1298"/>
    </row>
    <row r="596" spans="1:17" ht="15.5">
      <c r="A596" s="1298"/>
      <c r="B596" s="1299"/>
      <c r="C596" s="1245">
        <v>0</v>
      </c>
      <c r="D596" s="1246"/>
      <c r="E596" s="1246"/>
      <c r="F596" s="1246"/>
      <c r="G596" s="1247">
        <v>0</v>
      </c>
      <c r="H596" s="1248"/>
      <c r="I596" s="1249"/>
      <c r="J596" s="1249"/>
      <c r="K596" s="1249"/>
      <c r="L596" s="1249"/>
      <c r="M596" s="1249"/>
      <c r="N596" s="1249"/>
      <c r="O596" s="1249"/>
      <c r="P596" s="1250"/>
      <c r="Q596" s="1298"/>
    </row>
    <row r="597" spans="1:17" ht="15.5">
      <c r="A597" s="1298"/>
      <c r="B597" s="1299"/>
      <c r="C597" s="1245">
        <v>0</v>
      </c>
      <c r="D597" s="1246"/>
      <c r="E597" s="1246"/>
      <c r="F597" s="1246"/>
      <c r="G597" s="1247">
        <v>0</v>
      </c>
      <c r="H597" s="1248"/>
      <c r="I597" s="1249"/>
      <c r="J597" s="1249"/>
      <c r="K597" s="1249"/>
      <c r="L597" s="1249"/>
      <c r="M597" s="1249"/>
      <c r="N597" s="1249"/>
      <c r="O597" s="1249"/>
      <c r="P597" s="1250"/>
      <c r="Q597" s="1298"/>
    </row>
    <row r="598" spans="1:17" ht="15.5">
      <c r="A598" s="1298"/>
      <c r="B598" s="1299"/>
      <c r="C598" s="1245">
        <v>0</v>
      </c>
      <c r="D598" s="1246"/>
      <c r="E598" s="1246"/>
      <c r="F598" s="1246"/>
      <c r="G598" s="1247">
        <v>0</v>
      </c>
      <c r="H598" s="1248"/>
      <c r="I598" s="1249"/>
      <c r="J598" s="1249"/>
      <c r="K598" s="1249"/>
      <c r="L598" s="1249"/>
      <c r="M598" s="1249"/>
      <c r="N598" s="1249"/>
      <c r="O598" s="1249"/>
      <c r="P598" s="1250"/>
      <c r="Q598" s="1298"/>
    </row>
    <row r="599" spans="1:17" ht="15.5">
      <c r="A599" s="1298"/>
      <c r="B599" s="1299"/>
      <c r="C599" s="1245">
        <v>0</v>
      </c>
      <c r="D599" s="1246"/>
      <c r="E599" s="1246"/>
      <c r="F599" s="1246"/>
      <c r="G599" s="1247">
        <v>0</v>
      </c>
      <c r="H599" s="1248"/>
      <c r="I599" s="1249"/>
      <c r="J599" s="1249"/>
      <c r="K599" s="1249"/>
      <c r="L599" s="1249"/>
      <c r="M599" s="1249"/>
      <c r="N599" s="1249"/>
      <c r="O599" s="1249"/>
      <c r="P599" s="1250"/>
      <c r="Q599" s="1298"/>
    </row>
    <row r="600" spans="1:17" ht="15.5">
      <c r="A600" s="1298"/>
      <c r="B600" s="1299"/>
      <c r="C600" s="1245">
        <v>0</v>
      </c>
      <c r="D600" s="1246"/>
      <c r="E600" s="1246"/>
      <c r="F600" s="1246"/>
      <c r="G600" s="1247">
        <v>0</v>
      </c>
      <c r="H600" s="1248"/>
      <c r="I600" s="1249"/>
      <c r="J600" s="1249"/>
      <c r="K600" s="1249"/>
      <c r="L600" s="1249"/>
      <c r="M600" s="1249"/>
      <c r="N600" s="1249"/>
      <c r="O600" s="1249"/>
      <c r="P600" s="1250"/>
      <c r="Q600" s="1298"/>
    </row>
    <row r="601" spans="1:17" ht="15.5">
      <c r="A601" s="1298"/>
      <c r="B601" s="1299"/>
      <c r="C601" s="1245">
        <v>0</v>
      </c>
      <c r="D601" s="1246"/>
      <c r="E601" s="1246"/>
      <c r="F601" s="1246"/>
      <c r="G601" s="1247">
        <v>0</v>
      </c>
      <c r="H601" s="1248"/>
      <c r="I601" s="1249"/>
      <c r="J601" s="1249"/>
      <c r="K601" s="1249"/>
      <c r="L601" s="1249"/>
      <c r="M601" s="1249"/>
      <c r="N601" s="1249"/>
      <c r="O601" s="1249"/>
      <c r="P601" s="1250"/>
      <c r="Q601" s="1298"/>
    </row>
    <row r="602" spans="1:17" ht="15.5">
      <c r="A602" s="1298"/>
      <c r="B602" s="1299"/>
      <c r="C602" s="1245">
        <v>0</v>
      </c>
      <c r="D602" s="1246"/>
      <c r="E602" s="1246"/>
      <c r="F602" s="1246"/>
      <c r="G602" s="1247">
        <v>0</v>
      </c>
      <c r="H602" s="1248"/>
      <c r="I602" s="1249"/>
      <c r="J602" s="1249"/>
      <c r="K602" s="1249"/>
      <c r="L602" s="1249"/>
      <c r="M602" s="1249"/>
      <c r="N602" s="1249"/>
      <c r="O602" s="1249"/>
      <c r="P602" s="1250"/>
      <c r="Q602" s="1298"/>
    </row>
    <row r="603" spans="1:17" ht="15.5">
      <c r="A603" s="1298"/>
      <c r="B603" s="1299"/>
      <c r="C603" s="1245">
        <v>0</v>
      </c>
      <c r="D603" s="1246"/>
      <c r="E603" s="1246"/>
      <c r="F603" s="1246"/>
      <c r="G603" s="1247">
        <v>0</v>
      </c>
      <c r="H603" s="1248"/>
      <c r="I603" s="1249"/>
      <c r="J603" s="1249"/>
      <c r="K603" s="1249"/>
      <c r="L603" s="1249"/>
      <c r="M603" s="1249"/>
      <c r="N603" s="1249"/>
      <c r="O603" s="1249"/>
      <c r="P603" s="1250"/>
      <c r="Q603" s="1298"/>
    </row>
    <row r="604" spans="1:17" ht="15.5">
      <c r="A604" s="1298"/>
      <c r="B604" s="1299"/>
      <c r="C604" s="1245">
        <v>0</v>
      </c>
      <c r="D604" s="1246"/>
      <c r="E604" s="1246"/>
      <c r="F604" s="1246"/>
      <c r="G604" s="1247">
        <v>0</v>
      </c>
      <c r="H604" s="1248"/>
      <c r="I604" s="1249"/>
      <c r="J604" s="1249"/>
      <c r="K604" s="1249"/>
      <c r="L604" s="1249"/>
      <c r="M604" s="1249"/>
      <c r="N604" s="1249"/>
      <c r="O604" s="1249"/>
      <c r="P604" s="1250"/>
      <c r="Q604" s="1298"/>
    </row>
    <row r="605" spans="1:17" ht="15.5">
      <c r="A605" s="1298"/>
      <c r="B605" s="1299"/>
      <c r="C605" s="1245">
        <v>0</v>
      </c>
      <c r="D605" s="1246"/>
      <c r="E605" s="1246"/>
      <c r="F605" s="1246"/>
      <c r="G605" s="1247">
        <v>0</v>
      </c>
      <c r="H605" s="1248"/>
      <c r="I605" s="1249"/>
      <c r="J605" s="1249"/>
      <c r="K605" s="1249"/>
      <c r="L605" s="1249"/>
      <c r="M605" s="1249"/>
      <c r="N605" s="1249"/>
      <c r="O605" s="1249"/>
      <c r="P605" s="1250"/>
      <c r="Q605" s="1298"/>
    </row>
    <row r="606" spans="1:17" ht="15.5">
      <c r="A606" s="1298"/>
      <c r="B606" s="1299"/>
      <c r="C606" s="1245">
        <v>0</v>
      </c>
      <c r="D606" s="1246"/>
      <c r="E606" s="1246"/>
      <c r="F606" s="1246"/>
      <c r="G606" s="1247">
        <v>0</v>
      </c>
      <c r="H606" s="1248"/>
      <c r="I606" s="1249"/>
      <c r="J606" s="1249"/>
      <c r="K606" s="1249"/>
      <c r="L606" s="1249"/>
      <c r="M606" s="1249"/>
      <c r="N606" s="1249"/>
      <c r="O606" s="1249"/>
      <c r="P606" s="1250"/>
      <c r="Q606" s="1298"/>
    </row>
    <row r="607" spans="1:17" ht="15.5">
      <c r="A607" s="1298"/>
      <c r="B607" s="1299"/>
      <c r="C607" s="1245">
        <v>0</v>
      </c>
      <c r="D607" s="1246"/>
      <c r="E607" s="1246"/>
      <c r="F607" s="1246"/>
      <c r="G607" s="1247">
        <v>0</v>
      </c>
      <c r="H607" s="1248"/>
      <c r="I607" s="1249"/>
      <c r="J607" s="1249"/>
      <c r="K607" s="1249"/>
      <c r="L607" s="1249"/>
      <c r="M607" s="1249"/>
      <c r="N607" s="1249"/>
      <c r="O607" s="1249"/>
      <c r="P607" s="1250"/>
      <c r="Q607" s="1298"/>
    </row>
    <row r="608" spans="1:17" ht="15.5">
      <c r="A608" s="1298"/>
      <c r="B608" s="1299"/>
      <c r="C608" s="1245">
        <v>0</v>
      </c>
      <c r="D608" s="1246"/>
      <c r="E608" s="1246"/>
      <c r="F608" s="1246"/>
      <c r="G608" s="1247">
        <v>0</v>
      </c>
      <c r="H608" s="1248"/>
      <c r="I608" s="1249"/>
      <c r="J608" s="1249"/>
      <c r="K608" s="1249"/>
      <c r="L608" s="1249"/>
      <c r="M608" s="1249"/>
      <c r="N608" s="1249"/>
      <c r="O608" s="1249"/>
      <c r="P608" s="1250"/>
      <c r="Q608" s="1298"/>
    </row>
    <row r="609" spans="1:17" ht="15.5">
      <c r="A609" s="1298"/>
      <c r="B609" s="1299"/>
      <c r="C609" s="1245">
        <v>0</v>
      </c>
      <c r="D609" s="1246"/>
      <c r="E609" s="1246"/>
      <c r="F609" s="1246"/>
      <c r="G609" s="1247">
        <v>0</v>
      </c>
      <c r="H609" s="1248"/>
      <c r="I609" s="1249"/>
      <c r="J609" s="1249"/>
      <c r="K609" s="1249"/>
      <c r="L609" s="1249"/>
      <c r="M609" s="1249"/>
      <c r="N609" s="1249"/>
      <c r="O609" s="1249"/>
      <c r="P609" s="1250"/>
      <c r="Q609" s="1298"/>
    </row>
    <row r="610" spans="1:17" ht="15.5">
      <c r="A610" s="1298"/>
      <c r="B610" s="1299"/>
      <c r="C610" s="1245">
        <v>0</v>
      </c>
      <c r="D610" s="1246"/>
      <c r="E610" s="1246"/>
      <c r="F610" s="1246"/>
      <c r="G610" s="1247">
        <v>0</v>
      </c>
      <c r="H610" s="1248"/>
      <c r="I610" s="1249"/>
      <c r="J610" s="1249"/>
      <c r="K610" s="1249"/>
      <c r="L610" s="1249"/>
      <c r="M610" s="1249"/>
      <c r="N610" s="1249"/>
      <c r="O610" s="1249"/>
      <c r="P610" s="1250"/>
      <c r="Q610" s="1298"/>
    </row>
    <row r="611" spans="1:17" ht="15.5">
      <c r="A611" s="1298"/>
      <c r="B611" s="1299"/>
      <c r="C611" s="1245">
        <v>0</v>
      </c>
      <c r="D611" s="1246"/>
      <c r="E611" s="1246"/>
      <c r="F611" s="1246"/>
      <c r="G611" s="1247">
        <v>0</v>
      </c>
      <c r="H611" s="1248"/>
      <c r="I611" s="1249"/>
      <c r="J611" s="1249"/>
      <c r="K611" s="1249"/>
      <c r="L611" s="1249"/>
      <c r="M611" s="1249"/>
      <c r="N611" s="1249"/>
      <c r="O611" s="1249"/>
      <c r="P611" s="1250"/>
      <c r="Q611" s="1298"/>
    </row>
    <row r="612" spans="1:17" ht="15.5">
      <c r="A612" s="1298"/>
      <c r="B612" s="1299"/>
      <c r="C612" s="1245">
        <v>0</v>
      </c>
      <c r="D612" s="1246"/>
      <c r="E612" s="1246"/>
      <c r="F612" s="1246"/>
      <c r="G612" s="1247">
        <v>0</v>
      </c>
      <c r="H612" s="1248"/>
      <c r="I612" s="1249"/>
      <c r="J612" s="1249"/>
      <c r="K612" s="1249"/>
      <c r="L612" s="1249"/>
      <c r="M612" s="1249"/>
      <c r="N612" s="1249"/>
      <c r="O612" s="1249"/>
      <c r="P612" s="1250"/>
      <c r="Q612" s="1298"/>
    </row>
    <row r="613" spans="1:17" ht="15.5">
      <c r="A613" s="1298"/>
      <c r="B613" s="1299"/>
      <c r="C613" s="1245">
        <v>0</v>
      </c>
      <c r="D613" s="1246"/>
      <c r="E613" s="1246"/>
      <c r="F613" s="1246"/>
      <c r="G613" s="1247">
        <v>0</v>
      </c>
      <c r="H613" s="1248"/>
      <c r="I613" s="1249"/>
      <c r="J613" s="1249"/>
      <c r="K613" s="1249"/>
      <c r="L613" s="1249"/>
      <c r="M613" s="1249"/>
      <c r="N613" s="1249"/>
      <c r="O613" s="1249"/>
      <c r="P613" s="1250"/>
      <c r="Q613" s="1298"/>
    </row>
    <row r="614" spans="1:17" ht="15.5">
      <c r="A614" s="1298"/>
      <c r="B614" s="1299"/>
      <c r="C614" s="1245">
        <v>0</v>
      </c>
      <c r="D614" s="1246"/>
      <c r="E614" s="1246"/>
      <c r="F614" s="1246"/>
      <c r="G614" s="1247">
        <v>0</v>
      </c>
      <c r="H614" s="1248"/>
      <c r="I614" s="1249"/>
      <c r="J614" s="1249"/>
      <c r="K614" s="1249"/>
      <c r="L614" s="1249"/>
      <c r="M614" s="1249"/>
      <c r="N614" s="1249"/>
      <c r="O614" s="1249"/>
      <c r="P614" s="1250"/>
      <c r="Q614" s="1298"/>
    </row>
    <row r="615" spans="1:17" ht="15.5">
      <c r="A615" s="1298"/>
      <c r="B615" s="1299"/>
      <c r="C615" s="1245">
        <v>0</v>
      </c>
      <c r="D615" s="1246"/>
      <c r="E615" s="1246"/>
      <c r="F615" s="1246"/>
      <c r="G615" s="1247">
        <v>0</v>
      </c>
      <c r="H615" s="1248"/>
      <c r="I615" s="1249"/>
      <c r="J615" s="1249"/>
      <c r="K615" s="1249"/>
      <c r="L615" s="1249"/>
      <c r="M615" s="1249"/>
      <c r="N615" s="1249"/>
      <c r="O615" s="1249"/>
      <c r="P615" s="1250"/>
      <c r="Q615" s="1298"/>
    </row>
    <row r="616" spans="1:17" ht="15.5">
      <c r="A616" s="1298"/>
      <c r="B616" s="1299"/>
      <c r="C616" s="1245">
        <v>0</v>
      </c>
      <c r="D616" s="1246"/>
      <c r="E616" s="1246"/>
      <c r="F616" s="1246"/>
      <c r="G616" s="1247">
        <v>0</v>
      </c>
      <c r="H616" s="1248"/>
      <c r="I616" s="1249"/>
      <c r="J616" s="1249"/>
      <c r="K616" s="1249"/>
      <c r="L616" s="1249"/>
      <c r="M616" s="1249"/>
      <c r="N616" s="1249"/>
      <c r="O616" s="1249"/>
      <c r="P616" s="1250"/>
      <c r="Q616" s="1298"/>
    </row>
    <row r="617" spans="1:17" ht="15.5">
      <c r="A617" s="1298"/>
      <c r="B617" s="1299"/>
      <c r="C617" s="1245">
        <v>0</v>
      </c>
      <c r="D617" s="1246"/>
      <c r="E617" s="1246"/>
      <c r="F617" s="1246"/>
      <c r="G617" s="1247">
        <v>0</v>
      </c>
      <c r="H617" s="1248"/>
      <c r="I617" s="1249"/>
      <c r="J617" s="1249"/>
      <c r="K617" s="1249"/>
      <c r="L617" s="1249"/>
      <c r="M617" s="1249"/>
      <c r="N617" s="1249"/>
      <c r="O617" s="1249"/>
      <c r="P617" s="1250"/>
      <c r="Q617" s="1298"/>
    </row>
    <row r="618" spans="1:17" ht="15.5">
      <c r="A618" s="1298"/>
      <c r="B618" s="1299"/>
      <c r="C618" s="1245">
        <v>0</v>
      </c>
      <c r="D618" s="1246"/>
      <c r="E618" s="1246"/>
      <c r="F618" s="1246"/>
      <c r="G618" s="1247">
        <v>0</v>
      </c>
      <c r="H618" s="1248"/>
      <c r="I618" s="1249"/>
      <c r="J618" s="1249"/>
      <c r="K618" s="1249"/>
      <c r="L618" s="1249"/>
      <c r="M618" s="1249"/>
      <c r="N618" s="1249"/>
      <c r="O618" s="1249"/>
      <c r="P618" s="1250"/>
      <c r="Q618" s="1298"/>
    </row>
    <row r="619" spans="1:17" ht="15.5">
      <c r="A619" s="1298"/>
      <c r="B619" s="1299"/>
      <c r="C619" s="1245">
        <v>0</v>
      </c>
      <c r="D619" s="1246"/>
      <c r="E619" s="1246"/>
      <c r="F619" s="1246"/>
      <c r="G619" s="1247">
        <v>0</v>
      </c>
      <c r="H619" s="1248"/>
      <c r="I619" s="1249"/>
      <c r="J619" s="1249"/>
      <c r="K619" s="1249"/>
      <c r="L619" s="1249"/>
      <c r="M619" s="1249"/>
      <c r="N619" s="1249"/>
      <c r="O619" s="1249"/>
      <c r="P619" s="1250"/>
      <c r="Q619" s="1298"/>
    </row>
    <row r="620" spans="1:17" ht="15.5">
      <c r="A620" s="1298"/>
      <c r="B620" s="1299"/>
      <c r="C620" s="1245">
        <v>0</v>
      </c>
      <c r="D620" s="1246"/>
      <c r="E620" s="1246"/>
      <c r="F620" s="1246"/>
      <c r="G620" s="1247">
        <v>0</v>
      </c>
      <c r="H620" s="1248"/>
      <c r="I620" s="1249"/>
      <c r="J620" s="1249"/>
      <c r="K620" s="1249"/>
      <c r="L620" s="1249"/>
      <c r="M620" s="1249"/>
      <c r="N620" s="1249"/>
      <c r="O620" s="1249"/>
      <c r="P620" s="1250"/>
      <c r="Q620" s="1298"/>
    </row>
    <row r="621" spans="1:17" ht="15.5">
      <c r="A621" s="1298"/>
      <c r="B621" s="1299"/>
      <c r="C621" s="1245">
        <v>0</v>
      </c>
      <c r="D621" s="1246"/>
      <c r="E621" s="1246"/>
      <c r="F621" s="1246"/>
      <c r="G621" s="1247">
        <v>0</v>
      </c>
      <c r="H621" s="1248"/>
      <c r="I621" s="1249"/>
      <c r="J621" s="1249"/>
      <c r="K621" s="1249"/>
      <c r="L621" s="1249"/>
      <c r="M621" s="1249"/>
      <c r="N621" s="1249"/>
      <c r="O621" s="1249"/>
      <c r="P621" s="1250"/>
      <c r="Q621" s="1298"/>
    </row>
    <row r="622" spans="1:17" ht="15.5">
      <c r="A622" s="1298"/>
      <c r="B622" s="1299"/>
      <c r="C622" s="1245">
        <v>0</v>
      </c>
      <c r="D622" s="1246"/>
      <c r="E622" s="1246"/>
      <c r="F622" s="1246"/>
      <c r="G622" s="1247">
        <v>0</v>
      </c>
      <c r="H622" s="1248"/>
      <c r="I622" s="1249"/>
      <c r="J622" s="1249"/>
      <c r="K622" s="1249"/>
      <c r="L622" s="1249"/>
      <c r="M622" s="1249"/>
      <c r="N622" s="1249"/>
      <c r="O622" s="1249"/>
      <c r="P622" s="1250"/>
      <c r="Q622" s="1298"/>
    </row>
    <row r="623" spans="1:17" ht="15.5">
      <c r="A623" s="1298"/>
      <c r="B623" s="1299"/>
      <c r="C623" s="1245">
        <v>0</v>
      </c>
      <c r="D623" s="1246"/>
      <c r="E623" s="1246"/>
      <c r="F623" s="1246"/>
      <c r="G623" s="1247">
        <v>0</v>
      </c>
      <c r="H623" s="1248"/>
      <c r="I623" s="1249"/>
      <c r="J623" s="1249"/>
      <c r="K623" s="1249"/>
      <c r="L623" s="1249"/>
      <c r="M623" s="1249"/>
      <c r="N623" s="1249"/>
      <c r="O623" s="1249"/>
      <c r="P623" s="1250"/>
      <c r="Q623" s="1298"/>
    </row>
    <row r="624" spans="1:17" ht="15.5">
      <c r="A624" s="1298"/>
      <c r="B624" s="1299"/>
      <c r="C624" s="1245">
        <v>0</v>
      </c>
      <c r="D624" s="1246"/>
      <c r="E624" s="1246"/>
      <c r="F624" s="1246"/>
      <c r="G624" s="1247">
        <v>0</v>
      </c>
      <c r="H624" s="1248"/>
      <c r="I624" s="1249"/>
      <c r="J624" s="1249"/>
      <c r="K624" s="1249"/>
      <c r="L624" s="1249"/>
      <c r="M624" s="1249"/>
      <c r="N624" s="1249"/>
      <c r="O624" s="1249"/>
      <c r="P624" s="1250"/>
      <c r="Q624" s="1298"/>
    </row>
  </sheetData>
  <phoneticPr fontId="113"/>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29"/>
  <sheetViews>
    <sheetView workbookViewId="0">
      <pane ySplit="3" topLeftCell="A4" activePane="bottomLeft" state="frozen"/>
      <selection pane="bottomLeft" activeCell="B5" sqref="B5"/>
    </sheetView>
  </sheetViews>
  <sheetFormatPr defaultColWidth="12.6328125" defaultRowHeight="15.75" customHeight="1"/>
  <cols>
    <col min="1" max="1" width="6.26953125" customWidth="1"/>
    <col min="2" max="2" width="12.90625" customWidth="1"/>
    <col min="3" max="3" width="10.36328125" customWidth="1"/>
    <col min="4" max="4" width="5.90625" customWidth="1"/>
    <col min="5" max="5" width="10" customWidth="1"/>
    <col min="6" max="7" width="10.08984375" customWidth="1"/>
    <col min="8" max="8" width="12.08984375" customWidth="1"/>
    <col min="9" max="9" width="14" customWidth="1"/>
    <col min="10" max="10" width="9.90625" customWidth="1"/>
  </cols>
  <sheetData>
    <row r="1" spans="1:10" ht="15.75" customHeight="1">
      <c r="A1" s="1300"/>
      <c r="B1" s="1300"/>
      <c r="C1" s="1300"/>
      <c r="D1" s="1300"/>
      <c r="E1" s="1300"/>
      <c r="F1" s="1300"/>
      <c r="G1" s="1300"/>
      <c r="H1" s="1300"/>
      <c r="I1" s="1301"/>
      <c r="J1" s="1302"/>
    </row>
    <row r="2" spans="1:10" ht="15.75" customHeight="1">
      <c r="A2" s="1300"/>
      <c r="B2" s="1996" t="s">
        <v>415</v>
      </c>
      <c r="C2" s="1955"/>
      <c r="D2" s="1955"/>
      <c r="E2" s="1955"/>
      <c r="F2" s="1955"/>
      <c r="G2" s="1955"/>
      <c r="H2" s="1955"/>
      <c r="I2" s="1956"/>
      <c r="J2" s="1303"/>
    </row>
    <row r="3" spans="1:10" ht="15.75" customHeight="1">
      <c r="A3" s="1302"/>
      <c r="B3" s="1304" t="s">
        <v>416</v>
      </c>
      <c r="C3" s="1305" t="s">
        <v>417</v>
      </c>
      <c r="D3" s="1305"/>
      <c r="E3" s="1306" t="s">
        <v>418</v>
      </c>
      <c r="F3" s="1306" t="s">
        <v>419</v>
      </c>
      <c r="G3" s="1306" t="s">
        <v>312</v>
      </c>
      <c r="H3" s="1306" t="s">
        <v>321</v>
      </c>
      <c r="I3" s="1307" t="s">
        <v>420</v>
      </c>
      <c r="J3" s="1308"/>
    </row>
    <row r="4" spans="1:10">
      <c r="A4" s="1302"/>
      <c r="B4" s="1309">
        <f t="shared" ref="B4:B95" si="0">SUM(F4:I4)</f>
        <v>15164</v>
      </c>
      <c r="C4" s="1310">
        <v>45747</v>
      </c>
      <c r="D4" s="1311" t="s">
        <v>421</v>
      </c>
      <c r="E4" s="1312">
        <v>45753</v>
      </c>
      <c r="F4" s="1313">
        <v>8344</v>
      </c>
      <c r="G4" s="1313">
        <v>5130</v>
      </c>
      <c r="H4" s="1313">
        <v>400</v>
      </c>
      <c r="I4" s="1314">
        <v>1290</v>
      </c>
      <c r="J4" s="1315"/>
    </row>
    <row r="5" spans="1:10">
      <c r="A5" s="1302"/>
      <c r="B5" s="1309">
        <f t="shared" si="0"/>
        <v>14452</v>
      </c>
      <c r="C5" s="1310">
        <v>45754</v>
      </c>
      <c r="D5" s="1311" t="s">
        <v>421</v>
      </c>
      <c r="E5" s="1312">
        <v>45760</v>
      </c>
      <c r="F5" s="1313">
        <v>4333</v>
      </c>
      <c r="G5" s="1313">
        <v>7399</v>
      </c>
      <c r="H5" s="1313">
        <v>0</v>
      </c>
      <c r="I5" s="1314">
        <v>2720</v>
      </c>
      <c r="J5" s="1315"/>
    </row>
    <row r="6" spans="1:10">
      <c r="A6" s="1302"/>
      <c r="B6" s="1309">
        <f t="shared" si="0"/>
        <v>132279</v>
      </c>
      <c r="C6" s="1310">
        <v>45761</v>
      </c>
      <c r="D6" s="1311" t="s">
        <v>421</v>
      </c>
      <c r="E6" s="1312">
        <v>45767</v>
      </c>
      <c r="F6" s="1313">
        <v>10928</v>
      </c>
      <c r="G6" s="1313">
        <v>90378</v>
      </c>
      <c r="H6" s="1313">
        <v>27893</v>
      </c>
      <c r="I6" s="1314">
        <v>3080</v>
      </c>
      <c r="J6" s="1315"/>
    </row>
    <row r="7" spans="1:10">
      <c r="A7" s="1302"/>
      <c r="B7" s="1309">
        <f t="shared" si="0"/>
        <v>20101</v>
      </c>
      <c r="C7" s="1310">
        <v>45768</v>
      </c>
      <c r="D7" s="1311" t="s">
        <v>421</v>
      </c>
      <c r="E7" s="1312">
        <v>45774</v>
      </c>
      <c r="F7" s="1313">
        <v>9162</v>
      </c>
      <c r="G7" s="1313">
        <v>8569</v>
      </c>
      <c r="H7" s="1313">
        <v>580</v>
      </c>
      <c r="I7" s="1314">
        <v>1790</v>
      </c>
      <c r="J7" s="1315"/>
    </row>
    <row r="8" spans="1:10">
      <c r="A8" s="1302"/>
      <c r="B8" s="1309">
        <f t="shared" si="0"/>
        <v>48713</v>
      </c>
      <c r="C8" s="1310">
        <v>45775</v>
      </c>
      <c r="D8" s="1311" t="s">
        <v>421</v>
      </c>
      <c r="E8" s="1312">
        <v>45781</v>
      </c>
      <c r="F8" s="1313">
        <v>11800</v>
      </c>
      <c r="G8" s="1313">
        <v>32663</v>
      </c>
      <c r="H8" s="1313">
        <v>2010</v>
      </c>
      <c r="I8" s="1314">
        <v>2240</v>
      </c>
      <c r="J8" s="1315"/>
    </row>
    <row r="9" spans="1:10">
      <c r="A9" s="1302"/>
      <c r="B9" s="1309">
        <f t="shared" si="0"/>
        <v>23067</v>
      </c>
      <c r="C9" s="1310">
        <v>45782</v>
      </c>
      <c r="D9" s="1311" t="s">
        <v>421</v>
      </c>
      <c r="E9" s="1312">
        <v>45788</v>
      </c>
      <c r="F9" s="1313">
        <v>12497</v>
      </c>
      <c r="G9" s="1313">
        <v>6480</v>
      </c>
      <c r="H9" s="1313">
        <v>1870</v>
      </c>
      <c r="I9" s="1314">
        <v>2220</v>
      </c>
      <c r="J9" s="1315"/>
    </row>
    <row r="10" spans="1:10">
      <c r="A10" s="1302"/>
      <c r="B10" s="1309">
        <f t="shared" si="0"/>
        <v>18057</v>
      </c>
      <c r="C10" s="1310">
        <v>45789</v>
      </c>
      <c r="D10" s="1311" t="s">
        <v>421</v>
      </c>
      <c r="E10" s="1312">
        <v>45795</v>
      </c>
      <c r="F10" s="1313">
        <v>10123</v>
      </c>
      <c r="G10" s="1313">
        <v>6574</v>
      </c>
      <c r="H10" s="1313">
        <v>0</v>
      </c>
      <c r="I10" s="1314">
        <v>1360</v>
      </c>
      <c r="J10" s="1315"/>
    </row>
    <row r="11" spans="1:10">
      <c r="A11" s="1302"/>
      <c r="B11" s="1309">
        <f t="shared" si="0"/>
        <v>38569</v>
      </c>
      <c r="C11" s="1310">
        <v>45796</v>
      </c>
      <c r="D11" s="1311" t="s">
        <v>421</v>
      </c>
      <c r="E11" s="1312">
        <v>45802</v>
      </c>
      <c r="F11" s="1316">
        <v>7746</v>
      </c>
      <c r="G11" s="1316">
        <v>13332</v>
      </c>
      <c r="H11" s="1316">
        <v>17491</v>
      </c>
      <c r="I11" s="1314">
        <v>0</v>
      </c>
      <c r="J11" s="1317"/>
    </row>
    <row r="12" spans="1:10">
      <c r="A12" s="1302"/>
      <c r="B12" s="1309">
        <f t="shared" si="0"/>
        <v>24522</v>
      </c>
      <c r="C12" s="1310">
        <v>45803</v>
      </c>
      <c r="D12" s="1311" t="s">
        <v>421</v>
      </c>
      <c r="E12" s="1312">
        <v>45809</v>
      </c>
      <c r="F12" s="1316">
        <v>7895</v>
      </c>
      <c r="G12" s="1316">
        <v>8373</v>
      </c>
      <c r="H12" s="1316">
        <v>8254</v>
      </c>
      <c r="I12" s="1314">
        <v>0</v>
      </c>
      <c r="J12" s="1317"/>
    </row>
    <row r="13" spans="1:10">
      <c r="A13" s="1302"/>
      <c r="B13" s="1309">
        <f t="shared" si="0"/>
        <v>4078</v>
      </c>
      <c r="C13" s="1310">
        <v>45810</v>
      </c>
      <c r="D13" s="1311" t="s">
        <v>421</v>
      </c>
      <c r="E13" s="1312">
        <v>45816</v>
      </c>
      <c r="F13" s="1316">
        <v>3598</v>
      </c>
      <c r="G13" s="1316">
        <v>0</v>
      </c>
      <c r="H13" s="1316">
        <v>480</v>
      </c>
      <c r="I13" s="1314">
        <v>0</v>
      </c>
      <c r="J13" s="1317"/>
    </row>
    <row r="14" spans="1:10">
      <c r="A14" s="1302"/>
      <c r="B14" s="1309">
        <f t="shared" si="0"/>
        <v>9703</v>
      </c>
      <c r="C14" s="1318">
        <v>45817</v>
      </c>
      <c r="D14" s="1311" t="s">
        <v>421</v>
      </c>
      <c r="E14" s="1312">
        <v>45823</v>
      </c>
      <c r="F14" s="1319">
        <v>5913</v>
      </c>
      <c r="G14" s="1319">
        <v>2150</v>
      </c>
      <c r="H14" s="1319">
        <v>1640</v>
      </c>
      <c r="I14" s="1314">
        <v>0</v>
      </c>
      <c r="J14" s="1302"/>
    </row>
    <row r="15" spans="1:10">
      <c r="A15" s="1302"/>
      <c r="B15" s="1309">
        <f t="shared" si="0"/>
        <v>7243</v>
      </c>
      <c r="C15" s="1310">
        <v>45824</v>
      </c>
      <c r="D15" s="1311" t="s">
        <v>421</v>
      </c>
      <c r="E15" s="1312">
        <v>45830</v>
      </c>
      <c r="F15" s="1319">
        <v>6825</v>
      </c>
      <c r="G15" s="1319">
        <v>0</v>
      </c>
      <c r="H15" s="1319">
        <v>418</v>
      </c>
      <c r="I15" s="1314">
        <v>0</v>
      </c>
      <c r="J15" s="1302"/>
    </row>
    <row r="16" spans="1:10">
      <c r="A16" s="1302"/>
      <c r="B16" s="1309">
        <f t="shared" si="0"/>
        <v>13969</v>
      </c>
      <c r="C16" s="1310">
        <v>45831</v>
      </c>
      <c r="D16" s="1311" t="s">
        <v>421</v>
      </c>
      <c r="E16" s="1312">
        <v>45837</v>
      </c>
      <c r="F16" s="1319">
        <v>10581</v>
      </c>
      <c r="G16" s="1319">
        <v>2000</v>
      </c>
      <c r="H16" s="1319">
        <v>388</v>
      </c>
      <c r="I16" s="1314">
        <v>1000</v>
      </c>
      <c r="J16" s="1302"/>
    </row>
    <row r="17" spans="1:10">
      <c r="A17" s="1302"/>
      <c r="B17" s="1309">
        <f t="shared" si="0"/>
        <v>19884</v>
      </c>
      <c r="C17" s="1318">
        <v>45838</v>
      </c>
      <c r="D17" s="1311" t="s">
        <v>421</v>
      </c>
      <c r="E17" s="1312">
        <v>45844</v>
      </c>
      <c r="F17" s="1319">
        <v>7167</v>
      </c>
      <c r="G17" s="1319">
        <v>9234</v>
      </c>
      <c r="H17" s="1319">
        <v>2483</v>
      </c>
      <c r="I17" s="1314">
        <v>1000</v>
      </c>
      <c r="J17" s="1302"/>
    </row>
    <row r="18" spans="1:10">
      <c r="A18" s="1302"/>
      <c r="B18" s="1309">
        <f t="shared" si="0"/>
        <v>11123</v>
      </c>
      <c r="C18" s="1310">
        <v>45845</v>
      </c>
      <c r="D18" s="1311" t="s">
        <v>421</v>
      </c>
      <c r="E18" s="1312">
        <v>45851</v>
      </c>
      <c r="F18" s="1319">
        <v>4533</v>
      </c>
      <c r="G18" s="1319">
        <v>2850</v>
      </c>
      <c r="H18" s="1319">
        <v>2740</v>
      </c>
      <c r="I18" s="1314">
        <v>1000</v>
      </c>
      <c r="J18" s="1302"/>
    </row>
    <row r="19" spans="1:10">
      <c r="A19" s="1302"/>
      <c r="B19" s="1309">
        <f t="shared" si="0"/>
        <v>30254</v>
      </c>
      <c r="C19" s="1310">
        <v>45852</v>
      </c>
      <c r="D19" s="1311" t="s">
        <v>421</v>
      </c>
      <c r="E19" s="1312">
        <v>45858</v>
      </c>
      <c r="F19" s="1319">
        <v>7168</v>
      </c>
      <c r="G19" s="1319">
        <v>17015</v>
      </c>
      <c r="H19" s="1319">
        <v>4571</v>
      </c>
      <c r="I19" s="1320">
        <v>1500</v>
      </c>
      <c r="J19" s="1302"/>
    </row>
    <row r="20" spans="1:10">
      <c r="A20" s="1302"/>
      <c r="B20" s="1309">
        <f t="shared" si="0"/>
        <v>17371</v>
      </c>
      <c r="C20" s="1318">
        <v>45859</v>
      </c>
      <c r="D20" s="1311" t="s">
        <v>421</v>
      </c>
      <c r="E20" s="1312">
        <v>45865</v>
      </c>
      <c r="F20" s="1319">
        <v>5396</v>
      </c>
      <c r="G20" s="1319">
        <v>7970</v>
      </c>
      <c r="H20" s="1319">
        <v>2505</v>
      </c>
      <c r="I20" s="1320">
        <v>1500</v>
      </c>
      <c r="J20" s="1302"/>
    </row>
    <row r="21" spans="1:10">
      <c r="A21" s="1302"/>
      <c r="B21" s="1309">
        <f t="shared" si="0"/>
        <v>20382</v>
      </c>
      <c r="C21" s="1310">
        <v>45866</v>
      </c>
      <c r="D21" s="1311" t="s">
        <v>421</v>
      </c>
      <c r="E21" s="1312">
        <v>45872</v>
      </c>
      <c r="F21" s="1319">
        <v>6718</v>
      </c>
      <c r="G21" s="1319">
        <v>9873</v>
      </c>
      <c r="H21" s="1319">
        <v>2361</v>
      </c>
      <c r="I21" s="1320">
        <v>1430</v>
      </c>
      <c r="J21" s="1302"/>
    </row>
    <row r="22" spans="1:10">
      <c r="A22" s="1302"/>
      <c r="B22" s="1309">
        <f t="shared" si="0"/>
        <v>11175</v>
      </c>
      <c r="C22" s="1310">
        <v>45873</v>
      </c>
      <c r="D22" s="1311" t="s">
        <v>421</v>
      </c>
      <c r="E22" s="1312">
        <v>45879</v>
      </c>
      <c r="F22" s="1319">
        <v>4056</v>
      </c>
      <c r="G22" s="1319">
        <v>6119</v>
      </c>
      <c r="H22" s="1319">
        <v>0</v>
      </c>
      <c r="I22" s="1320">
        <v>1000</v>
      </c>
      <c r="J22" s="1302"/>
    </row>
    <row r="23" spans="1:10">
      <c r="A23" s="1302"/>
      <c r="B23" s="1309">
        <f t="shared" si="0"/>
        <v>27463</v>
      </c>
      <c r="C23" s="1318">
        <v>45880</v>
      </c>
      <c r="D23" s="1311" t="s">
        <v>421</v>
      </c>
      <c r="E23" s="1312">
        <v>45886</v>
      </c>
      <c r="F23" s="1319">
        <v>8245</v>
      </c>
      <c r="G23" s="1319">
        <v>15695</v>
      </c>
      <c r="H23" s="1319">
        <v>1593</v>
      </c>
      <c r="I23" s="1320">
        <v>1930</v>
      </c>
      <c r="J23" s="1302"/>
    </row>
    <row r="24" spans="1:10">
      <c r="A24" s="1302"/>
      <c r="B24" s="1309">
        <f t="shared" si="0"/>
        <v>48505</v>
      </c>
      <c r="C24" s="1310">
        <v>45887</v>
      </c>
      <c r="D24" s="1311" t="s">
        <v>421</v>
      </c>
      <c r="E24" s="1312">
        <v>45893</v>
      </c>
      <c r="F24" s="1319">
        <v>4637</v>
      </c>
      <c r="G24" s="1319">
        <v>27237</v>
      </c>
      <c r="H24" s="1319">
        <v>14771</v>
      </c>
      <c r="I24" s="1320">
        <v>1860</v>
      </c>
      <c r="J24" s="1302"/>
    </row>
    <row r="25" spans="1:10">
      <c r="A25" s="1302"/>
      <c r="B25" s="1309">
        <f t="shared" si="0"/>
        <v>17094</v>
      </c>
      <c r="C25" s="1310">
        <v>45894</v>
      </c>
      <c r="D25" s="1311" t="s">
        <v>421</v>
      </c>
      <c r="E25" s="1312">
        <v>45900</v>
      </c>
      <c r="F25" s="1319">
        <v>7344</v>
      </c>
      <c r="G25" s="1319">
        <v>5652</v>
      </c>
      <c r="H25" s="1319">
        <v>3168</v>
      </c>
      <c r="I25" s="1320">
        <v>930</v>
      </c>
      <c r="J25" s="1302"/>
    </row>
    <row r="26" spans="1:10">
      <c r="A26" s="1302"/>
      <c r="B26" s="1309">
        <f t="shared" si="0"/>
        <v>18383</v>
      </c>
      <c r="C26" s="1318">
        <v>45901</v>
      </c>
      <c r="D26" s="1311" t="s">
        <v>421</v>
      </c>
      <c r="E26" s="1312">
        <v>45907</v>
      </c>
      <c r="F26" s="1319">
        <v>6746</v>
      </c>
      <c r="G26" s="1319">
        <v>7580</v>
      </c>
      <c r="H26" s="1319">
        <v>2627</v>
      </c>
      <c r="I26" s="1320">
        <v>1430</v>
      </c>
      <c r="J26" s="1302"/>
    </row>
    <row r="27" spans="1:10">
      <c r="A27" s="1302"/>
      <c r="B27" s="1309">
        <f t="shared" si="0"/>
        <v>24912</v>
      </c>
      <c r="C27" s="1310">
        <v>45908</v>
      </c>
      <c r="D27" s="1311" t="s">
        <v>421</v>
      </c>
      <c r="E27" s="1312">
        <v>45914</v>
      </c>
      <c r="F27" s="1319">
        <v>5517</v>
      </c>
      <c r="G27" s="1319">
        <v>14763</v>
      </c>
      <c r="H27" s="1319">
        <v>3702</v>
      </c>
      <c r="I27" s="1320">
        <v>930</v>
      </c>
      <c r="J27" s="1302"/>
    </row>
    <row r="28" spans="1:10">
      <c r="A28" s="1302"/>
      <c r="B28" s="1309">
        <f t="shared" si="0"/>
        <v>22976</v>
      </c>
      <c r="C28" s="1310">
        <v>45915</v>
      </c>
      <c r="D28" s="1311" t="s">
        <v>421</v>
      </c>
      <c r="E28" s="1312">
        <v>45921</v>
      </c>
      <c r="F28" s="1319">
        <v>7171</v>
      </c>
      <c r="G28" s="1319">
        <v>9910</v>
      </c>
      <c r="H28" s="1319">
        <v>4535</v>
      </c>
      <c r="I28" s="1320">
        <v>1360</v>
      </c>
      <c r="J28" s="1302"/>
    </row>
    <row r="29" spans="1:10">
      <c r="A29" s="1302"/>
      <c r="B29" s="1309">
        <f t="shared" si="0"/>
        <v>29755</v>
      </c>
      <c r="C29" s="1318">
        <v>45922</v>
      </c>
      <c r="D29" s="1311" t="s">
        <v>421</v>
      </c>
      <c r="E29" s="1312">
        <v>45928</v>
      </c>
      <c r="F29" s="1319">
        <v>4990</v>
      </c>
      <c r="G29" s="1319">
        <v>15149</v>
      </c>
      <c r="H29" s="1319">
        <v>7756</v>
      </c>
      <c r="I29" s="1320">
        <v>1860</v>
      </c>
      <c r="J29" s="1302"/>
    </row>
    <row r="30" spans="1:10">
      <c r="A30" s="1302"/>
      <c r="B30" s="1309">
        <f t="shared" si="0"/>
        <v>22102</v>
      </c>
      <c r="C30" s="1310">
        <v>45929</v>
      </c>
      <c r="D30" s="1311" t="s">
        <v>421</v>
      </c>
      <c r="E30" s="1312">
        <v>45935</v>
      </c>
      <c r="F30" s="1319">
        <v>9389</v>
      </c>
      <c r="G30" s="1319">
        <v>8029</v>
      </c>
      <c r="H30" s="1319">
        <v>2824</v>
      </c>
      <c r="I30" s="1320">
        <v>1860</v>
      </c>
      <c r="J30" s="1302"/>
    </row>
    <row r="31" spans="1:10">
      <c r="A31" s="1302"/>
      <c r="B31" s="1309">
        <f t="shared" si="0"/>
        <v>35304</v>
      </c>
      <c r="C31" s="1310">
        <v>45936</v>
      </c>
      <c r="D31" s="1311" t="s">
        <v>421</v>
      </c>
      <c r="E31" s="1312">
        <v>45942</v>
      </c>
      <c r="F31" s="1319">
        <v>10747</v>
      </c>
      <c r="G31" s="1319">
        <v>8430</v>
      </c>
      <c r="H31" s="1319">
        <v>13767</v>
      </c>
      <c r="I31" s="1320">
        <v>2360</v>
      </c>
      <c r="J31" s="1302"/>
    </row>
    <row r="32" spans="1:10">
      <c r="A32" s="1302"/>
      <c r="B32" s="1309">
        <f t="shared" si="0"/>
        <v>20108</v>
      </c>
      <c r="C32" s="1318">
        <v>45943</v>
      </c>
      <c r="D32" s="1311" t="s">
        <v>421</v>
      </c>
      <c r="E32" s="1312">
        <v>45949</v>
      </c>
      <c r="F32" s="1319">
        <v>8414</v>
      </c>
      <c r="G32" s="1319">
        <v>2400</v>
      </c>
      <c r="H32" s="1319">
        <v>8434</v>
      </c>
      <c r="I32" s="1320">
        <v>860</v>
      </c>
      <c r="J32" s="1302"/>
    </row>
    <row r="33" spans="1:10">
      <c r="A33" s="1302"/>
      <c r="B33" s="1309">
        <f t="shared" si="0"/>
        <v>52205</v>
      </c>
      <c r="C33" s="1310">
        <v>45950</v>
      </c>
      <c r="D33" s="1311" t="s">
        <v>421</v>
      </c>
      <c r="E33" s="1312">
        <v>45956</v>
      </c>
      <c r="F33" s="1319">
        <v>13485</v>
      </c>
      <c r="G33" s="1319">
        <v>14940</v>
      </c>
      <c r="H33" s="1319">
        <v>21490</v>
      </c>
      <c r="I33" s="1320">
        <v>2290</v>
      </c>
      <c r="J33" s="1302"/>
    </row>
    <row r="34" spans="1:10">
      <c r="A34" s="1302"/>
      <c r="B34" s="1309">
        <f t="shared" si="0"/>
        <v>21445</v>
      </c>
      <c r="C34" s="1310">
        <v>45957</v>
      </c>
      <c r="D34" s="1311" t="s">
        <v>421</v>
      </c>
      <c r="E34" s="1312">
        <v>45963</v>
      </c>
      <c r="F34" s="1319">
        <v>10888</v>
      </c>
      <c r="G34" s="1319">
        <v>6880</v>
      </c>
      <c r="H34" s="1319">
        <v>2177</v>
      </c>
      <c r="I34" s="1320">
        <v>1500</v>
      </c>
      <c r="J34" s="1302"/>
    </row>
    <row r="35" spans="1:10">
      <c r="A35" s="1302"/>
      <c r="B35" s="1309">
        <f t="shared" si="0"/>
        <v>28810</v>
      </c>
      <c r="C35" s="1318">
        <v>45964</v>
      </c>
      <c r="D35" s="1311" t="s">
        <v>421</v>
      </c>
      <c r="E35" s="1312">
        <v>45970</v>
      </c>
      <c r="F35" s="1319">
        <v>5735</v>
      </c>
      <c r="G35" s="1319">
        <v>19459</v>
      </c>
      <c r="H35" s="1319">
        <v>2616</v>
      </c>
      <c r="I35" s="1320">
        <v>1000</v>
      </c>
      <c r="J35" s="1302"/>
    </row>
    <row r="36" spans="1:10">
      <c r="A36" s="1302"/>
      <c r="B36" s="1309">
        <f t="shared" si="0"/>
        <v>16451</v>
      </c>
      <c r="C36" s="1310">
        <v>45971</v>
      </c>
      <c r="D36" s="1311" t="s">
        <v>421</v>
      </c>
      <c r="E36" s="1312">
        <v>45977</v>
      </c>
      <c r="F36" s="1319">
        <v>10381</v>
      </c>
      <c r="G36" s="1319">
        <v>1056</v>
      </c>
      <c r="H36" s="1319">
        <v>534</v>
      </c>
      <c r="I36" s="1320">
        <v>4480</v>
      </c>
      <c r="J36" s="1302"/>
    </row>
    <row r="37" spans="1:10">
      <c r="A37" s="1302"/>
      <c r="B37" s="1309">
        <f t="shared" si="0"/>
        <v>34811</v>
      </c>
      <c r="C37" s="1310">
        <v>45978</v>
      </c>
      <c r="D37" s="1311" t="s">
        <v>421</v>
      </c>
      <c r="E37" s="1312">
        <v>45984</v>
      </c>
      <c r="F37" s="1319">
        <v>11096</v>
      </c>
      <c r="G37" s="1319">
        <v>19994</v>
      </c>
      <c r="H37" s="1319">
        <v>2221</v>
      </c>
      <c r="I37" s="1320">
        <v>1500</v>
      </c>
      <c r="J37" s="1302"/>
    </row>
    <row r="38" spans="1:10">
      <c r="A38" s="1302"/>
      <c r="B38" s="1309">
        <f t="shared" si="0"/>
        <v>38950</v>
      </c>
      <c r="C38" s="1310">
        <v>45985</v>
      </c>
      <c r="D38" s="1311" t="s">
        <v>421</v>
      </c>
      <c r="E38" s="1312">
        <v>45991</v>
      </c>
      <c r="F38" s="1319">
        <v>7547</v>
      </c>
      <c r="G38" s="1319">
        <v>21755</v>
      </c>
      <c r="H38" s="1319">
        <v>5088</v>
      </c>
      <c r="I38" s="1320">
        <v>4560</v>
      </c>
      <c r="J38" s="1302"/>
    </row>
    <row r="39" spans="1:10">
      <c r="A39" s="1302"/>
      <c r="B39" s="1309">
        <f t="shared" si="0"/>
        <v>74579</v>
      </c>
      <c r="C39" s="1318">
        <v>45992</v>
      </c>
      <c r="D39" s="1311" t="s">
        <v>421</v>
      </c>
      <c r="E39" s="1312">
        <v>45998</v>
      </c>
      <c r="F39" s="1319">
        <v>8757</v>
      </c>
      <c r="G39" s="1319">
        <v>33305</v>
      </c>
      <c r="H39" s="1319">
        <v>31017</v>
      </c>
      <c r="I39" s="1320">
        <v>1500</v>
      </c>
      <c r="J39" s="1302"/>
    </row>
    <row r="40" spans="1:10">
      <c r="A40" s="1302"/>
      <c r="B40" s="1309">
        <f t="shared" si="0"/>
        <v>41397</v>
      </c>
      <c r="C40" s="1310">
        <v>45999</v>
      </c>
      <c r="D40" s="1311" t="s">
        <v>421</v>
      </c>
      <c r="E40" s="1312">
        <v>46005</v>
      </c>
      <c r="F40" s="1319">
        <v>10365</v>
      </c>
      <c r="G40" s="1319">
        <v>23856</v>
      </c>
      <c r="H40" s="1319">
        <v>5676</v>
      </c>
      <c r="I40" s="1320">
        <v>1500</v>
      </c>
      <c r="J40" s="1302"/>
    </row>
    <row r="41" spans="1:10">
      <c r="A41" s="1302"/>
      <c r="B41" s="1309">
        <f t="shared" si="0"/>
        <v>30322</v>
      </c>
      <c r="C41" s="1310">
        <v>46006</v>
      </c>
      <c r="D41" s="1311" t="s">
        <v>421</v>
      </c>
      <c r="E41" s="1312">
        <v>46012</v>
      </c>
      <c r="F41" s="1319">
        <v>5384</v>
      </c>
      <c r="G41" s="1319">
        <v>19518</v>
      </c>
      <c r="H41" s="1319">
        <v>4420</v>
      </c>
      <c r="I41" s="1320">
        <v>1000</v>
      </c>
      <c r="J41" s="1302"/>
    </row>
    <row r="42" spans="1:10">
      <c r="A42" s="1302"/>
      <c r="B42" s="1309">
        <f t="shared" si="0"/>
        <v>27495</v>
      </c>
      <c r="C42" s="1318">
        <v>46013</v>
      </c>
      <c r="D42" s="1311" t="s">
        <v>421</v>
      </c>
      <c r="E42" s="1312">
        <v>46019</v>
      </c>
      <c r="F42" s="1319">
        <v>8230</v>
      </c>
      <c r="G42" s="1319">
        <v>14820</v>
      </c>
      <c r="H42" s="1319">
        <v>2865</v>
      </c>
      <c r="I42" s="1320">
        <v>1580</v>
      </c>
      <c r="J42" s="1302"/>
    </row>
    <row r="43" spans="1:10">
      <c r="A43" s="1302"/>
      <c r="B43" s="1309">
        <f t="shared" si="0"/>
        <v>113285</v>
      </c>
      <c r="C43" s="1310">
        <v>46020</v>
      </c>
      <c r="D43" s="1311" t="s">
        <v>421</v>
      </c>
      <c r="E43" s="1312">
        <v>46026</v>
      </c>
      <c r="F43" s="1319">
        <v>2890</v>
      </c>
      <c r="G43" s="1319">
        <v>43952</v>
      </c>
      <c r="H43" s="1319">
        <v>64943</v>
      </c>
      <c r="I43" s="1320">
        <v>1500</v>
      </c>
      <c r="J43" s="1302"/>
    </row>
    <row r="44" spans="1:10">
      <c r="A44" s="1302"/>
      <c r="B44" s="1309">
        <f t="shared" si="0"/>
        <v>41374</v>
      </c>
      <c r="C44" s="1310">
        <v>46027</v>
      </c>
      <c r="D44" s="1311" t="s">
        <v>421</v>
      </c>
      <c r="E44" s="1312">
        <v>46033</v>
      </c>
      <c r="F44" s="1319">
        <v>8386</v>
      </c>
      <c r="G44" s="1319">
        <v>16822</v>
      </c>
      <c r="H44" s="1319">
        <v>14666</v>
      </c>
      <c r="I44" s="1320">
        <v>1500</v>
      </c>
      <c r="J44" s="1302"/>
    </row>
    <row r="45" spans="1:10">
      <c r="A45" s="1302"/>
      <c r="B45" s="1309">
        <f t="shared" si="0"/>
        <v>46826</v>
      </c>
      <c r="C45" s="1310">
        <v>46034</v>
      </c>
      <c r="D45" s="1311" t="s">
        <v>421</v>
      </c>
      <c r="E45" s="1312">
        <v>46040</v>
      </c>
      <c r="F45" s="1319">
        <v>6049</v>
      </c>
      <c r="G45" s="1319">
        <v>32956</v>
      </c>
      <c r="H45" s="1319">
        <v>5741</v>
      </c>
      <c r="I45" s="1320">
        <v>2080</v>
      </c>
      <c r="J45" s="1302"/>
    </row>
    <row r="46" spans="1:10">
      <c r="A46" s="1302"/>
      <c r="B46" s="1309">
        <f t="shared" si="0"/>
        <v>37522</v>
      </c>
      <c r="C46" s="1318">
        <v>46041</v>
      </c>
      <c r="D46" s="1311" t="s">
        <v>421</v>
      </c>
      <c r="E46" s="1312">
        <v>46047</v>
      </c>
      <c r="F46" s="1319">
        <v>10165</v>
      </c>
      <c r="G46" s="1319">
        <v>20654</v>
      </c>
      <c r="H46" s="1319">
        <v>4703</v>
      </c>
      <c r="I46" s="1320">
        <v>2000</v>
      </c>
      <c r="J46" s="1302"/>
    </row>
    <row r="47" spans="1:10">
      <c r="A47" s="1302"/>
      <c r="B47" s="1309">
        <f t="shared" si="0"/>
        <v>22691</v>
      </c>
      <c r="C47" s="1310">
        <v>46048</v>
      </c>
      <c r="D47" s="1311" t="s">
        <v>421</v>
      </c>
      <c r="E47" s="1312">
        <v>46054</v>
      </c>
      <c r="F47" s="1319">
        <v>10086</v>
      </c>
      <c r="G47" s="1319">
        <v>9270</v>
      </c>
      <c r="H47" s="1319">
        <v>1835</v>
      </c>
      <c r="I47" s="1320">
        <v>1500</v>
      </c>
      <c r="J47" s="1302"/>
    </row>
    <row r="48" spans="1:10">
      <c r="A48" s="1302"/>
      <c r="B48" s="1309">
        <f t="shared" si="0"/>
        <v>15554</v>
      </c>
      <c r="C48" s="1310">
        <v>46055</v>
      </c>
      <c r="D48" s="1311" t="s">
        <v>421</v>
      </c>
      <c r="E48" s="1312">
        <v>46061</v>
      </c>
      <c r="F48" s="1319">
        <v>10337</v>
      </c>
      <c r="G48" s="1319">
        <v>1183</v>
      </c>
      <c r="H48" s="1319">
        <v>1584</v>
      </c>
      <c r="I48" s="1320">
        <v>2450</v>
      </c>
      <c r="J48" s="1302"/>
    </row>
    <row r="49" spans="1:10">
      <c r="A49" s="1302"/>
      <c r="B49" s="1309">
        <f t="shared" si="0"/>
        <v>50080</v>
      </c>
      <c r="C49" s="1310">
        <v>46062</v>
      </c>
      <c r="D49" s="1311" t="s">
        <v>421</v>
      </c>
      <c r="E49" s="1312">
        <v>46068</v>
      </c>
      <c r="F49" s="1319">
        <v>8636</v>
      </c>
      <c r="G49" s="1319">
        <v>33243</v>
      </c>
      <c r="H49" s="1319">
        <v>6201</v>
      </c>
      <c r="I49" s="1320">
        <v>2000</v>
      </c>
      <c r="J49" s="1302"/>
    </row>
    <row r="50" spans="1:10">
      <c r="A50" s="1302"/>
      <c r="B50" s="1309">
        <f t="shared" si="0"/>
        <v>43309</v>
      </c>
      <c r="C50" s="1318">
        <v>46069</v>
      </c>
      <c r="D50" s="1311" t="s">
        <v>421</v>
      </c>
      <c r="E50" s="1312">
        <v>46075</v>
      </c>
      <c r="F50" s="1319">
        <v>10003</v>
      </c>
      <c r="G50" s="1319">
        <v>26901</v>
      </c>
      <c r="H50" s="1319">
        <v>4455</v>
      </c>
      <c r="I50" s="1320">
        <v>1950</v>
      </c>
      <c r="J50" s="1302"/>
    </row>
    <row r="51" spans="1:10">
      <c r="A51" s="1302"/>
      <c r="B51" s="1309">
        <f t="shared" si="0"/>
        <v>21830</v>
      </c>
      <c r="C51" s="1310">
        <v>46076</v>
      </c>
      <c r="D51" s="1311" t="s">
        <v>421</v>
      </c>
      <c r="E51" s="1312">
        <v>46082</v>
      </c>
      <c r="F51" s="1319">
        <v>8018</v>
      </c>
      <c r="G51" s="1319">
        <v>6090</v>
      </c>
      <c r="H51" s="1319">
        <v>5772</v>
      </c>
      <c r="I51" s="1320">
        <v>1950</v>
      </c>
      <c r="J51" s="1302"/>
    </row>
    <row r="52" spans="1:10">
      <c r="A52" s="1302"/>
      <c r="B52" s="1309">
        <f t="shared" si="0"/>
        <v>51284</v>
      </c>
      <c r="C52" s="1310">
        <v>46083</v>
      </c>
      <c r="D52" s="1311" t="s">
        <v>421</v>
      </c>
      <c r="E52" s="1312">
        <v>46089</v>
      </c>
      <c r="F52" s="1319">
        <v>8971</v>
      </c>
      <c r="G52" s="1319">
        <v>34209</v>
      </c>
      <c r="H52" s="1319">
        <v>6104</v>
      </c>
      <c r="I52" s="1320">
        <v>2000</v>
      </c>
      <c r="J52" s="1302"/>
    </row>
    <row r="53" spans="1:10">
      <c r="A53" s="1302"/>
      <c r="B53" s="1309">
        <f t="shared" si="0"/>
        <v>30419</v>
      </c>
      <c r="C53" s="1310">
        <v>46090</v>
      </c>
      <c r="D53" s="1311" t="s">
        <v>421</v>
      </c>
      <c r="E53" s="1312">
        <v>46096</v>
      </c>
      <c r="F53" s="1319">
        <v>10194</v>
      </c>
      <c r="G53" s="1319">
        <v>16590</v>
      </c>
      <c r="H53" s="1319">
        <v>2135</v>
      </c>
      <c r="I53" s="1320">
        <v>1500</v>
      </c>
      <c r="J53" s="1302"/>
    </row>
    <row r="54" spans="1:10">
      <c r="A54" s="1302"/>
      <c r="B54" s="1309">
        <f t="shared" si="0"/>
        <v>170656</v>
      </c>
      <c r="C54" s="1318">
        <v>46097</v>
      </c>
      <c r="D54" s="1311" t="s">
        <v>421</v>
      </c>
      <c r="E54" s="1312">
        <v>46103</v>
      </c>
      <c r="F54" s="1319">
        <v>8902</v>
      </c>
      <c r="G54" s="1319">
        <v>94597</v>
      </c>
      <c r="H54" s="1319">
        <v>64757</v>
      </c>
      <c r="I54" s="1320">
        <v>2400</v>
      </c>
      <c r="J54" s="1302"/>
    </row>
    <row r="55" spans="1:10">
      <c r="A55" s="1302"/>
      <c r="B55" s="1309">
        <f t="shared" si="0"/>
        <v>27633</v>
      </c>
      <c r="C55" s="1310">
        <v>46104</v>
      </c>
      <c r="D55" s="1311" t="s">
        <v>421</v>
      </c>
      <c r="E55" s="1312">
        <v>46110</v>
      </c>
      <c r="F55" s="1319">
        <v>6768</v>
      </c>
      <c r="G55" s="1319">
        <v>18490</v>
      </c>
      <c r="H55" s="1319">
        <v>375</v>
      </c>
      <c r="I55" s="1320">
        <v>2000</v>
      </c>
      <c r="J55" s="1302"/>
    </row>
    <row r="56" spans="1:10">
      <c r="A56" s="1302"/>
      <c r="B56" s="1309">
        <f t="shared" si="0"/>
        <v>50490</v>
      </c>
      <c r="C56" s="1310">
        <v>46111</v>
      </c>
      <c r="D56" s="1311" t="s">
        <v>421</v>
      </c>
      <c r="E56" s="1312">
        <v>46117</v>
      </c>
      <c r="F56" s="1319">
        <v>13594</v>
      </c>
      <c r="G56" s="1319">
        <v>26049</v>
      </c>
      <c r="H56" s="1319">
        <v>8867</v>
      </c>
      <c r="I56" s="1320">
        <v>1980</v>
      </c>
      <c r="J56" s="1302"/>
    </row>
    <row r="57" spans="1:10" ht="14">
      <c r="A57" s="1302"/>
      <c r="B57" s="1309">
        <f t="shared" si="0"/>
        <v>28023</v>
      </c>
      <c r="C57" s="1310">
        <v>46118</v>
      </c>
      <c r="D57" s="1311" t="s">
        <v>421</v>
      </c>
      <c r="E57" s="1312">
        <v>46124</v>
      </c>
      <c r="F57" s="1319">
        <v>10676</v>
      </c>
      <c r="G57" s="1319">
        <v>8940</v>
      </c>
      <c r="H57" s="1319">
        <v>6267</v>
      </c>
      <c r="I57" s="1320">
        <v>2140</v>
      </c>
      <c r="J57" s="1302"/>
    </row>
    <row r="58" spans="1:10" ht="14">
      <c r="A58" s="1302"/>
      <c r="B58" s="1309">
        <f t="shared" si="0"/>
        <v>70204</v>
      </c>
      <c r="C58" s="1310">
        <v>46125</v>
      </c>
      <c r="D58" s="1311" t="s">
        <v>421</v>
      </c>
      <c r="E58" s="1312">
        <v>46131</v>
      </c>
      <c r="F58" s="1319">
        <v>11029</v>
      </c>
      <c r="G58" s="1319">
        <v>23207</v>
      </c>
      <c r="H58" s="1319">
        <v>33378</v>
      </c>
      <c r="I58" s="1320">
        <v>2590</v>
      </c>
      <c r="J58" s="1302"/>
    </row>
    <row r="59" spans="1:10" ht="14">
      <c r="A59" s="1302"/>
      <c r="B59" s="1309">
        <f t="shared" si="0"/>
        <v>17985</v>
      </c>
      <c r="C59" s="1310">
        <v>46132</v>
      </c>
      <c r="D59" s="1311" t="s">
        <v>421</v>
      </c>
      <c r="E59" s="1312">
        <v>46138</v>
      </c>
      <c r="F59" s="1319">
        <v>5640</v>
      </c>
      <c r="G59" s="1319">
        <v>9330</v>
      </c>
      <c r="H59" s="1319">
        <v>1005</v>
      </c>
      <c r="I59" s="1320">
        <v>2010</v>
      </c>
      <c r="J59" s="1302"/>
    </row>
    <row r="60" spans="1:10" ht="14">
      <c r="A60" s="1302"/>
      <c r="B60" s="1309">
        <f t="shared" si="0"/>
        <v>40526</v>
      </c>
      <c r="C60" s="1310">
        <v>46139</v>
      </c>
      <c r="D60" s="1311" t="s">
        <v>421</v>
      </c>
      <c r="E60" s="1312">
        <v>46145</v>
      </c>
      <c r="F60" s="1319">
        <v>1210</v>
      </c>
      <c r="G60" s="1319">
        <v>34074</v>
      </c>
      <c r="H60" s="1319">
        <v>2832</v>
      </c>
      <c r="I60" s="1320">
        <v>2410</v>
      </c>
      <c r="J60" s="1302"/>
    </row>
    <row r="61" spans="1:10" ht="14">
      <c r="A61" s="1302"/>
      <c r="B61" s="1309">
        <f t="shared" si="0"/>
        <v>7801</v>
      </c>
      <c r="C61" s="1310">
        <v>46146</v>
      </c>
      <c r="D61" s="1311" t="s">
        <v>421</v>
      </c>
      <c r="E61" s="1312">
        <v>46152</v>
      </c>
      <c r="F61" s="1319">
        <v>2096</v>
      </c>
      <c r="G61" s="1319">
        <v>1886</v>
      </c>
      <c r="H61" s="1319">
        <v>2309</v>
      </c>
      <c r="I61" s="1320">
        <v>1510</v>
      </c>
      <c r="J61" s="1302"/>
    </row>
    <row r="62" spans="1:10" ht="14">
      <c r="A62" s="1302"/>
      <c r="B62" s="1309">
        <f t="shared" si="0"/>
        <v>68053</v>
      </c>
      <c r="C62" s="1310">
        <v>46153</v>
      </c>
      <c r="D62" s="1311" t="s">
        <v>421</v>
      </c>
      <c r="E62" s="1312">
        <v>46159</v>
      </c>
      <c r="F62" s="1319">
        <v>6308</v>
      </c>
      <c r="G62" s="1319">
        <v>35221</v>
      </c>
      <c r="H62" s="1319">
        <v>25014</v>
      </c>
      <c r="I62" s="1320">
        <v>1510</v>
      </c>
      <c r="J62" s="1302"/>
    </row>
    <row r="63" spans="1:10" ht="14">
      <c r="A63" s="1302"/>
      <c r="B63" s="1309">
        <f t="shared" si="0"/>
        <v>31698</v>
      </c>
      <c r="C63" s="1310">
        <v>46160</v>
      </c>
      <c r="D63" s="1311" t="s">
        <v>421</v>
      </c>
      <c r="E63" s="1312">
        <v>46166</v>
      </c>
      <c r="F63" s="1319">
        <v>3880</v>
      </c>
      <c r="G63" s="1319">
        <v>23590</v>
      </c>
      <c r="H63" s="1319">
        <v>2188</v>
      </c>
      <c r="I63" s="1320">
        <v>2040</v>
      </c>
      <c r="J63" s="1302"/>
    </row>
    <row r="64" spans="1:10" ht="14">
      <c r="A64" s="1302"/>
      <c r="B64" s="1309">
        <f t="shared" si="0"/>
        <v>12991</v>
      </c>
      <c r="C64" s="1310">
        <v>46167</v>
      </c>
      <c r="D64" s="1311" t="s">
        <v>421</v>
      </c>
      <c r="E64" s="1312">
        <v>46173</v>
      </c>
      <c r="F64" s="1319">
        <v>1084</v>
      </c>
      <c r="G64" s="1319">
        <v>8301</v>
      </c>
      <c r="H64" s="1319">
        <v>1566</v>
      </c>
      <c r="I64" s="1320">
        <v>2040</v>
      </c>
      <c r="J64" s="1302"/>
    </row>
    <row r="65" spans="1:10" ht="14">
      <c r="A65" s="1302"/>
      <c r="B65" s="1309">
        <f t="shared" si="0"/>
        <v>32343</v>
      </c>
      <c r="C65" s="1310">
        <v>46174</v>
      </c>
      <c r="D65" s="1311" t="s">
        <v>421</v>
      </c>
      <c r="E65" s="1312">
        <v>46180</v>
      </c>
      <c r="F65" s="1319">
        <v>2200</v>
      </c>
      <c r="G65" s="1319">
        <v>25291</v>
      </c>
      <c r="H65" s="1319">
        <v>2932</v>
      </c>
      <c r="I65" s="1320">
        <v>1920</v>
      </c>
      <c r="J65" s="1302"/>
    </row>
    <row r="66" spans="1:10" ht="14">
      <c r="A66" s="1302"/>
      <c r="B66" s="1309">
        <f t="shared" si="0"/>
        <v>40521</v>
      </c>
      <c r="C66" s="1310">
        <v>46181</v>
      </c>
      <c r="D66" s="1311" t="s">
        <v>421</v>
      </c>
      <c r="E66" s="1312">
        <v>46187</v>
      </c>
      <c r="F66" s="1319">
        <v>2960</v>
      </c>
      <c r="G66" s="1319">
        <v>32590</v>
      </c>
      <c r="H66" s="1319">
        <v>3051</v>
      </c>
      <c r="I66" s="1320">
        <v>1920</v>
      </c>
      <c r="J66" s="1302"/>
    </row>
    <row r="67" spans="1:10" ht="14">
      <c r="A67" s="1302"/>
      <c r="B67" s="1309">
        <f t="shared" si="0"/>
        <v>20333</v>
      </c>
      <c r="C67" s="1310">
        <v>46188</v>
      </c>
      <c r="D67" s="1311" t="s">
        <v>421</v>
      </c>
      <c r="E67" s="1312">
        <v>46194</v>
      </c>
      <c r="F67" s="1319">
        <v>2843</v>
      </c>
      <c r="G67" s="1319">
        <v>10055</v>
      </c>
      <c r="H67" s="1319">
        <v>5515</v>
      </c>
      <c r="I67" s="1320">
        <v>1920</v>
      </c>
      <c r="J67" s="1302"/>
    </row>
    <row r="68" spans="1:10" ht="14">
      <c r="A68" s="1302"/>
      <c r="B68" s="1309">
        <f t="shared" si="0"/>
        <v>21522</v>
      </c>
      <c r="C68" s="1310">
        <v>46195</v>
      </c>
      <c r="D68" s="1311" t="s">
        <v>421</v>
      </c>
      <c r="E68" s="1312">
        <v>46201</v>
      </c>
      <c r="F68" s="1319">
        <v>4087</v>
      </c>
      <c r="G68" s="1319">
        <v>14950</v>
      </c>
      <c r="H68" s="1319">
        <v>565</v>
      </c>
      <c r="I68" s="1320">
        <v>1920</v>
      </c>
      <c r="J68" s="1302"/>
    </row>
    <row r="69" spans="1:10" ht="14">
      <c r="A69" s="1302"/>
      <c r="B69" s="1309">
        <f t="shared" si="0"/>
        <v>0</v>
      </c>
      <c r="C69" s="1310">
        <v>46202</v>
      </c>
      <c r="D69" s="1311" t="s">
        <v>421</v>
      </c>
      <c r="E69" s="1312">
        <v>46208</v>
      </c>
      <c r="F69" s="1321"/>
      <c r="G69" s="1321"/>
      <c r="H69" s="1321"/>
      <c r="I69" s="1322"/>
      <c r="J69" s="1302"/>
    </row>
    <row r="70" spans="1:10" ht="14">
      <c r="A70" s="1302"/>
      <c r="B70" s="1309">
        <f t="shared" si="0"/>
        <v>0</v>
      </c>
      <c r="C70" s="1318">
        <v>46209</v>
      </c>
      <c r="D70" s="1323" t="s">
        <v>421</v>
      </c>
      <c r="E70" s="1324">
        <v>46215</v>
      </c>
      <c r="F70" s="1321"/>
      <c r="G70" s="1321"/>
      <c r="H70" s="1321"/>
      <c r="I70" s="1322"/>
      <c r="J70" s="1302"/>
    </row>
    <row r="71" spans="1:10" ht="14">
      <c r="A71" s="1302"/>
      <c r="B71" s="1309">
        <f t="shared" si="0"/>
        <v>0</v>
      </c>
      <c r="C71" s="1318">
        <v>46216</v>
      </c>
      <c r="D71" s="1323" t="s">
        <v>421</v>
      </c>
      <c r="E71" s="1324">
        <v>46222</v>
      </c>
      <c r="F71" s="1321"/>
      <c r="G71" s="1321"/>
      <c r="H71" s="1321"/>
      <c r="I71" s="1322"/>
      <c r="J71" s="1302"/>
    </row>
    <row r="72" spans="1:10" ht="14">
      <c r="A72" s="1302"/>
      <c r="B72" s="1309">
        <f t="shared" si="0"/>
        <v>0</v>
      </c>
      <c r="C72" s="1318">
        <v>46223</v>
      </c>
      <c r="D72" s="1323" t="s">
        <v>421</v>
      </c>
      <c r="E72" s="1324">
        <v>46229</v>
      </c>
      <c r="F72" s="1321"/>
      <c r="G72" s="1321"/>
      <c r="H72" s="1321"/>
      <c r="I72" s="1322"/>
      <c r="J72" s="1302"/>
    </row>
    <row r="73" spans="1:10" ht="14">
      <c r="A73" s="1302"/>
      <c r="B73" s="1309">
        <f t="shared" si="0"/>
        <v>0</v>
      </c>
      <c r="C73" s="1318">
        <v>46230</v>
      </c>
      <c r="D73" s="1323" t="s">
        <v>421</v>
      </c>
      <c r="E73" s="1324">
        <v>46236</v>
      </c>
      <c r="F73" s="1321"/>
      <c r="G73" s="1321"/>
      <c r="H73" s="1321"/>
      <c r="I73" s="1322"/>
      <c r="J73" s="1302"/>
    </row>
    <row r="74" spans="1:10" ht="14">
      <c r="A74" s="1302"/>
      <c r="B74" s="1309">
        <f t="shared" si="0"/>
        <v>0</v>
      </c>
      <c r="C74" s="1318">
        <v>46237</v>
      </c>
      <c r="D74" s="1323" t="s">
        <v>421</v>
      </c>
      <c r="E74" s="1324">
        <v>46243</v>
      </c>
      <c r="F74" s="1321"/>
      <c r="G74" s="1321"/>
      <c r="H74" s="1321"/>
      <c r="I74" s="1322"/>
      <c r="J74" s="1302"/>
    </row>
    <row r="75" spans="1:10" ht="14">
      <c r="A75" s="1302"/>
      <c r="B75" s="1309">
        <f t="shared" si="0"/>
        <v>0</v>
      </c>
      <c r="C75" s="1318">
        <v>46244</v>
      </c>
      <c r="D75" s="1323" t="s">
        <v>421</v>
      </c>
      <c r="E75" s="1324">
        <v>46250</v>
      </c>
      <c r="F75" s="1321"/>
      <c r="G75" s="1321"/>
      <c r="H75" s="1321"/>
      <c r="I75" s="1322"/>
      <c r="J75" s="1302"/>
    </row>
    <row r="76" spans="1:10" ht="14">
      <c r="A76" s="1302"/>
      <c r="B76" s="1309">
        <f t="shared" si="0"/>
        <v>0</v>
      </c>
      <c r="C76" s="1318">
        <v>46251</v>
      </c>
      <c r="D76" s="1323" t="s">
        <v>421</v>
      </c>
      <c r="E76" s="1324">
        <v>46257</v>
      </c>
      <c r="F76" s="1321"/>
      <c r="G76" s="1321"/>
      <c r="H76" s="1321"/>
      <c r="I76" s="1322"/>
      <c r="J76" s="1302"/>
    </row>
    <row r="77" spans="1:10" ht="14">
      <c r="A77" s="1302"/>
      <c r="B77" s="1309">
        <f t="shared" si="0"/>
        <v>0</v>
      </c>
      <c r="C77" s="1318">
        <v>46258</v>
      </c>
      <c r="D77" s="1323" t="s">
        <v>421</v>
      </c>
      <c r="E77" s="1324">
        <v>46264</v>
      </c>
      <c r="F77" s="1321"/>
      <c r="G77" s="1321"/>
      <c r="H77" s="1321"/>
      <c r="I77" s="1322"/>
      <c r="J77" s="1302"/>
    </row>
    <row r="78" spans="1:10" ht="14">
      <c r="A78" s="1302"/>
      <c r="B78" s="1309">
        <f t="shared" si="0"/>
        <v>0</v>
      </c>
      <c r="C78" s="1318">
        <v>46265</v>
      </c>
      <c r="D78" s="1323" t="s">
        <v>421</v>
      </c>
      <c r="E78" s="1324">
        <v>46271</v>
      </c>
      <c r="F78" s="1321"/>
      <c r="G78" s="1321"/>
      <c r="H78" s="1321"/>
      <c r="I78" s="1322"/>
      <c r="J78" s="1302"/>
    </row>
    <row r="79" spans="1:10" ht="14">
      <c r="A79" s="1302"/>
      <c r="B79" s="1309">
        <f t="shared" si="0"/>
        <v>0</v>
      </c>
      <c r="C79" s="1318">
        <v>46272</v>
      </c>
      <c r="D79" s="1323" t="s">
        <v>421</v>
      </c>
      <c r="E79" s="1324">
        <v>46278</v>
      </c>
      <c r="F79" s="1321"/>
      <c r="G79" s="1321"/>
      <c r="H79" s="1321"/>
      <c r="I79" s="1322"/>
      <c r="J79" s="1302"/>
    </row>
    <row r="80" spans="1:10" ht="14">
      <c r="A80" s="1302"/>
      <c r="B80" s="1309">
        <f t="shared" si="0"/>
        <v>0</v>
      </c>
      <c r="C80" s="1318">
        <v>46279</v>
      </c>
      <c r="D80" s="1323" t="s">
        <v>421</v>
      </c>
      <c r="E80" s="1324">
        <v>46285</v>
      </c>
      <c r="F80" s="1321"/>
      <c r="G80" s="1321"/>
      <c r="H80" s="1321"/>
      <c r="I80" s="1322"/>
      <c r="J80" s="1302"/>
    </row>
    <row r="81" spans="1:10" ht="14">
      <c r="A81" s="1302"/>
      <c r="B81" s="1309">
        <f t="shared" si="0"/>
        <v>0</v>
      </c>
      <c r="C81" s="1318">
        <v>46286</v>
      </c>
      <c r="D81" s="1323" t="s">
        <v>421</v>
      </c>
      <c r="E81" s="1324">
        <v>46292</v>
      </c>
      <c r="F81" s="1321"/>
      <c r="G81" s="1321"/>
      <c r="H81" s="1321"/>
      <c r="I81" s="1322"/>
      <c r="J81" s="1302"/>
    </row>
    <row r="82" spans="1:10" ht="14">
      <c r="A82" s="1302"/>
      <c r="B82" s="1309">
        <f t="shared" si="0"/>
        <v>0</v>
      </c>
      <c r="C82" s="1318">
        <v>46293</v>
      </c>
      <c r="D82" s="1323" t="s">
        <v>421</v>
      </c>
      <c r="E82" s="1324">
        <v>46299</v>
      </c>
      <c r="F82" s="1321"/>
      <c r="G82" s="1321"/>
      <c r="H82" s="1321"/>
      <c r="I82" s="1322"/>
      <c r="J82" s="1302"/>
    </row>
    <row r="83" spans="1:10" ht="14">
      <c r="A83" s="1302"/>
      <c r="B83" s="1309">
        <f t="shared" si="0"/>
        <v>0</v>
      </c>
      <c r="C83" s="1302"/>
      <c r="D83" s="1302"/>
      <c r="E83" s="1325"/>
      <c r="F83" s="1321"/>
      <c r="G83" s="1321"/>
      <c r="H83" s="1321"/>
      <c r="I83" s="1322"/>
      <c r="J83" s="1302"/>
    </row>
    <row r="84" spans="1:10" ht="14">
      <c r="A84" s="1302"/>
      <c r="B84" s="1309">
        <f t="shared" si="0"/>
        <v>0</v>
      </c>
      <c r="C84" s="1302"/>
      <c r="D84" s="1302"/>
      <c r="E84" s="1325"/>
      <c r="F84" s="1321"/>
      <c r="G84" s="1321"/>
      <c r="H84" s="1321"/>
      <c r="I84" s="1322"/>
      <c r="J84" s="1302"/>
    </row>
    <row r="85" spans="1:10" ht="14">
      <c r="A85" s="1302"/>
      <c r="B85" s="1309">
        <f t="shared" si="0"/>
        <v>0</v>
      </c>
      <c r="C85" s="1302"/>
      <c r="D85" s="1302"/>
      <c r="E85" s="1325"/>
      <c r="F85" s="1321"/>
      <c r="G85" s="1321"/>
      <c r="H85" s="1321"/>
      <c r="I85" s="1322"/>
      <c r="J85" s="1302"/>
    </row>
    <row r="86" spans="1:10" ht="14">
      <c r="A86" s="1302"/>
      <c r="B86" s="1309">
        <f t="shared" si="0"/>
        <v>0</v>
      </c>
      <c r="C86" s="1302"/>
      <c r="D86" s="1302"/>
      <c r="E86" s="1325"/>
      <c r="F86" s="1321"/>
      <c r="G86" s="1321"/>
      <c r="H86" s="1321"/>
      <c r="I86" s="1322"/>
      <c r="J86" s="1302"/>
    </row>
    <row r="87" spans="1:10" ht="14">
      <c r="A87" s="1302"/>
      <c r="B87" s="1309">
        <f t="shared" si="0"/>
        <v>0</v>
      </c>
      <c r="C87" s="1302"/>
      <c r="D87" s="1302"/>
      <c r="E87" s="1325"/>
      <c r="F87" s="1321"/>
      <c r="G87" s="1321"/>
      <c r="H87" s="1321"/>
      <c r="I87" s="1322"/>
      <c r="J87" s="1302"/>
    </row>
    <row r="88" spans="1:10" ht="14">
      <c r="A88" s="1302"/>
      <c r="B88" s="1309">
        <f t="shared" si="0"/>
        <v>0</v>
      </c>
      <c r="C88" s="1302"/>
      <c r="D88" s="1302"/>
      <c r="E88" s="1325"/>
      <c r="F88" s="1321"/>
      <c r="G88" s="1321"/>
      <c r="H88" s="1321"/>
      <c r="I88" s="1322"/>
      <c r="J88" s="1302"/>
    </row>
    <row r="89" spans="1:10" ht="14">
      <c r="A89" s="1302"/>
      <c r="B89" s="1309">
        <f t="shared" si="0"/>
        <v>0</v>
      </c>
      <c r="C89" s="1302"/>
      <c r="D89" s="1302"/>
      <c r="E89" s="1325"/>
      <c r="F89" s="1321"/>
      <c r="G89" s="1321"/>
      <c r="H89" s="1321"/>
      <c r="I89" s="1322"/>
      <c r="J89" s="1302"/>
    </row>
    <row r="90" spans="1:10" ht="14">
      <c r="A90" s="1302"/>
      <c r="B90" s="1309">
        <f t="shared" si="0"/>
        <v>0</v>
      </c>
      <c r="C90" s="1302"/>
      <c r="D90" s="1302"/>
      <c r="E90" s="1325"/>
      <c r="F90" s="1321"/>
      <c r="G90" s="1321"/>
      <c r="H90" s="1321"/>
      <c r="I90" s="1322"/>
      <c r="J90" s="1302"/>
    </row>
    <row r="91" spans="1:10" ht="14">
      <c r="A91" s="1302"/>
      <c r="B91" s="1309">
        <f t="shared" si="0"/>
        <v>0</v>
      </c>
      <c r="C91" s="1302"/>
      <c r="D91" s="1302"/>
      <c r="E91" s="1325"/>
      <c r="F91" s="1321"/>
      <c r="G91" s="1321"/>
      <c r="H91" s="1321"/>
      <c r="I91" s="1322"/>
      <c r="J91" s="1302"/>
    </row>
    <row r="92" spans="1:10" ht="14">
      <c r="A92" s="1302"/>
      <c r="B92" s="1309">
        <f t="shared" si="0"/>
        <v>0</v>
      </c>
      <c r="C92" s="1302"/>
      <c r="D92" s="1302"/>
      <c r="E92" s="1325"/>
      <c r="F92" s="1321"/>
      <c r="G92" s="1321"/>
      <c r="H92" s="1321"/>
      <c r="I92" s="1322"/>
      <c r="J92" s="1302"/>
    </row>
    <row r="93" spans="1:10" ht="14">
      <c r="A93" s="1302"/>
      <c r="B93" s="1309">
        <f t="shared" si="0"/>
        <v>0</v>
      </c>
      <c r="C93" s="1302"/>
      <c r="D93" s="1302"/>
      <c r="E93" s="1325"/>
      <c r="F93" s="1321"/>
      <c r="G93" s="1321"/>
      <c r="H93" s="1321"/>
      <c r="I93" s="1322"/>
      <c r="J93" s="1302"/>
    </row>
    <row r="94" spans="1:10" ht="14">
      <c r="A94" s="1302"/>
      <c r="B94" s="1309">
        <f t="shared" si="0"/>
        <v>0</v>
      </c>
      <c r="C94" s="1302"/>
      <c r="D94" s="1302"/>
      <c r="E94" s="1325"/>
      <c r="F94" s="1321"/>
      <c r="G94" s="1321"/>
      <c r="H94" s="1321"/>
      <c r="I94" s="1322"/>
      <c r="J94" s="1302"/>
    </row>
    <row r="95" spans="1:10" ht="14">
      <c r="A95" s="1302"/>
      <c r="B95" s="1309">
        <f t="shared" si="0"/>
        <v>0</v>
      </c>
      <c r="C95" s="1302"/>
      <c r="D95" s="1302"/>
      <c r="E95" s="1325"/>
      <c r="F95" s="1321"/>
      <c r="G95" s="1321"/>
      <c r="H95" s="1321"/>
      <c r="I95" s="1322"/>
      <c r="J95" s="1302"/>
    </row>
    <row r="96" spans="1:10" ht="14">
      <c r="A96" s="1302"/>
      <c r="B96" s="1325"/>
      <c r="C96" s="1302"/>
      <c r="D96" s="1302"/>
      <c r="E96" s="1325"/>
      <c r="F96" s="1321"/>
      <c r="G96" s="1321"/>
      <c r="H96" s="1321"/>
      <c r="I96" s="1322"/>
      <c r="J96" s="1302"/>
    </row>
    <row r="97" spans="1:10" ht="14">
      <c r="A97" s="1302"/>
      <c r="B97" s="1325"/>
      <c r="C97" s="1302"/>
      <c r="D97" s="1302"/>
      <c r="E97" s="1325"/>
      <c r="F97" s="1321"/>
      <c r="G97" s="1321"/>
      <c r="H97" s="1321"/>
      <c r="I97" s="1322"/>
      <c r="J97" s="1302"/>
    </row>
    <row r="98" spans="1:10" ht="14">
      <c r="A98" s="1302"/>
      <c r="B98" s="1325"/>
      <c r="C98" s="1302"/>
      <c r="D98" s="1302"/>
      <c r="E98" s="1325"/>
      <c r="F98" s="1321"/>
      <c r="G98" s="1321"/>
      <c r="H98" s="1321"/>
      <c r="I98" s="1322"/>
      <c r="J98" s="1302"/>
    </row>
    <row r="99" spans="1:10" ht="14">
      <c r="A99" s="1302"/>
      <c r="B99" s="1325"/>
      <c r="C99" s="1302"/>
      <c r="D99" s="1302"/>
      <c r="E99" s="1325"/>
      <c r="F99" s="1321"/>
      <c r="G99" s="1321"/>
      <c r="H99" s="1321"/>
      <c r="I99" s="1322"/>
      <c r="J99" s="1302"/>
    </row>
    <row r="100" spans="1:10" ht="14">
      <c r="A100" s="1302"/>
      <c r="B100" s="1325"/>
      <c r="C100" s="1302"/>
      <c r="D100" s="1302"/>
      <c r="E100" s="1325"/>
      <c r="F100" s="1321"/>
      <c r="G100" s="1321"/>
      <c r="H100" s="1321"/>
      <c r="I100" s="1322"/>
      <c r="J100" s="1302"/>
    </row>
    <row r="101" spans="1:10" ht="14">
      <c r="A101" s="1302"/>
      <c r="B101" s="1325"/>
      <c r="C101" s="1302"/>
      <c r="D101" s="1302"/>
      <c r="E101" s="1325"/>
      <c r="F101" s="1321"/>
      <c r="G101" s="1321"/>
      <c r="H101" s="1321"/>
      <c r="I101" s="1322"/>
      <c r="J101" s="1302"/>
    </row>
    <row r="102" spans="1:10" ht="14">
      <c r="A102" s="1302"/>
      <c r="B102" s="1325"/>
      <c r="C102" s="1302"/>
      <c r="D102" s="1302"/>
      <c r="E102" s="1325"/>
      <c r="F102" s="1321"/>
      <c r="G102" s="1321"/>
      <c r="H102" s="1321"/>
      <c r="I102" s="1322"/>
      <c r="J102" s="1302"/>
    </row>
    <row r="103" spans="1:10" ht="14">
      <c r="A103" s="1302"/>
      <c r="B103" s="1325"/>
      <c r="C103" s="1302"/>
      <c r="D103" s="1302"/>
      <c r="E103" s="1325"/>
      <c r="F103" s="1321"/>
      <c r="G103" s="1321"/>
      <c r="H103" s="1321"/>
      <c r="I103" s="1322"/>
      <c r="J103" s="1302"/>
    </row>
    <row r="104" spans="1:10" ht="14">
      <c r="A104" s="1302"/>
      <c r="B104" s="1325"/>
      <c r="C104" s="1302"/>
      <c r="D104" s="1302"/>
      <c r="E104" s="1325"/>
      <c r="F104" s="1321"/>
      <c r="G104" s="1321"/>
      <c r="H104" s="1321"/>
      <c r="I104" s="1322"/>
      <c r="J104" s="1302"/>
    </row>
    <row r="105" spans="1:10" ht="14">
      <c r="A105" s="1302"/>
      <c r="B105" s="1325"/>
      <c r="C105" s="1302"/>
      <c r="D105" s="1302"/>
      <c r="E105" s="1325"/>
      <c r="F105" s="1321"/>
      <c r="G105" s="1321"/>
      <c r="H105" s="1321"/>
      <c r="I105" s="1322"/>
      <c r="J105" s="1302"/>
    </row>
    <row r="106" spans="1:10" ht="14">
      <c r="A106" s="1302"/>
      <c r="B106" s="1325"/>
      <c r="C106" s="1302"/>
      <c r="D106" s="1302"/>
      <c r="E106" s="1325"/>
      <c r="F106" s="1321"/>
      <c r="G106" s="1321"/>
      <c r="H106" s="1321"/>
      <c r="I106" s="1322"/>
      <c r="J106" s="1302"/>
    </row>
    <row r="107" spans="1:10" ht="14">
      <c r="A107" s="1302"/>
      <c r="B107" s="1325"/>
      <c r="C107" s="1302"/>
      <c r="D107" s="1302"/>
      <c r="E107" s="1325"/>
      <c r="F107" s="1321"/>
      <c r="G107" s="1321"/>
      <c r="H107" s="1321"/>
      <c r="I107" s="1322"/>
      <c r="J107" s="1302"/>
    </row>
    <row r="108" spans="1:10" ht="14">
      <c r="A108" s="1302"/>
      <c r="B108" s="1325"/>
      <c r="C108" s="1302"/>
      <c r="D108" s="1302"/>
      <c r="E108" s="1325"/>
      <c r="F108" s="1321"/>
      <c r="G108" s="1321"/>
      <c r="H108" s="1321"/>
      <c r="I108" s="1322"/>
      <c r="J108" s="1302"/>
    </row>
    <row r="109" spans="1:10" ht="14">
      <c r="A109" s="1302"/>
      <c r="B109" s="1325"/>
      <c r="C109" s="1302"/>
      <c r="D109" s="1302"/>
      <c r="E109" s="1325"/>
      <c r="F109" s="1321"/>
      <c r="G109" s="1321"/>
      <c r="H109" s="1321"/>
      <c r="I109" s="1322"/>
      <c r="J109" s="1302"/>
    </row>
    <row r="110" spans="1:10" ht="14">
      <c r="A110" s="1302"/>
      <c r="B110" s="1325"/>
      <c r="C110" s="1302"/>
      <c r="D110" s="1302"/>
      <c r="E110" s="1325"/>
      <c r="F110" s="1321"/>
      <c r="G110" s="1321"/>
      <c r="H110" s="1321"/>
      <c r="I110" s="1322"/>
      <c r="J110" s="1302"/>
    </row>
    <row r="111" spans="1:10" ht="14">
      <c r="A111" s="1302"/>
      <c r="B111" s="1325"/>
      <c r="C111" s="1302"/>
      <c r="D111" s="1302"/>
      <c r="E111" s="1325"/>
      <c r="F111" s="1321"/>
      <c r="G111" s="1321"/>
      <c r="H111" s="1321"/>
      <c r="I111" s="1322"/>
      <c r="J111" s="1302"/>
    </row>
    <row r="112" spans="1:10" ht="14">
      <c r="A112" s="1302"/>
      <c r="B112" s="1325"/>
      <c r="C112" s="1302"/>
      <c r="D112" s="1302"/>
      <c r="E112" s="1325"/>
      <c r="F112" s="1321"/>
      <c r="G112" s="1321"/>
      <c r="H112" s="1321"/>
      <c r="I112" s="1322"/>
      <c r="J112" s="1302"/>
    </row>
    <row r="113" spans="1:10" ht="14">
      <c r="A113" s="1302"/>
      <c r="B113" s="1325"/>
      <c r="C113" s="1302"/>
      <c r="D113" s="1302"/>
      <c r="E113" s="1325"/>
      <c r="F113" s="1321"/>
      <c r="G113" s="1321"/>
      <c r="H113" s="1321"/>
      <c r="I113" s="1322"/>
      <c r="J113" s="1302"/>
    </row>
    <row r="114" spans="1:10" ht="14">
      <c r="A114" s="1302"/>
      <c r="B114" s="1325"/>
      <c r="C114" s="1302"/>
      <c r="D114" s="1302"/>
      <c r="E114" s="1325"/>
      <c r="F114" s="1321"/>
      <c r="G114" s="1321"/>
      <c r="H114" s="1321"/>
      <c r="I114" s="1322"/>
      <c r="J114" s="1302"/>
    </row>
    <row r="115" spans="1:10" ht="14">
      <c r="A115" s="1302"/>
      <c r="B115" s="1325"/>
      <c r="C115" s="1302"/>
      <c r="D115" s="1302"/>
      <c r="E115" s="1325"/>
      <c r="F115" s="1321"/>
      <c r="G115" s="1321"/>
      <c r="H115" s="1321"/>
      <c r="I115" s="1322"/>
      <c r="J115" s="1302"/>
    </row>
    <row r="116" spans="1:10" ht="14">
      <c r="A116" s="1302"/>
      <c r="B116" s="1325"/>
      <c r="C116" s="1302"/>
      <c r="D116" s="1302"/>
      <c r="E116" s="1325"/>
      <c r="F116" s="1321"/>
      <c r="G116" s="1321"/>
      <c r="H116" s="1321"/>
      <c r="I116" s="1322"/>
      <c r="J116" s="1302"/>
    </row>
    <row r="117" spans="1:10" ht="14">
      <c r="A117" s="1302"/>
      <c r="B117" s="1325"/>
      <c r="C117" s="1302"/>
      <c r="D117" s="1302"/>
      <c r="E117" s="1325"/>
      <c r="F117" s="1321"/>
      <c r="G117" s="1321"/>
      <c r="H117" s="1321"/>
      <c r="I117" s="1322"/>
      <c r="J117" s="1302"/>
    </row>
    <row r="118" spans="1:10" ht="14">
      <c r="A118" s="1302"/>
      <c r="B118" s="1325"/>
      <c r="C118" s="1302"/>
      <c r="D118" s="1302"/>
      <c r="E118" s="1325"/>
      <c r="F118" s="1321"/>
      <c r="G118" s="1321"/>
      <c r="H118" s="1321"/>
      <c r="I118" s="1322"/>
      <c r="J118" s="1302"/>
    </row>
    <row r="119" spans="1:10" ht="14">
      <c r="A119" s="1302"/>
      <c r="B119" s="1325"/>
      <c r="C119" s="1302"/>
      <c r="D119" s="1302"/>
      <c r="E119" s="1325"/>
      <c r="F119" s="1321"/>
      <c r="G119" s="1321"/>
      <c r="H119" s="1321"/>
      <c r="I119" s="1322"/>
      <c r="J119" s="1302"/>
    </row>
    <row r="120" spans="1:10" ht="14">
      <c r="A120" s="1302"/>
      <c r="B120" s="1325"/>
      <c r="C120" s="1302"/>
      <c r="D120" s="1302"/>
      <c r="E120" s="1325"/>
      <c r="F120" s="1321"/>
      <c r="G120" s="1321"/>
      <c r="H120" s="1321"/>
      <c r="I120" s="1322"/>
      <c r="J120" s="1302"/>
    </row>
    <row r="121" spans="1:10" ht="14">
      <c r="A121" s="1302"/>
      <c r="B121" s="1325"/>
      <c r="C121" s="1302"/>
      <c r="D121" s="1302"/>
      <c r="E121" s="1325"/>
      <c r="F121" s="1326"/>
      <c r="G121" s="1321"/>
      <c r="H121" s="1321"/>
      <c r="I121" s="1322"/>
      <c r="J121" s="1302"/>
    </row>
    <row r="122" spans="1:10" ht="14">
      <c r="A122" s="1302"/>
      <c r="B122" s="1325"/>
      <c r="C122" s="1302"/>
      <c r="D122" s="1302"/>
      <c r="E122" s="1325"/>
      <c r="F122" s="1326"/>
      <c r="G122" s="1321"/>
      <c r="H122" s="1321"/>
      <c r="I122" s="1322"/>
      <c r="J122" s="1302"/>
    </row>
    <row r="123" spans="1:10" ht="14">
      <c r="A123" s="1302"/>
      <c r="B123" s="1325"/>
      <c r="C123" s="1302"/>
      <c r="D123" s="1302"/>
      <c r="E123" s="1325"/>
      <c r="F123" s="1326"/>
      <c r="G123" s="1321"/>
      <c r="H123" s="1321"/>
      <c r="I123" s="1322"/>
      <c r="J123" s="1302"/>
    </row>
    <row r="124" spans="1:10" ht="14">
      <c r="A124" s="1302"/>
      <c r="B124" s="1325"/>
      <c r="C124" s="1302"/>
      <c r="D124" s="1302"/>
      <c r="E124" s="1325"/>
      <c r="F124" s="1326"/>
      <c r="G124" s="1321"/>
      <c r="H124" s="1321"/>
      <c r="I124" s="1322"/>
      <c r="J124" s="1302"/>
    </row>
    <row r="125" spans="1:10" ht="14">
      <c r="A125" s="1302"/>
      <c r="B125" s="1325"/>
      <c r="C125" s="1302"/>
      <c r="D125" s="1302"/>
      <c r="E125" s="1325"/>
      <c r="F125" s="1326"/>
      <c r="G125" s="1321"/>
      <c r="H125" s="1321"/>
      <c r="I125" s="1322"/>
      <c r="J125" s="1302"/>
    </row>
    <row r="126" spans="1:10" ht="14">
      <c r="A126" s="1302"/>
      <c r="B126" s="1325"/>
      <c r="C126" s="1302"/>
      <c r="D126" s="1302"/>
      <c r="E126" s="1325"/>
      <c r="F126" s="1326"/>
      <c r="G126" s="1321"/>
      <c r="H126" s="1321"/>
      <c r="I126" s="1322"/>
      <c r="J126" s="1302"/>
    </row>
    <row r="127" spans="1:10" ht="14">
      <c r="A127" s="1302"/>
      <c r="B127" s="1325"/>
      <c r="C127" s="1302"/>
      <c r="D127" s="1302"/>
      <c r="E127" s="1325"/>
      <c r="F127" s="1326"/>
      <c r="G127" s="1321"/>
      <c r="H127" s="1321"/>
      <c r="I127" s="1322"/>
      <c r="J127" s="1302"/>
    </row>
    <row r="128" spans="1:10" ht="14">
      <c r="A128" s="1302"/>
      <c r="B128" s="1325"/>
      <c r="C128" s="1302"/>
      <c r="D128" s="1302"/>
      <c r="E128" s="1325"/>
      <c r="F128" s="1326"/>
      <c r="G128" s="1321"/>
      <c r="H128" s="1321"/>
      <c r="I128" s="1322"/>
      <c r="J128" s="1302"/>
    </row>
    <row r="129" spans="1:10" ht="14">
      <c r="A129" s="1302"/>
      <c r="B129" s="1325"/>
      <c r="C129" s="1302"/>
      <c r="D129" s="1302"/>
      <c r="E129" s="1325"/>
      <c r="F129" s="1326"/>
      <c r="G129" s="1321"/>
      <c r="H129" s="1321"/>
      <c r="I129" s="1322"/>
      <c r="J129" s="1302"/>
    </row>
    <row r="130" spans="1:10" ht="14">
      <c r="A130" s="1302"/>
      <c r="B130" s="1325"/>
      <c r="C130" s="1302"/>
      <c r="D130" s="1302"/>
      <c r="E130" s="1325"/>
      <c r="F130" s="1326"/>
      <c r="G130" s="1321"/>
      <c r="H130" s="1321"/>
      <c r="I130" s="1322"/>
      <c r="J130" s="1302"/>
    </row>
    <row r="131" spans="1:10" ht="14">
      <c r="A131" s="1302"/>
      <c r="B131" s="1325"/>
      <c r="C131" s="1302"/>
      <c r="D131" s="1302"/>
      <c r="E131" s="1325"/>
      <c r="F131" s="1326"/>
      <c r="G131" s="1321"/>
      <c r="H131" s="1321"/>
      <c r="I131" s="1322"/>
      <c r="J131" s="1302"/>
    </row>
    <row r="132" spans="1:10" ht="14">
      <c r="A132" s="1302"/>
      <c r="B132" s="1325"/>
      <c r="C132" s="1302"/>
      <c r="D132" s="1302"/>
      <c r="E132" s="1325"/>
      <c r="F132" s="1326"/>
      <c r="G132" s="1321"/>
      <c r="H132" s="1321"/>
      <c r="I132" s="1322"/>
      <c r="J132" s="1302"/>
    </row>
    <row r="133" spans="1:10" ht="14">
      <c r="A133" s="1302"/>
      <c r="B133" s="1325"/>
      <c r="C133" s="1302"/>
      <c r="D133" s="1302"/>
      <c r="E133" s="1325"/>
      <c r="F133" s="1326"/>
      <c r="G133" s="1321"/>
      <c r="H133" s="1321"/>
      <c r="I133" s="1322"/>
      <c r="J133" s="1302"/>
    </row>
    <row r="134" spans="1:10" ht="14">
      <c r="A134" s="1302"/>
      <c r="B134" s="1325"/>
      <c r="C134" s="1302"/>
      <c r="D134" s="1302"/>
      <c r="E134" s="1325"/>
      <c r="F134" s="1326"/>
      <c r="G134" s="1321"/>
      <c r="H134" s="1321"/>
      <c r="I134" s="1322"/>
      <c r="J134" s="1302"/>
    </row>
    <row r="135" spans="1:10" ht="14">
      <c r="A135" s="1302"/>
      <c r="B135" s="1325"/>
      <c r="C135" s="1302"/>
      <c r="D135" s="1302"/>
      <c r="E135" s="1325"/>
      <c r="F135" s="1326"/>
      <c r="G135" s="1321"/>
      <c r="H135" s="1321"/>
      <c r="I135" s="1322"/>
      <c r="J135" s="1302"/>
    </row>
    <row r="136" spans="1:10" ht="14">
      <c r="A136" s="1302"/>
      <c r="B136" s="1325"/>
      <c r="C136" s="1302"/>
      <c r="D136" s="1302"/>
      <c r="E136" s="1325"/>
      <c r="F136" s="1326"/>
      <c r="G136" s="1321"/>
      <c r="H136" s="1321"/>
      <c r="I136" s="1322"/>
      <c r="J136" s="1302"/>
    </row>
    <row r="137" spans="1:10" ht="14">
      <c r="A137" s="1302"/>
      <c r="B137" s="1325"/>
      <c r="C137" s="1302"/>
      <c r="D137" s="1302"/>
      <c r="E137" s="1325"/>
      <c r="F137" s="1326"/>
      <c r="G137" s="1321"/>
      <c r="H137" s="1321"/>
      <c r="I137" s="1322"/>
      <c r="J137" s="1302"/>
    </row>
    <row r="138" spans="1:10" ht="14">
      <c r="A138" s="1302"/>
      <c r="B138" s="1325"/>
      <c r="C138" s="1302"/>
      <c r="D138" s="1302"/>
      <c r="E138" s="1325"/>
      <c r="F138" s="1326"/>
      <c r="G138" s="1321"/>
      <c r="H138" s="1321"/>
      <c r="I138" s="1322"/>
      <c r="J138" s="1302"/>
    </row>
    <row r="139" spans="1:10" ht="14">
      <c r="A139" s="1302"/>
      <c r="B139" s="1325"/>
      <c r="C139" s="1302"/>
      <c r="D139" s="1302"/>
      <c r="E139" s="1325"/>
      <c r="F139" s="1326"/>
      <c r="G139" s="1321"/>
      <c r="H139" s="1321"/>
      <c r="I139" s="1322"/>
      <c r="J139" s="1302"/>
    </row>
    <row r="140" spans="1:10" ht="14">
      <c r="A140" s="1302"/>
      <c r="B140" s="1325"/>
      <c r="C140" s="1302"/>
      <c r="D140" s="1302"/>
      <c r="E140" s="1325"/>
      <c r="F140" s="1326"/>
      <c r="G140" s="1321"/>
      <c r="H140" s="1321"/>
      <c r="I140" s="1322"/>
      <c r="J140" s="1302"/>
    </row>
    <row r="141" spans="1:10" ht="14">
      <c r="A141" s="1302"/>
      <c r="B141" s="1325"/>
      <c r="C141" s="1302"/>
      <c r="D141" s="1302"/>
      <c r="E141" s="1325"/>
      <c r="F141" s="1326"/>
      <c r="G141" s="1321"/>
      <c r="H141" s="1321"/>
      <c r="I141" s="1322"/>
      <c r="J141" s="1302"/>
    </row>
    <row r="142" spans="1:10" ht="14">
      <c r="A142" s="1302"/>
      <c r="B142" s="1325"/>
      <c r="C142" s="1302"/>
      <c r="D142" s="1302"/>
      <c r="E142" s="1325"/>
      <c r="F142" s="1326"/>
      <c r="G142" s="1321"/>
      <c r="H142" s="1321"/>
      <c r="I142" s="1322"/>
      <c r="J142" s="1302"/>
    </row>
    <row r="143" spans="1:10" ht="14">
      <c r="A143" s="1302"/>
      <c r="B143" s="1325"/>
      <c r="C143" s="1302"/>
      <c r="D143" s="1302"/>
      <c r="E143" s="1325"/>
      <c r="F143" s="1326"/>
      <c r="G143" s="1321"/>
      <c r="H143" s="1321"/>
      <c r="I143" s="1322"/>
      <c r="J143" s="1302"/>
    </row>
    <row r="144" spans="1:10" ht="14">
      <c r="A144" s="1302"/>
      <c r="B144" s="1325"/>
      <c r="C144" s="1302"/>
      <c r="D144" s="1302"/>
      <c r="E144" s="1325"/>
      <c r="F144" s="1326"/>
      <c r="G144" s="1321"/>
      <c r="H144" s="1321"/>
      <c r="I144" s="1322"/>
      <c r="J144" s="1302"/>
    </row>
    <row r="145" spans="1:10" ht="14">
      <c r="A145" s="1302"/>
      <c r="B145" s="1325"/>
      <c r="C145" s="1302"/>
      <c r="D145" s="1302"/>
      <c r="E145" s="1325"/>
      <c r="F145" s="1326"/>
      <c r="G145" s="1321"/>
      <c r="H145" s="1321"/>
      <c r="I145" s="1322"/>
      <c r="J145" s="1302"/>
    </row>
    <row r="146" spans="1:10" ht="14">
      <c r="A146" s="1302"/>
      <c r="B146" s="1325"/>
      <c r="C146" s="1302"/>
      <c r="D146" s="1302"/>
      <c r="E146" s="1325"/>
      <c r="F146" s="1326"/>
      <c r="G146" s="1321"/>
      <c r="H146" s="1321"/>
      <c r="I146" s="1322"/>
      <c r="J146" s="1302"/>
    </row>
    <row r="147" spans="1:10" ht="14">
      <c r="A147" s="1302"/>
      <c r="B147" s="1325"/>
      <c r="C147" s="1302"/>
      <c r="D147" s="1302"/>
      <c r="E147" s="1325"/>
      <c r="F147" s="1326"/>
      <c r="G147" s="1321"/>
      <c r="H147" s="1321"/>
      <c r="I147" s="1322"/>
      <c r="J147" s="1302"/>
    </row>
    <row r="148" spans="1:10" ht="14">
      <c r="A148" s="1302"/>
      <c r="B148" s="1325"/>
      <c r="C148" s="1302"/>
      <c r="D148" s="1302"/>
      <c r="E148" s="1325"/>
      <c r="F148" s="1326"/>
      <c r="G148" s="1321"/>
      <c r="H148" s="1321"/>
      <c r="I148" s="1322"/>
      <c r="J148" s="1302"/>
    </row>
    <row r="149" spans="1:10" ht="14">
      <c r="A149" s="1302"/>
      <c r="B149" s="1325"/>
      <c r="C149" s="1302"/>
      <c r="D149" s="1302"/>
      <c r="E149" s="1325"/>
      <c r="F149" s="1326"/>
      <c r="G149" s="1321"/>
      <c r="H149" s="1321"/>
      <c r="I149" s="1322"/>
      <c r="J149" s="1302"/>
    </row>
    <row r="150" spans="1:10" ht="14">
      <c r="A150" s="1302"/>
      <c r="B150" s="1325"/>
      <c r="C150" s="1302"/>
      <c r="D150" s="1302"/>
      <c r="E150" s="1325"/>
      <c r="F150" s="1326"/>
      <c r="G150" s="1321"/>
      <c r="H150" s="1321"/>
      <c r="I150" s="1322"/>
      <c r="J150" s="1302"/>
    </row>
    <row r="151" spans="1:10" ht="14">
      <c r="A151" s="1302"/>
      <c r="B151" s="1325"/>
      <c r="C151" s="1302"/>
      <c r="D151" s="1302"/>
      <c r="E151" s="1325"/>
      <c r="F151" s="1326"/>
      <c r="G151" s="1321"/>
      <c r="H151" s="1321"/>
      <c r="I151" s="1322"/>
      <c r="J151" s="1302"/>
    </row>
    <row r="152" spans="1:10" ht="14">
      <c r="A152" s="1302"/>
      <c r="B152" s="1325"/>
      <c r="C152" s="1302"/>
      <c r="D152" s="1302"/>
      <c r="E152" s="1325"/>
      <c r="F152" s="1326"/>
      <c r="G152" s="1321"/>
      <c r="H152" s="1321"/>
      <c r="I152" s="1322"/>
      <c r="J152" s="1302"/>
    </row>
    <row r="153" spans="1:10" ht="14">
      <c r="A153" s="1302"/>
      <c r="B153" s="1325"/>
      <c r="C153" s="1302"/>
      <c r="D153" s="1302"/>
      <c r="E153" s="1325"/>
      <c r="F153" s="1326"/>
      <c r="G153" s="1321"/>
      <c r="H153" s="1321"/>
      <c r="I153" s="1322"/>
      <c r="J153" s="1302"/>
    </row>
    <row r="154" spans="1:10" ht="14">
      <c r="A154" s="1302"/>
      <c r="B154" s="1325"/>
      <c r="C154" s="1302"/>
      <c r="D154" s="1302"/>
      <c r="E154" s="1325"/>
      <c r="F154" s="1326"/>
      <c r="G154" s="1321"/>
      <c r="H154" s="1321"/>
      <c r="I154" s="1322"/>
      <c r="J154" s="1302"/>
    </row>
    <row r="155" spans="1:10" ht="14">
      <c r="A155" s="1302"/>
      <c r="B155" s="1325"/>
      <c r="C155" s="1302"/>
      <c r="D155" s="1302"/>
      <c r="E155" s="1325"/>
      <c r="F155" s="1326"/>
      <c r="G155" s="1321"/>
      <c r="H155" s="1321"/>
      <c r="I155" s="1322"/>
      <c r="J155" s="1302"/>
    </row>
    <row r="156" spans="1:10" ht="14">
      <c r="A156" s="1302"/>
      <c r="B156" s="1325"/>
      <c r="C156" s="1302"/>
      <c r="D156" s="1302"/>
      <c r="E156" s="1325"/>
      <c r="F156" s="1326"/>
      <c r="G156" s="1321"/>
      <c r="H156" s="1321"/>
      <c r="I156" s="1322"/>
      <c r="J156" s="1302"/>
    </row>
    <row r="157" spans="1:10" ht="14">
      <c r="A157" s="1302"/>
      <c r="B157" s="1325"/>
      <c r="C157" s="1302"/>
      <c r="D157" s="1302"/>
      <c r="E157" s="1325"/>
      <c r="F157" s="1326"/>
      <c r="G157" s="1321"/>
      <c r="H157" s="1321"/>
      <c r="I157" s="1322"/>
      <c r="J157" s="1302"/>
    </row>
    <row r="158" spans="1:10" ht="14">
      <c r="A158" s="1302"/>
      <c r="B158" s="1325"/>
      <c r="C158" s="1302"/>
      <c r="D158" s="1302"/>
      <c r="E158" s="1325"/>
      <c r="F158" s="1326"/>
      <c r="G158" s="1321"/>
      <c r="H158" s="1321"/>
      <c r="I158" s="1322"/>
      <c r="J158" s="1302"/>
    </row>
    <row r="159" spans="1:10" ht="14">
      <c r="A159" s="1302"/>
      <c r="B159" s="1325"/>
      <c r="C159" s="1302"/>
      <c r="D159" s="1302"/>
      <c r="E159" s="1325"/>
      <c r="F159" s="1326"/>
      <c r="G159" s="1321"/>
      <c r="H159" s="1321"/>
      <c r="I159" s="1322"/>
      <c r="J159" s="1302"/>
    </row>
    <row r="160" spans="1:10" ht="14">
      <c r="A160" s="1302"/>
      <c r="B160" s="1325"/>
      <c r="C160" s="1302"/>
      <c r="D160" s="1302"/>
      <c r="E160" s="1325"/>
      <c r="F160" s="1326"/>
      <c r="G160" s="1321"/>
      <c r="H160" s="1321"/>
      <c r="I160" s="1322"/>
      <c r="J160" s="1302"/>
    </row>
    <row r="161" spans="1:10" ht="14">
      <c r="A161" s="1302"/>
      <c r="B161" s="1325"/>
      <c r="C161" s="1302"/>
      <c r="D161" s="1302"/>
      <c r="E161" s="1325"/>
      <c r="F161" s="1326"/>
      <c r="G161" s="1321"/>
      <c r="H161" s="1321"/>
      <c r="I161" s="1322"/>
      <c r="J161" s="1302"/>
    </row>
    <row r="162" spans="1:10" ht="14">
      <c r="A162" s="1302"/>
      <c r="B162" s="1325"/>
      <c r="C162" s="1302"/>
      <c r="D162" s="1302"/>
      <c r="E162" s="1325"/>
      <c r="F162" s="1326"/>
      <c r="G162" s="1321"/>
      <c r="H162" s="1321"/>
      <c r="I162" s="1322"/>
      <c r="J162" s="1302"/>
    </row>
    <row r="163" spans="1:10" ht="14">
      <c r="A163" s="1302"/>
      <c r="B163" s="1325"/>
      <c r="C163" s="1302"/>
      <c r="D163" s="1302"/>
      <c r="E163" s="1325"/>
      <c r="F163" s="1326"/>
      <c r="G163" s="1321"/>
      <c r="H163" s="1321"/>
      <c r="I163" s="1322"/>
      <c r="J163" s="1302"/>
    </row>
    <row r="164" spans="1:10" ht="14">
      <c r="A164" s="1302"/>
      <c r="B164" s="1325"/>
      <c r="C164" s="1302"/>
      <c r="D164" s="1302"/>
      <c r="E164" s="1325"/>
      <c r="F164" s="1326"/>
      <c r="G164" s="1321"/>
      <c r="H164" s="1321"/>
      <c r="I164" s="1322"/>
      <c r="J164" s="1302"/>
    </row>
    <row r="165" spans="1:10" ht="14">
      <c r="A165" s="1302"/>
      <c r="B165" s="1325"/>
      <c r="C165" s="1302"/>
      <c r="D165" s="1302"/>
      <c r="E165" s="1325"/>
      <c r="F165" s="1326"/>
      <c r="G165" s="1321"/>
      <c r="H165" s="1321"/>
      <c r="I165" s="1322"/>
      <c r="J165" s="1302"/>
    </row>
    <row r="166" spans="1:10" ht="14">
      <c r="A166" s="1302"/>
      <c r="B166" s="1325"/>
      <c r="C166" s="1302"/>
      <c r="D166" s="1302"/>
      <c r="E166" s="1325"/>
      <c r="F166" s="1326"/>
      <c r="G166" s="1321"/>
      <c r="H166" s="1321"/>
      <c r="I166" s="1322"/>
      <c r="J166" s="1302"/>
    </row>
    <row r="167" spans="1:10" ht="14">
      <c r="A167" s="1302"/>
      <c r="B167" s="1325"/>
      <c r="C167" s="1302"/>
      <c r="D167" s="1302"/>
      <c r="E167" s="1325"/>
      <c r="F167" s="1326"/>
      <c r="G167" s="1321"/>
      <c r="H167" s="1321"/>
      <c r="I167" s="1322"/>
      <c r="J167" s="1302"/>
    </row>
    <row r="168" spans="1:10" ht="14">
      <c r="A168" s="1302"/>
      <c r="B168" s="1325"/>
      <c r="C168" s="1302"/>
      <c r="D168" s="1302"/>
      <c r="E168" s="1325"/>
      <c r="F168" s="1326"/>
      <c r="G168" s="1321"/>
      <c r="H168" s="1321"/>
      <c r="I168" s="1322"/>
      <c r="J168" s="1302"/>
    </row>
    <row r="169" spans="1:10" ht="14">
      <c r="A169" s="1302"/>
      <c r="B169" s="1325"/>
      <c r="C169" s="1302"/>
      <c r="D169" s="1302"/>
      <c r="E169" s="1325"/>
      <c r="F169" s="1326"/>
      <c r="G169" s="1321"/>
      <c r="H169" s="1321"/>
      <c r="I169" s="1322"/>
      <c r="J169" s="1302"/>
    </row>
    <row r="170" spans="1:10" ht="14">
      <c r="A170" s="1302"/>
      <c r="B170" s="1325"/>
      <c r="C170" s="1302"/>
      <c r="D170" s="1302"/>
      <c r="E170" s="1325"/>
      <c r="F170" s="1326"/>
      <c r="G170" s="1321"/>
      <c r="H170" s="1321"/>
      <c r="I170" s="1322"/>
      <c r="J170" s="1302"/>
    </row>
    <row r="171" spans="1:10" ht="14">
      <c r="A171" s="1302"/>
      <c r="B171" s="1325"/>
      <c r="C171" s="1302"/>
      <c r="D171" s="1302"/>
      <c r="E171" s="1325"/>
      <c r="F171" s="1326"/>
      <c r="G171" s="1321"/>
      <c r="H171" s="1321"/>
      <c r="I171" s="1322"/>
      <c r="J171" s="1302"/>
    </row>
    <row r="172" spans="1:10" ht="14">
      <c r="A172" s="1302"/>
      <c r="B172" s="1325"/>
      <c r="C172" s="1302"/>
      <c r="D172" s="1302"/>
      <c r="E172" s="1325"/>
      <c r="F172" s="1326"/>
      <c r="G172" s="1321"/>
      <c r="H172" s="1321"/>
      <c r="I172" s="1322"/>
      <c r="J172" s="1302"/>
    </row>
    <row r="173" spans="1:10" ht="14">
      <c r="A173" s="1302"/>
      <c r="B173" s="1325"/>
      <c r="C173" s="1302"/>
      <c r="D173" s="1302"/>
      <c r="E173" s="1325"/>
      <c r="F173" s="1326"/>
      <c r="G173" s="1321"/>
      <c r="H173" s="1321"/>
      <c r="I173" s="1322"/>
      <c r="J173" s="1302"/>
    </row>
    <row r="174" spans="1:10" ht="14">
      <c r="A174" s="1302"/>
      <c r="B174" s="1325"/>
      <c r="C174" s="1302"/>
      <c r="D174" s="1302"/>
      <c r="E174" s="1325"/>
      <c r="F174" s="1326"/>
      <c r="G174" s="1321"/>
      <c r="H174" s="1321"/>
      <c r="I174" s="1322"/>
      <c r="J174" s="1302"/>
    </row>
    <row r="175" spans="1:10" ht="14">
      <c r="A175" s="1302"/>
      <c r="B175" s="1325"/>
      <c r="C175" s="1302"/>
      <c r="D175" s="1302"/>
      <c r="E175" s="1325"/>
      <c r="F175" s="1326"/>
      <c r="G175" s="1321"/>
      <c r="H175" s="1321"/>
      <c r="I175" s="1322"/>
      <c r="J175" s="1302"/>
    </row>
    <row r="176" spans="1:10" ht="14">
      <c r="A176" s="1302"/>
      <c r="B176" s="1325"/>
      <c r="C176" s="1302"/>
      <c r="D176" s="1302"/>
      <c r="E176" s="1325"/>
      <c r="F176" s="1326"/>
      <c r="G176" s="1321"/>
      <c r="H176" s="1321"/>
      <c r="I176" s="1322"/>
      <c r="J176" s="1302"/>
    </row>
    <row r="177" spans="1:10" ht="14">
      <c r="A177" s="1302"/>
      <c r="B177" s="1325"/>
      <c r="C177" s="1302"/>
      <c r="D177" s="1302"/>
      <c r="E177" s="1325"/>
      <c r="F177" s="1326"/>
      <c r="G177" s="1321"/>
      <c r="H177" s="1321"/>
      <c r="I177" s="1322"/>
      <c r="J177" s="1302"/>
    </row>
    <row r="178" spans="1:10" ht="14">
      <c r="A178" s="1302"/>
      <c r="B178" s="1325"/>
      <c r="C178" s="1302"/>
      <c r="D178" s="1302"/>
      <c r="E178" s="1325"/>
      <c r="F178" s="1326"/>
      <c r="G178" s="1321"/>
      <c r="H178" s="1321"/>
      <c r="I178" s="1322"/>
      <c r="J178" s="1302"/>
    </row>
    <row r="179" spans="1:10" ht="14">
      <c r="A179" s="1302"/>
      <c r="B179" s="1325"/>
      <c r="C179" s="1302"/>
      <c r="D179" s="1302"/>
      <c r="E179" s="1325"/>
      <c r="F179" s="1326"/>
      <c r="G179" s="1321"/>
      <c r="H179" s="1321"/>
      <c r="I179" s="1322"/>
      <c r="J179" s="1302"/>
    </row>
    <row r="180" spans="1:10" ht="14">
      <c r="A180" s="1302"/>
      <c r="B180" s="1325"/>
      <c r="C180" s="1302"/>
      <c r="D180" s="1302"/>
      <c r="E180" s="1325"/>
      <c r="F180" s="1326"/>
      <c r="G180" s="1321"/>
      <c r="H180" s="1321"/>
      <c r="I180" s="1322"/>
      <c r="J180" s="1302"/>
    </row>
    <row r="181" spans="1:10" ht="14">
      <c r="A181" s="1302"/>
      <c r="B181" s="1325"/>
      <c r="C181" s="1302"/>
      <c r="D181" s="1302"/>
      <c r="E181" s="1325"/>
      <c r="F181" s="1326"/>
      <c r="G181" s="1321"/>
      <c r="H181" s="1321"/>
      <c r="I181" s="1322"/>
      <c r="J181" s="1302"/>
    </row>
    <row r="182" spans="1:10" ht="14">
      <c r="A182" s="1302"/>
      <c r="B182" s="1325"/>
      <c r="C182" s="1302"/>
      <c r="D182" s="1302"/>
      <c r="E182" s="1325"/>
      <c r="F182" s="1326"/>
      <c r="G182" s="1321"/>
      <c r="H182" s="1321"/>
      <c r="I182" s="1322"/>
      <c r="J182" s="1302"/>
    </row>
    <row r="183" spans="1:10" ht="14">
      <c r="A183" s="1302"/>
      <c r="B183" s="1325"/>
      <c r="C183" s="1302"/>
      <c r="D183" s="1302"/>
      <c r="E183" s="1325"/>
      <c r="F183" s="1326"/>
      <c r="G183" s="1321"/>
      <c r="H183" s="1321"/>
      <c r="I183" s="1322"/>
      <c r="J183" s="1302"/>
    </row>
    <row r="184" spans="1:10" ht="14">
      <c r="A184" s="1302"/>
      <c r="B184" s="1325"/>
      <c r="C184" s="1302"/>
      <c r="D184" s="1302"/>
      <c r="E184" s="1325"/>
      <c r="F184" s="1326"/>
      <c r="G184" s="1321"/>
      <c r="H184" s="1321"/>
      <c r="I184" s="1322"/>
      <c r="J184" s="1302"/>
    </row>
    <row r="185" spans="1:10" ht="14">
      <c r="A185" s="1302"/>
      <c r="B185" s="1325"/>
      <c r="C185" s="1302"/>
      <c r="D185" s="1302"/>
      <c r="E185" s="1325"/>
      <c r="F185" s="1326"/>
      <c r="G185" s="1321"/>
      <c r="H185" s="1321"/>
      <c r="I185" s="1322"/>
      <c r="J185" s="1302"/>
    </row>
    <row r="186" spans="1:10" ht="14">
      <c r="A186" s="1302"/>
      <c r="B186" s="1325"/>
      <c r="C186" s="1302"/>
      <c r="D186" s="1302"/>
      <c r="E186" s="1325"/>
      <c r="F186" s="1326"/>
      <c r="G186" s="1321"/>
      <c r="H186" s="1321"/>
      <c r="I186" s="1322"/>
      <c r="J186" s="1302"/>
    </row>
    <row r="187" spans="1:10" ht="14">
      <c r="A187" s="1302"/>
      <c r="B187" s="1325"/>
      <c r="C187" s="1302"/>
      <c r="D187" s="1302"/>
      <c r="E187" s="1325"/>
      <c r="F187" s="1326"/>
      <c r="G187" s="1321"/>
      <c r="H187" s="1321"/>
      <c r="I187" s="1322"/>
      <c r="J187" s="1302"/>
    </row>
    <row r="188" spans="1:10" ht="14">
      <c r="A188" s="1302"/>
      <c r="B188" s="1325"/>
      <c r="C188" s="1302"/>
      <c r="D188" s="1302"/>
      <c r="E188" s="1325"/>
      <c r="F188" s="1326"/>
      <c r="G188" s="1321"/>
      <c r="H188" s="1321"/>
      <c r="I188" s="1322"/>
      <c r="J188" s="1302"/>
    </row>
    <row r="189" spans="1:10" ht="14">
      <c r="A189" s="1302"/>
      <c r="B189" s="1325"/>
      <c r="C189" s="1302"/>
      <c r="D189" s="1302"/>
      <c r="E189" s="1325"/>
      <c r="F189" s="1326"/>
      <c r="G189" s="1321"/>
      <c r="H189" s="1321"/>
      <c r="I189" s="1322"/>
      <c r="J189" s="1302"/>
    </row>
    <row r="190" spans="1:10" ht="14">
      <c r="A190" s="1302"/>
      <c r="B190" s="1325"/>
      <c r="C190" s="1302"/>
      <c r="D190" s="1302"/>
      <c r="E190" s="1325"/>
      <c r="F190" s="1326"/>
      <c r="G190" s="1321"/>
      <c r="H190" s="1321"/>
      <c r="I190" s="1322"/>
      <c r="J190" s="1302"/>
    </row>
    <row r="191" spans="1:10" ht="14">
      <c r="A191" s="1302"/>
      <c r="B191" s="1325"/>
      <c r="C191" s="1302"/>
      <c r="D191" s="1302"/>
      <c r="E191" s="1325"/>
      <c r="F191" s="1326"/>
      <c r="G191" s="1321"/>
      <c r="H191" s="1321"/>
      <c r="I191" s="1322"/>
      <c r="J191" s="1302"/>
    </row>
    <row r="192" spans="1:10" ht="14">
      <c r="A192" s="1302"/>
      <c r="B192" s="1325"/>
      <c r="C192" s="1302"/>
      <c r="D192" s="1302"/>
      <c r="E192" s="1325"/>
      <c r="F192" s="1326"/>
      <c r="G192" s="1321"/>
      <c r="H192" s="1321"/>
      <c r="I192" s="1322"/>
      <c r="J192" s="1302"/>
    </row>
    <row r="193" spans="1:10" ht="14">
      <c r="A193" s="1302"/>
      <c r="B193" s="1325"/>
      <c r="C193" s="1302"/>
      <c r="D193" s="1302"/>
      <c r="E193" s="1325"/>
      <c r="F193" s="1302"/>
      <c r="G193" s="1325"/>
      <c r="H193" s="1325"/>
      <c r="I193" s="1322"/>
      <c r="J193" s="1302"/>
    </row>
    <row r="194" spans="1:10" ht="14">
      <c r="A194" s="1302"/>
      <c r="B194" s="1325"/>
      <c r="C194" s="1302"/>
      <c r="D194" s="1302"/>
      <c r="E194" s="1325"/>
      <c r="F194" s="1302"/>
      <c r="G194" s="1325"/>
      <c r="H194" s="1325"/>
      <c r="I194" s="1322"/>
      <c r="J194" s="1302"/>
    </row>
    <row r="195" spans="1:10" ht="14">
      <c r="A195" s="1302"/>
      <c r="B195" s="1325"/>
      <c r="C195" s="1302"/>
      <c r="D195" s="1302"/>
      <c r="E195" s="1325"/>
      <c r="F195" s="1302"/>
      <c r="G195" s="1325"/>
      <c r="H195" s="1325"/>
      <c r="I195" s="1322"/>
      <c r="J195" s="1302"/>
    </row>
    <row r="196" spans="1:10" ht="14">
      <c r="A196" s="1302"/>
      <c r="B196" s="1325"/>
      <c r="C196" s="1302"/>
      <c r="D196" s="1302"/>
      <c r="E196" s="1325"/>
      <c r="F196" s="1302"/>
      <c r="G196" s="1325"/>
      <c r="H196" s="1325"/>
      <c r="I196" s="1322"/>
      <c r="J196" s="1302"/>
    </row>
    <row r="197" spans="1:10" ht="14">
      <c r="A197" s="1302"/>
      <c r="B197" s="1325"/>
      <c r="C197" s="1302"/>
      <c r="D197" s="1302"/>
      <c r="E197" s="1325"/>
      <c r="F197" s="1302"/>
      <c r="G197" s="1325"/>
      <c r="H197" s="1325"/>
      <c r="I197" s="1322"/>
      <c r="J197" s="1302"/>
    </row>
    <row r="198" spans="1:10" ht="14">
      <c r="A198" s="1302"/>
      <c r="B198" s="1325"/>
      <c r="C198" s="1302"/>
      <c r="D198" s="1302"/>
      <c r="E198" s="1325"/>
      <c r="F198" s="1302"/>
      <c r="G198" s="1325"/>
      <c r="H198" s="1325"/>
      <c r="I198" s="1322"/>
      <c r="J198" s="1302"/>
    </row>
    <row r="199" spans="1:10" ht="14">
      <c r="A199" s="1302"/>
      <c r="B199" s="1325"/>
      <c r="C199" s="1302"/>
      <c r="D199" s="1302"/>
      <c r="E199" s="1325"/>
      <c r="F199" s="1302"/>
      <c r="G199" s="1325"/>
      <c r="H199" s="1325"/>
      <c r="I199" s="1322"/>
      <c r="J199" s="1302"/>
    </row>
    <row r="200" spans="1:10" ht="14">
      <c r="A200" s="1302"/>
      <c r="B200" s="1325"/>
      <c r="C200" s="1302"/>
      <c r="D200" s="1302"/>
      <c r="E200" s="1325"/>
      <c r="F200" s="1302"/>
      <c r="G200" s="1325"/>
      <c r="H200" s="1325"/>
      <c r="I200" s="1322"/>
      <c r="J200" s="1302"/>
    </row>
    <row r="201" spans="1:10" ht="14">
      <c r="A201" s="1302"/>
      <c r="B201" s="1325"/>
      <c r="C201" s="1302"/>
      <c r="D201" s="1302"/>
      <c r="E201" s="1325"/>
      <c r="F201" s="1302"/>
      <c r="G201" s="1325"/>
      <c r="H201" s="1325"/>
      <c r="I201" s="1322"/>
      <c r="J201" s="1302"/>
    </row>
    <row r="202" spans="1:10" ht="14">
      <c r="A202" s="1302"/>
      <c r="B202" s="1325"/>
      <c r="C202" s="1302"/>
      <c r="D202" s="1302"/>
      <c r="E202" s="1325"/>
      <c r="F202" s="1302"/>
      <c r="G202" s="1325"/>
      <c r="H202" s="1325"/>
      <c r="I202" s="1322"/>
      <c r="J202" s="1302"/>
    </row>
    <row r="203" spans="1:10" ht="14">
      <c r="A203" s="1302"/>
      <c r="B203" s="1325"/>
      <c r="C203" s="1302"/>
      <c r="D203" s="1302"/>
      <c r="E203" s="1325"/>
      <c r="F203" s="1302"/>
      <c r="G203" s="1325"/>
      <c r="H203" s="1325"/>
      <c r="I203" s="1322"/>
      <c r="J203" s="1302"/>
    </row>
    <row r="204" spans="1:10" ht="14">
      <c r="A204" s="1302"/>
      <c r="B204" s="1325"/>
      <c r="C204" s="1302"/>
      <c r="D204" s="1302"/>
      <c r="E204" s="1325"/>
      <c r="F204" s="1302"/>
      <c r="G204" s="1325"/>
      <c r="H204" s="1325"/>
      <c r="I204" s="1322"/>
      <c r="J204" s="1302"/>
    </row>
    <row r="205" spans="1:10" ht="14">
      <c r="A205" s="1302"/>
      <c r="B205" s="1325"/>
      <c r="C205" s="1302"/>
      <c r="D205" s="1302"/>
      <c r="E205" s="1325"/>
      <c r="F205" s="1302"/>
      <c r="G205" s="1325"/>
      <c r="H205" s="1325"/>
      <c r="I205" s="1322"/>
      <c r="J205" s="1302"/>
    </row>
    <row r="206" spans="1:10" ht="14">
      <c r="A206" s="1302"/>
      <c r="B206" s="1325"/>
      <c r="C206" s="1302"/>
      <c r="D206" s="1302"/>
      <c r="E206" s="1325"/>
      <c r="F206" s="1302"/>
      <c r="G206" s="1325"/>
      <c r="H206" s="1325"/>
      <c r="I206" s="1322"/>
      <c r="J206" s="1302"/>
    </row>
    <row r="207" spans="1:10" ht="14">
      <c r="A207" s="1302"/>
      <c r="B207" s="1325"/>
      <c r="C207" s="1302"/>
      <c r="D207" s="1302"/>
      <c r="E207" s="1325"/>
      <c r="F207" s="1302"/>
      <c r="G207" s="1325"/>
      <c r="H207" s="1325"/>
      <c r="I207" s="1322"/>
      <c r="J207" s="1302"/>
    </row>
    <row r="208" spans="1:10" ht="14">
      <c r="A208" s="1302"/>
      <c r="B208" s="1325"/>
      <c r="C208" s="1302"/>
      <c r="D208" s="1302"/>
      <c r="E208" s="1325"/>
      <c r="F208" s="1302"/>
      <c r="G208" s="1325"/>
      <c r="H208" s="1325"/>
      <c r="I208" s="1322"/>
      <c r="J208" s="1302"/>
    </row>
    <row r="209" spans="1:10" ht="14">
      <c r="A209" s="1302"/>
      <c r="B209" s="1325"/>
      <c r="C209" s="1302"/>
      <c r="D209" s="1302"/>
      <c r="E209" s="1325"/>
      <c r="F209" s="1302"/>
      <c r="G209" s="1325"/>
      <c r="H209" s="1325"/>
      <c r="I209" s="1322"/>
      <c r="J209" s="1302"/>
    </row>
    <row r="210" spans="1:10" ht="14">
      <c r="A210" s="1302"/>
      <c r="B210" s="1325"/>
      <c r="C210" s="1302"/>
      <c r="D210" s="1302"/>
      <c r="E210" s="1325"/>
      <c r="F210" s="1302"/>
      <c r="G210" s="1325"/>
      <c r="H210" s="1325"/>
      <c r="I210" s="1322"/>
      <c r="J210" s="1302"/>
    </row>
    <row r="211" spans="1:10" ht="14">
      <c r="A211" s="1302"/>
      <c r="B211" s="1325"/>
      <c r="C211" s="1302"/>
      <c r="D211" s="1302"/>
      <c r="E211" s="1325"/>
      <c r="F211" s="1302"/>
      <c r="G211" s="1325"/>
      <c r="H211" s="1325"/>
      <c r="I211" s="1322"/>
      <c r="J211" s="1302"/>
    </row>
    <row r="212" spans="1:10" ht="14">
      <c r="A212" s="1302"/>
      <c r="B212" s="1325"/>
      <c r="C212" s="1302"/>
      <c r="D212" s="1302"/>
      <c r="E212" s="1325"/>
      <c r="F212" s="1302"/>
      <c r="G212" s="1325"/>
      <c r="H212" s="1325"/>
      <c r="I212" s="1322"/>
      <c r="J212" s="1302"/>
    </row>
    <row r="213" spans="1:10" ht="14">
      <c r="A213" s="1302"/>
      <c r="B213" s="1325"/>
      <c r="C213" s="1302"/>
      <c r="D213" s="1302"/>
      <c r="E213" s="1325"/>
      <c r="F213" s="1302"/>
      <c r="G213" s="1325"/>
      <c r="H213" s="1325"/>
      <c r="I213" s="1322"/>
      <c r="J213" s="1302"/>
    </row>
    <row r="214" spans="1:10" ht="14">
      <c r="A214" s="1302"/>
      <c r="B214" s="1325"/>
      <c r="C214" s="1302"/>
      <c r="D214" s="1302"/>
      <c r="E214" s="1325"/>
      <c r="F214" s="1302"/>
      <c r="G214" s="1325"/>
      <c r="H214" s="1325"/>
      <c r="I214" s="1322"/>
      <c r="J214" s="1302"/>
    </row>
    <row r="215" spans="1:10" ht="14">
      <c r="A215" s="1302"/>
      <c r="B215" s="1325"/>
      <c r="C215" s="1302"/>
      <c r="D215" s="1302"/>
      <c r="E215" s="1325"/>
      <c r="F215" s="1302"/>
      <c r="G215" s="1325"/>
      <c r="H215" s="1325"/>
      <c r="I215" s="1322"/>
      <c r="J215" s="1302"/>
    </row>
    <row r="216" spans="1:10" ht="14">
      <c r="A216" s="1302"/>
      <c r="B216" s="1325"/>
      <c r="C216" s="1302"/>
      <c r="D216" s="1302"/>
      <c r="E216" s="1325"/>
      <c r="F216" s="1302"/>
      <c r="G216" s="1325"/>
      <c r="H216" s="1325"/>
      <c r="I216" s="1322"/>
      <c r="J216" s="1302"/>
    </row>
    <row r="217" spans="1:10" ht="14">
      <c r="A217" s="1302"/>
      <c r="B217" s="1325"/>
      <c r="C217" s="1302"/>
      <c r="D217" s="1302"/>
      <c r="E217" s="1325"/>
      <c r="F217" s="1302"/>
      <c r="G217" s="1325"/>
      <c r="H217" s="1325"/>
      <c r="I217" s="1322"/>
      <c r="J217" s="1302"/>
    </row>
    <row r="218" spans="1:10" ht="14">
      <c r="A218" s="1302"/>
      <c r="B218" s="1325"/>
      <c r="C218" s="1302"/>
      <c r="D218" s="1302"/>
      <c r="E218" s="1325"/>
      <c r="F218" s="1302"/>
      <c r="G218" s="1325"/>
      <c r="H218" s="1325"/>
      <c r="I218" s="1322"/>
      <c r="J218" s="1302"/>
    </row>
    <row r="219" spans="1:10" ht="14">
      <c r="A219" s="1302"/>
      <c r="B219" s="1325"/>
      <c r="C219" s="1302"/>
      <c r="D219" s="1302"/>
      <c r="E219" s="1325"/>
      <c r="F219" s="1302"/>
      <c r="G219" s="1325"/>
      <c r="H219" s="1325"/>
      <c r="I219" s="1322"/>
      <c r="J219" s="1302"/>
    </row>
    <row r="220" spans="1:10" ht="14">
      <c r="A220" s="1302"/>
      <c r="B220" s="1325"/>
      <c r="C220" s="1302"/>
      <c r="D220" s="1302"/>
      <c r="E220" s="1325"/>
      <c r="F220" s="1302"/>
      <c r="G220" s="1325"/>
      <c r="H220" s="1325"/>
      <c r="I220" s="1322"/>
      <c r="J220" s="1302"/>
    </row>
    <row r="221" spans="1:10" ht="14">
      <c r="A221" s="1302"/>
      <c r="B221" s="1325"/>
      <c r="C221" s="1302"/>
      <c r="D221" s="1302"/>
      <c r="E221" s="1325"/>
      <c r="F221" s="1302"/>
      <c r="G221" s="1325"/>
      <c r="H221" s="1325"/>
      <c r="I221" s="1322"/>
      <c r="J221" s="1302"/>
    </row>
    <row r="222" spans="1:10" ht="14">
      <c r="A222" s="1302"/>
      <c r="B222" s="1325"/>
      <c r="C222" s="1302"/>
      <c r="D222" s="1302"/>
      <c r="E222" s="1325"/>
      <c r="F222" s="1302"/>
      <c r="G222" s="1325"/>
      <c r="H222" s="1325"/>
      <c r="I222" s="1322"/>
      <c r="J222" s="1302"/>
    </row>
    <row r="223" spans="1:10" ht="14">
      <c r="A223" s="1302"/>
      <c r="B223" s="1325"/>
      <c r="C223" s="1302"/>
      <c r="D223" s="1302"/>
      <c r="E223" s="1325"/>
      <c r="F223" s="1302"/>
      <c r="G223" s="1325"/>
      <c r="H223" s="1325"/>
      <c r="I223" s="1322"/>
      <c r="J223" s="1302"/>
    </row>
    <row r="224" spans="1:10" ht="14">
      <c r="A224" s="1302"/>
      <c r="B224" s="1325"/>
      <c r="C224" s="1302"/>
      <c r="D224" s="1302"/>
      <c r="E224" s="1325"/>
      <c r="F224" s="1302"/>
      <c r="G224" s="1325"/>
      <c r="H224" s="1325"/>
      <c r="I224" s="1322"/>
      <c r="J224" s="1302"/>
    </row>
    <row r="225" spans="1:10" ht="14">
      <c r="A225" s="1302"/>
      <c r="B225" s="1325"/>
      <c r="C225" s="1302"/>
      <c r="D225" s="1302"/>
      <c r="E225" s="1325"/>
      <c r="F225" s="1302"/>
      <c r="G225" s="1325"/>
      <c r="H225" s="1325"/>
      <c r="I225" s="1322"/>
      <c r="J225" s="1302"/>
    </row>
    <row r="226" spans="1:10" ht="14">
      <c r="A226" s="1302"/>
      <c r="B226" s="1325"/>
      <c r="C226" s="1302"/>
      <c r="D226" s="1302"/>
      <c r="E226" s="1325"/>
      <c r="F226" s="1302"/>
      <c r="G226" s="1325"/>
      <c r="H226" s="1325"/>
      <c r="I226" s="1322"/>
      <c r="J226" s="1302"/>
    </row>
    <row r="227" spans="1:10" ht="14">
      <c r="A227" s="1302"/>
      <c r="B227" s="1325"/>
      <c r="C227" s="1302"/>
      <c r="D227" s="1302"/>
      <c r="E227" s="1325"/>
      <c r="F227" s="1302"/>
      <c r="G227" s="1325"/>
      <c r="H227" s="1325"/>
      <c r="I227" s="1322"/>
      <c r="J227" s="1302"/>
    </row>
    <row r="228" spans="1:10" ht="14">
      <c r="A228" s="1302"/>
      <c r="B228" s="1325"/>
      <c r="C228" s="1302"/>
      <c r="D228" s="1302"/>
      <c r="E228" s="1325"/>
      <c r="F228" s="1302"/>
      <c r="G228" s="1325"/>
      <c r="H228" s="1325"/>
      <c r="I228" s="1322"/>
      <c r="J228" s="1302"/>
    </row>
    <row r="229" spans="1:10" ht="14">
      <c r="A229" s="1302"/>
      <c r="B229" s="1325"/>
      <c r="C229" s="1302"/>
      <c r="D229" s="1302"/>
      <c r="E229" s="1325"/>
      <c r="F229" s="1302"/>
      <c r="G229" s="1325"/>
      <c r="H229" s="1325"/>
      <c r="I229" s="1322"/>
      <c r="J229" s="1302"/>
    </row>
    <row r="230" spans="1:10" ht="14">
      <c r="A230" s="1302"/>
      <c r="B230" s="1325"/>
      <c r="C230" s="1302"/>
      <c r="D230" s="1302"/>
      <c r="E230" s="1327"/>
      <c r="F230" s="1302"/>
      <c r="G230" s="1325"/>
      <c r="H230" s="1325"/>
      <c r="I230" s="1322"/>
      <c r="J230" s="1302"/>
    </row>
    <row r="231" spans="1:10" ht="14">
      <c r="A231" s="1302"/>
      <c r="B231" s="1325"/>
      <c r="C231" s="1302"/>
      <c r="D231" s="1302"/>
      <c r="E231" s="1327"/>
      <c r="F231" s="1302"/>
      <c r="G231" s="1325"/>
      <c r="H231" s="1325"/>
      <c r="I231" s="1322"/>
      <c r="J231" s="1302"/>
    </row>
    <row r="232" spans="1:10" ht="14">
      <c r="A232" s="1302"/>
      <c r="B232" s="1325"/>
      <c r="C232" s="1302"/>
      <c r="D232" s="1302"/>
      <c r="E232" s="1327"/>
      <c r="F232" s="1302"/>
      <c r="G232" s="1325"/>
      <c r="H232" s="1325"/>
      <c r="I232" s="1322"/>
      <c r="J232" s="1302"/>
    </row>
    <row r="233" spans="1:10" ht="14">
      <c r="A233" s="1302"/>
      <c r="B233" s="1325"/>
      <c r="C233" s="1302"/>
      <c r="D233" s="1302"/>
      <c r="E233" s="1327"/>
      <c r="F233" s="1302"/>
      <c r="G233" s="1325"/>
      <c r="H233" s="1325"/>
      <c r="I233" s="1322"/>
      <c r="J233" s="1302"/>
    </row>
    <row r="234" spans="1:10" ht="14">
      <c r="A234" s="1302"/>
      <c r="B234" s="1325"/>
      <c r="C234" s="1302"/>
      <c r="D234" s="1302"/>
      <c r="E234" s="1327"/>
      <c r="F234" s="1302"/>
      <c r="G234" s="1325"/>
      <c r="H234" s="1325"/>
      <c r="I234" s="1322"/>
      <c r="J234" s="1302"/>
    </row>
    <row r="235" spans="1:10" ht="14">
      <c r="A235" s="1302"/>
      <c r="B235" s="1325"/>
      <c r="C235" s="1302"/>
      <c r="D235" s="1302"/>
      <c r="E235" s="1327"/>
      <c r="F235" s="1302"/>
      <c r="G235" s="1325"/>
      <c r="H235" s="1325"/>
      <c r="I235" s="1322"/>
      <c r="J235" s="1302"/>
    </row>
    <row r="236" spans="1:10" ht="14">
      <c r="A236" s="1302"/>
      <c r="B236" s="1325"/>
      <c r="C236" s="1302"/>
      <c r="D236" s="1302"/>
      <c r="E236" s="1327"/>
      <c r="F236" s="1302"/>
      <c r="G236" s="1325"/>
      <c r="H236" s="1325"/>
      <c r="I236" s="1322"/>
      <c r="J236" s="1302"/>
    </row>
    <row r="237" spans="1:10" ht="14">
      <c r="A237" s="1302"/>
      <c r="B237" s="1325"/>
      <c r="C237" s="1302"/>
      <c r="D237" s="1302"/>
      <c r="E237" s="1327"/>
      <c r="F237" s="1302"/>
      <c r="G237" s="1325"/>
      <c r="H237" s="1325"/>
      <c r="I237" s="1322"/>
      <c r="J237" s="1302"/>
    </row>
    <row r="238" spans="1:10" ht="14">
      <c r="A238" s="1302"/>
      <c r="B238" s="1325"/>
      <c r="C238" s="1302"/>
      <c r="D238" s="1302"/>
      <c r="E238" s="1327"/>
      <c r="F238" s="1302"/>
      <c r="G238" s="1325"/>
      <c r="H238" s="1325"/>
      <c r="I238" s="1322"/>
      <c r="J238" s="1302"/>
    </row>
    <row r="239" spans="1:10" ht="14">
      <c r="A239" s="1302"/>
      <c r="B239" s="1325"/>
      <c r="C239" s="1302"/>
      <c r="D239" s="1302"/>
      <c r="E239" s="1327"/>
      <c r="F239" s="1302"/>
      <c r="G239" s="1325"/>
      <c r="H239" s="1325"/>
      <c r="I239" s="1322"/>
      <c r="J239" s="1302"/>
    </row>
    <row r="240" spans="1:10" ht="14">
      <c r="A240" s="1302"/>
      <c r="B240" s="1325"/>
      <c r="C240" s="1302"/>
      <c r="D240" s="1302"/>
      <c r="E240" s="1327"/>
      <c r="F240" s="1302"/>
      <c r="G240" s="1325"/>
      <c r="H240" s="1325"/>
      <c r="I240" s="1322"/>
      <c r="J240" s="1302"/>
    </row>
    <row r="241" spans="1:10" ht="14">
      <c r="A241" s="1302"/>
      <c r="B241" s="1325"/>
      <c r="C241" s="1302"/>
      <c r="D241" s="1302"/>
      <c r="E241" s="1327"/>
      <c r="F241" s="1302"/>
      <c r="G241" s="1325"/>
      <c r="H241" s="1325"/>
      <c r="I241" s="1322"/>
      <c r="J241" s="1302"/>
    </row>
    <row r="242" spans="1:10" ht="14">
      <c r="A242" s="1302"/>
      <c r="B242" s="1325"/>
      <c r="C242" s="1302"/>
      <c r="D242" s="1302"/>
      <c r="E242" s="1327"/>
      <c r="F242" s="1302"/>
      <c r="G242" s="1325"/>
      <c r="H242" s="1325"/>
      <c r="I242" s="1322"/>
      <c r="J242" s="1302"/>
    </row>
    <row r="243" spans="1:10" ht="14">
      <c r="A243" s="1302"/>
      <c r="B243" s="1325"/>
      <c r="C243" s="1302"/>
      <c r="D243" s="1302"/>
      <c r="E243" s="1327"/>
      <c r="F243" s="1302"/>
      <c r="G243" s="1325"/>
      <c r="H243" s="1325"/>
      <c r="I243" s="1322"/>
      <c r="J243" s="1302"/>
    </row>
    <row r="244" spans="1:10" ht="14">
      <c r="A244" s="1302"/>
      <c r="B244" s="1325"/>
      <c r="C244" s="1302"/>
      <c r="D244" s="1302"/>
      <c r="E244" s="1327"/>
      <c r="F244" s="1302"/>
      <c r="G244" s="1325"/>
      <c r="H244" s="1325"/>
      <c r="I244" s="1322"/>
      <c r="J244" s="1302"/>
    </row>
    <row r="245" spans="1:10" ht="14">
      <c r="A245" s="1302"/>
      <c r="B245" s="1325"/>
      <c r="C245" s="1302"/>
      <c r="D245" s="1302"/>
      <c r="E245" s="1327"/>
      <c r="F245" s="1302"/>
      <c r="G245" s="1325"/>
      <c r="H245" s="1325"/>
      <c r="I245" s="1322"/>
      <c r="J245" s="1302"/>
    </row>
    <row r="246" spans="1:10" ht="14">
      <c r="A246" s="1302"/>
      <c r="B246" s="1325"/>
      <c r="C246" s="1302"/>
      <c r="D246" s="1302"/>
      <c r="E246" s="1327"/>
      <c r="F246" s="1302"/>
      <c r="G246" s="1325"/>
      <c r="H246" s="1325"/>
      <c r="I246" s="1322"/>
      <c r="J246" s="1302"/>
    </row>
    <row r="247" spans="1:10" ht="14">
      <c r="A247" s="1302"/>
      <c r="B247" s="1325"/>
      <c r="C247" s="1302"/>
      <c r="D247" s="1302"/>
      <c r="E247" s="1327"/>
      <c r="F247" s="1302"/>
      <c r="G247" s="1325"/>
      <c r="H247" s="1325"/>
      <c r="I247" s="1322"/>
      <c r="J247" s="1302"/>
    </row>
    <row r="248" spans="1:10" ht="14">
      <c r="A248" s="1302"/>
      <c r="B248" s="1325"/>
      <c r="C248" s="1302"/>
      <c r="D248" s="1302"/>
      <c r="E248" s="1327"/>
      <c r="F248" s="1302"/>
      <c r="G248" s="1325"/>
      <c r="H248" s="1325"/>
      <c r="I248" s="1322"/>
      <c r="J248" s="1302"/>
    </row>
    <row r="249" spans="1:10" ht="14">
      <c r="A249" s="1302"/>
      <c r="B249" s="1325"/>
      <c r="C249" s="1302"/>
      <c r="D249" s="1302"/>
      <c r="E249" s="1327"/>
      <c r="F249" s="1302"/>
      <c r="G249" s="1325"/>
      <c r="H249" s="1325"/>
      <c r="I249" s="1322"/>
      <c r="J249" s="1302"/>
    </row>
    <row r="250" spans="1:10" ht="14">
      <c r="A250" s="1302"/>
      <c r="B250" s="1325"/>
      <c r="C250" s="1302"/>
      <c r="D250" s="1302"/>
      <c r="E250" s="1327"/>
      <c r="F250" s="1302"/>
      <c r="G250" s="1325"/>
      <c r="H250" s="1325"/>
      <c r="I250" s="1322"/>
      <c r="J250" s="1302"/>
    </row>
    <row r="251" spans="1:10" ht="14">
      <c r="A251" s="1302"/>
      <c r="B251" s="1325"/>
      <c r="C251" s="1302"/>
      <c r="D251" s="1302"/>
      <c r="E251" s="1327"/>
      <c r="F251" s="1302"/>
      <c r="G251" s="1325"/>
      <c r="H251" s="1325"/>
      <c r="I251" s="1322"/>
      <c r="J251" s="1302"/>
    </row>
    <row r="252" spans="1:10" ht="14">
      <c r="A252" s="1302"/>
      <c r="B252" s="1325"/>
      <c r="C252" s="1302"/>
      <c r="D252" s="1302"/>
      <c r="E252" s="1327"/>
      <c r="F252" s="1302"/>
      <c r="G252" s="1325"/>
      <c r="H252" s="1325"/>
      <c r="I252" s="1322"/>
      <c r="J252" s="1302"/>
    </row>
    <row r="253" spans="1:10" ht="14">
      <c r="A253" s="1302"/>
      <c r="B253" s="1325"/>
      <c r="C253" s="1302"/>
      <c r="D253" s="1302"/>
      <c r="E253" s="1327"/>
      <c r="F253" s="1302"/>
      <c r="G253" s="1325"/>
      <c r="H253" s="1325"/>
      <c r="I253" s="1322"/>
      <c r="J253" s="1302"/>
    </row>
    <row r="254" spans="1:10" ht="14">
      <c r="A254" s="1302"/>
      <c r="B254" s="1325"/>
      <c r="C254" s="1302"/>
      <c r="D254" s="1302"/>
      <c r="E254" s="1327"/>
      <c r="F254" s="1302"/>
      <c r="G254" s="1325"/>
      <c r="H254" s="1325"/>
      <c r="I254" s="1322"/>
      <c r="J254" s="1302"/>
    </row>
    <row r="255" spans="1:10" ht="14">
      <c r="A255" s="1302"/>
      <c r="B255" s="1325"/>
      <c r="C255" s="1302"/>
      <c r="D255" s="1302"/>
      <c r="E255" s="1327"/>
      <c r="F255" s="1302"/>
      <c r="G255" s="1325"/>
      <c r="H255" s="1325"/>
      <c r="I255" s="1322"/>
      <c r="J255" s="1302"/>
    </row>
    <row r="256" spans="1:10" ht="14">
      <c r="A256" s="1302"/>
      <c r="B256" s="1325"/>
      <c r="C256" s="1302"/>
      <c r="D256" s="1302"/>
      <c r="E256" s="1327"/>
      <c r="F256" s="1302"/>
      <c r="G256" s="1325"/>
      <c r="H256" s="1325"/>
      <c r="I256" s="1322"/>
      <c r="J256" s="1302"/>
    </row>
    <row r="257" spans="1:10" ht="14">
      <c r="A257" s="1302"/>
      <c r="B257" s="1325"/>
      <c r="C257" s="1302"/>
      <c r="D257" s="1302"/>
      <c r="E257" s="1327"/>
      <c r="F257" s="1302"/>
      <c r="G257" s="1325"/>
      <c r="H257" s="1325"/>
      <c r="I257" s="1322"/>
      <c r="J257" s="1302"/>
    </row>
    <row r="258" spans="1:10" ht="14">
      <c r="A258" s="1302"/>
      <c r="B258" s="1325"/>
      <c r="C258" s="1302"/>
      <c r="D258" s="1302"/>
      <c r="E258" s="1327"/>
      <c r="F258" s="1302"/>
      <c r="G258" s="1325"/>
      <c r="H258" s="1325"/>
      <c r="I258" s="1322"/>
      <c r="J258" s="1302"/>
    </row>
    <row r="259" spans="1:10" ht="14">
      <c r="A259" s="1302"/>
      <c r="B259" s="1325"/>
      <c r="C259" s="1302"/>
      <c r="D259" s="1302"/>
      <c r="E259" s="1327"/>
      <c r="F259" s="1302"/>
      <c r="G259" s="1325"/>
      <c r="H259" s="1325"/>
      <c r="I259" s="1322"/>
      <c r="J259" s="1302"/>
    </row>
    <row r="260" spans="1:10" ht="14">
      <c r="A260" s="1302"/>
      <c r="B260" s="1325"/>
      <c r="C260" s="1302"/>
      <c r="D260" s="1302"/>
      <c r="E260" s="1327"/>
      <c r="F260" s="1302"/>
      <c r="G260" s="1325"/>
      <c r="H260" s="1325"/>
      <c r="I260" s="1322"/>
      <c r="J260" s="1302"/>
    </row>
    <row r="261" spans="1:10" ht="14">
      <c r="A261" s="1302"/>
      <c r="B261" s="1325"/>
      <c r="C261" s="1302"/>
      <c r="D261" s="1302"/>
      <c r="E261" s="1327"/>
      <c r="F261" s="1302"/>
      <c r="G261" s="1325"/>
      <c r="H261" s="1325"/>
      <c r="I261" s="1322"/>
      <c r="J261" s="1302"/>
    </row>
    <row r="262" spans="1:10" ht="14">
      <c r="A262" s="1302"/>
      <c r="B262" s="1325"/>
      <c r="C262" s="1302"/>
      <c r="D262" s="1302"/>
      <c r="E262" s="1327"/>
      <c r="F262" s="1302"/>
      <c r="G262" s="1325"/>
      <c r="H262" s="1325"/>
      <c r="I262" s="1322"/>
      <c r="J262" s="1302"/>
    </row>
    <row r="263" spans="1:10" ht="14">
      <c r="A263" s="1302"/>
      <c r="B263" s="1325"/>
      <c r="C263" s="1302"/>
      <c r="D263" s="1302"/>
      <c r="E263" s="1327"/>
      <c r="F263" s="1302"/>
      <c r="G263" s="1325"/>
      <c r="H263" s="1325"/>
      <c r="I263" s="1322"/>
      <c r="J263" s="1302"/>
    </row>
    <row r="264" spans="1:10" ht="14">
      <c r="A264" s="1302"/>
      <c r="B264" s="1325"/>
      <c r="C264" s="1302"/>
      <c r="D264" s="1302"/>
      <c r="E264" s="1327"/>
      <c r="F264" s="1302"/>
      <c r="G264" s="1325"/>
      <c r="H264" s="1325"/>
      <c r="I264" s="1322"/>
      <c r="J264" s="1302"/>
    </row>
    <row r="265" spans="1:10" ht="14">
      <c r="A265" s="1302"/>
      <c r="B265" s="1325"/>
      <c r="C265" s="1302"/>
      <c r="D265" s="1302"/>
      <c r="E265" s="1327"/>
      <c r="F265" s="1302"/>
      <c r="G265" s="1325"/>
      <c r="H265" s="1325"/>
      <c r="I265" s="1322"/>
      <c r="J265" s="1302"/>
    </row>
    <row r="266" spans="1:10" ht="14">
      <c r="A266" s="1302"/>
      <c r="B266" s="1325"/>
      <c r="C266" s="1302"/>
      <c r="D266" s="1302"/>
      <c r="E266" s="1327"/>
      <c r="F266" s="1302"/>
      <c r="G266" s="1325"/>
      <c r="H266" s="1325"/>
      <c r="I266" s="1322"/>
      <c r="J266" s="1302"/>
    </row>
    <row r="267" spans="1:10" ht="14">
      <c r="A267" s="1302"/>
      <c r="B267" s="1325"/>
      <c r="C267" s="1302"/>
      <c r="D267" s="1302"/>
      <c r="E267" s="1327"/>
      <c r="F267" s="1302"/>
      <c r="G267" s="1325"/>
      <c r="H267" s="1325"/>
      <c r="I267" s="1322"/>
      <c r="J267" s="1302"/>
    </row>
    <row r="268" spans="1:10" ht="14">
      <c r="A268" s="1302"/>
      <c r="B268" s="1325"/>
      <c r="C268" s="1302"/>
      <c r="D268" s="1302"/>
      <c r="E268" s="1327"/>
      <c r="F268" s="1302"/>
      <c r="G268" s="1325"/>
      <c r="H268" s="1325"/>
      <c r="I268" s="1322"/>
      <c r="J268" s="1302"/>
    </row>
    <row r="269" spans="1:10" ht="14">
      <c r="A269" s="1302"/>
      <c r="B269" s="1325"/>
      <c r="C269" s="1302"/>
      <c r="D269" s="1302"/>
      <c r="E269" s="1327"/>
      <c r="F269" s="1302"/>
      <c r="G269" s="1325"/>
      <c r="H269" s="1325"/>
      <c r="I269" s="1322"/>
      <c r="J269" s="1302"/>
    </row>
    <row r="270" spans="1:10" ht="14">
      <c r="A270" s="1302"/>
      <c r="B270" s="1325"/>
      <c r="C270" s="1302"/>
      <c r="D270" s="1302"/>
      <c r="E270" s="1327"/>
      <c r="F270" s="1302"/>
      <c r="G270" s="1325"/>
      <c r="H270" s="1325"/>
      <c r="I270" s="1322"/>
      <c r="J270" s="1302"/>
    </row>
    <row r="271" spans="1:10" ht="14">
      <c r="A271" s="1302"/>
      <c r="B271" s="1325"/>
      <c r="C271" s="1302"/>
      <c r="D271" s="1302"/>
      <c r="E271" s="1327"/>
      <c r="F271" s="1302"/>
      <c r="G271" s="1325"/>
      <c r="H271" s="1325"/>
      <c r="I271" s="1322"/>
      <c r="J271" s="1302"/>
    </row>
    <row r="272" spans="1:10" ht="14">
      <c r="A272" s="1302"/>
      <c r="B272" s="1325"/>
      <c r="C272" s="1302"/>
      <c r="D272" s="1302"/>
      <c r="E272" s="1327"/>
      <c r="F272" s="1302"/>
      <c r="G272" s="1325"/>
      <c r="H272" s="1325"/>
      <c r="I272" s="1322"/>
      <c r="J272" s="1302"/>
    </row>
    <row r="273" spans="1:10" ht="14">
      <c r="A273" s="1302"/>
      <c r="B273" s="1325"/>
      <c r="C273" s="1302"/>
      <c r="D273" s="1302"/>
      <c r="E273" s="1327"/>
      <c r="F273" s="1302"/>
      <c r="G273" s="1325"/>
      <c r="H273" s="1325"/>
      <c r="I273" s="1322"/>
      <c r="J273" s="1302"/>
    </row>
    <row r="274" spans="1:10" ht="14">
      <c r="A274" s="1302"/>
      <c r="B274" s="1325"/>
      <c r="C274" s="1302"/>
      <c r="D274" s="1302"/>
      <c r="E274" s="1327"/>
      <c r="F274" s="1302"/>
      <c r="G274" s="1325"/>
      <c r="H274" s="1325"/>
      <c r="I274" s="1322"/>
      <c r="J274" s="1302"/>
    </row>
    <row r="275" spans="1:10" ht="14">
      <c r="A275" s="1302"/>
      <c r="B275" s="1325"/>
      <c r="C275" s="1302"/>
      <c r="D275" s="1302"/>
      <c r="E275" s="1327"/>
      <c r="F275" s="1302"/>
      <c r="G275" s="1325"/>
      <c r="H275" s="1325"/>
      <c r="I275" s="1322"/>
      <c r="J275" s="1302"/>
    </row>
    <row r="276" spans="1:10" ht="14">
      <c r="A276" s="1302"/>
      <c r="B276" s="1325"/>
      <c r="C276" s="1302"/>
      <c r="D276" s="1302"/>
      <c r="E276" s="1327"/>
      <c r="F276" s="1302"/>
      <c r="G276" s="1325"/>
      <c r="H276" s="1325"/>
      <c r="I276" s="1322"/>
      <c r="J276" s="1302"/>
    </row>
    <row r="277" spans="1:10" ht="14">
      <c r="A277" s="1302"/>
      <c r="B277" s="1325"/>
      <c r="C277" s="1302"/>
      <c r="D277" s="1302"/>
      <c r="E277" s="1327"/>
      <c r="F277" s="1302"/>
      <c r="G277" s="1325"/>
      <c r="H277" s="1325"/>
      <c r="I277" s="1322"/>
      <c r="J277" s="1302"/>
    </row>
    <row r="278" spans="1:10" ht="14">
      <c r="A278" s="1302"/>
      <c r="B278" s="1325"/>
      <c r="C278" s="1302"/>
      <c r="D278" s="1302"/>
      <c r="E278" s="1327"/>
      <c r="F278" s="1302"/>
      <c r="G278" s="1325"/>
      <c r="H278" s="1325"/>
      <c r="I278" s="1322"/>
      <c r="J278" s="1302"/>
    </row>
    <row r="279" spans="1:10" ht="14">
      <c r="A279" s="1302"/>
      <c r="B279" s="1325"/>
      <c r="C279" s="1302"/>
      <c r="D279" s="1302"/>
      <c r="E279" s="1327"/>
      <c r="F279" s="1302"/>
      <c r="G279" s="1325"/>
      <c r="H279" s="1325"/>
      <c r="I279" s="1322"/>
      <c r="J279" s="1302"/>
    </row>
    <row r="280" spans="1:10" ht="14">
      <c r="A280" s="1302"/>
      <c r="B280" s="1325"/>
      <c r="C280" s="1302"/>
      <c r="D280" s="1302"/>
      <c r="E280" s="1327"/>
      <c r="F280" s="1302"/>
      <c r="G280" s="1325"/>
      <c r="H280" s="1325"/>
      <c r="I280" s="1322"/>
      <c r="J280" s="1302"/>
    </row>
    <row r="281" spans="1:10" ht="14">
      <c r="A281" s="1302"/>
      <c r="B281" s="1325"/>
      <c r="C281" s="1302"/>
      <c r="D281" s="1302"/>
      <c r="E281" s="1327"/>
      <c r="F281" s="1302"/>
      <c r="G281" s="1325"/>
      <c r="H281" s="1325"/>
      <c r="I281" s="1322"/>
      <c r="J281" s="1302"/>
    </row>
    <row r="282" spans="1:10" ht="14">
      <c r="A282" s="1302"/>
      <c r="B282" s="1325"/>
      <c r="C282" s="1302"/>
      <c r="D282" s="1302"/>
      <c r="E282" s="1327"/>
      <c r="F282" s="1302"/>
      <c r="G282" s="1325"/>
      <c r="H282" s="1325"/>
      <c r="I282" s="1322"/>
      <c r="J282" s="1302"/>
    </row>
    <row r="283" spans="1:10" ht="14">
      <c r="A283" s="1302"/>
      <c r="B283" s="1325"/>
      <c r="C283" s="1302"/>
      <c r="D283" s="1302"/>
      <c r="E283" s="1327"/>
      <c r="F283" s="1302"/>
      <c r="G283" s="1325"/>
      <c r="H283" s="1325"/>
      <c r="I283" s="1322"/>
      <c r="J283" s="1302"/>
    </row>
    <row r="284" spans="1:10" ht="14">
      <c r="A284" s="1302"/>
      <c r="B284" s="1325"/>
      <c r="C284" s="1302"/>
      <c r="D284" s="1302"/>
      <c r="E284" s="1327"/>
      <c r="F284" s="1302"/>
      <c r="G284" s="1325"/>
      <c r="H284" s="1325"/>
      <c r="I284" s="1322"/>
      <c r="J284" s="1302"/>
    </row>
    <row r="285" spans="1:10" ht="14">
      <c r="A285" s="1302"/>
      <c r="B285" s="1325"/>
      <c r="C285" s="1302"/>
      <c r="D285" s="1302"/>
      <c r="E285" s="1327"/>
      <c r="F285" s="1302"/>
      <c r="G285" s="1325"/>
      <c r="H285" s="1325"/>
      <c r="I285" s="1322"/>
      <c r="J285" s="1302"/>
    </row>
    <row r="286" spans="1:10" ht="14">
      <c r="A286" s="1302"/>
      <c r="B286" s="1325"/>
      <c r="C286" s="1302"/>
      <c r="D286" s="1302"/>
      <c r="E286" s="1327"/>
      <c r="F286" s="1302"/>
      <c r="G286" s="1325"/>
      <c r="H286" s="1325"/>
      <c r="I286" s="1322"/>
      <c r="J286" s="1302"/>
    </row>
    <row r="287" spans="1:10" ht="14">
      <c r="A287" s="1302"/>
      <c r="B287" s="1325"/>
      <c r="C287" s="1302"/>
      <c r="D287" s="1302"/>
      <c r="E287" s="1327"/>
      <c r="F287" s="1302"/>
      <c r="G287" s="1325"/>
      <c r="H287" s="1325"/>
      <c r="I287" s="1322"/>
      <c r="J287" s="1302"/>
    </row>
    <row r="288" spans="1:10" ht="14">
      <c r="A288" s="1302"/>
      <c r="B288" s="1325"/>
      <c r="C288" s="1302"/>
      <c r="D288" s="1302"/>
      <c r="E288" s="1327"/>
      <c r="F288" s="1302"/>
      <c r="G288" s="1325"/>
      <c r="H288" s="1325"/>
      <c r="I288" s="1322"/>
      <c r="J288" s="1302"/>
    </row>
    <row r="289" spans="1:10" ht="14">
      <c r="A289" s="1302"/>
      <c r="B289" s="1325"/>
      <c r="C289" s="1302"/>
      <c r="D289" s="1302"/>
      <c r="E289" s="1327"/>
      <c r="F289" s="1302"/>
      <c r="G289" s="1325"/>
      <c r="H289" s="1325"/>
      <c r="I289" s="1322"/>
      <c r="J289" s="1302"/>
    </row>
    <row r="290" spans="1:10" ht="14">
      <c r="A290" s="1302"/>
      <c r="B290" s="1325"/>
      <c r="C290" s="1302"/>
      <c r="D290" s="1302"/>
      <c r="E290" s="1327"/>
      <c r="F290" s="1302"/>
      <c r="G290" s="1325"/>
      <c r="H290" s="1325"/>
      <c r="I290" s="1322"/>
      <c r="J290" s="1302"/>
    </row>
    <row r="291" spans="1:10" ht="14">
      <c r="A291" s="1302"/>
      <c r="B291" s="1325"/>
      <c r="C291" s="1302"/>
      <c r="D291" s="1302"/>
      <c r="E291" s="1327"/>
      <c r="F291" s="1302"/>
      <c r="G291" s="1325"/>
      <c r="H291" s="1325"/>
      <c r="I291" s="1322"/>
      <c r="J291" s="1302"/>
    </row>
    <row r="292" spans="1:10" ht="14">
      <c r="A292" s="1302"/>
      <c r="B292" s="1325"/>
      <c r="C292" s="1302"/>
      <c r="D292" s="1302"/>
      <c r="E292" s="1327"/>
      <c r="F292" s="1302"/>
      <c r="G292" s="1325"/>
      <c r="H292" s="1325"/>
      <c r="I292" s="1322"/>
      <c r="J292" s="1302"/>
    </row>
    <row r="293" spans="1:10" ht="14">
      <c r="A293" s="1302"/>
      <c r="B293" s="1325"/>
      <c r="C293" s="1302"/>
      <c r="D293" s="1302"/>
      <c r="E293" s="1327"/>
      <c r="F293" s="1302"/>
      <c r="G293" s="1325"/>
      <c r="H293" s="1325"/>
      <c r="I293" s="1322"/>
      <c r="J293" s="1302"/>
    </row>
    <row r="294" spans="1:10" ht="14">
      <c r="A294" s="1302"/>
      <c r="B294" s="1325"/>
      <c r="C294" s="1302"/>
      <c r="D294" s="1302"/>
      <c r="E294" s="1327"/>
      <c r="F294" s="1302"/>
      <c r="G294" s="1325"/>
      <c r="H294" s="1325"/>
      <c r="I294" s="1322"/>
      <c r="J294" s="1302"/>
    </row>
    <row r="295" spans="1:10" ht="14">
      <c r="A295" s="1302"/>
      <c r="B295" s="1325"/>
      <c r="C295" s="1302"/>
      <c r="D295" s="1302"/>
      <c r="E295" s="1327"/>
      <c r="F295" s="1302"/>
      <c r="G295" s="1325"/>
      <c r="H295" s="1325"/>
      <c r="I295" s="1322"/>
      <c r="J295" s="1302"/>
    </row>
    <row r="296" spans="1:10" ht="14">
      <c r="A296" s="1302"/>
      <c r="B296" s="1325"/>
      <c r="C296" s="1302"/>
      <c r="D296" s="1302"/>
      <c r="E296" s="1327"/>
      <c r="F296" s="1302"/>
      <c r="G296" s="1325"/>
      <c r="H296" s="1325"/>
      <c r="I296" s="1322"/>
      <c r="J296" s="1302"/>
    </row>
    <row r="297" spans="1:10" ht="14">
      <c r="A297" s="1302"/>
      <c r="B297" s="1325"/>
      <c r="C297" s="1302"/>
      <c r="D297" s="1302"/>
      <c r="E297" s="1327"/>
      <c r="F297" s="1302"/>
      <c r="G297" s="1325"/>
      <c r="H297" s="1325"/>
      <c r="I297" s="1322"/>
      <c r="J297" s="1302"/>
    </row>
    <row r="298" spans="1:10" ht="14">
      <c r="A298" s="1302"/>
      <c r="B298" s="1325"/>
      <c r="C298" s="1302"/>
      <c r="D298" s="1302"/>
      <c r="E298" s="1327"/>
      <c r="F298" s="1302"/>
      <c r="G298" s="1325"/>
      <c r="H298" s="1325"/>
      <c r="I298" s="1322"/>
      <c r="J298" s="1302"/>
    </row>
    <row r="299" spans="1:10" ht="14">
      <c r="A299" s="1302"/>
      <c r="B299" s="1325"/>
      <c r="C299" s="1302"/>
      <c r="D299" s="1302"/>
      <c r="E299" s="1327"/>
      <c r="F299" s="1302"/>
      <c r="G299" s="1325"/>
      <c r="H299" s="1325"/>
      <c r="I299" s="1322"/>
      <c r="J299" s="1302"/>
    </row>
    <row r="300" spans="1:10" ht="14">
      <c r="A300" s="1302"/>
      <c r="B300" s="1325"/>
      <c r="C300" s="1302"/>
      <c r="D300" s="1302"/>
      <c r="E300" s="1327"/>
      <c r="F300" s="1302"/>
      <c r="G300" s="1325"/>
      <c r="H300" s="1325"/>
      <c r="I300" s="1322"/>
      <c r="J300" s="1302"/>
    </row>
    <row r="301" spans="1:10" ht="14">
      <c r="A301" s="1302"/>
      <c r="B301" s="1325"/>
      <c r="C301" s="1302"/>
      <c r="D301" s="1302"/>
      <c r="E301" s="1327"/>
      <c r="F301" s="1302"/>
      <c r="G301" s="1325"/>
      <c r="H301" s="1325"/>
      <c r="I301" s="1322"/>
      <c r="J301" s="1302"/>
    </row>
    <row r="302" spans="1:10" ht="14">
      <c r="A302" s="1302"/>
      <c r="B302" s="1325"/>
      <c r="C302" s="1302"/>
      <c r="D302" s="1302"/>
      <c r="E302" s="1327"/>
      <c r="F302" s="1302"/>
      <c r="G302" s="1325"/>
      <c r="H302" s="1325"/>
      <c r="I302" s="1322"/>
      <c r="J302" s="1302"/>
    </row>
    <row r="303" spans="1:10" ht="14">
      <c r="A303" s="1302"/>
      <c r="B303" s="1325"/>
      <c r="C303" s="1302"/>
      <c r="D303" s="1302"/>
      <c r="E303" s="1327"/>
      <c r="F303" s="1302"/>
      <c r="G303" s="1325"/>
      <c r="H303" s="1325"/>
      <c r="I303" s="1322"/>
      <c r="J303" s="1302"/>
    </row>
    <row r="304" spans="1:10" ht="14">
      <c r="A304" s="1302"/>
      <c r="B304" s="1325"/>
      <c r="C304" s="1302"/>
      <c r="D304" s="1302"/>
      <c r="E304" s="1327"/>
      <c r="F304" s="1302"/>
      <c r="G304" s="1325"/>
      <c r="H304" s="1325"/>
      <c r="I304" s="1322"/>
      <c r="J304" s="1302"/>
    </row>
    <row r="305" spans="1:10" ht="14">
      <c r="A305" s="1302"/>
      <c r="B305" s="1325"/>
      <c r="C305" s="1302"/>
      <c r="D305" s="1302"/>
      <c r="E305" s="1327"/>
      <c r="F305" s="1302"/>
      <c r="G305" s="1325"/>
      <c r="H305" s="1325"/>
      <c r="I305" s="1322"/>
      <c r="J305" s="1302"/>
    </row>
    <row r="306" spans="1:10" ht="14">
      <c r="A306" s="1302"/>
      <c r="B306" s="1325"/>
      <c r="C306" s="1302"/>
      <c r="D306" s="1302"/>
      <c r="E306" s="1327"/>
      <c r="F306" s="1302"/>
      <c r="G306" s="1325"/>
      <c r="H306" s="1325"/>
      <c r="I306" s="1322"/>
      <c r="J306" s="1302"/>
    </row>
    <row r="307" spans="1:10" ht="14">
      <c r="A307" s="1302"/>
      <c r="B307" s="1325"/>
      <c r="C307" s="1302"/>
      <c r="D307" s="1302"/>
      <c r="E307" s="1327"/>
      <c r="F307" s="1302"/>
      <c r="G307" s="1325"/>
      <c r="H307" s="1325"/>
      <c r="I307" s="1322"/>
      <c r="J307" s="1302"/>
    </row>
    <row r="308" spans="1:10" ht="14">
      <c r="A308" s="1302"/>
      <c r="B308" s="1325"/>
      <c r="C308" s="1302"/>
      <c r="D308" s="1302"/>
      <c r="E308" s="1327"/>
      <c r="F308" s="1302"/>
      <c r="G308" s="1325"/>
      <c r="H308" s="1325"/>
      <c r="I308" s="1322"/>
      <c r="J308" s="1302"/>
    </row>
    <row r="309" spans="1:10" ht="14">
      <c r="A309" s="1302"/>
      <c r="B309" s="1325"/>
      <c r="C309" s="1302"/>
      <c r="D309" s="1302"/>
      <c r="E309" s="1327"/>
      <c r="F309" s="1302"/>
      <c r="G309" s="1325"/>
      <c r="H309" s="1325"/>
      <c r="I309" s="1322"/>
      <c r="J309" s="1302"/>
    </row>
    <row r="310" spans="1:10" ht="14">
      <c r="A310" s="1302"/>
      <c r="B310" s="1325"/>
      <c r="C310" s="1302"/>
      <c r="D310" s="1302"/>
      <c r="E310" s="1327"/>
      <c r="F310" s="1302"/>
      <c r="G310" s="1325"/>
      <c r="H310" s="1325"/>
      <c r="I310" s="1322"/>
      <c r="J310" s="1302"/>
    </row>
    <row r="311" spans="1:10" ht="14">
      <c r="A311" s="1302"/>
      <c r="B311" s="1325"/>
      <c r="C311" s="1302"/>
      <c r="D311" s="1302"/>
      <c r="E311" s="1327"/>
      <c r="F311" s="1302"/>
      <c r="G311" s="1325"/>
      <c r="H311" s="1325"/>
      <c r="I311" s="1322"/>
      <c r="J311" s="1302"/>
    </row>
    <row r="312" spans="1:10" ht="14">
      <c r="A312" s="1302"/>
      <c r="B312" s="1325"/>
      <c r="C312" s="1302"/>
      <c r="D312" s="1302"/>
      <c r="E312" s="1327"/>
      <c r="F312" s="1302"/>
      <c r="G312" s="1325"/>
      <c r="H312" s="1325"/>
      <c r="I312" s="1322"/>
      <c r="J312" s="1302"/>
    </row>
    <row r="313" spans="1:10" ht="14">
      <c r="A313" s="1302"/>
      <c r="B313" s="1325"/>
      <c r="C313" s="1302"/>
      <c r="D313" s="1302"/>
      <c r="E313" s="1327"/>
      <c r="F313" s="1302"/>
      <c r="G313" s="1325"/>
      <c r="H313" s="1325"/>
      <c r="I313" s="1322"/>
      <c r="J313" s="1302"/>
    </row>
    <row r="314" spans="1:10" ht="14">
      <c r="A314" s="1302"/>
      <c r="B314" s="1325"/>
      <c r="C314" s="1302"/>
      <c r="D314" s="1302"/>
      <c r="E314" s="1327"/>
      <c r="F314" s="1302"/>
      <c r="G314" s="1325"/>
      <c r="H314" s="1325"/>
      <c r="I314" s="1322"/>
      <c r="J314" s="1302"/>
    </row>
    <row r="315" spans="1:10" ht="14">
      <c r="A315" s="1302"/>
      <c r="B315" s="1325"/>
      <c r="C315" s="1302"/>
      <c r="D315" s="1302"/>
      <c r="E315" s="1327"/>
      <c r="F315" s="1302"/>
      <c r="G315" s="1325"/>
      <c r="H315" s="1325"/>
      <c r="I315" s="1322"/>
      <c r="J315" s="1302"/>
    </row>
    <row r="316" spans="1:10" ht="14">
      <c r="A316" s="1302"/>
      <c r="B316" s="1325"/>
      <c r="C316" s="1302"/>
      <c r="D316" s="1302"/>
      <c r="E316" s="1327"/>
      <c r="F316" s="1302"/>
      <c r="G316" s="1325"/>
      <c r="H316" s="1325"/>
      <c r="I316" s="1322"/>
      <c r="J316" s="1302"/>
    </row>
    <row r="317" spans="1:10" ht="14">
      <c r="A317" s="1302"/>
      <c r="B317" s="1325"/>
      <c r="C317" s="1302"/>
      <c r="D317" s="1302"/>
      <c r="E317" s="1327"/>
      <c r="F317" s="1302"/>
      <c r="G317" s="1325"/>
      <c r="H317" s="1325"/>
      <c r="I317" s="1322"/>
      <c r="J317" s="1302"/>
    </row>
    <row r="318" spans="1:10" ht="14">
      <c r="A318" s="1302"/>
      <c r="B318" s="1325"/>
      <c r="C318" s="1302"/>
      <c r="D318" s="1302"/>
      <c r="E318" s="1327"/>
      <c r="F318" s="1302"/>
      <c r="G318" s="1325"/>
      <c r="H318" s="1325"/>
      <c r="I318" s="1322"/>
      <c r="J318" s="1302"/>
    </row>
    <row r="319" spans="1:10" ht="14">
      <c r="A319" s="1302"/>
      <c r="B319" s="1325"/>
      <c r="C319" s="1302"/>
      <c r="D319" s="1302"/>
      <c r="E319" s="1327"/>
      <c r="F319" s="1302"/>
      <c r="G319" s="1325"/>
      <c r="H319" s="1325"/>
      <c r="I319" s="1322"/>
      <c r="J319" s="1302"/>
    </row>
    <row r="320" spans="1:10" ht="14">
      <c r="A320" s="1302"/>
      <c r="B320" s="1325"/>
      <c r="C320" s="1302"/>
      <c r="D320" s="1302"/>
      <c r="E320" s="1327"/>
      <c r="F320" s="1302"/>
      <c r="G320" s="1325"/>
      <c r="H320" s="1325"/>
      <c r="I320" s="1322"/>
      <c r="J320" s="1302"/>
    </row>
    <row r="321" spans="1:10" ht="14">
      <c r="A321" s="1302"/>
      <c r="B321" s="1325"/>
      <c r="C321" s="1302"/>
      <c r="D321" s="1302"/>
      <c r="E321" s="1327"/>
      <c r="F321" s="1302"/>
      <c r="G321" s="1325"/>
      <c r="H321" s="1325"/>
      <c r="I321" s="1322"/>
      <c r="J321" s="1302"/>
    </row>
    <row r="322" spans="1:10" ht="14">
      <c r="A322" s="1302"/>
      <c r="B322" s="1325"/>
      <c r="C322" s="1302"/>
      <c r="D322" s="1302"/>
      <c r="E322" s="1327"/>
      <c r="F322" s="1302"/>
      <c r="G322" s="1325"/>
      <c r="H322" s="1325"/>
      <c r="I322" s="1322"/>
      <c r="J322" s="1302"/>
    </row>
    <row r="323" spans="1:10" ht="14">
      <c r="A323" s="1302"/>
      <c r="B323" s="1325"/>
      <c r="C323" s="1302"/>
      <c r="D323" s="1302"/>
      <c r="E323" s="1327"/>
      <c r="F323" s="1302"/>
      <c r="G323" s="1325"/>
      <c r="H323" s="1325"/>
      <c r="I323" s="1322"/>
      <c r="J323" s="1302"/>
    </row>
    <row r="324" spans="1:10" ht="14">
      <c r="A324" s="1302"/>
      <c r="B324" s="1325"/>
      <c r="C324" s="1302"/>
      <c r="D324" s="1302"/>
      <c r="E324" s="1327"/>
      <c r="F324" s="1302"/>
      <c r="G324" s="1325"/>
      <c r="H324" s="1325"/>
      <c r="I324" s="1322"/>
      <c r="J324" s="1302"/>
    </row>
    <row r="325" spans="1:10" ht="14">
      <c r="A325" s="1302"/>
      <c r="B325" s="1325"/>
      <c r="C325" s="1302"/>
      <c r="D325" s="1302"/>
      <c r="E325" s="1327"/>
      <c r="F325" s="1302"/>
      <c r="G325" s="1325"/>
      <c r="H325" s="1325"/>
      <c r="I325" s="1322"/>
      <c r="J325" s="1302"/>
    </row>
    <row r="326" spans="1:10" ht="14">
      <c r="A326" s="1302"/>
      <c r="B326" s="1325"/>
      <c r="C326" s="1302"/>
      <c r="D326" s="1302"/>
      <c r="E326" s="1327"/>
      <c r="F326" s="1302"/>
      <c r="G326" s="1325"/>
      <c r="H326" s="1325"/>
      <c r="I326" s="1322"/>
      <c r="J326" s="1302"/>
    </row>
    <row r="327" spans="1:10" ht="14">
      <c r="A327" s="1302"/>
      <c r="B327" s="1325"/>
      <c r="C327" s="1302"/>
      <c r="D327" s="1302"/>
      <c r="E327" s="1327"/>
      <c r="F327" s="1302"/>
      <c r="G327" s="1325"/>
      <c r="H327" s="1325"/>
      <c r="I327" s="1322"/>
      <c r="J327" s="1302"/>
    </row>
    <row r="328" spans="1:10" ht="14">
      <c r="A328" s="1302"/>
      <c r="B328" s="1325"/>
      <c r="C328" s="1302"/>
      <c r="D328" s="1302"/>
      <c r="E328" s="1327"/>
      <c r="F328" s="1302"/>
      <c r="G328" s="1325"/>
      <c r="H328" s="1325"/>
      <c r="I328" s="1322"/>
      <c r="J328" s="1302"/>
    </row>
    <row r="329" spans="1:10" ht="14">
      <c r="A329" s="1302"/>
      <c r="B329" s="1325"/>
      <c r="C329" s="1302"/>
      <c r="D329" s="1302"/>
      <c r="E329" s="1327"/>
      <c r="F329" s="1302"/>
      <c r="G329" s="1325"/>
      <c r="H329" s="1325"/>
      <c r="I329" s="1322"/>
      <c r="J329" s="1302"/>
    </row>
    <row r="330" spans="1:10" ht="14">
      <c r="A330" s="1302"/>
      <c r="B330" s="1325"/>
      <c r="C330" s="1302"/>
      <c r="D330" s="1302"/>
      <c r="E330" s="1327"/>
      <c r="F330" s="1302"/>
      <c r="G330" s="1325"/>
      <c r="H330" s="1325"/>
      <c r="I330" s="1322"/>
      <c r="J330" s="1302"/>
    </row>
    <row r="331" spans="1:10" ht="14">
      <c r="A331" s="1302"/>
      <c r="B331" s="1325"/>
      <c r="C331" s="1302"/>
      <c r="D331" s="1302"/>
      <c r="E331" s="1327"/>
      <c r="F331" s="1302"/>
      <c r="G331" s="1325"/>
      <c r="H331" s="1325"/>
      <c r="I331" s="1322"/>
      <c r="J331" s="1302"/>
    </row>
    <row r="332" spans="1:10" ht="14">
      <c r="A332" s="1302"/>
      <c r="B332" s="1325"/>
      <c r="C332" s="1302"/>
      <c r="D332" s="1302"/>
      <c r="E332" s="1327"/>
      <c r="F332" s="1302"/>
      <c r="G332" s="1325"/>
      <c r="H332" s="1325"/>
      <c r="I332" s="1322"/>
      <c r="J332" s="1302"/>
    </row>
    <row r="333" spans="1:10" ht="14">
      <c r="A333" s="1302"/>
      <c r="B333" s="1325"/>
      <c r="C333" s="1302"/>
      <c r="D333" s="1302"/>
      <c r="E333" s="1327"/>
      <c r="F333" s="1302"/>
      <c r="G333" s="1325"/>
      <c r="H333" s="1325"/>
      <c r="I333" s="1322"/>
      <c r="J333" s="1302"/>
    </row>
    <row r="334" spans="1:10" ht="14">
      <c r="A334" s="1302"/>
      <c r="B334" s="1325"/>
      <c r="C334" s="1302"/>
      <c r="D334" s="1302"/>
      <c r="E334" s="1327"/>
      <c r="F334" s="1302"/>
      <c r="G334" s="1325"/>
      <c r="H334" s="1325"/>
      <c r="I334" s="1322"/>
      <c r="J334" s="1302"/>
    </row>
    <row r="335" spans="1:10" ht="14">
      <c r="A335" s="1302"/>
      <c r="B335" s="1325"/>
      <c r="C335" s="1302"/>
      <c r="D335" s="1302"/>
      <c r="E335" s="1327"/>
      <c r="F335" s="1302"/>
      <c r="G335" s="1325"/>
      <c r="H335" s="1325"/>
      <c r="I335" s="1322"/>
      <c r="J335" s="1302"/>
    </row>
    <row r="336" spans="1:10" ht="14">
      <c r="A336" s="1302"/>
      <c r="B336" s="1325"/>
      <c r="C336" s="1302"/>
      <c r="D336" s="1302"/>
      <c r="E336" s="1327"/>
      <c r="F336" s="1302"/>
      <c r="G336" s="1325"/>
      <c r="H336" s="1325"/>
      <c r="I336" s="1322"/>
      <c r="J336" s="1302"/>
    </row>
    <row r="337" spans="1:10" ht="14">
      <c r="A337" s="1302"/>
      <c r="B337" s="1325"/>
      <c r="C337" s="1302"/>
      <c r="D337" s="1302"/>
      <c r="E337" s="1327"/>
      <c r="F337" s="1302"/>
      <c r="G337" s="1325"/>
      <c r="H337" s="1325"/>
      <c r="I337" s="1322"/>
      <c r="J337" s="1302"/>
    </row>
    <row r="338" spans="1:10" ht="14">
      <c r="A338" s="1302"/>
      <c r="B338" s="1325"/>
      <c r="C338" s="1302"/>
      <c r="D338" s="1302"/>
      <c r="E338" s="1327"/>
      <c r="F338" s="1302"/>
      <c r="G338" s="1325"/>
      <c r="H338" s="1325"/>
      <c r="I338" s="1322"/>
      <c r="J338" s="1302"/>
    </row>
    <row r="339" spans="1:10" ht="14">
      <c r="A339" s="1302"/>
      <c r="B339" s="1325"/>
      <c r="C339" s="1302"/>
      <c r="D339" s="1302"/>
      <c r="E339" s="1327"/>
      <c r="F339" s="1302"/>
      <c r="G339" s="1325"/>
      <c r="H339" s="1325"/>
      <c r="I339" s="1322"/>
      <c r="J339" s="1302"/>
    </row>
    <row r="340" spans="1:10" ht="14">
      <c r="A340" s="1302"/>
      <c r="B340" s="1325"/>
      <c r="C340" s="1302"/>
      <c r="D340" s="1302"/>
      <c r="E340" s="1327"/>
      <c r="F340" s="1302"/>
      <c r="G340" s="1325"/>
      <c r="H340" s="1325"/>
      <c r="I340" s="1322"/>
      <c r="J340" s="1302"/>
    </row>
    <row r="341" spans="1:10" ht="14">
      <c r="A341" s="1302"/>
      <c r="B341" s="1325"/>
      <c r="C341" s="1302"/>
      <c r="D341" s="1302"/>
      <c r="E341" s="1327"/>
      <c r="F341" s="1302"/>
      <c r="G341" s="1325"/>
      <c r="H341" s="1325"/>
      <c r="I341" s="1322"/>
      <c r="J341" s="1302"/>
    </row>
    <row r="342" spans="1:10" ht="14">
      <c r="A342" s="1302"/>
      <c r="B342" s="1325"/>
      <c r="C342" s="1302"/>
      <c r="D342" s="1302"/>
      <c r="E342" s="1327"/>
      <c r="F342" s="1302"/>
      <c r="G342" s="1325"/>
      <c r="H342" s="1325"/>
      <c r="I342" s="1322"/>
      <c r="J342" s="1302"/>
    </row>
    <row r="343" spans="1:10" ht="14">
      <c r="A343" s="1302"/>
      <c r="B343" s="1325"/>
      <c r="C343" s="1302"/>
      <c r="D343" s="1302"/>
      <c r="E343" s="1327"/>
      <c r="F343" s="1302"/>
      <c r="G343" s="1325"/>
      <c r="H343" s="1325"/>
      <c r="I343" s="1322"/>
      <c r="J343" s="1302"/>
    </row>
    <row r="344" spans="1:10" ht="14">
      <c r="A344" s="1302"/>
      <c r="B344" s="1325"/>
      <c r="C344" s="1302"/>
      <c r="D344" s="1302"/>
      <c r="E344" s="1327"/>
      <c r="F344" s="1302"/>
      <c r="G344" s="1325"/>
      <c r="H344" s="1325"/>
      <c r="I344" s="1322"/>
      <c r="J344" s="1302"/>
    </row>
    <row r="345" spans="1:10" ht="14">
      <c r="A345" s="1302"/>
      <c r="B345" s="1325"/>
      <c r="C345" s="1302"/>
      <c r="D345" s="1302"/>
      <c r="E345" s="1327"/>
      <c r="F345" s="1302"/>
      <c r="G345" s="1325"/>
      <c r="H345" s="1325"/>
      <c r="I345" s="1322"/>
      <c r="J345" s="1302"/>
    </row>
    <row r="346" spans="1:10" ht="14">
      <c r="A346" s="1302"/>
      <c r="B346" s="1325"/>
      <c r="C346" s="1302"/>
      <c r="D346" s="1302"/>
      <c r="E346" s="1327"/>
      <c r="F346" s="1302"/>
      <c r="G346" s="1325"/>
      <c r="H346" s="1325"/>
      <c r="I346" s="1322"/>
      <c r="J346" s="1302"/>
    </row>
    <row r="347" spans="1:10" ht="14">
      <c r="A347" s="1302"/>
      <c r="B347" s="1325"/>
      <c r="C347" s="1302"/>
      <c r="D347" s="1302"/>
      <c r="E347" s="1327"/>
      <c r="F347" s="1302"/>
      <c r="G347" s="1325"/>
      <c r="H347" s="1325"/>
      <c r="I347" s="1322"/>
      <c r="J347" s="1302"/>
    </row>
    <row r="348" spans="1:10" ht="14">
      <c r="A348" s="1302"/>
      <c r="B348" s="1325"/>
      <c r="C348" s="1302"/>
      <c r="D348" s="1302"/>
      <c r="E348" s="1327"/>
      <c r="F348" s="1302"/>
      <c r="G348" s="1325"/>
      <c r="H348" s="1325"/>
      <c r="I348" s="1322"/>
      <c r="J348" s="1302"/>
    </row>
    <row r="349" spans="1:10" ht="14">
      <c r="A349" s="1302"/>
      <c r="B349" s="1325"/>
      <c r="C349" s="1302"/>
      <c r="D349" s="1302"/>
      <c r="E349" s="1327"/>
      <c r="F349" s="1302"/>
      <c r="G349" s="1325"/>
      <c r="H349" s="1325"/>
      <c r="I349" s="1322"/>
      <c r="J349" s="1302"/>
    </row>
    <row r="350" spans="1:10" ht="14">
      <c r="A350" s="1302"/>
      <c r="B350" s="1325"/>
      <c r="C350" s="1302"/>
      <c r="D350" s="1302"/>
      <c r="E350" s="1327"/>
      <c r="F350" s="1302"/>
      <c r="G350" s="1325"/>
      <c r="H350" s="1325"/>
      <c r="I350" s="1322"/>
      <c r="J350" s="1302"/>
    </row>
    <row r="351" spans="1:10" ht="14">
      <c r="A351" s="1302"/>
      <c r="B351" s="1325"/>
      <c r="C351" s="1302"/>
      <c r="D351" s="1302"/>
      <c r="E351" s="1327"/>
      <c r="F351" s="1302"/>
      <c r="G351" s="1325"/>
      <c r="H351" s="1325"/>
      <c r="I351" s="1322"/>
      <c r="J351" s="1302"/>
    </row>
    <row r="352" spans="1:10" ht="14">
      <c r="A352" s="1302"/>
      <c r="B352" s="1325"/>
      <c r="C352" s="1302"/>
      <c r="D352" s="1302"/>
      <c r="E352" s="1327"/>
      <c r="F352" s="1302"/>
      <c r="G352" s="1325"/>
      <c r="H352" s="1325"/>
      <c r="I352" s="1322"/>
      <c r="J352" s="1302"/>
    </row>
    <row r="353" spans="1:10" ht="14">
      <c r="A353" s="1302"/>
      <c r="B353" s="1325"/>
      <c r="C353" s="1302"/>
      <c r="D353" s="1302"/>
      <c r="E353" s="1327"/>
      <c r="F353" s="1302"/>
      <c r="G353" s="1325"/>
      <c r="H353" s="1325"/>
      <c r="I353" s="1322"/>
      <c r="J353" s="1302"/>
    </row>
    <row r="354" spans="1:10" ht="14">
      <c r="A354" s="1302"/>
      <c r="B354" s="1325"/>
      <c r="C354" s="1302"/>
      <c r="D354" s="1302"/>
      <c r="E354" s="1327"/>
      <c r="F354" s="1302"/>
      <c r="G354" s="1325"/>
      <c r="H354" s="1325"/>
      <c r="I354" s="1322"/>
      <c r="J354" s="1302"/>
    </row>
    <row r="355" spans="1:10" ht="14">
      <c r="A355" s="1302"/>
      <c r="B355" s="1325"/>
      <c r="C355" s="1302"/>
      <c r="D355" s="1302"/>
      <c r="E355" s="1327"/>
      <c r="F355" s="1302"/>
      <c r="G355" s="1325"/>
      <c r="H355" s="1325"/>
      <c r="I355" s="1322"/>
      <c r="J355" s="1302"/>
    </row>
    <row r="356" spans="1:10" ht="14">
      <c r="A356" s="1302"/>
      <c r="B356" s="1325"/>
      <c r="C356" s="1302"/>
      <c r="D356" s="1302"/>
      <c r="E356" s="1327"/>
      <c r="F356" s="1302"/>
      <c r="G356" s="1325"/>
      <c r="H356" s="1325"/>
      <c r="I356" s="1322"/>
      <c r="J356" s="1302"/>
    </row>
    <row r="357" spans="1:10" ht="14">
      <c r="A357" s="1302"/>
      <c r="B357" s="1325"/>
      <c r="C357" s="1302"/>
      <c r="D357" s="1302"/>
      <c r="E357" s="1327"/>
      <c r="F357" s="1302"/>
      <c r="G357" s="1325"/>
      <c r="H357" s="1325"/>
      <c r="I357" s="1322"/>
      <c r="J357" s="1302"/>
    </row>
    <row r="358" spans="1:10" ht="14">
      <c r="A358" s="1302"/>
      <c r="B358" s="1325"/>
      <c r="C358" s="1302"/>
      <c r="D358" s="1302"/>
      <c r="E358" s="1327"/>
      <c r="F358" s="1302"/>
      <c r="G358" s="1325"/>
      <c r="H358" s="1325"/>
      <c r="I358" s="1322"/>
      <c r="J358" s="1302"/>
    </row>
    <row r="359" spans="1:10" ht="14">
      <c r="A359" s="1302"/>
      <c r="B359" s="1325"/>
      <c r="C359" s="1302"/>
      <c r="D359" s="1302"/>
      <c r="E359" s="1327"/>
      <c r="F359" s="1302"/>
      <c r="G359" s="1325"/>
      <c r="H359" s="1325"/>
      <c r="I359" s="1322"/>
      <c r="J359" s="1302"/>
    </row>
    <row r="360" spans="1:10" ht="14">
      <c r="A360" s="1302"/>
      <c r="B360" s="1325"/>
      <c r="C360" s="1302"/>
      <c r="D360" s="1302"/>
      <c r="E360" s="1327"/>
      <c r="F360" s="1302"/>
      <c r="G360" s="1325"/>
      <c r="H360" s="1325"/>
      <c r="I360" s="1322"/>
      <c r="J360" s="1302"/>
    </row>
    <row r="361" spans="1:10" ht="14">
      <c r="A361" s="1302"/>
      <c r="B361" s="1325"/>
      <c r="C361" s="1302"/>
      <c r="D361" s="1302"/>
      <c r="E361" s="1327"/>
      <c r="F361" s="1302"/>
      <c r="G361" s="1325"/>
      <c r="H361" s="1325"/>
      <c r="I361" s="1322"/>
      <c r="J361" s="1302"/>
    </row>
    <row r="362" spans="1:10" ht="14">
      <c r="A362" s="1302"/>
      <c r="B362" s="1325"/>
      <c r="C362" s="1302"/>
      <c r="D362" s="1302"/>
      <c r="E362" s="1327"/>
      <c r="F362" s="1302"/>
      <c r="G362" s="1325"/>
      <c r="H362" s="1325"/>
      <c r="I362" s="1322"/>
      <c r="J362" s="1302"/>
    </row>
    <row r="363" spans="1:10" ht="14">
      <c r="A363" s="1302"/>
      <c r="B363" s="1325"/>
      <c r="C363" s="1302"/>
      <c r="D363" s="1302"/>
      <c r="E363" s="1327"/>
      <c r="F363" s="1302"/>
      <c r="G363" s="1325"/>
      <c r="H363" s="1325"/>
      <c r="I363" s="1322"/>
      <c r="J363" s="1302"/>
    </row>
    <row r="364" spans="1:10" ht="14">
      <c r="A364" s="1302"/>
      <c r="B364" s="1325"/>
      <c r="C364" s="1302"/>
      <c r="D364" s="1302"/>
      <c r="E364" s="1327"/>
      <c r="F364" s="1302"/>
      <c r="G364" s="1325"/>
      <c r="H364" s="1325"/>
      <c r="I364" s="1322"/>
      <c r="J364" s="1302"/>
    </row>
    <row r="365" spans="1:10" ht="14">
      <c r="A365" s="1302"/>
      <c r="B365" s="1325"/>
      <c r="C365" s="1302"/>
      <c r="D365" s="1302"/>
      <c r="E365" s="1327"/>
      <c r="F365" s="1302"/>
      <c r="G365" s="1325"/>
      <c r="H365" s="1325"/>
      <c r="I365" s="1322"/>
      <c r="J365" s="1302"/>
    </row>
    <row r="366" spans="1:10" ht="14">
      <c r="A366" s="1302"/>
      <c r="B366" s="1325"/>
      <c r="C366" s="1302"/>
      <c r="D366" s="1302"/>
      <c r="E366" s="1327"/>
      <c r="F366" s="1302"/>
      <c r="G366" s="1325"/>
      <c r="H366" s="1325"/>
      <c r="I366" s="1322"/>
      <c r="J366" s="1302"/>
    </row>
    <row r="367" spans="1:10" ht="14">
      <c r="A367" s="1302"/>
      <c r="B367" s="1325"/>
      <c r="C367" s="1302"/>
      <c r="D367" s="1302"/>
      <c r="E367" s="1327"/>
      <c r="F367" s="1302"/>
      <c r="G367" s="1325"/>
      <c r="H367" s="1325"/>
      <c r="I367" s="1322"/>
      <c r="J367" s="1302"/>
    </row>
    <row r="368" spans="1:10" ht="14">
      <c r="A368" s="1302"/>
      <c r="B368" s="1325"/>
      <c r="C368" s="1302"/>
      <c r="D368" s="1302"/>
      <c r="E368" s="1327"/>
      <c r="F368" s="1302"/>
      <c r="G368" s="1325"/>
      <c r="H368" s="1325"/>
      <c r="I368" s="1322"/>
      <c r="J368" s="1302"/>
    </row>
    <row r="369" spans="1:10" ht="14">
      <c r="A369" s="1302"/>
      <c r="B369" s="1325"/>
      <c r="C369" s="1302"/>
      <c r="D369" s="1302"/>
      <c r="E369" s="1327"/>
      <c r="F369" s="1302"/>
      <c r="G369" s="1325"/>
      <c r="H369" s="1325"/>
      <c r="I369" s="1322"/>
      <c r="J369" s="1302"/>
    </row>
    <row r="370" spans="1:10" ht="14">
      <c r="A370" s="1302"/>
      <c r="B370" s="1325"/>
      <c r="C370" s="1302"/>
      <c r="D370" s="1302"/>
      <c r="E370" s="1327"/>
      <c r="F370" s="1302"/>
      <c r="G370" s="1325"/>
      <c r="H370" s="1325"/>
      <c r="I370" s="1322"/>
      <c r="J370" s="1302"/>
    </row>
    <row r="371" spans="1:10" ht="14">
      <c r="A371" s="1302"/>
      <c r="B371" s="1325"/>
      <c r="C371" s="1302"/>
      <c r="D371" s="1302"/>
      <c r="E371" s="1327"/>
      <c r="F371" s="1302"/>
      <c r="G371" s="1325"/>
      <c r="H371" s="1325"/>
      <c r="I371" s="1322"/>
      <c r="J371" s="1302"/>
    </row>
    <row r="372" spans="1:10" ht="14">
      <c r="A372" s="1302"/>
      <c r="B372" s="1325"/>
      <c r="C372" s="1302"/>
      <c r="D372" s="1302"/>
      <c r="E372" s="1327"/>
      <c r="F372" s="1302"/>
      <c r="G372" s="1325"/>
      <c r="H372" s="1325"/>
      <c r="I372" s="1322"/>
      <c r="J372" s="1302"/>
    </row>
    <row r="373" spans="1:10" ht="14">
      <c r="A373" s="1302"/>
      <c r="B373" s="1325"/>
      <c r="C373" s="1302"/>
      <c r="D373" s="1302"/>
      <c r="E373" s="1327"/>
      <c r="F373" s="1302"/>
      <c r="G373" s="1325"/>
      <c r="H373" s="1325"/>
      <c r="I373" s="1322"/>
      <c r="J373" s="1302"/>
    </row>
    <row r="374" spans="1:10" ht="14">
      <c r="A374" s="1302"/>
      <c r="B374" s="1325"/>
      <c r="C374" s="1302"/>
      <c r="D374" s="1302"/>
      <c r="E374" s="1327"/>
      <c r="F374" s="1302"/>
      <c r="G374" s="1325"/>
      <c r="H374" s="1325"/>
      <c r="I374" s="1322"/>
      <c r="J374" s="1302"/>
    </row>
    <row r="375" spans="1:10" ht="14">
      <c r="A375" s="1302"/>
      <c r="B375" s="1325"/>
      <c r="C375" s="1302"/>
      <c r="D375" s="1302"/>
      <c r="E375" s="1327"/>
      <c r="F375" s="1302"/>
      <c r="G375" s="1325"/>
      <c r="H375" s="1325"/>
      <c r="I375" s="1322"/>
      <c r="J375" s="1302"/>
    </row>
    <row r="376" spans="1:10" ht="14">
      <c r="A376" s="1302"/>
      <c r="B376" s="1325"/>
      <c r="C376" s="1302"/>
      <c r="D376" s="1302"/>
      <c r="E376" s="1327"/>
      <c r="F376" s="1302"/>
      <c r="G376" s="1325"/>
      <c r="H376" s="1325"/>
      <c r="I376" s="1322"/>
      <c r="J376" s="1302"/>
    </row>
    <row r="377" spans="1:10" ht="14">
      <c r="A377" s="1302"/>
      <c r="B377" s="1325"/>
      <c r="C377" s="1302"/>
      <c r="D377" s="1302"/>
      <c r="E377" s="1327"/>
      <c r="F377" s="1302"/>
      <c r="G377" s="1325"/>
      <c r="H377" s="1325"/>
      <c r="I377" s="1322"/>
      <c r="J377" s="1302"/>
    </row>
    <row r="378" spans="1:10" ht="14">
      <c r="A378" s="1302"/>
      <c r="B378" s="1325"/>
      <c r="C378" s="1302"/>
      <c r="D378" s="1302"/>
      <c r="E378" s="1327"/>
      <c r="F378" s="1302"/>
      <c r="G378" s="1325"/>
      <c r="H378" s="1325"/>
      <c r="I378" s="1322"/>
      <c r="J378" s="1302"/>
    </row>
    <row r="379" spans="1:10" ht="14">
      <c r="A379" s="1302"/>
      <c r="B379" s="1325"/>
      <c r="C379" s="1302"/>
      <c r="D379" s="1302"/>
      <c r="E379" s="1327"/>
      <c r="F379" s="1302"/>
      <c r="G379" s="1325"/>
      <c r="H379" s="1325"/>
      <c r="I379" s="1322"/>
      <c r="J379" s="1302"/>
    </row>
    <row r="380" spans="1:10" ht="14">
      <c r="A380" s="1302"/>
      <c r="B380" s="1325"/>
      <c r="C380" s="1302"/>
      <c r="D380" s="1302"/>
      <c r="E380" s="1327"/>
      <c r="F380" s="1302"/>
      <c r="G380" s="1325"/>
      <c r="H380" s="1325"/>
      <c r="I380" s="1322"/>
      <c r="J380" s="1302"/>
    </row>
    <row r="381" spans="1:10" ht="14">
      <c r="A381" s="1302"/>
      <c r="B381" s="1325"/>
      <c r="C381" s="1302"/>
      <c r="D381" s="1302"/>
      <c r="E381" s="1327"/>
      <c r="F381" s="1302"/>
      <c r="G381" s="1325"/>
      <c r="H381" s="1325"/>
      <c r="I381" s="1322"/>
      <c r="J381" s="1302"/>
    </row>
    <row r="382" spans="1:10" ht="14">
      <c r="A382" s="1302"/>
      <c r="B382" s="1325"/>
      <c r="C382" s="1302"/>
      <c r="D382" s="1302"/>
      <c r="E382" s="1327"/>
      <c r="F382" s="1302"/>
      <c r="G382" s="1325"/>
      <c r="H382" s="1325"/>
      <c r="I382" s="1322"/>
      <c r="J382" s="1302"/>
    </row>
    <row r="383" spans="1:10" ht="14">
      <c r="A383" s="1302"/>
      <c r="B383" s="1325"/>
      <c r="C383" s="1302"/>
      <c r="D383" s="1302"/>
      <c r="E383" s="1327"/>
      <c r="F383" s="1302"/>
      <c r="G383" s="1325"/>
      <c r="H383" s="1325"/>
      <c r="I383" s="1322"/>
      <c r="J383" s="1302"/>
    </row>
    <row r="384" spans="1:10" ht="14">
      <c r="A384" s="1302"/>
      <c r="B384" s="1325"/>
      <c r="C384" s="1302"/>
      <c r="D384" s="1302"/>
      <c r="E384" s="1327"/>
      <c r="F384" s="1302"/>
      <c r="G384" s="1325"/>
      <c r="H384" s="1325"/>
      <c r="I384" s="1322"/>
      <c r="J384" s="1302"/>
    </row>
    <row r="385" spans="1:10" ht="14">
      <c r="A385" s="1302"/>
      <c r="B385" s="1325"/>
      <c r="C385" s="1302"/>
      <c r="D385" s="1302"/>
      <c r="E385" s="1327"/>
      <c r="F385" s="1302"/>
      <c r="G385" s="1325"/>
      <c r="H385" s="1325"/>
      <c r="I385" s="1322"/>
      <c r="J385" s="1302"/>
    </row>
    <row r="386" spans="1:10" ht="14">
      <c r="A386" s="1302"/>
      <c r="B386" s="1325"/>
      <c r="C386" s="1302"/>
      <c r="D386" s="1302"/>
      <c r="E386" s="1327"/>
      <c r="F386" s="1302"/>
      <c r="G386" s="1325"/>
      <c r="H386" s="1325"/>
      <c r="I386" s="1322"/>
      <c r="J386" s="1302"/>
    </row>
    <row r="387" spans="1:10" ht="14">
      <c r="A387" s="1302"/>
      <c r="B387" s="1325"/>
      <c r="C387" s="1302"/>
      <c r="D387" s="1302"/>
      <c r="E387" s="1327"/>
      <c r="F387" s="1302"/>
      <c r="G387" s="1325"/>
      <c r="H387" s="1325"/>
      <c r="I387" s="1322"/>
      <c r="J387" s="1302"/>
    </row>
    <row r="388" spans="1:10" ht="14">
      <c r="A388" s="1302"/>
      <c r="B388" s="1325"/>
      <c r="C388" s="1302"/>
      <c r="D388" s="1302"/>
      <c r="E388" s="1327"/>
      <c r="F388" s="1302"/>
      <c r="G388" s="1325"/>
      <c r="H388" s="1325"/>
      <c r="I388" s="1322"/>
      <c r="J388" s="1302"/>
    </row>
    <row r="389" spans="1:10" ht="14">
      <c r="A389" s="1302"/>
      <c r="B389" s="1325"/>
      <c r="C389" s="1302"/>
      <c r="D389" s="1302"/>
      <c r="E389" s="1327"/>
      <c r="F389" s="1302"/>
      <c r="G389" s="1325"/>
      <c r="H389" s="1325"/>
      <c r="I389" s="1322"/>
      <c r="J389" s="1302"/>
    </row>
    <row r="390" spans="1:10" ht="14">
      <c r="A390" s="1302"/>
      <c r="B390" s="1325"/>
      <c r="C390" s="1302"/>
      <c r="D390" s="1302"/>
      <c r="E390" s="1327"/>
      <c r="F390" s="1302"/>
      <c r="G390" s="1325"/>
      <c r="H390" s="1325"/>
      <c r="I390" s="1322"/>
      <c r="J390" s="1302"/>
    </row>
    <row r="391" spans="1:10" ht="14">
      <c r="A391" s="1302"/>
      <c r="B391" s="1325"/>
      <c r="C391" s="1302"/>
      <c r="D391" s="1302"/>
      <c r="E391" s="1327"/>
      <c r="F391" s="1302"/>
      <c r="G391" s="1325"/>
      <c r="H391" s="1325"/>
      <c r="I391" s="1322"/>
      <c r="J391" s="1302"/>
    </row>
    <row r="392" spans="1:10" ht="14">
      <c r="A392" s="1302"/>
      <c r="B392" s="1325"/>
      <c r="C392" s="1302"/>
      <c r="D392" s="1302"/>
      <c r="E392" s="1327"/>
      <c r="F392" s="1302"/>
      <c r="G392" s="1325"/>
      <c r="H392" s="1325"/>
      <c r="I392" s="1322"/>
      <c r="J392" s="1302"/>
    </row>
    <row r="393" spans="1:10" ht="14">
      <c r="A393" s="1302"/>
      <c r="B393" s="1325"/>
      <c r="C393" s="1302"/>
      <c r="D393" s="1302"/>
      <c r="E393" s="1327"/>
      <c r="F393" s="1302"/>
      <c r="G393" s="1325"/>
      <c r="H393" s="1325"/>
      <c r="I393" s="1322"/>
      <c r="J393" s="1302"/>
    </row>
    <row r="394" spans="1:10" ht="14">
      <c r="A394" s="1302"/>
      <c r="B394" s="1325"/>
      <c r="C394" s="1302"/>
      <c r="D394" s="1302"/>
      <c r="E394" s="1327"/>
      <c r="F394" s="1302"/>
      <c r="G394" s="1325"/>
      <c r="H394" s="1325"/>
      <c r="I394" s="1322"/>
      <c r="J394" s="1302"/>
    </row>
    <row r="395" spans="1:10" ht="14">
      <c r="A395" s="1302"/>
      <c r="B395" s="1325"/>
      <c r="C395" s="1302"/>
      <c r="D395" s="1302"/>
      <c r="E395" s="1327"/>
      <c r="F395" s="1302"/>
      <c r="G395" s="1325"/>
      <c r="H395" s="1325"/>
      <c r="I395" s="1322"/>
      <c r="J395" s="1302"/>
    </row>
    <row r="396" spans="1:10" ht="14">
      <c r="A396" s="1302"/>
      <c r="B396" s="1325"/>
      <c r="C396" s="1302"/>
      <c r="D396" s="1302"/>
      <c r="E396" s="1327"/>
      <c r="F396" s="1302"/>
      <c r="G396" s="1325"/>
      <c r="H396" s="1325"/>
      <c r="I396" s="1322"/>
      <c r="J396" s="1302"/>
    </row>
    <row r="397" spans="1:10" ht="14">
      <c r="A397" s="1302"/>
      <c r="B397" s="1325"/>
      <c r="C397" s="1302"/>
      <c r="D397" s="1302"/>
      <c r="E397" s="1327"/>
      <c r="F397" s="1302"/>
      <c r="G397" s="1325"/>
      <c r="H397" s="1325"/>
      <c r="I397" s="1322"/>
      <c r="J397" s="1302"/>
    </row>
    <row r="398" spans="1:10" ht="14">
      <c r="A398" s="1302"/>
      <c r="B398" s="1325"/>
      <c r="C398" s="1302"/>
      <c r="D398" s="1302"/>
      <c r="E398" s="1327"/>
      <c r="F398" s="1302"/>
      <c r="G398" s="1325"/>
      <c r="H398" s="1325"/>
      <c r="I398" s="1322"/>
      <c r="J398" s="1302"/>
    </row>
    <row r="399" spans="1:10" ht="14">
      <c r="A399" s="1302"/>
      <c r="B399" s="1325"/>
      <c r="C399" s="1302"/>
      <c r="D399" s="1302"/>
      <c r="E399" s="1327"/>
      <c r="F399" s="1302"/>
      <c r="G399" s="1325"/>
      <c r="H399" s="1325"/>
      <c r="I399" s="1322"/>
      <c r="J399" s="1302"/>
    </row>
    <row r="400" spans="1:10" ht="14">
      <c r="A400" s="1302"/>
      <c r="B400" s="1325"/>
      <c r="C400" s="1302"/>
      <c r="D400" s="1302"/>
      <c r="E400" s="1327"/>
      <c r="F400" s="1302"/>
      <c r="G400" s="1325"/>
      <c r="H400" s="1325"/>
      <c r="I400" s="1322"/>
      <c r="J400" s="1302"/>
    </row>
    <row r="401" spans="1:10" ht="14">
      <c r="A401" s="1302"/>
      <c r="B401" s="1325"/>
      <c r="C401" s="1302"/>
      <c r="D401" s="1302"/>
      <c r="E401" s="1327"/>
      <c r="F401" s="1302"/>
      <c r="G401" s="1325"/>
      <c r="H401" s="1325"/>
      <c r="I401" s="1322"/>
      <c r="J401" s="1302"/>
    </row>
    <row r="402" spans="1:10" ht="14">
      <c r="A402" s="1302"/>
      <c r="B402" s="1325"/>
      <c r="C402" s="1302"/>
      <c r="D402" s="1302"/>
      <c r="E402" s="1327"/>
      <c r="F402" s="1302"/>
      <c r="G402" s="1325"/>
      <c r="H402" s="1325"/>
      <c r="I402" s="1322"/>
      <c r="J402" s="1302"/>
    </row>
    <row r="403" spans="1:10" ht="14">
      <c r="A403" s="1302"/>
      <c r="B403" s="1325"/>
      <c r="C403" s="1302"/>
      <c r="D403" s="1302"/>
      <c r="E403" s="1327"/>
      <c r="F403" s="1302"/>
      <c r="G403" s="1325"/>
      <c r="H403" s="1325"/>
      <c r="I403" s="1322"/>
      <c r="J403" s="1302"/>
    </row>
    <row r="404" spans="1:10" ht="14">
      <c r="A404" s="1302"/>
      <c r="B404" s="1325"/>
      <c r="C404" s="1302"/>
      <c r="D404" s="1302"/>
      <c r="E404" s="1327"/>
      <c r="F404" s="1302"/>
      <c r="G404" s="1325"/>
      <c r="H404" s="1325"/>
      <c r="I404" s="1322"/>
      <c r="J404" s="1302"/>
    </row>
    <row r="405" spans="1:10" ht="14">
      <c r="A405" s="1302"/>
      <c r="B405" s="1325"/>
      <c r="C405" s="1302"/>
      <c r="D405" s="1302"/>
      <c r="E405" s="1327"/>
      <c r="F405" s="1302"/>
      <c r="G405" s="1325"/>
      <c r="H405" s="1325"/>
      <c r="I405" s="1322"/>
      <c r="J405" s="1302"/>
    </row>
    <row r="406" spans="1:10" ht="14">
      <c r="A406" s="1302"/>
      <c r="B406" s="1325"/>
      <c r="C406" s="1302"/>
      <c r="D406" s="1302"/>
      <c r="E406" s="1327"/>
      <c r="F406" s="1302"/>
      <c r="G406" s="1325"/>
      <c r="H406" s="1325"/>
      <c r="I406" s="1322"/>
      <c r="J406" s="1302"/>
    </row>
    <row r="407" spans="1:10" ht="14">
      <c r="A407" s="1302"/>
      <c r="B407" s="1325"/>
      <c r="C407" s="1302"/>
      <c r="D407" s="1302"/>
      <c r="E407" s="1327"/>
      <c r="F407" s="1302"/>
      <c r="G407" s="1325"/>
      <c r="H407" s="1325"/>
      <c r="I407" s="1322"/>
      <c r="J407" s="1302"/>
    </row>
    <row r="408" spans="1:10" ht="14">
      <c r="A408" s="1302"/>
      <c r="B408" s="1325"/>
      <c r="C408" s="1302"/>
      <c r="D408" s="1302"/>
      <c r="E408" s="1327"/>
      <c r="F408" s="1302"/>
      <c r="G408" s="1325"/>
      <c r="H408" s="1325"/>
      <c r="I408" s="1322"/>
      <c r="J408" s="1302"/>
    </row>
    <row r="409" spans="1:10" ht="14">
      <c r="A409" s="1302"/>
      <c r="B409" s="1325"/>
      <c r="C409" s="1302"/>
      <c r="D409" s="1302"/>
      <c r="E409" s="1327"/>
      <c r="F409" s="1302"/>
      <c r="G409" s="1325"/>
      <c r="H409" s="1325"/>
      <c r="I409" s="1322"/>
      <c r="J409" s="1302"/>
    </row>
    <row r="410" spans="1:10" ht="14">
      <c r="A410" s="1302"/>
      <c r="B410" s="1325"/>
      <c r="C410" s="1302"/>
      <c r="D410" s="1302"/>
      <c r="E410" s="1327"/>
      <c r="F410" s="1302"/>
      <c r="G410" s="1325"/>
      <c r="H410" s="1325"/>
      <c r="I410" s="1322"/>
      <c r="J410" s="1302"/>
    </row>
    <row r="411" spans="1:10" ht="14">
      <c r="A411" s="1302"/>
      <c r="B411" s="1325"/>
      <c r="C411" s="1302"/>
      <c r="D411" s="1302"/>
      <c r="E411" s="1327"/>
      <c r="F411" s="1302"/>
      <c r="G411" s="1325"/>
      <c r="H411" s="1325"/>
      <c r="I411" s="1322"/>
      <c r="J411" s="1302"/>
    </row>
    <row r="412" spans="1:10" ht="14">
      <c r="A412" s="1302"/>
      <c r="B412" s="1325"/>
      <c r="C412" s="1302"/>
      <c r="D412" s="1302"/>
      <c r="E412" s="1327"/>
      <c r="F412" s="1302"/>
      <c r="G412" s="1325"/>
      <c r="H412" s="1325"/>
      <c r="I412" s="1322"/>
      <c r="J412" s="1302"/>
    </row>
    <row r="413" spans="1:10" ht="14">
      <c r="A413" s="1302"/>
      <c r="B413" s="1325"/>
      <c r="C413" s="1302"/>
      <c r="D413" s="1302"/>
      <c r="E413" s="1327"/>
      <c r="F413" s="1302"/>
      <c r="G413" s="1325"/>
      <c r="H413" s="1325"/>
      <c r="I413" s="1322"/>
      <c r="J413" s="1302"/>
    </row>
    <row r="414" spans="1:10" ht="14">
      <c r="A414" s="1302"/>
      <c r="B414" s="1325"/>
      <c r="C414" s="1302"/>
      <c r="D414" s="1302"/>
      <c r="E414" s="1327"/>
      <c r="F414" s="1302"/>
      <c r="G414" s="1325"/>
      <c r="H414" s="1325"/>
      <c r="I414" s="1322"/>
      <c r="J414" s="1302"/>
    </row>
    <row r="415" spans="1:10" ht="14">
      <c r="A415" s="1302"/>
      <c r="B415" s="1325"/>
      <c r="C415" s="1302"/>
      <c r="D415" s="1302"/>
      <c r="E415" s="1327"/>
      <c r="F415" s="1302"/>
      <c r="G415" s="1325"/>
      <c r="H415" s="1325"/>
      <c r="I415" s="1322"/>
      <c r="J415" s="1302"/>
    </row>
    <row r="416" spans="1:10" ht="14">
      <c r="A416" s="1302"/>
      <c r="B416" s="1325"/>
      <c r="C416" s="1302"/>
      <c r="D416" s="1302"/>
      <c r="E416" s="1327"/>
      <c r="F416" s="1302"/>
      <c r="G416" s="1325"/>
      <c r="H416" s="1325"/>
      <c r="I416" s="1322"/>
      <c r="J416" s="1302"/>
    </row>
    <row r="417" spans="1:10" ht="14">
      <c r="A417" s="1302"/>
      <c r="B417" s="1325"/>
      <c r="C417" s="1302"/>
      <c r="D417" s="1302"/>
      <c r="E417" s="1327"/>
      <c r="F417" s="1302"/>
      <c r="G417" s="1325"/>
      <c r="H417" s="1325"/>
      <c r="I417" s="1322"/>
      <c r="J417" s="1302"/>
    </row>
    <row r="418" spans="1:10" ht="14">
      <c r="A418" s="1302"/>
      <c r="B418" s="1325"/>
      <c r="C418" s="1302"/>
      <c r="D418" s="1302"/>
      <c r="E418" s="1327"/>
      <c r="F418" s="1302"/>
      <c r="G418" s="1325"/>
      <c r="H418" s="1325"/>
      <c r="I418" s="1322"/>
      <c r="J418" s="1302"/>
    </row>
    <row r="419" spans="1:10" ht="14">
      <c r="A419" s="1302"/>
      <c r="B419" s="1325"/>
      <c r="C419" s="1302"/>
      <c r="D419" s="1302"/>
      <c r="E419" s="1327"/>
      <c r="F419" s="1302"/>
      <c r="G419" s="1325"/>
      <c r="H419" s="1325"/>
      <c r="I419" s="1322"/>
      <c r="J419" s="1302"/>
    </row>
    <row r="420" spans="1:10" ht="14">
      <c r="A420" s="1302"/>
      <c r="B420" s="1325"/>
      <c r="C420" s="1302"/>
      <c r="D420" s="1302"/>
      <c r="E420" s="1327"/>
      <c r="F420" s="1302"/>
      <c r="G420" s="1325"/>
      <c r="H420" s="1325"/>
      <c r="I420" s="1322"/>
      <c r="J420" s="1302"/>
    </row>
    <row r="421" spans="1:10" ht="14">
      <c r="A421" s="1302"/>
      <c r="B421" s="1325"/>
      <c r="C421" s="1302"/>
      <c r="D421" s="1302"/>
      <c r="E421" s="1327"/>
      <c r="F421" s="1302"/>
      <c r="G421" s="1325"/>
      <c r="H421" s="1325"/>
      <c r="I421" s="1322"/>
      <c r="J421" s="1302"/>
    </row>
    <row r="422" spans="1:10" ht="14">
      <c r="A422" s="1302"/>
      <c r="B422" s="1325"/>
      <c r="C422" s="1302"/>
      <c r="D422" s="1302"/>
      <c r="E422" s="1327"/>
      <c r="F422" s="1302"/>
      <c r="G422" s="1325"/>
      <c r="H422" s="1325"/>
      <c r="I422" s="1322"/>
      <c r="J422" s="1302"/>
    </row>
    <row r="423" spans="1:10" ht="14">
      <c r="A423" s="1302"/>
      <c r="B423" s="1325"/>
      <c r="C423" s="1302"/>
      <c r="D423" s="1302"/>
      <c r="E423" s="1327"/>
      <c r="F423" s="1302"/>
      <c r="G423" s="1325"/>
      <c r="H423" s="1325"/>
      <c r="I423" s="1322"/>
      <c r="J423" s="1302"/>
    </row>
    <row r="424" spans="1:10" ht="14">
      <c r="A424" s="1302"/>
      <c r="B424" s="1325"/>
      <c r="C424" s="1302"/>
      <c r="D424" s="1302"/>
      <c r="E424" s="1327"/>
      <c r="F424" s="1302"/>
      <c r="G424" s="1325"/>
      <c r="H424" s="1325"/>
      <c r="I424" s="1322"/>
      <c r="J424" s="1302"/>
    </row>
    <row r="425" spans="1:10" ht="14">
      <c r="A425" s="1302"/>
      <c r="B425" s="1325"/>
      <c r="C425" s="1302"/>
      <c r="D425" s="1302"/>
      <c r="E425" s="1327"/>
      <c r="F425" s="1302"/>
      <c r="G425" s="1325"/>
      <c r="H425" s="1325"/>
      <c r="I425" s="1322"/>
      <c r="J425" s="1302"/>
    </row>
    <row r="426" spans="1:10" ht="14">
      <c r="A426" s="1302"/>
      <c r="B426" s="1325"/>
      <c r="C426" s="1302"/>
      <c r="D426" s="1302"/>
      <c r="E426" s="1327"/>
      <c r="F426" s="1302"/>
      <c r="G426" s="1325"/>
      <c r="H426" s="1325"/>
      <c r="I426" s="1322"/>
      <c r="J426" s="1302"/>
    </row>
    <row r="427" spans="1:10" ht="14">
      <c r="A427" s="1302"/>
      <c r="B427" s="1325"/>
      <c r="C427" s="1302"/>
      <c r="D427" s="1302"/>
      <c r="E427" s="1327"/>
      <c r="F427" s="1302"/>
      <c r="G427" s="1325"/>
      <c r="H427" s="1325"/>
      <c r="I427" s="1322"/>
      <c r="J427" s="1302"/>
    </row>
    <row r="428" spans="1:10" ht="14">
      <c r="A428" s="1302"/>
      <c r="B428" s="1325"/>
      <c r="C428" s="1302"/>
      <c r="D428" s="1302"/>
      <c r="E428" s="1327"/>
      <c r="F428" s="1302"/>
      <c r="G428" s="1325"/>
      <c r="H428" s="1325"/>
      <c r="I428" s="1322"/>
      <c r="J428" s="1302"/>
    </row>
    <row r="429" spans="1:10" ht="14">
      <c r="A429" s="1302"/>
      <c r="B429" s="1325"/>
      <c r="C429" s="1302"/>
      <c r="D429" s="1302"/>
      <c r="E429" s="1327"/>
      <c r="F429" s="1302"/>
      <c r="G429" s="1325"/>
      <c r="H429" s="1325"/>
      <c r="I429" s="1322"/>
      <c r="J429" s="1302"/>
    </row>
    <row r="430" spans="1:10" ht="14">
      <c r="A430" s="1302"/>
      <c r="B430" s="1325"/>
      <c r="C430" s="1302"/>
      <c r="D430" s="1302"/>
      <c r="E430" s="1327"/>
      <c r="F430" s="1302"/>
      <c r="G430" s="1325"/>
      <c r="H430" s="1325"/>
      <c r="I430" s="1322"/>
      <c r="J430" s="1302"/>
    </row>
    <row r="431" spans="1:10" ht="14">
      <c r="A431" s="1302"/>
      <c r="B431" s="1325"/>
      <c r="C431" s="1302"/>
      <c r="D431" s="1302"/>
      <c r="E431" s="1327"/>
      <c r="F431" s="1302"/>
      <c r="G431" s="1325"/>
      <c r="H431" s="1325"/>
      <c r="I431" s="1322"/>
      <c r="J431" s="1302"/>
    </row>
    <row r="432" spans="1:10" ht="14">
      <c r="A432" s="1302"/>
      <c r="B432" s="1325"/>
      <c r="C432" s="1302"/>
      <c r="D432" s="1302"/>
      <c r="E432" s="1327"/>
      <c r="F432" s="1302"/>
      <c r="G432" s="1325"/>
      <c r="H432" s="1325"/>
      <c r="I432" s="1322"/>
      <c r="J432" s="1302"/>
    </row>
    <row r="433" spans="1:10" ht="14">
      <c r="A433" s="1302"/>
      <c r="B433" s="1325"/>
      <c r="C433" s="1302"/>
      <c r="D433" s="1302"/>
      <c r="E433" s="1327"/>
      <c r="F433" s="1302"/>
      <c r="G433" s="1325"/>
      <c r="H433" s="1325"/>
      <c r="I433" s="1322"/>
      <c r="J433" s="1302"/>
    </row>
    <row r="434" spans="1:10" ht="14">
      <c r="A434" s="1302"/>
      <c r="B434" s="1325"/>
      <c r="C434" s="1302"/>
      <c r="D434" s="1302"/>
      <c r="E434" s="1327"/>
      <c r="F434" s="1302"/>
      <c r="G434" s="1325"/>
      <c r="H434" s="1325"/>
      <c r="I434" s="1322"/>
      <c r="J434" s="1302"/>
    </row>
    <row r="435" spans="1:10" ht="14">
      <c r="A435" s="1302"/>
      <c r="B435" s="1325"/>
      <c r="C435" s="1302"/>
      <c r="D435" s="1302"/>
      <c r="E435" s="1327"/>
      <c r="F435" s="1302"/>
      <c r="G435" s="1325"/>
      <c r="H435" s="1325"/>
      <c r="I435" s="1322"/>
      <c r="J435" s="1302"/>
    </row>
    <row r="436" spans="1:10" ht="14">
      <c r="A436" s="1302"/>
      <c r="B436" s="1325"/>
      <c r="C436" s="1302"/>
      <c r="D436" s="1302"/>
      <c r="E436" s="1327"/>
      <c r="F436" s="1302"/>
      <c r="G436" s="1325"/>
      <c r="H436" s="1325"/>
      <c r="I436" s="1322"/>
      <c r="J436" s="1302"/>
    </row>
    <row r="437" spans="1:10" ht="14">
      <c r="A437" s="1302"/>
      <c r="B437" s="1325"/>
      <c r="C437" s="1302"/>
      <c r="D437" s="1302"/>
      <c r="E437" s="1327"/>
      <c r="F437" s="1302"/>
      <c r="G437" s="1325"/>
      <c r="H437" s="1325"/>
      <c r="I437" s="1322"/>
      <c r="J437" s="1302"/>
    </row>
    <row r="438" spans="1:10" ht="14">
      <c r="A438" s="1302"/>
      <c r="B438" s="1325"/>
      <c r="C438" s="1302"/>
      <c r="D438" s="1302"/>
      <c r="E438" s="1327"/>
      <c r="F438" s="1302"/>
      <c r="G438" s="1325"/>
      <c r="H438" s="1325"/>
      <c r="I438" s="1322"/>
      <c r="J438" s="1302"/>
    </row>
    <row r="439" spans="1:10" ht="14">
      <c r="A439" s="1302"/>
      <c r="B439" s="1325"/>
      <c r="C439" s="1302"/>
      <c r="D439" s="1302"/>
      <c r="E439" s="1327"/>
      <c r="F439" s="1302"/>
      <c r="G439" s="1325"/>
      <c r="H439" s="1325"/>
      <c r="I439" s="1322"/>
      <c r="J439" s="1302"/>
    </row>
    <row r="440" spans="1:10" ht="14">
      <c r="A440" s="1302"/>
      <c r="B440" s="1325"/>
      <c r="C440" s="1302"/>
      <c r="D440" s="1302"/>
      <c r="E440" s="1327"/>
      <c r="F440" s="1302"/>
      <c r="G440" s="1325"/>
      <c r="H440" s="1325"/>
      <c r="I440" s="1322"/>
      <c r="J440" s="1302"/>
    </row>
    <row r="441" spans="1:10" ht="14">
      <c r="A441" s="1302"/>
      <c r="B441" s="1325"/>
      <c r="C441" s="1302"/>
      <c r="D441" s="1302"/>
      <c r="E441" s="1327"/>
      <c r="F441" s="1302"/>
      <c r="G441" s="1325"/>
      <c r="H441" s="1325"/>
      <c r="I441" s="1322"/>
      <c r="J441" s="1302"/>
    </row>
    <row r="442" spans="1:10" ht="14">
      <c r="A442" s="1302"/>
      <c r="B442" s="1325"/>
      <c r="C442" s="1302"/>
      <c r="D442" s="1302"/>
      <c r="E442" s="1327"/>
      <c r="F442" s="1302"/>
      <c r="G442" s="1325"/>
      <c r="H442" s="1325"/>
      <c r="I442" s="1322"/>
      <c r="J442" s="1302"/>
    </row>
    <row r="443" spans="1:10" ht="14">
      <c r="A443" s="1302"/>
      <c r="B443" s="1325"/>
      <c r="C443" s="1302"/>
      <c r="D443" s="1302"/>
      <c r="E443" s="1327"/>
      <c r="F443" s="1302"/>
      <c r="G443" s="1325"/>
      <c r="H443" s="1325"/>
      <c r="I443" s="1322"/>
      <c r="J443" s="1302"/>
    </row>
    <row r="444" spans="1:10" ht="14">
      <c r="A444" s="1302"/>
      <c r="B444" s="1325"/>
      <c r="C444" s="1302"/>
      <c r="D444" s="1302"/>
      <c r="E444" s="1327"/>
      <c r="F444" s="1302"/>
      <c r="G444" s="1325"/>
      <c r="H444" s="1325"/>
      <c r="I444" s="1322"/>
      <c r="J444" s="1302"/>
    </row>
    <row r="445" spans="1:10" ht="14">
      <c r="A445" s="1302"/>
      <c r="B445" s="1325"/>
      <c r="C445" s="1302"/>
      <c r="D445" s="1302"/>
      <c r="E445" s="1327"/>
      <c r="F445" s="1302"/>
      <c r="G445" s="1325"/>
      <c r="H445" s="1325"/>
      <c r="I445" s="1322"/>
      <c r="J445" s="1302"/>
    </row>
    <row r="446" spans="1:10" ht="14">
      <c r="A446" s="1302"/>
      <c r="B446" s="1325"/>
      <c r="C446" s="1302"/>
      <c r="D446" s="1302"/>
      <c r="E446" s="1327"/>
      <c r="F446" s="1302"/>
      <c r="G446" s="1325"/>
      <c r="H446" s="1325"/>
      <c r="I446" s="1322"/>
      <c r="J446" s="1302"/>
    </row>
    <row r="447" spans="1:10" ht="14">
      <c r="A447" s="1302"/>
      <c r="B447" s="1325"/>
      <c r="C447" s="1302"/>
      <c r="D447" s="1302"/>
      <c r="E447" s="1327"/>
      <c r="F447" s="1302"/>
      <c r="G447" s="1325"/>
      <c r="H447" s="1325"/>
      <c r="I447" s="1322"/>
      <c r="J447" s="1302"/>
    </row>
    <row r="448" spans="1:10" ht="14">
      <c r="A448" s="1302"/>
      <c r="B448" s="1325"/>
      <c r="C448" s="1302"/>
      <c r="D448" s="1302"/>
      <c r="E448" s="1327"/>
      <c r="F448" s="1302"/>
      <c r="G448" s="1325"/>
      <c r="H448" s="1325"/>
      <c r="I448" s="1322"/>
      <c r="J448" s="1302"/>
    </row>
    <row r="449" spans="1:10" ht="14">
      <c r="A449" s="1302"/>
      <c r="B449" s="1325"/>
      <c r="C449" s="1302"/>
      <c r="D449" s="1302"/>
      <c r="E449" s="1327"/>
      <c r="F449" s="1302"/>
      <c r="G449" s="1325"/>
      <c r="H449" s="1325"/>
      <c r="I449" s="1322"/>
      <c r="J449" s="1302"/>
    </row>
    <row r="450" spans="1:10" ht="14">
      <c r="A450" s="1302"/>
      <c r="B450" s="1325"/>
      <c r="C450" s="1302"/>
      <c r="D450" s="1302"/>
      <c r="E450" s="1327"/>
      <c r="F450" s="1302"/>
      <c r="G450" s="1325"/>
      <c r="H450" s="1325"/>
      <c r="I450" s="1322"/>
      <c r="J450" s="1302"/>
    </row>
    <row r="451" spans="1:10" ht="14">
      <c r="A451" s="1302"/>
      <c r="B451" s="1325"/>
      <c r="C451" s="1302"/>
      <c r="D451" s="1302"/>
      <c r="E451" s="1327"/>
      <c r="F451" s="1302"/>
      <c r="G451" s="1325"/>
      <c r="H451" s="1325"/>
      <c r="I451" s="1322"/>
      <c r="J451" s="1302"/>
    </row>
    <row r="452" spans="1:10" ht="14">
      <c r="A452" s="1302"/>
      <c r="B452" s="1325"/>
      <c r="C452" s="1302"/>
      <c r="D452" s="1302"/>
      <c r="E452" s="1327"/>
      <c r="F452" s="1302"/>
      <c r="G452" s="1325"/>
      <c r="H452" s="1325"/>
      <c r="I452" s="1322"/>
      <c r="J452" s="1302"/>
    </row>
    <row r="453" spans="1:10" ht="14">
      <c r="A453" s="1302"/>
      <c r="B453" s="1325"/>
      <c r="C453" s="1302"/>
      <c r="D453" s="1302"/>
      <c r="E453" s="1327"/>
      <c r="F453" s="1302"/>
      <c r="G453" s="1325"/>
      <c r="H453" s="1325"/>
      <c r="I453" s="1322"/>
      <c r="J453" s="1302"/>
    </row>
    <row r="454" spans="1:10" ht="14">
      <c r="A454" s="1302"/>
      <c r="B454" s="1325"/>
      <c r="C454" s="1302"/>
      <c r="D454" s="1302"/>
      <c r="E454" s="1327"/>
      <c r="F454" s="1302"/>
      <c r="G454" s="1325"/>
      <c r="H454" s="1325"/>
      <c r="I454" s="1322"/>
      <c r="J454" s="1302"/>
    </row>
    <row r="455" spans="1:10" ht="14">
      <c r="A455" s="1302"/>
      <c r="B455" s="1325"/>
      <c r="C455" s="1302"/>
      <c r="D455" s="1302"/>
      <c r="E455" s="1327"/>
      <c r="F455" s="1302"/>
      <c r="G455" s="1325"/>
      <c r="H455" s="1325"/>
      <c r="I455" s="1322"/>
      <c r="J455" s="1302"/>
    </row>
    <row r="456" spans="1:10" ht="14">
      <c r="A456" s="1302"/>
      <c r="B456" s="1325"/>
      <c r="C456" s="1302"/>
      <c r="D456" s="1302"/>
      <c r="E456" s="1327"/>
      <c r="F456" s="1302"/>
      <c r="G456" s="1325"/>
      <c r="H456" s="1325"/>
      <c r="I456" s="1322"/>
      <c r="J456" s="1302"/>
    </row>
    <row r="457" spans="1:10" ht="14">
      <c r="A457" s="1302"/>
      <c r="B457" s="1325"/>
      <c r="C457" s="1302"/>
      <c r="D457" s="1302"/>
      <c r="E457" s="1327"/>
      <c r="F457" s="1302"/>
      <c r="G457" s="1325"/>
      <c r="H457" s="1325"/>
      <c r="I457" s="1322"/>
      <c r="J457" s="1302"/>
    </row>
    <row r="458" spans="1:10" ht="14">
      <c r="A458" s="1302"/>
      <c r="B458" s="1325"/>
      <c r="C458" s="1302"/>
      <c r="D458" s="1302"/>
      <c r="E458" s="1327"/>
      <c r="F458" s="1302"/>
      <c r="G458" s="1325"/>
      <c r="H458" s="1325"/>
      <c r="I458" s="1322"/>
      <c r="J458" s="1302"/>
    </row>
    <row r="459" spans="1:10" ht="14">
      <c r="A459" s="1302"/>
      <c r="B459" s="1325"/>
      <c r="C459" s="1302"/>
      <c r="D459" s="1302"/>
      <c r="E459" s="1327"/>
      <c r="F459" s="1302"/>
      <c r="G459" s="1325"/>
      <c r="H459" s="1325"/>
      <c r="I459" s="1322"/>
      <c r="J459" s="1302"/>
    </row>
    <row r="460" spans="1:10" ht="14">
      <c r="A460" s="1302"/>
      <c r="B460" s="1325"/>
      <c r="C460" s="1302"/>
      <c r="D460" s="1302"/>
      <c r="E460" s="1327"/>
      <c r="F460" s="1302"/>
      <c r="G460" s="1325"/>
      <c r="H460" s="1325"/>
      <c r="I460" s="1322"/>
      <c r="J460" s="1302"/>
    </row>
    <row r="461" spans="1:10" ht="14">
      <c r="A461" s="1302"/>
      <c r="B461" s="1325"/>
      <c r="C461" s="1302"/>
      <c r="D461" s="1302"/>
      <c r="E461" s="1327"/>
      <c r="F461" s="1302"/>
      <c r="G461" s="1325"/>
      <c r="H461" s="1325"/>
      <c r="I461" s="1322"/>
      <c r="J461" s="1302"/>
    </row>
    <row r="462" spans="1:10" ht="14">
      <c r="A462" s="1302"/>
      <c r="B462" s="1325"/>
      <c r="C462" s="1302"/>
      <c r="D462" s="1302"/>
      <c r="E462" s="1327"/>
      <c r="F462" s="1302"/>
      <c r="G462" s="1325"/>
      <c r="H462" s="1325"/>
      <c r="I462" s="1322"/>
      <c r="J462" s="1302"/>
    </row>
    <row r="463" spans="1:10" ht="14">
      <c r="A463" s="1302"/>
      <c r="B463" s="1325"/>
      <c r="C463" s="1302"/>
      <c r="D463" s="1302"/>
      <c r="E463" s="1327"/>
      <c r="F463" s="1302"/>
      <c r="G463" s="1325"/>
      <c r="H463" s="1325"/>
      <c r="I463" s="1322"/>
      <c r="J463" s="1302"/>
    </row>
    <row r="464" spans="1:10" ht="14">
      <c r="A464" s="1302"/>
      <c r="B464" s="1325"/>
      <c r="C464" s="1302"/>
      <c r="D464" s="1302"/>
      <c r="E464" s="1327"/>
      <c r="F464" s="1302"/>
      <c r="G464" s="1325"/>
      <c r="H464" s="1325"/>
      <c r="I464" s="1322"/>
      <c r="J464" s="1302"/>
    </row>
    <row r="465" spans="1:10" ht="14">
      <c r="A465" s="1302"/>
      <c r="B465" s="1325"/>
      <c r="C465" s="1302"/>
      <c r="D465" s="1302"/>
      <c r="E465" s="1327"/>
      <c r="F465" s="1302"/>
      <c r="G465" s="1325"/>
      <c r="H465" s="1325"/>
      <c r="I465" s="1322"/>
      <c r="J465" s="1302"/>
    </row>
    <row r="466" spans="1:10" ht="14">
      <c r="A466" s="1302"/>
      <c r="B466" s="1325"/>
      <c r="C466" s="1302"/>
      <c r="D466" s="1302"/>
      <c r="E466" s="1327"/>
      <c r="F466" s="1302"/>
      <c r="G466" s="1325"/>
      <c r="H466" s="1325"/>
      <c r="I466" s="1322"/>
      <c r="J466" s="1302"/>
    </row>
    <row r="467" spans="1:10" ht="14">
      <c r="A467" s="1302"/>
      <c r="B467" s="1325"/>
      <c r="C467" s="1302"/>
      <c r="D467" s="1302"/>
      <c r="E467" s="1327"/>
      <c r="F467" s="1302"/>
      <c r="G467" s="1325"/>
      <c r="H467" s="1325"/>
      <c r="I467" s="1322"/>
      <c r="J467" s="1302"/>
    </row>
    <row r="468" spans="1:10" ht="14">
      <c r="A468" s="1302"/>
      <c r="B468" s="1325"/>
      <c r="C468" s="1302"/>
      <c r="D468" s="1302"/>
      <c r="E468" s="1327"/>
      <c r="F468" s="1302"/>
      <c r="G468" s="1325"/>
      <c r="H468" s="1325"/>
      <c r="I468" s="1322"/>
      <c r="J468" s="1302"/>
    </row>
    <row r="469" spans="1:10" ht="14">
      <c r="A469" s="1302"/>
      <c r="B469" s="1325"/>
      <c r="C469" s="1302"/>
      <c r="D469" s="1302"/>
      <c r="E469" s="1327"/>
      <c r="F469" s="1302"/>
      <c r="G469" s="1325"/>
      <c r="H469" s="1325"/>
      <c r="I469" s="1322"/>
      <c r="J469" s="1302"/>
    </row>
    <row r="470" spans="1:10" ht="14">
      <c r="A470" s="1302"/>
      <c r="B470" s="1325"/>
      <c r="C470" s="1302"/>
      <c r="D470" s="1302"/>
      <c r="E470" s="1327"/>
      <c r="F470" s="1302"/>
      <c r="G470" s="1325"/>
      <c r="H470" s="1325"/>
      <c r="I470" s="1322"/>
      <c r="J470" s="1302"/>
    </row>
    <row r="471" spans="1:10" ht="14">
      <c r="A471" s="1302"/>
      <c r="B471" s="1325"/>
      <c r="C471" s="1302"/>
      <c r="D471" s="1302"/>
      <c r="E471" s="1327"/>
      <c r="F471" s="1302"/>
      <c r="G471" s="1325"/>
      <c r="H471" s="1325"/>
      <c r="I471" s="1322"/>
      <c r="J471" s="1302"/>
    </row>
    <row r="472" spans="1:10" ht="14">
      <c r="A472" s="1302"/>
      <c r="B472" s="1325"/>
      <c r="C472" s="1302"/>
      <c r="D472" s="1302"/>
      <c r="E472" s="1327"/>
      <c r="F472" s="1302"/>
      <c r="G472" s="1325"/>
      <c r="H472" s="1325"/>
      <c r="I472" s="1322"/>
      <c r="J472" s="1302"/>
    </row>
    <row r="473" spans="1:10" ht="14">
      <c r="A473" s="1302"/>
      <c r="B473" s="1325"/>
      <c r="C473" s="1302"/>
      <c r="D473" s="1302"/>
      <c r="E473" s="1327"/>
      <c r="F473" s="1302"/>
      <c r="G473" s="1325"/>
      <c r="H473" s="1325"/>
      <c r="I473" s="1322"/>
      <c r="J473" s="1302"/>
    </row>
    <row r="474" spans="1:10" ht="14">
      <c r="A474" s="1302"/>
      <c r="B474" s="1325"/>
      <c r="C474" s="1302"/>
      <c r="D474" s="1302"/>
      <c r="E474" s="1327"/>
      <c r="F474" s="1302"/>
      <c r="G474" s="1325"/>
      <c r="H474" s="1325"/>
      <c r="I474" s="1322"/>
      <c r="J474" s="1302"/>
    </row>
    <row r="475" spans="1:10" ht="14">
      <c r="A475" s="1302"/>
      <c r="B475" s="1325"/>
      <c r="C475" s="1302"/>
      <c r="D475" s="1302"/>
      <c r="E475" s="1327"/>
      <c r="F475" s="1302"/>
      <c r="G475" s="1325"/>
      <c r="H475" s="1325"/>
      <c r="I475" s="1322"/>
      <c r="J475" s="1302"/>
    </row>
    <row r="476" spans="1:10" ht="14">
      <c r="A476" s="1302"/>
      <c r="B476" s="1325"/>
      <c r="C476" s="1302"/>
      <c r="D476" s="1302"/>
      <c r="E476" s="1327"/>
      <c r="F476" s="1302"/>
      <c r="G476" s="1325"/>
      <c r="H476" s="1325"/>
      <c r="I476" s="1322"/>
      <c r="J476" s="1302"/>
    </row>
    <row r="477" spans="1:10" ht="14">
      <c r="A477" s="1302"/>
      <c r="B477" s="1325"/>
      <c r="C477" s="1302"/>
      <c r="D477" s="1302"/>
      <c r="E477" s="1327"/>
      <c r="F477" s="1302"/>
      <c r="G477" s="1325"/>
      <c r="H477" s="1325"/>
      <c r="I477" s="1322"/>
      <c r="J477" s="1302"/>
    </row>
    <row r="478" spans="1:10" ht="14">
      <c r="A478" s="1302"/>
      <c r="B478" s="1325"/>
      <c r="C478" s="1302"/>
      <c r="D478" s="1302"/>
      <c r="E478" s="1327"/>
      <c r="F478" s="1302"/>
      <c r="G478" s="1325"/>
      <c r="H478" s="1325"/>
      <c r="I478" s="1322"/>
      <c r="J478" s="1302"/>
    </row>
    <row r="479" spans="1:10" ht="14">
      <c r="A479" s="1302"/>
      <c r="B479" s="1325"/>
      <c r="C479" s="1302"/>
      <c r="D479" s="1302"/>
      <c r="E479" s="1327"/>
      <c r="F479" s="1302"/>
      <c r="G479" s="1325"/>
      <c r="H479" s="1325"/>
      <c r="I479" s="1322"/>
      <c r="J479" s="1302"/>
    </row>
    <row r="480" spans="1:10" ht="14">
      <c r="A480" s="1302"/>
      <c r="B480" s="1325"/>
      <c r="C480" s="1302"/>
      <c r="D480" s="1302"/>
      <c r="E480" s="1327"/>
      <c r="F480" s="1302"/>
      <c r="G480" s="1325"/>
      <c r="H480" s="1325"/>
      <c r="I480" s="1322"/>
      <c r="J480" s="1302"/>
    </row>
    <row r="481" spans="1:10" ht="14">
      <c r="A481" s="1302"/>
      <c r="B481" s="1325"/>
      <c r="C481" s="1302"/>
      <c r="D481" s="1302"/>
      <c r="E481" s="1327"/>
      <c r="F481" s="1302"/>
      <c r="G481" s="1325"/>
      <c r="H481" s="1325"/>
      <c r="I481" s="1322"/>
      <c r="J481" s="1302"/>
    </row>
    <row r="482" spans="1:10" ht="14">
      <c r="A482" s="1302"/>
      <c r="B482" s="1325"/>
      <c r="C482" s="1302"/>
      <c r="D482" s="1302"/>
      <c r="E482" s="1327"/>
      <c r="F482" s="1302"/>
      <c r="G482" s="1325"/>
      <c r="H482" s="1325"/>
      <c r="I482" s="1322"/>
      <c r="J482" s="1302"/>
    </row>
    <row r="483" spans="1:10" ht="14">
      <c r="A483" s="1302"/>
      <c r="B483" s="1325"/>
      <c r="C483" s="1302"/>
      <c r="D483" s="1302"/>
      <c r="E483" s="1327"/>
      <c r="F483" s="1302"/>
      <c r="G483" s="1325"/>
      <c r="H483" s="1325"/>
      <c r="I483" s="1322"/>
      <c r="J483" s="1302"/>
    </row>
    <row r="484" spans="1:10" ht="14">
      <c r="A484" s="1302"/>
      <c r="B484" s="1325"/>
      <c r="C484" s="1302"/>
      <c r="D484" s="1302"/>
      <c r="E484" s="1327"/>
      <c r="F484" s="1302"/>
      <c r="G484" s="1325"/>
      <c r="H484" s="1325"/>
      <c r="I484" s="1322"/>
      <c r="J484" s="1302"/>
    </row>
    <row r="485" spans="1:10" ht="14">
      <c r="A485" s="1302"/>
      <c r="B485" s="1325"/>
      <c r="C485" s="1302"/>
      <c r="D485" s="1302"/>
      <c r="E485" s="1327"/>
      <c r="F485" s="1302"/>
      <c r="G485" s="1325"/>
      <c r="H485" s="1325"/>
      <c r="I485" s="1322"/>
      <c r="J485" s="1302"/>
    </row>
    <row r="486" spans="1:10" ht="14">
      <c r="A486" s="1302"/>
      <c r="B486" s="1325"/>
      <c r="C486" s="1302"/>
      <c r="D486" s="1302"/>
      <c r="E486" s="1327"/>
      <c r="F486" s="1302"/>
      <c r="G486" s="1325"/>
      <c r="H486" s="1325"/>
      <c r="I486" s="1322"/>
      <c r="J486" s="1302"/>
    </row>
    <row r="487" spans="1:10" ht="14">
      <c r="A487" s="1302"/>
      <c r="B487" s="1325"/>
      <c r="C487" s="1302"/>
      <c r="D487" s="1302"/>
      <c r="E487" s="1327"/>
      <c r="F487" s="1302"/>
      <c r="G487" s="1325"/>
      <c r="H487" s="1325"/>
      <c r="I487" s="1322"/>
      <c r="J487" s="1302"/>
    </row>
    <row r="488" spans="1:10" ht="14">
      <c r="A488" s="1302"/>
      <c r="B488" s="1325"/>
      <c r="C488" s="1302"/>
      <c r="D488" s="1302"/>
      <c r="E488" s="1327"/>
      <c r="F488" s="1302"/>
      <c r="G488" s="1325"/>
      <c r="H488" s="1325"/>
      <c r="I488" s="1322"/>
      <c r="J488" s="1302"/>
    </row>
    <row r="489" spans="1:10" ht="14">
      <c r="A489" s="1302"/>
      <c r="B489" s="1325"/>
      <c r="C489" s="1302"/>
      <c r="D489" s="1302"/>
      <c r="E489" s="1327"/>
      <c r="F489" s="1302"/>
      <c r="G489" s="1325"/>
      <c r="H489" s="1325"/>
      <c r="I489" s="1322"/>
      <c r="J489" s="1302"/>
    </row>
    <row r="490" spans="1:10" ht="14">
      <c r="A490" s="1302"/>
      <c r="B490" s="1325"/>
      <c r="C490" s="1302"/>
      <c r="D490" s="1302"/>
      <c r="E490" s="1327"/>
      <c r="F490" s="1302"/>
      <c r="G490" s="1325"/>
      <c r="H490" s="1325"/>
      <c r="I490" s="1322"/>
      <c r="J490" s="1302"/>
    </row>
    <row r="491" spans="1:10" ht="14">
      <c r="A491" s="1302"/>
      <c r="B491" s="1325"/>
      <c r="C491" s="1302"/>
      <c r="D491" s="1302"/>
      <c r="E491" s="1327"/>
      <c r="F491" s="1302"/>
      <c r="G491" s="1325"/>
      <c r="H491" s="1325"/>
      <c r="I491" s="1322"/>
      <c r="J491" s="1302"/>
    </row>
    <row r="492" spans="1:10" ht="14">
      <c r="A492" s="1302"/>
      <c r="B492" s="1325"/>
      <c r="C492" s="1302"/>
      <c r="D492" s="1302"/>
      <c r="E492" s="1327"/>
      <c r="F492" s="1302"/>
      <c r="G492" s="1325"/>
      <c r="H492" s="1325"/>
      <c r="I492" s="1322"/>
      <c r="J492" s="1302"/>
    </row>
    <row r="493" spans="1:10" ht="14">
      <c r="A493" s="1302"/>
      <c r="B493" s="1325"/>
      <c r="C493" s="1302"/>
      <c r="D493" s="1302"/>
      <c r="E493" s="1327"/>
      <c r="F493" s="1302"/>
      <c r="G493" s="1325"/>
      <c r="H493" s="1325"/>
      <c r="I493" s="1322"/>
      <c r="J493" s="1302"/>
    </row>
    <row r="494" spans="1:10" ht="14">
      <c r="A494" s="1302"/>
      <c r="B494" s="1325"/>
      <c r="C494" s="1302"/>
      <c r="D494" s="1302"/>
      <c r="E494" s="1327"/>
      <c r="F494" s="1302"/>
      <c r="G494" s="1325"/>
      <c r="H494" s="1325"/>
      <c r="I494" s="1322"/>
      <c r="J494" s="1302"/>
    </row>
    <row r="495" spans="1:10" ht="14">
      <c r="A495" s="1302"/>
      <c r="B495" s="1325"/>
      <c r="C495" s="1302"/>
      <c r="D495" s="1302"/>
      <c r="E495" s="1327"/>
      <c r="F495" s="1302"/>
      <c r="G495" s="1325"/>
      <c r="H495" s="1325"/>
      <c r="I495" s="1322"/>
      <c r="J495" s="1302"/>
    </row>
    <row r="496" spans="1:10" ht="14">
      <c r="A496" s="1302"/>
      <c r="B496" s="1325"/>
      <c r="C496" s="1302"/>
      <c r="D496" s="1302"/>
      <c r="E496" s="1327"/>
      <c r="F496" s="1302"/>
      <c r="G496" s="1325"/>
      <c r="H496" s="1325"/>
      <c r="I496" s="1322"/>
      <c r="J496" s="1302"/>
    </row>
    <row r="497" spans="1:10" ht="14">
      <c r="A497" s="1302"/>
      <c r="B497" s="1325"/>
      <c r="C497" s="1302"/>
      <c r="D497" s="1302"/>
      <c r="E497" s="1327"/>
      <c r="F497" s="1302"/>
      <c r="G497" s="1325"/>
      <c r="H497" s="1325"/>
      <c r="I497" s="1322"/>
      <c r="J497" s="1302"/>
    </row>
    <row r="498" spans="1:10" ht="14">
      <c r="A498" s="1302"/>
      <c r="B498" s="1325"/>
      <c r="C498" s="1302"/>
      <c r="D498" s="1302"/>
      <c r="E498" s="1327"/>
      <c r="F498" s="1302"/>
      <c r="G498" s="1325"/>
      <c r="H498" s="1325"/>
      <c r="I498" s="1322"/>
      <c r="J498" s="1302"/>
    </row>
    <row r="499" spans="1:10" ht="14">
      <c r="A499" s="1302"/>
      <c r="B499" s="1325"/>
      <c r="C499" s="1302"/>
      <c r="D499" s="1302"/>
      <c r="E499" s="1327"/>
      <c r="F499" s="1302"/>
      <c r="G499" s="1325"/>
      <c r="H499" s="1325"/>
      <c r="I499" s="1322"/>
      <c r="J499" s="1302"/>
    </row>
    <row r="500" spans="1:10" ht="14">
      <c r="A500" s="1302"/>
      <c r="B500" s="1325"/>
      <c r="C500" s="1302"/>
      <c r="D500" s="1302"/>
      <c r="E500" s="1327"/>
      <c r="F500" s="1302"/>
      <c r="G500" s="1325"/>
      <c r="H500" s="1325"/>
      <c r="I500" s="1322"/>
      <c r="J500" s="1302"/>
    </row>
    <row r="501" spans="1:10" ht="14">
      <c r="A501" s="1302"/>
      <c r="B501" s="1325"/>
      <c r="C501" s="1302"/>
      <c r="D501" s="1302"/>
      <c r="E501" s="1327"/>
      <c r="F501" s="1302"/>
      <c r="G501" s="1325"/>
      <c r="H501" s="1325"/>
      <c r="I501" s="1322"/>
      <c r="J501" s="1302"/>
    </row>
    <row r="502" spans="1:10" ht="14">
      <c r="A502" s="1302"/>
      <c r="B502" s="1325"/>
      <c r="C502" s="1302"/>
      <c r="D502" s="1302"/>
      <c r="E502" s="1327"/>
      <c r="F502" s="1302"/>
      <c r="G502" s="1325"/>
      <c r="H502" s="1325"/>
      <c r="I502" s="1322"/>
      <c r="J502" s="1302"/>
    </row>
    <row r="503" spans="1:10" ht="14">
      <c r="A503" s="1302"/>
      <c r="B503" s="1325"/>
      <c r="C503" s="1302"/>
      <c r="D503" s="1302"/>
      <c r="E503" s="1327"/>
      <c r="F503" s="1302"/>
      <c r="G503" s="1325"/>
      <c r="H503" s="1325"/>
      <c r="I503" s="1322"/>
      <c r="J503" s="1302"/>
    </row>
    <row r="504" spans="1:10" ht="14">
      <c r="A504" s="1302"/>
      <c r="B504" s="1325"/>
      <c r="C504" s="1302"/>
      <c r="D504" s="1302"/>
      <c r="E504" s="1327"/>
      <c r="F504" s="1302"/>
      <c r="G504" s="1325"/>
      <c r="H504" s="1325"/>
      <c r="I504" s="1322"/>
      <c r="J504" s="1302"/>
    </row>
    <row r="505" spans="1:10" ht="14">
      <c r="A505" s="1302"/>
      <c r="B505" s="1325"/>
      <c r="C505" s="1302"/>
      <c r="D505" s="1302"/>
      <c r="E505" s="1327"/>
      <c r="F505" s="1302"/>
      <c r="G505" s="1325"/>
      <c r="H505" s="1325"/>
      <c r="I505" s="1322"/>
      <c r="J505" s="1302"/>
    </row>
    <row r="506" spans="1:10" ht="14">
      <c r="A506" s="1302"/>
      <c r="B506" s="1325"/>
      <c r="C506" s="1302"/>
      <c r="D506" s="1302"/>
      <c r="E506" s="1327"/>
      <c r="F506" s="1302"/>
      <c r="G506" s="1325"/>
      <c r="H506" s="1325"/>
      <c r="I506" s="1322"/>
      <c r="J506" s="1302"/>
    </row>
    <row r="507" spans="1:10" ht="14">
      <c r="A507" s="1302"/>
      <c r="B507" s="1325"/>
      <c r="C507" s="1302"/>
      <c r="D507" s="1302"/>
      <c r="E507" s="1327"/>
      <c r="F507" s="1302"/>
      <c r="G507" s="1325"/>
      <c r="H507" s="1325"/>
      <c r="I507" s="1322"/>
      <c r="J507" s="1302"/>
    </row>
    <row r="508" spans="1:10" ht="14">
      <c r="A508" s="1302"/>
      <c r="B508" s="1325"/>
      <c r="C508" s="1302"/>
      <c r="D508" s="1302"/>
      <c r="E508" s="1327"/>
      <c r="F508" s="1302"/>
      <c r="G508" s="1325"/>
      <c r="H508" s="1325"/>
      <c r="I508" s="1322"/>
      <c r="J508" s="1302"/>
    </row>
    <row r="509" spans="1:10" ht="14">
      <c r="A509" s="1302"/>
      <c r="B509" s="1325"/>
      <c r="C509" s="1302"/>
      <c r="D509" s="1302"/>
      <c r="E509" s="1327"/>
      <c r="F509" s="1302"/>
      <c r="G509" s="1325"/>
      <c r="H509" s="1325"/>
      <c r="I509" s="1322"/>
      <c r="J509" s="1302"/>
    </row>
    <row r="510" spans="1:10" ht="14">
      <c r="A510" s="1302"/>
      <c r="B510" s="1325"/>
      <c r="C510" s="1302"/>
      <c r="D510" s="1302"/>
      <c r="E510" s="1327"/>
      <c r="F510" s="1302"/>
      <c r="G510" s="1325"/>
      <c r="H510" s="1325"/>
      <c r="I510" s="1322"/>
      <c r="J510" s="1302"/>
    </row>
    <row r="511" spans="1:10" ht="14">
      <c r="A511" s="1302"/>
      <c r="B511" s="1325"/>
      <c r="C511" s="1302"/>
      <c r="D511" s="1302"/>
      <c r="E511" s="1327"/>
      <c r="F511" s="1302"/>
      <c r="G511" s="1325"/>
      <c r="H511" s="1325"/>
      <c r="I511" s="1322"/>
      <c r="J511" s="1302"/>
    </row>
    <row r="512" spans="1:10" ht="14">
      <c r="A512" s="1302"/>
      <c r="B512" s="1325"/>
      <c r="C512" s="1302"/>
      <c r="D512" s="1302"/>
      <c r="E512" s="1327"/>
      <c r="F512" s="1302"/>
      <c r="G512" s="1325"/>
      <c r="H512" s="1325"/>
      <c r="I512" s="1322"/>
      <c r="J512" s="1302"/>
    </row>
    <row r="513" spans="1:10" ht="14">
      <c r="A513" s="1302"/>
      <c r="B513" s="1325"/>
      <c r="C513" s="1302"/>
      <c r="D513" s="1302"/>
      <c r="E513" s="1327"/>
      <c r="F513" s="1302"/>
      <c r="G513" s="1325"/>
      <c r="H513" s="1325"/>
      <c r="I513" s="1322"/>
      <c r="J513" s="1302"/>
    </row>
    <row r="514" spans="1:10" ht="14">
      <c r="A514" s="1302"/>
      <c r="B514" s="1325"/>
      <c r="C514" s="1302"/>
      <c r="D514" s="1302"/>
      <c r="E514" s="1327"/>
      <c r="F514" s="1302"/>
      <c r="G514" s="1325"/>
      <c r="H514" s="1325"/>
      <c r="I514" s="1322"/>
      <c r="J514" s="1302"/>
    </row>
    <row r="515" spans="1:10" ht="14">
      <c r="A515" s="1302"/>
      <c r="B515" s="1325"/>
      <c r="C515" s="1302"/>
      <c r="D515" s="1302"/>
      <c r="E515" s="1327"/>
      <c r="F515" s="1302"/>
      <c r="G515" s="1325"/>
      <c r="H515" s="1325"/>
      <c r="I515" s="1322"/>
      <c r="J515" s="1302"/>
    </row>
    <row r="516" spans="1:10" ht="14">
      <c r="A516" s="1302"/>
      <c r="B516" s="1325"/>
      <c r="C516" s="1302"/>
      <c r="D516" s="1302"/>
      <c r="E516" s="1327"/>
      <c r="F516" s="1302"/>
      <c r="G516" s="1325"/>
      <c r="H516" s="1325"/>
      <c r="I516" s="1322"/>
      <c r="J516" s="1302"/>
    </row>
    <row r="517" spans="1:10" ht="14">
      <c r="A517" s="1302"/>
      <c r="B517" s="1325"/>
      <c r="C517" s="1302"/>
      <c r="D517" s="1302"/>
      <c r="E517" s="1327"/>
      <c r="F517" s="1302"/>
      <c r="G517" s="1325"/>
      <c r="H517" s="1325"/>
      <c r="I517" s="1322"/>
      <c r="J517" s="1302"/>
    </row>
    <row r="518" spans="1:10" ht="14">
      <c r="A518" s="1302"/>
      <c r="B518" s="1325"/>
      <c r="C518" s="1302"/>
      <c r="D518" s="1302"/>
      <c r="E518" s="1327"/>
      <c r="F518" s="1302"/>
      <c r="G518" s="1325"/>
      <c r="H518" s="1325"/>
      <c r="I518" s="1322"/>
      <c r="J518" s="1302"/>
    </row>
    <row r="519" spans="1:10" ht="14">
      <c r="A519" s="1302"/>
      <c r="B519" s="1325"/>
      <c r="C519" s="1302"/>
      <c r="D519" s="1302"/>
      <c r="E519" s="1327"/>
      <c r="F519" s="1302"/>
      <c r="G519" s="1325"/>
      <c r="H519" s="1325"/>
      <c r="I519" s="1322"/>
      <c r="J519" s="1302"/>
    </row>
    <row r="520" spans="1:10" ht="14">
      <c r="A520" s="1302"/>
      <c r="B520" s="1325"/>
      <c r="C520" s="1302"/>
      <c r="D520" s="1302"/>
      <c r="E520" s="1327"/>
      <c r="F520" s="1302"/>
      <c r="G520" s="1325"/>
      <c r="H520" s="1325"/>
      <c r="I520" s="1322"/>
      <c r="J520" s="1302"/>
    </row>
    <row r="521" spans="1:10" ht="14">
      <c r="A521" s="1302"/>
      <c r="B521" s="1325"/>
      <c r="C521" s="1302"/>
      <c r="D521" s="1302"/>
      <c r="E521" s="1327"/>
      <c r="F521" s="1302"/>
      <c r="G521" s="1325"/>
      <c r="H521" s="1325"/>
      <c r="I521" s="1322"/>
      <c r="J521" s="1302"/>
    </row>
    <row r="522" spans="1:10" ht="14">
      <c r="A522" s="1302"/>
      <c r="B522" s="1325"/>
      <c r="C522" s="1302"/>
      <c r="D522" s="1302"/>
      <c r="E522" s="1327"/>
      <c r="F522" s="1302"/>
      <c r="G522" s="1325"/>
      <c r="H522" s="1325"/>
      <c r="I522" s="1322"/>
      <c r="J522" s="1302"/>
    </row>
    <row r="523" spans="1:10" ht="14">
      <c r="A523" s="1302"/>
      <c r="B523" s="1325"/>
      <c r="C523" s="1302"/>
      <c r="D523" s="1302"/>
      <c r="E523" s="1327"/>
      <c r="F523" s="1302"/>
      <c r="G523" s="1325"/>
      <c r="H523" s="1325"/>
      <c r="I523" s="1322"/>
      <c r="J523" s="1302"/>
    </row>
    <row r="524" spans="1:10" ht="14">
      <c r="A524" s="1302"/>
      <c r="B524" s="1325"/>
      <c r="C524" s="1302"/>
      <c r="D524" s="1302"/>
      <c r="E524" s="1327"/>
      <c r="F524" s="1302"/>
      <c r="G524" s="1325"/>
      <c r="H524" s="1325"/>
      <c r="I524" s="1322"/>
      <c r="J524" s="1302"/>
    </row>
    <row r="525" spans="1:10" ht="14">
      <c r="A525" s="1302"/>
      <c r="B525" s="1325"/>
      <c r="C525" s="1302"/>
      <c r="D525" s="1302"/>
      <c r="E525" s="1327"/>
      <c r="F525" s="1302"/>
      <c r="G525" s="1325"/>
      <c r="H525" s="1325"/>
      <c r="I525" s="1322"/>
      <c r="J525" s="1302"/>
    </row>
    <row r="526" spans="1:10" ht="14">
      <c r="A526" s="1302"/>
      <c r="B526" s="1325"/>
      <c r="C526" s="1302"/>
      <c r="D526" s="1302"/>
      <c r="E526" s="1327"/>
      <c r="F526" s="1302"/>
      <c r="G526" s="1325"/>
      <c r="H526" s="1325"/>
      <c r="I526" s="1322"/>
      <c r="J526" s="1302"/>
    </row>
    <row r="527" spans="1:10" ht="14">
      <c r="A527" s="1302"/>
      <c r="B527" s="1325"/>
      <c r="C527" s="1302"/>
      <c r="D527" s="1302"/>
      <c r="E527" s="1327"/>
      <c r="F527" s="1302"/>
      <c r="G527" s="1325"/>
      <c r="H527" s="1325"/>
      <c r="I527" s="1322"/>
      <c r="J527" s="1302"/>
    </row>
    <row r="528" spans="1:10" ht="14">
      <c r="A528" s="1302"/>
      <c r="B528" s="1325"/>
      <c r="C528" s="1302"/>
      <c r="D528" s="1302"/>
      <c r="E528" s="1327"/>
      <c r="F528" s="1302"/>
      <c r="G528" s="1325"/>
      <c r="H528" s="1325"/>
      <c r="I528" s="1322"/>
      <c r="J528" s="1302"/>
    </row>
    <row r="529" spans="1:10" ht="14">
      <c r="A529" s="1302"/>
      <c r="B529" s="1325"/>
      <c r="C529" s="1302"/>
      <c r="D529" s="1302"/>
      <c r="E529" s="1327"/>
      <c r="F529" s="1302"/>
      <c r="G529" s="1325"/>
      <c r="H529" s="1325"/>
      <c r="I529" s="1322"/>
      <c r="J529" s="1302"/>
    </row>
    <row r="530" spans="1:10" ht="14">
      <c r="A530" s="1302"/>
      <c r="B530" s="1325"/>
      <c r="C530" s="1302"/>
      <c r="D530" s="1302"/>
      <c r="E530" s="1327"/>
      <c r="F530" s="1302"/>
      <c r="G530" s="1325"/>
      <c r="H530" s="1325"/>
      <c r="I530" s="1322"/>
      <c r="J530" s="1302"/>
    </row>
    <row r="531" spans="1:10" ht="14">
      <c r="A531" s="1302"/>
      <c r="B531" s="1325"/>
      <c r="C531" s="1302"/>
      <c r="D531" s="1302"/>
      <c r="E531" s="1327"/>
      <c r="F531" s="1302"/>
      <c r="G531" s="1325"/>
      <c r="H531" s="1325"/>
      <c r="I531" s="1322"/>
      <c r="J531" s="1302"/>
    </row>
    <row r="532" spans="1:10" ht="14">
      <c r="A532" s="1302"/>
      <c r="B532" s="1325"/>
      <c r="C532" s="1302"/>
      <c r="D532" s="1302"/>
      <c r="E532" s="1327"/>
      <c r="F532" s="1302"/>
      <c r="G532" s="1325"/>
      <c r="H532" s="1325"/>
      <c r="I532" s="1322"/>
      <c r="J532" s="1302"/>
    </row>
    <row r="533" spans="1:10" ht="14">
      <c r="A533" s="1302"/>
      <c r="B533" s="1325"/>
      <c r="C533" s="1302"/>
      <c r="D533" s="1302"/>
      <c r="E533" s="1327"/>
      <c r="F533" s="1302"/>
      <c r="G533" s="1325"/>
      <c r="H533" s="1325"/>
      <c r="I533" s="1322"/>
      <c r="J533" s="1302"/>
    </row>
    <row r="534" spans="1:10" ht="14">
      <c r="A534" s="1302"/>
      <c r="B534" s="1325"/>
      <c r="C534" s="1302"/>
      <c r="D534" s="1302"/>
      <c r="E534" s="1327"/>
      <c r="F534" s="1302"/>
      <c r="G534" s="1325"/>
      <c r="H534" s="1325"/>
      <c r="I534" s="1322"/>
      <c r="J534" s="1302"/>
    </row>
    <row r="535" spans="1:10" ht="14">
      <c r="A535" s="1302"/>
      <c r="B535" s="1325"/>
      <c r="C535" s="1302"/>
      <c r="D535" s="1302"/>
      <c r="E535" s="1327"/>
      <c r="F535" s="1302"/>
      <c r="G535" s="1325"/>
      <c r="H535" s="1325"/>
      <c r="I535" s="1322"/>
      <c r="J535" s="1302"/>
    </row>
    <row r="536" spans="1:10" ht="14">
      <c r="A536" s="1302"/>
      <c r="B536" s="1325"/>
      <c r="C536" s="1302"/>
      <c r="D536" s="1302"/>
      <c r="E536" s="1327"/>
      <c r="F536" s="1302"/>
      <c r="G536" s="1325"/>
      <c r="H536" s="1325"/>
      <c r="I536" s="1322"/>
      <c r="J536" s="1302"/>
    </row>
    <row r="537" spans="1:10" ht="14">
      <c r="A537" s="1302"/>
      <c r="B537" s="1325"/>
      <c r="C537" s="1302"/>
      <c r="D537" s="1302"/>
      <c r="E537" s="1327"/>
      <c r="F537" s="1302"/>
      <c r="G537" s="1325"/>
      <c r="H537" s="1325"/>
      <c r="I537" s="1322"/>
      <c r="J537" s="1302"/>
    </row>
    <row r="538" spans="1:10" ht="14">
      <c r="A538" s="1302"/>
      <c r="B538" s="1325"/>
      <c r="C538" s="1302"/>
      <c r="D538" s="1302"/>
      <c r="E538" s="1327"/>
      <c r="F538" s="1302"/>
      <c r="G538" s="1325"/>
      <c r="H538" s="1325"/>
      <c r="I538" s="1322"/>
      <c r="J538" s="1302"/>
    </row>
    <row r="539" spans="1:10" ht="14">
      <c r="A539" s="1302"/>
      <c r="B539" s="1325"/>
      <c r="C539" s="1302"/>
      <c r="D539" s="1302"/>
      <c r="E539" s="1327"/>
      <c r="F539" s="1302"/>
      <c r="G539" s="1325"/>
      <c r="H539" s="1325"/>
      <c r="I539" s="1322"/>
      <c r="J539" s="1302"/>
    </row>
    <row r="540" spans="1:10" ht="14">
      <c r="A540" s="1302"/>
      <c r="B540" s="1325"/>
      <c r="C540" s="1302"/>
      <c r="D540" s="1302"/>
      <c r="E540" s="1327"/>
      <c r="F540" s="1302"/>
      <c r="G540" s="1325"/>
      <c r="H540" s="1325"/>
      <c r="I540" s="1322"/>
      <c r="J540" s="1302"/>
    </row>
    <row r="541" spans="1:10" ht="14">
      <c r="A541" s="1302"/>
      <c r="B541" s="1325"/>
      <c r="C541" s="1302"/>
      <c r="D541" s="1302"/>
      <c r="E541" s="1327"/>
      <c r="F541" s="1302"/>
      <c r="G541" s="1325"/>
      <c r="H541" s="1325"/>
      <c r="I541" s="1322"/>
      <c r="J541" s="1302"/>
    </row>
    <row r="542" spans="1:10" ht="14">
      <c r="A542" s="1302"/>
      <c r="B542" s="1325"/>
      <c r="C542" s="1302"/>
      <c r="D542" s="1302"/>
      <c r="E542" s="1327"/>
      <c r="F542" s="1302"/>
      <c r="G542" s="1325"/>
      <c r="H542" s="1325"/>
      <c r="I542" s="1322"/>
      <c r="J542" s="1302"/>
    </row>
    <row r="543" spans="1:10" ht="14">
      <c r="A543" s="1302"/>
      <c r="B543" s="1325"/>
      <c r="C543" s="1302"/>
      <c r="D543" s="1302"/>
      <c r="E543" s="1327"/>
      <c r="F543" s="1302"/>
      <c r="G543" s="1325"/>
      <c r="H543" s="1325"/>
      <c r="I543" s="1322"/>
      <c r="J543" s="1302"/>
    </row>
    <row r="544" spans="1:10" ht="14">
      <c r="A544" s="1302"/>
      <c r="B544" s="1325"/>
      <c r="C544" s="1302"/>
      <c r="D544" s="1302"/>
      <c r="E544" s="1327"/>
      <c r="F544" s="1302"/>
      <c r="G544" s="1325"/>
      <c r="H544" s="1325"/>
      <c r="I544" s="1322"/>
      <c r="J544" s="1302"/>
    </row>
    <row r="545" spans="1:10" ht="14">
      <c r="A545" s="1302"/>
      <c r="B545" s="1325"/>
      <c r="C545" s="1302"/>
      <c r="D545" s="1302"/>
      <c r="E545" s="1327"/>
      <c r="F545" s="1302"/>
      <c r="G545" s="1325"/>
      <c r="H545" s="1325"/>
      <c r="I545" s="1322"/>
      <c r="J545" s="1302"/>
    </row>
    <row r="546" spans="1:10" ht="14">
      <c r="A546" s="1302"/>
      <c r="B546" s="1325"/>
      <c r="C546" s="1302"/>
      <c r="D546" s="1302"/>
      <c r="E546" s="1327"/>
      <c r="F546" s="1302"/>
      <c r="G546" s="1325"/>
      <c r="H546" s="1325"/>
      <c r="I546" s="1322"/>
      <c r="J546" s="1302"/>
    </row>
    <row r="547" spans="1:10" ht="14">
      <c r="A547" s="1302"/>
      <c r="B547" s="1325"/>
      <c r="C547" s="1302"/>
      <c r="D547" s="1302"/>
      <c r="E547" s="1327"/>
      <c r="F547" s="1302"/>
      <c r="G547" s="1325"/>
      <c r="H547" s="1325"/>
      <c r="I547" s="1322"/>
      <c r="J547" s="1302"/>
    </row>
    <row r="548" spans="1:10" ht="14">
      <c r="A548" s="1302"/>
      <c r="B548" s="1325"/>
      <c r="C548" s="1302"/>
      <c r="D548" s="1302"/>
      <c r="E548" s="1327"/>
      <c r="F548" s="1302"/>
      <c r="G548" s="1325"/>
      <c r="H548" s="1325"/>
      <c r="I548" s="1322"/>
      <c r="J548" s="1302"/>
    </row>
    <row r="549" spans="1:10" ht="14">
      <c r="A549" s="1302"/>
      <c r="B549" s="1325"/>
      <c r="C549" s="1302"/>
      <c r="D549" s="1302"/>
      <c r="E549" s="1327"/>
      <c r="F549" s="1302"/>
      <c r="G549" s="1325"/>
      <c r="H549" s="1325"/>
      <c r="I549" s="1322"/>
      <c r="J549" s="1302"/>
    </row>
    <row r="550" spans="1:10" ht="14">
      <c r="A550" s="1302"/>
      <c r="B550" s="1325"/>
      <c r="C550" s="1302"/>
      <c r="D550" s="1302"/>
      <c r="E550" s="1327"/>
      <c r="F550" s="1302"/>
      <c r="G550" s="1325"/>
      <c r="H550" s="1325"/>
      <c r="I550" s="1322"/>
      <c r="J550" s="1302"/>
    </row>
    <row r="551" spans="1:10" ht="14">
      <c r="A551" s="1302"/>
      <c r="B551" s="1325"/>
      <c r="C551" s="1302"/>
      <c r="D551" s="1302"/>
      <c r="E551" s="1327"/>
      <c r="F551" s="1302"/>
      <c r="G551" s="1325"/>
      <c r="H551" s="1325"/>
      <c r="I551" s="1322"/>
      <c r="J551" s="1302"/>
    </row>
    <row r="552" spans="1:10" ht="14">
      <c r="A552" s="1302"/>
      <c r="B552" s="1325"/>
      <c r="C552" s="1302"/>
      <c r="D552" s="1302"/>
      <c r="E552" s="1327"/>
      <c r="F552" s="1302"/>
      <c r="G552" s="1325"/>
      <c r="H552" s="1325"/>
      <c r="I552" s="1322"/>
      <c r="J552" s="1302"/>
    </row>
    <row r="553" spans="1:10" ht="14">
      <c r="A553" s="1302"/>
      <c r="B553" s="1325"/>
      <c r="C553" s="1302"/>
      <c r="D553" s="1302"/>
      <c r="E553" s="1327"/>
      <c r="F553" s="1302"/>
      <c r="G553" s="1325"/>
      <c r="H553" s="1325"/>
      <c r="I553" s="1322"/>
      <c r="J553" s="1302"/>
    </row>
    <row r="554" spans="1:10" ht="14">
      <c r="A554" s="1302"/>
      <c r="B554" s="1325"/>
      <c r="C554" s="1302"/>
      <c r="D554" s="1302"/>
      <c r="E554" s="1327"/>
      <c r="F554" s="1302"/>
      <c r="G554" s="1325"/>
      <c r="H554" s="1325"/>
      <c r="I554" s="1322"/>
      <c r="J554" s="1302"/>
    </row>
    <row r="555" spans="1:10" ht="14">
      <c r="A555" s="1302"/>
      <c r="B555" s="1325"/>
      <c r="C555" s="1302"/>
      <c r="D555" s="1302"/>
      <c r="E555" s="1327"/>
      <c r="F555" s="1302"/>
      <c r="G555" s="1325"/>
      <c r="H555" s="1325"/>
      <c r="I555" s="1322"/>
      <c r="J555" s="1302"/>
    </row>
    <row r="556" spans="1:10" ht="14">
      <c r="A556" s="1302"/>
      <c r="B556" s="1325"/>
      <c r="C556" s="1302"/>
      <c r="D556" s="1302"/>
      <c r="E556" s="1327"/>
      <c r="F556" s="1302"/>
      <c r="G556" s="1325"/>
      <c r="H556" s="1325"/>
      <c r="I556" s="1322"/>
      <c r="J556" s="1302"/>
    </row>
    <row r="557" spans="1:10" ht="14">
      <c r="A557" s="1302"/>
      <c r="B557" s="1325"/>
      <c r="C557" s="1302"/>
      <c r="D557" s="1302"/>
      <c r="E557" s="1327"/>
      <c r="F557" s="1302"/>
      <c r="G557" s="1325"/>
      <c r="H557" s="1325"/>
      <c r="I557" s="1322"/>
      <c r="J557" s="1302"/>
    </row>
    <row r="558" spans="1:10" ht="14">
      <c r="A558" s="1302"/>
      <c r="B558" s="1325"/>
      <c r="C558" s="1302"/>
      <c r="D558" s="1302"/>
      <c r="E558" s="1327"/>
      <c r="F558" s="1302"/>
      <c r="G558" s="1325"/>
      <c r="H558" s="1325"/>
      <c r="I558" s="1322"/>
      <c r="J558" s="1302"/>
    </row>
    <row r="559" spans="1:10" ht="14">
      <c r="A559" s="1302"/>
      <c r="B559" s="1325"/>
      <c r="C559" s="1302"/>
      <c r="D559" s="1302"/>
      <c r="E559" s="1327"/>
      <c r="F559" s="1302"/>
      <c r="G559" s="1325"/>
      <c r="H559" s="1325"/>
      <c r="I559" s="1322"/>
      <c r="J559" s="1302"/>
    </row>
    <row r="560" spans="1:10" ht="14">
      <c r="A560" s="1302"/>
      <c r="B560" s="1325"/>
      <c r="C560" s="1302"/>
      <c r="D560" s="1302"/>
      <c r="E560" s="1327"/>
      <c r="F560" s="1302"/>
      <c r="G560" s="1325"/>
      <c r="H560" s="1325"/>
      <c r="I560" s="1322"/>
      <c r="J560" s="1302"/>
    </row>
    <row r="561" spans="1:10" ht="14">
      <c r="A561" s="1302"/>
      <c r="B561" s="1325"/>
      <c r="C561" s="1302"/>
      <c r="D561" s="1302"/>
      <c r="E561" s="1327"/>
      <c r="F561" s="1302"/>
      <c r="G561" s="1325"/>
      <c r="H561" s="1325"/>
      <c r="I561" s="1322"/>
      <c r="J561" s="1302"/>
    </row>
    <row r="562" spans="1:10" ht="14">
      <c r="A562" s="1302"/>
      <c r="B562" s="1325"/>
      <c r="C562" s="1302"/>
      <c r="D562" s="1302"/>
      <c r="E562" s="1327"/>
      <c r="F562" s="1302"/>
      <c r="G562" s="1325"/>
      <c r="H562" s="1325"/>
      <c r="I562" s="1322"/>
      <c r="J562" s="1302"/>
    </row>
    <row r="563" spans="1:10" ht="14">
      <c r="A563" s="1302"/>
      <c r="B563" s="1325"/>
      <c r="C563" s="1302"/>
      <c r="D563" s="1302"/>
      <c r="E563" s="1327"/>
      <c r="F563" s="1302"/>
      <c r="G563" s="1325"/>
      <c r="H563" s="1325"/>
      <c r="I563" s="1322"/>
      <c r="J563" s="1302"/>
    </row>
    <row r="564" spans="1:10" ht="14">
      <c r="A564" s="1302"/>
      <c r="B564" s="1325"/>
      <c r="C564" s="1302"/>
      <c r="D564" s="1302"/>
      <c r="E564" s="1327"/>
      <c r="F564" s="1302"/>
      <c r="G564" s="1325"/>
      <c r="H564" s="1325"/>
      <c r="I564" s="1322"/>
      <c r="J564" s="1302"/>
    </row>
    <row r="565" spans="1:10" ht="14">
      <c r="A565" s="1302"/>
      <c r="B565" s="1325"/>
      <c r="C565" s="1302"/>
      <c r="D565" s="1302"/>
      <c r="E565" s="1327"/>
      <c r="F565" s="1302"/>
      <c r="G565" s="1325"/>
      <c r="H565" s="1325"/>
      <c r="I565" s="1322"/>
      <c r="J565" s="1302"/>
    </row>
    <row r="566" spans="1:10" ht="14">
      <c r="A566" s="1302"/>
      <c r="B566" s="1325"/>
      <c r="C566" s="1302"/>
      <c r="D566" s="1302"/>
      <c r="E566" s="1327"/>
      <c r="F566" s="1302"/>
      <c r="G566" s="1325"/>
      <c r="H566" s="1325"/>
      <c r="I566" s="1322"/>
      <c r="J566" s="1302"/>
    </row>
    <row r="567" spans="1:10" ht="14">
      <c r="A567" s="1302"/>
      <c r="B567" s="1325"/>
      <c r="C567" s="1302"/>
      <c r="D567" s="1302"/>
      <c r="E567" s="1327"/>
      <c r="F567" s="1302"/>
      <c r="G567" s="1325"/>
      <c r="H567" s="1325"/>
      <c r="I567" s="1322"/>
      <c r="J567" s="1302"/>
    </row>
    <row r="568" spans="1:10" ht="14">
      <c r="A568" s="1302"/>
      <c r="B568" s="1325"/>
      <c r="C568" s="1302"/>
      <c r="D568" s="1302"/>
      <c r="E568" s="1327"/>
      <c r="F568" s="1302"/>
      <c r="G568" s="1325"/>
      <c r="H568" s="1325"/>
      <c r="I568" s="1322"/>
      <c r="J568" s="1302"/>
    </row>
    <row r="569" spans="1:10" ht="14">
      <c r="A569" s="1302"/>
      <c r="B569" s="1325"/>
      <c r="C569" s="1302"/>
      <c r="D569" s="1302"/>
      <c r="E569" s="1327"/>
      <c r="F569" s="1302"/>
      <c r="G569" s="1325"/>
      <c r="H569" s="1325"/>
      <c r="I569" s="1322"/>
      <c r="J569" s="1302"/>
    </row>
    <row r="570" spans="1:10" ht="14">
      <c r="A570" s="1302"/>
      <c r="B570" s="1325"/>
      <c r="C570" s="1302"/>
      <c r="D570" s="1302"/>
      <c r="E570" s="1327"/>
      <c r="F570" s="1302"/>
      <c r="G570" s="1325"/>
      <c r="H570" s="1325"/>
      <c r="I570" s="1322"/>
      <c r="J570" s="1302"/>
    </row>
    <row r="571" spans="1:10" ht="14">
      <c r="A571" s="1302"/>
      <c r="B571" s="1325"/>
      <c r="C571" s="1302"/>
      <c r="D571" s="1302"/>
      <c r="E571" s="1327"/>
      <c r="F571" s="1302"/>
      <c r="G571" s="1325"/>
      <c r="H571" s="1325"/>
      <c r="I571" s="1322"/>
      <c r="J571" s="1302"/>
    </row>
    <row r="572" spans="1:10" ht="14">
      <c r="A572" s="1302"/>
      <c r="B572" s="1325"/>
      <c r="C572" s="1302"/>
      <c r="D572" s="1302"/>
      <c r="E572" s="1327"/>
      <c r="F572" s="1302"/>
      <c r="G572" s="1325"/>
      <c r="H572" s="1325"/>
      <c r="I572" s="1322"/>
      <c r="J572" s="1302"/>
    </row>
    <row r="573" spans="1:10" ht="14">
      <c r="A573" s="1302"/>
      <c r="B573" s="1325"/>
      <c r="C573" s="1302"/>
      <c r="D573" s="1302"/>
      <c r="E573" s="1327"/>
      <c r="F573" s="1302"/>
      <c r="G573" s="1325"/>
      <c r="H573" s="1325"/>
      <c r="I573" s="1322"/>
      <c r="J573" s="1302"/>
    </row>
    <row r="574" spans="1:10" ht="14">
      <c r="A574" s="1302"/>
      <c r="B574" s="1325"/>
      <c r="C574" s="1302"/>
      <c r="D574" s="1302"/>
      <c r="E574" s="1327"/>
      <c r="F574" s="1302"/>
      <c r="G574" s="1325"/>
      <c r="H574" s="1325"/>
      <c r="I574" s="1322"/>
      <c r="J574" s="1302"/>
    </row>
    <row r="575" spans="1:10" ht="14">
      <c r="A575" s="1302"/>
      <c r="B575" s="1325"/>
      <c r="C575" s="1302"/>
      <c r="D575" s="1302"/>
      <c r="E575" s="1327"/>
      <c r="F575" s="1302"/>
      <c r="G575" s="1325"/>
      <c r="H575" s="1325"/>
      <c r="I575" s="1322"/>
      <c r="J575" s="1302"/>
    </row>
    <row r="576" spans="1:10" ht="14">
      <c r="A576" s="1302"/>
      <c r="B576" s="1325"/>
      <c r="C576" s="1302"/>
      <c r="D576" s="1302"/>
      <c r="E576" s="1327"/>
      <c r="F576" s="1302"/>
      <c r="G576" s="1325"/>
      <c r="H576" s="1325"/>
      <c r="I576" s="1322"/>
      <c r="J576" s="1302"/>
    </row>
    <row r="577" spans="1:10" ht="14">
      <c r="A577" s="1302"/>
      <c r="B577" s="1325"/>
      <c r="C577" s="1302"/>
      <c r="D577" s="1302"/>
      <c r="E577" s="1327"/>
      <c r="F577" s="1302"/>
      <c r="G577" s="1325"/>
      <c r="H577" s="1325"/>
      <c r="I577" s="1322"/>
      <c r="J577" s="1302"/>
    </row>
    <row r="578" spans="1:10" ht="14">
      <c r="A578" s="1302"/>
      <c r="B578" s="1325"/>
      <c r="C578" s="1302"/>
      <c r="D578" s="1302"/>
      <c r="E578" s="1327"/>
      <c r="F578" s="1302"/>
      <c r="G578" s="1325"/>
      <c r="H578" s="1325"/>
      <c r="I578" s="1322"/>
      <c r="J578" s="1302"/>
    </row>
    <row r="579" spans="1:10" ht="14">
      <c r="A579" s="1302"/>
      <c r="B579" s="1325"/>
      <c r="C579" s="1302"/>
      <c r="D579" s="1302"/>
      <c r="E579" s="1327"/>
      <c r="F579" s="1302"/>
      <c r="G579" s="1325"/>
      <c r="H579" s="1325"/>
      <c r="I579" s="1322"/>
      <c r="J579" s="1302"/>
    </row>
    <row r="580" spans="1:10" ht="14">
      <c r="A580" s="1302"/>
      <c r="B580" s="1325"/>
      <c r="C580" s="1302"/>
      <c r="D580" s="1302"/>
      <c r="E580" s="1327"/>
      <c r="F580" s="1302"/>
      <c r="G580" s="1325"/>
      <c r="H580" s="1325"/>
      <c r="I580" s="1322"/>
      <c r="J580" s="1302"/>
    </row>
    <row r="581" spans="1:10" ht="14">
      <c r="A581" s="1302"/>
      <c r="B581" s="1325"/>
      <c r="C581" s="1302"/>
      <c r="D581" s="1302"/>
      <c r="E581" s="1327"/>
      <c r="F581" s="1302"/>
      <c r="G581" s="1325"/>
      <c r="H581" s="1325"/>
      <c r="I581" s="1322"/>
      <c r="J581" s="1302"/>
    </row>
    <row r="582" spans="1:10" ht="14">
      <c r="A582" s="1302"/>
      <c r="B582" s="1325"/>
      <c r="C582" s="1302"/>
      <c r="D582" s="1302"/>
      <c r="E582" s="1327"/>
      <c r="F582" s="1302"/>
      <c r="G582" s="1325"/>
      <c r="H582" s="1325"/>
      <c r="I582" s="1322"/>
      <c r="J582" s="1302"/>
    </row>
    <row r="583" spans="1:10" ht="14">
      <c r="A583" s="1302"/>
      <c r="B583" s="1325"/>
      <c r="C583" s="1302"/>
      <c r="D583" s="1302"/>
      <c r="E583" s="1327"/>
      <c r="F583" s="1302"/>
      <c r="G583" s="1325"/>
      <c r="H583" s="1325"/>
      <c r="I583" s="1322"/>
      <c r="J583" s="1302"/>
    </row>
    <row r="584" spans="1:10" ht="14">
      <c r="A584" s="1302"/>
      <c r="B584" s="1325"/>
      <c r="C584" s="1302"/>
      <c r="D584" s="1302"/>
      <c r="E584" s="1327"/>
      <c r="F584" s="1302"/>
      <c r="G584" s="1325"/>
      <c r="H584" s="1325"/>
      <c r="I584" s="1322"/>
      <c r="J584" s="1302"/>
    </row>
    <row r="585" spans="1:10" ht="14">
      <c r="A585" s="1302"/>
      <c r="B585" s="1325"/>
      <c r="C585" s="1302"/>
      <c r="D585" s="1302"/>
      <c r="E585" s="1327"/>
      <c r="F585" s="1302"/>
      <c r="G585" s="1325"/>
      <c r="H585" s="1325"/>
      <c r="I585" s="1322"/>
      <c r="J585" s="1302"/>
    </row>
    <row r="586" spans="1:10" ht="14">
      <c r="A586" s="1302"/>
      <c r="B586" s="1325"/>
      <c r="C586" s="1302"/>
      <c r="D586" s="1302"/>
      <c r="E586" s="1327"/>
      <c r="F586" s="1302"/>
      <c r="G586" s="1325"/>
      <c r="H586" s="1325"/>
      <c r="I586" s="1322"/>
      <c r="J586" s="1302"/>
    </row>
    <row r="587" spans="1:10" ht="14">
      <c r="A587" s="1302"/>
      <c r="B587" s="1325"/>
      <c r="C587" s="1302"/>
      <c r="D587" s="1302"/>
      <c r="E587" s="1327"/>
      <c r="F587" s="1302"/>
      <c r="G587" s="1325"/>
      <c r="H587" s="1325"/>
      <c r="I587" s="1322"/>
      <c r="J587" s="1302"/>
    </row>
    <row r="588" spans="1:10" ht="14">
      <c r="A588" s="1302"/>
      <c r="B588" s="1325"/>
      <c r="C588" s="1302"/>
      <c r="D588" s="1302"/>
      <c r="E588" s="1327"/>
      <c r="F588" s="1302"/>
      <c r="G588" s="1325"/>
      <c r="H588" s="1325"/>
      <c r="I588" s="1322"/>
      <c r="J588" s="1302"/>
    </row>
    <row r="589" spans="1:10" ht="14">
      <c r="A589" s="1302"/>
      <c r="B589" s="1325"/>
      <c r="C589" s="1302"/>
      <c r="D589" s="1302"/>
      <c r="E589" s="1327"/>
      <c r="F589" s="1302"/>
      <c r="G589" s="1325"/>
      <c r="H589" s="1325"/>
      <c r="I589" s="1322"/>
      <c r="J589" s="1302"/>
    </row>
    <row r="590" spans="1:10" ht="14">
      <c r="A590" s="1302"/>
      <c r="B590" s="1325"/>
      <c r="C590" s="1302"/>
      <c r="D590" s="1302"/>
      <c r="E590" s="1327"/>
      <c r="F590" s="1302"/>
      <c r="G590" s="1325"/>
      <c r="H590" s="1325"/>
      <c r="I590" s="1322"/>
      <c r="J590" s="1302"/>
    </row>
    <row r="591" spans="1:10" ht="14">
      <c r="A591" s="1302"/>
      <c r="B591" s="1325"/>
      <c r="C591" s="1302"/>
      <c r="D591" s="1302"/>
      <c r="E591" s="1327"/>
      <c r="F591" s="1302"/>
      <c r="G591" s="1325"/>
      <c r="H591" s="1325"/>
      <c r="I591" s="1322"/>
      <c r="J591" s="1302"/>
    </row>
    <row r="592" spans="1:10" ht="14">
      <c r="A592" s="1302"/>
      <c r="B592" s="1325"/>
      <c r="C592" s="1302"/>
      <c r="D592" s="1302"/>
      <c r="E592" s="1327"/>
      <c r="F592" s="1302"/>
      <c r="G592" s="1325"/>
      <c r="H592" s="1325"/>
      <c r="I592" s="1322"/>
      <c r="J592" s="1302"/>
    </row>
    <row r="593" spans="1:10" ht="14">
      <c r="A593" s="1302"/>
      <c r="B593" s="1325"/>
      <c r="C593" s="1302"/>
      <c r="D593" s="1302"/>
      <c r="E593" s="1327"/>
      <c r="F593" s="1302"/>
      <c r="G593" s="1325"/>
      <c r="H593" s="1325"/>
      <c r="I593" s="1322"/>
      <c r="J593" s="1302"/>
    </row>
    <row r="594" spans="1:10" ht="14">
      <c r="A594" s="1302"/>
      <c r="B594" s="1325"/>
      <c r="C594" s="1302"/>
      <c r="D594" s="1302"/>
      <c r="E594" s="1327"/>
      <c r="F594" s="1302"/>
      <c r="G594" s="1325"/>
      <c r="H594" s="1325"/>
      <c r="I594" s="1322"/>
      <c r="J594" s="1302"/>
    </row>
    <row r="595" spans="1:10" ht="14">
      <c r="A595" s="1302"/>
      <c r="B595" s="1325"/>
      <c r="C595" s="1302"/>
      <c r="D595" s="1302"/>
      <c r="E595" s="1327"/>
      <c r="F595" s="1302"/>
      <c r="G595" s="1325"/>
      <c r="H595" s="1325"/>
      <c r="I595" s="1322"/>
      <c r="J595" s="1302"/>
    </row>
    <row r="596" spans="1:10" ht="14">
      <c r="A596" s="1302"/>
      <c r="B596" s="1325"/>
      <c r="C596" s="1302"/>
      <c r="D596" s="1302"/>
      <c r="E596" s="1327"/>
      <c r="F596" s="1302"/>
      <c r="G596" s="1325"/>
      <c r="H596" s="1325"/>
      <c r="I596" s="1322"/>
      <c r="J596" s="1302"/>
    </row>
    <row r="597" spans="1:10" ht="14">
      <c r="A597" s="1302"/>
      <c r="B597" s="1325"/>
      <c r="C597" s="1302"/>
      <c r="D597" s="1302"/>
      <c r="E597" s="1327"/>
      <c r="F597" s="1302"/>
      <c r="G597" s="1325"/>
      <c r="H597" s="1325"/>
      <c r="I597" s="1322"/>
      <c r="J597" s="1302"/>
    </row>
    <row r="598" spans="1:10" ht="14">
      <c r="A598" s="1302"/>
      <c r="B598" s="1325"/>
      <c r="C598" s="1302"/>
      <c r="D598" s="1302"/>
      <c r="E598" s="1327"/>
      <c r="F598" s="1302"/>
      <c r="G598" s="1325"/>
      <c r="H598" s="1325"/>
      <c r="I598" s="1322"/>
      <c r="J598" s="1302"/>
    </row>
    <row r="599" spans="1:10" ht="14">
      <c r="A599" s="1302"/>
      <c r="B599" s="1325"/>
      <c r="C599" s="1302"/>
      <c r="D599" s="1302"/>
      <c r="E599" s="1327"/>
      <c r="F599" s="1302"/>
      <c r="G599" s="1325"/>
      <c r="H599" s="1325"/>
      <c r="I599" s="1322"/>
      <c r="J599" s="1302"/>
    </row>
    <row r="600" spans="1:10" ht="14">
      <c r="A600" s="1302"/>
      <c r="B600" s="1325"/>
      <c r="C600" s="1302"/>
      <c r="D600" s="1302"/>
      <c r="E600" s="1327"/>
      <c r="F600" s="1302"/>
      <c r="G600" s="1325"/>
      <c r="H600" s="1325"/>
      <c r="I600" s="1322"/>
      <c r="J600" s="1302"/>
    </row>
    <row r="601" spans="1:10" ht="14">
      <c r="A601" s="1302"/>
      <c r="B601" s="1325"/>
      <c r="C601" s="1302"/>
      <c r="D601" s="1302"/>
      <c r="E601" s="1327"/>
      <c r="F601" s="1302"/>
      <c r="G601" s="1325"/>
      <c r="H601" s="1325"/>
      <c r="I601" s="1322"/>
      <c r="J601" s="1302"/>
    </row>
    <row r="602" spans="1:10" ht="14">
      <c r="A602" s="1302"/>
      <c r="B602" s="1325"/>
      <c r="C602" s="1302"/>
      <c r="D602" s="1302"/>
      <c r="E602" s="1327"/>
      <c r="F602" s="1302"/>
      <c r="G602" s="1325"/>
      <c r="H602" s="1325"/>
      <c r="I602" s="1322"/>
      <c r="J602" s="1302"/>
    </row>
    <row r="603" spans="1:10" ht="14">
      <c r="A603" s="1302"/>
      <c r="B603" s="1325"/>
      <c r="C603" s="1302"/>
      <c r="D603" s="1302"/>
      <c r="E603" s="1327"/>
      <c r="F603" s="1302"/>
      <c r="G603" s="1325"/>
      <c r="H603" s="1325"/>
      <c r="I603" s="1322"/>
      <c r="J603" s="1302"/>
    </row>
    <row r="604" spans="1:10" ht="14">
      <c r="A604" s="1302"/>
      <c r="B604" s="1325"/>
      <c r="C604" s="1302"/>
      <c r="D604" s="1302"/>
      <c r="E604" s="1327"/>
      <c r="F604" s="1302"/>
      <c r="G604" s="1325"/>
      <c r="H604" s="1325"/>
      <c r="I604" s="1322"/>
      <c r="J604" s="1302"/>
    </row>
    <row r="605" spans="1:10" ht="14">
      <c r="A605" s="1302"/>
      <c r="B605" s="1325"/>
      <c r="C605" s="1302"/>
      <c r="D605" s="1302"/>
      <c r="E605" s="1327"/>
      <c r="F605" s="1302"/>
      <c r="G605" s="1325"/>
      <c r="H605" s="1325"/>
      <c r="I605" s="1322"/>
      <c r="J605" s="1302"/>
    </row>
    <row r="606" spans="1:10" ht="14">
      <c r="A606" s="1302"/>
      <c r="B606" s="1325"/>
      <c r="C606" s="1302"/>
      <c r="D606" s="1302"/>
      <c r="E606" s="1327"/>
      <c r="F606" s="1302"/>
      <c r="G606" s="1325"/>
      <c r="H606" s="1325"/>
      <c r="I606" s="1322"/>
      <c r="J606" s="1302"/>
    </row>
    <row r="607" spans="1:10" ht="14">
      <c r="A607" s="1302"/>
      <c r="B607" s="1325"/>
      <c r="C607" s="1302"/>
      <c r="D607" s="1302"/>
      <c r="E607" s="1327"/>
      <c r="F607" s="1302"/>
      <c r="G607" s="1325"/>
      <c r="H607" s="1325"/>
      <c r="I607" s="1322"/>
      <c r="J607" s="1302"/>
    </row>
    <row r="608" spans="1:10" ht="14">
      <c r="A608" s="1302"/>
      <c r="B608" s="1325"/>
      <c r="C608" s="1302"/>
      <c r="D608" s="1302"/>
      <c r="E608" s="1327"/>
      <c r="F608" s="1302"/>
      <c r="G608" s="1325"/>
      <c r="H608" s="1325"/>
      <c r="I608" s="1322"/>
      <c r="J608" s="1302"/>
    </row>
    <row r="609" spans="1:10" ht="14">
      <c r="A609" s="1302"/>
      <c r="B609" s="1325"/>
      <c r="C609" s="1302"/>
      <c r="D609" s="1302"/>
      <c r="E609" s="1327"/>
      <c r="F609" s="1302"/>
      <c r="G609" s="1325"/>
      <c r="H609" s="1325"/>
      <c r="I609" s="1322"/>
      <c r="J609" s="1302"/>
    </row>
    <row r="610" spans="1:10" ht="14">
      <c r="A610" s="1302"/>
      <c r="B610" s="1325"/>
      <c r="C610" s="1302"/>
      <c r="D610" s="1302"/>
      <c r="E610" s="1327"/>
      <c r="F610" s="1302"/>
      <c r="G610" s="1325"/>
      <c r="H610" s="1325"/>
      <c r="I610" s="1322"/>
      <c r="J610" s="1302"/>
    </row>
    <row r="611" spans="1:10" ht="14">
      <c r="A611" s="1302"/>
      <c r="B611" s="1325"/>
      <c r="C611" s="1302"/>
      <c r="D611" s="1302"/>
      <c r="E611" s="1327"/>
      <c r="F611" s="1302"/>
      <c r="G611" s="1325"/>
      <c r="H611" s="1325"/>
      <c r="I611" s="1322"/>
      <c r="J611" s="1302"/>
    </row>
    <row r="612" spans="1:10" ht="14">
      <c r="A612" s="1302"/>
      <c r="B612" s="1325"/>
      <c r="C612" s="1302"/>
      <c r="D612" s="1302"/>
      <c r="E612" s="1327"/>
      <c r="F612" s="1302"/>
      <c r="G612" s="1325"/>
      <c r="H612" s="1325"/>
      <c r="I612" s="1322"/>
      <c r="J612" s="1302"/>
    </row>
    <row r="613" spans="1:10" ht="14">
      <c r="A613" s="1302"/>
      <c r="B613" s="1325"/>
      <c r="C613" s="1302"/>
      <c r="D613" s="1302"/>
      <c r="E613" s="1327"/>
      <c r="F613" s="1302"/>
      <c r="G613" s="1325"/>
      <c r="H613" s="1325"/>
      <c r="I613" s="1322"/>
      <c r="J613" s="1302"/>
    </row>
    <row r="614" spans="1:10" ht="14">
      <c r="A614" s="1302"/>
      <c r="B614" s="1325"/>
      <c r="C614" s="1302"/>
      <c r="D614" s="1302"/>
      <c r="E614" s="1327"/>
      <c r="F614" s="1302"/>
      <c r="G614" s="1325"/>
      <c r="H614" s="1325"/>
      <c r="I614" s="1322"/>
      <c r="J614" s="1302"/>
    </row>
    <row r="615" spans="1:10" ht="14">
      <c r="A615" s="1302"/>
      <c r="B615" s="1325"/>
      <c r="C615" s="1302"/>
      <c r="D615" s="1302"/>
      <c r="E615" s="1327"/>
      <c r="F615" s="1302"/>
      <c r="G615" s="1325"/>
      <c r="H615" s="1325"/>
      <c r="I615" s="1322"/>
      <c r="J615" s="1302"/>
    </row>
    <row r="616" spans="1:10" ht="14">
      <c r="A616" s="1302"/>
      <c r="B616" s="1325"/>
      <c r="C616" s="1302"/>
      <c r="D616" s="1302"/>
      <c r="E616" s="1327"/>
      <c r="F616" s="1302"/>
      <c r="G616" s="1325"/>
      <c r="H616" s="1325"/>
      <c r="I616" s="1322"/>
      <c r="J616" s="1302"/>
    </row>
    <row r="617" spans="1:10" ht="14">
      <c r="A617" s="1302"/>
      <c r="B617" s="1325"/>
      <c r="C617" s="1302"/>
      <c r="D617" s="1302"/>
      <c r="E617" s="1327"/>
      <c r="F617" s="1302"/>
      <c r="G617" s="1325"/>
      <c r="H617" s="1325"/>
      <c r="I617" s="1322"/>
      <c r="J617" s="1302"/>
    </row>
    <row r="618" spans="1:10" ht="14">
      <c r="A618" s="1302"/>
      <c r="B618" s="1325"/>
      <c r="C618" s="1302"/>
      <c r="D618" s="1302"/>
      <c r="E618" s="1327"/>
      <c r="F618" s="1302"/>
      <c r="G618" s="1325"/>
      <c r="H618" s="1325"/>
      <c r="I618" s="1322"/>
      <c r="J618" s="1302"/>
    </row>
    <row r="619" spans="1:10" ht="14">
      <c r="A619" s="1302"/>
      <c r="B619" s="1325"/>
      <c r="C619" s="1302"/>
      <c r="D619" s="1302"/>
      <c r="E619" s="1327"/>
      <c r="F619" s="1302"/>
      <c r="G619" s="1325"/>
      <c r="H619" s="1325"/>
      <c r="I619" s="1322"/>
      <c r="J619" s="1302"/>
    </row>
    <row r="620" spans="1:10" ht="14">
      <c r="A620" s="1302"/>
      <c r="B620" s="1325"/>
      <c r="C620" s="1302"/>
      <c r="D620" s="1302"/>
      <c r="E620" s="1327"/>
      <c r="F620" s="1302"/>
      <c r="G620" s="1325"/>
      <c r="H620" s="1325"/>
      <c r="I620" s="1322"/>
      <c r="J620" s="1302"/>
    </row>
    <row r="621" spans="1:10" ht="14">
      <c r="A621" s="1302"/>
      <c r="B621" s="1325"/>
      <c r="C621" s="1302"/>
      <c r="D621" s="1302"/>
      <c r="E621" s="1327"/>
      <c r="F621" s="1302"/>
      <c r="G621" s="1325"/>
      <c r="H621" s="1325"/>
      <c r="I621" s="1322"/>
      <c r="J621" s="1302"/>
    </row>
    <row r="622" spans="1:10" ht="14">
      <c r="A622" s="1302"/>
      <c r="B622" s="1325"/>
      <c r="C622" s="1302"/>
      <c r="D622" s="1302"/>
      <c r="E622" s="1327"/>
      <c r="F622" s="1302"/>
      <c r="G622" s="1325"/>
      <c r="H622" s="1325"/>
      <c r="I622" s="1322"/>
      <c r="J622" s="1302"/>
    </row>
    <row r="623" spans="1:10" ht="14">
      <c r="A623" s="1302"/>
      <c r="B623" s="1325"/>
      <c r="C623" s="1302"/>
      <c r="D623" s="1302"/>
      <c r="E623" s="1327"/>
      <c r="F623" s="1302"/>
      <c r="G623" s="1325"/>
      <c r="H623" s="1325"/>
      <c r="I623" s="1322"/>
      <c r="J623" s="1302"/>
    </row>
    <row r="624" spans="1:10" ht="14">
      <c r="A624" s="1302"/>
      <c r="B624" s="1325"/>
      <c r="C624" s="1302"/>
      <c r="D624" s="1302"/>
      <c r="E624" s="1327"/>
      <c r="F624" s="1302"/>
      <c r="G624" s="1325"/>
      <c r="H624" s="1325"/>
      <c r="I624" s="1322"/>
      <c r="J624" s="1302"/>
    </row>
    <row r="625" spans="1:10" ht="14">
      <c r="A625" s="1302"/>
      <c r="B625" s="1325"/>
      <c r="C625" s="1302"/>
      <c r="D625" s="1302"/>
      <c r="E625" s="1327"/>
      <c r="F625" s="1302"/>
      <c r="G625" s="1325"/>
      <c r="H625" s="1325"/>
      <c r="I625" s="1322"/>
      <c r="J625" s="1302"/>
    </row>
    <row r="626" spans="1:10" ht="14">
      <c r="A626" s="1302"/>
      <c r="B626" s="1325"/>
      <c r="C626" s="1302"/>
      <c r="D626" s="1302"/>
      <c r="E626" s="1327"/>
      <c r="F626" s="1302"/>
      <c r="G626" s="1325"/>
      <c r="H626" s="1325"/>
      <c r="I626" s="1322"/>
      <c r="J626" s="1302"/>
    </row>
    <row r="627" spans="1:10" ht="14">
      <c r="A627" s="1302"/>
      <c r="B627" s="1325"/>
      <c r="C627" s="1302"/>
      <c r="D627" s="1302"/>
      <c r="E627" s="1327"/>
      <c r="F627" s="1302"/>
      <c r="G627" s="1325"/>
      <c r="H627" s="1325"/>
      <c r="I627" s="1322"/>
      <c r="J627" s="1302"/>
    </row>
    <row r="628" spans="1:10" ht="14">
      <c r="A628" s="1302"/>
      <c r="B628" s="1325"/>
      <c r="C628" s="1302"/>
      <c r="D628" s="1302"/>
      <c r="E628" s="1327"/>
      <c r="F628" s="1302"/>
      <c r="G628" s="1325"/>
      <c r="H628" s="1325"/>
      <c r="I628" s="1322"/>
      <c r="J628" s="1302"/>
    </row>
    <row r="629" spans="1:10" ht="14">
      <c r="A629" s="1302"/>
      <c r="B629" s="1325"/>
      <c r="C629" s="1302"/>
      <c r="D629" s="1302"/>
      <c r="E629" s="1327"/>
      <c r="F629" s="1302"/>
      <c r="G629" s="1325"/>
      <c r="H629" s="1325"/>
      <c r="I629" s="1322"/>
      <c r="J629" s="1302"/>
    </row>
    <row r="630" spans="1:10" ht="14">
      <c r="A630" s="1302"/>
      <c r="B630" s="1325"/>
      <c r="C630" s="1302"/>
      <c r="D630" s="1302"/>
      <c r="E630" s="1327"/>
      <c r="F630" s="1302"/>
      <c r="G630" s="1325"/>
      <c r="H630" s="1325"/>
      <c r="I630" s="1322"/>
      <c r="J630" s="1302"/>
    </row>
    <row r="631" spans="1:10" ht="14">
      <c r="A631" s="1302"/>
      <c r="B631" s="1325"/>
      <c r="C631" s="1302"/>
      <c r="D631" s="1302"/>
      <c r="E631" s="1327"/>
      <c r="F631" s="1302"/>
      <c r="G631" s="1325"/>
      <c r="H631" s="1325"/>
      <c r="I631" s="1322"/>
      <c r="J631" s="1302"/>
    </row>
    <row r="632" spans="1:10" ht="14">
      <c r="A632" s="1302"/>
      <c r="B632" s="1325"/>
      <c r="C632" s="1302"/>
      <c r="D632" s="1302"/>
      <c r="E632" s="1327"/>
      <c r="F632" s="1302"/>
      <c r="G632" s="1325"/>
      <c r="H632" s="1325"/>
      <c r="I632" s="1322"/>
      <c r="J632" s="1302"/>
    </row>
    <row r="633" spans="1:10" ht="14">
      <c r="A633" s="1302"/>
      <c r="B633" s="1325"/>
      <c r="C633" s="1302"/>
      <c r="D633" s="1302"/>
      <c r="E633" s="1327"/>
      <c r="F633" s="1302"/>
      <c r="G633" s="1325"/>
      <c r="H633" s="1325"/>
      <c r="I633" s="1322"/>
      <c r="J633" s="1302"/>
    </row>
    <row r="634" spans="1:10" ht="14">
      <c r="A634" s="1302"/>
      <c r="B634" s="1325"/>
      <c r="C634" s="1302"/>
      <c r="D634" s="1302"/>
      <c r="E634" s="1327"/>
      <c r="F634" s="1302"/>
      <c r="G634" s="1325"/>
      <c r="H634" s="1325"/>
      <c r="I634" s="1322"/>
      <c r="J634" s="1302"/>
    </row>
    <row r="635" spans="1:10" ht="14">
      <c r="A635" s="1302"/>
      <c r="B635" s="1325"/>
      <c r="C635" s="1302"/>
      <c r="D635" s="1302"/>
      <c r="E635" s="1327"/>
      <c r="F635" s="1302"/>
      <c r="G635" s="1325"/>
      <c r="H635" s="1325"/>
      <c r="I635" s="1322"/>
      <c r="J635" s="1302"/>
    </row>
    <row r="636" spans="1:10" ht="14">
      <c r="A636" s="1302"/>
      <c r="B636" s="1325"/>
      <c r="C636" s="1302"/>
      <c r="D636" s="1302"/>
      <c r="E636" s="1327"/>
      <c r="F636" s="1302"/>
      <c r="G636" s="1325"/>
      <c r="H636" s="1325"/>
      <c r="I636" s="1322"/>
      <c r="J636" s="1302"/>
    </row>
    <row r="637" spans="1:10" ht="14">
      <c r="A637" s="1302"/>
      <c r="B637" s="1325"/>
      <c r="C637" s="1302"/>
      <c r="D637" s="1302"/>
      <c r="E637" s="1327"/>
      <c r="F637" s="1302"/>
      <c r="G637" s="1325"/>
      <c r="H637" s="1325"/>
      <c r="I637" s="1322"/>
      <c r="J637" s="1302"/>
    </row>
    <row r="638" spans="1:10" ht="14">
      <c r="A638" s="1302"/>
      <c r="B638" s="1325"/>
      <c r="C638" s="1302"/>
      <c r="D638" s="1302"/>
      <c r="E638" s="1327"/>
      <c r="F638" s="1302"/>
      <c r="G638" s="1325"/>
      <c r="H638" s="1325"/>
      <c r="I638" s="1322"/>
      <c r="J638" s="1302"/>
    </row>
    <row r="639" spans="1:10" ht="14">
      <c r="A639" s="1302"/>
      <c r="B639" s="1325"/>
      <c r="C639" s="1302"/>
      <c r="D639" s="1302"/>
      <c r="E639" s="1327"/>
      <c r="F639" s="1302"/>
      <c r="G639" s="1325"/>
      <c r="H639" s="1325"/>
      <c r="I639" s="1322"/>
      <c r="J639" s="1302"/>
    </row>
    <row r="640" spans="1:10" ht="14">
      <c r="A640" s="1302"/>
      <c r="B640" s="1325"/>
      <c r="C640" s="1302"/>
      <c r="D640" s="1302"/>
      <c r="E640" s="1327"/>
      <c r="F640" s="1302"/>
      <c r="G640" s="1325"/>
      <c r="H640" s="1325"/>
      <c r="I640" s="1322"/>
      <c r="J640" s="1302"/>
    </row>
    <row r="641" spans="1:10" ht="14">
      <c r="A641" s="1302"/>
      <c r="B641" s="1325"/>
      <c r="C641" s="1302"/>
      <c r="D641" s="1302"/>
      <c r="E641" s="1327"/>
      <c r="F641" s="1302"/>
      <c r="G641" s="1325"/>
      <c r="H641" s="1325"/>
      <c r="I641" s="1322"/>
      <c r="J641" s="1302"/>
    </row>
    <row r="642" spans="1:10" ht="14">
      <c r="A642" s="1302"/>
      <c r="B642" s="1325"/>
      <c r="C642" s="1302"/>
      <c r="D642" s="1302"/>
      <c r="E642" s="1327"/>
      <c r="F642" s="1302"/>
      <c r="G642" s="1325"/>
      <c r="H642" s="1325"/>
      <c r="I642" s="1322"/>
      <c r="J642" s="1302"/>
    </row>
    <row r="643" spans="1:10" ht="14">
      <c r="A643" s="1302"/>
      <c r="B643" s="1325"/>
      <c r="C643" s="1302"/>
      <c r="D643" s="1302"/>
      <c r="E643" s="1327"/>
      <c r="F643" s="1302"/>
      <c r="G643" s="1325"/>
      <c r="H643" s="1325"/>
      <c r="I643" s="1322"/>
      <c r="J643" s="1302"/>
    </row>
    <row r="644" spans="1:10" ht="14">
      <c r="A644" s="1302"/>
      <c r="B644" s="1325"/>
      <c r="C644" s="1302"/>
      <c r="D644" s="1302"/>
      <c r="E644" s="1327"/>
      <c r="F644" s="1302"/>
      <c r="G644" s="1325"/>
      <c r="H644" s="1325"/>
      <c r="I644" s="1322"/>
      <c r="J644" s="1302"/>
    </row>
    <row r="645" spans="1:10" ht="14">
      <c r="A645" s="1302"/>
      <c r="B645" s="1325"/>
      <c r="C645" s="1302"/>
      <c r="D645" s="1302"/>
      <c r="E645" s="1327"/>
      <c r="F645" s="1302"/>
      <c r="G645" s="1325"/>
      <c r="H645" s="1325"/>
      <c r="I645" s="1322"/>
      <c r="J645" s="1302"/>
    </row>
    <row r="646" spans="1:10" ht="14">
      <c r="A646" s="1302"/>
      <c r="B646" s="1325"/>
      <c r="C646" s="1302"/>
      <c r="D646" s="1302"/>
      <c r="E646" s="1327"/>
      <c r="F646" s="1302"/>
      <c r="G646" s="1325"/>
      <c r="H646" s="1325"/>
      <c r="I646" s="1322"/>
      <c r="J646" s="1302"/>
    </row>
    <row r="647" spans="1:10" ht="14">
      <c r="A647" s="1302"/>
      <c r="B647" s="1325"/>
      <c r="C647" s="1302"/>
      <c r="D647" s="1302"/>
      <c r="E647" s="1327"/>
      <c r="F647" s="1302"/>
      <c r="G647" s="1325"/>
      <c r="H647" s="1325"/>
      <c r="I647" s="1322"/>
      <c r="J647" s="1302"/>
    </row>
    <row r="648" spans="1:10" ht="14">
      <c r="A648" s="1302"/>
      <c r="B648" s="1325"/>
      <c r="C648" s="1302"/>
      <c r="D648" s="1302"/>
      <c r="E648" s="1327"/>
      <c r="F648" s="1302"/>
      <c r="G648" s="1325"/>
      <c r="H648" s="1325"/>
      <c r="I648" s="1322"/>
      <c r="J648" s="1302"/>
    </row>
    <row r="649" spans="1:10" ht="14">
      <c r="A649" s="1302"/>
      <c r="B649" s="1325"/>
      <c r="C649" s="1302"/>
      <c r="D649" s="1302"/>
      <c r="E649" s="1327"/>
      <c r="F649" s="1302"/>
      <c r="G649" s="1325"/>
      <c r="H649" s="1325"/>
      <c r="I649" s="1322"/>
      <c r="J649" s="1302"/>
    </row>
    <row r="650" spans="1:10" ht="14">
      <c r="A650" s="1302"/>
      <c r="B650" s="1325"/>
      <c r="C650" s="1302"/>
      <c r="D650" s="1302"/>
      <c r="E650" s="1327"/>
      <c r="F650" s="1302"/>
      <c r="G650" s="1325"/>
      <c r="H650" s="1325"/>
      <c r="I650" s="1322"/>
      <c r="J650" s="1302"/>
    </row>
    <row r="651" spans="1:10" ht="14">
      <c r="A651" s="1302"/>
      <c r="B651" s="1325"/>
      <c r="C651" s="1302"/>
      <c r="D651" s="1302"/>
      <c r="E651" s="1327"/>
      <c r="F651" s="1302"/>
      <c r="G651" s="1325"/>
      <c r="H651" s="1325"/>
      <c r="I651" s="1322"/>
      <c r="J651" s="1302"/>
    </row>
    <row r="652" spans="1:10" ht="14">
      <c r="A652" s="1302"/>
      <c r="B652" s="1325"/>
      <c r="C652" s="1302"/>
      <c r="D652" s="1302"/>
      <c r="E652" s="1327"/>
      <c r="F652" s="1302"/>
      <c r="G652" s="1325"/>
      <c r="H652" s="1325"/>
      <c r="I652" s="1322"/>
      <c r="J652" s="1302"/>
    </row>
    <row r="653" spans="1:10" ht="14">
      <c r="A653" s="1302"/>
      <c r="B653" s="1325"/>
      <c r="C653" s="1302"/>
      <c r="D653" s="1302"/>
      <c r="E653" s="1327"/>
      <c r="F653" s="1302"/>
      <c r="G653" s="1325"/>
      <c r="H653" s="1325"/>
      <c r="I653" s="1322"/>
      <c r="J653" s="1302"/>
    </row>
    <row r="654" spans="1:10" ht="14">
      <c r="A654" s="1302"/>
      <c r="B654" s="1325"/>
      <c r="C654" s="1302"/>
      <c r="D654" s="1302"/>
      <c r="E654" s="1327"/>
      <c r="F654" s="1302"/>
      <c r="G654" s="1325"/>
      <c r="H654" s="1325"/>
      <c r="I654" s="1322"/>
      <c r="J654" s="1302"/>
    </row>
    <row r="655" spans="1:10" ht="14">
      <c r="A655" s="1302"/>
      <c r="B655" s="1325"/>
      <c r="C655" s="1302"/>
      <c r="D655" s="1302"/>
      <c r="E655" s="1327"/>
      <c r="F655" s="1302"/>
      <c r="G655" s="1325"/>
      <c r="H655" s="1325"/>
      <c r="I655" s="1322"/>
      <c r="J655" s="1302"/>
    </row>
    <row r="656" spans="1:10" ht="14">
      <c r="A656" s="1302"/>
      <c r="B656" s="1325"/>
      <c r="C656" s="1302"/>
      <c r="D656" s="1302"/>
      <c r="E656" s="1327"/>
      <c r="F656" s="1302"/>
      <c r="G656" s="1325"/>
      <c r="H656" s="1325"/>
      <c r="I656" s="1322"/>
      <c r="J656" s="1302"/>
    </row>
    <row r="657" spans="1:10" ht="14">
      <c r="A657" s="1302"/>
      <c r="B657" s="1325"/>
      <c r="C657" s="1302"/>
      <c r="D657" s="1302"/>
      <c r="E657" s="1327"/>
      <c r="F657" s="1302"/>
      <c r="G657" s="1325"/>
      <c r="H657" s="1325"/>
      <c r="I657" s="1322"/>
      <c r="J657" s="1302"/>
    </row>
    <row r="658" spans="1:10" ht="14">
      <c r="A658" s="1302"/>
      <c r="B658" s="1325"/>
      <c r="C658" s="1302"/>
      <c r="D658" s="1302"/>
      <c r="E658" s="1327"/>
      <c r="F658" s="1302"/>
      <c r="G658" s="1325"/>
      <c r="H658" s="1325"/>
      <c r="I658" s="1322"/>
      <c r="J658" s="1302"/>
    </row>
    <row r="659" spans="1:10" ht="14">
      <c r="A659" s="1302"/>
      <c r="B659" s="1325"/>
      <c r="C659" s="1302"/>
      <c r="D659" s="1302"/>
      <c r="E659" s="1327"/>
      <c r="F659" s="1302"/>
      <c r="G659" s="1325"/>
      <c r="H659" s="1325"/>
      <c r="I659" s="1322"/>
      <c r="J659" s="1302"/>
    </row>
    <row r="660" spans="1:10" ht="14">
      <c r="A660" s="1302"/>
      <c r="B660" s="1325"/>
      <c r="C660" s="1302"/>
      <c r="D660" s="1302"/>
      <c r="E660" s="1327"/>
      <c r="F660" s="1302"/>
      <c r="G660" s="1325"/>
      <c r="H660" s="1325"/>
      <c r="I660" s="1322"/>
      <c r="J660" s="1302"/>
    </row>
    <row r="661" spans="1:10" ht="14">
      <c r="A661" s="1302"/>
      <c r="B661" s="1325"/>
      <c r="C661" s="1302"/>
      <c r="D661" s="1302"/>
      <c r="E661" s="1327"/>
      <c r="F661" s="1302"/>
      <c r="G661" s="1325"/>
      <c r="H661" s="1325"/>
      <c r="I661" s="1322"/>
      <c r="J661" s="1302"/>
    </row>
    <row r="662" spans="1:10" ht="14">
      <c r="A662" s="1302"/>
      <c r="B662" s="1325"/>
      <c r="C662" s="1302"/>
      <c r="D662" s="1302"/>
      <c r="E662" s="1327"/>
      <c r="F662" s="1302"/>
      <c r="G662" s="1325"/>
      <c r="H662" s="1325"/>
      <c r="I662" s="1322"/>
      <c r="J662" s="1302"/>
    </row>
    <row r="663" spans="1:10" ht="14">
      <c r="A663" s="1302"/>
      <c r="B663" s="1325"/>
      <c r="C663" s="1302"/>
      <c r="D663" s="1302"/>
      <c r="E663" s="1327"/>
      <c r="F663" s="1302"/>
      <c r="G663" s="1325"/>
      <c r="H663" s="1325"/>
      <c r="I663" s="1322"/>
      <c r="J663" s="1302"/>
    </row>
    <row r="664" spans="1:10" ht="14">
      <c r="A664" s="1302"/>
      <c r="B664" s="1325"/>
      <c r="C664" s="1302"/>
      <c r="D664" s="1302"/>
      <c r="E664" s="1327"/>
      <c r="F664" s="1302"/>
      <c r="G664" s="1325"/>
      <c r="H664" s="1325"/>
      <c r="I664" s="1322"/>
      <c r="J664" s="1302"/>
    </row>
    <row r="665" spans="1:10" ht="14">
      <c r="A665" s="1302"/>
      <c r="B665" s="1325"/>
      <c r="C665" s="1302"/>
      <c r="D665" s="1302"/>
      <c r="E665" s="1327"/>
      <c r="F665" s="1302"/>
      <c r="G665" s="1325"/>
      <c r="H665" s="1325"/>
      <c r="I665" s="1322"/>
      <c r="J665" s="1302"/>
    </row>
    <row r="666" spans="1:10" ht="14">
      <c r="A666" s="1302"/>
      <c r="B666" s="1325"/>
      <c r="C666" s="1302"/>
      <c r="D666" s="1302"/>
      <c r="E666" s="1327"/>
      <c r="F666" s="1302"/>
      <c r="G666" s="1325"/>
      <c r="H666" s="1325"/>
      <c r="I666" s="1322"/>
      <c r="J666" s="1302"/>
    </row>
    <row r="667" spans="1:10" ht="14">
      <c r="A667" s="1302"/>
      <c r="B667" s="1325"/>
      <c r="C667" s="1302"/>
      <c r="D667" s="1302"/>
      <c r="E667" s="1327"/>
      <c r="F667" s="1302"/>
      <c r="G667" s="1325"/>
      <c r="H667" s="1325"/>
      <c r="I667" s="1322"/>
      <c r="J667" s="1302"/>
    </row>
    <row r="668" spans="1:10" ht="14">
      <c r="A668" s="1302"/>
      <c r="B668" s="1325"/>
      <c r="C668" s="1302"/>
      <c r="D668" s="1302"/>
      <c r="E668" s="1327"/>
      <c r="F668" s="1302"/>
      <c r="G668" s="1325"/>
      <c r="H668" s="1325"/>
      <c r="I668" s="1322"/>
      <c r="J668" s="1302"/>
    </row>
    <row r="669" spans="1:10" ht="14">
      <c r="A669" s="1302"/>
      <c r="B669" s="1325"/>
      <c r="C669" s="1302"/>
      <c r="D669" s="1302"/>
      <c r="E669" s="1327"/>
      <c r="F669" s="1302"/>
      <c r="G669" s="1325"/>
      <c r="H669" s="1325"/>
      <c r="I669" s="1322"/>
      <c r="J669" s="1302"/>
    </row>
    <row r="670" spans="1:10" ht="14">
      <c r="A670" s="1302"/>
      <c r="B670" s="1325"/>
      <c r="C670" s="1302"/>
      <c r="D670" s="1302"/>
      <c r="E670" s="1327"/>
      <c r="F670" s="1302"/>
      <c r="G670" s="1325"/>
      <c r="H670" s="1325"/>
      <c r="I670" s="1322"/>
      <c r="J670" s="1302"/>
    </row>
    <row r="671" spans="1:10" ht="14">
      <c r="A671" s="1302"/>
      <c r="B671" s="1325"/>
      <c r="C671" s="1302"/>
      <c r="D671" s="1302"/>
      <c r="E671" s="1327"/>
      <c r="F671" s="1302"/>
      <c r="G671" s="1325"/>
      <c r="H671" s="1325"/>
      <c r="I671" s="1322"/>
      <c r="J671" s="1302"/>
    </row>
    <row r="672" spans="1:10" ht="14">
      <c r="A672" s="1302"/>
      <c r="B672" s="1325"/>
      <c r="C672" s="1302"/>
      <c r="D672" s="1302"/>
      <c r="E672" s="1327"/>
      <c r="F672" s="1302"/>
      <c r="G672" s="1325"/>
      <c r="H672" s="1325"/>
      <c r="I672" s="1322"/>
      <c r="J672" s="1302"/>
    </row>
    <row r="673" spans="1:10" ht="14">
      <c r="A673" s="1302"/>
      <c r="B673" s="1325"/>
      <c r="C673" s="1302"/>
      <c r="D673" s="1302"/>
      <c r="E673" s="1327"/>
      <c r="F673" s="1302"/>
      <c r="G673" s="1325"/>
      <c r="H673" s="1325"/>
      <c r="I673" s="1322"/>
      <c r="J673" s="1302"/>
    </row>
    <row r="674" spans="1:10" ht="14">
      <c r="A674" s="1302"/>
      <c r="B674" s="1325"/>
      <c r="C674" s="1302"/>
      <c r="D674" s="1302"/>
      <c r="E674" s="1327"/>
      <c r="F674" s="1302"/>
      <c r="G674" s="1325"/>
      <c r="H674" s="1325"/>
      <c r="I674" s="1322"/>
      <c r="J674" s="1302"/>
    </row>
    <row r="675" spans="1:10" ht="14">
      <c r="A675" s="1302"/>
      <c r="B675" s="1325"/>
      <c r="C675" s="1302"/>
      <c r="D675" s="1302"/>
      <c r="E675" s="1327"/>
      <c r="F675" s="1302"/>
      <c r="G675" s="1325"/>
      <c r="H675" s="1325"/>
      <c r="I675" s="1322"/>
      <c r="J675" s="1302"/>
    </row>
    <row r="676" spans="1:10" ht="14">
      <c r="A676" s="1302"/>
      <c r="B676" s="1325"/>
      <c r="C676" s="1302"/>
      <c r="D676" s="1302"/>
      <c r="E676" s="1327"/>
      <c r="F676" s="1302"/>
      <c r="G676" s="1325"/>
      <c r="H676" s="1325"/>
      <c r="I676" s="1322"/>
      <c r="J676" s="1302"/>
    </row>
    <row r="677" spans="1:10" ht="14">
      <c r="A677" s="1302"/>
      <c r="B677" s="1325"/>
      <c r="C677" s="1302"/>
      <c r="D677" s="1302"/>
      <c r="E677" s="1327"/>
      <c r="F677" s="1302"/>
      <c r="G677" s="1325"/>
      <c r="H677" s="1325"/>
      <c r="I677" s="1322"/>
      <c r="J677" s="1302"/>
    </row>
    <row r="678" spans="1:10" ht="14">
      <c r="A678" s="1302"/>
      <c r="B678" s="1325"/>
      <c r="C678" s="1302"/>
      <c r="D678" s="1302"/>
      <c r="E678" s="1327"/>
      <c r="F678" s="1302"/>
      <c r="G678" s="1325"/>
      <c r="H678" s="1325"/>
      <c r="I678" s="1322"/>
      <c r="J678" s="1302"/>
    </row>
    <row r="679" spans="1:10" ht="14">
      <c r="A679" s="1302"/>
      <c r="B679" s="1325"/>
      <c r="C679" s="1302"/>
      <c r="D679" s="1302"/>
      <c r="E679" s="1327"/>
      <c r="F679" s="1302"/>
      <c r="G679" s="1325"/>
      <c r="H679" s="1325"/>
      <c r="I679" s="1322"/>
      <c r="J679" s="1302"/>
    </row>
    <row r="680" spans="1:10" ht="14">
      <c r="A680" s="1302"/>
      <c r="B680" s="1325"/>
      <c r="C680" s="1302"/>
      <c r="D680" s="1302"/>
      <c r="E680" s="1327"/>
      <c r="F680" s="1302"/>
      <c r="G680" s="1325"/>
      <c r="H680" s="1325"/>
      <c r="I680" s="1322"/>
      <c r="J680" s="1302"/>
    </row>
    <row r="681" spans="1:10" ht="14">
      <c r="A681" s="1302"/>
      <c r="B681" s="1325"/>
      <c r="C681" s="1302"/>
      <c r="D681" s="1302"/>
      <c r="E681" s="1327"/>
      <c r="F681" s="1302"/>
      <c r="G681" s="1325"/>
      <c r="H681" s="1325"/>
      <c r="I681" s="1322"/>
      <c r="J681" s="1302"/>
    </row>
    <row r="682" spans="1:10" ht="14">
      <c r="A682" s="1302"/>
      <c r="B682" s="1325"/>
      <c r="C682" s="1302"/>
      <c r="D682" s="1302"/>
      <c r="E682" s="1327"/>
      <c r="F682" s="1302"/>
      <c r="G682" s="1325"/>
      <c r="H682" s="1325"/>
      <c r="I682" s="1322"/>
      <c r="J682" s="1302"/>
    </row>
    <row r="683" spans="1:10" ht="14">
      <c r="A683" s="1302"/>
      <c r="B683" s="1325"/>
      <c r="C683" s="1302"/>
      <c r="D683" s="1302"/>
      <c r="E683" s="1327"/>
      <c r="F683" s="1302"/>
      <c r="G683" s="1325"/>
      <c r="H683" s="1325"/>
      <c r="I683" s="1322"/>
      <c r="J683" s="1302"/>
    </row>
    <row r="684" spans="1:10" ht="14">
      <c r="A684" s="1302"/>
      <c r="B684" s="1325"/>
      <c r="C684" s="1302"/>
      <c r="D684" s="1302"/>
      <c r="E684" s="1327"/>
      <c r="F684" s="1302"/>
      <c r="G684" s="1325"/>
      <c r="H684" s="1325"/>
      <c r="I684" s="1322"/>
      <c r="J684" s="1302"/>
    </row>
    <row r="685" spans="1:10" ht="14">
      <c r="A685" s="1302"/>
      <c r="B685" s="1325"/>
      <c r="C685" s="1302"/>
      <c r="D685" s="1302"/>
      <c r="E685" s="1327"/>
      <c r="F685" s="1302"/>
      <c r="G685" s="1325"/>
      <c r="H685" s="1325"/>
      <c r="I685" s="1322"/>
      <c r="J685" s="1302"/>
    </row>
    <row r="686" spans="1:10" ht="14">
      <c r="A686" s="1302"/>
      <c r="B686" s="1325"/>
      <c r="C686" s="1302"/>
      <c r="D686" s="1302"/>
      <c r="E686" s="1327"/>
      <c r="F686" s="1302"/>
      <c r="G686" s="1325"/>
      <c r="H686" s="1325"/>
      <c r="I686" s="1322"/>
      <c r="J686" s="1302"/>
    </row>
    <row r="687" spans="1:10" ht="14">
      <c r="A687" s="1302"/>
      <c r="B687" s="1325"/>
      <c r="C687" s="1302"/>
      <c r="D687" s="1302"/>
      <c r="E687" s="1327"/>
      <c r="F687" s="1302"/>
      <c r="G687" s="1325"/>
      <c r="H687" s="1325"/>
      <c r="I687" s="1322"/>
      <c r="J687" s="1302"/>
    </row>
    <row r="688" spans="1:10" ht="14">
      <c r="A688" s="1302"/>
      <c r="B688" s="1325"/>
      <c r="C688" s="1302"/>
      <c r="D688" s="1302"/>
      <c r="E688" s="1327"/>
      <c r="F688" s="1302"/>
      <c r="G688" s="1325"/>
      <c r="H688" s="1325"/>
      <c r="I688" s="1322"/>
      <c r="J688" s="1302"/>
    </row>
    <row r="689" spans="1:10" ht="14">
      <c r="A689" s="1302"/>
      <c r="B689" s="1325"/>
      <c r="C689" s="1302"/>
      <c r="D689" s="1302"/>
      <c r="E689" s="1327"/>
      <c r="F689" s="1302"/>
      <c r="G689" s="1325"/>
      <c r="H689" s="1325"/>
      <c r="I689" s="1322"/>
      <c r="J689" s="1302"/>
    </row>
    <row r="690" spans="1:10" ht="14">
      <c r="A690" s="1302"/>
      <c r="B690" s="1325"/>
      <c r="C690" s="1302"/>
      <c r="D690" s="1302"/>
      <c r="E690" s="1327"/>
      <c r="F690" s="1302"/>
      <c r="G690" s="1325"/>
      <c r="H690" s="1325"/>
      <c r="I690" s="1322"/>
      <c r="J690" s="1302"/>
    </row>
    <row r="691" spans="1:10" ht="14">
      <c r="A691" s="1302"/>
      <c r="B691" s="1325"/>
      <c r="C691" s="1302"/>
      <c r="D691" s="1302"/>
      <c r="E691" s="1327"/>
      <c r="F691" s="1302"/>
      <c r="G691" s="1325"/>
      <c r="H691" s="1325"/>
      <c r="I691" s="1322"/>
      <c r="J691" s="1302"/>
    </row>
    <row r="692" spans="1:10" ht="14">
      <c r="A692" s="1302"/>
      <c r="B692" s="1325"/>
      <c r="C692" s="1302"/>
      <c r="D692" s="1302"/>
      <c r="E692" s="1327"/>
      <c r="F692" s="1302"/>
      <c r="G692" s="1325"/>
      <c r="H692" s="1325"/>
      <c r="I692" s="1322"/>
      <c r="J692" s="1302"/>
    </row>
    <row r="693" spans="1:10" ht="14">
      <c r="A693" s="1302"/>
      <c r="B693" s="1325"/>
      <c r="C693" s="1302"/>
      <c r="D693" s="1302"/>
      <c r="E693" s="1327"/>
      <c r="F693" s="1302"/>
      <c r="G693" s="1325"/>
      <c r="H693" s="1325"/>
      <c r="I693" s="1322"/>
      <c r="J693" s="1302"/>
    </row>
    <row r="694" spans="1:10" ht="14">
      <c r="A694" s="1302"/>
      <c r="B694" s="1325"/>
      <c r="C694" s="1302"/>
      <c r="D694" s="1302"/>
      <c r="E694" s="1327"/>
      <c r="F694" s="1302"/>
      <c r="G694" s="1325"/>
      <c r="H694" s="1325"/>
      <c r="I694" s="1322"/>
      <c r="J694" s="1302"/>
    </row>
    <row r="695" spans="1:10" ht="14">
      <c r="A695" s="1302"/>
      <c r="B695" s="1325"/>
      <c r="C695" s="1302"/>
      <c r="D695" s="1302"/>
      <c r="E695" s="1327"/>
      <c r="F695" s="1302"/>
      <c r="G695" s="1325"/>
      <c r="H695" s="1325"/>
      <c r="I695" s="1322"/>
      <c r="J695" s="1302"/>
    </row>
    <row r="696" spans="1:10" ht="14">
      <c r="A696" s="1302"/>
      <c r="B696" s="1325"/>
      <c r="C696" s="1302"/>
      <c r="D696" s="1302"/>
      <c r="E696" s="1327"/>
      <c r="F696" s="1302"/>
      <c r="G696" s="1325"/>
      <c r="H696" s="1325"/>
      <c r="I696" s="1322"/>
      <c r="J696" s="1302"/>
    </row>
    <row r="697" spans="1:10" ht="14">
      <c r="A697" s="1302"/>
      <c r="B697" s="1325"/>
      <c r="C697" s="1302"/>
      <c r="D697" s="1302"/>
      <c r="E697" s="1327"/>
      <c r="F697" s="1302"/>
      <c r="G697" s="1325"/>
      <c r="H697" s="1325"/>
      <c r="I697" s="1322"/>
      <c r="J697" s="1302"/>
    </row>
    <row r="698" spans="1:10" ht="14">
      <c r="A698" s="1302"/>
      <c r="B698" s="1325"/>
      <c r="C698" s="1302"/>
      <c r="D698" s="1302"/>
      <c r="E698" s="1327"/>
      <c r="F698" s="1302"/>
      <c r="G698" s="1325"/>
      <c r="H698" s="1325"/>
      <c r="I698" s="1322"/>
      <c r="J698" s="1302"/>
    </row>
    <row r="699" spans="1:10" ht="14">
      <c r="A699" s="1302"/>
      <c r="B699" s="1325"/>
      <c r="C699" s="1302"/>
      <c r="D699" s="1302"/>
      <c r="E699" s="1327"/>
      <c r="F699" s="1302"/>
      <c r="G699" s="1325"/>
      <c r="H699" s="1325"/>
      <c r="I699" s="1322"/>
      <c r="J699" s="1302"/>
    </row>
    <row r="700" spans="1:10" ht="14">
      <c r="A700" s="1302"/>
      <c r="B700" s="1325"/>
      <c r="C700" s="1302"/>
      <c r="D700" s="1302"/>
      <c r="E700" s="1327"/>
      <c r="F700" s="1302"/>
      <c r="G700" s="1325"/>
      <c r="H700" s="1325"/>
      <c r="I700" s="1322"/>
      <c r="J700" s="1302"/>
    </row>
    <row r="701" spans="1:10" ht="14">
      <c r="A701" s="1302"/>
      <c r="B701" s="1325"/>
      <c r="C701" s="1302"/>
      <c r="D701" s="1302"/>
      <c r="E701" s="1327"/>
      <c r="F701" s="1302"/>
      <c r="G701" s="1325"/>
      <c r="H701" s="1325"/>
      <c r="I701" s="1322"/>
      <c r="J701" s="1302"/>
    </row>
    <row r="702" spans="1:10" ht="14">
      <c r="A702" s="1302"/>
      <c r="B702" s="1325"/>
      <c r="C702" s="1302"/>
      <c r="D702" s="1302"/>
      <c r="E702" s="1327"/>
      <c r="F702" s="1302"/>
      <c r="G702" s="1325"/>
      <c r="H702" s="1325"/>
      <c r="I702" s="1322"/>
      <c r="J702" s="1302"/>
    </row>
    <row r="703" spans="1:10" ht="14">
      <c r="A703" s="1302"/>
      <c r="B703" s="1325"/>
      <c r="C703" s="1302"/>
      <c r="D703" s="1302"/>
      <c r="E703" s="1327"/>
      <c r="F703" s="1302"/>
      <c r="G703" s="1325"/>
      <c r="H703" s="1325"/>
      <c r="I703" s="1322"/>
      <c r="J703" s="1302"/>
    </row>
    <row r="704" spans="1:10" ht="14">
      <c r="A704" s="1302"/>
      <c r="B704" s="1325"/>
      <c r="C704" s="1302"/>
      <c r="D704" s="1302"/>
      <c r="E704" s="1327"/>
      <c r="F704" s="1302"/>
      <c r="G704" s="1325"/>
      <c r="H704" s="1325"/>
      <c r="I704" s="1322"/>
      <c r="J704" s="1302"/>
    </row>
    <row r="705" spans="1:10" ht="14">
      <c r="A705" s="1302"/>
      <c r="B705" s="1325"/>
      <c r="C705" s="1302"/>
      <c r="D705" s="1302"/>
      <c r="E705" s="1327"/>
      <c r="F705" s="1302"/>
      <c r="G705" s="1325"/>
      <c r="H705" s="1325"/>
      <c r="I705" s="1322"/>
      <c r="J705" s="1302"/>
    </row>
    <row r="706" spans="1:10" ht="14">
      <c r="A706" s="1302"/>
      <c r="B706" s="1325"/>
      <c r="C706" s="1302"/>
      <c r="D706" s="1302"/>
      <c r="E706" s="1327"/>
      <c r="F706" s="1302"/>
      <c r="G706" s="1325"/>
      <c r="H706" s="1325"/>
      <c r="I706" s="1322"/>
      <c r="J706" s="1302"/>
    </row>
    <row r="707" spans="1:10" ht="14">
      <c r="A707" s="1302"/>
      <c r="B707" s="1325"/>
      <c r="C707" s="1302"/>
      <c r="D707" s="1302"/>
      <c r="E707" s="1327"/>
      <c r="F707" s="1302"/>
      <c r="G707" s="1325"/>
      <c r="H707" s="1325"/>
      <c r="I707" s="1322"/>
      <c r="J707" s="1302"/>
    </row>
    <row r="708" spans="1:10" ht="14">
      <c r="A708" s="1302"/>
      <c r="B708" s="1325"/>
      <c r="C708" s="1302"/>
      <c r="D708" s="1302"/>
      <c r="E708" s="1327"/>
      <c r="F708" s="1302"/>
      <c r="G708" s="1325"/>
      <c r="H708" s="1325"/>
      <c r="I708" s="1322"/>
      <c r="J708" s="1302"/>
    </row>
    <row r="709" spans="1:10" ht="14">
      <c r="A709" s="1302"/>
      <c r="B709" s="1325"/>
      <c r="C709" s="1302"/>
      <c r="D709" s="1302"/>
      <c r="E709" s="1327"/>
      <c r="F709" s="1302"/>
      <c r="G709" s="1325"/>
      <c r="H709" s="1325"/>
      <c r="I709" s="1322"/>
      <c r="J709" s="1302"/>
    </row>
    <row r="710" spans="1:10" ht="14">
      <c r="A710" s="1302"/>
      <c r="B710" s="1325"/>
      <c r="C710" s="1302"/>
      <c r="D710" s="1302"/>
      <c r="E710" s="1327"/>
      <c r="F710" s="1302"/>
      <c r="G710" s="1325"/>
      <c r="H710" s="1325"/>
      <c r="I710" s="1322"/>
      <c r="J710" s="1302"/>
    </row>
    <row r="711" spans="1:10" ht="14">
      <c r="A711" s="1302"/>
      <c r="B711" s="1325"/>
      <c r="C711" s="1302"/>
      <c r="D711" s="1302"/>
      <c r="E711" s="1327"/>
      <c r="F711" s="1302"/>
      <c r="G711" s="1325"/>
      <c r="H711" s="1325"/>
      <c r="I711" s="1322"/>
      <c r="J711" s="1302"/>
    </row>
    <row r="712" spans="1:10" ht="14">
      <c r="A712" s="1302"/>
      <c r="B712" s="1325"/>
      <c r="C712" s="1302"/>
      <c r="D712" s="1302"/>
      <c r="E712" s="1327"/>
      <c r="F712" s="1302"/>
      <c r="G712" s="1325"/>
      <c r="H712" s="1325"/>
      <c r="I712" s="1322"/>
      <c r="J712" s="1302"/>
    </row>
    <row r="713" spans="1:10" ht="14">
      <c r="A713" s="1302"/>
      <c r="B713" s="1325"/>
      <c r="C713" s="1302"/>
      <c r="D713" s="1302"/>
      <c r="E713" s="1327"/>
      <c r="F713" s="1302"/>
      <c r="G713" s="1325"/>
      <c r="H713" s="1325"/>
      <c r="I713" s="1322"/>
      <c r="J713" s="1302"/>
    </row>
    <row r="714" spans="1:10" ht="14">
      <c r="A714" s="1302"/>
      <c r="B714" s="1325"/>
      <c r="C714" s="1302"/>
      <c r="D714" s="1302"/>
      <c r="E714" s="1327"/>
      <c r="F714" s="1302"/>
      <c r="G714" s="1325"/>
      <c r="H714" s="1325"/>
      <c r="I714" s="1322"/>
      <c r="J714" s="1302"/>
    </row>
    <row r="715" spans="1:10" ht="14">
      <c r="A715" s="1302"/>
      <c r="B715" s="1325"/>
      <c r="C715" s="1302"/>
      <c r="D715" s="1302"/>
      <c r="E715" s="1327"/>
      <c r="F715" s="1302"/>
      <c r="G715" s="1325"/>
      <c r="H715" s="1325"/>
      <c r="I715" s="1322"/>
      <c r="J715" s="1302"/>
    </row>
    <row r="716" spans="1:10" ht="14">
      <c r="A716" s="1302"/>
      <c r="B716" s="1325"/>
      <c r="C716" s="1302"/>
      <c r="D716" s="1302"/>
      <c r="E716" s="1327"/>
      <c r="F716" s="1302"/>
      <c r="G716" s="1325"/>
      <c r="H716" s="1325"/>
      <c r="I716" s="1322"/>
      <c r="J716" s="1302"/>
    </row>
    <row r="717" spans="1:10" ht="14">
      <c r="A717" s="1302"/>
      <c r="B717" s="1325"/>
      <c r="C717" s="1302"/>
      <c r="D717" s="1302"/>
      <c r="E717" s="1327"/>
      <c r="F717" s="1302"/>
      <c r="G717" s="1325"/>
      <c r="H717" s="1325"/>
      <c r="I717" s="1322"/>
      <c r="J717" s="1302"/>
    </row>
    <row r="718" spans="1:10" ht="14">
      <c r="A718" s="1302"/>
      <c r="B718" s="1325"/>
      <c r="C718" s="1302"/>
      <c r="D718" s="1302"/>
      <c r="E718" s="1327"/>
      <c r="F718" s="1302"/>
      <c r="G718" s="1325"/>
      <c r="H718" s="1325"/>
      <c r="I718" s="1322"/>
      <c r="J718" s="1302"/>
    </row>
    <row r="719" spans="1:10" ht="14">
      <c r="A719" s="1302"/>
      <c r="B719" s="1325"/>
      <c r="C719" s="1302"/>
      <c r="D719" s="1302"/>
      <c r="E719" s="1327"/>
      <c r="F719" s="1302"/>
      <c r="G719" s="1325"/>
      <c r="H719" s="1325"/>
      <c r="I719" s="1322"/>
      <c r="J719" s="1302"/>
    </row>
    <row r="720" spans="1:10" ht="14">
      <c r="A720" s="1302"/>
      <c r="B720" s="1325"/>
      <c r="C720" s="1302"/>
      <c r="D720" s="1302"/>
      <c r="E720" s="1327"/>
      <c r="F720" s="1302"/>
      <c r="G720" s="1325"/>
      <c r="H720" s="1325"/>
      <c r="I720" s="1322"/>
      <c r="J720" s="1302"/>
    </row>
    <row r="721" spans="1:10" ht="14">
      <c r="A721" s="1302"/>
      <c r="B721" s="1325"/>
      <c r="C721" s="1302"/>
      <c r="D721" s="1302"/>
      <c r="E721" s="1327"/>
      <c r="F721" s="1302"/>
      <c r="G721" s="1325"/>
      <c r="H721" s="1325"/>
      <c r="I721" s="1322"/>
      <c r="J721" s="1302"/>
    </row>
    <row r="722" spans="1:10" ht="14">
      <c r="A722" s="1302"/>
      <c r="B722" s="1325"/>
      <c r="C722" s="1302"/>
      <c r="D722" s="1302"/>
      <c r="E722" s="1327"/>
      <c r="F722" s="1302"/>
      <c r="G722" s="1325"/>
      <c r="H722" s="1325"/>
      <c r="I722" s="1322"/>
      <c r="J722" s="1302"/>
    </row>
    <row r="723" spans="1:10" ht="14">
      <c r="A723" s="1302"/>
      <c r="B723" s="1325"/>
      <c r="C723" s="1302"/>
      <c r="D723" s="1302"/>
      <c r="E723" s="1327"/>
      <c r="F723" s="1302"/>
      <c r="G723" s="1325"/>
      <c r="H723" s="1325"/>
      <c r="I723" s="1322"/>
      <c r="J723" s="1302"/>
    </row>
    <row r="724" spans="1:10" ht="14">
      <c r="A724" s="1302"/>
      <c r="B724" s="1325"/>
      <c r="C724" s="1302"/>
      <c r="D724" s="1302"/>
      <c r="E724" s="1327"/>
      <c r="F724" s="1302"/>
      <c r="G724" s="1325"/>
      <c r="H724" s="1325"/>
      <c r="I724" s="1322"/>
      <c r="J724" s="1302"/>
    </row>
    <row r="725" spans="1:10" ht="14">
      <c r="A725" s="1302"/>
      <c r="B725" s="1325"/>
      <c r="C725" s="1302"/>
      <c r="D725" s="1302"/>
      <c r="E725" s="1327"/>
      <c r="F725" s="1302"/>
      <c r="G725" s="1325"/>
      <c r="H725" s="1325"/>
      <c r="I725" s="1322"/>
      <c r="J725" s="1302"/>
    </row>
    <row r="726" spans="1:10" ht="14">
      <c r="A726" s="1302"/>
      <c r="B726" s="1325"/>
      <c r="C726" s="1302"/>
      <c r="D726" s="1302"/>
      <c r="E726" s="1327"/>
      <c r="F726" s="1302"/>
      <c r="G726" s="1325"/>
      <c r="H726" s="1325"/>
      <c r="I726" s="1322"/>
      <c r="J726" s="1302"/>
    </row>
    <row r="727" spans="1:10" ht="14">
      <c r="A727" s="1302"/>
      <c r="B727" s="1325"/>
      <c r="C727" s="1302"/>
      <c r="D727" s="1302"/>
      <c r="E727" s="1327"/>
      <c r="F727" s="1302"/>
      <c r="G727" s="1325"/>
      <c r="H727" s="1325"/>
      <c r="I727" s="1322"/>
      <c r="J727" s="1302"/>
    </row>
    <row r="728" spans="1:10" ht="14">
      <c r="A728" s="1302"/>
      <c r="B728" s="1325"/>
      <c r="C728" s="1302"/>
      <c r="D728" s="1302"/>
      <c r="E728" s="1327"/>
      <c r="F728" s="1302"/>
      <c r="G728" s="1325"/>
      <c r="H728" s="1325"/>
      <c r="I728" s="1322"/>
      <c r="J728" s="1302"/>
    </row>
    <row r="729" spans="1:10" ht="14">
      <c r="A729" s="1302"/>
      <c r="B729" s="1325"/>
      <c r="C729" s="1302"/>
      <c r="D729" s="1302"/>
      <c r="E729" s="1327"/>
      <c r="F729" s="1302"/>
      <c r="G729" s="1325"/>
      <c r="H729" s="1325"/>
      <c r="I729" s="1322"/>
      <c r="J729" s="1302"/>
    </row>
    <row r="730" spans="1:10" ht="14">
      <c r="A730" s="1302"/>
      <c r="B730" s="1325"/>
      <c r="C730" s="1302"/>
      <c r="D730" s="1302"/>
      <c r="E730" s="1327"/>
      <c r="F730" s="1302"/>
      <c r="G730" s="1325"/>
      <c r="H730" s="1325"/>
      <c r="I730" s="1322"/>
      <c r="J730" s="1302"/>
    </row>
    <row r="731" spans="1:10" ht="14">
      <c r="A731" s="1302"/>
      <c r="B731" s="1325"/>
      <c r="C731" s="1302"/>
      <c r="D731" s="1302"/>
      <c r="E731" s="1327"/>
      <c r="F731" s="1302"/>
      <c r="G731" s="1325"/>
      <c r="H731" s="1325"/>
      <c r="I731" s="1322"/>
      <c r="J731" s="1302"/>
    </row>
    <row r="732" spans="1:10" ht="14">
      <c r="A732" s="1302"/>
      <c r="B732" s="1325"/>
      <c r="C732" s="1302"/>
      <c r="D732" s="1302"/>
      <c r="E732" s="1327"/>
      <c r="F732" s="1302"/>
      <c r="G732" s="1325"/>
      <c r="H732" s="1325"/>
      <c r="I732" s="1322"/>
      <c r="J732" s="1302"/>
    </row>
    <row r="733" spans="1:10" ht="14">
      <c r="A733" s="1302"/>
      <c r="B733" s="1325"/>
      <c r="C733" s="1302"/>
      <c r="D733" s="1302"/>
      <c r="E733" s="1327"/>
      <c r="F733" s="1302"/>
      <c r="G733" s="1325"/>
      <c r="H733" s="1325"/>
      <c r="I733" s="1322"/>
      <c r="J733" s="1302"/>
    </row>
    <row r="734" spans="1:10" ht="14">
      <c r="A734" s="1302"/>
      <c r="B734" s="1325"/>
      <c r="C734" s="1302"/>
      <c r="D734" s="1302"/>
      <c r="E734" s="1327"/>
      <c r="F734" s="1302"/>
      <c r="G734" s="1325"/>
      <c r="H734" s="1325"/>
      <c r="I734" s="1322"/>
      <c r="J734" s="1302"/>
    </row>
    <row r="735" spans="1:10" ht="14">
      <c r="A735" s="1302"/>
      <c r="B735" s="1325"/>
      <c r="C735" s="1302"/>
      <c r="D735" s="1302"/>
      <c r="E735" s="1327"/>
      <c r="F735" s="1302"/>
      <c r="G735" s="1325"/>
      <c r="H735" s="1325"/>
      <c r="I735" s="1322"/>
      <c r="J735" s="1302"/>
    </row>
    <row r="736" spans="1:10" ht="14">
      <c r="A736" s="1302"/>
      <c r="B736" s="1325"/>
      <c r="C736" s="1302"/>
      <c r="D736" s="1302"/>
      <c r="E736" s="1327"/>
      <c r="F736" s="1302"/>
      <c r="G736" s="1325"/>
      <c r="H736" s="1325"/>
      <c r="I736" s="1322"/>
      <c r="J736" s="1302"/>
    </row>
    <row r="737" spans="1:10" ht="14">
      <c r="A737" s="1302"/>
      <c r="B737" s="1325"/>
      <c r="C737" s="1302"/>
      <c r="D737" s="1302"/>
      <c r="E737" s="1327"/>
      <c r="F737" s="1302"/>
      <c r="G737" s="1325"/>
      <c r="H737" s="1325"/>
      <c r="I737" s="1322"/>
      <c r="J737" s="1302"/>
    </row>
    <row r="738" spans="1:10" ht="14">
      <c r="A738" s="1302"/>
      <c r="B738" s="1325"/>
      <c r="C738" s="1302"/>
      <c r="D738" s="1302"/>
      <c r="E738" s="1327"/>
      <c r="F738" s="1302"/>
      <c r="G738" s="1325"/>
      <c r="H738" s="1325"/>
      <c r="I738" s="1322"/>
      <c r="J738" s="1302"/>
    </row>
    <row r="739" spans="1:10" ht="14">
      <c r="A739" s="1302"/>
      <c r="B739" s="1325"/>
      <c r="C739" s="1302"/>
      <c r="D739" s="1302"/>
      <c r="E739" s="1327"/>
      <c r="F739" s="1302"/>
      <c r="G739" s="1325"/>
      <c r="H739" s="1325"/>
      <c r="I739" s="1322"/>
      <c r="J739" s="1302"/>
    </row>
    <row r="740" spans="1:10" ht="14">
      <c r="A740" s="1302"/>
      <c r="B740" s="1325"/>
      <c r="C740" s="1302"/>
      <c r="D740" s="1302"/>
      <c r="E740" s="1327"/>
      <c r="F740" s="1302"/>
      <c r="G740" s="1325"/>
      <c r="H740" s="1325"/>
      <c r="I740" s="1322"/>
      <c r="J740" s="1302"/>
    </row>
    <row r="741" spans="1:10" ht="14">
      <c r="A741" s="1302"/>
      <c r="B741" s="1325"/>
      <c r="C741" s="1302"/>
      <c r="D741" s="1302"/>
      <c r="E741" s="1327"/>
      <c r="F741" s="1302"/>
      <c r="G741" s="1325"/>
      <c r="H741" s="1325"/>
      <c r="I741" s="1322"/>
      <c r="J741" s="1302"/>
    </row>
    <row r="742" spans="1:10" ht="14">
      <c r="A742" s="1302"/>
      <c r="B742" s="1325"/>
      <c r="C742" s="1302"/>
      <c r="D742" s="1302"/>
      <c r="E742" s="1327"/>
      <c r="F742" s="1302"/>
      <c r="G742" s="1325"/>
      <c r="H742" s="1325"/>
      <c r="I742" s="1322"/>
      <c r="J742" s="1302"/>
    </row>
    <row r="743" spans="1:10" ht="14">
      <c r="A743" s="1302"/>
      <c r="B743" s="1325"/>
      <c r="C743" s="1302"/>
      <c r="D743" s="1302"/>
      <c r="E743" s="1327"/>
      <c r="F743" s="1302"/>
      <c r="G743" s="1325"/>
      <c r="H743" s="1325"/>
      <c r="I743" s="1322"/>
      <c r="J743" s="1302"/>
    </row>
    <row r="744" spans="1:10" ht="14">
      <c r="A744" s="1302"/>
      <c r="B744" s="1325"/>
      <c r="C744" s="1302"/>
      <c r="D744" s="1302"/>
      <c r="E744" s="1327"/>
      <c r="F744" s="1302"/>
      <c r="G744" s="1325"/>
      <c r="H744" s="1325"/>
      <c r="I744" s="1322"/>
      <c r="J744" s="1302"/>
    </row>
    <row r="745" spans="1:10" ht="14">
      <c r="A745" s="1302"/>
      <c r="B745" s="1325"/>
      <c r="C745" s="1302"/>
      <c r="D745" s="1302"/>
      <c r="E745" s="1327"/>
      <c r="F745" s="1302"/>
      <c r="G745" s="1325"/>
      <c r="H745" s="1325"/>
      <c r="I745" s="1322"/>
      <c r="J745" s="1302"/>
    </row>
    <row r="746" spans="1:10" ht="14">
      <c r="A746" s="1302"/>
      <c r="B746" s="1325"/>
      <c r="C746" s="1302"/>
      <c r="D746" s="1302"/>
      <c r="E746" s="1327"/>
      <c r="F746" s="1302"/>
      <c r="G746" s="1325"/>
      <c r="H746" s="1325"/>
      <c r="I746" s="1322"/>
      <c r="J746" s="1302"/>
    </row>
    <row r="747" spans="1:10" ht="14">
      <c r="A747" s="1302"/>
      <c r="B747" s="1325"/>
      <c r="C747" s="1302"/>
      <c r="D747" s="1302"/>
      <c r="E747" s="1327"/>
      <c r="F747" s="1302"/>
      <c r="G747" s="1325"/>
      <c r="H747" s="1325"/>
      <c r="I747" s="1322"/>
      <c r="J747" s="1302"/>
    </row>
    <row r="748" spans="1:10" ht="14">
      <c r="A748" s="1302"/>
      <c r="B748" s="1325"/>
      <c r="C748" s="1302"/>
      <c r="D748" s="1302"/>
      <c r="E748" s="1327"/>
      <c r="F748" s="1302"/>
      <c r="G748" s="1325"/>
      <c r="H748" s="1325"/>
      <c r="I748" s="1322"/>
      <c r="J748" s="1302"/>
    </row>
    <row r="749" spans="1:10" ht="14">
      <c r="A749" s="1302"/>
      <c r="B749" s="1325"/>
      <c r="C749" s="1302"/>
      <c r="D749" s="1302"/>
      <c r="E749" s="1327"/>
      <c r="F749" s="1302"/>
      <c r="G749" s="1325"/>
      <c r="H749" s="1325"/>
      <c r="I749" s="1322"/>
      <c r="J749" s="1302"/>
    </row>
    <row r="750" spans="1:10" ht="14">
      <c r="A750" s="1302"/>
      <c r="B750" s="1325"/>
      <c r="C750" s="1302"/>
      <c r="D750" s="1302"/>
      <c r="E750" s="1327"/>
      <c r="F750" s="1302"/>
      <c r="G750" s="1325"/>
      <c r="H750" s="1325"/>
      <c r="I750" s="1322"/>
      <c r="J750" s="1302"/>
    </row>
    <row r="751" spans="1:10" ht="14">
      <c r="A751" s="1302"/>
      <c r="B751" s="1325"/>
      <c r="C751" s="1302"/>
      <c r="D751" s="1302"/>
      <c r="E751" s="1327"/>
      <c r="F751" s="1302"/>
      <c r="G751" s="1325"/>
      <c r="H751" s="1325"/>
      <c r="I751" s="1322"/>
      <c r="J751" s="1302"/>
    </row>
    <row r="752" spans="1:10" ht="14">
      <c r="A752" s="1302"/>
      <c r="B752" s="1325"/>
      <c r="C752" s="1302"/>
      <c r="D752" s="1302"/>
      <c r="E752" s="1327"/>
      <c r="F752" s="1302"/>
      <c r="G752" s="1325"/>
      <c r="H752" s="1325"/>
      <c r="I752" s="1322"/>
      <c r="J752" s="1302"/>
    </row>
    <row r="753" spans="1:10" ht="14">
      <c r="A753" s="1302"/>
      <c r="B753" s="1325"/>
      <c r="C753" s="1302"/>
      <c r="D753" s="1302"/>
      <c r="E753" s="1327"/>
      <c r="F753" s="1302"/>
      <c r="G753" s="1325"/>
      <c r="H753" s="1325"/>
      <c r="I753" s="1322"/>
      <c r="J753" s="1302"/>
    </row>
    <row r="754" spans="1:10" ht="14">
      <c r="A754" s="1302"/>
      <c r="B754" s="1325"/>
      <c r="C754" s="1302"/>
      <c r="D754" s="1302"/>
      <c r="E754" s="1327"/>
      <c r="F754" s="1302"/>
      <c r="G754" s="1325"/>
      <c r="H754" s="1325"/>
      <c r="I754" s="1322"/>
      <c r="J754" s="1302"/>
    </row>
    <row r="755" spans="1:10" ht="14">
      <c r="A755" s="1302"/>
      <c r="B755" s="1325"/>
      <c r="C755" s="1302"/>
      <c r="D755" s="1302"/>
      <c r="E755" s="1327"/>
      <c r="F755" s="1302"/>
      <c r="G755" s="1325"/>
      <c r="H755" s="1325"/>
      <c r="I755" s="1322"/>
      <c r="J755" s="1302"/>
    </row>
    <row r="756" spans="1:10" ht="14">
      <c r="A756" s="1302"/>
      <c r="B756" s="1325"/>
      <c r="C756" s="1302"/>
      <c r="D756" s="1302"/>
      <c r="E756" s="1327"/>
      <c r="F756" s="1302"/>
      <c r="G756" s="1325"/>
      <c r="H756" s="1325"/>
      <c r="I756" s="1322"/>
      <c r="J756" s="1302"/>
    </row>
    <row r="757" spans="1:10" ht="14">
      <c r="A757" s="1302"/>
      <c r="B757" s="1325"/>
      <c r="C757" s="1302"/>
      <c r="D757" s="1302"/>
      <c r="E757" s="1327"/>
      <c r="F757" s="1302"/>
      <c r="G757" s="1325"/>
      <c r="H757" s="1325"/>
      <c r="I757" s="1322"/>
      <c r="J757" s="1302"/>
    </row>
    <row r="758" spans="1:10" ht="14">
      <c r="A758" s="1302"/>
      <c r="B758" s="1325"/>
      <c r="C758" s="1302"/>
      <c r="D758" s="1302"/>
      <c r="E758" s="1327"/>
      <c r="F758" s="1302"/>
      <c r="G758" s="1325"/>
      <c r="H758" s="1325"/>
      <c r="I758" s="1322"/>
      <c r="J758" s="1302"/>
    </row>
    <row r="759" spans="1:10" ht="14">
      <c r="A759" s="1302"/>
      <c r="B759" s="1325"/>
      <c r="C759" s="1302"/>
      <c r="D759" s="1302"/>
      <c r="E759" s="1327"/>
      <c r="F759" s="1302"/>
      <c r="G759" s="1325"/>
      <c r="H759" s="1325"/>
      <c r="I759" s="1322"/>
      <c r="J759" s="1302"/>
    </row>
    <row r="760" spans="1:10" ht="14">
      <c r="A760" s="1302"/>
      <c r="B760" s="1325"/>
      <c r="C760" s="1302"/>
      <c r="D760" s="1302"/>
      <c r="E760" s="1327"/>
      <c r="F760" s="1302"/>
      <c r="G760" s="1325"/>
      <c r="H760" s="1325"/>
      <c r="I760" s="1322"/>
      <c r="J760" s="1302"/>
    </row>
    <row r="761" spans="1:10" ht="14">
      <c r="A761" s="1302"/>
      <c r="B761" s="1325"/>
      <c r="C761" s="1302"/>
      <c r="D761" s="1302"/>
      <c r="E761" s="1327"/>
      <c r="F761" s="1302"/>
      <c r="G761" s="1325"/>
      <c r="H761" s="1325"/>
      <c r="I761" s="1322"/>
      <c r="J761" s="1302"/>
    </row>
    <row r="762" spans="1:10" ht="14">
      <c r="A762" s="1302"/>
      <c r="B762" s="1325"/>
      <c r="C762" s="1302"/>
      <c r="D762" s="1302"/>
      <c r="E762" s="1327"/>
      <c r="F762" s="1302"/>
      <c r="G762" s="1325"/>
      <c r="H762" s="1325"/>
      <c r="I762" s="1322"/>
      <c r="J762" s="1302"/>
    </row>
    <row r="763" spans="1:10" ht="14">
      <c r="A763" s="1302"/>
      <c r="B763" s="1325"/>
      <c r="C763" s="1302"/>
      <c r="D763" s="1302"/>
      <c r="E763" s="1327"/>
      <c r="F763" s="1302"/>
      <c r="G763" s="1325"/>
      <c r="H763" s="1325"/>
      <c r="I763" s="1322"/>
      <c r="J763" s="1302"/>
    </row>
    <row r="764" spans="1:10" ht="14">
      <c r="A764" s="1302"/>
      <c r="B764" s="1325"/>
      <c r="C764" s="1302"/>
      <c r="D764" s="1302"/>
      <c r="E764" s="1327"/>
      <c r="F764" s="1302"/>
      <c r="G764" s="1325"/>
      <c r="H764" s="1325"/>
      <c r="I764" s="1322"/>
      <c r="J764" s="1302"/>
    </row>
    <row r="765" spans="1:10" ht="14">
      <c r="A765" s="1302"/>
      <c r="B765" s="1325"/>
      <c r="C765" s="1302"/>
      <c r="D765" s="1302"/>
      <c r="E765" s="1327"/>
      <c r="F765" s="1302"/>
      <c r="G765" s="1325"/>
      <c r="H765" s="1325"/>
      <c r="I765" s="1322"/>
      <c r="J765" s="1302"/>
    </row>
    <row r="766" spans="1:10" ht="14">
      <c r="A766" s="1302"/>
      <c r="B766" s="1325"/>
      <c r="C766" s="1302"/>
      <c r="D766" s="1302"/>
      <c r="E766" s="1327"/>
      <c r="F766" s="1302"/>
      <c r="G766" s="1325"/>
      <c r="H766" s="1325"/>
      <c r="I766" s="1322"/>
      <c r="J766" s="1302"/>
    </row>
    <row r="767" spans="1:10" ht="14">
      <c r="A767" s="1302"/>
      <c r="B767" s="1325"/>
      <c r="C767" s="1302"/>
      <c r="D767" s="1302"/>
      <c r="E767" s="1327"/>
      <c r="F767" s="1302"/>
      <c r="G767" s="1325"/>
      <c r="H767" s="1325"/>
      <c r="I767" s="1322"/>
      <c r="J767" s="1302"/>
    </row>
    <row r="768" spans="1:10" ht="14">
      <c r="A768" s="1302"/>
      <c r="B768" s="1325"/>
      <c r="C768" s="1302"/>
      <c r="D768" s="1302"/>
      <c r="E768" s="1327"/>
      <c r="F768" s="1302"/>
      <c r="G768" s="1325"/>
      <c r="H768" s="1325"/>
      <c r="I768" s="1322"/>
      <c r="J768" s="1302"/>
    </row>
    <row r="769" spans="1:10" ht="14">
      <c r="A769" s="1302"/>
      <c r="B769" s="1325"/>
      <c r="C769" s="1302"/>
      <c r="D769" s="1302"/>
      <c r="E769" s="1327"/>
      <c r="F769" s="1302"/>
      <c r="G769" s="1325"/>
      <c r="H769" s="1325"/>
      <c r="I769" s="1322"/>
      <c r="J769" s="1302"/>
    </row>
    <row r="770" spans="1:10" ht="14">
      <c r="A770" s="1302"/>
      <c r="B770" s="1325"/>
      <c r="C770" s="1302"/>
      <c r="D770" s="1302"/>
      <c r="E770" s="1327"/>
      <c r="F770" s="1302"/>
      <c r="G770" s="1325"/>
      <c r="H770" s="1325"/>
      <c r="I770" s="1322"/>
      <c r="J770" s="1302"/>
    </row>
    <row r="771" spans="1:10" ht="14">
      <c r="A771" s="1302"/>
      <c r="B771" s="1325"/>
      <c r="C771" s="1302"/>
      <c r="D771" s="1302"/>
      <c r="E771" s="1327"/>
      <c r="F771" s="1302"/>
      <c r="G771" s="1325"/>
      <c r="H771" s="1325"/>
      <c r="I771" s="1322"/>
      <c r="J771" s="1302"/>
    </row>
    <row r="772" spans="1:10" ht="14">
      <c r="A772" s="1302"/>
      <c r="B772" s="1325"/>
      <c r="C772" s="1302"/>
      <c r="D772" s="1302"/>
      <c r="E772" s="1327"/>
      <c r="F772" s="1302"/>
      <c r="G772" s="1325"/>
      <c r="H772" s="1325"/>
      <c r="I772" s="1322"/>
      <c r="J772" s="1302"/>
    </row>
    <row r="773" spans="1:10" ht="14">
      <c r="A773" s="1302"/>
      <c r="B773" s="1325"/>
      <c r="C773" s="1302"/>
      <c r="D773" s="1302"/>
      <c r="E773" s="1327"/>
      <c r="F773" s="1302"/>
      <c r="G773" s="1325"/>
      <c r="H773" s="1325"/>
      <c r="I773" s="1322"/>
      <c r="J773" s="1302"/>
    </row>
    <row r="774" spans="1:10" ht="14">
      <c r="A774" s="1302"/>
      <c r="B774" s="1325"/>
      <c r="C774" s="1302"/>
      <c r="D774" s="1302"/>
      <c r="E774" s="1327"/>
      <c r="F774" s="1302"/>
      <c r="G774" s="1325"/>
      <c r="H774" s="1325"/>
      <c r="I774" s="1322"/>
      <c r="J774" s="1302"/>
    </row>
    <row r="775" spans="1:10" ht="14">
      <c r="A775" s="1302"/>
      <c r="B775" s="1325"/>
      <c r="C775" s="1302"/>
      <c r="D775" s="1302"/>
      <c r="E775" s="1327"/>
      <c r="F775" s="1302"/>
      <c r="G775" s="1325"/>
      <c r="H775" s="1325"/>
      <c r="I775" s="1322"/>
      <c r="J775" s="1302"/>
    </row>
    <row r="776" spans="1:10" ht="14">
      <c r="A776" s="1302"/>
      <c r="B776" s="1325"/>
      <c r="C776" s="1302"/>
      <c r="D776" s="1302"/>
      <c r="E776" s="1327"/>
      <c r="F776" s="1302"/>
      <c r="G776" s="1325"/>
      <c r="H776" s="1325"/>
      <c r="I776" s="1322"/>
      <c r="J776" s="1302"/>
    </row>
    <row r="777" spans="1:10" ht="14">
      <c r="A777" s="1302"/>
      <c r="B777" s="1325"/>
      <c r="C777" s="1302"/>
      <c r="D777" s="1302"/>
      <c r="E777" s="1327"/>
      <c r="F777" s="1302"/>
      <c r="G777" s="1325"/>
      <c r="H777" s="1325"/>
      <c r="I777" s="1322"/>
      <c r="J777" s="1302"/>
    </row>
    <row r="778" spans="1:10" ht="14">
      <c r="A778" s="1302"/>
      <c r="B778" s="1325"/>
      <c r="C778" s="1302"/>
      <c r="D778" s="1302"/>
      <c r="E778" s="1327"/>
      <c r="F778" s="1302"/>
      <c r="G778" s="1325"/>
      <c r="H778" s="1325"/>
      <c r="I778" s="1322"/>
      <c r="J778" s="1302"/>
    </row>
    <row r="779" spans="1:10" ht="14">
      <c r="A779" s="1302"/>
      <c r="B779" s="1325"/>
      <c r="C779" s="1302"/>
      <c r="D779" s="1302"/>
      <c r="E779" s="1327"/>
      <c r="F779" s="1302"/>
      <c r="G779" s="1325"/>
      <c r="H779" s="1325"/>
      <c r="I779" s="1322"/>
      <c r="J779" s="1302"/>
    </row>
    <row r="780" spans="1:10" ht="14">
      <c r="A780" s="1302"/>
      <c r="B780" s="1325"/>
      <c r="C780" s="1302"/>
      <c r="D780" s="1302"/>
      <c r="E780" s="1327"/>
      <c r="F780" s="1302"/>
      <c r="G780" s="1325"/>
      <c r="H780" s="1325"/>
      <c r="I780" s="1322"/>
      <c r="J780" s="1302"/>
    </row>
    <row r="781" spans="1:10" ht="14">
      <c r="A781" s="1302"/>
      <c r="B781" s="1325"/>
      <c r="C781" s="1302"/>
      <c r="D781" s="1302"/>
      <c r="E781" s="1327"/>
      <c r="F781" s="1302"/>
      <c r="G781" s="1325"/>
      <c r="H781" s="1325"/>
      <c r="I781" s="1322"/>
      <c r="J781" s="1302"/>
    </row>
    <row r="782" spans="1:10" ht="14">
      <c r="A782" s="1302"/>
      <c r="B782" s="1325"/>
      <c r="C782" s="1302"/>
      <c r="D782" s="1302"/>
      <c r="E782" s="1327"/>
      <c r="F782" s="1302"/>
      <c r="G782" s="1325"/>
      <c r="H782" s="1325"/>
      <c r="I782" s="1322"/>
      <c r="J782" s="1302"/>
    </row>
    <row r="783" spans="1:10" ht="14">
      <c r="A783" s="1302"/>
      <c r="B783" s="1325"/>
      <c r="C783" s="1302"/>
      <c r="D783" s="1302"/>
      <c r="E783" s="1327"/>
      <c r="F783" s="1302"/>
      <c r="G783" s="1325"/>
      <c r="H783" s="1325"/>
      <c r="I783" s="1322"/>
      <c r="J783" s="1302"/>
    </row>
    <row r="784" spans="1:10" ht="14">
      <c r="A784" s="1302"/>
      <c r="B784" s="1325"/>
      <c r="C784" s="1302"/>
      <c r="D784" s="1302"/>
      <c r="E784" s="1327"/>
      <c r="F784" s="1302"/>
      <c r="G784" s="1325"/>
      <c r="H784" s="1325"/>
      <c r="I784" s="1322"/>
      <c r="J784" s="1302"/>
    </row>
    <row r="785" spans="1:10" ht="14">
      <c r="A785" s="1302"/>
      <c r="B785" s="1325"/>
      <c r="C785" s="1302"/>
      <c r="D785" s="1302"/>
      <c r="E785" s="1327"/>
      <c r="F785" s="1302"/>
      <c r="G785" s="1325"/>
      <c r="H785" s="1325"/>
      <c r="I785" s="1322"/>
      <c r="J785" s="1302"/>
    </row>
    <row r="786" spans="1:10" ht="14">
      <c r="A786" s="1302"/>
      <c r="B786" s="1325"/>
      <c r="C786" s="1302"/>
      <c r="D786" s="1302"/>
      <c r="E786" s="1327"/>
      <c r="F786" s="1302"/>
      <c r="G786" s="1325"/>
      <c r="H786" s="1325"/>
      <c r="I786" s="1322"/>
      <c r="J786" s="1302"/>
    </row>
    <row r="787" spans="1:10" ht="14">
      <c r="A787" s="1302"/>
      <c r="B787" s="1325"/>
      <c r="C787" s="1302"/>
      <c r="D787" s="1302"/>
      <c r="E787" s="1327"/>
      <c r="F787" s="1302"/>
      <c r="G787" s="1325"/>
      <c r="H787" s="1325"/>
      <c r="I787" s="1322"/>
      <c r="J787" s="1302"/>
    </row>
    <row r="788" spans="1:10" ht="14">
      <c r="A788" s="1302"/>
      <c r="B788" s="1325"/>
      <c r="C788" s="1302"/>
      <c r="D788" s="1302"/>
      <c r="E788" s="1327"/>
      <c r="F788" s="1302"/>
      <c r="G788" s="1325"/>
      <c r="H788" s="1325"/>
      <c r="I788" s="1322"/>
      <c r="J788" s="1302"/>
    </row>
    <row r="789" spans="1:10" ht="14">
      <c r="A789" s="1302"/>
      <c r="B789" s="1325"/>
      <c r="C789" s="1302"/>
      <c r="D789" s="1302"/>
      <c r="E789" s="1327"/>
      <c r="F789" s="1302"/>
      <c r="G789" s="1325"/>
      <c r="H789" s="1325"/>
      <c r="I789" s="1322"/>
      <c r="J789" s="1302"/>
    </row>
    <row r="790" spans="1:10" ht="14">
      <c r="A790" s="1302"/>
      <c r="B790" s="1325"/>
      <c r="C790" s="1302"/>
      <c r="D790" s="1302"/>
      <c r="E790" s="1327"/>
      <c r="F790" s="1302"/>
      <c r="G790" s="1325"/>
      <c r="H790" s="1325"/>
      <c r="I790" s="1322"/>
      <c r="J790" s="1302"/>
    </row>
    <row r="791" spans="1:10" ht="14">
      <c r="A791" s="1302"/>
      <c r="B791" s="1325"/>
      <c r="C791" s="1302"/>
      <c r="D791" s="1302"/>
      <c r="E791" s="1327"/>
      <c r="F791" s="1302"/>
      <c r="G791" s="1325"/>
      <c r="H791" s="1325"/>
      <c r="I791" s="1322"/>
      <c r="J791" s="1302"/>
    </row>
    <row r="792" spans="1:10" ht="14">
      <c r="A792" s="1302"/>
      <c r="B792" s="1325"/>
      <c r="C792" s="1302"/>
      <c r="D792" s="1302"/>
      <c r="E792" s="1327"/>
      <c r="F792" s="1302"/>
      <c r="G792" s="1325"/>
      <c r="H792" s="1325"/>
      <c r="I792" s="1322"/>
      <c r="J792" s="1302"/>
    </row>
    <row r="793" spans="1:10" ht="14">
      <c r="A793" s="1302"/>
      <c r="B793" s="1325"/>
      <c r="C793" s="1302"/>
      <c r="D793" s="1302"/>
      <c r="E793" s="1327"/>
      <c r="F793" s="1302"/>
      <c r="G793" s="1325"/>
      <c r="H793" s="1325"/>
      <c r="I793" s="1322"/>
      <c r="J793" s="1302"/>
    </row>
    <row r="794" spans="1:10" ht="14">
      <c r="A794" s="1302"/>
      <c r="B794" s="1325"/>
      <c r="C794" s="1302"/>
      <c r="D794" s="1302"/>
      <c r="E794" s="1327"/>
      <c r="F794" s="1302"/>
      <c r="G794" s="1325"/>
      <c r="H794" s="1325"/>
      <c r="I794" s="1322"/>
      <c r="J794" s="1302"/>
    </row>
    <row r="795" spans="1:10" ht="14">
      <c r="A795" s="1302"/>
      <c r="B795" s="1325"/>
      <c r="C795" s="1302"/>
      <c r="D795" s="1302"/>
      <c r="E795" s="1327"/>
      <c r="F795" s="1302"/>
      <c r="G795" s="1325"/>
      <c r="H795" s="1325"/>
      <c r="I795" s="1322"/>
      <c r="J795" s="1302"/>
    </row>
    <row r="796" spans="1:10" ht="14">
      <c r="A796" s="1302"/>
      <c r="B796" s="1325"/>
      <c r="C796" s="1302"/>
      <c r="D796" s="1302"/>
      <c r="E796" s="1327"/>
      <c r="F796" s="1302"/>
      <c r="G796" s="1325"/>
      <c r="H796" s="1325"/>
      <c r="I796" s="1322"/>
      <c r="J796" s="1302"/>
    </row>
    <row r="797" spans="1:10" ht="14">
      <c r="A797" s="1302"/>
      <c r="B797" s="1325"/>
      <c r="C797" s="1302"/>
      <c r="D797" s="1302"/>
      <c r="E797" s="1327"/>
      <c r="F797" s="1302"/>
      <c r="G797" s="1325"/>
      <c r="H797" s="1325"/>
      <c r="I797" s="1322"/>
      <c r="J797" s="1302"/>
    </row>
    <row r="798" spans="1:10" ht="14">
      <c r="A798" s="1302"/>
      <c r="B798" s="1325"/>
      <c r="C798" s="1302"/>
      <c r="D798" s="1302"/>
      <c r="E798" s="1327"/>
      <c r="F798" s="1302"/>
      <c r="G798" s="1325"/>
      <c r="H798" s="1325"/>
      <c r="I798" s="1322"/>
      <c r="J798" s="1302"/>
    </row>
    <row r="799" spans="1:10" ht="14">
      <c r="A799" s="1302"/>
      <c r="B799" s="1325"/>
      <c r="C799" s="1302"/>
      <c r="D799" s="1302"/>
      <c r="E799" s="1327"/>
      <c r="F799" s="1302"/>
      <c r="G799" s="1325"/>
      <c r="H799" s="1325"/>
      <c r="I799" s="1322"/>
      <c r="J799" s="1302"/>
    </row>
    <row r="800" spans="1:10" ht="14">
      <c r="A800" s="1302"/>
      <c r="B800" s="1325"/>
      <c r="C800" s="1302"/>
      <c r="D800" s="1302"/>
      <c r="E800" s="1327"/>
      <c r="F800" s="1302"/>
      <c r="G800" s="1325"/>
      <c r="H800" s="1325"/>
      <c r="I800" s="1322"/>
      <c r="J800" s="1302"/>
    </row>
    <row r="801" spans="1:10" ht="14">
      <c r="A801" s="1302"/>
      <c r="B801" s="1325"/>
      <c r="C801" s="1302"/>
      <c r="D801" s="1302"/>
      <c r="E801" s="1327"/>
      <c r="F801" s="1302"/>
      <c r="G801" s="1325"/>
      <c r="H801" s="1325"/>
      <c r="I801" s="1322"/>
      <c r="J801" s="1302"/>
    </row>
    <row r="802" spans="1:10" ht="14">
      <c r="A802" s="1302"/>
      <c r="B802" s="1325"/>
      <c r="C802" s="1302"/>
      <c r="D802" s="1302"/>
      <c r="E802" s="1327"/>
      <c r="F802" s="1302"/>
      <c r="G802" s="1325"/>
      <c r="H802" s="1325"/>
      <c r="I802" s="1322"/>
      <c r="J802" s="1302"/>
    </row>
    <row r="803" spans="1:10" ht="14">
      <c r="A803" s="1302"/>
      <c r="B803" s="1325"/>
      <c r="C803" s="1302"/>
      <c r="D803" s="1302"/>
      <c r="E803" s="1327"/>
      <c r="F803" s="1302"/>
      <c r="G803" s="1325"/>
      <c r="H803" s="1325"/>
      <c r="I803" s="1322"/>
      <c r="J803" s="1302"/>
    </row>
    <row r="804" spans="1:10" ht="14">
      <c r="A804" s="1302"/>
      <c r="B804" s="1325"/>
      <c r="C804" s="1302"/>
      <c r="D804" s="1302"/>
      <c r="E804" s="1327"/>
      <c r="F804" s="1302"/>
      <c r="G804" s="1325"/>
      <c r="H804" s="1325"/>
      <c r="I804" s="1322"/>
      <c r="J804" s="1302"/>
    </row>
    <row r="805" spans="1:10" ht="14">
      <c r="A805" s="1302"/>
      <c r="B805" s="1325"/>
      <c r="C805" s="1302"/>
      <c r="D805" s="1302"/>
      <c r="E805" s="1327"/>
      <c r="F805" s="1302"/>
      <c r="G805" s="1325"/>
      <c r="H805" s="1325"/>
      <c r="I805" s="1322"/>
      <c r="J805" s="1302"/>
    </row>
    <row r="806" spans="1:10" ht="14">
      <c r="A806" s="1302"/>
      <c r="B806" s="1325"/>
      <c r="C806" s="1302"/>
      <c r="D806" s="1302"/>
      <c r="E806" s="1327"/>
      <c r="F806" s="1302"/>
      <c r="G806" s="1325"/>
      <c r="H806" s="1325"/>
      <c r="I806" s="1322"/>
      <c r="J806" s="1302"/>
    </row>
    <row r="807" spans="1:10" ht="14">
      <c r="A807" s="1302"/>
      <c r="B807" s="1325"/>
      <c r="C807" s="1302"/>
      <c r="D807" s="1302"/>
      <c r="E807" s="1327"/>
      <c r="F807" s="1302"/>
      <c r="G807" s="1325"/>
      <c r="H807" s="1325"/>
      <c r="I807" s="1322"/>
      <c r="J807" s="1302"/>
    </row>
    <row r="808" spans="1:10" ht="14">
      <c r="A808" s="1302"/>
      <c r="B808" s="1325"/>
      <c r="C808" s="1302"/>
      <c r="D808" s="1302"/>
      <c r="E808" s="1327"/>
      <c r="F808" s="1302"/>
      <c r="G808" s="1325"/>
      <c r="H808" s="1325"/>
      <c r="I808" s="1322"/>
      <c r="J808" s="1302"/>
    </row>
    <row r="809" spans="1:10" ht="14">
      <c r="A809" s="1302"/>
      <c r="B809" s="1325"/>
      <c r="C809" s="1302"/>
      <c r="D809" s="1302"/>
      <c r="E809" s="1327"/>
      <c r="F809" s="1302"/>
      <c r="G809" s="1325"/>
      <c r="H809" s="1325"/>
      <c r="I809" s="1322"/>
      <c r="J809" s="1302"/>
    </row>
    <row r="810" spans="1:10" ht="14">
      <c r="A810" s="1302"/>
      <c r="B810" s="1325"/>
      <c r="C810" s="1302"/>
      <c r="D810" s="1302"/>
      <c r="E810" s="1327"/>
      <c r="F810" s="1302"/>
      <c r="G810" s="1325"/>
      <c r="H810" s="1325"/>
      <c r="I810" s="1322"/>
      <c r="J810" s="1302"/>
    </row>
    <row r="811" spans="1:10" ht="14">
      <c r="A811" s="1302"/>
      <c r="B811" s="1325"/>
      <c r="C811" s="1302"/>
      <c r="D811" s="1302"/>
      <c r="E811" s="1327"/>
      <c r="F811" s="1302"/>
      <c r="G811" s="1325"/>
      <c r="H811" s="1325"/>
      <c r="I811" s="1322"/>
      <c r="J811" s="1302"/>
    </row>
    <row r="812" spans="1:10" ht="14">
      <c r="A812" s="1302"/>
      <c r="B812" s="1325"/>
      <c r="C812" s="1302"/>
      <c r="D812" s="1302"/>
      <c r="E812" s="1327"/>
      <c r="F812" s="1302"/>
      <c r="G812" s="1325"/>
      <c r="H812" s="1325"/>
      <c r="I812" s="1322"/>
      <c r="J812" s="1302"/>
    </row>
    <row r="813" spans="1:10" ht="14">
      <c r="A813" s="1302"/>
      <c r="B813" s="1325"/>
      <c r="C813" s="1302"/>
      <c r="D813" s="1302"/>
      <c r="E813" s="1327"/>
      <c r="F813" s="1302"/>
      <c r="G813" s="1325"/>
      <c r="H813" s="1325"/>
      <c r="I813" s="1322"/>
      <c r="J813" s="1302"/>
    </row>
    <row r="814" spans="1:10" ht="14">
      <c r="A814" s="1302"/>
      <c r="B814" s="1325"/>
      <c r="C814" s="1302"/>
      <c r="D814" s="1302"/>
      <c r="E814" s="1327"/>
      <c r="F814" s="1302"/>
      <c r="G814" s="1325"/>
      <c r="H814" s="1325"/>
      <c r="I814" s="1322"/>
      <c r="J814" s="1302"/>
    </row>
    <row r="815" spans="1:10" ht="14">
      <c r="A815" s="1302"/>
      <c r="B815" s="1325"/>
      <c r="C815" s="1302"/>
      <c r="D815" s="1302"/>
      <c r="E815" s="1327"/>
      <c r="F815" s="1302"/>
      <c r="G815" s="1325"/>
      <c r="H815" s="1325"/>
      <c r="I815" s="1322"/>
      <c r="J815" s="1302"/>
    </row>
    <row r="816" spans="1:10" ht="14">
      <c r="A816" s="1302"/>
      <c r="B816" s="1325"/>
      <c r="C816" s="1302"/>
      <c r="D816" s="1302"/>
      <c r="E816" s="1327"/>
      <c r="F816" s="1302"/>
      <c r="G816" s="1325"/>
      <c r="H816" s="1325"/>
      <c r="I816" s="1322"/>
      <c r="J816" s="1302"/>
    </row>
    <row r="817" spans="1:10" ht="14">
      <c r="A817" s="1302"/>
      <c r="B817" s="1325"/>
      <c r="C817" s="1302"/>
      <c r="D817" s="1302"/>
      <c r="E817" s="1327"/>
      <c r="F817" s="1302"/>
      <c r="G817" s="1325"/>
      <c r="H817" s="1325"/>
      <c r="I817" s="1322"/>
      <c r="J817" s="1302"/>
    </row>
    <row r="818" spans="1:10" ht="14">
      <c r="A818" s="1302"/>
      <c r="B818" s="1325"/>
      <c r="C818" s="1302"/>
      <c r="D818" s="1302"/>
      <c r="E818" s="1327"/>
      <c r="F818" s="1302"/>
      <c r="G818" s="1325"/>
      <c r="H818" s="1325"/>
      <c r="I818" s="1322"/>
      <c r="J818" s="1302"/>
    </row>
    <row r="819" spans="1:10" ht="14">
      <c r="A819" s="1302"/>
      <c r="B819" s="1325"/>
      <c r="C819" s="1302"/>
      <c r="D819" s="1302"/>
      <c r="E819" s="1327"/>
      <c r="F819" s="1302"/>
      <c r="G819" s="1325"/>
      <c r="H819" s="1325"/>
      <c r="I819" s="1322"/>
      <c r="J819" s="1302"/>
    </row>
    <row r="820" spans="1:10" ht="14">
      <c r="A820" s="1302"/>
      <c r="B820" s="1325"/>
      <c r="C820" s="1302"/>
      <c r="D820" s="1302"/>
      <c r="E820" s="1327"/>
      <c r="F820" s="1302"/>
      <c r="G820" s="1325"/>
      <c r="H820" s="1325"/>
      <c r="I820" s="1322"/>
      <c r="J820" s="1302"/>
    </row>
    <row r="821" spans="1:10" ht="14">
      <c r="A821" s="1302"/>
      <c r="B821" s="1325"/>
      <c r="C821" s="1302"/>
      <c r="D821" s="1302"/>
      <c r="E821" s="1327"/>
      <c r="F821" s="1302"/>
      <c r="G821" s="1325"/>
      <c r="H821" s="1325"/>
      <c r="I821" s="1322"/>
      <c r="J821" s="1302"/>
    </row>
    <row r="822" spans="1:10" ht="14">
      <c r="A822" s="1302"/>
      <c r="B822" s="1325"/>
      <c r="C822" s="1302"/>
      <c r="D822" s="1302"/>
      <c r="E822" s="1327"/>
      <c r="F822" s="1302"/>
      <c r="G822" s="1325"/>
      <c r="H822" s="1325"/>
      <c r="I822" s="1322"/>
      <c r="J822" s="1302"/>
    </row>
    <row r="823" spans="1:10" ht="14">
      <c r="A823" s="1302"/>
      <c r="B823" s="1325"/>
      <c r="C823" s="1302"/>
      <c r="D823" s="1302"/>
      <c r="E823" s="1327"/>
      <c r="F823" s="1302"/>
      <c r="G823" s="1325"/>
      <c r="H823" s="1325"/>
      <c r="I823" s="1322"/>
      <c r="J823" s="1302"/>
    </row>
    <row r="824" spans="1:10" ht="14">
      <c r="A824" s="1302"/>
      <c r="B824" s="1325"/>
      <c r="C824" s="1302"/>
      <c r="D824" s="1302"/>
      <c r="E824" s="1327"/>
      <c r="F824" s="1302"/>
      <c r="G824" s="1325"/>
      <c r="H824" s="1325"/>
      <c r="I824" s="1322"/>
      <c r="J824" s="1302"/>
    </row>
    <row r="825" spans="1:10" ht="14">
      <c r="A825" s="1302"/>
      <c r="B825" s="1325"/>
      <c r="C825" s="1302"/>
      <c r="D825" s="1302"/>
      <c r="E825" s="1327"/>
      <c r="F825" s="1302"/>
      <c r="G825" s="1325"/>
      <c r="H825" s="1325"/>
      <c r="I825" s="1322"/>
      <c r="J825" s="1302"/>
    </row>
    <row r="826" spans="1:10" ht="14">
      <c r="A826" s="1302"/>
      <c r="B826" s="1325"/>
      <c r="C826" s="1302"/>
      <c r="D826" s="1302"/>
      <c r="E826" s="1327"/>
      <c r="F826" s="1302"/>
      <c r="G826" s="1325"/>
      <c r="H826" s="1325"/>
      <c r="I826" s="1322"/>
      <c r="J826" s="1302"/>
    </row>
    <row r="827" spans="1:10" ht="14">
      <c r="A827" s="1302"/>
      <c r="B827" s="1325"/>
      <c r="C827" s="1302"/>
      <c r="D827" s="1302"/>
      <c r="E827" s="1327"/>
      <c r="F827" s="1302"/>
      <c r="G827" s="1325"/>
      <c r="H827" s="1325"/>
      <c r="I827" s="1322"/>
      <c r="J827" s="1302"/>
    </row>
    <row r="828" spans="1:10" ht="14">
      <c r="A828" s="1302"/>
      <c r="B828" s="1325"/>
      <c r="C828" s="1302"/>
      <c r="D828" s="1302"/>
      <c r="E828" s="1327"/>
      <c r="F828" s="1302"/>
      <c r="G828" s="1325"/>
      <c r="H828" s="1325"/>
      <c r="I828" s="1322"/>
      <c r="J828" s="1302"/>
    </row>
    <row r="829" spans="1:10" ht="14">
      <c r="A829" s="1302"/>
      <c r="B829" s="1325"/>
      <c r="C829" s="1302"/>
      <c r="D829" s="1302"/>
      <c r="E829" s="1327"/>
      <c r="F829" s="1302"/>
      <c r="G829" s="1325"/>
      <c r="H829" s="1325"/>
      <c r="I829" s="1322"/>
      <c r="J829" s="1302"/>
    </row>
    <row r="830" spans="1:10" ht="14">
      <c r="A830" s="1302"/>
      <c r="B830" s="1325"/>
      <c r="C830" s="1302"/>
      <c r="D830" s="1302"/>
      <c r="E830" s="1327"/>
      <c r="F830" s="1302"/>
      <c r="G830" s="1325"/>
      <c r="H830" s="1325"/>
      <c r="I830" s="1322"/>
      <c r="J830" s="1302"/>
    </row>
    <row r="831" spans="1:10" ht="14">
      <c r="A831" s="1302"/>
      <c r="B831" s="1325"/>
      <c r="C831" s="1302"/>
      <c r="D831" s="1302"/>
      <c r="E831" s="1327"/>
      <c r="F831" s="1302"/>
      <c r="G831" s="1325"/>
      <c r="H831" s="1325"/>
      <c r="I831" s="1322"/>
      <c r="J831" s="1302"/>
    </row>
    <row r="832" spans="1:10" ht="14">
      <c r="A832" s="1302"/>
      <c r="B832" s="1325"/>
      <c r="C832" s="1302"/>
      <c r="D832" s="1302"/>
      <c r="E832" s="1327"/>
      <c r="F832" s="1302"/>
      <c r="G832" s="1325"/>
      <c r="H832" s="1325"/>
      <c r="I832" s="1322"/>
      <c r="J832" s="1302"/>
    </row>
    <row r="833" spans="1:10" ht="14">
      <c r="A833" s="1302"/>
      <c r="B833" s="1325"/>
      <c r="C833" s="1302"/>
      <c r="D833" s="1302"/>
      <c r="E833" s="1327"/>
      <c r="F833" s="1302"/>
      <c r="G833" s="1325"/>
      <c r="H833" s="1325"/>
      <c r="I833" s="1322"/>
      <c r="J833" s="1302"/>
    </row>
    <row r="834" spans="1:10" ht="14">
      <c r="A834" s="1302"/>
      <c r="B834" s="1325"/>
      <c r="C834" s="1302"/>
      <c r="D834" s="1302"/>
      <c r="E834" s="1327"/>
      <c r="F834" s="1302"/>
      <c r="G834" s="1325"/>
      <c r="H834" s="1325"/>
      <c r="I834" s="1322"/>
      <c r="J834" s="1302"/>
    </row>
    <row r="835" spans="1:10" ht="14">
      <c r="A835" s="1302"/>
      <c r="B835" s="1325"/>
      <c r="C835" s="1302"/>
      <c r="D835" s="1302"/>
      <c r="E835" s="1327"/>
      <c r="F835" s="1302"/>
      <c r="G835" s="1325"/>
      <c r="H835" s="1325"/>
      <c r="I835" s="1322"/>
      <c r="J835" s="1302"/>
    </row>
    <row r="836" spans="1:10" ht="14">
      <c r="A836" s="1302"/>
      <c r="B836" s="1325"/>
      <c r="C836" s="1302"/>
      <c r="D836" s="1302"/>
      <c r="E836" s="1327"/>
      <c r="F836" s="1302"/>
      <c r="G836" s="1325"/>
      <c r="H836" s="1325"/>
      <c r="I836" s="1322"/>
      <c r="J836" s="1302"/>
    </row>
    <row r="837" spans="1:10" ht="14">
      <c r="A837" s="1302"/>
      <c r="B837" s="1325"/>
      <c r="C837" s="1302"/>
      <c r="D837" s="1302"/>
      <c r="E837" s="1327"/>
      <c r="F837" s="1302"/>
      <c r="G837" s="1325"/>
      <c r="H837" s="1325"/>
      <c r="I837" s="1322"/>
      <c r="J837" s="1302"/>
    </row>
    <row r="838" spans="1:10" ht="14">
      <c r="A838" s="1302"/>
      <c r="B838" s="1325"/>
      <c r="C838" s="1302"/>
      <c r="D838" s="1302"/>
      <c r="E838" s="1327"/>
      <c r="F838" s="1302"/>
      <c r="G838" s="1325"/>
      <c r="H838" s="1325"/>
      <c r="I838" s="1322"/>
      <c r="J838" s="1302"/>
    </row>
    <row r="839" spans="1:10" ht="14">
      <c r="A839" s="1302"/>
      <c r="B839" s="1325"/>
      <c r="C839" s="1302"/>
      <c r="D839" s="1302"/>
      <c r="E839" s="1327"/>
      <c r="F839" s="1302"/>
      <c r="G839" s="1325"/>
      <c r="H839" s="1325"/>
      <c r="I839" s="1322"/>
      <c r="J839" s="1302"/>
    </row>
    <row r="840" spans="1:10" ht="14">
      <c r="A840" s="1302"/>
      <c r="B840" s="1325"/>
      <c r="C840" s="1302"/>
      <c r="D840" s="1302"/>
      <c r="E840" s="1327"/>
      <c r="F840" s="1302"/>
      <c r="G840" s="1325"/>
      <c r="H840" s="1325"/>
      <c r="I840" s="1322"/>
      <c r="J840" s="1302"/>
    </row>
    <row r="841" spans="1:10" ht="14">
      <c r="A841" s="1302"/>
      <c r="B841" s="1325"/>
      <c r="C841" s="1302"/>
      <c r="D841" s="1302"/>
      <c r="E841" s="1327"/>
      <c r="F841" s="1302"/>
      <c r="G841" s="1325"/>
      <c r="H841" s="1325"/>
      <c r="I841" s="1322"/>
      <c r="J841" s="1302"/>
    </row>
    <row r="842" spans="1:10" ht="14">
      <c r="A842" s="1302"/>
      <c r="B842" s="1325"/>
      <c r="C842" s="1302"/>
      <c r="D842" s="1302"/>
      <c r="E842" s="1327"/>
      <c r="F842" s="1302"/>
      <c r="G842" s="1325"/>
      <c r="H842" s="1325"/>
      <c r="I842" s="1322"/>
      <c r="J842" s="1302"/>
    </row>
    <row r="843" spans="1:10" ht="14">
      <c r="A843" s="1302"/>
      <c r="B843" s="1325"/>
      <c r="C843" s="1302"/>
      <c r="D843" s="1302"/>
      <c r="E843" s="1327"/>
      <c r="F843" s="1302"/>
      <c r="G843" s="1325"/>
      <c r="H843" s="1325"/>
      <c r="I843" s="1322"/>
      <c r="J843" s="1302"/>
    </row>
    <row r="844" spans="1:10" ht="14">
      <c r="A844" s="1302"/>
      <c r="B844" s="1325"/>
      <c r="C844" s="1302"/>
      <c r="D844" s="1302"/>
      <c r="E844" s="1327"/>
      <c r="F844" s="1302"/>
      <c r="G844" s="1325"/>
      <c r="H844" s="1325"/>
      <c r="I844" s="1322"/>
      <c r="J844" s="1302"/>
    </row>
    <row r="845" spans="1:10" ht="14">
      <c r="A845" s="1302"/>
      <c r="B845" s="1325"/>
      <c r="C845" s="1302"/>
      <c r="D845" s="1302"/>
      <c r="E845" s="1327"/>
      <c r="F845" s="1302"/>
      <c r="G845" s="1325"/>
      <c r="H845" s="1325"/>
      <c r="I845" s="1322"/>
      <c r="J845" s="1302"/>
    </row>
    <row r="846" spans="1:10" ht="14">
      <c r="A846" s="1302"/>
      <c r="B846" s="1325"/>
      <c r="C846" s="1302"/>
      <c r="D846" s="1302"/>
      <c r="E846" s="1327"/>
      <c r="F846" s="1302"/>
      <c r="G846" s="1325"/>
      <c r="H846" s="1325"/>
      <c r="I846" s="1322"/>
      <c r="J846" s="1302"/>
    </row>
    <row r="847" spans="1:10" ht="14">
      <c r="A847" s="1302"/>
      <c r="B847" s="1325"/>
      <c r="C847" s="1302"/>
      <c r="D847" s="1302"/>
      <c r="E847" s="1327"/>
      <c r="F847" s="1302"/>
      <c r="G847" s="1325"/>
      <c r="H847" s="1325"/>
      <c r="I847" s="1322"/>
      <c r="J847" s="1302"/>
    </row>
    <row r="848" spans="1:10" ht="14">
      <c r="A848" s="1302"/>
      <c r="B848" s="1325"/>
      <c r="C848" s="1302"/>
      <c r="D848" s="1302"/>
      <c r="E848" s="1327"/>
      <c r="F848" s="1302"/>
      <c r="G848" s="1325"/>
      <c r="H848" s="1325"/>
      <c r="I848" s="1322"/>
      <c r="J848" s="1302"/>
    </row>
    <row r="849" spans="1:10" ht="14">
      <c r="A849" s="1302"/>
      <c r="B849" s="1325"/>
      <c r="C849" s="1302"/>
      <c r="D849" s="1302"/>
      <c r="E849" s="1327"/>
      <c r="F849" s="1302"/>
      <c r="G849" s="1325"/>
      <c r="H849" s="1325"/>
      <c r="I849" s="1322"/>
      <c r="J849" s="1302"/>
    </row>
    <row r="850" spans="1:10" ht="14">
      <c r="A850" s="1302"/>
      <c r="B850" s="1325"/>
      <c r="C850" s="1302"/>
      <c r="D850" s="1302"/>
      <c r="E850" s="1327"/>
      <c r="F850" s="1302"/>
      <c r="G850" s="1325"/>
      <c r="H850" s="1325"/>
      <c r="I850" s="1322"/>
      <c r="J850" s="1302"/>
    </row>
    <row r="851" spans="1:10" ht="14">
      <c r="A851" s="1302"/>
      <c r="B851" s="1325"/>
      <c r="C851" s="1302"/>
      <c r="D851" s="1302"/>
      <c r="E851" s="1327"/>
      <c r="F851" s="1302"/>
      <c r="G851" s="1325"/>
      <c r="H851" s="1325"/>
      <c r="I851" s="1322"/>
      <c r="J851" s="1302"/>
    </row>
    <row r="852" spans="1:10" ht="14">
      <c r="A852" s="1302"/>
      <c r="B852" s="1325"/>
      <c r="C852" s="1302"/>
      <c r="D852" s="1302"/>
      <c r="E852" s="1327"/>
      <c r="F852" s="1302"/>
      <c r="G852" s="1325"/>
      <c r="H852" s="1325"/>
      <c r="I852" s="1322"/>
      <c r="J852" s="1302"/>
    </row>
    <row r="853" spans="1:10" ht="14">
      <c r="A853" s="1302"/>
      <c r="B853" s="1325"/>
      <c r="C853" s="1302"/>
      <c r="D853" s="1302"/>
      <c r="E853" s="1327"/>
      <c r="F853" s="1302"/>
      <c r="G853" s="1325"/>
      <c r="H853" s="1325"/>
      <c r="I853" s="1322"/>
      <c r="J853" s="1302"/>
    </row>
    <row r="854" spans="1:10" ht="14">
      <c r="A854" s="1302"/>
      <c r="B854" s="1325"/>
      <c r="C854" s="1302"/>
      <c r="D854" s="1302"/>
      <c r="E854" s="1327"/>
      <c r="F854" s="1302"/>
      <c r="G854" s="1325"/>
      <c r="H854" s="1325"/>
      <c r="I854" s="1322"/>
      <c r="J854" s="1302"/>
    </row>
    <row r="855" spans="1:10" ht="14">
      <c r="A855" s="1302"/>
      <c r="B855" s="1325"/>
      <c r="C855" s="1302"/>
      <c r="D855" s="1302"/>
      <c r="E855" s="1327"/>
      <c r="F855" s="1302"/>
      <c r="G855" s="1325"/>
      <c r="H855" s="1325"/>
      <c r="I855" s="1322"/>
      <c r="J855" s="1302"/>
    </row>
    <row r="856" spans="1:10" ht="14">
      <c r="A856" s="1302"/>
      <c r="B856" s="1325"/>
      <c r="C856" s="1302"/>
      <c r="D856" s="1302"/>
      <c r="E856" s="1327"/>
      <c r="F856" s="1302"/>
      <c r="G856" s="1325"/>
      <c r="H856" s="1325"/>
      <c r="I856" s="1322"/>
      <c r="J856" s="1302"/>
    </row>
    <row r="857" spans="1:10" ht="14">
      <c r="A857" s="1302"/>
      <c r="B857" s="1325"/>
      <c r="C857" s="1302"/>
      <c r="D857" s="1302"/>
      <c r="E857" s="1327"/>
      <c r="F857" s="1302"/>
      <c r="G857" s="1325"/>
      <c r="H857" s="1325"/>
      <c r="I857" s="1322"/>
      <c r="J857" s="1302"/>
    </row>
    <row r="858" spans="1:10" ht="14">
      <c r="A858" s="1302"/>
      <c r="B858" s="1325"/>
      <c r="C858" s="1302"/>
      <c r="D858" s="1302"/>
      <c r="E858" s="1327"/>
      <c r="F858" s="1302"/>
      <c r="G858" s="1325"/>
      <c r="H858" s="1325"/>
      <c r="I858" s="1322"/>
      <c r="J858" s="1302"/>
    </row>
    <row r="859" spans="1:10" ht="14">
      <c r="A859" s="1302"/>
      <c r="B859" s="1325"/>
      <c r="C859" s="1302"/>
      <c r="D859" s="1302"/>
      <c r="E859" s="1327"/>
      <c r="F859" s="1302"/>
      <c r="G859" s="1325"/>
      <c r="H859" s="1325"/>
      <c r="I859" s="1322"/>
      <c r="J859" s="1302"/>
    </row>
    <row r="860" spans="1:10" ht="14">
      <c r="A860" s="1302"/>
      <c r="B860" s="1325"/>
      <c r="C860" s="1302"/>
      <c r="D860" s="1302"/>
      <c r="E860" s="1327"/>
      <c r="F860" s="1302"/>
      <c r="G860" s="1325"/>
      <c r="H860" s="1325"/>
      <c r="I860" s="1322"/>
      <c r="J860" s="1302"/>
    </row>
    <row r="861" spans="1:10" ht="14">
      <c r="A861" s="1302"/>
      <c r="B861" s="1325"/>
      <c r="C861" s="1302"/>
      <c r="D861" s="1302"/>
      <c r="E861" s="1327"/>
      <c r="F861" s="1302"/>
      <c r="G861" s="1325"/>
      <c r="H861" s="1325"/>
      <c r="I861" s="1322"/>
      <c r="J861" s="1302"/>
    </row>
    <row r="862" spans="1:10" ht="14">
      <c r="A862" s="1302"/>
      <c r="B862" s="1325"/>
      <c r="C862" s="1302"/>
      <c r="D862" s="1302"/>
      <c r="E862" s="1327"/>
      <c r="F862" s="1302"/>
      <c r="G862" s="1325"/>
      <c r="H862" s="1325"/>
      <c r="I862" s="1322"/>
      <c r="J862" s="1302"/>
    </row>
    <row r="863" spans="1:10" ht="14">
      <c r="A863" s="1302"/>
      <c r="B863" s="1325"/>
      <c r="C863" s="1302"/>
      <c r="D863" s="1302"/>
      <c r="E863" s="1327"/>
      <c r="F863" s="1302"/>
      <c r="G863" s="1325"/>
      <c r="H863" s="1325"/>
      <c r="I863" s="1322"/>
      <c r="J863" s="1302"/>
    </row>
    <row r="864" spans="1:10" ht="14">
      <c r="A864" s="1302"/>
      <c r="B864" s="1325"/>
      <c r="C864" s="1302"/>
      <c r="D864" s="1302"/>
      <c r="E864" s="1327"/>
      <c r="F864" s="1302"/>
      <c r="G864" s="1325"/>
      <c r="H864" s="1325"/>
      <c r="I864" s="1322"/>
      <c r="J864" s="1302"/>
    </row>
    <row r="865" spans="1:10" ht="14">
      <c r="A865" s="1302"/>
      <c r="B865" s="1325"/>
      <c r="C865" s="1302"/>
      <c r="D865" s="1302"/>
      <c r="E865" s="1327"/>
      <c r="F865" s="1302"/>
      <c r="G865" s="1325"/>
      <c r="H865" s="1325"/>
      <c r="I865" s="1322"/>
      <c r="J865" s="1302"/>
    </row>
    <row r="866" spans="1:10" ht="14">
      <c r="A866" s="1302"/>
      <c r="B866" s="1325"/>
      <c r="C866" s="1302"/>
      <c r="D866" s="1302"/>
      <c r="E866" s="1327"/>
      <c r="F866" s="1302"/>
      <c r="G866" s="1325"/>
      <c r="H866" s="1325"/>
      <c r="I866" s="1322"/>
      <c r="J866" s="1302"/>
    </row>
    <row r="867" spans="1:10" ht="14">
      <c r="A867" s="1302"/>
      <c r="B867" s="1325"/>
      <c r="C867" s="1302"/>
      <c r="D867" s="1302"/>
      <c r="E867" s="1327"/>
      <c r="F867" s="1302"/>
      <c r="G867" s="1325"/>
      <c r="H867" s="1325"/>
      <c r="I867" s="1322"/>
      <c r="J867" s="1302"/>
    </row>
    <row r="868" spans="1:10" ht="14">
      <c r="A868" s="1302"/>
      <c r="B868" s="1325"/>
      <c r="C868" s="1302"/>
      <c r="D868" s="1302"/>
      <c r="E868" s="1327"/>
      <c r="F868" s="1302"/>
      <c r="G868" s="1325"/>
      <c r="H868" s="1325"/>
      <c r="I868" s="1322"/>
      <c r="J868" s="1302"/>
    </row>
    <row r="869" spans="1:10" ht="14">
      <c r="A869" s="1302"/>
      <c r="B869" s="1325"/>
      <c r="C869" s="1302"/>
      <c r="D869" s="1302"/>
      <c r="E869" s="1327"/>
      <c r="F869" s="1302"/>
      <c r="G869" s="1325"/>
      <c r="H869" s="1325"/>
      <c r="I869" s="1322"/>
      <c r="J869" s="1302"/>
    </row>
    <row r="870" spans="1:10" ht="14">
      <c r="A870" s="1302"/>
      <c r="B870" s="1325"/>
      <c r="C870" s="1302"/>
      <c r="D870" s="1302"/>
      <c r="E870" s="1327"/>
      <c r="F870" s="1302"/>
      <c r="G870" s="1325"/>
      <c r="H870" s="1325"/>
      <c r="I870" s="1322"/>
      <c r="J870" s="1302"/>
    </row>
    <row r="871" spans="1:10" ht="14">
      <c r="A871" s="1302"/>
      <c r="B871" s="1325"/>
      <c r="C871" s="1302"/>
      <c r="D871" s="1302"/>
      <c r="E871" s="1327"/>
      <c r="F871" s="1302"/>
      <c r="G871" s="1325"/>
      <c r="H871" s="1325"/>
      <c r="I871" s="1322"/>
      <c r="J871" s="1302"/>
    </row>
    <row r="872" spans="1:10" ht="14">
      <c r="A872" s="1302"/>
      <c r="B872" s="1325"/>
      <c r="C872" s="1302"/>
      <c r="D872" s="1302"/>
      <c r="E872" s="1327"/>
      <c r="F872" s="1302"/>
      <c r="G872" s="1325"/>
      <c r="H872" s="1325"/>
      <c r="I872" s="1322"/>
      <c r="J872" s="1302"/>
    </row>
    <row r="873" spans="1:10" ht="14">
      <c r="A873" s="1302"/>
      <c r="B873" s="1325"/>
      <c r="C873" s="1302"/>
      <c r="D873" s="1302"/>
      <c r="E873" s="1327"/>
      <c r="F873" s="1302"/>
      <c r="G873" s="1325"/>
      <c r="H873" s="1325"/>
      <c r="I873" s="1322"/>
      <c r="J873" s="1302"/>
    </row>
    <row r="874" spans="1:10" ht="14">
      <c r="A874" s="1302"/>
      <c r="B874" s="1325"/>
      <c r="C874" s="1302"/>
      <c r="D874" s="1302"/>
      <c r="E874" s="1327"/>
      <c r="F874" s="1302"/>
      <c r="G874" s="1325"/>
      <c r="H874" s="1325"/>
      <c r="I874" s="1322"/>
      <c r="J874" s="1302"/>
    </row>
    <row r="875" spans="1:10" ht="14">
      <c r="A875" s="1302"/>
      <c r="B875" s="1325"/>
      <c r="C875" s="1302"/>
      <c r="D875" s="1302"/>
      <c r="E875" s="1327"/>
      <c r="F875" s="1302"/>
      <c r="G875" s="1325"/>
      <c r="H875" s="1325"/>
      <c r="I875" s="1322"/>
      <c r="J875" s="1302"/>
    </row>
    <row r="876" spans="1:10" ht="14">
      <c r="A876" s="1302"/>
      <c r="B876" s="1325"/>
      <c r="C876" s="1302"/>
      <c r="D876" s="1302"/>
      <c r="E876" s="1327"/>
      <c r="F876" s="1302"/>
      <c r="G876" s="1325"/>
      <c r="H876" s="1325"/>
      <c r="I876" s="1322"/>
      <c r="J876" s="1302"/>
    </row>
    <row r="877" spans="1:10" ht="14">
      <c r="A877" s="1302"/>
      <c r="B877" s="1325"/>
      <c r="C877" s="1302"/>
      <c r="D877" s="1302"/>
      <c r="E877" s="1327"/>
      <c r="F877" s="1302"/>
      <c r="G877" s="1325"/>
      <c r="H877" s="1325"/>
      <c r="I877" s="1322"/>
      <c r="J877" s="1302"/>
    </row>
    <row r="878" spans="1:10" ht="14">
      <c r="A878" s="1302"/>
      <c r="B878" s="1325"/>
      <c r="C878" s="1302"/>
      <c r="D878" s="1302"/>
      <c r="E878" s="1327"/>
      <c r="F878" s="1302"/>
      <c r="G878" s="1325"/>
      <c r="H878" s="1325"/>
      <c r="I878" s="1322"/>
      <c r="J878" s="1302"/>
    </row>
    <row r="879" spans="1:10" ht="14">
      <c r="A879" s="1302"/>
      <c r="B879" s="1325"/>
      <c r="C879" s="1302"/>
      <c r="D879" s="1302"/>
      <c r="E879" s="1327"/>
      <c r="F879" s="1302"/>
      <c r="G879" s="1325"/>
      <c r="H879" s="1325"/>
      <c r="I879" s="1322"/>
      <c r="J879" s="1302"/>
    </row>
    <row r="880" spans="1:10" ht="14">
      <c r="A880" s="1302"/>
      <c r="B880" s="1325"/>
      <c r="C880" s="1302"/>
      <c r="D880" s="1302"/>
      <c r="E880" s="1327"/>
      <c r="F880" s="1302"/>
      <c r="G880" s="1325"/>
      <c r="H880" s="1325"/>
      <c r="I880" s="1322"/>
      <c r="J880" s="1302"/>
    </row>
    <row r="881" spans="1:10" ht="14">
      <c r="A881" s="1302"/>
      <c r="B881" s="1325"/>
      <c r="C881" s="1302"/>
      <c r="D881" s="1302"/>
      <c r="E881" s="1327"/>
      <c r="F881" s="1302"/>
      <c r="G881" s="1325"/>
      <c r="H881" s="1325"/>
      <c r="I881" s="1322"/>
      <c r="J881" s="1302"/>
    </row>
    <row r="882" spans="1:10" ht="14">
      <c r="A882" s="1302"/>
      <c r="B882" s="1325"/>
      <c r="C882" s="1302"/>
      <c r="D882" s="1302"/>
      <c r="E882" s="1327"/>
      <c r="F882" s="1302"/>
      <c r="G882" s="1325"/>
      <c r="H882" s="1325"/>
      <c r="I882" s="1322"/>
      <c r="J882" s="1302"/>
    </row>
    <row r="883" spans="1:10" ht="14">
      <c r="A883" s="1302"/>
      <c r="B883" s="1325"/>
      <c r="C883" s="1302"/>
      <c r="D883" s="1302"/>
      <c r="E883" s="1327"/>
      <c r="F883" s="1302"/>
      <c r="G883" s="1325"/>
      <c r="H883" s="1325"/>
      <c r="I883" s="1322"/>
      <c r="J883" s="1302"/>
    </row>
    <row r="884" spans="1:10" ht="14">
      <c r="A884" s="1302"/>
      <c r="B884" s="1325"/>
      <c r="C884" s="1302"/>
      <c r="D884" s="1302"/>
      <c r="E884" s="1327"/>
      <c r="F884" s="1302"/>
      <c r="G884" s="1325"/>
      <c r="H884" s="1325"/>
      <c r="I884" s="1322"/>
      <c r="J884" s="1302"/>
    </row>
    <row r="885" spans="1:10" ht="14">
      <c r="A885" s="1302"/>
      <c r="B885" s="1325"/>
      <c r="C885" s="1302"/>
      <c r="D885" s="1302"/>
      <c r="E885" s="1327"/>
      <c r="F885" s="1302"/>
      <c r="G885" s="1325"/>
      <c r="H885" s="1325"/>
      <c r="I885" s="1322"/>
      <c r="J885" s="1302"/>
    </row>
    <row r="886" spans="1:10" ht="14">
      <c r="A886" s="1302"/>
      <c r="B886" s="1325"/>
      <c r="C886" s="1302"/>
      <c r="D886" s="1302"/>
      <c r="E886" s="1327"/>
      <c r="F886" s="1302"/>
      <c r="G886" s="1325"/>
      <c r="H886" s="1325"/>
      <c r="I886" s="1322"/>
      <c r="J886" s="1302"/>
    </row>
    <row r="887" spans="1:10" ht="14">
      <c r="A887" s="1302"/>
      <c r="B887" s="1325"/>
      <c r="C887" s="1302"/>
      <c r="D887" s="1302"/>
      <c r="E887" s="1327"/>
      <c r="F887" s="1302"/>
      <c r="G887" s="1325"/>
      <c r="H887" s="1325"/>
      <c r="I887" s="1322"/>
      <c r="J887" s="1302"/>
    </row>
    <row r="888" spans="1:10" ht="14">
      <c r="A888" s="1302"/>
      <c r="B888" s="1325"/>
      <c r="C888" s="1302"/>
      <c r="D888" s="1302"/>
      <c r="E888" s="1327"/>
      <c r="F888" s="1302"/>
      <c r="G888" s="1325"/>
      <c r="H888" s="1325"/>
      <c r="I888" s="1322"/>
      <c r="J888" s="1302"/>
    </row>
    <row r="889" spans="1:10" ht="14">
      <c r="A889" s="1302"/>
      <c r="B889" s="1325"/>
      <c r="C889" s="1302"/>
      <c r="D889" s="1302"/>
      <c r="E889" s="1327"/>
      <c r="F889" s="1302"/>
      <c r="G889" s="1325"/>
      <c r="H889" s="1325"/>
      <c r="I889" s="1322"/>
      <c r="J889" s="1302"/>
    </row>
    <row r="890" spans="1:10" ht="14">
      <c r="A890" s="1302"/>
      <c r="B890" s="1325"/>
      <c r="C890" s="1302"/>
      <c r="D890" s="1302"/>
      <c r="E890" s="1327"/>
      <c r="F890" s="1302"/>
      <c r="G890" s="1325"/>
      <c r="H890" s="1325"/>
      <c r="I890" s="1322"/>
      <c r="J890" s="1302"/>
    </row>
    <row r="891" spans="1:10" ht="14">
      <c r="A891" s="1302"/>
      <c r="B891" s="1325"/>
      <c r="C891" s="1302"/>
      <c r="D891" s="1302"/>
      <c r="E891" s="1327"/>
      <c r="F891" s="1302"/>
      <c r="G891" s="1325"/>
      <c r="H891" s="1325"/>
      <c r="I891" s="1322"/>
      <c r="J891" s="1302"/>
    </row>
    <row r="892" spans="1:10" ht="14">
      <c r="A892" s="1302"/>
      <c r="B892" s="1325"/>
      <c r="C892" s="1302"/>
      <c r="D892" s="1302"/>
      <c r="E892" s="1327"/>
      <c r="F892" s="1302"/>
      <c r="G892" s="1325"/>
      <c r="H892" s="1325"/>
      <c r="I892" s="1322"/>
      <c r="J892" s="1302"/>
    </row>
    <row r="893" spans="1:10" ht="14">
      <c r="A893" s="1302"/>
      <c r="B893" s="1325"/>
      <c r="C893" s="1302"/>
      <c r="D893" s="1302"/>
      <c r="E893" s="1327"/>
      <c r="F893" s="1302"/>
      <c r="G893" s="1325"/>
      <c r="H893" s="1325"/>
      <c r="I893" s="1322"/>
      <c r="J893" s="1302"/>
    </row>
    <row r="894" spans="1:10" ht="14">
      <c r="A894" s="1302"/>
      <c r="B894" s="1325"/>
      <c r="C894" s="1302"/>
      <c r="D894" s="1302"/>
      <c r="E894" s="1327"/>
      <c r="F894" s="1302"/>
      <c r="G894" s="1325"/>
      <c r="H894" s="1325"/>
      <c r="I894" s="1322"/>
      <c r="J894" s="1302"/>
    </row>
    <row r="895" spans="1:10" ht="14">
      <c r="A895" s="1302"/>
      <c r="B895" s="1325"/>
      <c r="C895" s="1302"/>
      <c r="D895" s="1302"/>
      <c r="E895" s="1327"/>
      <c r="F895" s="1302"/>
      <c r="G895" s="1325"/>
      <c r="H895" s="1325"/>
      <c r="I895" s="1322"/>
      <c r="J895" s="1302"/>
    </row>
    <row r="896" spans="1:10" ht="14">
      <c r="A896" s="1302"/>
      <c r="B896" s="1325"/>
      <c r="C896" s="1302"/>
      <c r="D896" s="1302"/>
      <c r="E896" s="1327"/>
      <c r="F896" s="1302"/>
      <c r="G896" s="1325"/>
      <c r="H896" s="1325"/>
      <c r="I896" s="1322"/>
      <c r="J896" s="1302"/>
    </row>
    <row r="897" spans="1:10" ht="14">
      <c r="A897" s="1302"/>
      <c r="B897" s="1325"/>
      <c r="C897" s="1302"/>
      <c r="D897" s="1302"/>
      <c r="E897" s="1327"/>
      <c r="F897" s="1302"/>
      <c r="G897" s="1325"/>
      <c r="H897" s="1325"/>
      <c r="I897" s="1322"/>
      <c r="J897" s="1302"/>
    </row>
    <row r="898" spans="1:10" ht="14">
      <c r="A898" s="1302"/>
      <c r="B898" s="1325"/>
      <c r="C898" s="1302"/>
      <c r="D898" s="1302"/>
      <c r="E898" s="1327"/>
      <c r="F898" s="1302"/>
      <c r="G898" s="1325"/>
      <c r="H898" s="1325"/>
      <c r="I898" s="1322"/>
      <c r="J898" s="1302"/>
    </row>
    <row r="899" spans="1:10" ht="14">
      <c r="A899" s="1302"/>
      <c r="B899" s="1325"/>
      <c r="C899" s="1302"/>
      <c r="D899" s="1302"/>
      <c r="E899" s="1327"/>
      <c r="F899" s="1302"/>
      <c r="G899" s="1325"/>
      <c r="H899" s="1325"/>
      <c r="I899" s="1322"/>
      <c r="J899" s="1302"/>
    </row>
    <row r="900" spans="1:10" ht="14">
      <c r="A900" s="1302"/>
      <c r="B900" s="1325"/>
      <c r="C900" s="1302"/>
      <c r="D900" s="1302"/>
      <c r="E900" s="1327"/>
      <c r="F900" s="1302"/>
      <c r="G900" s="1325"/>
      <c r="H900" s="1325"/>
      <c r="I900" s="1322"/>
      <c r="J900" s="1302"/>
    </row>
    <row r="901" spans="1:10" ht="14">
      <c r="A901" s="1302"/>
      <c r="B901" s="1325"/>
      <c r="C901" s="1302"/>
      <c r="D901" s="1302"/>
      <c r="E901" s="1327"/>
      <c r="F901" s="1302"/>
      <c r="G901" s="1325"/>
      <c r="H901" s="1325"/>
      <c r="I901" s="1322"/>
      <c r="J901" s="1302"/>
    </row>
    <row r="902" spans="1:10" ht="14">
      <c r="A902" s="1302"/>
      <c r="B902" s="1325"/>
      <c r="C902" s="1302"/>
      <c r="D902" s="1302"/>
      <c r="E902" s="1327"/>
      <c r="F902" s="1302"/>
      <c r="G902" s="1325"/>
      <c r="H902" s="1325"/>
      <c r="I902" s="1322"/>
      <c r="J902" s="1302"/>
    </row>
    <row r="903" spans="1:10" ht="14">
      <c r="A903" s="1302"/>
      <c r="B903" s="1325"/>
      <c r="C903" s="1302"/>
      <c r="D903" s="1302"/>
      <c r="E903" s="1327"/>
      <c r="F903" s="1302"/>
      <c r="G903" s="1325"/>
      <c r="H903" s="1325"/>
      <c r="I903" s="1322"/>
      <c r="J903" s="1302"/>
    </row>
    <row r="904" spans="1:10" ht="14">
      <c r="A904" s="1302"/>
      <c r="B904" s="1325"/>
      <c r="C904" s="1302"/>
      <c r="D904" s="1302"/>
      <c r="E904" s="1327"/>
      <c r="F904" s="1302"/>
      <c r="G904" s="1325"/>
      <c r="H904" s="1325"/>
      <c r="I904" s="1322"/>
      <c r="J904" s="1302"/>
    </row>
    <row r="905" spans="1:10" ht="14">
      <c r="A905" s="1302"/>
      <c r="B905" s="1325"/>
      <c r="C905" s="1302"/>
      <c r="D905" s="1302"/>
      <c r="E905" s="1327"/>
      <c r="F905" s="1302"/>
      <c r="G905" s="1325"/>
      <c r="H905" s="1325"/>
      <c r="I905" s="1322"/>
      <c r="J905" s="1302"/>
    </row>
    <row r="906" spans="1:10" ht="14">
      <c r="A906" s="1302"/>
      <c r="B906" s="1325"/>
      <c r="C906" s="1302"/>
      <c r="D906" s="1302"/>
      <c r="E906" s="1327"/>
      <c r="F906" s="1302"/>
      <c r="G906" s="1325"/>
      <c r="H906" s="1325"/>
      <c r="I906" s="1322"/>
      <c r="J906" s="1302"/>
    </row>
    <row r="907" spans="1:10" ht="14">
      <c r="A907" s="1302"/>
      <c r="B907" s="1325"/>
      <c r="C907" s="1302"/>
      <c r="D907" s="1302"/>
      <c r="E907" s="1327"/>
      <c r="F907" s="1302"/>
      <c r="G907" s="1325"/>
      <c r="H907" s="1325"/>
      <c r="I907" s="1322"/>
      <c r="J907" s="1302"/>
    </row>
    <row r="908" spans="1:10" ht="14">
      <c r="A908" s="1302"/>
      <c r="B908" s="1325"/>
      <c r="C908" s="1302"/>
      <c r="D908" s="1302"/>
      <c r="E908" s="1327"/>
      <c r="F908" s="1302"/>
      <c r="G908" s="1325"/>
      <c r="H908" s="1325"/>
      <c r="I908" s="1322"/>
      <c r="J908" s="1302"/>
    </row>
    <row r="909" spans="1:10" ht="14">
      <c r="A909" s="1302"/>
      <c r="B909" s="1325"/>
      <c r="C909" s="1302"/>
      <c r="D909" s="1302"/>
      <c r="E909" s="1327"/>
      <c r="F909" s="1302"/>
      <c r="G909" s="1325"/>
      <c r="H909" s="1325"/>
      <c r="I909" s="1322"/>
      <c r="J909" s="1302"/>
    </row>
    <row r="910" spans="1:10" ht="14">
      <c r="A910" s="1302"/>
      <c r="B910" s="1325"/>
      <c r="C910" s="1302"/>
      <c r="D910" s="1302"/>
      <c r="E910" s="1327"/>
      <c r="F910" s="1302"/>
      <c r="G910" s="1325"/>
      <c r="H910" s="1325"/>
      <c r="I910" s="1322"/>
      <c r="J910" s="1302"/>
    </row>
    <row r="911" spans="1:10" ht="14">
      <c r="A911" s="1302"/>
      <c r="B911" s="1325"/>
      <c r="C911" s="1302"/>
      <c r="D911" s="1302"/>
      <c r="E911" s="1327"/>
      <c r="F911" s="1302"/>
      <c r="G911" s="1325"/>
      <c r="H911" s="1325"/>
      <c r="I911" s="1322"/>
      <c r="J911" s="1302"/>
    </row>
    <row r="912" spans="1:10" ht="14">
      <c r="A912" s="1302"/>
      <c r="B912" s="1325"/>
      <c r="C912" s="1302"/>
      <c r="D912" s="1302"/>
      <c r="E912" s="1327"/>
      <c r="F912" s="1302"/>
      <c r="G912" s="1325"/>
      <c r="H912" s="1325"/>
      <c r="I912" s="1322"/>
      <c r="J912" s="1302"/>
    </row>
    <row r="913" spans="1:10" ht="14">
      <c r="A913" s="1302"/>
      <c r="B913" s="1325"/>
      <c r="C913" s="1302"/>
      <c r="D913" s="1302"/>
      <c r="E913" s="1327"/>
      <c r="F913" s="1302"/>
      <c r="G913" s="1325"/>
      <c r="H913" s="1325"/>
      <c r="I913" s="1322"/>
      <c r="J913" s="1302"/>
    </row>
    <row r="914" spans="1:10" ht="14">
      <c r="A914" s="1302"/>
      <c r="B914" s="1325"/>
      <c r="C914" s="1302"/>
      <c r="D914" s="1302"/>
      <c r="E914" s="1327"/>
      <c r="F914" s="1302"/>
      <c r="G914" s="1325"/>
      <c r="H914" s="1325"/>
      <c r="I914" s="1322"/>
      <c r="J914" s="1302"/>
    </row>
    <row r="915" spans="1:10" ht="14">
      <c r="A915" s="1302"/>
      <c r="B915" s="1325"/>
      <c r="C915" s="1302"/>
      <c r="D915" s="1302"/>
      <c r="E915" s="1327"/>
      <c r="F915" s="1302"/>
      <c r="G915" s="1325"/>
      <c r="H915" s="1325"/>
      <c r="I915" s="1322"/>
      <c r="J915" s="1302"/>
    </row>
    <row r="916" spans="1:10" ht="14">
      <c r="A916" s="1302"/>
      <c r="B916" s="1325"/>
      <c r="C916" s="1302"/>
      <c r="D916" s="1302"/>
      <c r="E916" s="1327"/>
      <c r="F916" s="1302"/>
      <c r="G916" s="1325"/>
      <c r="H916" s="1325"/>
      <c r="I916" s="1322"/>
      <c r="J916" s="1302"/>
    </row>
    <row r="917" spans="1:10" ht="14">
      <c r="A917" s="1302"/>
      <c r="B917" s="1325"/>
      <c r="C917" s="1302"/>
      <c r="D917" s="1302"/>
      <c r="E917" s="1327"/>
      <c r="F917" s="1302"/>
      <c r="G917" s="1325"/>
      <c r="H917" s="1325"/>
      <c r="I917" s="1322"/>
      <c r="J917" s="1302"/>
    </row>
    <row r="918" spans="1:10" ht="14">
      <c r="A918" s="1302"/>
      <c r="B918" s="1325"/>
      <c r="C918" s="1302"/>
      <c r="D918" s="1302"/>
      <c r="E918" s="1327"/>
      <c r="F918" s="1302"/>
      <c r="G918" s="1325"/>
      <c r="H918" s="1325"/>
      <c r="I918" s="1322"/>
      <c r="J918" s="1302"/>
    </row>
    <row r="919" spans="1:10" ht="14">
      <c r="A919" s="1302"/>
      <c r="B919" s="1325"/>
      <c r="C919" s="1302"/>
      <c r="D919" s="1302"/>
      <c r="E919" s="1327"/>
      <c r="F919" s="1302"/>
      <c r="G919" s="1325"/>
      <c r="H919" s="1325"/>
      <c r="I919" s="1322"/>
      <c r="J919" s="1302"/>
    </row>
    <row r="920" spans="1:10" ht="14">
      <c r="A920" s="1302"/>
      <c r="B920" s="1325"/>
      <c r="C920" s="1302"/>
      <c r="D920" s="1302"/>
      <c r="E920" s="1327"/>
      <c r="F920" s="1302"/>
      <c r="G920" s="1325"/>
      <c r="H920" s="1325"/>
      <c r="I920" s="1322"/>
      <c r="J920" s="1302"/>
    </row>
    <row r="921" spans="1:10" ht="14">
      <c r="A921" s="1302"/>
      <c r="B921" s="1325"/>
      <c r="C921" s="1302"/>
      <c r="D921" s="1302"/>
      <c r="E921" s="1327"/>
      <c r="F921" s="1302"/>
      <c r="G921" s="1325"/>
      <c r="H921" s="1325"/>
      <c r="I921" s="1322"/>
      <c r="J921" s="1302"/>
    </row>
    <row r="922" spans="1:10" ht="14">
      <c r="A922" s="1302"/>
      <c r="B922" s="1325"/>
      <c r="C922" s="1302"/>
      <c r="D922" s="1302"/>
      <c r="E922" s="1327"/>
      <c r="F922" s="1302"/>
      <c r="G922" s="1325"/>
      <c r="H922" s="1325"/>
      <c r="I922" s="1322"/>
      <c r="J922" s="1302"/>
    </row>
    <row r="923" spans="1:10" ht="14">
      <c r="A923" s="1302"/>
      <c r="B923" s="1325"/>
      <c r="C923" s="1302"/>
      <c r="D923" s="1302"/>
      <c r="E923" s="1327"/>
      <c r="F923" s="1302"/>
      <c r="G923" s="1325"/>
      <c r="H923" s="1325"/>
      <c r="I923" s="1322"/>
      <c r="J923" s="1302"/>
    </row>
    <row r="924" spans="1:10" ht="14">
      <c r="A924" s="1302"/>
      <c r="B924" s="1325"/>
      <c r="C924" s="1302"/>
      <c r="D924" s="1302"/>
      <c r="E924" s="1327"/>
      <c r="F924" s="1302"/>
      <c r="G924" s="1325"/>
      <c r="H924" s="1325"/>
      <c r="I924" s="1322"/>
      <c r="J924" s="1302"/>
    </row>
    <row r="925" spans="1:10" ht="14">
      <c r="A925" s="1302"/>
      <c r="B925" s="1325"/>
      <c r="C925" s="1302"/>
      <c r="D925" s="1302"/>
      <c r="E925" s="1327"/>
      <c r="F925" s="1302"/>
      <c r="G925" s="1325"/>
      <c r="H925" s="1325"/>
      <c r="I925" s="1322"/>
      <c r="J925" s="1302"/>
    </row>
    <row r="926" spans="1:10" ht="14">
      <c r="A926" s="1302"/>
      <c r="B926" s="1325"/>
      <c r="C926" s="1302"/>
      <c r="D926" s="1302"/>
      <c r="E926" s="1327"/>
      <c r="F926" s="1302"/>
      <c r="G926" s="1325"/>
      <c r="H926" s="1325"/>
      <c r="I926" s="1322"/>
      <c r="J926" s="1302"/>
    </row>
    <row r="927" spans="1:10" ht="14">
      <c r="A927" s="1302"/>
      <c r="B927" s="1325"/>
      <c r="C927" s="1302"/>
      <c r="D927" s="1302"/>
      <c r="E927" s="1327"/>
      <c r="F927" s="1302"/>
      <c r="G927" s="1325"/>
      <c r="H927" s="1325"/>
      <c r="I927" s="1322"/>
      <c r="J927" s="1302"/>
    </row>
    <row r="928" spans="1:10" ht="14">
      <c r="A928" s="1302"/>
      <c r="B928" s="1325"/>
      <c r="C928" s="1302"/>
      <c r="D928" s="1302"/>
      <c r="E928" s="1327"/>
      <c r="F928" s="1302"/>
      <c r="G928" s="1325"/>
      <c r="H928" s="1325"/>
      <c r="I928" s="1322"/>
      <c r="J928" s="1302"/>
    </row>
    <row r="929" spans="1:10" ht="14">
      <c r="A929" s="1302"/>
      <c r="B929" s="1325"/>
      <c r="C929" s="1302"/>
      <c r="D929" s="1302"/>
      <c r="E929" s="1327"/>
      <c r="F929" s="1302"/>
      <c r="G929" s="1325"/>
      <c r="H929" s="1325"/>
      <c r="I929" s="1322"/>
      <c r="J929" s="1302"/>
    </row>
  </sheetData>
  <mergeCells count="1">
    <mergeCell ref="B2:I2"/>
  </mergeCells>
  <phoneticPr fontId="113"/>
  <printOptions horizontalCentered="1" verticalCentered="1"/>
  <pageMargins left="0.35433070866141736" right="0.35433070866141736" top="0.74803149606299213" bottom="0.74803149606299213" header="0" footer="0"/>
  <pageSetup paperSize="9"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5200C"/>
    <outlinePr summaryBelow="0" summaryRight="0"/>
  </sheetPr>
  <dimension ref="A1:R42"/>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6328125" defaultRowHeight="15.75" customHeight="1" outlineLevelRow="1"/>
  <cols>
    <col min="1" max="1" width="1.6328125" customWidth="1"/>
    <col min="2" max="2" width="23.26953125" customWidth="1"/>
    <col min="3" max="3" width="33.7265625" customWidth="1"/>
    <col min="4" max="5" width="9.6328125" customWidth="1"/>
    <col min="6" max="9" width="9.7265625" customWidth="1"/>
    <col min="10" max="10" width="10.7265625" customWidth="1"/>
    <col min="11" max="11" width="10.6328125" customWidth="1"/>
    <col min="12" max="12" width="10.7265625" customWidth="1"/>
    <col min="13" max="14" width="9.7265625" customWidth="1"/>
    <col min="15" max="15" width="9.6328125" customWidth="1"/>
    <col min="16" max="16" width="11.90625" customWidth="1"/>
    <col min="17" max="17" width="11.6328125" customWidth="1"/>
    <col min="18" max="18" width="3.08984375" customWidth="1"/>
  </cols>
  <sheetData>
    <row r="1" spans="1:18" ht="18.75" customHeight="1">
      <c r="A1" s="1091"/>
      <c r="B1" s="1091"/>
      <c r="C1" s="1091"/>
      <c r="D1" s="1092" t="s">
        <v>140</v>
      </c>
      <c r="E1" s="1092" t="s">
        <v>140</v>
      </c>
      <c r="F1" s="1092" t="s">
        <v>140</v>
      </c>
      <c r="G1" s="1092" t="s">
        <v>140</v>
      </c>
      <c r="H1" s="1092" t="s">
        <v>140</v>
      </c>
      <c r="I1" s="1092" t="s">
        <v>140</v>
      </c>
      <c r="J1" s="1092" t="s">
        <v>140</v>
      </c>
      <c r="K1" s="1092" t="s">
        <v>140</v>
      </c>
      <c r="L1" s="1092" t="s">
        <v>140</v>
      </c>
      <c r="M1" s="1092" t="s">
        <v>140</v>
      </c>
      <c r="N1" s="1092" t="s">
        <v>140</v>
      </c>
      <c r="O1" s="1092" t="s">
        <v>140</v>
      </c>
      <c r="P1" s="1092" t="s">
        <v>140</v>
      </c>
      <c r="Q1" s="1092"/>
      <c r="R1" s="1091"/>
    </row>
    <row r="2" spans="1:18" ht="38.25" customHeight="1">
      <c r="A2" s="1328"/>
      <c r="B2" s="1329"/>
      <c r="C2" s="1330" t="s">
        <v>422</v>
      </c>
      <c r="D2" s="1331" t="s">
        <v>63</v>
      </c>
      <c r="E2" s="1332" t="s">
        <v>67</v>
      </c>
      <c r="F2" s="1333" t="s">
        <v>71</v>
      </c>
      <c r="G2" s="1334" t="s">
        <v>75</v>
      </c>
      <c r="H2" s="1331" t="s">
        <v>79</v>
      </c>
      <c r="I2" s="1333" t="s">
        <v>83</v>
      </c>
      <c r="J2" s="1331" t="s">
        <v>87</v>
      </c>
      <c r="K2" s="1333" t="s">
        <v>91</v>
      </c>
      <c r="L2" s="1331" t="s">
        <v>95</v>
      </c>
      <c r="M2" s="1333" t="s">
        <v>99</v>
      </c>
      <c r="N2" s="1334" t="s">
        <v>103</v>
      </c>
      <c r="O2" s="1331" t="s">
        <v>106</v>
      </c>
      <c r="P2" s="1335" t="s">
        <v>109</v>
      </c>
      <c r="Q2" s="1336" t="s">
        <v>142</v>
      </c>
      <c r="R2" s="1337"/>
    </row>
    <row r="3" spans="1:18" ht="38.25" customHeight="1">
      <c r="A3" s="1338"/>
      <c r="B3" s="1339" t="s">
        <v>353</v>
      </c>
      <c r="C3" s="1340" t="s">
        <v>423</v>
      </c>
      <c r="D3" s="1341">
        <f t="shared" ref="D3:P3" si="0">D5+D19</f>
        <v>328579</v>
      </c>
      <c r="E3" s="1342">
        <f t="shared" si="0"/>
        <v>458043</v>
      </c>
      <c r="F3" s="1343">
        <f t="shared" si="0"/>
        <v>320775</v>
      </c>
      <c r="G3" s="1342">
        <f t="shared" si="0"/>
        <v>314993</v>
      </c>
      <c r="H3" s="1343">
        <f t="shared" si="0"/>
        <v>335534</v>
      </c>
      <c r="I3" s="1342">
        <f t="shared" si="0"/>
        <v>340477</v>
      </c>
      <c r="J3" s="1343">
        <f t="shared" si="0"/>
        <v>514909</v>
      </c>
      <c r="K3" s="1342">
        <f t="shared" si="0"/>
        <v>566502</v>
      </c>
      <c r="L3" s="1343">
        <f t="shared" si="0"/>
        <v>557359</v>
      </c>
      <c r="M3" s="1342">
        <f t="shared" si="0"/>
        <v>821287</v>
      </c>
      <c r="N3" s="1343">
        <f t="shared" si="0"/>
        <v>382867</v>
      </c>
      <c r="O3" s="1342">
        <f t="shared" si="0"/>
        <v>570863</v>
      </c>
      <c r="P3" s="1344">
        <f t="shared" si="0"/>
        <v>5512188</v>
      </c>
      <c r="Q3" s="1345">
        <f>IFERROR(AVERAGE(D3:O3),"")</f>
        <v>459349</v>
      </c>
      <c r="R3" s="1346"/>
    </row>
    <row r="4" spans="1:18" ht="25.5" customHeight="1">
      <c r="A4" s="1347"/>
      <c r="B4" s="1348"/>
      <c r="C4" s="1349" t="s">
        <v>357</v>
      </c>
      <c r="D4" s="1350">
        <f>(D3/'FY-2(月次)収入'!D4)</f>
        <v>0.94481425995842094</v>
      </c>
      <c r="E4" s="1351">
        <f>(E3/'FY-2(月次)収入'!E4)</f>
        <v>1.8194793123172748</v>
      </c>
      <c r="F4" s="1352">
        <f>(F3/'FY-2(月次)収入'!F3)</f>
        <v>4.6559306781235481</v>
      </c>
      <c r="G4" s="1353">
        <f>(G3/'FY-2(月次)収入'!G4)</f>
        <v>0.73663618717990698</v>
      </c>
      <c r="H4" s="1350">
        <f>(H3/'FY-2(月次)収入'!H4)</f>
        <v>0.72268661409860713</v>
      </c>
      <c r="I4" s="1352">
        <f>(I3/'FY-2(月次)収入'!I4)</f>
        <v>0.62379903703106565</v>
      </c>
      <c r="J4" s="1350">
        <f>(J3/'FY-2(月次)収入'!J4)</f>
        <v>1.0010089620715799</v>
      </c>
      <c r="K4" s="1352">
        <f>(K3/'FY-2(月次)収入'!K4)</f>
        <v>1.0676707035414164</v>
      </c>
      <c r="L4" s="1350">
        <f>(L3/'FY-2(月次)収入'!L4)</f>
        <v>1.0778740843359971</v>
      </c>
      <c r="M4" s="1352">
        <f>(M3/'FY-2(月次)収入'!M4)</f>
        <v>1.5314628451564312</v>
      </c>
      <c r="N4" s="1353">
        <f>(N3/'FY-2(月次)収入'!N4)</f>
        <v>0.75149743568603555</v>
      </c>
      <c r="O4" s="1350">
        <f>(O3/'FY-2(月次)収入'!O4)</f>
        <v>1.3301427193976065</v>
      </c>
      <c r="P4" s="1354">
        <f>(P3/'FY-2(月次)収入'!P4)</f>
        <v>1.0863115820090539</v>
      </c>
      <c r="Q4" s="1355">
        <f>(Q3/'FY-2(月次)収入'!Q4)</f>
        <v>1.0863115820090539</v>
      </c>
      <c r="R4" s="1356"/>
    </row>
    <row r="5" spans="1:18" ht="38.25" customHeight="1">
      <c r="A5" s="1338"/>
      <c r="B5" s="1357" t="s">
        <v>330</v>
      </c>
      <c r="C5" s="1358" t="s">
        <v>356</v>
      </c>
      <c r="D5" s="1359">
        <f t="shared" ref="D5:O5" si="1">SUM(D7:D18)</f>
        <v>106409</v>
      </c>
      <c r="E5" s="1360">
        <f t="shared" si="1"/>
        <v>139900</v>
      </c>
      <c r="F5" s="1361">
        <f t="shared" si="1"/>
        <v>157242</v>
      </c>
      <c r="G5" s="1362">
        <f t="shared" si="1"/>
        <v>162314</v>
      </c>
      <c r="H5" s="1359">
        <f t="shared" si="1"/>
        <v>161752</v>
      </c>
      <c r="I5" s="1361">
        <f t="shared" si="1"/>
        <v>156464</v>
      </c>
      <c r="J5" s="1359">
        <f t="shared" si="1"/>
        <v>156452</v>
      </c>
      <c r="K5" s="1361">
        <f t="shared" si="1"/>
        <v>186223</v>
      </c>
      <c r="L5" s="1359">
        <f t="shared" si="1"/>
        <v>176887</v>
      </c>
      <c r="M5" s="1361">
        <f t="shared" si="1"/>
        <v>185490</v>
      </c>
      <c r="N5" s="1362">
        <f t="shared" si="1"/>
        <v>173103</v>
      </c>
      <c r="O5" s="1359">
        <f t="shared" si="1"/>
        <v>173114</v>
      </c>
      <c r="P5" s="1363">
        <f>SUM(D5:O5)</f>
        <v>1935350</v>
      </c>
      <c r="Q5" s="1364">
        <f>IFERROR(AVERAGE(D5:O5),"")</f>
        <v>161279.16666666666</v>
      </c>
      <c r="R5" s="1346"/>
    </row>
    <row r="6" spans="1:18" ht="27" customHeight="1" outlineLevel="1">
      <c r="A6" s="1347"/>
      <c r="B6" s="1348" t="s">
        <v>424</v>
      </c>
      <c r="C6" s="1365" t="s">
        <v>357</v>
      </c>
      <c r="D6" s="1366">
        <f>(D5/'FY-2(月次)収入'!D4)</f>
        <v>0.30597433368509735</v>
      </c>
      <c r="E6" s="1367">
        <f>(E5/'FY-2(月次)収入'!E4)</f>
        <v>0.55572327443752378</v>
      </c>
      <c r="F6" s="1368">
        <f>(F5/'FY-2(月次)収入'!F3)</f>
        <v>2.2823095680445888</v>
      </c>
      <c r="G6" s="1369">
        <f>(G5/'FY-2(月次)収入'!G4)</f>
        <v>0.37958420055658193</v>
      </c>
      <c r="H6" s="1366">
        <f>(H5/'FY-2(月次)収入'!H4)</f>
        <v>0.34838795831026931</v>
      </c>
      <c r="I6" s="1368">
        <f>(I5/'FY-2(月次)収入'!I4)</f>
        <v>0.28666280697382984</v>
      </c>
      <c r="J6" s="1366">
        <f>(J5/'FY-2(月次)収入'!J4)</f>
        <v>0.30415054725014096</v>
      </c>
      <c r="K6" s="1368">
        <f>(K5/'FY-2(月次)収入'!K4)</f>
        <v>0.35096935478708485</v>
      </c>
      <c r="L6" s="1366">
        <f>(L5/'FY-2(月次)収入'!L4)</f>
        <v>0.34208098040211338</v>
      </c>
      <c r="M6" s="1368">
        <f>(M5/'FY-2(月次)収入'!M4)</f>
        <v>0.34588523031299218</v>
      </c>
      <c r="N6" s="1369">
        <f>(N5/'FY-2(月次)収入'!N4)</f>
        <v>0.33976932096409412</v>
      </c>
      <c r="O6" s="1366">
        <f>(O5/'FY-2(月次)収入'!O4)</f>
        <v>0.40336530257837211</v>
      </c>
      <c r="P6" s="1370">
        <f>(P5/'FY-2(月次)収入'!P4)</f>
        <v>0.3814080942524497</v>
      </c>
      <c r="Q6" s="1371">
        <f>(Q5/'FY-2(月次)収入'!Q4)</f>
        <v>0.3814080942524497</v>
      </c>
      <c r="R6" s="1356"/>
    </row>
    <row r="7" spans="1:18" ht="19.5" customHeight="1" outlineLevel="1">
      <c r="A7" s="1372"/>
      <c r="B7" s="1373" t="s">
        <v>425</v>
      </c>
      <c r="C7" s="1374" t="s">
        <v>426</v>
      </c>
      <c r="D7" s="1120">
        <v>59149</v>
      </c>
      <c r="E7" s="1375">
        <v>88700</v>
      </c>
      <c r="F7" s="1376">
        <v>89587</v>
      </c>
      <c r="G7" s="1377">
        <v>89587</v>
      </c>
      <c r="H7" s="1377">
        <v>89587</v>
      </c>
      <c r="I7" s="1377">
        <v>89587</v>
      </c>
      <c r="J7" s="1377">
        <v>89587</v>
      </c>
      <c r="K7" s="1377">
        <v>129987</v>
      </c>
      <c r="L7" s="1377">
        <v>129987</v>
      </c>
      <c r="M7" s="1377">
        <v>129987</v>
      </c>
      <c r="N7" s="1377">
        <v>129955</v>
      </c>
      <c r="O7" s="1120">
        <v>129987</v>
      </c>
      <c r="P7" s="1378">
        <f t="shared" ref="P7:P18" si="2">SUM(D7:O7)</f>
        <v>1245687</v>
      </c>
      <c r="Q7" s="1379">
        <f t="shared" ref="Q7:Q18" si="3">IFERROR(AVERAGE(D7:O7), "¥0")</f>
        <v>103807.25</v>
      </c>
      <c r="R7" s="1380"/>
    </row>
    <row r="8" spans="1:18" ht="19.5" customHeight="1" outlineLevel="1">
      <c r="A8" s="1381"/>
      <c r="B8" s="1382" t="s">
        <v>427</v>
      </c>
      <c r="C8" s="1383" t="s">
        <v>428</v>
      </c>
      <c r="D8" s="1384">
        <v>0</v>
      </c>
      <c r="E8" s="1385">
        <v>13232</v>
      </c>
      <c r="F8" s="1386">
        <v>11000</v>
      </c>
      <c r="G8" s="1387">
        <v>11000</v>
      </c>
      <c r="H8" s="1384">
        <v>11000</v>
      </c>
      <c r="I8" s="1386">
        <v>11000</v>
      </c>
      <c r="J8" s="1384">
        <v>11000</v>
      </c>
      <c r="K8" s="1388">
        <v>9167</v>
      </c>
      <c r="L8" s="1389">
        <v>0</v>
      </c>
      <c r="M8" s="1388">
        <v>8000</v>
      </c>
      <c r="N8" s="1390">
        <v>8000</v>
      </c>
      <c r="O8" s="1389">
        <v>8000</v>
      </c>
      <c r="P8" s="1391">
        <f t="shared" si="2"/>
        <v>101399</v>
      </c>
      <c r="Q8" s="1392">
        <f t="shared" si="3"/>
        <v>8449.9166666666661</v>
      </c>
      <c r="R8" s="1393"/>
    </row>
    <row r="9" spans="1:18" ht="19.5" customHeight="1" outlineLevel="1">
      <c r="A9" s="1381"/>
      <c r="B9" s="1382" t="s">
        <v>427</v>
      </c>
      <c r="C9" s="1394" t="s">
        <v>429</v>
      </c>
      <c r="D9" s="1384">
        <v>9307</v>
      </c>
      <c r="E9" s="1385">
        <v>9307</v>
      </c>
      <c r="F9" s="1386">
        <v>9307</v>
      </c>
      <c r="G9" s="1387">
        <v>9307</v>
      </c>
      <c r="H9" s="1384">
        <v>9307</v>
      </c>
      <c r="I9" s="1386">
        <v>9307</v>
      </c>
      <c r="J9" s="1384">
        <v>9307</v>
      </c>
      <c r="K9" s="1386">
        <v>9307</v>
      </c>
      <c r="L9" s="1384">
        <v>9307</v>
      </c>
      <c r="M9" s="1386">
        <v>9307</v>
      </c>
      <c r="N9" s="1387">
        <v>9307</v>
      </c>
      <c r="O9" s="1384">
        <v>9307</v>
      </c>
      <c r="P9" s="1391">
        <f t="shared" si="2"/>
        <v>111684</v>
      </c>
      <c r="Q9" s="1392">
        <f t="shared" si="3"/>
        <v>9307</v>
      </c>
      <c r="R9" s="1393"/>
    </row>
    <row r="10" spans="1:18" ht="19.5" customHeight="1" outlineLevel="1">
      <c r="A10" s="1381"/>
      <c r="B10" s="1382" t="s">
        <v>430</v>
      </c>
      <c r="C10" s="1394" t="s">
        <v>362</v>
      </c>
      <c r="D10" s="1384">
        <v>12753</v>
      </c>
      <c r="E10" s="1385">
        <v>12621</v>
      </c>
      <c r="F10" s="1386">
        <v>12907</v>
      </c>
      <c r="G10" s="1387">
        <v>12906</v>
      </c>
      <c r="H10" s="1384">
        <v>15784</v>
      </c>
      <c r="I10" s="1386">
        <v>9028</v>
      </c>
      <c r="J10" s="1384">
        <v>9160</v>
      </c>
      <c r="K10" s="1386">
        <v>9402</v>
      </c>
      <c r="L10" s="1384">
        <v>9233</v>
      </c>
      <c r="M10" s="1386">
        <v>9006</v>
      </c>
      <c r="N10" s="1386">
        <v>9235</v>
      </c>
      <c r="O10" s="1385">
        <v>9214</v>
      </c>
      <c r="P10" s="1391">
        <f t="shared" si="2"/>
        <v>131249</v>
      </c>
      <c r="Q10" s="1392">
        <f t="shared" si="3"/>
        <v>10937.416666666666</v>
      </c>
      <c r="R10" s="1393"/>
    </row>
    <row r="11" spans="1:18" ht="19.5" customHeight="1" outlineLevel="1">
      <c r="A11" s="1372"/>
      <c r="B11" s="1395" t="s">
        <v>431</v>
      </c>
      <c r="C11" s="1394" t="s">
        <v>293</v>
      </c>
      <c r="D11" s="1384">
        <v>8830</v>
      </c>
      <c r="E11" s="1385">
        <v>0</v>
      </c>
      <c r="F11" s="1386">
        <v>22591</v>
      </c>
      <c r="G11" s="1386">
        <v>20340</v>
      </c>
      <c r="H11" s="1384">
        <v>20510</v>
      </c>
      <c r="I11" s="1386">
        <v>20510</v>
      </c>
      <c r="J11" s="1384">
        <v>20510</v>
      </c>
      <c r="K11" s="1386">
        <v>11590</v>
      </c>
      <c r="L11" s="1386">
        <v>11590</v>
      </c>
      <c r="M11" s="1386">
        <v>12420</v>
      </c>
      <c r="N11" s="1386">
        <v>12420</v>
      </c>
      <c r="O11" s="1386">
        <v>12420</v>
      </c>
      <c r="P11" s="1391">
        <f t="shared" si="2"/>
        <v>173731</v>
      </c>
      <c r="Q11" s="1392">
        <f t="shared" si="3"/>
        <v>14477.583333333334</v>
      </c>
      <c r="R11" s="1380"/>
    </row>
    <row r="12" spans="1:18" ht="19.5" customHeight="1" outlineLevel="1">
      <c r="A12" s="1372"/>
      <c r="B12" s="1395" t="s">
        <v>432</v>
      </c>
      <c r="C12" s="1394" t="s">
        <v>295</v>
      </c>
      <c r="D12" s="1384">
        <v>11400</v>
      </c>
      <c r="E12" s="1385">
        <v>11400</v>
      </c>
      <c r="F12" s="1386">
        <v>11400</v>
      </c>
      <c r="G12" s="1387">
        <v>11400</v>
      </c>
      <c r="H12" s="1384">
        <v>11400</v>
      </c>
      <c r="I12" s="1386">
        <v>11400</v>
      </c>
      <c r="J12" s="1384">
        <v>11400</v>
      </c>
      <c r="K12" s="1386">
        <v>11400</v>
      </c>
      <c r="L12" s="1384">
        <v>11400</v>
      </c>
      <c r="M12" s="1386">
        <v>11400</v>
      </c>
      <c r="N12" s="1387">
        <v>0</v>
      </c>
      <c r="O12" s="1384">
        <v>0</v>
      </c>
      <c r="P12" s="1391">
        <f t="shared" si="2"/>
        <v>114000</v>
      </c>
      <c r="Q12" s="1392">
        <f t="shared" si="3"/>
        <v>9500</v>
      </c>
      <c r="R12" s="1380"/>
    </row>
    <row r="13" spans="1:18" ht="19.5" customHeight="1" outlineLevel="1">
      <c r="A13" s="1381"/>
      <c r="B13" s="1382" t="s">
        <v>427</v>
      </c>
      <c r="C13" s="1396" t="s">
        <v>296</v>
      </c>
      <c r="D13" s="1389">
        <v>450</v>
      </c>
      <c r="E13" s="1397">
        <v>450</v>
      </c>
      <c r="F13" s="1388">
        <v>450</v>
      </c>
      <c r="G13" s="1390">
        <v>450</v>
      </c>
      <c r="H13" s="1389">
        <v>450</v>
      </c>
      <c r="I13" s="1388">
        <v>450</v>
      </c>
      <c r="J13" s="1389">
        <v>450</v>
      </c>
      <c r="K13" s="1388">
        <v>450</v>
      </c>
      <c r="L13" s="1389">
        <v>450</v>
      </c>
      <c r="M13" s="1388">
        <v>450</v>
      </c>
      <c r="N13" s="1390">
        <v>150</v>
      </c>
      <c r="O13" s="1389">
        <v>150</v>
      </c>
      <c r="P13" s="1398">
        <f t="shared" si="2"/>
        <v>4800</v>
      </c>
      <c r="Q13" s="1399">
        <f t="shared" si="3"/>
        <v>400</v>
      </c>
      <c r="R13" s="1393"/>
    </row>
    <row r="14" spans="1:18" ht="19.5" customHeight="1" outlineLevel="1">
      <c r="A14" s="1372"/>
      <c r="B14" s="1395"/>
      <c r="C14" s="1400" t="s">
        <v>433</v>
      </c>
      <c r="D14" s="1401">
        <v>0</v>
      </c>
      <c r="E14" s="1402">
        <v>0</v>
      </c>
      <c r="F14" s="1403">
        <v>0</v>
      </c>
      <c r="G14" s="1403">
        <v>7324</v>
      </c>
      <c r="H14" s="1401">
        <v>3714</v>
      </c>
      <c r="I14" s="1403">
        <v>5182</v>
      </c>
      <c r="J14" s="1401">
        <v>5038</v>
      </c>
      <c r="K14" s="1403">
        <v>4920</v>
      </c>
      <c r="L14" s="1403">
        <v>4920</v>
      </c>
      <c r="M14" s="1403">
        <v>4920</v>
      </c>
      <c r="N14" s="1404">
        <v>4036</v>
      </c>
      <c r="O14" s="1401">
        <v>4036</v>
      </c>
      <c r="P14" s="1405">
        <f t="shared" si="2"/>
        <v>44090</v>
      </c>
      <c r="Q14" s="1406">
        <f t="shared" si="3"/>
        <v>3674.1666666666665</v>
      </c>
      <c r="R14" s="1380"/>
    </row>
    <row r="15" spans="1:18" ht="19.5" customHeight="1" outlineLevel="1">
      <c r="A15" s="1381"/>
      <c r="B15" s="1382" t="s">
        <v>427</v>
      </c>
      <c r="C15" s="1407" t="s">
        <v>434</v>
      </c>
      <c r="D15" s="1401">
        <v>3000</v>
      </c>
      <c r="E15" s="1402">
        <v>3000</v>
      </c>
      <c r="F15" s="1403">
        <v>0</v>
      </c>
      <c r="G15" s="1404">
        <v>0</v>
      </c>
      <c r="H15" s="1401">
        <v>0</v>
      </c>
      <c r="I15" s="1403">
        <v>0</v>
      </c>
      <c r="J15" s="1401">
        <v>0</v>
      </c>
      <c r="K15" s="1403">
        <v>0</v>
      </c>
      <c r="L15" s="1401">
        <v>0</v>
      </c>
      <c r="M15" s="1403">
        <v>0</v>
      </c>
      <c r="N15" s="1404">
        <v>0</v>
      </c>
      <c r="O15" s="1401">
        <v>0</v>
      </c>
      <c r="P15" s="1405">
        <f t="shared" si="2"/>
        <v>6000</v>
      </c>
      <c r="Q15" s="1406">
        <f t="shared" si="3"/>
        <v>500</v>
      </c>
      <c r="R15" s="1393"/>
    </row>
    <row r="16" spans="1:18" ht="19.5" customHeight="1" outlineLevel="1">
      <c r="A16" s="1381"/>
      <c r="B16" s="1382" t="s">
        <v>427</v>
      </c>
      <c r="C16" s="1407" t="s">
        <v>305</v>
      </c>
      <c r="D16" s="1401">
        <v>1190</v>
      </c>
      <c r="E16" s="1402">
        <v>1190</v>
      </c>
      <c r="F16" s="1403">
        <v>0</v>
      </c>
      <c r="G16" s="1404">
        <v>0</v>
      </c>
      <c r="H16" s="1401">
        <v>0</v>
      </c>
      <c r="I16" s="1403">
        <v>0</v>
      </c>
      <c r="J16" s="1401">
        <v>0</v>
      </c>
      <c r="K16" s="1403">
        <v>0</v>
      </c>
      <c r="L16" s="1401">
        <v>0</v>
      </c>
      <c r="M16" s="1403">
        <v>0</v>
      </c>
      <c r="N16" s="1404">
        <v>0</v>
      </c>
      <c r="O16" s="1401">
        <v>0</v>
      </c>
      <c r="P16" s="1405">
        <f t="shared" si="2"/>
        <v>2380</v>
      </c>
      <c r="Q16" s="1406">
        <f t="shared" si="3"/>
        <v>198.33333333333334</v>
      </c>
      <c r="R16" s="1393"/>
    </row>
    <row r="17" spans="1:18" ht="19.5" customHeight="1" outlineLevel="1">
      <c r="A17" s="1372"/>
      <c r="B17" s="1408" t="s">
        <v>432</v>
      </c>
      <c r="C17" s="1407" t="s">
        <v>306</v>
      </c>
      <c r="D17" s="1401">
        <v>330</v>
      </c>
      <c r="E17" s="1402">
        <v>0</v>
      </c>
      <c r="F17" s="1403">
        <v>0</v>
      </c>
      <c r="G17" s="1404">
        <v>0</v>
      </c>
      <c r="H17" s="1401">
        <v>0</v>
      </c>
      <c r="I17" s="1403">
        <v>0</v>
      </c>
      <c r="J17" s="1401">
        <v>0</v>
      </c>
      <c r="K17" s="1403">
        <v>0</v>
      </c>
      <c r="L17" s="1401">
        <v>0</v>
      </c>
      <c r="M17" s="1403">
        <v>0</v>
      </c>
      <c r="N17" s="1404">
        <v>0</v>
      </c>
      <c r="O17" s="1401">
        <v>0</v>
      </c>
      <c r="P17" s="1405">
        <f t="shared" si="2"/>
        <v>330</v>
      </c>
      <c r="Q17" s="1406">
        <f t="shared" si="3"/>
        <v>27.5</v>
      </c>
      <c r="R17" s="1380"/>
    </row>
    <row r="18" spans="1:18" ht="19.5" customHeight="1" outlineLevel="1">
      <c r="A18" s="1372"/>
      <c r="B18" s="1408" t="s">
        <v>432</v>
      </c>
      <c r="C18" s="1409" t="s">
        <v>308</v>
      </c>
      <c r="D18" s="1120">
        <v>0</v>
      </c>
      <c r="E18" s="1375">
        <v>0</v>
      </c>
      <c r="F18" s="1376">
        <v>0</v>
      </c>
      <c r="G18" s="1377">
        <v>0</v>
      </c>
      <c r="H18" s="1120">
        <v>0</v>
      </c>
      <c r="I18" s="1376">
        <v>0</v>
      </c>
      <c r="J18" s="1120">
        <v>0</v>
      </c>
      <c r="K18" s="1376">
        <v>0</v>
      </c>
      <c r="L18" s="1120">
        <v>0</v>
      </c>
      <c r="M18" s="1376">
        <v>0</v>
      </c>
      <c r="N18" s="1377">
        <v>0</v>
      </c>
      <c r="O18" s="1120">
        <v>0</v>
      </c>
      <c r="P18" s="1378">
        <f t="shared" si="2"/>
        <v>0</v>
      </c>
      <c r="Q18" s="1379">
        <f t="shared" si="3"/>
        <v>0</v>
      </c>
      <c r="R18" s="1380"/>
    </row>
    <row r="19" spans="1:18" ht="38.25" customHeight="1">
      <c r="A19" s="1338"/>
      <c r="B19" s="1410" t="s">
        <v>435</v>
      </c>
      <c r="C19" s="1411" t="s">
        <v>436</v>
      </c>
      <c r="D19" s="1412">
        <f t="shared" ref="D19:P19" si="4">D20+D26+D30</f>
        <v>222170</v>
      </c>
      <c r="E19" s="1413">
        <f t="shared" si="4"/>
        <v>318143</v>
      </c>
      <c r="F19" s="1412">
        <f t="shared" si="4"/>
        <v>163533</v>
      </c>
      <c r="G19" s="1413">
        <f t="shared" si="4"/>
        <v>152679</v>
      </c>
      <c r="H19" s="1412">
        <f t="shared" si="4"/>
        <v>173782</v>
      </c>
      <c r="I19" s="1413">
        <f t="shared" si="4"/>
        <v>184013</v>
      </c>
      <c r="J19" s="1412">
        <f t="shared" si="4"/>
        <v>358457</v>
      </c>
      <c r="K19" s="1413">
        <f t="shared" si="4"/>
        <v>380279</v>
      </c>
      <c r="L19" s="1412">
        <f t="shared" si="4"/>
        <v>380472</v>
      </c>
      <c r="M19" s="1413">
        <f t="shared" si="4"/>
        <v>635797</v>
      </c>
      <c r="N19" s="1412">
        <f t="shared" si="4"/>
        <v>209764</v>
      </c>
      <c r="O19" s="1414">
        <f t="shared" si="4"/>
        <v>397749</v>
      </c>
      <c r="P19" s="1415">
        <f t="shared" si="4"/>
        <v>3576838</v>
      </c>
      <c r="Q19" s="1416">
        <f t="shared" ref="Q19:Q20" si="5">IFERROR(AVERAGE(D19:O19),"")</f>
        <v>298069.83333333331</v>
      </c>
      <c r="R19" s="1346"/>
    </row>
    <row r="20" spans="1:18" ht="38.25" customHeight="1">
      <c r="A20" s="1338"/>
      <c r="B20" s="1417" t="s">
        <v>310</v>
      </c>
      <c r="C20" s="1418" t="s">
        <v>364</v>
      </c>
      <c r="D20" s="1419">
        <f t="shared" ref="D20:O20" si="6">SUM(D22:D25)</f>
        <v>85785</v>
      </c>
      <c r="E20" s="1420">
        <f t="shared" si="6"/>
        <v>124669</v>
      </c>
      <c r="F20" s="1421">
        <f t="shared" si="6"/>
        <v>56027</v>
      </c>
      <c r="G20" s="1422">
        <f t="shared" si="6"/>
        <v>77019</v>
      </c>
      <c r="H20" s="1419">
        <f t="shared" si="6"/>
        <v>120006</v>
      </c>
      <c r="I20" s="1421">
        <f t="shared" si="6"/>
        <v>88754</v>
      </c>
      <c r="J20" s="1419">
        <f t="shared" si="6"/>
        <v>112702</v>
      </c>
      <c r="K20" s="1421">
        <f t="shared" si="6"/>
        <v>131664</v>
      </c>
      <c r="L20" s="1419">
        <f t="shared" si="6"/>
        <v>197717</v>
      </c>
      <c r="M20" s="1421">
        <f t="shared" si="6"/>
        <v>156871</v>
      </c>
      <c r="N20" s="1422">
        <f t="shared" si="6"/>
        <v>128308</v>
      </c>
      <c r="O20" s="1419">
        <f t="shared" si="6"/>
        <v>241537</v>
      </c>
      <c r="P20" s="1423">
        <f>SUM(D20:O20)</f>
        <v>1521059</v>
      </c>
      <c r="Q20" s="1424">
        <f t="shared" si="5"/>
        <v>126754.91666666667</v>
      </c>
      <c r="R20" s="1346"/>
    </row>
    <row r="21" spans="1:18" ht="25.5" customHeight="1" outlineLevel="1">
      <c r="A21" s="1347"/>
      <c r="B21" s="1348"/>
      <c r="C21" s="1365" t="s">
        <v>357</v>
      </c>
      <c r="D21" s="1366">
        <f>(D20/'FY-2(月次)収入'!D4)</f>
        <v>0.2466709415103617</v>
      </c>
      <c r="E21" s="1367">
        <f>(E20/'FY-2(月次)収入'!E4)</f>
        <v>0.49522133596034068</v>
      </c>
      <c r="F21" s="1368">
        <f>(F20/'FY-2(月次)収入'!F3)</f>
        <v>0.81321121690664189</v>
      </c>
      <c r="G21" s="1369">
        <f>(G20/'FY-2(月次)収入'!G4)</f>
        <v>0.18011505811370174</v>
      </c>
      <c r="H21" s="1366">
        <f>(H20/'FY-2(月次)収入'!H4)</f>
        <v>0.25847374576501175</v>
      </c>
      <c r="I21" s="1368">
        <f>(I20/'FY-2(月次)収入'!I4)</f>
        <v>0.16260910350083913</v>
      </c>
      <c r="J21" s="1366">
        <f>(J20/'FY-2(月次)収入'!J4)</f>
        <v>0.21909834950135113</v>
      </c>
      <c r="K21" s="1368">
        <f>(K20/'FY-2(月次)収入'!K4)</f>
        <v>0.24814351142816271</v>
      </c>
      <c r="L21" s="1366">
        <f>(L20/'FY-2(月次)収入'!L4)</f>
        <v>0.38236402450244877</v>
      </c>
      <c r="M21" s="1368">
        <f>(M20/'FY-2(月次)収入'!M4)</f>
        <v>0.29251906822162593</v>
      </c>
      <c r="N21" s="1369">
        <f>(N20/'FY-2(月次)収入'!N4)</f>
        <v>0.2518449826650086</v>
      </c>
      <c r="O21" s="1366">
        <f>(O20/'FY-2(月次)収入'!O4)</f>
        <v>0.56279471960021876</v>
      </c>
      <c r="P21" s="1370">
        <f>(P20/'FY-2(月次)収入'!P4)</f>
        <v>0.29976191099053756</v>
      </c>
      <c r="Q21" s="1371">
        <f>(Q20/'FY-2(月次)収入'!Q4)</f>
        <v>0.29976191099053762</v>
      </c>
      <c r="R21" s="1356"/>
    </row>
    <row r="22" spans="1:18" ht="19.5" customHeight="1" outlineLevel="1">
      <c r="A22" s="1425"/>
      <c r="B22" s="1348"/>
      <c r="C22" s="1374" t="s">
        <v>311</v>
      </c>
      <c r="D22" s="1120">
        <v>36623</v>
      </c>
      <c r="E22" s="1375">
        <v>44495</v>
      </c>
      <c r="F22" s="1376">
        <v>28774</v>
      </c>
      <c r="G22" s="1377">
        <v>27303</v>
      </c>
      <c r="H22" s="1120">
        <v>27961</v>
      </c>
      <c r="I22" s="1376">
        <v>27170</v>
      </c>
      <c r="J22" s="1120">
        <v>48661</v>
      </c>
      <c r="K22" s="1376">
        <v>36375</v>
      </c>
      <c r="L22" s="1120">
        <f>'FY-2(日次)出費'!G288</f>
        <v>34176</v>
      </c>
      <c r="M22" s="1376">
        <f>'FY-2(日次)出費'!G320</f>
        <v>35662</v>
      </c>
      <c r="N22" s="1377">
        <f>'FY-2(日次)出費'!G349</f>
        <v>37034</v>
      </c>
      <c r="O22" s="1120">
        <f>'FY-2(日次)出費'!G381</f>
        <v>38188</v>
      </c>
      <c r="P22" s="1378">
        <f t="shared" ref="P22:P26" si="7">SUM(D22:O22)</f>
        <v>422422</v>
      </c>
      <c r="Q22" s="1379">
        <f t="shared" ref="Q22:Q25" si="8">IFERROR(AVERAGE(D22:O22), "¥0")</f>
        <v>35201.833333333336</v>
      </c>
      <c r="R22" s="1426"/>
    </row>
    <row r="23" spans="1:18" ht="19.5" customHeight="1" outlineLevel="1">
      <c r="A23" s="1425"/>
      <c r="B23" s="1427"/>
      <c r="C23" s="1428" t="s">
        <v>437</v>
      </c>
      <c r="D23" s="1389">
        <v>44765</v>
      </c>
      <c r="E23" s="1397">
        <v>57343</v>
      </c>
      <c r="F23" s="1388">
        <v>4150</v>
      </c>
      <c r="G23" s="1390">
        <f>'FY-2(日次)出費'!H130</f>
        <v>37069</v>
      </c>
      <c r="H23" s="1389">
        <v>64576</v>
      </c>
      <c r="I23" s="1388">
        <v>40401</v>
      </c>
      <c r="J23" s="1389">
        <v>40652</v>
      </c>
      <c r="K23" s="1388">
        <v>62264</v>
      </c>
      <c r="L23" s="1389">
        <f>'FY-2(日次)出費'!H288</f>
        <v>125214</v>
      </c>
      <c r="M23" s="1388">
        <f>'FY-2(日次)出費'!H320</f>
        <v>89607</v>
      </c>
      <c r="N23" s="1388">
        <f>'FY-2(日次)出費'!H349</f>
        <v>68187</v>
      </c>
      <c r="O23" s="1389">
        <f>'FY-2(日次)出費'!H381</f>
        <v>165996</v>
      </c>
      <c r="P23" s="1398">
        <f t="shared" si="7"/>
        <v>800224</v>
      </c>
      <c r="Q23" s="1399">
        <f t="shared" si="8"/>
        <v>66685.333333333328</v>
      </c>
      <c r="R23" s="1426"/>
    </row>
    <row r="24" spans="1:18" ht="19.5" customHeight="1" outlineLevel="1">
      <c r="A24" s="1425"/>
      <c r="B24" s="1427"/>
      <c r="C24" s="1429" t="s">
        <v>313</v>
      </c>
      <c r="D24" s="1401">
        <v>4397</v>
      </c>
      <c r="E24" s="1402">
        <v>22831</v>
      </c>
      <c r="F24" s="1403">
        <v>1704</v>
      </c>
      <c r="G24" s="1404">
        <f>'FY-2(日次)出費'!I130</f>
        <v>1170</v>
      </c>
      <c r="H24" s="1401">
        <v>10772</v>
      </c>
      <c r="I24" s="1403">
        <v>12707</v>
      </c>
      <c r="J24" s="1401">
        <v>15486</v>
      </c>
      <c r="K24" s="1403">
        <v>18665</v>
      </c>
      <c r="L24" s="1401">
        <f>'FY-2(日次)出費'!I288</f>
        <v>25489</v>
      </c>
      <c r="M24" s="1403">
        <f>'FY-2(日次)出費'!I320</f>
        <v>22293</v>
      </c>
      <c r="N24" s="1404">
        <f>'FY-2(日次)出費'!I349</f>
        <v>9703</v>
      </c>
      <c r="O24" s="1401">
        <f>'FY-2(日次)出費'!I381</f>
        <v>19864</v>
      </c>
      <c r="P24" s="1405">
        <f t="shared" si="7"/>
        <v>165081</v>
      </c>
      <c r="Q24" s="1406">
        <f t="shared" si="8"/>
        <v>13756.75</v>
      </c>
      <c r="R24" s="1426"/>
    </row>
    <row r="25" spans="1:18" ht="19.5" customHeight="1" outlineLevel="1">
      <c r="A25" s="1425"/>
      <c r="B25" s="1427"/>
      <c r="C25" s="1374" t="s">
        <v>438</v>
      </c>
      <c r="D25" s="1430">
        <v>0</v>
      </c>
      <c r="E25" s="1375">
        <v>0</v>
      </c>
      <c r="F25" s="1376">
        <v>21399</v>
      </c>
      <c r="G25" s="1377">
        <v>11477</v>
      </c>
      <c r="H25" s="1120">
        <v>16697</v>
      </c>
      <c r="I25" s="1376">
        <v>8476</v>
      </c>
      <c r="J25" s="1376">
        <v>7903</v>
      </c>
      <c r="K25" s="1376">
        <v>14360</v>
      </c>
      <c r="L25" s="1376">
        <f>'FY-2(日次)出費'!J288</f>
        <v>12838</v>
      </c>
      <c r="M25" s="1376">
        <f>'FY-2(日次)出費'!J320</f>
        <v>9309</v>
      </c>
      <c r="N25" s="1376">
        <f>'FY-2(日次)出費'!J349</f>
        <v>13384</v>
      </c>
      <c r="O25" s="1375">
        <f>'FY-2(日次)出費'!J381</f>
        <v>17489</v>
      </c>
      <c r="P25" s="1378">
        <f t="shared" si="7"/>
        <v>133332</v>
      </c>
      <c r="Q25" s="1379">
        <f t="shared" si="8"/>
        <v>11111</v>
      </c>
      <c r="R25" s="1426"/>
    </row>
    <row r="26" spans="1:18" ht="38.25" customHeight="1">
      <c r="A26" s="1338"/>
      <c r="B26" s="1417" t="s">
        <v>316</v>
      </c>
      <c r="C26" s="1418" t="s">
        <v>364</v>
      </c>
      <c r="D26" s="1419">
        <f t="shared" ref="D26:O26" si="9">SUM(D28:D29)</f>
        <v>47960</v>
      </c>
      <c r="E26" s="1420">
        <f t="shared" si="9"/>
        <v>7370</v>
      </c>
      <c r="F26" s="1421">
        <f t="shared" si="9"/>
        <v>4111</v>
      </c>
      <c r="G26" s="1422">
        <f t="shared" si="9"/>
        <v>9650</v>
      </c>
      <c r="H26" s="1419">
        <f t="shared" si="9"/>
        <v>4128</v>
      </c>
      <c r="I26" s="1421">
        <f t="shared" si="9"/>
        <v>53955</v>
      </c>
      <c r="J26" s="1419">
        <f t="shared" si="9"/>
        <v>17020</v>
      </c>
      <c r="K26" s="1421">
        <f t="shared" si="9"/>
        <v>8300</v>
      </c>
      <c r="L26" s="1419">
        <f t="shared" si="9"/>
        <v>68910</v>
      </c>
      <c r="M26" s="1421">
        <f t="shared" si="9"/>
        <v>44960</v>
      </c>
      <c r="N26" s="1422">
        <f t="shared" si="9"/>
        <v>24993</v>
      </c>
      <c r="O26" s="1419">
        <f t="shared" si="9"/>
        <v>22540</v>
      </c>
      <c r="P26" s="1423">
        <f t="shared" si="7"/>
        <v>313897</v>
      </c>
      <c r="Q26" s="1424">
        <f>IFERROR(AVERAGE(D26:O26),"")</f>
        <v>26158.083333333332</v>
      </c>
      <c r="R26" s="1346"/>
    </row>
    <row r="27" spans="1:18" ht="29.25" customHeight="1" outlineLevel="1">
      <c r="A27" s="1347"/>
      <c r="B27" s="1348"/>
      <c r="C27" s="1365" t="s">
        <v>357</v>
      </c>
      <c r="D27" s="1366">
        <f>(D26/'FY-2(月次)収入'!D4)</f>
        <v>0.13790684099594272</v>
      </c>
      <c r="E27" s="1367">
        <f>(E26/'FY-2(月次)収入'!E4)</f>
        <v>2.9275772213041819E-2</v>
      </c>
      <c r="F27" s="1368">
        <f>(F26/'FY-2(月次)収入'!F3)</f>
        <v>5.9669647004180211E-2</v>
      </c>
      <c r="G27" s="1369">
        <f>(G26/'FY-2(月次)収入'!G4)</f>
        <v>2.256729262645869E-2</v>
      </c>
      <c r="H27" s="1366">
        <f>(H26/'FY-2(月次)収入'!H4)</f>
        <v>8.8910523017013184E-3</v>
      </c>
      <c r="I27" s="1368">
        <f>(I26/'FY-2(月次)収入'!I4)</f>
        <v>9.8852718518464236E-2</v>
      </c>
      <c r="J27" s="1366">
        <f>(J26/'FY-2(月次)収入'!J4)</f>
        <v>3.3087734987072064E-2</v>
      </c>
      <c r="K27" s="1368">
        <f>(K26/'FY-2(月次)収入'!K4)</f>
        <v>1.5642781207116225E-2</v>
      </c>
      <c r="L27" s="1366">
        <f>(L26/'FY-2(月次)収入'!L4)</f>
        <v>0.13326474166846425</v>
      </c>
      <c r="M27" s="1368">
        <f>(M26/'FY-2(月次)収入'!M4)</f>
        <v>8.383740339032901E-2</v>
      </c>
      <c r="N27" s="1369">
        <f>(N26/'FY-2(月次)収入'!N4)</f>
        <v>4.9056657821387288E-2</v>
      </c>
      <c r="O27" s="1366">
        <f>(O26/'FY-2(月次)収入'!O4)</f>
        <v>5.2519460702869253E-2</v>
      </c>
      <c r="P27" s="1370">
        <f>(P26/'FY-2(月次)収入'!P4)</f>
        <v>6.1861087948723074E-2</v>
      </c>
      <c r="Q27" s="1371">
        <f>(Q26/'FY-2(月次)収入'!Q4)</f>
        <v>6.1861087948723074E-2</v>
      </c>
      <c r="R27" s="1356"/>
    </row>
    <row r="28" spans="1:18" ht="19.5" customHeight="1" outlineLevel="1">
      <c r="A28" s="1425"/>
      <c r="B28" s="1427"/>
      <c r="C28" s="1431" t="s">
        <v>439</v>
      </c>
      <c r="D28" s="1432">
        <v>4400</v>
      </c>
      <c r="E28" s="1433">
        <v>7370</v>
      </c>
      <c r="F28" s="1434">
        <v>4111</v>
      </c>
      <c r="G28" s="1435">
        <f>'FY-2(日次)出費'!K130</f>
        <v>9650</v>
      </c>
      <c r="H28" s="1436">
        <v>4128</v>
      </c>
      <c r="I28" s="1434">
        <v>1950</v>
      </c>
      <c r="J28" s="1436">
        <v>9020</v>
      </c>
      <c r="K28" s="1434">
        <v>8300</v>
      </c>
      <c r="L28" s="1436">
        <v>38910</v>
      </c>
      <c r="M28" s="1434">
        <f>'FY-2(日次)出費'!K320</f>
        <v>44960</v>
      </c>
      <c r="N28" s="1435">
        <f>'FY-2(日次)出費'!K349</f>
        <v>24993</v>
      </c>
      <c r="O28" s="1436">
        <f>'FY-2(日次)出費'!K381</f>
        <v>22540</v>
      </c>
      <c r="P28" s="1437">
        <f t="shared" ref="P28:P30" si="10">SUM(D28:O28)</f>
        <v>180332</v>
      </c>
      <c r="Q28" s="1438">
        <f t="shared" ref="Q28:Q29" si="11">IFERROR(AVERAGE(D28:O28), "¥0")</f>
        <v>15027.666666666666</v>
      </c>
      <c r="R28" s="1426"/>
    </row>
    <row r="29" spans="1:18" ht="19.5" customHeight="1" outlineLevel="1">
      <c r="A29" s="1425"/>
      <c r="B29" s="1427"/>
      <c r="C29" s="1439" t="s">
        <v>318</v>
      </c>
      <c r="D29" s="1440">
        <v>43560</v>
      </c>
      <c r="E29" s="1441">
        <v>0</v>
      </c>
      <c r="F29" s="1442">
        <v>0</v>
      </c>
      <c r="G29" s="1443">
        <v>0</v>
      </c>
      <c r="H29" s="1440">
        <v>0</v>
      </c>
      <c r="I29" s="1442">
        <v>52005</v>
      </c>
      <c r="J29" s="1440">
        <v>8000</v>
      </c>
      <c r="K29" s="1442">
        <v>0</v>
      </c>
      <c r="L29" s="1440">
        <v>30000</v>
      </c>
      <c r="M29" s="1442">
        <f>'FY-2(日次)出費'!L320</f>
        <v>0</v>
      </c>
      <c r="N29" s="1443">
        <f>'FY-2(日次)出費'!L349</f>
        <v>0</v>
      </c>
      <c r="O29" s="1440">
        <f>'FY-2(日次)出費'!L381</f>
        <v>0</v>
      </c>
      <c r="P29" s="1444">
        <f t="shared" si="10"/>
        <v>133565</v>
      </c>
      <c r="Q29" s="1445">
        <f t="shared" si="11"/>
        <v>11130.416666666666</v>
      </c>
      <c r="R29" s="1426"/>
    </row>
    <row r="30" spans="1:18" ht="38.25" customHeight="1">
      <c r="A30" s="1338"/>
      <c r="B30" s="1417" t="s">
        <v>320</v>
      </c>
      <c r="C30" s="1418" t="s">
        <v>364</v>
      </c>
      <c r="D30" s="1419">
        <f t="shared" ref="D30:O30" si="12">SUM(D32:D35)</f>
        <v>88425</v>
      </c>
      <c r="E30" s="1420">
        <f t="shared" si="12"/>
        <v>186104</v>
      </c>
      <c r="F30" s="1421">
        <f t="shared" si="12"/>
        <v>103395</v>
      </c>
      <c r="G30" s="1422">
        <f t="shared" si="12"/>
        <v>66010</v>
      </c>
      <c r="H30" s="1419">
        <f t="shared" si="12"/>
        <v>49648</v>
      </c>
      <c r="I30" s="1421">
        <f t="shared" si="12"/>
        <v>41304</v>
      </c>
      <c r="J30" s="1419">
        <f t="shared" si="12"/>
        <v>228735</v>
      </c>
      <c r="K30" s="1421">
        <f t="shared" si="12"/>
        <v>240315</v>
      </c>
      <c r="L30" s="1419">
        <f t="shared" si="12"/>
        <v>113845</v>
      </c>
      <c r="M30" s="1421">
        <f t="shared" si="12"/>
        <v>433966</v>
      </c>
      <c r="N30" s="1422">
        <f t="shared" si="12"/>
        <v>56463</v>
      </c>
      <c r="O30" s="1419">
        <f t="shared" si="12"/>
        <v>133672</v>
      </c>
      <c r="P30" s="1423">
        <f t="shared" si="10"/>
        <v>1741882</v>
      </c>
      <c r="Q30" s="1424">
        <f>IFERROR(AVERAGE(D30:O30),"")</f>
        <v>145156.83333333334</v>
      </c>
      <c r="R30" s="1346"/>
    </row>
    <row r="31" spans="1:18" ht="29.25" customHeight="1" outlineLevel="1">
      <c r="A31" s="1347"/>
      <c r="B31" s="1348"/>
      <c r="C31" s="1365" t="s">
        <v>357</v>
      </c>
      <c r="D31" s="1366">
        <f>(D30/'FY-2(月次)収入'!D4)</f>
        <v>0.25426214376701911</v>
      </c>
      <c r="E31" s="1367">
        <f>(E30/'FY-2(月次)収入'!E4)</f>
        <v>0.73925892970636842</v>
      </c>
      <c r="F31" s="1368">
        <f>(F30/'FY-2(月次)収入'!F3)</f>
        <v>1.5007402461681374</v>
      </c>
      <c r="G31" s="1369">
        <f>(G30/'FY-2(月次)収入'!G4)</f>
        <v>0.15436963588316457</v>
      </c>
      <c r="H31" s="1366">
        <f>(H30/'FY-2(月次)収入'!H4)</f>
        <v>0.10693385772162477</v>
      </c>
      <c r="I31" s="1368">
        <f>(I30/'FY-2(月次)収入'!I4)</f>
        <v>7.5674408037932475E-2</v>
      </c>
      <c r="J31" s="1366">
        <f>(J30/'FY-2(月次)収入'!J4)</f>
        <v>0.44467233033301579</v>
      </c>
      <c r="K31" s="1368">
        <f>(K30/'FY-2(月次)収入'!K4)</f>
        <v>0.45291505611905242</v>
      </c>
      <c r="L31" s="1366">
        <f>(L30/'FY-2(月次)収入'!L4)</f>
        <v>0.2201643377629707</v>
      </c>
      <c r="M31" s="1368">
        <f>(M30/'FY-2(月次)収入'!M4)</f>
        <v>0.80922114323148397</v>
      </c>
      <c r="N31" s="1369">
        <f>(N30/'FY-2(月次)収入'!N4)</f>
        <v>0.11082647423554558</v>
      </c>
      <c r="O31" s="1366">
        <f>(O30/'FY-2(月次)収入'!O4)</f>
        <v>0.31146323651614632</v>
      </c>
      <c r="P31" s="1370">
        <f>(P30/'FY-2(月次)収入'!P4)</f>
        <v>0.34328048881734341</v>
      </c>
      <c r="Q31" s="1371">
        <f>(Q30/'FY-2(月次)収入'!Q4)</f>
        <v>0.34328048881734347</v>
      </c>
      <c r="R31" s="1356"/>
    </row>
    <row r="32" spans="1:18" ht="19.5" customHeight="1" outlineLevel="1">
      <c r="A32" s="1446"/>
      <c r="B32" s="1447"/>
      <c r="C32" s="1448" t="s">
        <v>440</v>
      </c>
      <c r="D32" s="1120">
        <v>29173</v>
      </c>
      <c r="E32" s="1375">
        <v>28969</v>
      </c>
      <c r="F32" s="1376">
        <v>3296</v>
      </c>
      <c r="G32" s="1377">
        <f>'FY-2(日次)出費'!M130</f>
        <v>13594</v>
      </c>
      <c r="H32" s="1120">
        <v>20598</v>
      </c>
      <c r="I32" s="1376">
        <v>18940</v>
      </c>
      <c r="J32" s="1120">
        <v>47043</v>
      </c>
      <c r="K32" s="1376">
        <v>11966</v>
      </c>
      <c r="L32" s="1120">
        <f>'FY-2(日次)出費'!M288</f>
        <v>69829</v>
      </c>
      <c r="M32" s="1376">
        <f>'FY-2(日次)出費'!M320</f>
        <v>65493</v>
      </c>
      <c r="N32" s="1377">
        <f>'FY-2(日次)出費'!M349</f>
        <v>18170</v>
      </c>
      <c r="O32" s="1120">
        <f>'FY-2(日次)出費'!M381</f>
        <v>74334</v>
      </c>
      <c r="P32" s="1449">
        <f t="shared" ref="P32:P41" si="13">SUM(D32:O32)</f>
        <v>401405</v>
      </c>
      <c r="Q32" s="1450">
        <f t="shared" ref="Q32:Q35" si="14">IFERROR(AVERAGE(D32:O32), "¥0")</f>
        <v>33450.416666666664</v>
      </c>
      <c r="R32" s="1451"/>
    </row>
    <row r="33" spans="1:18" ht="19.5" customHeight="1" outlineLevel="1">
      <c r="A33" s="1425"/>
      <c r="B33" s="1427"/>
      <c r="C33" s="1452" t="s">
        <v>441</v>
      </c>
      <c r="D33" s="1389">
        <v>49492</v>
      </c>
      <c r="E33" s="1397">
        <v>4418</v>
      </c>
      <c r="F33" s="1388">
        <v>76924</v>
      </c>
      <c r="G33" s="1390">
        <f>'FY-2(日次)出費'!N130</f>
        <v>43022</v>
      </c>
      <c r="H33" s="1389">
        <v>21970</v>
      </c>
      <c r="I33" s="1388">
        <v>15079</v>
      </c>
      <c r="J33" s="1389">
        <v>41297</v>
      </c>
      <c r="K33" s="1388">
        <v>47119</v>
      </c>
      <c r="L33" s="1389">
        <f>'FY-2(日次)出費'!N288</f>
        <v>37826</v>
      </c>
      <c r="M33" s="1388">
        <f>'FY-2(日次)出費'!N320</f>
        <v>360173</v>
      </c>
      <c r="N33" s="1390">
        <f>'FY-2(日次)出費'!N349</f>
        <v>588</v>
      </c>
      <c r="O33" s="1389">
        <f>'FY-2(日次)出費'!N381</f>
        <v>39229</v>
      </c>
      <c r="P33" s="1398">
        <f t="shared" si="13"/>
        <v>737137</v>
      </c>
      <c r="Q33" s="1399">
        <f t="shared" si="14"/>
        <v>61428.083333333336</v>
      </c>
      <c r="R33" s="1426"/>
    </row>
    <row r="34" spans="1:18" ht="19.5" customHeight="1" outlineLevel="1">
      <c r="A34" s="1425"/>
      <c r="B34" s="1427"/>
      <c r="C34" s="1431" t="s">
        <v>442</v>
      </c>
      <c r="D34" s="1389">
        <v>0</v>
      </c>
      <c r="E34" s="1397">
        <v>147777</v>
      </c>
      <c r="F34" s="1388">
        <v>22175</v>
      </c>
      <c r="G34" s="1390">
        <f>'FY-2(日次)出費'!O130</f>
        <v>3894</v>
      </c>
      <c r="H34" s="1389">
        <v>430</v>
      </c>
      <c r="I34" s="1388">
        <v>775</v>
      </c>
      <c r="J34" s="1389">
        <v>132955</v>
      </c>
      <c r="K34" s="1388">
        <v>169190</v>
      </c>
      <c r="L34" s="1389">
        <f>'FY-2(日次)出費'!O288</f>
        <v>110</v>
      </c>
      <c r="M34" s="1388">
        <f>'FY-2(日次)出費'!O320</f>
        <v>220</v>
      </c>
      <c r="N34" s="1390">
        <f>'FY-2(日次)出費'!O349</f>
        <v>29355</v>
      </c>
      <c r="O34" s="1389">
        <f>'FY-2(日次)出費'!O381</f>
        <v>11709</v>
      </c>
      <c r="P34" s="1398">
        <f t="shared" si="13"/>
        <v>518590</v>
      </c>
      <c r="Q34" s="1399">
        <f t="shared" si="14"/>
        <v>43215.833333333336</v>
      </c>
      <c r="R34" s="1426"/>
    </row>
    <row r="35" spans="1:18" ht="19.5" customHeight="1" outlineLevel="1">
      <c r="A35" s="1425"/>
      <c r="B35" s="1427"/>
      <c r="C35" s="1453" t="s">
        <v>324</v>
      </c>
      <c r="D35" s="1120">
        <v>9760</v>
      </c>
      <c r="E35" s="1375">
        <v>4940</v>
      </c>
      <c r="F35" s="1376">
        <v>1000</v>
      </c>
      <c r="G35" s="1377">
        <f>'FY-2(日次)出費'!P130</f>
        <v>5500</v>
      </c>
      <c r="H35" s="1120">
        <v>6650</v>
      </c>
      <c r="I35" s="1376">
        <v>6510</v>
      </c>
      <c r="J35" s="1120">
        <v>7440</v>
      </c>
      <c r="K35" s="1376">
        <v>12040</v>
      </c>
      <c r="L35" s="1120">
        <f>'FY-2(日次)出費'!P288</f>
        <v>6080</v>
      </c>
      <c r="M35" s="1376">
        <f>'FY-2(日次)出費'!P320</f>
        <v>8080</v>
      </c>
      <c r="N35" s="1377">
        <f>'FY-2(日次)出費'!P349</f>
        <v>8350</v>
      </c>
      <c r="O35" s="1120">
        <f>'FY-2(日次)出費'!P381</f>
        <v>8400</v>
      </c>
      <c r="P35" s="1378">
        <f t="shared" si="13"/>
        <v>84750</v>
      </c>
      <c r="Q35" s="1379">
        <f t="shared" si="14"/>
        <v>7062.5</v>
      </c>
      <c r="R35" s="1426"/>
    </row>
    <row r="36" spans="1:18" ht="38.25" customHeight="1">
      <c r="A36" s="1338"/>
      <c r="B36" s="1417" t="s">
        <v>326</v>
      </c>
      <c r="C36" s="1418" t="s">
        <v>364</v>
      </c>
      <c r="D36" s="1419">
        <f t="shared" ref="D36:O36" si="15">SUM(D37:D38)</f>
        <v>7219</v>
      </c>
      <c r="E36" s="1420">
        <f t="shared" si="15"/>
        <v>5148</v>
      </c>
      <c r="F36" s="1421">
        <f t="shared" si="15"/>
        <v>25437</v>
      </c>
      <c r="G36" s="1422">
        <f t="shared" si="15"/>
        <v>195613</v>
      </c>
      <c r="H36" s="1419">
        <f t="shared" si="15"/>
        <v>174487</v>
      </c>
      <c r="I36" s="1421">
        <f t="shared" si="15"/>
        <v>188705</v>
      </c>
      <c r="J36" s="1419">
        <f t="shared" si="15"/>
        <v>14433</v>
      </c>
      <c r="K36" s="1421">
        <f t="shared" si="15"/>
        <v>4142</v>
      </c>
      <c r="L36" s="1419">
        <f t="shared" si="15"/>
        <v>284635</v>
      </c>
      <c r="M36" s="1421">
        <f t="shared" si="15"/>
        <v>0</v>
      </c>
      <c r="N36" s="1422">
        <f t="shared" si="15"/>
        <v>0</v>
      </c>
      <c r="O36" s="1419">
        <f t="shared" si="15"/>
        <v>0</v>
      </c>
      <c r="P36" s="1423">
        <f t="shared" si="13"/>
        <v>899819</v>
      </c>
      <c r="Q36" s="1424">
        <f>IFERROR(AVERAGE(D36:O36),"")</f>
        <v>74984.916666666672</v>
      </c>
      <c r="R36" s="1346"/>
    </row>
    <row r="37" spans="1:18" ht="19.5" customHeight="1" outlineLevel="1">
      <c r="A37" s="1425"/>
      <c r="B37" s="1348"/>
      <c r="C37" s="1431" t="s">
        <v>327</v>
      </c>
      <c r="D37" s="1401">
        <v>0</v>
      </c>
      <c r="E37" s="1402">
        <v>0</v>
      </c>
      <c r="F37" s="1403">
        <v>10762</v>
      </c>
      <c r="G37" s="1404">
        <v>179852</v>
      </c>
      <c r="H37" s="1401">
        <v>167170</v>
      </c>
      <c r="I37" s="1403">
        <v>182978</v>
      </c>
      <c r="J37" s="1401">
        <v>10000</v>
      </c>
      <c r="K37" s="1403">
        <v>0</v>
      </c>
      <c r="L37" s="1403">
        <v>280000</v>
      </c>
      <c r="M37" s="1403">
        <v>0</v>
      </c>
      <c r="N37" s="1404">
        <v>0</v>
      </c>
      <c r="O37" s="1401">
        <v>0</v>
      </c>
      <c r="P37" s="1405">
        <f t="shared" si="13"/>
        <v>830762</v>
      </c>
      <c r="Q37" s="1406">
        <f t="shared" ref="Q37:Q38" si="16">IFERROR(AVERAGE(D37:O37), "¥0")</f>
        <v>69230.166666666672</v>
      </c>
      <c r="R37" s="1426"/>
    </row>
    <row r="38" spans="1:18" ht="19.5" customHeight="1" outlineLevel="1">
      <c r="A38" s="1425"/>
      <c r="B38" s="1454"/>
      <c r="C38" s="1453" t="s">
        <v>328</v>
      </c>
      <c r="D38" s="1120">
        <v>7219</v>
      </c>
      <c r="E38" s="1375">
        <v>5148</v>
      </c>
      <c r="F38" s="1376">
        <v>14675</v>
      </c>
      <c r="G38" s="1376">
        <v>15761</v>
      </c>
      <c r="H38" s="1376">
        <v>7317</v>
      </c>
      <c r="I38" s="1376">
        <v>5727</v>
      </c>
      <c r="J38" s="1376">
        <v>4433</v>
      </c>
      <c r="K38" s="1376">
        <v>4142</v>
      </c>
      <c r="L38" s="1376">
        <v>4635</v>
      </c>
      <c r="M38" s="1376">
        <v>0</v>
      </c>
      <c r="N38" s="1376">
        <v>0</v>
      </c>
      <c r="O38" s="1375">
        <v>0</v>
      </c>
      <c r="P38" s="1378">
        <f t="shared" si="13"/>
        <v>69057</v>
      </c>
      <c r="Q38" s="1379">
        <f t="shared" si="16"/>
        <v>5754.75</v>
      </c>
      <c r="R38" s="1426"/>
    </row>
    <row r="39" spans="1:18" ht="38.25" customHeight="1">
      <c r="A39" s="1338"/>
      <c r="B39" s="1417" t="s">
        <v>443</v>
      </c>
      <c r="C39" s="1418" t="s">
        <v>364</v>
      </c>
      <c r="D39" s="1419">
        <f t="shared" ref="D39:O39" si="17">SUM(D40:D41)</f>
        <v>0</v>
      </c>
      <c r="E39" s="1420">
        <f t="shared" si="17"/>
        <v>0</v>
      </c>
      <c r="F39" s="1421">
        <f t="shared" si="17"/>
        <v>0</v>
      </c>
      <c r="G39" s="1422">
        <f t="shared" si="17"/>
        <v>0</v>
      </c>
      <c r="H39" s="1419">
        <f t="shared" si="17"/>
        <v>0</v>
      </c>
      <c r="I39" s="1421">
        <f t="shared" si="17"/>
        <v>0</v>
      </c>
      <c r="J39" s="1419">
        <f t="shared" si="17"/>
        <v>0</v>
      </c>
      <c r="K39" s="1421">
        <f t="shared" si="17"/>
        <v>0</v>
      </c>
      <c r="L39" s="1419">
        <f t="shared" si="17"/>
        <v>0</v>
      </c>
      <c r="M39" s="1421">
        <f t="shared" si="17"/>
        <v>0</v>
      </c>
      <c r="N39" s="1422">
        <f t="shared" si="17"/>
        <v>0</v>
      </c>
      <c r="O39" s="1419">
        <f t="shared" si="17"/>
        <v>0</v>
      </c>
      <c r="P39" s="1423">
        <f t="shared" si="13"/>
        <v>0</v>
      </c>
      <c r="Q39" s="1424">
        <f>IFERROR(AVERAGE(D39:O39),"")</f>
        <v>0</v>
      </c>
      <c r="R39" s="1346"/>
    </row>
    <row r="40" spans="1:18" ht="19.5" customHeight="1" outlineLevel="1">
      <c r="A40" s="1425"/>
      <c r="B40" s="1348"/>
      <c r="C40" s="1431" t="s">
        <v>444</v>
      </c>
      <c r="D40" s="1401">
        <v>0</v>
      </c>
      <c r="E40" s="1402">
        <v>0</v>
      </c>
      <c r="F40" s="1403">
        <v>0</v>
      </c>
      <c r="G40" s="1404">
        <v>0</v>
      </c>
      <c r="H40" s="1401">
        <v>0</v>
      </c>
      <c r="I40" s="1403">
        <v>0</v>
      </c>
      <c r="J40" s="1401">
        <v>0</v>
      </c>
      <c r="K40" s="1403">
        <v>0</v>
      </c>
      <c r="L40" s="1401">
        <v>0</v>
      </c>
      <c r="M40" s="1403">
        <v>0</v>
      </c>
      <c r="N40" s="1404">
        <v>0</v>
      </c>
      <c r="O40" s="1401">
        <v>0</v>
      </c>
      <c r="P40" s="1405">
        <f t="shared" si="13"/>
        <v>0</v>
      </c>
      <c r="Q40" s="1406">
        <f t="shared" ref="Q40:Q41" si="18">IFERROR(AVERAGE(D40:O40), "¥0")</f>
        <v>0</v>
      </c>
      <c r="R40" s="1426"/>
    </row>
    <row r="41" spans="1:18" ht="19.5" customHeight="1" outlineLevel="1">
      <c r="A41" s="1425"/>
      <c r="B41" s="1455"/>
      <c r="C41" s="1456" t="s">
        <v>445</v>
      </c>
      <c r="D41" s="1457">
        <v>0</v>
      </c>
      <c r="E41" s="1458">
        <v>0</v>
      </c>
      <c r="F41" s="1459">
        <v>0</v>
      </c>
      <c r="G41" s="1460">
        <v>0</v>
      </c>
      <c r="H41" s="1457">
        <v>0</v>
      </c>
      <c r="I41" s="1459">
        <v>0</v>
      </c>
      <c r="J41" s="1457">
        <v>0</v>
      </c>
      <c r="K41" s="1459">
        <v>0</v>
      </c>
      <c r="L41" s="1457">
        <v>0</v>
      </c>
      <c r="M41" s="1459">
        <v>0</v>
      </c>
      <c r="N41" s="1460">
        <v>0</v>
      </c>
      <c r="O41" s="1457">
        <v>0</v>
      </c>
      <c r="P41" s="1461">
        <f t="shared" si="13"/>
        <v>0</v>
      </c>
      <c r="Q41" s="1462">
        <f t="shared" si="18"/>
        <v>0</v>
      </c>
      <c r="R41" s="1426"/>
    </row>
    <row r="42" spans="1:18" ht="19.5" customHeight="1">
      <c r="A42" s="1426"/>
      <c r="B42" s="1426"/>
      <c r="C42" s="1463"/>
      <c r="D42" s="1464"/>
      <c r="E42" s="1464"/>
      <c r="F42" s="1464"/>
      <c r="G42" s="1464"/>
      <c r="H42" s="1464"/>
      <c r="I42" s="1464"/>
      <c r="J42" s="1464"/>
      <c r="K42" s="1464"/>
      <c r="L42" s="1464"/>
      <c r="M42" s="1464"/>
      <c r="N42" s="1464"/>
      <c r="O42" s="1464"/>
      <c r="P42" s="1465"/>
      <c r="Q42" s="1465"/>
      <c r="R42" s="1426"/>
    </row>
  </sheetData>
  <phoneticPr fontId="113"/>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5200C"/>
    <outlinePr summaryBelow="0" summaryRight="0"/>
  </sheetPr>
  <dimension ref="A1:R40"/>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6328125" defaultRowHeight="15.75" customHeight="1" outlineLevelRow="1"/>
  <cols>
    <col min="1" max="1" width="1.6328125" customWidth="1"/>
    <col min="2" max="2" width="23.26953125" customWidth="1"/>
    <col min="3" max="3" width="33.7265625" customWidth="1"/>
    <col min="4" max="5" width="9.6328125" customWidth="1"/>
    <col min="6" max="9" width="9.7265625" customWidth="1"/>
    <col min="10" max="10" width="10.7265625" customWidth="1"/>
    <col min="11" max="11" width="10.6328125" customWidth="1"/>
    <col min="12" max="12" width="10.7265625" customWidth="1"/>
    <col min="13" max="14" width="9.7265625" customWidth="1"/>
    <col min="15" max="15" width="9.6328125" customWidth="1"/>
    <col min="16" max="16" width="11.90625" customWidth="1"/>
    <col min="17" max="17" width="11.6328125" customWidth="1"/>
    <col min="18" max="18" width="3.08984375" customWidth="1"/>
  </cols>
  <sheetData>
    <row r="1" spans="1:18" ht="18.75" customHeight="1">
      <c r="A1" s="1091"/>
      <c r="B1" s="1091"/>
      <c r="C1" s="1091"/>
      <c r="D1" s="1092" t="s">
        <v>140</v>
      </c>
      <c r="E1" s="1092" t="s">
        <v>140</v>
      </c>
      <c r="F1" s="1092" t="s">
        <v>140</v>
      </c>
      <c r="G1" s="1466" t="s">
        <v>241</v>
      </c>
      <c r="H1" s="1466" t="s">
        <v>241</v>
      </c>
      <c r="I1" s="1466" t="s">
        <v>241</v>
      </c>
      <c r="J1" s="1466" t="s">
        <v>241</v>
      </c>
      <c r="K1" s="1466" t="s">
        <v>241</v>
      </c>
      <c r="L1" s="1466" t="s">
        <v>241</v>
      </c>
      <c r="M1" s="1466" t="s">
        <v>241</v>
      </c>
      <c r="N1" s="1466" t="s">
        <v>241</v>
      </c>
      <c r="O1" s="1466" t="s">
        <v>241</v>
      </c>
      <c r="P1" s="1466" t="s">
        <v>241</v>
      </c>
      <c r="Q1" s="1092"/>
      <c r="R1" s="1091"/>
    </row>
    <row r="2" spans="1:18" ht="38.25" customHeight="1">
      <c r="A2" s="1328"/>
      <c r="B2" s="1329"/>
      <c r="C2" s="1330" t="s">
        <v>446</v>
      </c>
      <c r="D2" s="1331" t="s">
        <v>64</v>
      </c>
      <c r="E2" s="1332" t="s">
        <v>68</v>
      </c>
      <c r="F2" s="1333" t="s">
        <v>72</v>
      </c>
      <c r="G2" s="1334" t="s">
        <v>76</v>
      </c>
      <c r="H2" s="1331" t="s">
        <v>80</v>
      </c>
      <c r="I2" s="1333" t="s">
        <v>84</v>
      </c>
      <c r="J2" s="1331" t="s">
        <v>88</v>
      </c>
      <c r="K2" s="1333" t="s">
        <v>92</v>
      </c>
      <c r="L2" s="1331" t="s">
        <v>96</v>
      </c>
      <c r="M2" s="1333" t="s">
        <v>100</v>
      </c>
      <c r="N2" s="1334" t="s">
        <v>104</v>
      </c>
      <c r="O2" s="1331" t="s">
        <v>107</v>
      </c>
      <c r="P2" s="1335" t="s">
        <v>109</v>
      </c>
      <c r="Q2" s="1336" t="s">
        <v>142</v>
      </c>
      <c r="R2" s="1337"/>
    </row>
    <row r="3" spans="1:18" ht="38.25" customHeight="1">
      <c r="A3" s="1338"/>
      <c r="B3" s="1339" t="s">
        <v>353</v>
      </c>
      <c r="C3" s="1340" t="s">
        <v>423</v>
      </c>
      <c r="D3" s="1341">
        <f t="shared" ref="D3:P3" si="0">D5+D17</f>
        <v>440344</v>
      </c>
      <c r="E3" s="1342">
        <f t="shared" si="0"/>
        <v>447333</v>
      </c>
      <c r="F3" s="1343">
        <f t="shared" si="0"/>
        <v>392616</v>
      </c>
      <c r="G3" s="1467">
        <f t="shared" si="0"/>
        <v>494717</v>
      </c>
      <c r="H3" s="1468">
        <f t="shared" si="0"/>
        <v>588753</v>
      </c>
      <c r="I3" s="1467">
        <f t="shared" si="0"/>
        <v>849403</v>
      </c>
      <c r="J3" s="1468">
        <f t="shared" si="0"/>
        <v>529403</v>
      </c>
      <c r="K3" s="1467">
        <f t="shared" si="0"/>
        <v>529403</v>
      </c>
      <c r="L3" s="1468">
        <f t="shared" si="0"/>
        <v>409403</v>
      </c>
      <c r="M3" s="1467">
        <f t="shared" si="0"/>
        <v>499403</v>
      </c>
      <c r="N3" s="1468">
        <f t="shared" si="0"/>
        <v>409371</v>
      </c>
      <c r="O3" s="1467">
        <f t="shared" si="0"/>
        <v>499403</v>
      </c>
      <c r="P3" s="1469">
        <f t="shared" si="0"/>
        <v>6089552</v>
      </c>
      <c r="Q3" s="1470">
        <f>IFERROR(AVERAGE(D3:O3),"")</f>
        <v>507462.66666666669</v>
      </c>
      <c r="R3" s="1346"/>
    </row>
    <row r="4" spans="1:18" ht="25.5" customHeight="1">
      <c r="A4" s="1347"/>
      <c r="B4" s="1348"/>
      <c r="C4" s="1349" t="s">
        <v>357</v>
      </c>
      <c r="D4" s="1350">
        <f>(D3/'FY-2(月次)収入'!D4)</f>
        <v>1.2661895327672521</v>
      </c>
      <c r="E4" s="1351">
        <f>(E3/'FY-2(月次)収入'!E4)</f>
        <v>1.7769360938095844</v>
      </c>
      <c r="F4" s="1352">
        <f>(F3/'FY-2(月次)収入'!F3)</f>
        <v>5.6986762656758012</v>
      </c>
      <c r="G4" s="1353">
        <f>(G3/'FY-2(月次)収入'!G4)</f>
        <v>1.1569350576459858</v>
      </c>
      <c r="H4" s="1350">
        <f>(H3/'FY-2(月次)収入'!H4)</f>
        <v>1.2680798730095824</v>
      </c>
      <c r="I4" s="1352">
        <f>(I3/'FY-2(月次)収入'!I4)</f>
        <v>1.5562189911544635</v>
      </c>
      <c r="J4" s="1350">
        <f>(J3/'FY-2(月次)収入'!J4)</f>
        <v>1.0291860261669161</v>
      </c>
      <c r="K4" s="1352">
        <f>(K3/'FY-2(月次)収入'!K4)</f>
        <v>0.99775124089047595</v>
      </c>
      <c r="L4" s="1350">
        <f>(L3/'FY-2(月次)収入'!L4)</f>
        <v>0.79174263580458959</v>
      </c>
      <c r="M4" s="1352">
        <f>(M3/'FY-2(月次)収入'!M4)</f>
        <v>0.93124223232518866</v>
      </c>
      <c r="N4" s="1353">
        <f>(N3/'FY-2(月次)収入'!N4)</f>
        <v>0.80351990833429909</v>
      </c>
      <c r="O4" s="1350">
        <f>(O3/'FY-2(月次)収入'!O4)</f>
        <v>1.16363692251087</v>
      </c>
      <c r="P4" s="1354">
        <f>(P3/'FY-2(月次)収入'!P4)</f>
        <v>1.2000952918961396</v>
      </c>
      <c r="Q4" s="1355">
        <f>(Q3/'FY-2(月次)収入'!Q4)</f>
        <v>1.2000952918961396</v>
      </c>
      <c r="R4" s="1356"/>
    </row>
    <row r="5" spans="1:18" ht="38.25" customHeight="1">
      <c r="A5" s="1338"/>
      <c r="B5" s="1357" t="s">
        <v>330</v>
      </c>
      <c r="C5" s="1358" t="s">
        <v>356</v>
      </c>
      <c r="D5" s="1359">
        <f t="shared" ref="D5:O5" si="1">SUM(D7:D16)</f>
        <v>177708</v>
      </c>
      <c r="E5" s="1360">
        <f t="shared" si="1"/>
        <v>165276</v>
      </c>
      <c r="F5" s="1361">
        <f t="shared" si="1"/>
        <v>154712</v>
      </c>
      <c r="G5" s="1362">
        <f t="shared" si="1"/>
        <v>151717</v>
      </c>
      <c r="H5" s="1359">
        <f t="shared" si="1"/>
        <v>155753</v>
      </c>
      <c r="I5" s="1361">
        <f t="shared" si="1"/>
        <v>156403</v>
      </c>
      <c r="J5" s="1359">
        <f t="shared" si="1"/>
        <v>156403</v>
      </c>
      <c r="K5" s="1361">
        <f t="shared" si="1"/>
        <v>156403</v>
      </c>
      <c r="L5" s="1359">
        <f t="shared" si="1"/>
        <v>156403</v>
      </c>
      <c r="M5" s="1361">
        <f t="shared" si="1"/>
        <v>156403</v>
      </c>
      <c r="N5" s="1362">
        <f t="shared" si="1"/>
        <v>156371</v>
      </c>
      <c r="O5" s="1359">
        <f t="shared" si="1"/>
        <v>156403</v>
      </c>
      <c r="P5" s="1363">
        <f>SUM(D5:O5)</f>
        <v>1899955</v>
      </c>
      <c r="Q5" s="1364">
        <f>IFERROR(AVERAGE(D5:O5),"")</f>
        <v>158329.58333333334</v>
      </c>
      <c r="R5" s="1346"/>
    </row>
    <row r="6" spans="1:18" ht="27" customHeight="1" outlineLevel="1">
      <c r="A6" s="1347"/>
      <c r="B6" s="1348" t="s">
        <v>424</v>
      </c>
      <c r="C6" s="1365" t="s">
        <v>357</v>
      </c>
      <c r="D6" s="1366">
        <f>(D5/'FY-2(月次)収入'!D4)</f>
        <v>0.51099142826745181</v>
      </c>
      <c r="E6" s="1367">
        <f>(E5/'FY-2(月次)収入'!E4)</f>
        <v>0.65652408796237449</v>
      </c>
      <c r="F6" s="1368">
        <f>(F5/'FY-2(月次)収入'!F3)</f>
        <v>2.2455875522526707</v>
      </c>
      <c r="G6" s="1369">
        <f>(G5/'FY-2(月次)収入'!G4)</f>
        <v>0.3548022730993195</v>
      </c>
      <c r="H6" s="1366">
        <f>(H5/'FY-2(月次)収入'!H4)</f>
        <v>0.33546707101426487</v>
      </c>
      <c r="I6" s="1368">
        <f>(I5/'FY-2(月次)収入'!I4)</f>
        <v>0.28655104688061089</v>
      </c>
      <c r="J6" s="1366">
        <f>(J5/'FY-2(月次)収入'!J4)</f>
        <v>0.30405528878866228</v>
      </c>
      <c r="K6" s="1368">
        <f>(K5/'FY-2(月次)収入'!K4)</f>
        <v>0.29476842278754201</v>
      </c>
      <c r="L6" s="1366">
        <f>(L5/'FY-2(月次)収入'!L4)</f>
        <v>0.30246706415865349</v>
      </c>
      <c r="M6" s="1368">
        <f>(M5/'FY-2(月次)収入'!M4)</f>
        <v>0.29164638350661987</v>
      </c>
      <c r="N6" s="1369">
        <f>(N5/'FY-2(月次)収入'!N4)</f>
        <v>0.30692748530341102</v>
      </c>
      <c r="O6" s="1366">
        <f>(O5/'FY-2(月次)収入'!O4)</f>
        <v>0.36442773790199023</v>
      </c>
      <c r="P6" s="1370">
        <f>(P5/'FY-2(月次)収入'!P4)</f>
        <v>0.37443264304410734</v>
      </c>
      <c r="Q6" s="1371">
        <f>(Q5/'FY-2(月次)収入'!Q4)</f>
        <v>0.37443264304410734</v>
      </c>
      <c r="R6" s="1356"/>
    </row>
    <row r="7" spans="1:18" ht="19.5" customHeight="1" outlineLevel="1">
      <c r="A7" s="1372"/>
      <c r="B7" s="1373" t="s">
        <v>425</v>
      </c>
      <c r="C7" s="1374" t="s">
        <v>447</v>
      </c>
      <c r="D7" s="1120">
        <v>129987</v>
      </c>
      <c r="E7" s="1375">
        <v>129987</v>
      </c>
      <c r="F7" s="1375">
        <v>129987</v>
      </c>
      <c r="G7" s="1471">
        <v>129987</v>
      </c>
      <c r="H7" s="1471">
        <v>129987</v>
      </c>
      <c r="I7" s="1471">
        <v>129987</v>
      </c>
      <c r="J7" s="1471">
        <v>129987</v>
      </c>
      <c r="K7" s="1472">
        <v>129987</v>
      </c>
      <c r="L7" s="1473">
        <v>129987</v>
      </c>
      <c r="M7" s="1473">
        <v>129987</v>
      </c>
      <c r="N7" s="1473">
        <v>129955</v>
      </c>
      <c r="O7" s="1119">
        <v>129987</v>
      </c>
      <c r="P7" s="1474">
        <f t="shared" ref="P7:P16" si="2">SUM(D7:O7)</f>
        <v>1559812</v>
      </c>
      <c r="Q7" s="1475">
        <f t="shared" ref="Q7:Q16" si="3">IFERROR(AVERAGE(D7:O7), "¥0")</f>
        <v>129984.33333333333</v>
      </c>
      <c r="R7" s="1380"/>
    </row>
    <row r="8" spans="1:18" ht="19.5" customHeight="1" outlineLevel="1">
      <c r="A8" s="1381"/>
      <c r="B8" s="1382" t="s">
        <v>427</v>
      </c>
      <c r="C8" s="1476" t="s">
        <v>448</v>
      </c>
      <c r="D8" s="1384">
        <v>8000</v>
      </c>
      <c r="E8" s="1385">
        <v>8000</v>
      </c>
      <c r="F8" s="1388">
        <v>0</v>
      </c>
      <c r="G8" s="1390">
        <v>0</v>
      </c>
      <c r="H8" s="1389">
        <v>0</v>
      </c>
      <c r="I8" s="1388">
        <v>0</v>
      </c>
      <c r="J8" s="1389">
        <v>0</v>
      </c>
      <c r="K8" s="1388">
        <v>0</v>
      </c>
      <c r="L8" s="1389">
        <v>0</v>
      </c>
      <c r="M8" s="1388">
        <v>0</v>
      </c>
      <c r="N8" s="1390">
        <v>0</v>
      </c>
      <c r="O8" s="1389">
        <v>0</v>
      </c>
      <c r="P8" s="1391">
        <f t="shared" si="2"/>
        <v>16000</v>
      </c>
      <c r="Q8" s="1392">
        <f t="shared" si="3"/>
        <v>1333.3333333333333</v>
      </c>
      <c r="R8" s="1393"/>
    </row>
    <row r="9" spans="1:18" ht="19.5" customHeight="1" outlineLevel="1">
      <c r="A9" s="1381"/>
      <c r="B9" s="1382" t="s">
        <v>427</v>
      </c>
      <c r="C9" s="1476" t="s">
        <v>429</v>
      </c>
      <c r="D9" s="1384">
        <v>9307</v>
      </c>
      <c r="E9" s="1397">
        <v>0</v>
      </c>
      <c r="F9" s="1388">
        <v>0</v>
      </c>
      <c r="G9" s="1390">
        <v>0</v>
      </c>
      <c r="H9" s="1389">
        <v>0</v>
      </c>
      <c r="I9" s="1388">
        <v>0</v>
      </c>
      <c r="J9" s="1389">
        <v>0</v>
      </c>
      <c r="K9" s="1388">
        <v>0</v>
      </c>
      <c r="L9" s="1389">
        <v>0</v>
      </c>
      <c r="M9" s="1388">
        <v>0</v>
      </c>
      <c r="N9" s="1390">
        <v>0</v>
      </c>
      <c r="O9" s="1389">
        <v>0</v>
      </c>
      <c r="P9" s="1391">
        <f t="shared" si="2"/>
        <v>9307</v>
      </c>
      <c r="Q9" s="1392">
        <f t="shared" si="3"/>
        <v>775.58333333333337</v>
      </c>
      <c r="R9" s="1393"/>
    </row>
    <row r="10" spans="1:18" ht="19.5" customHeight="1" outlineLevel="1">
      <c r="A10" s="1381"/>
      <c r="B10" s="1382" t="s">
        <v>449</v>
      </c>
      <c r="C10" s="1394" t="s">
        <v>362</v>
      </c>
      <c r="D10" s="1384">
        <v>12218</v>
      </c>
      <c r="E10" s="1385">
        <v>9093</v>
      </c>
      <c r="F10" s="1385">
        <v>9137</v>
      </c>
      <c r="G10" s="1477">
        <v>9200</v>
      </c>
      <c r="H10" s="1477">
        <v>9200</v>
      </c>
      <c r="I10" s="1477">
        <v>9200</v>
      </c>
      <c r="J10" s="1477">
        <v>9200</v>
      </c>
      <c r="K10" s="1477">
        <v>9200</v>
      </c>
      <c r="L10" s="1477">
        <v>9200</v>
      </c>
      <c r="M10" s="1477">
        <v>9200</v>
      </c>
      <c r="N10" s="1477">
        <v>9200</v>
      </c>
      <c r="O10" s="1478">
        <v>9200</v>
      </c>
      <c r="P10" s="1479">
        <f t="shared" si="2"/>
        <v>113248</v>
      </c>
      <c r="Q10" s="1480">
        <f t="shared" si="3"/>
        <v>9437.3333333333339</v>
      </c>
      <c r="R10" s="1393"/>
    </row>
    <row r="11" spans="1:18" ht="19.5" customHeight="1" outlineLevel="1">
      <c r="A11" s="1372"/>
      <c r="B11" s="1395" t="s">
        <v>431</v>
      </c>
      <c r="C11" s="1394" t="s">
        <v>293</v>
      </c>
      <c r="D11" s="1384">
        <v>13030</v>
      </c>
      <c r="E11" s="1385">
        <v>13030</v>
      </c>
      <c r="F11" s="1386">
        <v>12380</v>
      </c>
      <c r="G11" s="1481">
        <v>12380</v>
      </c>
      <c r="H11" s="1481">
        <v>12380</v>
      </c>
      <c r="I11" s="1481">
        <v>13030</v>
      </c>
      <c r="J11" s="1481">
        <v>13030</v>
      </c>
      <c r="K11" s="1481">
        <v>13030</v>
      </c>
      <c r="L11" s="1481">
        <v>13030</v>
      </c>
      <c r="M11" s="1481">
        <v>13030</v>
      </c>
      <c r="N11" s="1481">
        <v>13030</v>
      </c>
      <c r="O11" s="1482">
        <v>13030</v>
      </c>
      <c r="P11" s="1479">
        <f t="shared" si="2"/>
        <v>154410</v>
      </c>
      <c r="Q11" s="1480">
        <f t="shared" si="3"/>
        <v>12867.5</v>
      </c>
      <c r="R11" s="1380"/>
    </row>
    <row r="12" spans="1:18" ht="19.5" customHeight="1" outlineLevel="1">
      <c r="A12" s="1381"/>
      <c r="B12" s="1382" t="s">
        <v>450</v>
      </c>
      <c r="C12" s="1396" t="s">
        <v>296</v>
      </c>
      <c r="D12" s="1389">
        <v>150</v>
      </c>
      <c r="E12" s="1397">
        <v>150</v>
      </c>
      <c r="F12" s="1388">
        <v>150</v>
      </c>
      <c r="G12" s="1483">
        <v>150</v>
      </c>
      <c r="H12" s="1484">
        <v>150</v>
      </c>
      <c r="I12" s="1485">
        <v>150</v>
      </c>
      <c r="J12" s="1484">
        <v>150</v>
      </c>
      <c r="K12" s="1485">
        <v>150</v>
      </c>
      <c r="L12" s="1484">
        <v>150</v>
      </c>
      <c r="M12" s="1485">
        <v>150</v>
      </c>
      <c r="N12" s="1483">
        <v>150</v>
      </c>
      <c r="O12" s="1486">
        <v>150</v>
      </c>
      <c r="P12" s="1487">
        <f t="shared" si="2"/>
        <v>1800</v>
      </c>
      <c r="Q12" s="1488">
        <f t="shared" si="3"/>
        <v>150</v>
      </c>
      <c r="R12" s="1393"/>
    </row>
    <row r="13" spans="1:18" ht="19.5" customHeight="1" outlineLevel="1">
      <c r="A13" s="1372"/>
      <c r="B13" s="1395" t="s">
        <v>451</v>
      </c>
      <c r="C13" s="1400" t="s">
        <v>433</v>
      </c>
      <c r="D13" s="1401">
        <v>4036</v>
      </c>
      <c r="E13" s="1402">
        <v>4036</v>
      </c>
      <c r="F13" s="1403">
        <v>3058</v>
      </c>
      <c r="G13" s="1489">
        <v>0</v>
      </c>
      <c r="H13" s="1490">
        <v>4036</v>
      </c>
      <c r="I13" s="1489">
        <v>4036</v>
      </c>
      <c r="J13" s="1490">
        <v>4036</v>
      </c>
      <c r="K13" s="1489">
        <v>4036</v>
      </c>
      <c r="L13" s="1489">
        <v>4036</v>
      </c>
      <c r="M13" s="1489">
        <v>4036</v>
      </c>
      <c r="N13" s="1491">
        <v>4036</v>
      </c>
      <c r="O13" s="1492">
        <v>4036</v>
      </c>
      <c r="P13" s="1493">
        <f t="shared" si="2"/>
        <v>43418</v>
      </c>
      <c r="Q13" s="1494">
        <f t="shared" si="3"/>
        <v>3618.1666666666665</v>
      </c>
      <c r="R13" s="1380"/>
    </row>
    <row r="14" spans="1:18" ht="19.5" customHeight="1" outlineLevel="1">
      <c r="A14" s="1381"/>
      <c r="B14" s="1382" t="s">
        <v>427</v>
      </c>
      <c r="C14" s="1407" t="s">
        <v>294</v>
      </c>
      <c r="D14" s="1401">
        <v>980</v>
      </c>
      <c r="E14" s="1402">
        <v>980</v>
      </c>
      <c r="F14" s="1403">
        <v>0</v>
      </c>
      <c r="G14" s="1404">
        <v>0</v>
      </c>
      <c r="H14" s="1401">
        <v>0</v>
      </c>
      <c r="I14" s="1403">
        <v>0</v>
      </c>
      <c r="J14" s="1401">
        <v>0</v>
      </c>
      <c r="K14" s="1403">
        <v>0</v>
      </c>
      <c r="L14" s="1401">
        <v>0</v>
      </c>
      <c r="M14" s="1403">
        <v>0</v>
      </c>
      <c r="N14" s="1404">
        <v>0</v>
      </c>
      <c r="O14" s="1401">
        <v>0</v>
      </c>
      <c r="P14" s="1405">
        <f t="shared" si="2"/>
        <v>1960</v>
      </c>
      <c r="Q14" s="1406">
        <f t="shared" si="3"/>
        <v>163.33333333333334</v>
      </c>
      <c r="R14" s="1393"/>
    </row>
    <row r="15" spans="1:18" ht="19.5" customHeight="1" outlineLevel="1">
      <c r="A15" s="1381"/>
      <c r="B15" s="1382" t="s">
        <v>427</v>
      </c>
      <c r="C15" s="1407" t="s">
        <v>305</v>
      </c>
      <c r="D15" s="1401">
        <v>0</v>
      </c>
      <c r="E15" s="1402">
        <v>0</v>
      </c>
      <c r="F15" s="1403">
        <v>0</v>
      </c>
      <c r="G15" s="1404">
        <v>0</v>
      </c>
      <c r="H15" s="1401">
        <v>0</v>
      </c>
      <c r="I15" s="1403">
        <v>0</v>
      </c>
      <c r="J15" s="1401">
        <v>0</v>
      </c>
      <c r="K15" s="1403">
        <v>0</v>
      </c>
      <c r="L15" s="1401">
        <v>0</v>
      </c>
      <c r="M15" s="1403">
        <v>0</v>
      </c>
      <c r="N15" s="1404">
        <v>0</v>
      </c>
      <c r="O15" s="1401">
        <v>0</v>
      </c>
      <c r="P15" s="1405">
        <f t="shared" si="2"/>
        <v>0</v>
      </c>
      <c r="Q15" s="1406">
        <f t="shared" si="3"/>
        <v>0</v>
      </c>
      <c r="R15" s="1393"/>
    </row>
    <row r="16" spans="1:18" ht="19.5" customHeight="1" outlineLevel="1">
      <c r="A16" s="1372"/>
      <c r="B16" s="1408" t="s">
        <v>432</v>
      </c>
      <c r="C16" s="1409" t="s">
        <v>308</v>
      </c>
      <c r="D16" s="1120">
        <v>0</v>
      </c>
      <c r="E16" s="1375">
        <v>0</v>
      </c>
      <c r="F16" s="1376">
        <v>0</v>
      </c>
      <c r="G16" s="1377">
        <v>0</v>
      </c>
      <c r="H16" s="1120">
        <v>0</v>
      </c>
      <c r="I16" s="1376">
        <v>0</v>
      </c>
      <c r="J16" s="1120">
        <v>0</v>
      </c>
      <c r="K16" s="1376">
        <v>0</v>
      </c>
      <c r="L16" s="1120">
        <v>0</v>
      </c>
      <c r="M16" s="1376">
        <v>0</v>
      </c>
      <c r="N16" s="1377">
        <v>0</v>
      </c>
      <c r="O16" s="1120">
        <v>0</v>
      </c>
      <c r="P16" s="1378">
        <f t="shared" si="2"/>
        <v>0</v>
      </c>
      <c r="Q16" s="1379">
        <f t="shared" si="3"/>
        <v>0</v>
      </c>
      <c r="R16" s="1380"/>
    </row>
    <row r="17" spans="1:18" ht="38.25" customHeight="1">
      <c r="A17" s="1338"/>
      <c r="B17" s="1410" t="s">
        <v>435</v>
      </c>
      <c r="C17" s="1411" t="s">
        <v>436</v>
      </c>
      <c r="D17" s="1412">
        <f t="shared" ref="D17:P17" si="4">D18+D24+D28</f>
        <v>262636</v>
      </c>
      <c r="E17" s="1413">
        <f t="shared" si="4"/>
        <v>282057</v>
      </c>
      <c r="F17" s="1412">
        <f t="shared" si="4"/>
        <v>237904</v>
      </c>
      <c r="G17" s="1413">
        <f t="shared" si="4"/>
        <v>343000</v>
      </c>
      <c r="H17" s="1412">
        <f t="shared" si="4"/>
        <v>433000</v>
      </c>
      <c r="I17" s="1413">
        <f t="shared" si="4"/>
        <v>693000</v>
      </c>
      <c r="J17" s="1412">
        <f t="shared" si="4"/>
        <v>373000</v>
      </c>
      <c r="K17" s="1413">
        <f t="shared" si="4"/>
        <v>373000</v>
      </c>
      <c r="L17" s="1412">
        <f t="shared" si="4"/>
        <v>253000</v>
      </c>
      <c r="M17" s="1413">
        <f t="shared" si="4"/>
        <v>343000</v>
      </c>
      <c r="N17" s="1412">
        <f t="shared" si="4"/>
        <v>253000</v>
      </c>
      <c r="O17" s="1414">
        <f t="shared" si="4"/>
        <v>343000</v>
      </c>
      <c r="P17" s="1415">
        <f t="shared" si="4"/>
        <v>4189597</v>
      </c>
      <c r="Q17" s="1416">
        <f t="shared" ref="Q17:Q18" si="5">IFERROR(AVERAGE(D17:O17),"")</f>
        <v>349133.08333333331</v>
      </c>
      <c r="R17" s="1346"/>
    </row>
    <row r="18" spans="1:18" ht="38.25" customHeight="1">
      <c r="A18" s="1338"/>
      <c r="B18" s="1417" t="s">
        <v>310</v>
      </c>
      <c r="C18" s="1418" t="s">
        <v>364</v>
      </c>
      <c r="D18" s="1419">
        <f t="shared" ref="D18:O18" si="6">SUM(D20:D23)</f>
        <v>157856</v>
      </c>
      <c r="E18" s="1420">
        <f t="shared" si="6"/>
        <v>145000</v>
      </c>
      <c r="F18" s="1421">
        <f t="shared" si="6"/>
        <v>119498</v>
      </c>
      <c r="G18" s="1422">
        <f t="shared" si="6"/>
        <v>205000</v>
      </c>
      <c r="H18" s="1419">
        <f t="shared" si="6"/>
        <v>305000</v>
      </c>
      <c r="I18" s="1421">
        <f t="shared" si="6"/>
        <v>305000</v>
      </c>
      <c r="J18" s="1419">
        <f t="shared" si="6"/>
        <v>155000</v>
      </c>
      <c r="K18" s="1421">
        <f t="shared" si="6"/>
        <v>155000</v>
      </c>
      <c r="L18" s="1419">
        <f t="shared" si="6"/>
        <v>155000</v>
      </c>
      <c r="M18" s="1421">
        <f t="shared" si="6"/>
        <v>155000</v>
      </c>
      <c r="N18" s="1422">
        <f t="shared" si="6"/>
        <v>155000</v>
      </c>
      <c r="O18" s="1419">
        <f t="shared" si="6"/>
        <v>155000</v>
      </c>
      <c r="P18" s="1423">
        <f>SUM(D18:O18)</f>
        <v>2167354</v>
      </c>
      <c r="Q18" s="1424">
        <f t="shared" si="5"/>
        <v>180612.83333333334</v>
      </c>
      <c r="R18" s="1346"/>
    </row>
    <row r="19" spans="1:18" ht="25.5" customHeight="1" outlineLevel="1">
      <c r="A19" s="1347"/>
      <c r="B19" s="1348"/>
      <c r="C19" s="1365" t="s">
        <v>357</v>
      </c>
      <c r="D19" s="1366">
        <f>(D18/'FY-2(月次)収入'!D4)</f>
        <v>0.45390788766170842</v>
      </c>
      <c r="E19" s="1367">
        <f>(E18/'FY-2(月次)収入'!E4)</f>
        <v>0.57598194991737639</v>
      </c>
      <c r="F19" s="1368">
        <f>(F18/'FY-2(月次)収入'!F3)</f>
        <v>1.7344693450998607</v>
      </c>
      <c r="G19" s="1369">
        <f>(G18/'FY-2(月次)収入'!G4)</f>
        <v>0.47940880709057321</v>
      </c>
      <c r="H19" s="1366">
        <f>(H18/'FY-2(月次)収入'!H4)</f>
        <v>0.656921257756517</v>
      </c>
      <c r="I19" s="1368">
        <f>(I18/'FY-2(月次)収入'!I4)</f>
        <v>0.55880046609455269</v>
      </c>
      <c r="J19" s="1366">
        <f>(J18/'FY-2(月次)収入'!J4)</f>
        <v>0.30132778630999824</v>
      </c>
      <c r="K19" s="1368">
        <f>(K18/'FY-2(月次)収入'!K4)</f>
        <v>0.29212422736180899</v>
      </c>
      <c r="L19" s="1366">
        <f>(L18/'FY-2(月次)収入'!L4)</f>
        <v>0.29975380871588969</v>
      </c>
      <c r="M19" s="1368">
        <f>(M18/'FY-2(月次)収入'!M4)</f>
        <v>0.28903019407253105</v>
      </c>
      <c r="N19" s="1369">
        <f>(N18/'FY-2(月次)収入'!N4)</f>
        <v>0.30423646470271798</v>
      </c>
      <c r="O19" s="1366">
        <f>(O18/'FY-2(月次)収入'!O4)</f>
        <v>0.36115866942966873</v>
      </c>
      <c r="P19" s="1370">
        <f>(P18/'FY-2(月次)収入'!P4)</f>
        <v>0.42713016183657937</v>
      </c>
      <c r="Q19" s="1371">
        <f>(Q18/'FY-2(月次)収入'!Q4)</f>
        <v>0.42713016183657937</v>
      </c>
      <c r="R19" s="1356"/>
    </row>
    <row r="20" spans="1:18" ht="19.5" customHeight="1" outlineLevel="1">
      <c r="A20" s="1425"/>
      <c r="B20" s="1348"/>
      <c r="C20" s="1374" t="s">
        <v>311</v>
      </c>
      <c r="D20" s="1120">
        <f>'FY-3(日次)出費'!G35</f>
        <v>39230</v>
      </c>
      <c r="E20" s="1375">
        <f>'FY-3(日次)出費'!G67</f>
        <v>13368</v>
      </c>
      <c r="F20" s="1376">
        <f>'FY-3(日次)出費'!G98</f>
        <v>12414</v>
      </c>
      <c r="G20" s="1473">
        <v>30000</v>
      </c>
      <c r="H20" s="1464">
        <v>30000</v>
      </c>
      <c r="I20" s="1472">
        <v>30000</v>
      </c>
      <c r="J20" s="1464">
        <v>30000</v>
      </c>
      <c r="K20" s="1472">
        <v>30000</v>
      </c>
      <c r="L20" s="1464">
        <v>30000</v>
      </c>
      <c r="M20" s="1472">
        <v>30000</v>
      </c>
      <c r="N20" s="1473">
        <v>30000</v>
      </c>
      <c r="O20" s="1119">
        <v>30000</v>
      </c>
      <c r="P20" s="1474">
        <f t="shared" ref="P20:P24" si="7">SUM(D20:O20)</f>
        <v>335012</v>
      </c>
      <c r="Q20" s="1475">
        <f t="shared" ref="Q20:Q23" si="8">IFERROR(AVERAGE(D20:O20), "¥0")</f>
        <v>27917.666666666668</v>
      </c>
      <c r="R20" s="1426"/>
    </row>
    <row r="21" spans="1:18" ht="19.5" customHeight="1" outlineLevel="1">
      <c r="A21" s="1425"/>
      <c r="B21" s="1427"/>
      <c r="C21" s="1428" t="s">
        <v>437</v>
      </c>
      <c r="D21" s="1389">
        <f>'FY-3(日次)出費'!H35</f>
        <v>83941</v>
      </c>
      <c r="E21" s="1397">
        <f>'FY-3(日次)出費'!H67</f>
        <v>86657</v>
      </c>
      <c r="F21" s="1388">
        <f>'FY-3(日次)出費'!H98</f>
        <v>86516</v>
      </c>
      <c r="G21" s="1485">
        <v>150000</v>
      </c>
      <c r="H21" s="1485">
        <v>250000</v>
      </c>
      <c r="I21" s="1485">
        <v>250000</v>
      </c>
      <c r="J21" s="1485">
        <v>100000</v>
      </c>
      <c r="K21" s="1485">
        <v>100000</v>
      </c>
      <c r="L21" s="1485">
        <v>100000</v>
      </c>
      <c r="M21" s="1485">
        <v>100000</v>
      </c>
      <c r="N21" s="1485">
        <v>100000</v>
      </c>
      <c r="O21" s="1486">
        <v>100000</v>
      </c>
      <c r="P21" s="1487">
        <f t="shared" si="7"/>
        <v>1507114</v>
      </c>
      <c r="Q21" s="1488">
        <f t="shared" si="8"/>
        <v>125592.83333333333</v>
      </c>
      <c r="R21" s="1426"/>
    </row>
    <row r="22" spans="1:18" ht="19.5" customHeight="1" outlineLevel="1">
      <c r="A22" s="1425"/>
      <c r="B22" s="1427"/>
      <c r="C22" s="1429" t="s">
        <v>313</v>
      </c>
      <c r="D22" s="1401">
        <f>'FY-3(日次)出費'!I35</f>
        <v>19397</v>
      </c>
      <c r="E22" s="1402">
        <f>'FY-3(日次)出費'!I67</f>
        <v>21331</v>
      </c>
      <c r="F22" s="1403">
        <f>'FY-3(日次)出費'!I98</f>
        <v>2570</v>
      </c>
      <c r="G22" s="1491">
        <v>10000</v>
      </c>
      <c r="H22" s="1490">
        <v>10000</v>
      </c>
      <c r="I22" s="1489">
        <v>10000</v>
      </c>
      <c r="J22" s="1490">
        <v>10000</v>
      </c>
      <c r="K22" s="1489">
        <v>10000</v>
      </c>
      <c r="L22" s="1490">
        <v>10000</v>
      </c>
      <c r="M22" s="1489">
        <v>10000</v>
      </c>
      <c r="N22" s="1489">
        <v>10000</v>
      </c>
      <c r="O22" s="1492">
        <v>10000</v>
      </c>
      <c r="P22" s="1493">
        <f t="shared" si="7"/>
        <v>133298</v>
      </c>
      <c r="Q22" s="1494">
        <f t="shared" si="8"/>
        <v>11108.166666666666</v>
      </c>
      <c r="R22" s="1426"/>
    </row>
    <row r="23" spans="1:18" ht="19.5" customHeight="1" outlineLevel="1">
      <c r="A23" s="1425"/>
      <c r="B23" s="1427"/>
      <c r="C23" s="1374" t="s">
        <v>438</v>
      </c>
      <c r="D23" s="1430">
        <f>'FY-3(日次)出費'!J35</f>
        <v>15288</v>
      </c>
      <c r="E23" s="1375">
        <f>'FY-3(日次)出費'!J67</f>
        <v>23644</v>
      </c>
      <c r="F23" s="1376">
        <f>'FY-3(日次)出費'!J98</f>
        <v>17998</v>
      </c>
      <c r="G23" s="1472">
        <v>15000</v>
      </c>
      <c r="H23" s="1472">
        <v>15000</v>
      </c>
      <c r="I23" s="1472">
        <v>15000</v>
      </c>
      <c r="J23" s="1472">
        <v>15000</v>
      </c>
      <c r="K23" s="1472">
        <v>15000</v>
      </c>
      <c r="L23" s="1472">
        <v>15000</v>
      </c>
      <c r="M23" s="1472">
        <v>15000</v>
      </c>
      <c r="N23" s="1472">
        <v>15000</v>
      </c>
      <c r="O23" s="1495">
        <v>15000</v>
      </c>
      <c r="P23" s="1474">
        <f t="shared" si="7"/>
        <v>191930</v>
      </c>
      <c r="Q23" s="1475">
        <f t="shared" si="8"/>
        <v>15994.166666666666</v>
      </c>
      <c r="R23" s="1426"/>
    </row>
    <row r="24" spans="1:18" ht="38.25" customHeight="1">
      <c r="A24" s="1338"/>
      <c r="B24" s="1417" t="s">
        <v>316</v>
      </c>
      <c r="C24" s="1418" t="s">
        <v>364</v>
      </c>
      <c r="D24" s="1419">
        <f t="shared" ref="D24:O24" si="9">SUM(D26:D27)</f>
        <v>36690</v>
      </c>
      <c r="E24" s="1420">
        <f t="shared" si="9"/>
        <v>89500</v>
      </c>
      <c r="F24" s="1421">
        <f t="shared" si="9"/>
        <v>82780</v>
      </c>
      <c r="G24" s="1422">
        <f t="shared" si="9"/>
        <v>90000</v>
      </c>
      <c r="H24" s="1419">
        <f t="shared" si="9"/>
        <v>90000</v>
      </c>
      <c r="I24" s="1421">
        <f t="shared" si="9"/>
        <v>60000</v>
      </c>
      <c r="J24" s="1419">
        <f t="shared" si="9"/>
        <v>90000</v>
      </c>
      <c r="K24" s="1421">
        <f t="shared" si="9"/>
        <v>90000</v>
      </c>
      <c r="L24" s="1419">
        <f t="shared" si="9"/>
        <v>60000</v>
      </c>
      <c r="M24" s="1421">
        <f t="shared" si="9"/>
        <v>60000</v>
      </c>
      <c r="N24" s="1422">
        <f t="shared" si="9"/>
        <v>60000</v>
      </c>
      <c r="O24" s="1419">
        <f t="shared" si="9"/>
        <v>60000</v>
      </c>
      <c r="P24" s="1423">
        <f t="shared" si="7"/>
        <v>868970</v>
      </c>
      <c r="Q24" s="1424">
        <f>IFERROR(AVERAGE(D24:O24),"")</f>
        <v>72414.166666666672</v>
      </c>
      <c r="R24" s="1346"/>
    </row>
    <row r="25" spans="1:18" ht="29.25" customHeight="1" outlineLevel="1">
      <c r="A25" s="1347"/>
      <c r="B25" s="1348"/>
      <c r="C25" s="1365" t="s">
        <v>357</v>
      </c>
      <c r="D25" s="1366">
        <f>(D24/'FY-2(月次)収入'!D4)</f>
        <v>0.10550045863513634</v>
      </c>
      <c r="E25" s="1367">
        <f>(E24/'FY-2(月次)収入'!E4)</f>
        <v>0.35551989322486333</v>
      </c>
      <c r="F25" s="1368">
        <f>(F24/'FY-2(月次)収入'!F3)</f>
        <v>1.2015211333023688</v>
      </c>
      <c r="G25" s="1369">
        <f>(G24/'FY-2(月次)収入'!G4)</f>
        <v>0.21047215921049556</v>
      </c>
      <c r="H25" s="1366">
        <f>(H24/'FY-2(月次)収入'!H4)</f>
        <v>0.19384561704290665</v>
      </c>
      <c r="I25" s="1368">
        <f>(I24/'FY-2(月次)収入'!I4)</f>
        <v>0.10992796054319069</v>
      </c>
      <c r="J25" s="1366">
        <f>(J24/'FY-2(月次)収入'!J4)</f>
        <v>0.1749645210832248</v>
      </c>
      <c r="K25" s="1368">
        <f>(K24/'FY-2(月次)収入'!K4)</f>
        <v>0.16962051911330844</v>
      </c>
      <c r="L25" s="1366">
        <f>(L24/'FY-2(月次)収入'!L4)</f>
        <v>0.11603373240615084</v>
      </c>
      <c r="M25" s="1368">
        <f>(M24/'FY-2(月次)収入'!M4)</f>
        <v>0.11188265577001202</v>
      </c>
      <c r="N25" s="1369">
        <f>(N24/'FY-2(月次)収入'!N4)</f>
        <v>0.11776895407847147</v>
      </c>
      <c r="O25" s="1366">
        <f>(O24/'FY-2(月次)収入'!O4)</f>
        <v>0.13980335590825888</v>
      </c>
      <c r="P25" s="1370">
        <f>(P24/'FY-2(月次)収入'!P4)</f>
        <v>0.1712518106092186</v>
      </c>
      <c r="Q25" s="1371">
        <f>(Q24/'FY-2(月次)収入'!Q4)</f>
        <v>0.17125181060921862</v>
      </c>
      <c r="R25" s="1356"/>
    </row>
    <row r="26" spans="1:18" ht="19.5" customHeight="1" outlineLevel="1">
      <c r="A26" s="1425"/>
      <c r="B26" s="1427"/>
      <c r="C26" s="1431" t="s">
        <v>439</v>
      </c>
      <c r="D26" s="1432">
        <f>'FY-3(日次)出費'!K35</f>
        <v>36690</v>
      </c>
      <c r="E26" s="1433">
        <f>'FY-3(日次)出費'!K67</f>
        <v>89500</v>
      </c>
      <c r="F26" s="1434">
        <f>'FY-3(日次)出費'!K98</f>
        <v>82780</v>
      </c>
      <c r="G26" s="1496">
        <v>60000</v>
      </c>
      <c r="H26" s="1497">
        <v>60000</v>
      </c>
      <c r="I26" s="1498">
        <v>60000</v>
      </c>
      <c r="J26" s="1497">
        <v>60000</v>
      </c>
      <c r="K26" s="1498">
        <v>60000</v>
      </c>
      <c r="L26" s="1497">
        <v>60000</v>
      </c>
      <c r="M26" s="1498">
        <v>60000</v>
      </c>
      <c r="N26" s="1496">
        <v>60000</v>
      </c>
      <c r="O26" s="1499">
        <v>60000</v>
      </c>
      <c r="P26" s="1500">
        <f t="shared" ref="P26:P28" si="10">SUM(D26:O26)</f>
        <v>748970</v>
      </c>
      <c r="Q26" s="1501">
        <f t="shared" ref="Q26:Q27" si="11">IFERROR(AVERAGE(D26:O26), "¥0")</f>
        <v>62414.166666666664</v>
      </c>
      <c r="R26" s="1426"/>
    </row>
    <row r="27" spans="1:18" ht="19.5" customHeight="1" outlineLevel="1">
      <c r="A27" s="1425"/>
      <c r="B27" s="1427"/>
      <c r="C27" s="1439" t="s">
        <v>318</v>
      </c>
      <c r="D27" s="1440">
        <f>'FY-3(日次)出費'!L35</f>
        <v>0</v>
      </c>
      <c r="E27" s="1441">
        <f>'FY-3(日次)出費'!L67</f>
        <v>0</v>
      </c>
      <c r="F27" s="1442">
        <f>'FY-3(日次)出費'!L98</f>
        <v>0</v>
      </c>
      <c r="G27" s="1502">
        <v>30000</v>
      </c>
      <c r="H27" s="1503">
        <v>30000</v>
      </c>
      <c r="I27" s="1504">
        <v>0</v>
      </c>
      <c r="J27" s="1503">
        <v>30000</v>
      </c>
      <c r="K27" s="1504">
        <v>30000</v>
      </c>
      <c r="L27" s="1503">
        <v>0</v>
      </c>
      <c r="M27" s="1504">
        <v>0</v>
      </c>
      <c r="N27" s="1502">
        <v>0</v>
      </c>
      <c r="O27" s="1505">
        <v>0</v>
      </c>
      <c r="P27" s="1506">
        <f t="shared" si="10"/>
        <v>120000</v>
      </c>
      <c r="Q27" s="1507">
        <f t="shared" si="11"/>
        <v>10000</v>
      </c>
      <c r="R27" s="1426"/>
    </row>
    <row r="28" spans="1:18" ht="38.25" customHeight="1">
      <c r="A28" s="1338"/>
      <c r="B28" s="1417" t="s">
        <v>320</v>
      </c>
      <c r="C28" s="1418" t="s">
        <v>364</v>
      </c>
      <c r="D28" s="1419">
        <f t="shared" ref="D28:O28" si="12">SUM(D30:D33)</f>
        <v>68090</v>
      </c>
      <c r="E28" s="1420">
        <f t="shared" si="12"/>
        <v>47557</v>
      </c>
      <c r="F28" s="1421">
        <f t="shared" si="12"/>
        <v>35626</v>
      </c>
      <c r="G28" s="1422">
        <f t="shared" si="12"/>
        <v>48000</v>
      </c>
      <c r="H28" s="1419">
        <f t="shared" si="12"/>
        <v>38000</v>
      </c>
      <c r="I28" s="1421">
        <f t="shared" si="12"/>
        <v>328000</v>
      </c>
      <c r="J28" s="1419">
        <f t="shared" si="12"/>
        <v>128000</v>
      </c>
      <c r="K28" s="1421">
        <f t="shared" si="12"/>
        <v>128000</v>
      </c>
      <c r="L28" s="1419">
        <f t="shared" si="12"/>
        <v>38000</v>
      </c>
      <c r="M28" s="1421">
        <f t="shared" si="12"/>
        <v>128000</v>
      </c>
      <c r="N28" s="1422">
        <f t="shared" si="12"/>
        <v>38000</v>
      </c>
      <c r="O28" s="1419">
        <f t="shared" si="12"/>
        <v>128000</v>
      </c>
      <c r="P28" s="1423">
        <f t="shared" si="10"/>
        <v>1153273</v>
      </c>
      <c r="Q28" s="1424">
        <f>IFERROR(AVERAGE(D28:O28),"")</f>
        <v>96106.083333333328</v>
      </c>
      <c r="R28" s="1346"/>
    </row>
    <row r="29" spans="1:18" ht="29.25" customHeight="1" outlineLevel="1">
      <c r="A29" s="1347"/>
      <c r="B29" s="1348"/>
      <c r="C29" s="1365" t="s">
        <v>357</v>
      </c>
      <c r="D29" s="1366">
        <f>(D28/'FY-2(月次)収入'!D4)</f>
        <v>0.19578975820295538</v>
      </c>
      <c r="E29" s="1367">
        <f>(E28/'FY-2(月次)収入'!E4)</f>
        <v>0.18891016270497013</v>
      </c>
      <c r="F29" s="1368">
        <f>(F28/'FY-2(月次)収入'!F3)</f>
        <v>0.51709823502090102</v>
      </c>
      <c r="G29" s="1369">
        <f>(G28/'FY-2(月次)収入'!G4)</f>
        <v>0.11225181824559763</v>
      </c>
      <c r="H29" s="1366">
        <f>(H28/'FY-2(月次)収入'!H4)</f>
        <v>8.1845927195893925E-2</v>
      </c>
      <c r="I29" s="1368">
        <f>(I28/'FY-2(月次)収入'!I4)</f>
        <v>0.60093951763610909</v>
      </c>
      <c r="J29" s="1366">
        <f>(J28/'FY-2(月次)収入'!J4)</f>
        <v>0.24883842998503081</v>
      </c>
      <c r="K29" s="1368">
        <f>(K28/'FY-2(月次)収入'!K4)</f>
        <v>0.24123807162781646</v>
      </c>
      <c r="L29" s="1366">
        <f>(L28/'FY-2(月次)収入'!L4)</f>
        <v>7.3488030523895534E-2</v>
      </c>
      <c r="M29" s="1368">
        <f>(M28/'FY-2(月次)収入'!M4)</f>
        <v>0.23868299897602566</v>
      </c>
      <c r="N29" s="1369">
        <f>(N28/'FY-2(月次)収入'!N4)</f>
        <v>7.4587004249698594E-2</v>
      </c>
      <c r="O29" s="1366">
        <f>(O28/'FY-2(月次)収入'!O4)</f>
        <v>0.29824715927095224</v>
      </c>
      <c r="P29" s="1370">
        <f>(P28/'FY-2(月次)収入'!P4)</f>
        <v>0.22728067640623423</v>
      </c>
      <c r="Q29" s="1371">
        <f>(Q28/'FY-2(月次)収入'!Q4)</f>
        <v>0.22728067640623423</v>
      </c>
      <c r="R29" s="1356"/>
    </row>
    <row r="30" spans="1:18" ht="19.5" customHeight="1" outlineLevel="1">
      <c r="A30" s="1446"/>
      <c r="B30" s="1447"/>
      <c r="C30" s="1448" t="s">
        <v>440</v>
      </c>
      <c r="D30" s="1120">
        <f>'FY-3(日次)出費'!M35</f>
        <v>49681</v>
      </c>
      <c r="E30" s="1375">
        <f>'FY-3(日次)出費'!M67</f>
        <v>33168</v>
      </c>
      <c r="F30" s="1376">
        <f>'FY-3(日次)出費'!M98</f>
        <v>12548</v>
      </c>
      <c r="G30" s="1473">
        <v>15000</v>
      </c>
      <c r="H30" s="1464">
        <v>15000</v>
      </c>
      <c r="I30" s="1472">
        <v>15000</v>
      </c>
      <c r="J30" s="1464">
        <v>15000</v>
      </c>
      <c r="K30" s="1472">
        <v>15000</v>
      </c>
      <c r="L30" s="1464">
        <v>15000</v>
      </c>
      <c r="M30" s="1472">
        <v>15000</v>
      </c>
      <c r="N30" s="1473">
        <v>15000</v>
      </c>
      <c r="O30" s="1119">
        <v>15000</v>
      </c>
      <c r="P30" s="1185">
        <f t="shared" ref="P30:P39" si="13">SUM(D30:O30)</f>
        <v>230397</v>
      </c>
      <c r="Q30" s="1186">
        <f t="shared" ref="Q30:Q33" si="14">IFERROR(AVERAGE(D30:O30), "¥0")</f>
        <v>19199.75</v>
      </c>
      <c r="R30" s="1451"/>
    </row>
    <row r="31" spans="1:18" ht="19.5" customHeight="1" outlineLevel="1">
      <c r="A31" s="1425"/>
      <c r="B31" s="1427"/>
      <c r="C31" s="1452" t="s">
        <v>441</v>
      </c>
      <c r="D31" s="1389">
        <f>'FY-3(日次)出費'!N35</f>
        <v>7451</v>
      </c>
      <c r="E31" s="1397">
        <f>'FY-3(日次)出費'!N67</f>
        <v>5834</v>
      </c>
      <c r="F31" s="1388">
        <f>'FY-3(日次)出費'!N98</f>
        <v>8428</v>
      </c>
      <c r="G31" s="1483">
        <v>20000</v>
      </c>
      <c r="H31" s="1484">
        <v>10000</v>
      </c>
      <c r="I31" s="1485">
        <v>300000</v>
      </c>
      <c r="J31" s="1484">
        <v>100000</v>
      </c>
      <c r="K31" s="1485">
        <v>100000</v>
      </c>
      <c r="L31" s="1484">
        <v>10000</v>
      </c>
      <c r="M31" s="1485">
        <v>100000</v>
      </c>
      <c r="N31" s="1483">
        <v>10000</v>
      </c>
      <c r="O31" s="1486">
        <v>100000</v>
      </c>
      <c r="P31" s="1487">
        <f t="shared" si="13"/>
        <v>771713</v>
      </c>
      <c r="Q31" s="1488">
        <f t="shared" si="14"/>
        <v>64309.416666666664</v>
      </c>
      <c r="R31" s="1426"/>
    </row>
    <row r="32" spans="1:18" ht="19.5" customHeight="1" outlineLevel="1">
      <c r="A32" s="1425"/>
      <c r="B32" s="1427"/>
      <c r="C32" s="1431" t="s">
        <v>442</v>
      </c>
      <c r="D32" s="1389">
        <f>'FY-3(日次)出費'!O35</f>
        <v>1308</v>
      </c>
      <c r="E32" s="1397">
        <f>'FY-3(日次)出費'!O67</f>
        <v>475</v>
      </c>
      <c r="F32" s="1388">
        <f>'FY-3(日次)出費'!O98</f>
        <v>6010</v>
      </c>
      <c r="G32" s="1483">
        <v>5000</v>
      </c>
      <c r="H32" s="1484">
        <v>5000</v>
      </c>
      <c r="I32" s="1485">
        <v>5000</v>
      </c>
      <c r="J32" s="1484">
        <v>5000</v>
      </c>
      <c r="K32" s="1485">
        <v>5000</v>
      </c>
      <c r="L32" s="1484">
        <v>5000</v>
      </c>
      <c r="M32" s="1485">
        <v>5000</v>
      </c>
      <c r="N32" s="1483">
        <v>5000</v>
      </c>
      <c r="O32" s="1486">
        <v>5000</v>
      </c>
      <c r="P32" s="1487">
        <f t="shared" si="13"/>
        <v>52793</v>
      </c>
      <c r="Q32" s="1488">
        <f t="shared" si="14"/>
        <v>4399.416666666667</v>
      </c>
      <c r="R32" s="1426"/>
    </row>
    <row r="33" spans="1:18" ht="19.5" customHeight="1" outlineLevel="1">
      <c r="A33" s="1425"/>
      <c r="B33" s="1427"/>
      <c r="C33" s="1453" t="s">
        <v>324</v>
      </c>
      <c r="D33" s="1120">
        <f>'FY-3(日次)出費'!P35</f>
        <v>9650</v>
      </c>
      <c r="E33" s="1375">
        <f>'FY-3(日次)出費'!P67</f>
        <v>8080</v>
      </c>
      <c r="F33" s="1376">
        <f>'FY-3(日次)出費'!P98</f>
        <v>8640</v>
      </c>
      <c r="G33" s="1473">
        <v>8000</v>
      </c>
      <c r="H33" s="1464">
        <v>8000</v>
      </c>
      <c r="I33" s="1472">
        <v>8000</v>
      </c>
      <c r="J33" s="1464">
        <v>8000</v>
      </c>
      <c r="K33" s="1472">
        <v>8000</v>
      </c>
      <c r="L33" s="1464">
        <v>8000</v>
      </c>
      <c r="M33" s="1472">
        <v>8000</v>
      </c>
      <c r="N33" s="1473">
        <v>8000</v>
      </c>
      <c r="O33" s="1119">
        <v>8000</v>
      </c>
      <c r="P33" s="1474">
        <f t="shared" si="13"/>
        <v>98370</v>
      </c>
      <c r="Q33" s="1475">
        <f t="shared" si="14"/>
        <v>8197.5</v>
      </c>
      <c r="R33" s="1426"/>
    </row>
    <row r="34" spans="1:18" ht="38.25" customHeight="1">
      <c r="A34" s="1338"/>
      <c r="B34" s="1417" t="s">
        <v>326</v>
      </c>
      <c r="C34" s="1418" t="s">
        <v>364</v>
      </c>
      <c r="D34" s="1419">
        <f t="shared" ref="D34:O34" si="15">SUM(D35:D36)</f>
        <v>0</v>
      </c>
      <c r="E34" s="1420">
        <f t="shared" si="15"/>
        <v>0</v>
      </c>
      <c r="F34" s="1421">
        <f t="shared" si="15"/>
        <v>0</v>
      </c>
      <c r="G34" s="1422">
        <f t="shared" si="15"/>
        <v>0</v>
      </c>
      <c r="H34" s="1419">
        <f t="shared" si="15"/>
        <v>0</v>
      </c>
      <c r="I34" s="1421">
        <f t="shared" si="15"/>
        <v>0</v>
      </c>
      <c r="J34" s="1419">
        <f t="shared" si="15"/>
        <v>0</v>
      </c>
      <c r="K34" s="1421">
        <f t="shared" si="15"/>
        <v>0</v>
      </c>
      <c r="L34" s="1419">
        <f t="shared" si="15"/>
        <v>0</v>
      </c>
      <c r="M34" s="1421">
        <f t="shared" si="15"/>
        <v>0</v>
      </c>
      <c r="N34" s="1422">
        <f t="shared" si="15"/>
        <v>0</v>
      </c>
      <c r="O34" s="1419">
        <f t="shared" si="15"/>
        <v>0</v>
      </c>
      <c r="P34" s="1423">
        <f t="shared" si="13"/>
        <v>0</v>
      </c>
      <c r="Q34" s="1424">
        <f>IFERROR(AVERAGE(D34:O34),"")</f>
        <v>0</v>
      </c>
      <c r="R34" s="1346"/>
    </row>
    <row r="35" spans="1:18" ht="19.5" customHeight="1" outlineLevel="1">
      <c r="A35" s="1425"/>
      <c r="B35" s="1348"/>
      <c r="C35" s="1508" t="s">
        <v>327</v>
      </c>
      <c r="D35" s="1401">
        <v>0</v>
      </c>
      <c r="E35" s="1402">
        <v>0</v>
      </c>
      <c r="F35" s="1402">
        <v>0</v>
      </c>
      <c r="G35" s="1402">
        <v>0</v>
      </c>
      <c r="H35" s="1402">
        <v>0</v>
      </c>
      <c r="I35" s="1402">
        <v>0</v>
      </c>
      <c r="J35" s="1402">
        <v>0</v>
      </c>
      <c r="K35" s="1402">
        <v>0</v>
      </c>
      <c r="L35" s="1402">
        <v>0</v>
      </c>
      <c r="M35" s="1402">
        <v>0</v>
      </c>
      <c r="N35" s="1403">
        <v>0</v>
      </c>
      <c r="O35" s="1401">
        <v>0</v>
      </c>
      <c r="P35" s="1405">
        <f t="shared" si="13"/>
        <v>0</v>
      </c>
      <c r="Q35" s="1406">
        <f t="shared" ref="Q35:Q36" si="16">IFERROR(AVERAGE(D35:O35), "¥0")</f>
        <v>0</v>
      </c>
      <c r="R35" s="1426"/>
    </row>
    <row r="36" spans="1:18" ht="19.5" customHeight="1" outlineLevel="1">
      <c r="A36" s="1425"/>
      <c r="B36" s="1454"/>
      <c r="C36" s="1509" t="s">
        <v>328</v>
      </c>
      <c r="D36" s="1120">
        <v>0</v>
      </c>
      <c r="E36" s="1375">
        <v>0</v>
      </c>
      <c r="F36" s="1375">
        <v>0</v>
      </c>
      <c r="G36" s="1375">
        <v>0</v>
      </c>
      <c r="H36" s="1375">
        <v>0</v>
      </c>
      <c r="I36" s="1375">
        <v>0</v>
      </c>
      <c r="J36" s="1375">
        <v>0</v>
      </c>
      <c r="K36" s="1375">
        <v>0</v>
      </c>
      <c r="L36" s="1375">
        <v>0</v>
      </c>
      <c r="M36" s="1375">
        <v>0</v>
      </c>
      <c r="N36" s="1375">
        <v>0</v>
      </c>
      <c r="O36" s="1375">
        <v>0</v>
      </c>
      <c r="P36" s="1378">
        <f t="shared" si="13"/>
        <v>0</v>
      </c>
      <c r="Q36" s="1379">
        <f t="shared" si="16"/>
        <v>0</v>
      </c>
      <c r="R36" s="1426"/>
    </row>
    <row r="37" spans="1:18" ht="38.25" customHeight="1">
      <c r="A37" s="1338"/>
      <c r="B37" s="1417" t="s">
        <v>443</v>
      </c>
      <c r="C37" s="1418" t="s">
        <v>364</v>
      </c>
      <c r="D37" s="1419">
        <f t="shared" ref="D37:O37" si="17">SUM(D38:D39)</f>
        <v>0</v>
      </c>
      <c r="E37" s="1420">
        <f t="shared" si="17"/>
        <v>0</v>
      </c>
      <c r="F37" s="1421">
        <f t="shared" si="17"/>
        <v>0</v>
      </c>
      <c r="G37" s="1422">
        <f t="shared" si="17"/>
        <v>0</v>
      </c>
      <c r="H37" s="1419">
        <f t="shared" si="17"/>
        <v>0</v>
      </c>
      <c r="I37" s="1421">
        <f t="shared" si="17"/>
        <v>0</v>
      </c>
      <c r="J37" s="1419">
        <f t="shared" si="17"/>
        <v>0</v>
      </c>
      <c r="K37" s="1421">
        <f t="shared" si="17"/>
        <v>0</v>
      </c>
      <c r="L37" s="1419">
        <f t="shared" si="17"/>
        <v>0</v>
      </c>
      <c r="M37" s="1421">
        <f t="shared" si="17"/>
        <v>0</v>
      </c>
      <c r="N37" s="1422">
        <f t="shared" si="17"/>
        <v>0</v>
      </c>
      <c r="O37" s="1419">
        <f t="shared" si="17"/>
        <v>0</v>
      </c>
      <c r="P37" s="1423">
        <f t="shared" si="13"/>
        <v>0</v>
      </c>
      <c r="Q37" s="1424">
        <f>IFERROR(AVERAGE(D37:O37),"")</f>
        <v>0</v>
      </c>
      <c r="R37" s="1346"/>
    </row>
    <row r="38" spans="1:18" ht="19.5" customHeight="1" outlineLevel="1">
      <c r="A38" s="1425"/>
      <c r="B38" s="1348"/>
      <c r="C38" s="1508" t="s">
        <v>444</v>
      </c>
      <c r="D38" s="1401">
        <v>0</v>
      </c>
      <c r="E38" s="1402">
        <v>0</v>
      </c>
      <c r="F38" s="1403">
        <v>0</v>
      </c>
      <c r="G38" s="1404">
        <v>0</v>
      </c>
      <c r="H38" s="1401">
        <v>0</v>
      </c>
      <c r="I38" s="1403">
        <v>0</v>
      </c>
      <c r="J38" s="1401">
        <v>0</v>
      </c>
      <c r="K38" s="1403">
        <v>0</v>
      </c>
      <c r="L38" s="1401">
        <v>0</v>
      </c>
      <c r="M38" s="1403">
        <v>0</v>
      </c>
      <c r="N38" s="1404">
        <v>0</v>
      </c>
      <c r="O38" s="1401">
        <v>0</v>
      </c>
      <c r="P38" s="1405">
        <f t="shared" si="13"/>
        <v>0</v>
      </c>
      <c r="Q38" s="1406">
        <f t="shared" ref="Q38:Q39" si="18">IFERROR(AVERAGE(D38:O38), "¥0")</f>
        <v>0</v>
      </c>
      <c r="R38" s="1426"/>
    </row>
    <row r="39" spans="1:18" ht="19.5" customHeight="1" outlineLevel="1">
      <c r="A39" s="1425"/>
      <c r="B39" s="1455"/>
      <c r="C39" s="1510" t="s">
        <v>445</v>
      </c>
      <c r="D39" s="1457">
        <v>0</v>
      </c>
      <c r="E39" s="1458">
        <v>0</v>
      </c>
      <c r="F39" s="1459">
        <v>0</v>
      </c>
      <c r="G39" s="1460">
        <v>0</v>
      </c>
      <c r="H39" s="1457">
        <v>0</v>
      </c>
      <c r="I39" s="1459">
        <v>0</v>
      </c>
      <c r="J39" s="1457">
        <v>0</v>
      </c>
      <c r="K39" s="1459">
        <v>0</v>
      </c>
      <c r="L39" s="1457">
        <v>0</v>
      </c>
      <c r="M39" s="1459">
        <v>0</v>
      </c>
      <c r="N39" s="1460">
        <v>0</v>
      </c>
      <c r="O39" s="1457">
        <v>0</v>
      </c>
      <c r="P39" s="1461">
        <f t="shared" si="13"/>
        <v>0</v>
      </c>
      <c r="Q39" s="1462">
        <f t="shared" si="18"/>
        <v>0</v>
      </c>
      <c r="R39" s="1426"/>
    </row>
    <row r="40" spans="1:18" ht="19.5" customHeight="1">
      <c r="A40" s="1426"/>
      <c r="B40" s="1426"/>
      <c r="C40" s="1463"/>
      <c r="D40" s="1464"/>
      <c r="E40" s="1464"/>
      <c r="F40" s="1464"/>
      <c r="G40" s="1464"/>
      <c r="H40" s="1464"/>
      <c r="I40" s="1464"/>
      <c r="J40" s="1464"/>
      <c r="K40" s="1464"/>
      <c r="L40" s="1464"/>
      <c r="M40" s="1464"/>
      <c r="N40" s="1464"/>
      <c r="O40" s="1464"/>
      <c r="P40" s="1465"/>
      <c r="Q40" s="1465"/>
      <c r="R40" s="1426"/>
    </row>
  </sheetData>
  <phoneticPr fontId="113"/>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5200C"/>
    <outlinePr summaryBelow="0" summaryRight="0"/>
  </sheetPr>
  <dimension ref="A1:R39"/>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1"/>
  <cols>
    <col min="1" max="1" width="2.453125" customWidth="1"/>
    <col min="2" max="2" width="11.08984375" customWidth="1"/>
    <col min="3" max="3" width="21.453125" customWidth="1"/>
    <col min="4" max="9" width="9.7265625" customWidth="1"/>
    <col min="10" max="10" width="10.7265625" customWidth="1"/>
    <col min="11" max="11" width="10.6328125" customWidth="1"/>
    <col min="12" max="12" width="10.7265625" customWidth="1"/>
    <col min="13" max="15" width="9.7265625" customWidth="1"/>
    <col min="16" max="16" width="11.90625" customWidth="1"/>
    <col min="17" max="17" width="8.7265625" customWidth="1"/>
    <col min="18" max="18" width="3.08984375" customWidth="1"/>
  </cols>
  <sheetData>
    <row r="1" spans="1:18" ht="19.5" customHeight="1">
      <c r="A1" s="1511"/>
      <c r="B1" s="1188"/>
      <c r="C1" s="1512"/>
      <c r="D1" s="1092" t="s">
        <v>140</v>
      </c>
      <c r="E1" s="1092" t="s">
        <v>140</v>
      </c>
      <c r="F1" s="1092" t="s">
        <v>140</v>
      </c>
      <c r="G1" s="1092" t="s">
        <v>140</v>
      </c>
      <c r="H1" s="1092" t="s">
        <v>140</v>
      </c>
      <c r="I1" s="1092" t="s">
        <v>140</v>
      </c>
      <c r="J1" s="1092" t="s">
        <v>140</v>
      </c>
      <c r="K1" s="1092" t="s">
        <v>140</v>
      </c>
      <c r="L1" s="1092" t="s">
        <v>140</v>
      </c>
      <c r="M1" s="1092" t="s">
        <v>140</v>
      </c>
      <c r="N1" s="1092" t="s">
        <v>140</v>
      </c>
      <c r="O1" s="1092" t="s">
        <v>140</v>
      </c>
      <c r="P1" s="1092" t="s">
        <v>140</v>
      </c>
      <c r="Q1" s="1092"/>
      <c r="R1" s="1511"/>
    </row>
    <row r="2" spans="1:18" ht="38.25" customHeight="1">
      <c r="A2" s="1511"/>
      <c r="B2" s="1513"/>
      <c r="C2" s="1514" t="s">
        <v>452</v>
      </c>
      <c r="D2" s="1331" t="s">
        <v>63</v>
      </c>
      <c r="E2" s="1333" t="s">
        <v>67</v>
      </c>
      <c r="F2" s="1331" t="s">
        <v>71</v>
      </c>
      <c r="G2" s="1333" t="s">
        <v>75</v>
      </c>
      <c r="H2" s="1331" t="s">
        <v>79</v>
      </c>
      <c r="I2" s="1333" t="s">
        <v>83</v>
      </c>
      <c r="J2" s="1331" t="s">
        <v>87</v>
      </c>
      <c r="K2" s="1333" t="s">
        <v>91</v>
      </c>
      <c r="L2" s="1331" t="s">
        <v>95</v>
      </c>
      <c r="M2" s="1333" t="s">
        <v>99</v>
      </c>
      <c r="N2" s="1334" t="s">
        <v>103</v>
      </c>
      <c r="O2" s="1331" t="s">
        <v>106</v>
      </c>
      <c r="P2" s="116" t="s">
        <v>109</v>
      </c>
      <c r="Q2" s="1336" t="s">
        <v>142</v>
      </c>
      <c r="R2" s="1511"/>
    </row>
    <row r="3" spans="1:18" ht="38.25" customHeight="1">
      <c r="A3" s="1511"/>
      <c r="B3" s="1515" t="s">
        <v>60</v>
      </c>
      <c r="C3" s="1516" t="s">
        <v>453</v>
      </c>
      <c r="D3" s="1342">
        <f t="shared" ref="D3:O3" si="0">SUM(D4:D8)</f>
        <v>362756</v>
      </c>
      <c r="E3" s="1343">
        <f t="shared" si="0"/>
        <v>280024</v>
      </c>
      <c r="F3" s="1343">
        <f t="shared" si="0"/>
        <v>68896</v>
      </c>
      <c r="G3" s="1343">
        <f t="shared" si="0"/>
        <v>473086</v>
      </c>
      <c r="H3" s="1343">
        <f t="shared" si="0"/>
        <v>502474</v>
      </c>
      <c r="I3" s="1343">
        <f t="shared" si="0"/>
        <v>584444</v>
      </c>
      <c r="J3" s="1343">
        <f t="shared" si="0"/>
        <v>524857</v>
      </c>
      <c r="K3" s="1343">
        <f t="shared" si="0"/>
        <v>584601.18299999996</v>
      </c>
      <c r="L3" s="1342">
        <f t="shared" si="0"/>
        <v>703578.01099999994</v>
      </c>
      <c r="M3" s="1343">
        <f t="shared" si="0"/>
        <v>752868.15100000007</v>
      </c>
      <c r="N3" s="1341">
        <f t="shared" si="0"/>
        <v>581951.13100000005</v>
      </c>
      <c r="O3" s="1342">
        <f t="shared" si="0"/>
        <v>773052.24699999997</v>
      </c>
      <c r="P3" s="1517">
        <f t="shared" ref="P3:P11" si="1">SUM(D3:O3)</f>
        <v>6192587.7230000012</v>
      </c>
      <c r="Q3" s="1518">
        <f>IFERROR(AVERAGE(D3:O3),"")</f>
        <v>516048.97691666678</v>
      </c>
      <c r="R3" s="1511"/>
    </row>
    <row r="4" spans="1:18" ht="19.5" customHeight="1" outlineLevel="1">
      <c r="A4" s="1511"/>
      <c r="B4" s="1519"/>
      <c r="C4" s="1520" t="s">
        <v>454</v>
      </c>
      <c r="D4" s="1521">
        <f t="shared" ref="D4:O4" si="2">D10-D11</f>
        <v>347771</v>
      </c>
      <c r="E4" s="1522">
        <f t="shared" si="2"/>
        <v>251744</v>
      </c>
      <c r="F4" s="1523">
        <f t="shared" si="2"/>
        <v>0</v>
      </c>
      <c r="G4" s="1522">
        <f t="shared" si="2"/>
        <v>427610</v>
      </c>
      <c r="H4" s="1524">
        <f t="shared" si="2"/>
        <v>464287</v>
      </c>
      <c r="I4" s="1524">
        <f t="shared" si="2"/>
        <v>545812</v>
      </c>
      <c r="J4" s="1521">
        <f t="shared" si="2"/>
        <v>514390</v>
      </c>
      <c r="K4" s="1522">
        <f t="shared" si="2"/>
        <v>530596.18299999996</v>
      </c>
      <c r="L4" s="1521">
        <f t="shared" si="2"/>
        <v>517091.011</v>
      </c>
      <c r="M4" s="1522">
        <f t="shared" si="2"/>
        <v>536276.15100000007</v>
      </c>
      <c r="N4" s="1524">
        <f t="shared" si="2"/>
        <v>509472.13099999999</v>
      </c>
      <c r="O4" s="1521">
        <f t="shared" si="2"/>
        <v>429174.24699999997</v>
      </c>
      <c r="P4" s="1525">
        <f t="shared" si="1"/>
        <v>5074223.7229999993</v>
      </c>
      <c r="Q4" s="1379">
        <f t="shared" ref="Q4:Q10" si="3">IFERROR(AVERAGE(D4:O4), "¥0")</f>
        <v>422851.97691666661</v>
      </c>
      <c r="R4" s="1511"/>
    </row>
    <row r="5" spans="1:18" ht="19.5" customHeight="1" outlineLevel="1">
      <c r="A5" s="1511"/>
      <c r="B5" s="1526"/>
      <c r="C5" s="1527" t="s">
        <v>266</v>
      </c>
      <c r="D5" s="1384" t="s">
        <v>114</v>
      </c>
      <c r="E5" s="1386" t="s">
        <v>114</v>
      </c>
      <c r="F5" s="1120">
        <v>28513</v>
      </c>
      <c r="G5" s="1386">
        <v>318</v>
      </c>
      <c r="H5" s="1384">
        <v>17116</v>
      </c>
      <c r="I5" s="1386">
        <v>0</v>
      </c>
      <c r="J5" s="1384">
        <v>2392</v>
      </c>
      <c r="K5" s="1386">
        <v>7764</v>
      </c>
      <c r="L5" s="1384">
        <v>128190</v>
      </c>
      <c r="M5" s="1386">
        <v>24803</v>
      </c>
      <c r="N5" s="1387">
        <v>4979</v>
      </c>
      <c r="O5" s="1387">
        <v>4374</v>
      </c>
      <c r="P5" s="1528">
        <f t="shared" si="1"/>
        <v>218449</v>
      </c>
      <c r="Q5" s="1399">
        <f t="shared" si="3"/>
        <v>21844.9</v>
      </c>
      <c r="R5" s="1511"/>
    </row>
    <row r="6" spans="1:18" ht="19.5" customHeight="1" outlineLevel="1">
      <c r="A6" s="1511"/>
      <c r="B6" s="1526"/>
      <c r="C6" s="1529" t="s">
        <v>267</v>
      </c>
      <c r="D6" s="1389">
        <v>0</v>
      </c>
      <c r="E6" s="1388">
        <v>20000</v>
      </c>
      <c r="F6" s="1389">
        <v>10000</v>
      </c>
      <c r="G6" s="1388">
        <v>0</v>
      </c>
      <c r="H6" s="1389">
        <v>18000</v>
      </c>
      <c r="I6" s="1388">
        <v>10000</v>
      </c>
      <c r="J6" s="1389">
        <v>0</v>
      </c>
      <c r="K6" s="1388">
        <v>0</v>
      </c>
      <c r="L6" s="1389">
        <v>39500</v>
      </c>
      <c r="M6" s="1388">
        <v>0</v>
      </c>
      <c r="N6" s="1390">
        <v>0</v>
      </c>
      <c r="O6" s="1389">
        <v>0</v>
      </c>
      <c r="P6" s="1528">
        <f t="shared" si="1"/>
        <v>97500</v>
      </c>
      <c r="Q6" s="1399">
        <f t="shared" si="3"/>
        <v>8125</v>
      </c>
      <c r="R6" s="1511"/>
    </row>
    <row r="7" spans="1:18" ht="19.5" customHeight="1" outlineLevel="1">
      <c r="A7" s="1511"/>
      <c r="B7" s="1526"/>
      <c r="C7" s="1520" t="s">
        <v>395</v>
      </c>
      <c r="D7" s="1120">
        <v>11000</v>
      </c>
      <c r="E7" s="1376">
        <v>5000</v>
      </c>
      <c r="F7" s="1120">
        <v>0</v>
      </c>
      <c r="G7" s="1376">
        <v>42000</v>
      </c>
      <c r="H7" s="1120">
        <v>981</v>
      </c>
      <c r="I7" s="1376">
        <v>21382</v>
      </c>
      <c r="J7" s="1389">
        <v>1323</v>
      </c>
      <c r="K7" s="1376">
        <v>42292</v>
      </c>
      <c r="L7" s="1376">
        <v>11500</v>
      </c>
      <c r="M7" s="1376">
        <v>190040</v>
      </c>
      <c r="N7" s="1377">
        <v>50217</v>
      </c>
      <c r="O7" s="1120">
        <v>329075</v>
      </c>
      <c r="P7" s="1525">
        <f t="shared" si="1"/>
        <v>704810</v>
      </c>
      <c r="Q7" s="1379">
        <f t="shared" si="3"/>
        <v>58734.166666666664</v>
      </c>
      <c r="R7" s="1511"/>
    </row>
    <row r="8" spans="1:18" ht="19.5" customHeight="1" outlineLevel="1">
      <c r="A8" s="1511"/>
      <c r="B8" s="1526"/>
      <c r="C8" s="1529" t="s">
        <v>269</v>
      </c>
      <c r="D8" s="1389">
        <v>3985</v>
      </c>
      <c r="E8" s="1388">
        <v>3280</v>
      </c>
      <c r="F8" s="1389">
        <v>30383</v>
      </c>
      <c r="G8" s="1388">
        <v>3158</v>
      </c>
      <c r="H8" s="1389">
        <v>2090</v>
      </c>
      <c r="I8" s="1388">
        <v>7250</v>
      </c>
      <c r="J8" s="1120">
        <v>6752</v>
      </c>
      <c r="K8" s="1388">
        <v>3949</v>
      </c>
      <c r="L8" s="1389">
        <v>7297</v>
      </c>
      <c r="M8" s="1388">
        <v>1749</v>
      </c>
      <c r="N8" s="1390">
        <v>17283</v>
      </c>
      <c r="O8" s="1389">
        <v>10429</v>
      </c>
      <c r="P8" s="1528">
        <f t="shared" si="1"/>
        <v>97605</v>
      </c>
      <c r="Q8" s="1399">
        <f t="shared" si="3"/>
        <v>8133.75</v>
      </c>
      <c r="R8" s="1511"/>
    </row>
    <row r="9" spans="1:18" ht="19.5" customHeight="1" outlineLevel="1">
      <c r="A9" s="1511"/>
      <c r="B9" s="1530"/>
      <c r="C9" s="1529" t="s">
        <v>455</v>
      </c>
      <c r="D9" s="1389">
        <v>0</v>
      </c>
      <c r="E9" s="1388">
        <v>230000</v>
      </c>
      <c r="F9" s="1389">
        <v>230000</v>
      </c>
      <c r="G9" s="1388">
        <v>0</v>
      </c>
      <c r="H9" s="1389">
        <v>0</v>
      </c>
      <c r="I9" s="1388">
        <v>0</v>
      </c>
      <c r="J9" s="1389">
        <v>0</v>
      </c>
      <c r="K9" s="1397">
        <v>0</v>
      </c>
      <c r="L9" s="1388">
        <v>0</v>
      </c>
      <c r="M9" s="1388">
        <v>0</v>
      </c>
      <c r="N9" s="1390">
        <v>0</v>
      </c>
      <c r="O9" s="1389">
        <v>0</v>
      </c>
      <c r="P9" s="1528">
        <f t="shared" si="1"/>
        <v>460000</v>
      </c>
      <c r="Q9" s="1399">
        <f t="shared" si="3"/>
        <v>38333.333333333336</v>
      </c>
      <c r="R9" s="1511"/>
    </row>
    <row r="10" spans="1:18" ht="19.5" customHeight="1" outlineLevel="1">
      <c r="A10" s="1511"/>
      <c r="B10" s="1530"/>
      <c r="C10" s="1520" t="s">
        <v>265</v>
      </c>
      <c r="D10" s="1120">
        <v>438020</v>
      </c>
      <c r="E10" s="1376">
        <v>396656</v>
      </c>
      <c r="F10" s="1120">
        <v>0</v>
      </c>
      <c r="G10" s="1376">
        <f t="shared" ref="G10:O10" si="4">G21</f>
        <v>544857</v>
      </c>
      <c r="H10" s="1376">
        <f t="shared" si="4"/>
        <v>588222</v>
      </c>
      <c r="I10" s="1376">
        <f t="shared" si="4"/>
        <v>687312</v>
      </c>
      <c r="J10" s="1376">
        <f t="shared" si="4"/>
        <v>648517</v>
      </c>
      <c r="K10" s="1376">
        <f t="shared" si="4"/>
        <v>668694</v>
      </c>
      <c r="L10" s="1376">
        <f t="shared" si="4"/>
        <v>653998</v>
      </c>
      <c r="M10" s="1376">
        <f t="shared" si="4"/>
        <v>568518</v>
      </c>
      <c r="N10" s="1376">
        <f t="shared" si="4"/>
        <v>660158</v>
      </c>
      <c r="O10" s="1376">
        <f t="shared" si="4"/>
        <v>563046</v>
      </c>
      <c r="P10" s="1531">
        <f t="shared" si="1"/>
        <v>6417998</v>
      </c>
      <c r="Q10" s="1532">
        <f t="shared" si="3"/>
        <v>534833.16666666663</v>
      </c>
      <c r="R10" s="1511"/>
    </row>
    <row r="11" spans="1:18" ht="38.25" customHeight="1">
      <c r="A11" s="1511"/>
      <c r="B11" s="1533" t="s">
        <v>271</v>
      </c>
      <c r="C11" s="1534" t="s">
        <v>456</v>
      </c>
      <c r="D11" s="1535">
        <f t="shared" ref="D11:O11" si="5">SUM(D13:D20)</f>
        <v>90249</v>
      </c>
      <c r="E11" s="1536">
        <f t="shared" si="5"/>
        <v>144912</v>
      </c>
      <c r="F11" s="1535">
        <f t="shared" si="5"/>
        <v>0</v>
      </c>
      <c r="G11" s="1536">
        <f t="shared" si="5"/>
        <v>117247</v>
      </c>
      <c r="H11" s="1535">
        <f t="shared" si="5"/>
        <v>123935</v>
      </c>
      <c r="I11" s="1536">
        <f t="shared" si="5"/>
        <v>141500</v>
      </c>
      <c r="J11" s="1535">
        <f t="shared" si="5"/>
        <v>134127</v>
      </c>
      <c r="K11" s="1536">
        <f t="shared" si="5"/>
        <v>138097.81699999998</v>
      </c>
      <c r="L11" s="1535">
        <f t="shared" si="5"/>
        <v>136906.989</v>
      </c>
      <c r="M11" s="1536">
        <f t="shared" si="5"/>
        <v>32241.848999999987</v>
      </c>
      <c r="N11" s="1537">
        <f t="shared" si="5"/>
        <v>150685.86900000001</v>
      </c>
      <c r="O11" s="1535">
        <f t="shared" si="5"/>
        <v>133871.753</v>
      </c>
      <c r="P11" s="1538">
        <f t="shared" si="1"/>
        <v>1343774.277</v>
      </c>
      <c r="Q11" s="1539">
        <f>IFERROR(AVERAGE(D11:O11),"")</f>
        <v>111981.18975000001</v>
      </c>
      <c r="R11" s="1511"/>
    </row>
    <row r="12" spans="1:18" ht="19.5" customHeight="1" outlineLevel="1">
      <c r="A12" s="1511"/>
      <c r="B12" s="1519"/>
      <c r="C12" s="1540" t="s">
        <v>457</v>
      </c>
      <c r="D12" s="1541">
        <f t="shared" ref="D12:Q12" si="6">(D11/D10)</f>
        <v>0.2060385370531026</v>
      </c>
      <c r="E12" s="1542">
        <f t="shared" si="6"/>
        <v>0.36533419386067523</v>
      </c>
      <c r="F12" s="1541" t="e">
        <f t="shared" si="6"/>
        <v>#DIV/0!</v>
      </c>
      <c r="G12" s="1542">
        <f t="shared" si="6"/>
        <v>0.21518857241441333</v>
      </c>
      <c r="H12" s="1541">
        <f t="shared" si="6"/>
        <v>0.21069426169031419</v>
      </c>
      <c r="I12" s="1542">
        <f t="shared" si="6"/>
        <v>0.20587447913029308</v>
      </c>
      <c r="J12" s="1541">
        <f t="shared" si="6"/>
        <v>0.20682110106597051</v>
      </c>
      <c r="K12" s="1542">
        <f t="shared" si="6"/>
        <v>0.20651870212683227</v>
      </c>
      <c r="L12" s="1541">
        <f t="shared" si="6"/>
        <v>0.20933854384875794</v>
      </c>
      <c r="M12" s="1542">
        <f t="shared" si="6"/>
        <v>5.6712098825366986E-2</v>
      </c>
      <c r="N12" s="1543">
        <f t="shared" si="6"/>
        <v>0.22825727931798145</v>
      </c>
      <c r="O12" s="1541">
        <f t="shared" si="6"/>
        <v>0.23776343851124063</v>
      </c>
      <c r="P12" s="1542">
        <f t="shared" si="6"/>
        <v>0.20937592641817587</v>
      </c>
      <c r="Q12" s="1544">
        <f t="shared" si="6"/>
        <v>0.2093759264181759</v>
      </c>
      <c r="R12" s="1511"/>
    </row>
    <row r="13" spans="1:18" ht="19.5" customHeight="1" outlineLevel="1">
      <c r="A13" s="1511"/>
      <c r="B13" s="1526"/>
      <c r="C13" s="1520" t="s">
        <v>272</v>
      </c>
      <c r="D13" s="1120">
        <v>18400</v>
      </c>
      <c r="E13" s="1376">
        <v>18400</v>
      </c>
      <c r="F13" s="1120">
        <v>0</v>
      </c>
      <c r="G13" s="1376">
        <v>21100</v>
      </c>
      <c r="H13" s="1120">
        <v>20200</v>
      </c>
      <c r="I13" s="1376">
        <v>20200</v>
      </c>
      <c r="J13" s="1376">
        <v>20200</v>
      </c>
      <c r="K13" s="1376">
        <v>20200</v>
      </c>
      <c r="L13" s="1376">
        <v>20200</v>
      </c>
      <c r="M13" s="1376">
        <v>20200</v>
      </c>
      <c r="N13" s="1376">
        <v>20200</v>
      </c>
      <c r="O13" s="1376">
        <v>20200</v>
      </c>
      <c r="P13" s="1525">
        <f t="shared" ref="P13:P30" si="7">SUM(D13:O13)</f>
        <v>219500</v>
      </c>
      <c r="Q13" s="1379">
        <f t="shared" ref="Q13:Q20" si="8">IFERROR(AVERAGE(D13:O13), "¥0")</f>
        <v>18291.666666666668</v>
      </c>
      <c r="R13" s="1511"/>
    </row>
    <row r="14" spans="1:18" ht="19.5" customHeight="1" outlineLevel="1">
      <c r="A14" s="1511"/>
      <c r="B14" s="1526"/>
      <c r="C14" s="1545" t="s">
        <v>273</v>
      </c>
      <c r="D14" s="1389">
        <v>11610</v>
      </c>
      <c r="E14" s="1388">
        <v>8670</v>
      </c>
      <c r="F14" s="1389">
        <v>0</v>
      </c>
      <c r="G14" s="1388">
        <v>21070</v>
      </c>
      <c r="H14" s="1388">
        <v>28420</v>
      </c>
      <c r="I14" s="1388">
        <v>45440</v>
      </c>
      <c r="J14" s="1388">
        <v>38280</v>
      </c>
      <c r="K14" s="1388">
        <v>42140</v>
      </c>
      <c r="L14" s="1388">
        <v>41030</v>
      </c>
      <c r="M14" s="1388">
        <v>22310</v>
      </c>
      <c r="N14" s="1388">
        <v>37120</v>
      </c>
      <c r="O14" s="1388">
        <v>20840</v>
      </c>
      <c r="P14" s="1528">
        <f t="shared" si="7"/>
        <v>316930</v>
      </c>
      <c r="Q14" s="1399">
        <f t="shared" si="8"/>
        <v>26410.833333333332</v>
      </c>
      <c r="R14" s="1511"/>
    </row>
    <row r="15" spans="1:18" ht="19.5" customHeight="1" outlineLevel="1">
      <c r="A15" s="1511"/>
      <c r="B15" s="1526"/>
      <c r="C15" s="1546" t="s">
        <v>274</v>
      </c>
      <c r="D15" s="1120">
        <v>20315</v>
      </c>
      <c r="E15" s="1376">
        <v>40630</v>
      </c>
      <c r="F15" s="1120">
        <v>0</v>
      </c>
      <c r="G15" s="1376">
        <v>23585</v>
      </c>
      <c r="H15" s="1376">
        <v>23585</v>
      </c>
      <c r="I15" s="1376">
        <v>23585</v>
      </c>
      <c r="J15" s="1376">
        <v>23585</v>
      </c>
      <c r="K15" s="1376">
        <v>23585</v>
      </c>
      <c r="L15" s="1120">
        <v>23585</v>
      </c>
      <c r="M15" s="1376">
        <v>30260</v>
      </c>
      <c r="N15" s="1377">
        <v>30260</v>
      </c>
      <c r="O15" s="1120">
        <v>30260</v>
      </c>
      <c r="P15" s="1525">
        <f t="shared" si="7"/>
        <v>293235</v>
      </c>
      <c r="Q15" s="1379">
        <f t="shared" si="8"/>
        <v>24436.25</v>
      </c>
      <c r="R15" s="1511"/>
    </row>
    <row r="16" spans="1:18" ht="19.5" customHeight="1" outlineLevel="1">
      <c r="A16" s="1511"/>
      <c r="B16" s="1526"/>
      <c r="C16" s="1545" t="s">
        <v>275</v>
      </c>
      <c r="D16" s="1389">
        <v>2409</v>
      </c>
      <c r="E16" s="1388">
        <v>2182</v>
      </c>
      <c r="F16" s="1389">
        <v>0</v>
      </c>
      <c r="G16" s="1388">
        <v>2997</v>
      </c>
      <c r="H16" s="1388">
        <v>3235</v>
      </c>
      <c r="I16" s="1388">
        <v>3780</v>
      </c>
      <c r="J16" s="1388">
        <v>3567</v>
      </c>
      <c r="K16" s="1388">
        <f t="shared" ref="K16:O16" si="9">K10*0.55%</f>
        <v>3677.8170000000005</v>
      </c>
      <c r="L16" s="1388">
        <f t="shared" si="9"/>
        <v>3596.9890000000005</v>
      </c>
      <c r="M16" s="1388">
        <f t="shared" si="9"/>
        <v>3126.8490000000002</v>
      </c>
      <c r="N16" s="1388">
        <f t="shared" si="9"/>
        <v>3630.8690000000001</v>
      </c>
      <c r="O16" s="1388">
        <f t="shared" si="9"/>
        <v>3096.7530000000002</v>
      </c>
      <c r="P16" s="1528">
        <f t="shared" si="7"/>
        <v>35299.276999999995</v>
      </c>
      <c r="Q16" s="1399">
        <f t="shared" si="8"/>
        <v>2941.6064166666661</v>
      </c>
      <c r="R16" s="1511"/>
    </row>
    <row r="17" spans="1:18" ht="19.5" customHeight="1" outlineLevel="1">
      <c r="A17" s="1511"/>
      <c r="B17" s="1526"/>
      <c r="C17" s="1546" t="s">
        <v>276</v>
      </c>
      <c r="D17" s="1120">
        <v>37515</v>
      </c>
      <c r="E17" s="1376">
        <f>37515*2</f>
        <v>75030</v>
      </c>
      <c r="F17" s="1120">
        <v>0</v>
      </c>
      <c r="G17" s="1376">
        <v>48495</v>
      </c>
      <c r="H17" s="1376">
        <v>48495</v>
      </c>
      <c r="I17" s="1376">
        <v>48495</v>
      </c>
      <c r="J17" s="1376">
        <v>48495</v>
      </c>
      <c r="K17" s="1376">
        <v>48495</v>
      </c>
      <c r="L17" s="1376">
        <v>48495</v>
      </c>
      <c r="M17" s="1376">
        <v>59475</v>
      </c>
      <c r="N17" s="1376">
        <v>59475</v>
      </c>
      <c r="O17" s="1376">
        <v>59475</v>
      </c>
      <c r="P17" s="1525">
        <f t="shared" si="7"/>
        <v>581940</v>
      </c>
      <c r="Q17" s="1379">
        <f t="shared" si="8"/>
        <v>48495</v>
      </c>
      <c r="R17" s="1511"/>
    </row>
    <row r="18" spans="1:18" ht="19.5" customHeight="1" outlineLevel="1">
      <c r="A18" s="1511"/>
      <c r="B18" s="1526"/>
      <c r="C18" s="1529" t="s">
        <v>400</v>
      </c>
      <c r="D18" s="1389">
        <v>0</v>
      </c>
      <c r="E18" s="1388">
        <v>0</v>
      </c>
      <c r="F18" s="1389">
        <v>0</v>
      </c>
      <c r="G18" s="1388">
        <v>0</v>
      </c>
      <c r="H18" s="1389">
        <v>0</v>
      </c>
      <c r="I18" s="1388">
        <v>0</v>
      </c>
      <c r="J18" s="1388">
        <v>0</v>
      </c>
      <c r="K18" s="1388">
        <v>0</v>
      </c>
      <c r="L18" s="1389">
        <v>0</v>
      </c>
      <c r="M18" s="1388">
        <v>0</v>
      </c>
      <c r="N18" s="1390">
        <v>0</v>
      </c>
      <c r="O18" s="1389">
        <v>0</v>
      </c>
      <c r="P18" s="1528">
        <f t="shared" si="7"/>
        <v>0</v>
      </c>
      <c r="Q18" s="1399">
        <f t="shared" si="8"/>
        <v>0</v>
      </c>
      <c r="R18" s="1511"/>
    </row>
    <row r="19" spans="1:18" ht="19.5" customHeight="1" outlineLevel="1">
      <c r="A19" s="1511"/>
      <c r="B19" s="1526"/>
      <c r="C19" s="1547" t="s">
        <v>278</v>
      </c>
      <c r="D19" s="1401">
        <v>0</v>
      </c>
      <c r="E19" s="1403">
        <v>0</v>
      </c>
      <c r="F19" s="1401">
        <v>0</v>
      </c>
      <c r="G19" s="1403">
        <v>0</v>
      </c>
      <c r="H19" s="1401">
        <v>0</v>
      </c>
      <c r="I19" s="1403">
        <v>0</v>
      </c>
      <c r="J19" s="1403">
        <v>0</v>
      </c>
      <c r="K19" s="1403">
        <v>0</v>
      </c>
      <c r="L19" s="1403">
        <v>0</v>
      </c>
      <c r="M19" s="1403">
        <v>-103130</v>
      </c>
      <c r="N19" s="1404">
        <v>0</v>
      </c>
      <c r="O19" s="1401">
        <v>0</v>
      </c>
      <c r="P19" s="1548">
        <f t="shared" si="7"/>
        <v>-103130</v>
      </c>
      <c r="Q19" s="1406">
        <f t="shared" si="8"/>
        <v>-8594.1666666666661</v>
      </c>
      <c r="R19" s="1511"/>
    </row>
    <row r="20" spans="1:18" ht="19.5" customHeight="1" outlineLevel="1">
      <c r="A20" s="1511"/>
      <c r="B20" s="1549"/>
      <c r="C20" s="1550" t="s">
        <v>280</v>
      </c>
      <c r="D20" s="1457">
        <v>0</v>
      </c>
      <c r="E20" s="1459">
        <v>0</v>
      </c>
      <c r="F20" s="1457">
        <v>0</v>
      </c>
      <c r="G20" s="1459">
        <v>0</v>
      </c>
      <c r="H20" s="1457">
        <v>0</v>
      </c>
      <c r="I20" s="1459">
        <v>0</v>
      </c>
      <c r="J20" s="1459">
        <v>0</v>
      </c>
      <c r="K20" s="1459">
        <v>0</v>
      </c>
      <c r="L20" s="1457">
        <v>0</v>
      </c>
      <c r="M20" s="1459">
        <v>0</v>
      </c>
      <c r="N20" s="1460">
        <v>0</v>
      </c>
      <c r="O20" s="1457">
        <v>0</v>
      </c>
      <c r="P20" s="1551">
        <f t="shared" si="7"/>
        <v>0</v>
      </c>
      <c r="Q20" s="1462">
        <f t="shared" si="8"/>
        <v>0</v>
      </c>
      <c r="R20" s="1511"/>
    </row>
    <row r="21" spans="1:18" ht="19.5" customHeight="1">
      <c r="A21" s="1511"/>
      <c r="B21" s="1533" t="s">
        <v>458</v>
      </c>
      <c r="C21" s="1534" t="s">
        <v>456</v>
      </c>
      <c r="D21" s="1536">
        <f t="shared" ref="D21:O21" si="10">SUM(D22:D29)</f>
        <v>90249</v>
      </c>
      <c r="E21" s="1536">
        <f t="shared" si="10"/>
        <v>144912</v>
      </c>
      <c r="F21" s="1536">
        <f t="shared" si="10"/>
        <v>0</v>
      </c>
      <c r="G21" s="1536">
        <f t="shared" si="10"/>
        <v>544857</v>
      </c>
      <c r="H21" s="1536">
        <f t="shared" si="10"/>
        <v>588222</v>
      </c>
      <c r="I21" s="1536">
        <f t="shared" si="10"/>
        <v>687312</v>
      </c>
      <c r="J21" s="1536">
        <f t="shared" si="10"/>
        <v>648517</v>
      </c>
      <c r="K21" s="1536">
        <f t="shared" si="10"/>
        <v>668694</v>
      </c>
      <c r="L21" s="1536">
        <f t="shared" si="10"/>
        <v>653998</v>
      </c>
      <c r="M21" s="1536">
        <f t="shared" si="10"/>
        <v>568518</v>
      </c>
      <c r="N21" s="1536">
        <f t="shared" si="10"/>
        <v>660158</v>
      </c>
      <c r="O21" s="1536">
        <f t="shared" si="10"/>
        <v>563046</v>
      </c>
      <c r="P21" s="1538">
        <f t="shared" si="7"/>
        <v>5818483</v>
      </c>
      <c r="Q21" s="1539">
        <f>IFERROR(AVERAGE(D21:O21),"")</f>
        <v>484873.58333333331</v>
      </c>
      <c r="R21" s="1511"/>
    </row>
    <row r="22" spans="1:18" ht="19.5" customHeight="1">
      <c r="A22" s="1511"/>
      <c r="B22" s="1526"/>
      <c r="C22" s="1520" t="s">
        <v>459</v>
      </c>
      <c r="D22" s="1120">
        <v>18400</v>
      </c>
      <c r="E22" s="1376">
        <v>18400</v>
      </c>
      <c r="F22" s="1120">
        <v>0</v>
      </c>
      <c r="G22" s="1376">
        <v>405800</v>
      </c>
      <c r="H22" s="1376">
        <v>405800</v>
      </c>
      <c r="I22" s="1376">
        <v>405800</v>
      </c>
      <c r="J22" s="1376">
        <v>405800</v>
      </c>
      <c r="K22" s="1376">
        <v>405800</v>
      </c>
      <c r="L22" s="1376">
        <v>405800</v>
      </c>
      <c r="M22" s="1376">
        <v>405800</v>
      </c>
      <c r="N22" s="1376">
        <v>405800</v>
      </c>
      <c r="O22" s="1376">
        <v>405800</v>
      </c>
      <c r="P22" s="1525">
        <f t="shared" si="7"/>
        <v>3689000</v>
      </c>
      <c r="Q22" s="1379">
        <f t="shared" ref="Q22:Q34" si="11">IFERROR(AVERAGE(D22:O22), "¥0")</f>
        <v>307416.66666666669</v>
      </c>
      <c r="R22" s="1511"/>
    </row>
    <row r="23" spans="1:18" ht="19.5" customHeight="1">
      <c r="A23" s="1511"/>
      <c r="B23" s="1526"/>
      <c r="C23" s="1529" t="s">
        <v>460</v>
      </c>
      <c r="D23" s="1389">
        <v>11610</v>
      </c>
      <c r="E23" s="1388">
        <v>8670</v>
      </c>
      <c r="F23" s="1389">
        <v>0</v>
      </c>
      <c r="G23" s="1388">
        <v>95200</v>
      </c>
      <c r="H23" s="1388">
        <v>95200</v>
      </c>
      <c r="I23" s="1388">
        <v>95200</v>
      </c>
      <c r="J23" s="1388">
        <v>95200</v>
      </c>
      <c r="K23" s="1388">
        <v>95200</v>
      </c>
      <c r="L23" s="1388">
        <v>95200</v>
      </c>
      <c r="M23" s="1388">
        <v>95200</v>
      </c>
      <c r="N23" s="1388">
        <v>95200</v>
      </c>
      <c r="O23" s="1388">
        <v>95200</v>
      </c>
      <c r="P23" s="1528">
        <f t="shared" si="7"/>
        <v>877080</v>
      </c>
      <c r="Q23" s="1399">
        <f t="shared" si="11"/>
        <v>73090</v>
      </c>
      <c r="R23" s="1511"/>
    </row>
    <row r="24" spans="1:18" ht="19.5" customHeight="1">
      <c r="A24" s="1511"/>
      <c r="B24" s="1526"/>
      <c r="C24" s="1547" t="s">
        <v>461</v>
      </c>
      <c r="D24" s="1401">
        <v>20315</v>
      </c>
      <c r="E24" s="1403">
        <v>40630</v>
      </c>
      <c r="F24" s="1401">
        <v>0</v>
      </c>
      <c r="G24" s="1403">
        <v>21266</v>
      </c>
      <c r="H24" s="1403">
        <v>70875</v>
      </c>
      <c r="I24" s="1403">
        <v>158446</v>
      </c>
      <c r="J24" s="1403">
        <v>119122</v>
      </c>
      <c r="K24" s="1403">
        <v>136568</v>
      </c>
      <c r="L24" s="1403">
        <v>137195</v>
      </c>
      <c r="M24" s="1403">
        <v>55367</v>
      </c>
      <c r="N24" s="1404">
        <v>137572</v>
      </c>
      <c r="O24" s="1401">
        <v>47170</v>
      </c>
      <c r="P24" s="1548">
        <f t="shared" si="7"/>
        <v>944526</v>
      </c>
      <c r="Q24" s="1406">
        <f t="shared" si="11"/>
        <v>78710.5</v>
      </c>
      <c r="R24" s="1511"/>
    </row>
    <row r="25" spans="1:18" ht="19.5" customHeight="1">
      <c r="A25" s="1511"/>
      <c r="B25" s="1526"/>
      <c r="C25" s="1547" t="s">
        <v>462</v>
      </c>
      <c r="D25" s="1401">
        <v>2409</v>
      </c>
      <c r="E25" s="1403">
        <v>2182</v>
      </c>
      <c r="F25" s="1401">
        <v>0</v>
      </c>
      <c r="G25" s="1403">
        <v>0</v>
      </c>
      <c r="H25" s="1403">
        <v>0</v>
      </c>
      <c r="I25" s="1403">
        <v>6541</v>
      </c>
      <c r="J25" s="1403">
        <v>4805</v>
      </c>
      <c r="K25" s="1403">
        <v>8298</v>
      </c>
      <c r="L25" s="1403">
        <v>3144</v>
      </c>
      <c r="M25" s="1403">
        <v>0</v>
      </c>
      <c r="N25" s="1403">
        <v>8499</v>
      </c>
      <c r="O25" s="1403">
        <v>0</v>
      </c>
      <c r="P25" s="1548">
        <f t="shared" si="7"/>
        <v>35878</v>
      </c>
      <c r="Q25" s="1406">
        <f t="shared" si="11"/>
        <v>2989.8333333333335</v>
      </c>
      <c r="R25" s="1511"/>
    </row>
    <row r="26" spans="1:18" ht="19.5" customHeight="1">
      <c r="A26" s="1511"/>
      <c r="B26" s="1526"/>
      <c r="C26" s="1520" t="s">
        <v>463</v>
      </c>
      <c r="D26" s="1120">
        <v>37515</v>
      </c>
      <c r="E26" s="1376">
        <f>37515*2</f>
        <v>75030</v>
      </c>
      <c r="F26" s="1120">
        <v>0</v>
      </c>
      <c r="G26" s="1376">
        <v>0</v>
      </c>
      <c r="H26" s="1376">
        <v>149</v>
      </c>
      <c r="I26" s="1376">
        <v>815</v>
      </c>
      <c r="J26" s="1376">
        <v>3080</v>
      </c>
      <c r="K26" s="1376">
        <v>2318</v>
      </c>
      <c r="L26" s="1376">
        <v>1069</v>
      </c>
      <c r="M26" s="1376">
        <v>561</v>
      </c>
      <c r="N26" s="1376">
        <v>667</v>
      </c>
      <c r="O26" s="1376">
        <v>2456</v>
      </c>
      <c r="P26" s="1525">
        <f t="shared" si="7"/>
        <v>123660</v>
      </c>
      <c r="Q26" s="1379">
        <f t="shared" si="11"/>
        <v>10305</v>
      </c>
      <c r="R26" s="1511"/>
    </row>
    <row r="27" spans="1:18" ht="19.5" customHeight="1">
      <c r="A27" s="1511"/>
      <c r="B27" s="1526"/>
      <c r="C27" s="1529" t="s">
        <v>464</v>
      </c>
      <c r="D27" s="1389">
        <v>0</v>
      </c>
      <c r="E27" s="1388">
        <v>0</v>
      </c>
      <c r="F27" s="1389">
        <v>0</v>
      </c>
      <c r="G27" s="1388">
        <v>0</v>
      </c>
      <c r="H27" s="1389">
        <v>-4142</v>
      </c>
      <c r="I27" s="1388">
        <v>0</v>
      </c>
      <c r="J27" s="1388">
        <v>0</v>
      </c>
      <c r="K27" s="1388">
        <v>0</v>
      </c>
      <c r="L27" s="1389">
        <v>0</v>
      </c>
      <c r="M27" s="1388">
        <v>0</v>
      </c>
      <c r="N27" s="1390">
        <v>0</v>
      </c>
      <c r="O27" s="1389">
        <v>0</v>
      </c>
      <c r="P27" s="1528">
        <f t="shared" si="7"/>
        <v>-4142</v>
      </c>
      <c r="Q27" s="1399">
        <f t="shared" si="11"/>
        <v>-345.16666666666669</v>
      </c>
      <c r="R27" s="1511"/>
    </row>
    <row r="28" spans="1:18" ht="19.5" customHeight="1">
      <c r="A28" s="1511"/>
      <c r="B28" s="1526"/>
      <c r="C28" s="1547" t="s">
        <v>465</v>
      </c>
      <c r="D28" s="1401">
        <v>0</v>
      </c>
      <c r="E28" s="1403">
        <v>0</v>
      </c>
      <c r="F28" s="1401">
        <v>0</v>
      </c>
      <c r="G28" s="1403">
        <v>22591</v>
      </c>
      <c r="H28" s="1401">
        <v>20340</v>
      </c>
      <c r="I28" s="1403">
        <v>20510</v>
      </c>
      <c r="J28" s="1403">
        <v>20510</v>
      </c>
      <c r="K28" s="1403">
        <v>20510</v>
      </c>
      <c r="L28" s="1403">
        <v>11590</v>
      </c>
      <c r="M28" s="1403">
        <v>11590</v>
      </c>
      <c r="N28" s="1404">
        <v>12420</v>
      </c>
      <c r="O28" s="1401">
        <v>12420</v>
      </c>
      <c r="P28" s="1548">
        <f t="shared" si="7"/>
        <v>152481</v>
      </c>
      <c r="Q28" s="1406">
        <f t="shared" si="11"/>
        <v>12706.75</v>
      </c>
      <c r="R28" s="1511"/>
    </row>
    <row r="29" spans="1:18" ht="19.5" customHeight="1">
      <c r="A29" s="1511"/>
      <c r="B29" s="1552"/>
      <c r="C29" s="1529" t="s">
        <v>466</v>
      </c>
      <c r="D29" s="1389">
        <v>0</v>
      </c>
      <c r="E29" s="1388">
        <v>0</v>
      </c>
      <c r="F29" s="1389">
        <v>0</v>
      </c>
      <c r="G29" s="1388">
        <v>0</v>
      </c>
      <c r="H29" s="1389">
        <v>0</v>
      </c>
      <c r="I29" s="1388">
        <v>0</v>
      </c>
      <c r="J29" s="1388">
        <v>0</v>
      </c>
      <c r="K29" s="1388">
        <v>0</v>
      </c>
      <c r="L29" s="1389">
        <v>0</v>
      </c>
      <c r="M29" s="1388">
        <v>0</v>
      </c>
      <c r="N29" s="1390">
        <v>0</v>
      </c>
      <c r="O29" s="1389">
        <v>0</v>
      </c>
      <c r="P29" s="1528">
        <f t="shared" si="7"/>
        <v>0</v>
      </c>
      <c r="Q29" s="1399">
        <f t="shared" si="11"/>
        <v>0</v>
      </c>
      <c r="R29" s="1511"/>
    </row>
    <row r="30" spans="1:18" ht="19.5" customHeight="1">
      <c r="A30" s="1511"/>
      <c r="B30" s="1552"/>
      <c r="C30" s="1520" t="s">
        <v>467</v>
      </c>
      <c r="D30" s="1553"/>
      <c r="E30" s="1554"/>
      <c r="F30" s="1553"/>
      <c r="G30" s="1554">
        <v>204.75</v>
      </c>
      <c r="H30" s="1554">
        <v>225.5</v>
      </c>
      <c r="I30" s="1554">
        <v>231.25</v>
      </c>
      <c r="J30" s="1554">
        <v>211.5</v>
      </c>
      <c r="K30" s="1554">
        <v>249</v>
      </c>
      <c r="L30" s="1553">
        <v>216.5</v>
      </c>
      <c r="M30" s="1554">
        <v>199</v>
      </c>
      <c r="N30" s="1555">
        <v>225.5</v>
      </c>
      <c r="O30" s="1553">
        <v>225</v>
      </c>
      <c r="P30" s="1556">
        <f t="shared" si="7"/>
        <v>1988</v>
      </c>
      <c r="Q30" s="1406">
        <f t="shared" si="11"/>
        <v>220.88888888888889</v>
      </c>
      <c r="R30" s="1511"/>
    </row>
    <row r="31" spans="1:18" ht="19.5" customHeight="1">
      <c r="A31" s="1511"/>
      <c r="B31" s="1552"/>
      <c r="C31" s="1557" t="s">
        <v>468</v>
      </c>
      <c r="D31" s="1558"/>
      <c r="E31" s="1559"/>
      <c r="F31" s="1558"/>
      <c r="G31" s="1559">
        <f t="shared" ref="G31:O31" si="12">G21/G30</f>
        <v>2661.0842490842492</v>
      </c>
      <c r="H31" s="1559">
        <f t="shared" si="12"/>
        <v>2608.5232815964523</v>
      </c>
      <c r="I31" s="1559">
        <f t="shared" si="12"/>
        <v>2972.16</v>
      </c>
      <c r="J31" s="1559">
        <f t="shared" si="12"/>
        <v>3066.274231678487</v>
      </c>
      <c r="K31" s="1559">
        <f t="shared" si="12"/>
        <v>2685.5180722891564</v>
      </c>
      <c r="L31" s="1559">
        <f t="shared" si="12"/>
        <v>3020.7759815242493</v>
      </c>
      <c r="M31" s="1559">
        <f t="shared" si="12"/>
        <v>2856.8743718592964</v>
      </c>
      <c r="N31" s="1559">
        <f t="shared" si="12"/>
        <v>2927.529933481153</v>
      </c>
      <c r="O31" s="1559">
        <f t="shared" si="12"/>
        <v>2502.4266666666667</v>
      </c>
      <c r="P31" s="1560" t="s">
        <v>114</v>
      </c>
      <c r="Q31" s="1561">
        <f t="shared" si="11"/>
        <v>2811.2407542421902</v>
      </c>
      <c r="R31" s="1511"/>
    </row>
    <row r="32" spans="1:18" ht="19.5" customHeight="1">
      <c r="A32" s="1511"/>
      <c r="B32" s="1552"/>
      <c r="C32" s="1520" t="s">
        <v>469</v>
      </c>
      <c r="D32" s="1120"/>
      <c r="E32" s="1376"/>
      <c r="F32" s="1120"/>
      <c r="G32" s="1376">
        <f t="shared" ref="G32:O32" si="13">G23+G24+G25</f>
        <v>116466</v>
      </c>
      <c r="H32" s="1376">
        <f t="shared" si="13"/>
        <v>166075</v>
      </c>
      <c r="I32" s="1376">
        <f t="shared" si="13"/>
        <v>260187</v>
      </c>
      <c r="J32" s="1376">
        <f t="shared" si="13"/>
        <v>219127</v>
      </c>
      <c r="K32" s="1376">
        <f t="shared" si="13"/>
        <v>240066</v>
      </c>
      <c r="L32" s="1376">
        <f t="shared" si="13"/>
        <v>235539</v>
      </c>
      <c r="M32" s="1376">
        <f t="shared" si="13"/>
        <v>150567</v>
      </c>
      <c r="N32" s="1376">
        <f t="shared" si="13"/>
        <v>241271</v>
      </c>
      <c r="O32" s="1376">
        <f t="shared" si="13"/>
        <v>142370</v>
      </c>
      <c r="P32" s="1548">
        <f t="shared" ref="P32:P33" si="14">SUM(D32:O32)</f>
        <v>1771668</v>
      </c>
      <c r="Q32" s="1406">
        <f t="shared" si="11"/>
        <v>196852</v>
      </c>
      <c r="R32" s="1511"/>
    </row>
    <row r="33" spans="1:18" ht="19.5" customHeight="1">
      <c r="A33" s="1511"/>
      <c r="B33" s="1552"/>
      <c r="C33" s="1529" t="s">
        <v>470</v>
      </c>
      <c r="D33" s="1389"/>
      <c r="E33" s="1388"/>
      <c r="F33" s="1389"/>
      <c r="G33" s="1562">
        <v>36.75</v>
      </c>
      <c r="H33" s="1563">
        <v>51</v>
      </c>
      <c r="I33" s="1562">
        <v>73.5</v>
      </c>
      <c r="J33" s="1563">
        <v>67.5</v>
      </c>
      <c r="K33" s="1562">
        <v>73</v>
      </c>
      <c r="L33" s="1562">
        <v>72.5</v>
      </c>
      <c r="M33" s="1562">
        <v>47</v>
      </c>
      <c r="N33" s="1562">
        <v>73.5</v>
      </c>
      <c r="O33" s="1562">
        <v>45</v>
      </c>
      <c r="P33" s="1564">
        <f t="shared" si="14"/>
        <v>539.75</v>
      </c>
      <c r="Q33" s="1399">
        <f t="shared" si="11"/>
        <v>59.972222222222221</v>
      </c>
      <c r="R33" s="1511"/>
    </row>
    <row r="34" spans="1:18" ht="19.5" customHeight="1">
      <c r="A34" s="1511"/>
      <c r="B34" s="1549"/>
      <c r="C34" s="1565" t="s">
        <v>471</v>
      </c>
      <c r="D34" s="1566">
        <v>0</v>
      </c>
      <c r="E34" s="1567">
        <v>0</v>
      </c>
      <c r="F34" s="1566">
        <v>0</v>
      </c>
      <c r="G34" s="1567">
        <f t="shared" ref="G34:O34" si="15">G32/G33</f>
        <v>3169.1428571428573</v>
      </c>
      <c r="H34" s="1567">
        <f t="shared" si="15"/>
        <v>3256.372549019608</v>
      </c>
      <c r="I34" s="1567">
        <f t="shared" si="15"/>
        <v>3539.9591836734694</v>
      </c>
      <c r="J34" s="1567">
        <f t="shared" si="15"/>
        <v>3246.3259259259257</v>
      </c>
      <c r="K34" s="1567">
        <f t="shared" si="15"/>
        <v>3288.5753424657532</v>
      </c>
      <c r="L34" s="1567">
        <f t="shared" si="15"/>
        <v>3248.8137931034485</v>
      </c>
      <c r="M34" s="1567">
        <f t="shared" si="15"/>
        <v>3203.5531914893618</v>
      </c>
      <c r="N34" s="1567">
        <f t="shared" si="15"/>
        <v>3282.5986394557822</v>
      </c>
      <c r="O34" s="1567">
        <f t="shared" si="15"/>
        <v>3163.7777777777778</v>
      </c>
      <c r="P34" s="1568" t="s">
        <v>114</v>
      </c>
      <c r="Q34" s="1569">
        <f t="shared" si="11"/>
        <v>2449.9266050044985</v>
      </c>
      <c r="R34" s="1511"/>
    </row>
    <row r="35" spans="1:18" ht="19.5" customHeight="1">
      <c r="A35" s="1511"/>
      <c r="B35" s="1570"/>
      <c r="C35" s="1571"/>
      <c r="D35" s="1464"/>
      <c r="E35" s="1464"/>
      <c r="F35" s="1464"/>
      <c r="G35" s="1464"/>
      <c r="H35" s="1464"/>
      <c r="I35" s="1464"/>
      <c r="J35" s="1464"/>
      <c r="K35" s="1464"/>
      <c r="L35" s="1464"/>
      <c r="M35" s="1464"/>
      <c r="N35" s="1464"/>
      <c r="O35" s="1464"/>
      <c r="P35" s="1465"/>
      <c r="Q35" s="1572"/>
      <c r="R35" s="1511"/>
    </row>
    <row r="36" spans="1:18" ht="19.5" customHeight="1">
      <c r="A36" s="1511"/>
      <c r="B36" s="1570"/>
      <c r="C36" s="1571"/>
      <c r="D36" s="1464"/>
      <c r="E36" s="1464"/>
      <c r="F36" s="1464"/>
      <c r="G36" s="1464" t="s">
        <v>472</v>
      </c>
      <c r="H36" s="1464" t="s">
        <v>473</v>
      </c>
      <c r="I36" s="1464" t="s">
        <v>474</v>
      </c>
      <c r="J36" s="1464"/>
      <c r="K36" s="1464"/>
      <c r="L36" s="1464"/>
      <c r="M36" s="1464"/>
      <c r="N36" s="1464"/>
      <c r="O36" s="1464"/>
      <c r="P36" s="1465"/>
      <c r="Q36" s="1572"/>
      <c r="R36" s="1511"/>
    </row>
    <row r="37" spans="1:18" ht="19.5" customHeight="1">
      <c r="A37" s="1511"/>
      <c r="B37" s="1570"/>
      <c r="C37" s="1571"/>
      <c r="D37" s="1464"/>
      <c r="E37" s="1464"/>
      <c r="F37" s="1464"/>
      <c r="G37" s="1464">
        <v>3175</v>
      </c>
      <c r="H37" s="1573">
        <v>80</v>
      </c>
      <c r="I37" s="1464">
        <f>G37*H37</f>
        <v>254000</v>
      </c>
      <c r="J37" s="1464"/>
      <c r="K37" s="1464"/>
      <c r="L37" s="1464"/>
      <c r="M37" s="1464"/>
      <c r="N37" s="1464"/>
      <c r="O37" s="1464"/>
      <c r="P37" s="1465"/>
      <c r="Q37" s="1572"/>
      <c r="R37" s="1511"/>
    </row>
    <row r="38" spans="1:18" ht="19.5" customHeight="1">
      <c r="A38" s="1511"/>
      <c r="B38" s="1570"/>
      <c r="C38" s="1571"/>
      <c r="D38" s="1464"/>
      <c r="E38" s="1464"/>
      <c r="F38" s="1464"/>
      <c r="G38" s="1464"/>
      <c r="H38" s="1464"/>
      <c r="I38" s="1464"/>
      <c r="J38" s="1464"/>
      <c r="K38" s="1464"/>
      <c r="L38" s="1464"/>
      <c r="M38" s="1464"/>
      <c r="N38" s="1464"/>
      <c r="O38" s="1464"/>
      <c r="P38" s="1465"/>
      <c r="Q38" s="1572"/>
      <c r="R38" s="1511"/>
    </row>
    <row r="39" spans="1:18" ht="19.5" customHeight="1">
      <c r="A39" s="1511"/>
      <c r="B39" s="1570"/>
      <c r="C39" s="1571"/>
      <c r="D39" s="1464"/>
      <c r="E39" s="1464"/>
      <c r="F39" s="1464"/>
      <c r="G39" s="1464"/>
      <c r="H39" s="1464"/>
      <c r="I39" s="1464"/>
      <c r="J39" s="1464"/>
      <c r="K39" s="1464"/>
      <c r="L39" s="1464"/>
      <c r="M39" s="1464"/>
      <c r="N39" s="1464"/>
      <c r="O39" s="1464"/>
      <c r="P39" s="1465"/>
      <c r="Q39" s="1572"/>
      <c r="R39" s="1511"/>
    </row>
  </sheetData>
  <phoneticPr fontId="113"/>
  <hyperlinks>
    <hyperlink ref="C14" r:id="rId1" xr:uid="{00000000-0004-0000-0E00-000000000000}"/>
    <hyperlink ref="C15" r:id="rId2" xr:uid="{00000000-0004-0000-0E00-000001000000}"/>
    <hyperlink ref="C16" r:id="rId3" xr:uid="{00000000-0004-0000-0E00-000002000000}"/>
    <hyperlink ref="C17" r:id="rId4" xr:uid="{00000000-0004-0000-0E00-000003000000}"/>
  </hyperlinks>
  <pageMargins left="0.7" right="0.7" top="0.75" bottom="0.75" header="0.3" footer="0.3"/>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5200C"/>
    <outlinePr summaryBelow="0" summaryRight="0"/>
  </sheetPr>
  <dimension ref="A1:R40"/>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1"/>
  <cols>
    <col min="1" max="1" width="2.453125" customWidth="1"/>
    <col min="2" max="2" width="11.08984375" customWidth="1"/>
    <col min="3" max="3" width="21.453125" customWidth="1"/>
    <col min="4" max="9" width="9.7265625" customWidth="1"/>
    <col min="10" max="10" width="10.7265625" customWidth="1"/>
    <col min="11" max="11" width="10.6328125" customWidth="1"/>
    <col min="12" max="12" width="10.7265625" customWidth="1"/>
    <col min="13" max="15" width="9.7265625" customWidth="1"/>
    <col min="16" max="16" width="11.90625" customWidth="1"/>
    <col min="17" max="17" width="8.7265625" customWidth="1"/>
    <col min="18" max="18" width="3.08984375" customWidth="1"/>
  </cols>
  <sheetData>
    <row r="1" spans="1:18" ht="19.5" customHeight="1">
      <c r="A1" s="1511"/>
      <c r="B1" s="1188"/>
      <c r="C1" s="1512"/>
      <c r="D1" s="1092" t="s">
        <v>140</v>
      </c>
      <c r="E1" s="1092" t="s">
        <v>140</v>
      </c>
      <c r="F1" s="1092" t="s">
        <v>140</v>
      </c>
      <c r="G1" s="1466" t="s">
        <v>241</v>
      </c>
      <c r="H1" s="1466" t="s">
        <v>241</v>
      </c>
      <c r="I1" s="1466" t="s">
        <v>241</v>
      </c>
      <c r="J1" s="1466" t="s">
        <v>241</v>
      </c>
      <c r="K1" s="1466" t="s">
        <v>241</v>
      </c>
      <c r="L1" s="1466" t="s">
        <v>241</v>
      </c>
      <c r="M1" s="1466" t="s">
        <v>241</v>
      </c>
      <c r="N1" s="1466" t="s">
        <v>241</v>
      </c>
      <c r="O1" s="1466" t="s">
        <v>241</v>
      </c>
      <c r="P1" s="1466" t="s">
        <v>241</v>
      </c>
      <c r="Q1" s="1092"/>
      <c r="R1" s="1511"/>
    </row>
    <row r="2" spans="1:18" ht="38.25" customHeight="1">
      <c r="A2" s="1511"/>
      <c r="B2" s="1513"/>
      <c r="C2" s="1514" t="s">
        <v>475</v>
      </c>
      <c r="D2" s="1331" t="s">
        <v>64</v>
      </c>
      <c r="E2" s="1333" t="s">
        <v>68</v>
      </c>
      <c r="F2" s="1331" t="s">
        <v>72</v>
      </c>
      <c r="G2" s="1333" t="s">
        <v>76</v>
      </c>
      <c r="H2" s="1331" t="s">
        <v>80</v>
      </c>
      <c r="I2" s="1333" t="s">
        <v>84</v>
      </c>
      <c r="J2" s="1331" t="s">
        <v>88</v>
      </c>
      <c r="K2" s="1333" t="s">
        <v>92</v>
      </c>
      <c r="L2" s="1331" t="s">
        <v>96</v>
      </c>
      <c r="M2" s="1333" t="s">
        <v>100</v>
      </c>
      <c r="N2" s="1334" t="s">
        <v>104</v>
      </c>
      <c r="O2" s="1331" t="s">
        <v>107</v>
      </c>
      <c r="P2" s="116" t="s">
        <v>109</v>
      </c>
      <c r="Q2" s="1336" t="s">
        <v>142</v>
      </c>
      <c r="R2" s="1511"/>
    </row>
    <row r="3" spans="1:18" ht="38.25" customHeight="1">
      <c r="A3" s="1511"/>
      <c r="B3" s="1515" t="s">
        <v>60</v>
      </c>
      <c r="C3" s="1516" t="s">
        <v>453</v>
      </c>
      <c r="D3" s="1342">
        <f t="shared" ref="D3:O3" si="0">SUM(D4:D8)</f>
        <v>575013.95699999994</v>
      </c>
      <c r="E3" s="1343">
        <f t="shared" si="0"/>
        <v>518059.07500000001</v>
      </c>
      <c r="F3" s="1343">
        <f t="shared" si="0"/>
        <v>549667.745</v>
      </c>
      <c r="G3" s="1468">
        <f t="shared" si="0"/>
        <v>538747.85</v>
      </c>
      <c r="H3" s="1468">
        <f t="shared" si="0"/>
        <v>745190.10499999998</v>
      </c>
      <c r="I3" s="1468">
        <f t="shared" si="0"/>
        <v>861996.07000000007</v>
      </c>
      <c r="J3" s="1468">
        <f t="shared" si="0"/>
        <v>757549.42500000005</v>
      </c>
      <c r="K3" s="1468">
        <f t="shared" si="0"/>
        <v>1161938.77</v>
      </c>
      <c r="L3" s="1467">
        <f t="shared" si="0"/>
        <v>898415.78500000003</v>
      </c>
      <c r="M3" s="1468">
        <f t="shared" si="0"/>
        <v>775574.21</v>
      </c>
      <c r="N3" s="1574">
        <f t="shared" si="0"/>
        <v>1161464.1600000001</v>
      </c>
      <c r="O3" s="1575">
        <f t="shared" si="0"/>
        <v>747941.85</v>
      </c>
      <c r="P3" s="1576">
        <f t="shared" ref="P3:P11" si="1">SUM(D3:O3)</f>
        <v>9291559.0019999985</v>
      </c>
      <c r="Q3" s="1577">
        <f>IFERROR(AVERAGE(D3:O3),"")</f>
        <v>774296.58349999983</v>
      </c>
      <c r="R3" s="1511"/>
    </row>
    <row r="4" spans="1:18" ht="19.5" customHeight="1" outlineLevel="1">
      <c r="A4" s="1511"/>
      <c r="B4" s="1519"/>
      <c r="C4" s="1520" t="s">
        <v>454</v>
      </c>
      <c r="D4" s="1521">
        <f t="shared" ref="D4:O4" si="2">D10-D11</f>
        <v>541695.95699999994</v>
      </c>
      <c r="E4" s="1522">
        <f t="shared" si="2"/>
        <v>431261.07500000001</v>
      </c>
      <c r="F4" s="1523">
        <f t="shared" si="2"/>
        <v>426824.745</v>
      </c>
      <c r="G4" s="1578">
        <f t="shared" si="2"/>
        <v>506926.85</v>
      </c>
      <c r="H4" s="1579">
        <f t="shared" si="2"/>
        <v>414600.10499999998</v>
      </c>
      <c r="I4" s="1579">
        <f t="shared" si="2"/>
        <v>526246.07000000007</v>
      </c>
      <c r="J4" s="1580">
        <f t="shared" si="2"/>
        <v>422297.42499999999</v>
      </c>
      <c r="K4" s="1578">
        <f t="shared" si="2"/>
        <v>529489.77</v>
      </c>
      <c r="L4" s="1580">
        <f t="shared" si="2"/>
        <v>523118.78500000003</v>
      </c>
      <c r="M4" s="1578">
        <f t="shared" si="2"/>
        <v>445325.21</v>
      </c>
      <c r="N4" s="1579">
        <f t="shared" si="2"/>
        <v>515681.16000000003</v>
      </c>
      <c r="O4" s="1580">
        <f t="shared" si="2"/>
        <v>416441.85</v>
      </c>
      <c r="P4" s="1581">
        <f t="shared" si="1"/>
        <v>5699909.0019999994</v>
      </c>
      <c r="Q4" s="1475">
        <f t="shared" ref="Q4:Q10" si="3">IFERROR(AVERAGE(D4:O4), "¥0")</f>
        <v>474992.41683333326</v>
      </c>
      <c r="R4" s="1511"/>
    </row>
    <row r="5" spans="1:18" ht="19.5" customHeight="1" outlineLevel="1">
      <c r="A5" s="1511"/>
      <c r="B5" s="1526"/>
      <c r="C5" s="1527" t="s">
        <v>266</v>
      </c>
      <c r="D5" s="1384">
        <v>3318</v>
      </c>
      <c r="E5" s="1386">
        <v>3977</v>
      </c>
      <c r="F5" s="1120">
        <v>3668</v>
      </c>
      <c r="G5" s="1481">
        <v>663</v>
      </c>
      <c r="H5" s="1582">
        <v>500</v>
      </c>
      <c r="I5" s="1481">
        <v>500</v>
      </c>
      <c r="J5" s="1582">
        <v>500</v>
      </c>
      <c r="K5" s="1481">
        <v>500</v>
      </c>
      <c r="L5" s="1582">
        <v>500</v>
      </c>
      <c r="M5" s="1481">
        <v>500</v>
      </c>
      <c r="N5" s="1583">
        <v>500</v>
      </c>
      <c r="O5" s="1583">
        <v>500</v>
      </c>
      <c r="P5" s="1584">
        <f t="shared" si="1"/>
        <v>15626</v>
      </c>
      <c r="Q5" s="1488">
        <f t="shared" si="3"/>
        <v>1302.1666666666667</v>
      </c>
      <c r="R5" s="1511"/>
    </row>
    <row r="6" spans="1:18" ht="19.5" customHeight="1" outlineLevel="1">
      <c r="A6" s="1511"/>
      <c r="B6" s="1526"/>
      <c r="C6" s="1529" t="s">
        <v>267</v>
      </c>
      <c r="D6" s="1389">
        <v>0</v>
      </c>
      <c r="E6" s="1388">
        <v>10000</v>
      </c>
      <c r="F6" s="1389">
        <v>0</v>
      </c>
      <c r="G6" s="1485">
        <v>0</v>
      </c>
      <c r="H6" s="1484">
        <v>0</v>
      </c>
      <c r="I6" s="1485">
        <v>0</v>
      </c>
      <c r="J6" s="1484">
        <v>0</v>
      </c>
      <c r="K6" s="1485">
        <v>0</v>
      </c>
      <c r="L6" s="1484">
        <v>39500</v>
      </c>
      <c r="M6" s="1485">
        <v>0</v>
      </c>
      <c r="N6" s="1483">
        <v>0</v>
      </c>
      <c r="O6" s="1484">
        <v>0</v>
      </c>
      <c r="P6" s="1584">
        <f t="shared" si="1"/>
        <v>49500</v>
      </c>
      <c r="Q6" s="1488">
        <f t="shared" si="3"/>
        <v>4125</v>
      </c>
      <c r="R6" s="1511"/>
    </row>
    <row r="7" spans="1:18" ht="19.5" customHeight="1" outlineLevel="1">
      <c r="A7" s="1511"/>
      <c r="B7" s="1526"/>
      <c r="C7" s="1520" t="s">
        <v>395</v>
      </c>
      <c r="D7" s="1120">
        <v>30000</v>
      </c>
      <c r="E7" s="1376">
        <v>68524</v>
      </c>
      <c r="F7" s="1120">
        <v>72440</v>
      </c>
      <c r="G7" s="1472">
        <v>28000</v>
      </c>
      <c r="H7" s="1464">
        <v>328000</v>
      </c>
      <c r="I7" s="1472">
        <v>328000</v>
      </c>
      <c r="J7" s="1490">
        <v>328000</v>
      </c>
      <c r="K7" s="1472">
        <v>628000</v>
      </c>
      <c r="L7" s="1472">
        <v>328000</v>
      </c>
      <c r="M7" s="1472">
        <v>328000</v>
      </c>
      <c r="N7" s="1473">
        <v>628000</v>
      </c>
      <c r="O7" s="1464">
        <v>328000</v>
      </c>
      <c r="P7" s="1581">
        <f t="shared" si="1"/>
        <v>3422964</v>
      </c>
      <c r="Q7" s="1475">
        <f t="shared" si="3"/>
        <v>285247</v>
      </c>
      <c r="R7" s="1511"/>
    </row>
    <row r="8" spans="1:18" ht="19.5" customHeight="1" outlineLevel="1">
      <c r="A8" s="1511"/>
      <c r="B8" s="1526"/>
      <c r="C8" s="1529" t="s">
        <v>269</v>
      </c>
      <c r="D8" s="1389">
        <v>0</v>
      </c>
      <c r="E8" s="1388">
        <v>4297</v>
      </c>
      <c r="F8" s="1389">
        <v>46735</v>
      </c>
      <c r="G8" s="1485">
        <v>3158</v>
      </c>
      <c r="H8" s="1484">
        <v>2090</v>
      </c>
      <c r="I8" s="1485">
        <v>7250</v>
      </c>
      <c r="J8" s="1464">
        <v>6752</v>
      </c>
      <c r="K8" s="1485">
        <v>3949</v>
      </c>
      <c r="L8" s="1484">
        <v>7297</v>
      </c>
      <c r="M8" s="1485">
        <v>1749</v>
      </c>
      <c r="N8" s="1483">
        <v>17283</v>
      </c>
      <c r="O8" s="1484">
        <v>3000</v>
      </c>
      <c r="P8" s="1584">
        <f t="shared" si="1"/>
        <v>103560</v>
      </c>
      <c r="Q8" s="1488">
        <f t="shared" si="3"/>
        <v>8630</v>
      </c>
      <c r="R8" s="1511"/>
    </row>
    <row r="9" spans="1:18" ht="19.5" customHeight="1" outlineLevel="1">
      <c r="A9" s="1511"/>
      <c r="B9" s="1530"/>
      <c r="C9" s="1529" t="s">
        <v>455</v>
      </c>
      <c r="D9" s="1389">
        <v>0</v>
      </c>
      <c r="E9" s="1388">
        <v>0</v>
      </c>
      <c r="F9" s="1388">
        <v>0</v>
      </c>
      <c r="G9" s="1485">
        <v>0</v>
      </c>
      <c r="H9" s="1484">
        <v>0</v>
      </c>
      <c r="I9" s="1485">
        <v>0</v>
      </c>
      <c r="J9" s="1484">
        <v>0</v>
      </c>
      <c r="K9" s="1585">
        <v>0</v>
      </c>
      <c r="L9" s="1485">
        <v>0</v>
      </c>
      <c r="M9" s="1485">
        <v>0</v>
      </c>
      <c r="N9" s="1483">
        <v>0</v>
      </c>
      <c r="O9" s="1484">
        <v>0</v>
      </c>
      <c r="P9" s="1584">
        <f t="shared" si="1"/>
        <v>0</v>
      </c>
      <c r="Q9" s="1488">
        <f t="shared" si="3"/>
        <v>0</v>
      </c>
      <c r="R9" s="1511"/>
    </row>
    <row r="10" spans="1:18" ht="19.5" customHeight="1" outlineLevel="1">
      <c r="A10" s="1511"/>
      <c r="B10" s="1530"/>
      <c r="C10" s="1520" t="s">
        <v>265</v>
      </c>
      <c r="D10" s="1376">
        <f t="shared" ref="D10:O10" si="4">D22</f>
        <v>687826</v>
      </c>
      <c r="E10" s="1376">
        <f t="shared" si="4"/>
        <v>562185</v>
      </c>
      <c r="F10" s="1376">
        <f t="shared" si="4"/>
        <v>562651</v>
      </c>
      <c r="G10" s="1472">
        <f t="shared" si="4"/>
        <v>664030</v>
      </c>
      <c r="H10" s="1472">
        <f t="shared" si="4"/>
        <v>559179</v>
      </c>
      <c r="I10" s="1472">
        <f t="shared" si="4"/>
        <v>671386</v>
      </c>
      <c r="J10" s="1472">
        <f t="shared" si="4"/>
        <v>566915</v>
      </c>
      <c r="K10" s="1472">
        <f t="shared" si="4"/>
        <v>674646</v>
      </c>
      <c r="L10" s="1472">
        <f t="shared" si="4"/>
        <v>668243</v>
      </c>
      <c r="M10" s="1472">
        <f t="shared" si="4"/>
        <v>569958</v>
      </c>
      <c r="N10" s="1472">
        <f t="shared" si="4"/>
        <v>660768</v>
      </c>
      <c r="O10" s="1472">
        <f t="shared" si="4"/>
        <v>561030</v>
      </c>
      <c r="P10" s="1586">
        <f t="shared" si="1"/>
        <v>7408817</v>
      </c>
      <c r="Q10" s="1587">
        <f t="shared" si="3"/>
        <v>617401.41666666663</v>
      </c>
      <c r="R10" s="1511"/>
    </row>
    <row r="11" spans="1:18" ht="38.25" customHeight="1">
      <c r="A11" s="1511"/>
      <c r="B11" s="1533" t="s">
        <v>271</v>
      </c>
      <c r="C11" s="1534" t="s">
        <v>456</v>
      </c>
      <c r="D11" s="1535">
        <f t="shared" ref="D11:O11" si="5">SUM(D13:D21)</f>
        <v>146130.04300000001</v>
      </c>
      <c r="E11" s="1536">
        <f t="shared" si="5"/>
        <v>130923.925</v>
      </c>
      <c r="F11" s="1535">
        <f t="shared" si="5"/>
        <v>135826.255</v>
      </c>
      <c r="G11" s="1588">
        <f t="shared" si="5"/>
        <v>157103.15</v>
      </c>
      <c r="H11" s="1589">
        <f t="shared" si="5"/>
        <v>144578.89500000002</v>
      </c>
      <c r="I11" s="1588">
        <f t="shared" si="5"/>
        <v>145139.93</v>
      </c>
      <c r="J11" s="1589">
        <f t="shared" si="5"/>
        <v>144617.57500000001</v>
      </c>
      <c r="K11" s="1588">
        <f t="shared" si="5"/>
        <v>145156.22999999998</v>
      </c>
      <c r="L11" s="1589">
        <f t="shared" si="5"/>
        <v>145124.215</v>
      </c>
      <c r="M11" s="1588">
        <f t="shared" si="5"/>
        <v>124632.78999999998</v>
      </c>
      <c r="N11" s="1590">
        <f t="shared" si="5"/>
        <v>145086.84</v>
      </c>
      <c r="O11" s="1591">
        <f t="shared" si="5"/>
        <v>144588.15</v>
      </c>
      <c r="P11" s="1592">
        <f t="shared" si="1"/>
        <v>1708907.9980000001</v>
      </c>
      <c r="Q11" s="1593">
        <f>IFERROR(AVERAGE(D11:O11),"")</f>
        <v>142408.99983333334</v>
      </c>
      <c r="R11" s="1511"/>
    </row>
    <row r="12" spans="1:18" ht="19.5" customHeight="1" outlineLevel="1">
      <c r="A12" s="1511"/>
      <c r="B12" s="1519"/>
      <c r="C12" s="1540" t="s">
        <v>457</v>
      </c>
      <c r="D12" s="1541">
        <f t="shared" ref="D12:Q12" si="6">(D11/D10)</f>
        <v>0.2124520489193488</v>
      </c>
      <c r="E12" s="1542">
        <f t="shared" si="6"/>
        <v>0.23288405951777441</v>
      </c>
      <c r="F12" s="1541">
        <f t="shared" si="6"/>
        <v>0.24140409418982639</v>
      </c>
      <c r="G12" s="1542">
        <f t="shared" si="6"/>
        <v>0.23659044019095521</v>
      </c>
      <c r="H12" s="1541">
        <f t="shared" si="6"/>
        <v>0.25855565927905022</v>
      </c>
      <c r="I12" s="1542">
        <f t="shared" si="6"/>
        <v>0.21617955989549975</v>
      </c>
      <c r="J12" s="1541">
        <f t="shared" si="6"/>
        <v>0.25509569335791082</v>
      </c>
      <c r="K12" s="1542">
        <f t="shared" si="6"/>
        <v>0.21515910566430391</v>
      </c>
      <c r="L12" s="1541">
        <f t="shared" si="6"/>
        <v>0.21717281737332078</v>
      </c>
      <c r="M12" s="1542">
        <f t="shared" si="6"/>
        <v>0.21867013007976022</v>
      </c>
      <c r="N12" s="1543">
        <f t="shared" si="6"/>
        <v>0.21957304227807642</v>
      </c>
      <c r="O12" s="1541">
        <f t="shared" si="6"/>
        <v>0.25771910593016417</v>
      </c>
      <c r="P12" s="1542">
        <f t="shared" si="6"/>
        <v>0.23065868653524579</v>
      </c>
      <c r="Q12" s="1544">
        <f t="shared" si="6"/>
        <v>0.23065868653524579</v>
      </c>
      <c r="R12" s="1511"/>
    </row>
    <row r="13" spans="1:18" ht="19.5" customHeight="1" outlineLevel="1">
      <c r="A13" s="1511"/>
      <c r="B13" s="1526"/>
      <c r="C13" s="1520" t="s">
        <v>272</v>
      </c>
      <c r="D13" s="1120">
        <v>20200</v>
      </c>
      <c r="E13" s="1376">
        <v>20200</v>
      </c>
      <c r="F13" s="1120">
        <v>25100</v>
      </c>
      <c r="G13" s="1472">
        <v>25200</v>
      </c>
      <c r="H13" s="1464">
        <v>25200</v>
      </c>
      <c r="I13" s="1472">
        <v>25200</v>
      </c>
      <c r="J13" s="1472">
        <v>25200</v>
      </c>
      <c r="K13" s="1472">
        <v>25200</v>
      </c>
      <c r="L13" s="1472">
        <v>25200</v>
      </c>
      <c r="M13" s="1472">
        <v>25200</v>
      </c>
      <c r="N13" s="1472">
        <v>25200</v>
      </c>
      <c r="O13" s="1472">
        <v>25200</v>
      </c>
      <c r="P13" s="1581">
        <f t="shared" ref="P13:P31" si="7">SUM(D13:O13)</f>
        <v>292300</v>
      </c>
      <c r="Q13" s="1475">
        <f t="shared" ref="Q13:Q21" si="8">IFERROR(AVERAGE(D13:O13), "¥0")</f>
        <v>24358.333333333332</v>
      </c>
      <c r="R13" s="1511"/>
    </row>
    <row r="14" spans="1:18" ht="19.5" customHeight="1" outlineLevel="1">
      <c r="A14" s="1511"/>
      <c r="B14" s="1526"/>
      <c r="C14" s="1545" t="s">
        <v>273</v>
      </c>
      <c r="D14" s="1389">
        <v>42640</v>
      </c>
      <c r="E14" s="1388">
        <v>21330</v>
      </c>
      <c r="F14" s="1389">
        <v>21330</v>
      </c>
      <c r="G14" s="1485">
        <v>42000</v>
      </c>
      <c r="H14" s="1485">
        <v>30000</v>
      </c>
      <c r="I14" s="1485">
        <v>30000</v>
      </c>
      <c r="J14" s="1485">
        <v>30000</v>
      </c>
      <c r="K14" s="1485">
        <v>30000</v>
      </c>
      <c r="L14" s="1485">
        <v>30000</v>
      </c>
      <c r="M14" s="1485">
        <v>30000</v>
      </c>
      <c r="N14" s="1485">
        <v>30000</v>
      </c>
      <c r="O14" s="1485">
        <v>30000</v>
      </c>
      <c r="P14" s="1584">
        <f t="shared" si="7"/>
        <v>367300</v>
      </c>
      <c r="Q14" s="1488">
        <f t="shared" si="8"/>
        <v>30608.333333333332</v>
      </c>
      <c r="R14" s="1511"/>
    </row>
    <row r="15" spans="1:18" ht="19.5" customHeight="1" outlineLevel="1">
      <c r="A15" s="1511"/>
      <c r="B15" s="1526"/>
      <c r="C15" s="1546" t="s">
        <v>274</v>
      </c>
      <c r="D15" s="1120">
        <v>29140</v>
      </c>
      <c r="E15" s="1376">
        <v>29140</v>
      </c>
      <c r="F15" s="1120">
        <v>29140</v>
      </c>
      <c r="G15" s="1472">
        <v>29140</v>
      </c>
      <c r="H15" s="1472">
        <v>29140</v>
      </c>
      <c r="I15" s="1472">
        <v>29140</v>
      </c>
      <c r="J15" s="1472">
        <v>29140</v>
      </c>
      <c r="K15" s="1472">
        <v>29140</v>
      </c>
      <c r="L15" s="1464">
        <v>29140</v>
      </c>
      <c r="M15" s="1472">
        <v>29140</v>
      </c>
      <c r="N15" s="1473">
        <v>29140</v>
      </c>
      <c r="O15" s="1464">
        <v>29140</v>
      </c>
      <c r="P15" s="1581">
        <f t="shared" si="7"/>
        <v>349680</v>
      </c>
      <c r="Q15" s="1475">
        <f t="shared" si="8"/>
        <v>29140</v>
      </c>
      <c r="R15" s="1511"/>
    </row>
    <row r="16" spans="1:18" ht="19.5" customHeight="1" outlineLevel="1">
      <c r="A16" s="1511"/>
      <c r="B16" s="1526"/>
      <c r="C16" s="1545" t="s">
        <v>275</v>
      </c>
      <c r="D16" s="1388">
        <f>D10*0.55%</f>
        <v>3783.0430000000006</v>
      </c>
      <c r="E16" s="1388">
        <f t="shared" ref="E16:O16" si="9">E10*0.5%</f>
        <v>2810.9250000000002</v>
      </c>
      <c r="F16" s="1388">
        <f t="shared" si="9"/>
        <v>2813.2550000000001</v>
      </c>
      <c r="G16" s="1485">
        <f t="shared" si="9"/>
        <v>3320.15</v>
      </c>
      <c r="H16" s="1485">
        <f t="shared" si="9"/>
        <v>2795.895</v>
      </c>
      <c r="I16" s="1485">
        <f t="shared" si="9"/>
        <v>3356.9300000000003</v>
      </c>
      <c r="J16" s="1485">
        <f t="shared" si="9"/>
        <v>2834.5750000000003</v>
      </c>
      <c r="K16" s="1485">
        <f t="shared" si="9"/>
        <v>3373.23</v>
      </c>
      <c r="L16" s="1485">
        <f t="shared" si="9"/>
        <v>3341.2150000000001</v>
      </c>
      <c r="M16" s="1485">
        <f t="shared" si="9"/>
        <v>2849.79</v>
      </c>
      <c r="N16" s="1485">
        <f t="shared" si="9"/>
        <v>3303.84</v>
      </c>
      <c r="O16" s="1485">
        <f t="shared" si="9"/>
        <v>2805.15</v>
      </c>
      <c r="P16" s="1584">
        <f t="shared" si="7"/>
        <v>37387.998000000007</v>
      </c>
      <c r="Q16" s="1488">
        <f t="shared" si="8"/>
        <v>3115.6665000000007</v>
      </c>
      <c r="R16" s="1511"/>
    </row>
    <row r="17" spans="1:18" ht="19.5" customHeight="1" outlineLevel="1">
      <c r="A17" s="1511"/>
      <c r="B17" s="1526"/>
      <c r="C17" s="1546" t="s">
        <v>276</v>
      </c>
      <c r="D17" s="1120">
        <v>56730</v>
      </c>
      <c r="E17" s="1376">
        <v>56730</v>
      </c>
      <c r="F17" s="1376">
        <v>56730</v>
      </c>
      <c r="G17" s="1472">
        <v>56730</v>
      </c>
      <c r="H17" s="1472">
        <v>56730</v>
      </c>
      <c r="I17" s="1472">
        <v>56730</v>
      </c>
      <c r="J17" s="1472">
        <v>56730</v>
      </c>
      <c r="K17" s="1472">
        <v>56730</v>
      </c>
      <c r="L17" s="1472">
        <v>56730</v>
      </c>
      <c r="M17" s="1472">
        <v>56730</v>
      </c>
      <c r="N17" s="1472">
        <v>56730</v>
      </c>
      <c r="O17" s="1472">
        <v>56730</v>
      </c>
      <c r="P17" s="1581">
        <f t="shared" si="7"/>
        <v>680760</v>
      </c>
      <c r="Q17" s="1475">
        <f t="shared" si="8"/>
        <v>56730</v>
      </c>
      <c r="R17" s="1511"/>
    </row>
    <row r="18" spans="1:18" ht="19.5" customHeight="1" outlineLevel="1">
      <c r="A18" s="1511"/>
      <c r="B18" s="1526"/>
      <c r="C18" s="1529" t="s">
        <v>277</v>
      </c>
      <c r="D18" s="1389">
        <v>-6363</v>
      </c>
      <c r="E18" s="1388">
        <v>0</v>
      </c>
      <c r="F18" s="1389">
        <v>0</v>
      </c>
      <c r="G18" s="1485">
        <v>0</v>
      </c>
      <c r="H18" s="1484">
        <v>0</v>
      </c>
      <c r="I18" s="1485">
        <v>0</v>
      </c>
      <c r="J18" s="1485">
        <v>0</v>
      </c>
      <c r="K18" s="1485">
        <v>0</v>
      </c>
      <c r="L18" s="1484">
        <v>0</v>
      </c>
      <c r="M18" s="1485">
        <v>0</v>
      </c>
      <c r="N18" s="1483">
        <v>0</v>
      </c>
      <c r="O18" s="1484">
        <v>0</v>
      </c>
      <c r="P18" s="1584">
        <f t="shared" si="7"/>
        <v>-6363</v>
      </c>
      <c r="Q18" s="1488">
        <f t="shared" si="8"/>
        <v>-530.25</v>
      </c>
      <c r="R18" s="1511"/>
    </row>
    <row r="19" spans="1:18" ht="19.5" customHeight="1" outlineLevel="1">
      <c r="A19" s="1511"/>
      <c r="B19" s="1526"/>
      <c r="C19" s="1547" t="s">
        <v>278</v>
      </c>
      <c r="D19" s="1401">
        <v>0</v>
      </c>
      <c r="E19" s="1403">
        <v>0</v>
      </c>
      <c r="F19" s="1401">
        <v>0</v>
      </c>
      <c r="G19" s="1489">
        <v>0</v>
      </c>
      <c r="H19" s="1490">
        <v>0</v>
      </c>
      <c r="I19" s="1489">
        <v>0</v>
      </c>
      <c r="J19" s="1489">
        <v>0</v>
      </c>
      <c r="K19" s="1489">
        <v>0</v>
      </c>
      <c r="L19" s="1489">
        <v>0</v>
      </c>
      <c r="M19" s="1489">
        <v>-20000</v>
      </c>
      <c r="N19" s="1491">
        <v>0</v>
      </c>
      <c r="O19" s="1490">
        <v>0</v>
      </c>
      <c r="P19" s="1594">
        <f t="shared" si="7"/>
        <v>-20000</v>
      </c>
      <c r="Q19" s="1494">
        <f t="shared" si="8"/>
        <v>-1666.6666666666667</v>
      </c>
      <c r="R19" s="1511"/>
    </row>
    <row r="20" spans="1:18" ht="19.5" customHeight="1" outlineLevel="1">
      <c r="A20" s="1511"/>
      <c r="B20" s="1552"/>
      <c r="C20" s="1547" t="s">
        <v>279</v>
      </c>
      <c r="D20" s="1401">
        <v>0</v>
      </c>
      <c r="E20" s="1403">
        <v>713</v>
      </c>
      <c r="F20" s="1401">
        <v>713</v>
      </c>
      <c r="G20" s="1489">
        <v>713</v>
      </c>
      <c r="H20" s="1490">
        <v>713</v>
      </c>
      <c r="I20" s="1489">
        <v>713</v>
      </c>
      <c r="J20" s="1489">
        <v>713</v>
      </c>
      <c r="K20" s="1489">
        <v>713</v>
      </c>
      <c r="L20" s="1489">
        <v>713</v>
      </c>
      <c r="M20" s="1489">
        <v>713</v>
      </c>
      <c r="N20" s="1491">
        <v>713</v>
      </c>
      <c r="O20" s="1490">
        <v>713</v>
      </c>
      <c r="P20" s="1594">
        <f t="shared" si="7"/>
        <v>7843</v>
      </c>
      <c r="Q20" s="1494">
        <f t="shared" si="8"/>
        <v>653.58333333333337</v>
      </c>
      <c r="R20" s="1511"/>
    </row>
    <row r="21" spans="1:18" ht="19.5" customHeight="1" outlineLevel="1">
      <c r="A21" s="1511"/>
      <c r="B21" s="1549"/>
      <c r="C21" s="1550" t="s">
        <v>280</v>
      </c>
      <c r="D21" s="1457">
        <v>0</v>
      </c>
      <c r="E21" s="1459">
        <v>0</v>
      </c>
      <c r="F21" s="1457">
        <v>0</v>
      </c>
      <c r="G21" s="1595">
        <v>0</v>
      </c>
      <c r="H21" s="1596">
        <v>0</v>
      </c>
      <c r="I21" s="1595">
        <v>0</v>
      </c>
      <c r="J21" s="1595">
        <v>0</v>
      </c>
      <c r="K21" s="1595">
        <v>0</v>
      </c>
      <c r="L21" s="1596">
        <v>0</v>
      </c>
      <c r="M21" s="1595">
        <v>0</v>
      </c>
      <c r="N21" s="1597">
        <v>0</v>
      </c>
      <c r="O21" s="1596">
        <v>0</v>
      </c>
      <c r="P21" s="1598">
        <f t="shared" si="7"/>
        <v>0</v>
      </c>
      <c r="Q21" s="1599">
        <f t="shared" si="8"/>
        <v>0</v>
      </c>
      <c r="R21" s="1511"/>
    </row>
    <row r="22" spans="1:18" ht="19.5" customHeight="1">
      <c r="A22" s="1511"/>
      <c r="B22" s="1533" t="s">
        <v>458</v>
      </c>
      <c r="C22" s="1534" t="s">
        <v>456</v>
      </c>
      <c r="D22" s="1536">
        <f t="shared" ref="D22:O22" si="10">SUM(D23:D30)</f>
        <v>687826</v>
      </c>
      <c r="E22" s="1536">
        <f t="shared" si="10"/>
        <v>562185</v>
      </c>
      <c r="F22" s="1536">
        <f t="shared" si="10"/>
        <v>562651</v>
      </c>
      <c r="G22" s="1588">
        <f t="shared" si="10"/>
        <v>664030</v>
      </c>
      <c r="H22" s="1588">
        <f t="shared" si="10"/>
        <v>559179</v>
      </c>
      <c r="I22" s="1588">
        <f t="shared" si="10"/>
        <v>671386</v>
      </c>
      <c r="J22" s="1588">
        <f t="shared" si="10"/>
        <v>566915</v>
      </c>
      <c r="K22" s="1588">
        <f t="shared" si="10"/>
        <v>674646</v>
      </c>
      <c r="L22" s="1588">
        <f t="shared" si="10"/>
        <v>668243</v>
      </c>
      <c r="M22" s="1588">
        <f t="shared" si="10"/>
        <v>569958</v>
      </c>
      <c r="N22" s="1588">
        <f t="shared" si="10"/>
        <v>660768</v>
      </c>
      <c r="O22" s="1588">
        <f t="shared" si="10"/>
        <v>561030</v>
      </c>
      <c r="P22" s="1592">
        <f t="shared" si="7"/>
        <v>7408817</v>
      </c>
      <c r="Q22" s="1593">
        <f>IFERROR(AVERAGE(D22:O22),"")</f>
        <v>617401.41666666663</v>
      </c>
      <c r="R22" s="1511"/>
    </row>
    <row r="23" spans="1:18" ht="19.5" customHeight="1">
      <c r="A23" s="1511"/>
      <c r="B23" s="1526"/>
      <c r="C23" s="1520" t="s">
        <v>459</v>
      </c>
      <c r="D23" s="1376">
        <v>405800</v>
      </c>
      <c r="E23" s="1376">
        <v>405800</v>
      </c>
      <c r="F23" s="1376">
        <v>405800</v>
      </c>
      <c r="G23" s="1472">
        <v>405800</v>
      </c>
      <c r="H23" s="1472">
        <v>405800</v>
      </c>
      <c r="I23" s="1472">
        <v>405800</v>
      </c>
      <c r="J23" s="1472">
        <v>405800</v>
      </c>
      <c r="K23" s="1472">
        <v>405800</v>
      </c>
      <c r="L23" s="1472">
        <v>405800</v>
      </c>
      <c r="M23" s="1472">
        <v>405800</v>
      </c>
      <c r="N23" s="1472">
        <v>405800</v>
      </c>
      <c r="O23" s="1472">
        <v>405800</v>
      </c>
      <c r="P23" s="1581">
        <f t="shared" si="7"/>
        <v>4869600</v>
      </c>
      <c r="Q23" s="1475">
        <f t="shared" ref="Q23:Q35" si="11">IFERROR(AVERAGE(D23:O23), "¥0")</f>
        <v>405800</v>
      </c>
      <c r="R23" s="1511"/>
    </row>
    <row r="24" spans="1:18" ht="19.5" customHeight="1">
      <c r="A24" s="1511"/>
      <c r="B24" s="1526"/>
      <c r="C24" s="1529" t="s">
        <v>460</v>
      </c>
      <c r="D24" s="1388">
        <v>95200</v>
      </c>
      <c r="E24" s="1388">
        <v>95200</v>
      </c>
      <c r="F24" s="1388">
        <v>95200</v>
      </c>
      <c r="G24" s="1485">
        <v>95200</v>
      </c>
      <c r="H24" s="1485">
        <v>95200</v>
      </c>
      <c r="I24" s="1485">
        <v>95200</v>
      </c>
      <c r="J24" s="1485">
        <v>95200</v>
      </c>
      <c r="K24" s="1485">
        <v>95200</v>
      </c>
      <c r="L24" s="1485">
        <v>95200</v>
      </c>
      <c r="M24" s="1485">
        <v>95200</v>
      </c>
      <c r="N24" s="1485">
        <v>95200</v>
      </c>
      <c r="O24" s="1485">
        <v>95200</v>
      </c>
      <c r="P24" s="1584">
        <f t="shared" si="7"/>
        <v>1142400</v>
      </c>
      <c r="Q24" s="1488">
        <f t="shared" si="11"/>
        <v>95200</v>
      </c>
      <c r="R24" s="1511"/>
    </row>
    <row r="25" spans="1:18" ht="19.5" customHeight="1">
      <c r="A25" s="1511"/>
      <c r="B25" s="1526"/>
      <c r="C25" s="1547" t="s">
        <v>461</v>
      </c>
      <c r="D25" s="1401">
        <v>156710</v>
      </c>
      <c r="E25" s="1403">
        <v>47435</v>
      </c>
      <c r="F25" s="1403">
        <v>47329</v>
      </c>
      <c r="G25" s="1489">
        <v>145000</v>
      </c>
      <c r="H25" s="1489">
        <v>45000</v>
      </c>
      <c r="I25" s="1489">
        <v>150000</v>
      </c>
      <c r="J25" s="1489">
        <v>45000</v>
      </c>
      <c r="K25" s="1489">
        <v>150000</v>
      </c>
      <c r="L25" s="1489">
        <v>150000</v>
      </c>
      <c r="M25" s="1489">
        <v>55367</v>
      </c>
      <c r="N25" s="1491">
        <v>137572</v>
      </c>
      <c r="O25" s="1490">
        <v>45000</v>
      </c>
      <c r="P25" s="1594">
        <f t="shared" si="7"/>
        <v>1174413</v>
      </c>
      <c r="Q25" s="1494">
        <f t="shared" si="11"/>
        <v>97867.75</v>
      </c>
      <c r="R25" s="1511"/>
    </row>
    <row r="26" spans="1:18" ht="19.5" customHeight="1">
      <c r="A26" s="1511"/>
      <c r="B26" s="1526"/>
      <c r="C26" s="1547" t="s">
        <v>462</v>
      </c>
      <c r="D26" s="1403">
        <v>12330</v>
      </c>
      <c r="E26" s="1403">
        <v>0</v>
      </c>
      <c r="F26" s="1403">
        <v>0</v>
      </c>
      <c r="G26" s="1489">
        <v>0</v>
      </c>
      <c r="H26" s="1489">
        <v>0</v>
      </c>
      <c r="I26" s="1489">
        <v>6541</v>
      </c>
      <c r="J26" s="1489">
        <v>4805</v>
      </c>
      <c r="K26" s="1489">
        <v>8298</v>
      </c>
      <c r="L26" s="1489">
        <v>3144</v>
      </c>
      <c r="M26" s="1489">
        <v>0</v>
      </c>
      <c r="N26" s="1489">
        <v>8499</v>
      </c>
      <c r="O26" s="1489">
        <v>0</v>
      </c>
      <c r="P26" s="1594">
        <f t="shared" si="7"/>
        <v>43617</v>
      </c>
      <c r="Q26" s="1494">
        <f t="shared" si="11"/>
        <v>3634.75</v>
      </c>
      <c r="R26" s="1511"/>
    </row>
    <row r="27" spans="1:18" ht="19.5" customHeight="1">
      <c r="A27" s="1511"/>
      <c r="B27" s="1526"/>
      <c r="C27" s="1520" t="s">
        <v>463</v>
      </c>
      <c r="D27" s="1376">
        <v>5366</v>
      </c>
      <c r="E27" s="1376">
        <v>720</v>
      </c>
      <c r="F27" s="1376">
        <v>1292</v>
      </c>
      <c r="G27" s="1472">
        <v>5000</v>
      </c>
      <c r="H27" s="1472">
        <v>149</v>
      </c>
      <c r="I27" s="1472">
        <v>815</v>
      </c>
      <c r="J27" s="1472">
        <v>3080</v>
      </c>
      <c r="K27" s="1472">
        <v>2318</v>
      </c>
      <c r="L27" s="1472">
        <v>1069</v>
      </c>
      <c r="M27" s="1472">
        <v>561</v>
      </c>
      <c r="N27" s="1472">
        <v>667</v>
      </c>
      <c r="O27" s="1472">
        <v>2000</v>
      </c>
      <c r="P27" s="1581">
        <f t="shared" si="7"/>
        <v>23037</v>
      </c>
      <c r="Q27" s="1475">
        <f t="shared" si="11"/>
        <v>1919.75</v>
      </c>
      <c r="R27" s="1511"/>
    </row>
    <row r="28" spans="1:18" ht="19.5" customHeight="1">
      <c r="A28" s="1511"/>
      <c r="B28" s="1526"/>
      <c r="C28" s="1529" t="s">
        <v>464</v>
      </c>
      <c r="D28" s="1389">
        <v>0</v>
      </c>
      <c r="E28" s="1388">
        <v>0</v>
      </c>
      <c r="F28" s="1388">
        <v>0</v>
      </c>
      <c r="G28" s="1485">
        <v>0</v>
      </c>
      <c r="H28" s="1484">
        <v>0</v>
      </c>
      <c r="I28" s="1485">
        <v>0</v>
      </c>
      <c r="J28" s="1485">
        <v>0</v>
      </c>
      <c r="K28" s="1485">
        <v>0</v>
      </c>
      <c r="L28" s="1484">
        <v>0</v>
      </c>
      <c r="M28" s="1485">
        <v>0</v>
      </c>
      <c r="N28" s="1483">
        <v>0</v>
      </c>
      <c r="O28" s="1484">
        <v>0</v>
      </c>
      <c r="P28" s="1584">
        <f t="shared" si="7"/>
        <v>0</v>
      </c>
      <c r="Q28" s="1488">
        <f t="shared" si="11"/>
        <v>0</v>
      </c>
      <c r="R28" s="1511"/>
    </row>
    <row r="29" spans="1:18" ht="19.5" customHeight="1">
      <c r="A29" s="1511"/>
      <c r="B29" s="1526"/>
      <c r="C29" s="1547" t="s">
        <v>465</v>
      </c>
      <c r="D29" s="1401">
        <v>12420</v>
      </c>
      <c r="E29" s="1403">
        <v>13030</v>
      </c>
      <c r="F29" s="1403">
        <v>13030</v>
      </c>
      <c r="G29" s="1489">
        <v>13030</v>
      </c>
      <c r="H29" s="1490">
        <v>13030</v>
      </c>
      <c r="I29" s="1489">
        <v>13030</v>
      </c>
      <c r="J29" s="1489">
        <v>13030</v>
      </c>
      <c r="K29" s="1489">
        <v>13030</v>
      </c>
      <c r="L29" s="1489">
        <v>13030</v>
      </c>
      <c r="M29" s="1489">
        <v>13030</v>
      </c>
      <c r="N29" s="1491">
        <v>13030</v>
      </c>
      <c r="O29" s="1490">
        <v>13030</v>
      </c>
      <c r="P29" s="1594">
        <f t="shared" si="7"/>
        <v>155750</v>
      </c>
      <c r="Q29" s="1494">
        <f t="shared" si="11"/>
        <v>12979.166666666666</v>
      </c>
      <c r="R29" s="1511"/>
    </row>
    <row r="30" spans="1:18" ht="19.5" customHeight="1">
      <c r="A30" s="1511"/>
      <c r="B30" s="1552"/>
      <c r="C30" s="1529" t="s">
        <v>466</v>
      </c>
      <c r="D30" s="1389">
        <v>0</v>
      </c>
      <c r="E30" s="1388">
        <v>0</v>
      </c>
      <c r="F30" s="1388">
        <v>0</v>
      </c>
      <c r="G30" s="1485">
        <v>0</v>
      </c>
      <c r="H30" s="1484">
        <v>0</v>
      </c>
      <c r="I30" s="1485">
        <v>0</v>
      </c>
      <c r="J30" s="1485">
        <v>0</v>
      </c>
      <c r="K30" s="1485">
        <v>0</v>
      </c>
      <c r="L30" s="1484">
        <v>0</v>
      </c>
      <c r="M30" s="1485">
        <v>0</v>
      </c>
      <c r="N30" s="1483">
        <v>0</v>
      </c>
      <c r="O30" s="1484">
        <v>0</v>
      </c>
      <c r="P30" s="1584">
        <f t="shared" si="7"/>
        <v>0</v>
      </c>
      <c r="Q30" s="1488">
        <f t="shared" si="11"/>
        <v>0</v>
      </c>
      <c r="R30" s="1511"/>
    </row>
    <row r="31" spans="1:18" ht="19.5" customHeight="1">
      <c r="A31" s="1511"/>
      <c r="B31" s="1552"/>
      <c r="C31" s="1520" t="s">
        <v>467</v>
      </c>
      <c r="D31" s="1553">
        <v>240</v>
      </c>
      <c r="E31" s="1554">
        <v>200</v>
      </c>
      <c r="F31" s="1554">
        <v>200</v>
      </c>
      <c r="G31" s="1600">
        <v>240</v>
      </c>
      <c r="H31" s="1600">
        <v>200</v>
      </c>
      <c r="I31" s="1600">
        <v>200</v>
      </c>
      <c r="J31" s="1600">
        <v>200</v>
      </c>
      <c r="K31" s="1600">
        <v>249</v>
      </c>
      <c r="L31" s="1601">
        <v>216.5</v>
      </c>
      <c r="M31" s="1600">
        <v>199</v>
      </c>
      <c r="N31" s="1602">
        <v>225.5</v>
      </c>
      <c r="O31" s="1601">
        <v>200</v>
      </c>
      <c r="P31" s="1603">
        <f t="shared" si="7"/>
        <v>2570</v>
      </c>
      <c r="Q31" s="1494">
        <f t="shared" si="11"/>
        <v>214.16666666666666</v>
      </c>
      <c r="R31" s="1511"/>
    </row>
    <row r="32" spans="1:18" ht="19.5" customHeight="1">
      <c r="A32" s="1511"/>
      <c r="B32" s="1552"/>
      <c r="C32" s="1557" t="s">
        <v>468</v>
      </c>
      <c r="D32" s="1559">
        <f t="shared" ref="D32:O32" si="12">D22/D31</f>
        <v>2865.9416666666666</v>
      </c>
      <c r="E32" s="1559">
        <f t="shared" si="12"/>
        <v>2810.9250000000002</v>
      </c>
      <c r="F32" s="1559">
        <f t="shared" si="12"/>
        <v>2813.2550000000001</v>
      </c>
      <c r="G32" s="1559">
        <f t="shared" si="12"/>
        <v>2766.7916666666665</v>
      </c>
      <c r="H32" s="1559">
        <f t="shared" si="12"/>
        <v>2795.895</v>
      </c>
      <c r="I32" s="1559">
        <f t="shared" si="12"/>
        <v>3356.93</v>
      </c>
      <c r="J32" s="1559">
        <f t="shared" si="12"/>
        <v>2834.5749999999998</v>
      </c>
      <c r="K32" s="1559">
        <f t="shared" si="12"/>
        <v>2709.4216867469881</v>
      </c>
      <c r="L32" s="1559">
        <f t="shared" si="12"/>
        <v>3086.5727482678985</v>
      </c>
      <c r="M32" s="1559">
        <f t="shared" si="12"/>
        <v>2864.1105527638192</v>
      </c>
      <c r="N32" s="1559">
        <f t="shared" si="12"/>
        <v>2930.2350332594233</v>
      </c>
      <c r="O32" s="1559">
        <f t="shared" si="12"/>
        <v>2805.15</v>
      </c>
      <c r="P32" s="1560" t="s">
        <v>114</v>
      </c>
      <c r="Q32" s="1561">
        <f t="shared" si="11"/>
        <v>2886.6502795309552</v>
      </c>
      <c r="R32" s="1511"/>
    </row>
    <row r="33" spans="1:18" ht="19.5" customHeight="1">
      <c r="A33" s="1511"/>
      <c r="B33" s="1552"/>
      <c r="C33" s="1520" t="s">
        <v>469</v>
      </c>
      <c r="D33" s="1376">
        <f t="shared" ref="D33:O33" si="13">D24+D25+D26</f>
        <v>264240</v>
      </c>
      <c r="E33" s="1376">
        <f t="shared" si="13"/>
        <v>142635</v>
      </c>
      <c r="F33" s="1376">
        <f t="shared" si="13"/>
        <v>142529</v>
      </c>
      <c r="G33" s="1472">
        <f t="shared" si="13"/>
        <v>240200</v>
      </c>
      <c r="H33" s="1472">
        <f t="shared" si="13"/>
        <v>140200</v>
      </c>
      <c r="I33" s="1472">
        <f t="shared" si="13"/>
        <v>251741</v>
      </c>
      <c r="J33" s="1472">
        <f t="shared" si="13"/>
        <v>145005</v>
      </c>
      <c r="K33" s="1472">
        <f t="shared" si="13"/>
        <v>253498</v>
      </c>
      <c r="L33" s="1472">
        <f t="shared" si="13"/>
        <v>248344</v>
      </c>
      <c r="M33" s="1472">
        <f t="shared" si="13"/>
        <v>150567</v>
      </c>
      <c r="N33" s="1472">
        <f t="shared" si="13"/>
        <v>241271</v>
      </c>
      <c r="O33" s="1472">
        <f t="shared" si="13"/>
        <v>140200</v>
      </c>
      <c r="P33" s="1594">
        <f t="shared" ref="P33:P34" si="14">SUM(D33:O33)</f>
        <v>2360430</v>
      </c>
      <c r="Q33" s="1494">
        <f t="shared" si="11"/>
        <v>196702.5</v>
      </c>
      <c r="R33" s="1511"/>
    </row>
    <row r="34" spans="1:18" ht="19.5" customHeight="1">
      <c r="A34" s="1511"/>
      <c r="B34" s="1552"/>
      <c r="C34" s="1529" t="s">
        <v>470</v>
      </c>
      <c r="D34" s="1562">
        <v>79.5</v>
      </c>
      <c r="E34" s="1562">
        <v>45</v>
      </c>
      <c r="F34" s="1562">
        <v>45</v>
      </c>
      <c r="G34" s="1604">
        <v>78</v>
      </c>
      <c r="H34" s="1605">
        <v>45</v>
      </c>
      <c r="I34" s="1604">
        <v>75</v>
      </c>
      <c r="J34" s="1605">
        <v>45</v>
      </c>
      <c r="K34" s="1604">
        <v>73</v>
      </c>
      <c r="L34" s="1604">
        <v>72.5</v>
      </c>
      <c r="M34" s="1604">
        <v>45</v>
      </c>
      <c r="N34" s="1604">
        <v>73.5</v>
      </c>
      <c r="O34" s="1604">
        <v>45</v>
      </c>
      <c r="P34" s="1606">
        <f t="shared" si="14"/>
        <v>721.5</v>
      </c>
      <c r="Q34" s="1488">
        <f t="shared" si="11"/>
        <v>60.125</v>
      </c>
      <c r="R34" s="1511"/>
    </row>
    <row r="35" spans="1:18" ht="19.5" customHeight="1">
      <c r="A35" s="1511"/>
      <c r="B35" s="1549"/>
      <c r="C35" s="1565" t="s">
        <v>471</v>
      </c>
      <c r="D35" s="1567">
        <f t="shared" ref="D35:O35" si="15">D33/D34</f>
        <v>3323.7735849056603</v>
      </c>
      <c r="E35" s="1567">
        <f t="shared" si="15"/>
        <v>3169.6666666666665</v>
      </c>
      <c r="F35" s="1567">
        <f t="shared" si="15"/>
        <v>3167.3111111111111</v>
      </c>
      <c r="G35" s="1567">
        <f t="shared" si="15"/>
        <v>3079.4871794871797</v>
      </c>
      <c r="H35" s="1567">
        <f t="shared" si="15"/>
        <v>3115.5555555555557</v>
      </c>
      <c r="I35" s="1567">
        <f t="shared" si="15"/>
        <v>3356.5466666666666</v>
      </c>
      <c r="J35" s="1567">
        <f t="shared" si="15"/>
        <v>3222.3333333333335</v>
      </c>
      <c r="K35" s="1567">
        <f t="shared" si="15"/>
        <v>3472.5753424657532</v>
      </c>
      <c r="L35" s="1567">
        <f t="shared" si="15"/>
        <v>3425.4344827586206</v>
      </c>
      <c r="M35" s="1567">
        <f t="shared" si="15"/>
        <v>3345.9333333333334</v>
      </c>
      <c r="N35" s="1567">
        <f t="shared" si="15"/>
        <v>3282.5986394557822</v>
      </c>
      <c r="O35" s="1567">
        <f t="shared" si="15"/>
        <v>3115.5555555555557</v>
      </c>
      <c r="P35" s="1568" t="s">
        <v>114</v>
      </c>
      <c r="Q35" s="1569">
        <f t="shared" si="11"/>
        <v>3256.3976209412681</v>
      </c>
      <c r="R35" s="1511"/>
    </row>
    <row r="36" spans="1:18" ht="19.5" customHeight="1">
      <c r="A36" s="1511"/>
      <c r="B36" s="1570"/>
      <c r="C36" s="1571"/>
      <c r="D36" s="1464"/>
      <c r="E36" s="1464"/>
      <c r="F36" s="1464"/>
      <c r="G36" s="1464"/>
      <c r="H36" s="1464"/>
      <c r="I36" s="1464"/>
      <c r="J36" s="1464"/>
      <c r="K36" s="1464"/>
      <c r="L36" s="1464"/>
      <c r="M36" s="1464"/>
      <c r="N36" s="1464"/>
      <c r="O36" s="1464"/>
      <c r="P36" s="1465"/>
      <c r="Q36" s="1572"/>
      <c r="R36" s="1511"/>
    </row>
    <row r="37" spans="1:18" ht="19.5" customHeight="1">
      <c r="A37" s="1511"/>
      <c r="B37" s="1570"/>
      <c r="C37" s="1571"/>
      <c r="D37" s="1464"/>
      <c r="E37" s="1464"/>
      <c r="F37" s="1464"/>
      <c r="G37" s="1464" t="s">
        <v>472</v>
      </c>
      <c r="H37" s="1464" t="s">
        <v>473</v>
      </c>
      <c r="I37" s="1464" t="s">
        <v>474</v>
      </c>
      <c r="J37" s="1464"/>
      <c r="K37" s="1464"/>
      <c r="L37" s="1464"/>
      <c r="M37" s="1464"/>
      <c r="N37" s="1464"/>
      <c r="O37" s="1464"/>
      <c r="P37" s="1465"/>
      <c r="Q37" s="1572"/>
      <c r="R37" s="1511"/>
    </row>
    <row r="38" spans="1:18" ht="19.5" customHeight="1">
      <c r="A38" s="1511"/>
      <c r="B38" s="1570"/>
      <c r="C38" s="1571"/>
      <c r="D38" s="1464"/>
      <c r="E38" s="1464"/>
      <c r="F38" s="1464"/>
      <c r="G38" s="1464">
        <v>3175</v>
      </c>
      <c r="H38" s="1573">
        <v>80</v>
      </c>
      <c r="I38" s="1464">
        <f>G38*H38</f>
        <v>254000</v>
      </c>
      <c r="J38" s="1464"/>
      <c r="K38" s="1464"/>
      <c r="L38" s="1464"/>
      <c r="M38" s="1464"/>
      <c r="N38" s="1464"/>
      <c r="O38" s="1464"/>
      <c r="P38" s="1465"/>
      <c r="Q38" s="1572"/>
      <c r="R38" s="1511"/>
    </row>
    <row r="39" spans="1:18" ht="19.5" customHeight="1">
      <c r="A39" s="1511"/>
      <c r="B39" s="1570"/>
      <c r="C39" s="1571"/>
      <c r="D39" s="1464"/>
      <c r="E39" s="1464"/>
      <c r="F39" s="1464"/>
      <c r="G39" s="1464"/>
      <c r="H39" s="1464"/>
      <c r="I39" s="1464"/>
      <c r="J39" s="1464"/>
      <c r="K39" s="1464"/>
      <c r="L39" s="1464"/>
      <c r="M39" s="1464"/>
      <c r="N39" s="1464"/>
      <c r="O39" s="1464"/>
      <c r="P39" s="1465"/>
      <c r="Q39" s="1572"/>
      <c r="R39" s="1511"/>
    </row>
    <row r="40" spans="1:18" ht="19.5" customHeight="1">
      <c r="A40" s="1511"/>
      <c r="B40" s="1570"/>
      <c r="C40" s="1571"/>
      <c r="D40" s="1464"/>
      <c r="E40" s="1464"/>
      <c r="F40" s="1464"/>
      <c r="G40" s="1464"/>
      <c r="H40" s="1464"/>
      <c r="I40" s="1464"/>
      <c r="J40" s="1464"/>
      <c r="K40" s="1464"/>
      <c r="L40" s="1464"/>
      <c r="M40" s="1464"/>
      <c r="N40" s="1464"/>
      <c r="O40" s="1464"/>
      <c r="P40" s="1465"/>
      <c r="Q40" s="1572"/>
      <c r="R40" s="1511"/>
    </row>
  </sheetData>
  <phoneticPr fontId="113"/>
  <hyperlinks>
    <hyperlink ref="C14" r:id="rId1" xr:uid="{00000000-0004-0000-0F00-000000000000}"/>
    <hyperlink ref="C15" r:id="rId2" xr:uid="{00000000-0004-0000-0F00-000001000000}"/>
    <hyperlink ref="C16" r:id="rId3" xr:uid="{00000000-0004-0000-0F00-000002000000}"/>
    <hyperlink ref="C17" r:id="rId4" xr:uid="{00000000-0004-0000-0F00-000003000000}"/>
  </hyperlinks>
  <pageMargins left="0.7" right="0.7" top="0.75" bottom="0.75" header="0.3" footer="0.3"/>
  <legacyDrawing r:id="rId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FF"/>
    <outlinePr summaryBelow="0" summaryRight="0"/>
  </sheetPr>
  <dimension ref="A1:P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6328125" defaultRowHeight="15.75" customHeight="1"/>
  <cols>
    <col min="1" max="1" width="3.36328125" customWidth="1"/>
    <col min="2" max="2" width="14.90625" customWidth="1"/>
    <col min="3" max="3" width="19.453125" customWidth="1"/>
    <col min="4" max="5" width="13.7265625" customWidth="1"/>
    <col min="6" max="8" width="10.453125" customWidth="1"/>
    <col min="9" max="9" width="8.453125" customWidth="1"/>
    <col min="10" max="10" width="15.453125" customWidth="1"/>
    <col min="11" max="11" width="13.453125" customWidth="1"/>
    <col min="12" max="12" width="17.08984375" customWidth="1"/>
    <col min="14" max="14" width="13.7265625" customWidth="1"/>
    <col min="16" max="16" width="9.90625" customWidth="1"/>
  </cols>
  <sheetData>
    <row r="1" spans="1:16" ht="15.5">
      <c r="A1" s="1607"/>
      <c r="B1" s="1607"/>
      <c r="C1" s="1272"/>
      <c r="D1" s="1272"/>
      <c r="E1" s="1272"/>
      <c r="F1" s="1272"/>
      <c r="G1" s="1272"/>
      <c r="H1" s="1272"/>
      <c r="I1" s="1272"/>
      <c r="J1" s="1272"/>
      <c r="K1" s="1272"/>
      <c r="O1" s="1272"/>
      <c r="P1" s="1272"/>
    </row>
    <row r="2" spans="1:16" ht="14">
      <c r="A2" s="1231"/>
      <c r="B2" s="1608" t="s">
        <v>405</v>
      </c>
      <c r="C2" s="1609">
        <v>46207</v>
      </c>
      <c r="D2" s="1610"/>
      <c r="E2" s="1610"/>
      <c r="F2" s="1610"/>
      <c r="G2" s="1610"/>
      <c r="H2" s="1610"/>
      <c r="I2" s="1610"/>
      <c r="J2" s="1610"/>
      <c r="K2" s="1610"/>
      <c r="L2" s="1610"/>
      <c r="M2" s="1611"/>
      <c r="N2" s="1611"/>
      <c r="O2" s="1611"/>
      <c r="P2" s="1272"/>
    </row>
    <row r="3" spans="1:16" ht="15.5">
      <c r="A3" s="1231"/>
      <c r="B3" s="1612" t="s">
        <v>406</v>
      </c>
      <c r="C3" s="1613" t="s">
        <v>476</v>
      </c>
      <c r="D3" s="1613" t="s">
        <v>477</v>
      </c>
      <c r="E3" s="1613" t="s">
        <v>478</v>
      </c>
      <c r="F3" s="1614" t="s">
        <v>479</v>
      </c>
      <c r="G3" s="1614" t="s">
        <v>480</v>
      </c>
      <c r="H3" s="1614" t="s">
        <v>481</v>
      </c>
      <c r="I3" s="1615" t="s">
        <v>109</v>
      </c>
      <c r="J3" s="1616" t="s">
        <v>482</v>
      </c>
      <c r="K3" s="1616" t="s">
        <v>483</v>
      </c>
      <c r="L3" s="1616" t="s">
        <v>484</v>
      </c>
      <c r="M3" s="1616" t="s">
        <v>485</v>
      </c>
      <c r="N3" s="1616" t="s">
        <v>486</v>
      </c>
      <c r="O3" s="1617" t="s">
        <v>487</v>
      </c>
      <c r="P3" s="1272"/>
    </row>
    <row r="4" spans="1:16" ht="14" hidden="1">
      <c r="A4" s="1231"/>
      <c r="B4" s="1244">
        <v>45748</v>
      </c>
      <c r="C4" s="1248"/>
      <c r="D4" s="1248"/>
      <c r="E4" s="1248"/>
      <c r="F4" s="1618"/>
      <c r="G4" s="1618"/>
      <c r="H4" s="1618"/>
      <c r="I4" s="1619">
        <f t="shared" ref="I4:I258" si="0">SUM(C4:H4)</f>
        <v>0</v>
      </c>
      <c r="J4" s="1249">
        <v>12310</v>
      </c>
      <c r="K4" s="1249">
        <f>UFJ!I4</f>
        <v>5196</v>
      </c>
      <c r="L4" s="1249" t="str">
        <f>三井住友!I4</f>
        <v>/</v>
      </c>
      <c r="M4" s="1249">
        <f>paypay!H4</f>
        <v>6335</v>
      </c>
      <c r="N4" s="1249"/>
      <c r="O4" s="1620">
        <f t="shared" ref="O4:O247" si="1">SUM(J4:M4)</f>
        <v>23841</v>
      </c>
      <c r="P4" s="1272"/>
    </row>
    <row r="5" spans="1:16" ht="14" hidden="1">
      <c r="A5" s="1231"/>
      <c r="B5" s="1244">
        <v>45749</v>
      </c>
      <c r="C5" s="1248"/>
      <c r="D5" s="1248"/>
      <c r="E5" s="1248"/>
      <c r="F5" s="1618"/>
      <c r="G5" s="1618"/>
      <c r="H5" s="1618"/>
      <c r="I5" s="1619">
        <f t="shared" si="0"/>
        <v>0</v>
      </c>
      <c r="J5" s="1249">
        <f t="shared" ref="J5:J259" si="2">SUM(J4,I5)</f>
        <v>12310</v>
      </c>
      <c r="K5" s="1249">
        <f>UFJ!I5</f>
        <v>5196</v>
      </c>
      <c r="L5" s="1249" t="str">
        <f>三井住友!I5</f>
        <v>/</v>
      </c>
      <c r="M5" s="1249">
        <f>paypay!H5</f>
        <v>5485</v>
      </c>
      <c r="N5" s="1249"/>
      <c r="O5" s="1620">
        <f t="shared" si="1"/>
        <v>22991</v>
      </c>
      <c r="P5" s="1272"/>
    </row>
    <row r="6" spans="1:16" ht="14" hidden="1">
      <c r="A6" s="1231"/>
      <c r="B6" s="1244">
        <v>45750</v>
      </c>
      <c r="C6" s="1248"/>
      <c r="D6" s="1248"/>
      <c r="E6" s="1248"/>
      <c r="F6" s="1618"/>
      <c r="G6" s="1618"/>
      <c r="H6" s="1618"/>
      <c r="I6" s="1619">
        <f t="shared" si="0"/>
        <v>0</v>
      </c>
      <c r="J6" s="1249">
        <f t="shared" si="2"/>
        <v>12310</v>
      </c>
      <c r="K6" s="1249">
        <f>UFJ!I6</f>
        <v>5196</v>
      </c>
      <c r="L6" s="1249" t="str">
        <f>三井住友!I6</f>
        <v>/</v>
      </c>
      <c r="M6" s="1249">
        <f>paypay!H6</f>
        <v>1685</v>
      </c>
      <c r="N6" s="1249"/>
      <c r="O6" s="1620">
        <f t="shared" si="1"/>
        <v>19191</v>
      </c>
      <c r="P6" s="1272"/>
    </row>
    <row r="7" spans="1:16" ht="14" hidden="1">
      <c r="A7" s="1231"/>
      <c r="B7" s="1244">
        <v>45751</v>
      </c>
      <c r="C7" s="1248"/>
      <c r="D7" s="1248"/>
      <c r="E7" s="1248"/>
      <c r="F7" s="1618"/>
      <c r="G7" s="1618"/>
      <c r="H7" s="1618"/>
      <c r="I7" s="1619">
        <f t="shared" si="0"/>
        <v>0</v>
      </c>
      <c r="J7" s="1249">
        <f t="shared" si="2"/>
        <v>12310</v>
      </c>
      <c r="K7" s="1249">
        <f>UFJ!I7</f>
        <v>5196</v>
      </c>
      <c r="L7" s="1249" t="str">
        <f>三井住友!I7</f>
        <v>/</v>
      </c>
      <c r="M7" s="1249">
        <f>paypay!H7</f>
        <v>19060</v>
      </c>
      <c r="N7" s="1249"/>
      <c r="O7" s="1620">
        <f t="shared" si="1"/>
        <v>36566</v>
      </c>
      <c r="P7" s="1272"/>
    </row>
    <row r="8" spans="1:16" ht="14" hidden="1">
      <c r="A8" s="1231"/>
      <c r="B8" s="1244">
        <v>45752</v>
      </c>
      <c r="C8" s="1248"/>
      <c r="D8" s="1248">
        <v>-11400</v>
      </c>
      <c r="E8" s="1248"/>
      <c r="F8" s="1618"/>
      <c r="G8" s="1618"/>
      <c r="H8" s="1618"/>
      <c r="I8" s="1619">
        <f t="shared" si="0"/>
        <v>-11400</v>
      </c>
      <c r="J8" s="1249">
        <f t="shared" si="2"/>
        <v>910</v>
      </c>
      <c r="K8" s="1249">
        <f>UFJ!I8</f>
        <v>5196</v>
      </c>
      <c r="L8" s="1249" t="str">
        <f>三井住友!I8</f>
        <v>/</v>
      </c>
      <c r="M8" s="1249">
        <f>paypay!H8</f>
        <v>16982</v>
      </c>
      <c r="N8" s="1249"/>
      <c r="O8" s="1620">
        <f t="shared" si="1"/>
        <v>23088</v>
      </c>
      <c r="P8" s="1272"/>
    </row>
    <row r="9" spans="1:16" ht="14" hidden="1">
      <c r="A9" s="1231"/>
      <c r="B9" s="1244">
        <v>45753</v>
      </c>
      <c r="C9" s="1248"/>
      <c r="D9" s="1248"/>
      <c r="E9" s="1248"/>
      <c r="F9" s="1618"/>
      <c r="G9" s="1618"/>
      <c r="H9" s="1618"/>
      <c r="I9" s="1619">
        <f t="shared" si="0"/>
        <v>0</v>
      </c>
      <c r="J9" s="1249">
        <f t="shared" si="2"/>
        <v>910</v>
      </c>
      <c r="K9" s="1249">
        <f>UFJ!I9</f>
        <v>5196</v>
      </c>
      <c r="L9" s="1249" t="str">
        <f>三井住友!I9</f>
        <v>/</v>
      </c>
      <c r="M9" s="1249">
        <f>paypay!H9</f>
        <v>14944</v>
      </c>
      <c r="N9" s="1249"/>
      <c r="O9" s="1620">
        <f t="shared" si="1"/>
        <v>21050</v>
      </c>
      <c r="P9" s="1272"/>
    </row>
    <row r="10" spans="1:16" ht="14" hidden="1">
      <c r="A10" s="1231"/>
      <c r="B10" s="1244">
        <v>45754</v>
      </c>
      <c r="C10" s="1248"/>
      <c r="D10" s="1248"/>
      <c r="E10" s="1248"/>
      <c r="F10" s="1618"/>
      <c r="G10" s="1618"/>
      <c r="H10" s="1618"/>
      <c r="I10" s="1619">
        <f t="shared" si="0"/>
        <v>0</v>
      </c>
      <c r="J10" s="1249">
        <f t="shared" si="2"/>
        <v>910</v>
      </c>
      <c r="K10" s="1249">
        <f>UFJ!I10</f>
        <v>5196</v>
      </c>
      <c r="L10" s="1249" t="str">
        <f>三井住友!I10</f>
        <v>/</v>
      </c>
      <c r="M10" s="1249">
        <f>paypay!H10</f>
        <v>14944</v>
      </c>
      <c r="N10" s="1249"/>
      <c r="O10" s="1620">
        <f t="shared" si="1"/>
        <v>21050</v>
      </c>
      <c r="P10" s="1272"/>
    </row>
    <row r="11" spans="1:16" ht="14" hidden="1">
      <c r="A11" s="1231"/>
      <c r="B11" s="1244">
        <v>45755</v>
      </c>
      <c r="C11" s="1248"/>
      <c r="D11" s="1248"/>
      <c r="E11" s="1248"/>
      <c r="F11" s="1618"/>
      <c r="G11" s="1618"/>
      <c r="H11" s="1618"/>
      <c r="I11" s="1619">
        <f t="shared" si="0"/>
        <v>0</v>
      </c>
      <c r="J11" s="1249">
        <f t="shared" si="2"/>
        <v>910</v>
      </c>
      <c r="K11" s="1249">
        <f>UFJ!I11</f>
        <v>5196</v>
      </c>
      <c r="L11" s="1249" t="str">
        <f>三井住友!I11</f>
        <v>/</v>
      </c>
      <c r="M11" s="1249">
        <f>paypay!H11</f>
        <v>14531</v>
      </c>
      <c r="N11" s="1249"/>
      <c r="O11" s="1620">
        <f t="shared" si="1"/>
        <v>20637</v>
      </c>
      <c r="P11" s="1272"/>
    </row>
    <row r="12" spans="1:16" ht="14" hidden="1">
      <c r="A12" s="1231"/>
      <c r="B12" s="1244">
        <v>45756</v>
      </c>
      <c r="C12" s="1248"/>
      <c r="D12" s="1248"/>
      <c r="E12" s="1248"/>
      <c r="F12" s="1618"/>
      <c r="G12" s="1618"/>
      <c r="H12" s="1618"/>
      <c r="I12" s="1619">
        <f t="shared" si="0"/>
        <v>0</v>
      </c>
      <c r="J12" s="1249">
        <f t="shared" si="2"/>
        <v>910</v>
      </c>
      <c r="K12" s="1249">
        <f>UFJ!I12</f>
        <v>5196</v>
      </c>
      <c r="L12" s="1249" t="str">
        <f>三井住友!I12</f>
        <v>/</v>
      </c>
      <c r="M12" s="1249">
        <f>paypay!H12</f>
        <v>14531</v>
      </c>
      <c r="N12" s="1249"/>
      <c r="O12" s="1620">
        <f t="shared" si="1"/>
        <v>20637</v>
      </c>
      <c r="P12" s="1272"/>
    </row>
    <row r="13" spans="1:16" ht="14" hidden="1">
      <c r="A13" s="1231"/>
      <c r="B13" s="1244">
        <v>45757</v>
      </c>
      <c r="C13" s="1248"/>
      <c r="D13" s="1248"/>
      <c r="E13" s="1248"/>
      <c r="F13" s="1618">
        <v>60074</v>
      </c>
      <c r="G13" s="1618"/>
      <c r="H13" s="1618"/>
      <c r="I13" s="1619">
        <f t="shared" si="0"/>
        <v>60074</v>
      </c>
      <c r="J13" s="1249">
        <f t="shared" si="2"/>
        <v>60984</v>
      </c>
      <c r="K13" s="1249">
        <f>UFJ!I13</f>
        <v>8166</v>
      </c>
      <c r="L13" s="1249" t="str">
        <f>三井住友!I13</f>
        <v>/</v>
      </c>
      <c r="M13" s="1249">
        <f>paypay!H13</f>
        <v>11757</v>
      </c>
      <c r="N13" s="1249"/>
      <c r="O13" s="1620">
        <f t="shared" si="1"/>
        <v>80907</v>
      </c>
      <c r="P13" s="1272"/>
    </row>
    <row r="14" spans="1:16" ht="14" hidden="1">
      <c r="A14" s="1231"/>
      <c r="B14" s="1244">
        <v>45758</v>
      </c>
      <c r="C14" s="1248"/>
      <c r="D14" s="1248"/>
      <c r="E14" s="1248"/>
      <c r="F14" s="1618"/>
      <c r="G14" s="1618"/>
      <c r="H14" s="1618"/>
      <c r="I14" s="1619">
        <f t="shared" si="0"/>
        <v>0</v>
      </c>
      <c r="J14" s="1249">
        <f t="shared" si="2"/>
        <v>60984</v>
      </c>
      <c r="K14" s="1249">
        <f>UFJ!I14</f>
        <v>8166</v>
      </c>
      <c r="L14" s="1249" t="str">
        <f>三井住友!I14</f>
        <v>/</v>
      </c>
      <c r="M14" s="1249">
        <f>paypay!H14</f>
        <v>11757</v>
      </c>
      <c r="N14" s="1249"/>
      <c r="O14" s="1620">
        <f t="shared" si="1"/>
        <v>80907</v>
      </c>
      <c r="P14" s="1272"/>
    </row>
    <row r="15" spans="1:16" ht="14" hidden="1">
      <c r="A15" s="1231"/>
      <c r="B15" s="1244">
        <v>45759</v>
      </c>
      <c r="C15" s="1248"/>
      <c r="D15" s="1248">
        <v>-7110</v>
      </c>
      <c r="E15" s="1248"/>
      <c r="F15" s="1618"/>
      <c r="G15" s="1618"/>
      <c r="H15" s="1618"/>
      <c r="I15" s="1619">
        <f t="shared" si="0"/>
        <v>-7110</v>
      </c>
      <c r="J15" s="1249">
        <f t="shared" si="2"/>
        <v>53874</v>
      </c>
      <c r="K15" s="1249">
        <f>UFJ!I15</f>
        <v>8166</v>
      </c>
      <c r="L15" s="1249" t="str">
        <f>三井住友!I15</f>
        <v>/</v>
      </c>
      <c r="M15" s="1249">
        <f>paypay!H15</f>
        <v>9190</v>
      </c>
      <c r="N15" s="1249"/>
      <c r="O15" s="1620">
        <f t="shared" si="1"/>
        <v>71230</v>
      </c>
      <c r="P15" s="1272"/>
    </row>
    <row r="16" spans="1:16" ht="14" hidden="1">
      <c r="A16" s="1231"/>
      <c r="B16" s="1244">
        <v>45760</v>
      </c>
      <c r="C16" s="1248"/>
      <c r="D16" s="1248"/>
      <c r="E16" s="1248"/>
      <c r="F16" s="1618"/>
      <c r="G16" s="1618"/>
      <c r="H16" s="1618"/>
      <c r="I16" s="1619">
        <f t="shared" si="0"/>
        <v>0</v>
      </c>
      <c r="J16" s="1249">
        <f t="shared" si="2"/>
        <v>53874</v>
      </c>
      <c r="K16" s="1249">
        <f>UFJ!I16</f>
        <v>8166</v>
      </c>
      <c r="L16" s="1249" t="str">
        <f>三井住友!I16</f>
        <v>/</v>
      </c>
      <c r="M16" s="1249">
        <f>paypay!H16</f>
        <v>1439</v>
      </c>
      <c r="N16" s="1249"/>
      <c r="O16" s="1620">
        <f t="shared" si="1"/>
        <v>63479</v>
      </c>
      <c r="P16" s="1272"/>
    </row>
    <row r="17" spans="1:16" ht="14" hidden="1">
      <c r="A17" s="1231"/>
      <c r="B17" s="1244">
        <v>45761</v>
      </c>
      <c r="C17" s="1248"/>
      <c r="D17" s="1248"/>
      <c r="E17" s="1248"/>
      <c r="F17" s="1618"/>
      <c r="G17" s="1618"/>
      <c r="H17" s="1618"/>
      <c r="I17" s="1619">
        <f t="shared" si="0"/>
        <v>0</v>
      </c>
      <c r="J17" s="1249">
        <f t="shared" si="2"/>
        <v>53874</v>
      </c>
      <c r="K17" s="1249">
        <f>UFJ!I17</f>
        <v>8166</v>
      </c>
      <c r="L17" s="1249" t="str">
        <f>三井住友!I17</f>
        <v>/</v>
      </c>
      <c r="M17" s="1249">
        <f>paypay!H17</f>
        <v>691</v>
      </c>
      <c r="N17" s="1249"/>
      <c r="O17" s="1620">
        <f t="shared" si="1"/>
        <v>62731</v>
      </c>
      <c r="P17" s="1272"/>
    </row>
    <row r="18" spans="1:16" ht="14" hidden="1">
      <c r="A18" s="1231"/>
      <c r="B18" s="1244">
        <v>45762</v>
      </c>
      <c r="C18" s="1248">
        <v>-3874</v>
      </c>
      <c r="D18" s="1248"/>
      <c r="E18" s="1248"/>
      <c r="F18" s="1618"/>
      <c r="G18" s="1618"/>
      <c r="H18" s="1618"/>
      <c r="I18" s="1619">
        <f t="shared" si="0"/>
        <v>-3874</v>
      </c>
      <c r="J18" s="1249">
        <f t="shared" si="2"/>
        <v>50000</v>
      </c>
      <c r="K18" s="1249">
        <f>UFJ!I18</f>
        <v>8166</v>
      </c>
      <c r="L18" s="1249" t="str">
        <f>三井住友!I18</f>
        <v>/</v>
      </c>
      <c r="M18" s="1249">
        <f>paypay!H18</f>
        <v>3965</v>
      </c>
      <c r="N18" s="1249"/>
      <c r="O18" s="1620">
        <f t="shared" si="1"/>
        <v>62131</v>
      </c>
      <c r="P18" s="1272"/>
    </row>
    <row r="19" spans="1:16" ht="14" hidden="1">
      <c r="A19" s="1231"/>
      <c r="B19" s="1244">
        <v>45763</v>
      </c>
      <c r="C19" s="1248"/>
      <c r="D19" s="1248"/>
      <c r="E19" s="1248"/>
      <c r="F19" s="1618"/>
      <c r="G19" s="1618"/>
      <c r="H19" s="1618"/>
      <c r="I19" s="1619">
        <f t="shared" si="0"/>
        <v>0</v>
      </c>
      <c r="J19" s="1249">
        <f t="shared" si="2"/>
        <v>50000</v>
      </c>
      <c r="K19" s="1249">
        <f>UFJ!I19</f>
        <v>8166</v>
      </c>
      <c r="L19" s="1249" t="str">
        <f>三井住友!I19</f>
        <v>/</v>
      </c>
      <c r="M19" s="1249">
        <f>paypay!H19</f>
        <v>2102</v>
      </c>
      <c r="N19" s="1249"/>
      <c r="O19" s="1620">
        <f t="shared" si="1"/>
        <v>60268</v>
      </c>
      <c r="P19" s="1272"/>
    </row>
    <row r="20" spans="1:16" ht="14" hidden="1">
      <c r="A20" s="1231"/>
      <c r="B20" s="1244">
        <v>45764</v>
      </c>
      <c r="C20" s="1248"/>
      <c r="D20" s="1248"/>
      <c r="E20" s="1248"/>
      <c r="F20" s="1618"/>
      <c r="G20" s="1618"/>
      <c r="H20" s="1618"/>
      <c r="I20" s="1619">
        <f t="shared" si="0"/>
        <v>0</v>
      </c>
      <c r="J20" s="1249">
        <f t="shared" si="2"/>
        <v>50000</v>
      </c>
      <c r="K20" s="1249">
        <f>UFJ!I20</f>
        <v>8166</v>
      </c>
      <c r="L20" s="1249" t="str">
        <f>三井住友!I20</f>
        <v>/</v>
      </c>
      <c r="M20" s="1249">
        <f>paypay!H20</f>
        <v>2102</v>
      </c>
      <c r="N20" s="1249"/>
      <c r="O20" s="1620">
        <f t="shared" si="1"/>
        <v>60268</v>
      </c>
      <c r="P20" s="1272"/>
    </row>
    <row r="21" spans="1:16" ht="14" hidden="1">
      <c r="A21" s="1231"/>
      <c r="B21" s="1244">
        <v>45765</v>
      </c>
      <c r="C21" s="1248"/>
      <c r="D21" s="1248"/>
      <c r="E21" s="1248"/>
      <c r="F21" s="1618"/>
      <c r="G21" s="1618"/>
      <c r="H21" s="1618"/>
      <c r="I21" s="1619">
        <f t="shared" si="0"/>
        <v>0</v>
      </c>
      <c r="J21" s="1249">
        <f t="shared" si="2"/>
        <v>50000</v>
      </c>
      <c r="K21" s="1249">
        <f>UFJ!I21</f>
        <v>8166</v>
      </c>
      <c r="L21" s="1249" t="str">
        <f>三井住友!I21</f>
        <v>/</v>
      </c>
      <c r="M21" s="1249">
        <f>paypay!H21</f>
        <v>890</v>
      </c>
      <c r="N21" s="1249"/>
      <c r="O21" s="1620">
        <f t="shared" si="1"/>
        <v>59056</v>
      </c>
      <c r="P21" s="1272"/>
    </row>
    <row r="22" spans="1:16" ht="14" hidden="1">
      <c r="A22" s="1231"/>
      <c r="B22" s="1244">
        <v>45766</v>
      </c>
      <c r="C22" s="1248">
        <v>-5000</v>
      </c>
      <c r="D22" s="1248"/>
      <c r="E22" s="1248">
        <v>-40220</v>
      </c>
      <c r="F22" s="1618"/>
      <c r="G22" s="1618"/>
      <c r="H22" s="1618"/>
      <c r="I22" s="1619">
        <f t="shared" si="0"/>
        <v>-45220</v>
      </c>
      <c r="J22" s="1249">
        <f t="shared" si="2"/>
        <v>4780</v>
      </c>
      <c r="K22" s="1249">
        <f>UFJ!I22</f>
        <v>8166</v>
      </c>
      <c r="L22" s="1249" t="str">
        <f>三井住友!I22</f>
        <v>/</v>
      </c>
      <c r="M22" s="1249">
        <f>paypay!H22</f>
        <v>134</v>
      </c>
      <c r="N22" s="1249"/>
      <c r="O22" s="1620">
        <f t="shared" si="1"/>
        <v>13080</v>
      </c>
      <c r="P22" s="1272"/>
    </row>
    <row r="23" spans="1:16" ht="14" hidden="1">
      <c r="A23" s="1231"/>
      <c r="B23" s="1244">
        <v>45767</v>
      </c>
      <c r="C23" s="1248"/>
      <c r="D23" s="1248"/>
      <c r="E23" s="1248"/>
      <c r="F23" s="1618">
        <v>25000</v>
      </c>
      <c r="G23" s="1618"/>
      <c r="H23" s="1618"/>
      <c r="I23" s="1619">
        <f t="shared" si="0"/>
        <v>25000</v>
      </c>
      <c r="J23" s="1249">
        <f t="shared" si="2"/>
        <v>29780</v>
      </c>
      <c r="K23" s="1249">
        <f>UFJ!I23</f>
        <v>3018</v>
      </c>
      <c r="L23" s="1249" t="str">
        <f>三井住友!I23</f>
        <v>/</v>
      </c>
      <c r="M23" s="1249">
        <f>paypay!H23</f>
        <v>134</v>
      </c>
      <c r="N23" s="1249"/>
      <c r="O23" s="1620">
        <f t="shared" si="1"/>
        <v>32932</v>
      </c>
      <c r="P23" s="1272"/>
    </row>
    <row r="24" spans="1:16" ht="14" hidden="1">
      <c r="A24" s="1231"/>
      <c r="B24" s="1244">
        <v>45768</v>
      </c>
      <c r="C24" s="1248"/>
      <c r="D24" s="1248">
        <v>-6560</v>
      </c>
      <c r="E24" s="1248"/>
      <c r="F24" s="1618"/>
      <c r="G24" s="1618"/>
      <c r="H24" s="1618"/>
      <c r="I24" s="1619">
        <f t="shared" si="0"/>
        <v>-6560</v>
      </c>
      <c r="J24" s="1249">
        <f t="shared" si="2"/>
        <v>23220</v>
      </c>
      <c r="K24" s="1249">
        <f>UFJ!I24</f>
        <v>3018</v>
      </c>
      <c r="L24" s="1249" t="str">
        <f>三井住友!I24</f>
        <v>/</v>
      </c>
      <c r="M24" s="1249">
        <f>paypay!H24</f>
        <v>134</v>
      </c>
      <c r="N24" s="1249"/>
      <c r="O24" s="1620">
        <f t="shared" si="1"/>
        <v>26372</v>
      </c>
      <c r="P24" s="1272"/>
    </row>
    <row r="25" spans="1:16" ht="14" hidden="1">
      <c r="A25" s="1231"/>
      <c r="B25" s="1244">
        <v>45769</v>
      </c>
      <c r="C25" s="1248"/>
      <c r="D25" s="1248"/>
      <c r="E25" s="1248"/>
      <c r="F25" s="1618"/>
      <c r="G25" s="1618"/>
      <c r="H25" s="1618"/>
      <c r="I25" s="1619">
        <f t="shared" si="0"/>
        <v>0</v>
      </c>
      <c r="J25" s="1249">
        <f t="shared" si="2"/>
        <v>23220</v>
      </c>
      <c r="K25" s="1249">
        <f>UFJ!I25</f>
        <v>3018</v>
      </c>
      <c r="L25" s="1249" t="str">
        <f>三井住友!I25</f>
        <v>/</v>
      </c>
      <c r="M25" s="1249">
        <f>paypay!H25</f>
        <v>134</v>
      </c>
      <c r="N25" s="1249"/>
      <c r="O25" s="1620">
        <f t="shared" si="1"/>
        <v>26372</v>
      </c>
      <c r="P25" s="1272"/>
    </row>
    <row r="26" spans="1:16" ht="14" hidden="1">
      <c r="A26" s="1231"/>
      <c r="B26" s="1244">
        <v>45770</v>
      </c>
      <c r="C26" s="1248">
        <v>-3000</v>
      </c>
      <c r="D26" s="1248"/>
      <c r="E26" s="1248"/>
      <c r="F26" s="1618"/>
      <c r="G26" s="1618"/>
      <c r="H26" s="1618"/>
      <c r="I26" s="1619">
        <f t="shared" si="0"/>
        <v>-3000</v>
      </c>
      <c r="J26" s="1249">
        <f t="shared" si="2"/>
        <v>20220</v>
      </c>
      <c r="K26" s="1249">
        <f>UFJ!I26</f>
        <v>3018</v>
      </c>
      <c r="L26" s="1249" t="str">
        <f>三井住友!I26</f>
        <v>/</v>
      </c>
      <c r="M26" s="1249">
        <f>paypay!H26</f>
        <v>1320</v>
      </c>
      <c r="N26" s="1249"/>
      <c r="O26" s="1620">
        <f t="shared" si="1"/>
        <v>24558</v>
      </c>
      <c r="P26" s="1272"/>
    </row>
    <row r="27" spans="1:16" ht="14" hidden="1">
      <c r="A27" s="1231"/>
      <c r="B27" s="1244">
        <v>45771</v>
      </c>
      <c r="C27" s="1248"/>
      <c r="D27" s="1248"/>
      <c r="E27" s="1248"/>
      <c r="F27" s="1618"/>
      <c r="G27" s="1618"/>
      <c r="H27" s="1618"/>
      <c r="I27" s="1619">
        <f t="shared" si="0"/>
        <v>0</v>
      </c>
      <c r="J27" s="1249">
        <f t="shared" si="2"/>
        <v>20220</v>
      </c>
      <c r="K27" s="1249">
        <f>UFJ!I27</f>
        <v>3018</v>
      </c>
      <c r="L27" s="1249" t="str">
        <f>三井住友!I27</f>
        <v>/</v>
      </c>
      <c r="M27" s="1249">
        <f>paypay!H27</f>
        <v>0</v>
      </c>
      <c r="N27" s="1249"/>
      <c r="O27" s="1620">
        <f t="shared" si="1"/>
        <v>23238</v>
      </c>
      <c r="P27" s="1272"/>
    </row>
    <row r="28" spans="1:16" ht="14" hidden="1">
      <c r="A28" s="1231"/>
      <c r="B28" s="1244">
        <v>45772</v>
      </c>
      <c r="C28" s="1248">
        <v>-190110</v>
      </c>
      <c r="D28" s="1248"/>
      <c r="E28" s="1248"/>
      <c r="F28" s="1618"/>
      <c r="G28" s="1618">
        <v>347771</v>
      </c>
      <c r="H28" s="1618"/>
      <c r="I28" s="1619">
        <f t="shared" si="0"/>
        <v>157661</v>
      </c>
      <c r="J28" s="1249">
        <f t="shared" si="2"/>
        <v>177881</v>
      </c>
      <c r="K28" s="1249">
        <f>UFJ!I28</f>
        <v>193018</v>
      </c>
      <c r="L28" s="1249" t="str">
        <f>三井住友!I28</f>
        <v>/</v>
      </c>
      <c r="M28" s="1249">
        <f>paypay!H28</f>
        <v>0</v>
      </c>
      <c r="N28" s="1249"/>
      <c r="O28" s="1620">
        <f t="shared" si="1"/>
        <v>370899</v>
      </c>
      <c r="P28" s="1272"/>
    </row>
    <row r="29" spans="1:16" ht="14" hidden="1">
      <c r="A29" s="1231"/>
      <c r="B29" s="1244">
        <v>45773</v>
      </c>
      <c r="C29" s="1248">
        <v>-5000</v>
      </c>
      <c r="D29" s="1248"/>
      <c r="E29" s="1248"/>
      <c r="F29" s="1618"/>
      <c r="G29" s="1618"/>
      <c r="H29" s="1618"/>
      <c r="I29" s="1619">
        <f t="shared" si="0"/>
        <v>-5000</v>
      </c>
      <c r="J29" s="1249">
        <f t="shared" si="2"/>
        <v>172881</v>
      </c>
      <c r="K29" s="1249">
        <f>UFJ!I29</f>
        <v>193018</v>
      </c>
      <c r="L29" s="1249" t="str">
        <f>三井住友!I29</f>
        <v>/</v>
      </c>
      <c r="M29" s="1249">
        <f>paypay!H29</f>
        <v>2792</v>
      </c>
      <c r="N29" s="1249"/>
      <c r="O29" s="1620">
        <f t="shared" si="1"/>
        <v>368691</v>
      </c>
      <c r="P29" s="1272"/>
    </row>
    <row r="30" spans="1:16" ht="14" hidden="1">
      <c r="A30" s="1231"/>
      <c r="B30" s="1244">
        <v>45774</v>
      </c>
      <c r="C30" s="1248">
        <v>-1000</v>
      </c>
      <c r="D30" s="1248"/>
      <c r="E30" s="1248"/>
      <c r="F30" s="1618"/>
      <c r="G30" s="1618"/>
      <c r="H30" s="1618"/>
      <c r="I30" s="1619">
        <f t="shared" si="0"/>
        <v>-1000</v>
      </c>
      <c r="J30" s="1249">
        <f t="shared" si="2"/>
        <v>171881</v>
      </c>
      <c r="K30" s="1249">
        <f>UFJ!I30</f>
        <v>193018</v>
      </c>
      <c r="L30" s="1249" t="str">
        <f>三井住友!I30</f>
        <v>/</v>
      </c>
      <c r="M30" s="1249">
        <f>paypay!H30</f>
        <v>996</v>
      </c>
      <c r="N30" s="1249"/>
      <c r="O30" s="1620">
        <f t="shared" si="1"/>
        <v>365895</v>
      </c>
      <c r="P30" s="1272"/>
    </row>
    <row r="31" spans="1:16" ht="14" hidden="1">
      <c r="A31" s="1231"/>
      <c r="B31" s="1244">
        <v>45775</v>
      </c>
      <c r="C31" s="1248"/>
      <c r="D31" s="1621">
        <v>-59149</v>
      </c>
      <c r="E31" s="1248"/>
      <c r="F31" s="1618"/>
      <c r="G31" s="1618"/>
      <c r="H31" s="1618"/>
      <c r="I31" s="1619">
        <f t="shared" si="0"/>
        <v>-59149</v>
      </c>
      <c r="J31" s="1249">
        <f t="shared" si="2"/>
        <v>112732</v>
      </c>
      <c r="K31" s="1249">
        <f>UFJ!I31</f>
        <v>8018</v>
      </c>
      <c r="L31" s="1249" t="str">
        <f>三井住友!I31</f>
        <v>/</v>
      </c>
      <c r="M31" s="1249">
        <f>paypay!H31</f>
        <v>452</v>
      </c>
      <c r="N31" s="1249"/>
      <c r="O31" s="1620">
        <f t="shared" si="1"/>
        <v>121202</v>
      </c>
      <c r="P31" s="1272"/>
    </row>
    <row r="32" spans="1:16" ht="14" hidden="1">
      <c r="A32" s="1231"/>
      <c r="B32" s="1244">
        <v>45776</v>
      </c>
      <c r="C32" s="1248">
        <v>-11332</v>
      </c>
      <c r="D32" s="1248"/>
      <c r="E32" s="1248"/>
      <c r="F32" s="1618"/>
      <c r="G32" s="1618"/>
      <c r="H32" s="1618"/>
      <c r="I32" s="1619">
        <f t="shared" si="0"/>
        <v>-11332</v>
      </c>
      <c r="J32" s="1249">
        <f t="shared" si="2"/>
        <v>101400</v>
      </c>
      <c r="K32" s="1249">
        <f>UFJ!I32</f>
        <v>8018</v>
      </c>
      <c r="L32" s="1249" t="str">
        <f>三井住友!I32</f>
        <v>/</v>
      </c>
      <c r="M32" s="1249">
        <f>paypay!H32</f>
        <v>10384</v>
      </c>
      <c r="N32" s="1249"/>
      <c r="O32" s="1620">
        <f t="shared" si="1"/>
        <v>119802</v>
      </c>
      <c r="P32" s="1272"/>
    </row>
    <row r="33" spans="1:16" ht="14" hidden="1">
      <c r="A33" s="1231"/>
      <c r="B33" s="1259">
        <v>45777</v>
      </c>
      <c r="C33" s="1263"/>
      <c r="D33" s="1263"/>
      <c r="E33" s="1263"/>
      <c r="F33" s="1622"/>
      <c r="G33" s="1622"/>
      <c r="H33" s="1622"/>
      <c r="I33" s="1623">
        <f t="shared" si="0"/>
        <v>0</v>
      </c>
      <c r="J33" s="1264">
        <f t="shared" si="2"/>
        <v>101400</v>
      </c>
      <c r="K33" s="1264">
        <f>UFJ!I33</f>
        <v>8018</v>
      </c>
      <c r="L33" s="1249" t="str">
        <f>三井住友!I33</f>
        <v>/</v>
      </c>
      <c r="M33" s="1264">
        <f>paypay!H33</f>
        <v>11271</v>
      </c>
      <c r="N33" s="1264"/>
      <c r="O33" s="1624">
        <f t="shared" si="1"/>
        <v>120689</v>
      </c>
      <c r="P33" s="1272"/>
    </row>
    <row r="34" spans="1:16" ht="14" hidden="1">
      <c r="A34" s="1231"/>
      <c r="B34" s="1244">
        <v>45778</v>
      </c>
      <c r="C34" s="1248"/>
      <c r="D34" s="1248"/>
      <c r="E34" s="1248"/>
      <c r="F34" s="1618"/>
      <c r="G34" s="1618"/>
      <c r="H34" s="1618"/>
      <c r="I34" s="1619">
        <f t="shared" si="0"/>
        <v>0</v>
      </c>
      <c r="J34" s="1249">
        <f t="shared" si="2"/>
        <v>101400</v>
      </c>
      <c r="K34" s="1249">
        <f>UFJ!I34</f>
        <v>8018</v>
      </c>
      <c r="L34" s="1625" t="str">
        <f>三井住友!I34</f>
        <v>/</v>
      </c>
      <c r="M34" s="1249">
        <f>paypay!H34</f>
        <v>18812</v>
      </c>
      <c r="N34" s="1249"/>
      <c r="O34" s="1620">
        <f t="shared" si="1"/>
        <v>128230</v>
      </c>
      <c r="P34" s="1272"/>
    </row>
    <row r="35" spans="1:16" ht="14" hidden="1">
      <c r="A35" s="1231"/>
      <c r="B35" s="1244">
        <v>45779</v>
      </c>
      <c r="C35" s="1248"/>
      <c r="D35" s="1248"/>
      <c r="E35" s="1248"/>
      <c r="F35" s="1618"/>
      <c r="G35" s="1618"/>
      <c r="H35" s="1618"/>
      <c r="I35" s="1619">
        <f t="shared" si="0"/>
        <v>0</v>
      </c>
      <c r="J35" s="1249">
        <f t="shared" si="2"/>
        <v>101400</v>
      </c>
      <c r="K35" s="1249">
        <f>UFJ!I35</f>
        <v>8018</v>
      </c>
      <c r="L35" s="1249" t="str">
        <f>三井住友!I35</f>
        <v>/</v>
      </c>
      <c r="M35" s="1249">
        <f>paypay!H35</f>
        <v>11899</v>
      </c>
      <c r="N35" s="1249"/>
      <c r="O35" s="1620">
        <f t="shared" si="1"/>
        <v>121317</v>
      </c>
      <c r="P35" s="1272"/>
    </row>
    <row r="36" spans="1:16" ht="14" hidden="1">
      <c r="A36" s="1231"/>
      <c r="B36" s="1244">
        <v>45780</v>
      </c>
      <c r="C36" s="1248"/>
      <c r="D36" s="1248"/>
      <c r="E36" s="1248"/>
      <c r="F36" s="1618"/>
      <c r="G36" s="1618"/>
      <c r="H36" s="1618"/>
      <c r="I36" s="1619">
        <f t="shared" si="0"/>
        <v>0</v>
      </c>
      <c r="J36" s="1249">
        <f t="shared" si="2"/>
        <v>101400</v>
      </c>
      <c r="K36" s="1249">
        <f>UFJ!I36</f>
        <v>0</v>
      </c>
      <c r="L36" s="1249" t="str">
        <f>三井住友!I36</f>
        <v>/</v>
      </c>
      <c r="M36" s="1249">
        <f>paypay!H36</f>
        <v>18</v>
      </c>
      <c r="N36" s="1249"/>
      <c r="O36" s="1620">
        <f t="shared" si="1"/>
        <v>101418</v>
      </c>
      <c r="P36" s="1272"/>
    </row>
    <row r="37" spans="1:16" ht="14" hidden="1">
      <c r="A37" s="1231"/>
      <c r="B37" s="1244">
        <v>45781</v>
      </c>
      <c r="C37" s="1248">
        <v>-3000</v>
      </c>
      <c r="D37" s="1248"/>
      <c r="E37" s="1248"/>
      <c r="F37" s="1618"/>
      <c r="G37" s="1618"/>
      <c r="H37" s="1618"/>
      <c r="I37" s="1619">
        <f t="shared" si="0"/>
        <v>-3000</v>
      </c>
      <c r="J37" s="1249">
        <f t="shared" si="2"/>
        <v>98400</v>
      </c>
      <c r="K37" s="1249">
        <f>UFJ!I37</f>
        <v>0</v>
      </c>
      <c r="L37" s="1249" t="str">
        <f>三井住友!I37</f>
        <v>/</v>
      </c>
      <c r="M37" s="1249">
        <f>paypay!H37</f>
        <v>1577</v>
      </c>
      <c r="N37" s="1249"/>
      <c r="O37" s="1620">
        <f t="shared" si="1"/>
        <v>99977</v>
      </c>
      <c r="P37" s="1272"/>
    </row>
    <row r="38" spans="1:16" ht="14" hidden="1">
      <c r="A38" s="1231"/>
      <c r="B38" s="1244">
        <v>45782</v>
      </c>
      <c r="C38" s="1248">
        <v>-2000</v>
      </c>
      <c r="D38" s="1248"/>
      <c r="E38" s="1248"/>
      <c r="F38" s="1618"/>
      <c r="G38" s="1618"/>
      <c r="H38" s="1618"/>
      <c r="I38" s="1619">
        <f t="shared" si="0"/>
        <v>-2000</v>
      </c>
      <c r="J38" s="1249">
        <f t="shared" si="2"/>
        <v>96400</v>
      </c>
      <c r="K38" s="1249">
        <f>UFJ!I38</f>
        <v>0</v>
      </c>
      <c r="L38" s="1249" t="str">
        <f>三井住友!I38</f>
        <v>/</v>
      </c>
      <c r="M38" s="1249">
        <f>paypay!H38</f>
        <v>797</v>
      </c>
      <c r="N38" s="1249"/>
      <c r="O38" s="1620">
        <f t="shared" si="1"/>
        <v>97197</v>
      </c>
      <c r="P38" s="1272"/>
    </row>
    <row r="39" spans="1:16" ht="14" hidden="1">
      <c r="A39" s="1231"/>
      <c r="B39" s="1244">
        <v>45783</v>
      </c>
      <c r="C39" s="1248">
        <v>-5000</v>
      </c>
      <c r="D39" s="1248"/>
      <c r="E39" s="1248"/>
      <c r="F39" s="1618"/>
      <c r="G39" s="1618"/>
      <c r="H39" s="1618"/>
      <c r="I39" s="1619">
        <f t="shared" si="0"/>
        <v>-5000</v>
      </c>
      <c r="J39" s="1249">
        <f t="shared" si="2"/>
        <v>91400</v>
      </c>
      <c r="K39" s="1249">
        <f>UFJ!I39</f>
        <v>0</v>
      </c>
      <c r="L39" s="1249" t="str">
        <f>三井住友!I39</f>
        <v>/</v>
      </c>
      <c r="M39" s="1249">
        <f>paypay!H39</f>
        <v>3252</v>
      </c>
      <c r="N39" s="1249"/>
      <c r="O39" s="1620">
        <f t="shared" si="1"/>
        <v>94652</v>
      </c>
      <c r="P39" s="1272"/>
    </row>
    <row r="40" spans="1:16" ht="14" hidden="1">
      <c r="A40" s="1231"/>
      <c r="B40" s="1244">
        <v>45784</v>
      </c>
      <c r="C40" s="1248"/>
      <c r="D40" s="1248">
        <v>-11400</v>
      </c>
      <c r="E40" s="1248"/>
      <c r="F40" s="1618"/>
      <c r="G40" s="1618"/>
      <c r="H40" s="1618"/>
      <c r="I40" s="1619">
        <f t="shared" si="0"/>
        <v>-11400</v>
      </c>
      <c r="J40" s="1249">
        <f t="shared" si="2"/>
        <v>80000</v>
      </c>
      <c r="K40" s="1249">
        <f>UFJ!I40</f>
        <v>0</v>
      </c>
      <c r="L40" s="1249" t="str">
        <f>三井住友!I40</f>
        <v>/</v>
      </c>
      <c r="M40" s="1249">
        <f>paypay!H40</f>
        <v>3252</v>
      </c>
      <c r="N40" s="1249"/>
      <c r="O40" s="1620">
        <f t="shared" si="1"/>
        <v>83252</v>
      </c>
      <c r="P40" s="1272"/>
    </row>
    <row r="41" spans="1:16" ht="14" hidden="1">
      <c r="A41" s="1231"/>
      <c r="B41" s="1244">
        <v>45785</v>
      </c>
      <c r="C41" s="1248"/>
      <c r="D41" s="1248"/>
      <c r="E41" s="1248"/>
      <c r="F41" s="1618"/>
      <c r="G41" s="1618"/>
      <c r="H41" s="1618"/>
      <c r="I41" s="1619">
        <f t="shared" si="0"/>
        <v>0</v>
      </c>
      <c r="J41" s="1249">
        <f t="shared" si="2"/>
        <v>80000</v>
      </c>
      <c r="K41" s="1249">
        <f>UFJ!I41</f>
        <v>0</v>
      </c>
      <c r="L41" s="1249" t="str">
        <f>三井住友!I41</f>
        <v>/</v>
      </c>
      <c r="M41" s="1249">
        <f>paypay!H41</f>
        <v>2802</v>
      </c>
      <c r="N41" s="1249"/>
      <c r="O41" s="1620">
        <f t="shared" si="1"/>
        <v>82802</v>
      </c>
      <c r="P41" s="1272"/>
    </row>
    <row r="42" spans="1:16" ht="14" hidden="1">
      <c r="A42" s="1231"/>
      <c r="B42" s="1244">
        <v>45786</v>
      </c>
      <c r="C42" s="1248"/>
      <c r="D42" s="1248"/>
      <c r="E42" s="1248"/>
      <c r="F42" s="1618">
        <v>9463</v>
      </c>
      <c r="G42" s="1618"/>
      <c r="H42" s="1618"/>
      <c r="I42" s="1619">
        <f t="shared" si="0"/>
        <v>9463</v>
      </c>
      <c r="J42" s="1249">
        <f t="shared" si="2"/>
        <v>89463</v>
      </c>
      <c r="K42" s="1249">
        <f>UFJ!I42</f>
        <v>0</v>
      </c>
      <c r="L42" s="1249" t="str">
        <f>三井住友!I42</f>
        <v>/</v>
      </c>
      <c r="M42" s="1249">
        <f>paypay!H42</f>
        <v>1942</v>
      </c>
      <c r="N42" s="1249"/>
      <c r="O42" s="1620">
        <f t="shared" si="1"/>
        <v>91405</v>
      </c>
      <c r="P42" s="1272"/>
    </row>
    <row r="43" spans="1:16" ht="14" hidden="1">
      <c r="A43" s="1231"/>
      <c r="B43" s="1244">
        <v>45787</v>
      </c>
      <c r="C43" s="1248"/>
      <c r="D43" s="1248"/>
      <c r="E43" s="1248"/>
      <c r="F43" s="1618"/>
      <c r="G43" s="1618"/>
      <c r="H43" s="1618"/>
      <c r="I43" s="1619">
        <f t="shared" si="0"/>
        <v>0</v>
      </c>
      <c r="J43" s="1249">
        <f t="shared" si="2"/>
        <v>89463</v>
      </c>
      <c r="K43" s="1249">
        <f>UFJ!I43</f>
        <v>0</v>
      </c>
      <c r="L43" s="1249" t="str">
        <f>三井住友!I43</f>
        <v>/</v>
      </c>
      <c r="M43" s="1249">
        <f>paypay!H43</f>
        <v>381</v>
      </c>
      <c r="N43" s="1249"/>
      <c r="O43" s="1620">
        <f t="shared" si="1"/>
        <v>89844</v>
      </c>
      <c r="P43" s="1272"/>
    </row>
    <row r="44" spans="1:16" ht="14" hidden="1">
      <c r="A44" s="1231"/>
      <c r="B44" s="1244">
        <v>45788</v>
      </c>
      <c r="C44" s="1248"/>
      <c r="D44" s="1248"/>
      <c r="E44" s="1248"/>
      <c r="F44" s="1618"/>
      <c r="G44" s="1618"/>
      <c r="H44" s="1618"/>
      <c r="I44" s="1619">
        <f t="shared" si="0"/>
        <v>0</v>
      </c>
      <c r="J44" s="1249">
        <f t="shared" si="2"/>
        <v>89463</v>
      </c>
      <c r="K44" s="1249">
        <f>UFJ!I44</f>
        <v>57648</v>
      </c>
      <c r="L44" s="1249" t="str">
        <f>三井住友!I44</f>
        <v>/</v>
      </c>
      <c r="M44" s="1249">
        <f>paypay!H44</f>
        <v>18887</v>
      </c>
      <c r="N44" s="1249"/>
      <c r="O44" s="1620">
        <f t="shared" si="1"/>
        <v>165998</v>
      </c>
      <c r="P44" s="1272"/>
    </row>
    <row r="45" spans="1:16" ht="14" hidden="1">
      <c r="A45" s="1231"/>
      <c r="B45" s="1244">
        <v>45789</v>
      </c>
      <c r="C45" s="1248"/>
      <c r="D45" s="1248"/>
      <c r="E45" s="1248"/>
      <c r="F45" s="1618"/>
      <c r="G45" s="1618"/>
      <c r="H45" s="1618"/>
      <c r="I45" s="1619">
        <f t="shared" si="0"/>
        <v>0</v>
      </c>
      <c r="J45" s="1249">
        <f t="shared" si="2"/>
        <v>89463</v>
      </c>
      <c r="K45" s="1249">
        <f>UFJ!I45</f>
        <v>47494</v>
      </c>
      <c r="L45" s="1249" t="str">
        <f>三井住友!I45</f>
        <v>/</v>
      </c>
      <c r="M45" s="1249">
        <f>paypay!H45</f>
        <v>21887</v>
      </c>
      <c r="N45" s="1249"/>
      <c r="O45" s="1620">
        <f t="shared" si="1"/>
        <v>158844</v>
      </c>
      <c r="P45" s="1272"/>
    </row>
    <row r="46" spans="1:16" ht="14" hidden="1">
      <c r="A46" s="1231"/>
      <c r="B46" s="1244">
        <v>45790</v>
      </c>
      <c r="C46" s="1248"/>
      <c r="D46" s="1248"/>
      <c r="E46" s="1248"/>
      <c r="F46" s="1618"/>
      <c r="G46" s="1618"/>
      <c r="H46" s="1618"/>
      <c r="I46" s="1619">
        <f t="shared" si="0"/>
        <v>0</v>
      </c>
      <c r="J46" s="1249">
        <f t="shared" si="2"/>
        <v>89463</v>
      </c>
      <c r="K46" s="1249">
        <f>UFJ!I46</f>
        <v>47494</v>
      </c>
      <c r="L46" s="1249" t="str">
        <f>三井住友!I46</f>
        <v>/</v>
      </c>
      <c r="M46" s="1249">
        <f>paypay!H46</f>
        <v>14670</v>
      </c>
      <c r="N46" s="1249"/>
      <c r="O46" s="1620">
        <f t="shared" si="1"/>
        <v>151627</v>
      </c>
      <c r="P46" s="1272"/>
    </row>
    <row r="47" spans="1:16" ht="14" hidden="1">
      <c r="A47" s="1231"/>
      <c r="B47" s="1244">
        <v>45791</v>
      </c>
      <c r="C47" s="1248"/>
      <c r="D47" s="1248"/>
      <c r="E47" s="1248"/>
      <c r="F47" s="1618"/>
      <c r="G47" s="1618"/>
      <c r="H47" s="1618"/>
      <c r="I47" s="1619">
        <f t="shared" si="0"/>
        <v>0</v>
      </c>
      <c r="J47" s="1249">
        <f t="shared" si="2"/>
        <v>89463</v>
      </c>
      <c r="K47" s="1249">
        <f>UFJ!I47</f>
        <v>47494</v>
      </c>
      <c r="L47" s="1249" t="str">
        <f>三井住友!I47</f>
        <v>/</v>
      </c>
      <c r="M47" s="1249">
        <f>paypay!H47</f>
        <v>14024</v>
      </c>
      <c r="N47" s="1249"/>
      <c r="O47" s="1620">
        <f t="shared" si="1"/>
        <v>150981</v>
      </c>
      <c r="P47" s="1272"/>
    </row>
    <row r="48" spans="1:16" ht="14" hidden="1">
      <c r="A48" s="1231"/>
      <c r="B48" s="1244">
        <v>45792</v>
      </c>
      <c r="C48" s="1248"/>
      <c r="D48" s="1248"/>
      <c r="E48" s="1248"/>
      <c r="F48" s="1618">
        <v>59002</v>
      </c>
      <c r="G48" s="1618"/>
      <c r="H48" s="1618"/>
      <c r="I48" s="1619">
        <f t="shared" si="0"/>
        <v>59002</v>
      </c>
      <c r="J48" s="1249">
        <f t="shared" si="2"/>
        <v>148465</v>
      </c>
      <c r="K48" s="1249">
        <f>UFJ!I48</f>
        <v>47494</v>
      </c>
      <c r="L48" s="1249" t="str">
        <f>三井住友!I48</f>
        <v>/</v>
      </c>
      <c r="M48" s="1249">
        <f>paypay!H48</f>
        <v>12424</v>
      </c>
      <c r="N48" s="1249"/>
      <c r="O48" s="1620">
        <f t="shared" si="1"/>
        <v>208383</v>
      </c>
      <c r="P48" s="1272"/>
    </row>
    <row r="49" spans="1:16" ht="14" hidden="1">
      <c r="A49" s="1231"/>
      <c r="B49" s="1244">
        <v>45793</v>
      </c>
      <c r="C49" s="1248"/>
      <c r="D49" s="1248"/>
      <c r="E49" s="1248"/>
      <c r="F49" s="1618"/>
      <c r="G49" s="1618"/>
      <c r="H49" s="1618"/>
      <c r="I49" s="1619">
        <f t="shared" si="0"/>
        <v>0</v>
      </c>
      <c r="J49" s="1249">
        <f t="shared" si="2"/>
        <v>148465</v>
      </c>
      <c r="K49" s="1249">
        <f>UFJ!I49</f>
        <v>47494</v>
      </c>
      <c r="L49" s="1249" t="str">
        <f>三井住友!I49</f>
        <v>/</v>
      </c>
      <c r="M49" s="1249">
        <f>paypay!H49</f>
        <v>8642</v>
      </c>
      <c r="N49" s="1249"/>
      <c r="O49" s="1620">
        <f t="shared" si="1"/>
        <v>204601</v>
      </c>
      <c r="P49" s="1272"/>
    </row>
    <row r="50" spans="1:16" ht="14" hidden="1">
      <c r="A50" s="1231"/>
      <c r="B50" s="1244">
        <v>45794</v>
      </c>
      <c r="C50" s="1248"/>
      <c r="D50" s="1248"/>
      <c r="E50" s="1248"/>
      <c r="F50" s="1618"/>
      <c r="G50" s="1618"/>
      <c r="H50" s="1618"/>
      <c r="I50" s="1619">
        <f t="shared" si="0"/>
        <v>0</v>
      </c>
      <c r="J50" s="1249">
        <f t="shared" si="2"/>
        <v>148465</v>
      </c>
      <c r="K50" s="1249">
        <f>UFJ!I50</f>
        <v>47494</v>
      </c>
      <c r="L50" s="1249" t="str">
        <f>三井住友!I50</f>
        <v>/</v>
      </c>
      <c r="M50" s="1249">
        <f>paypay!H50</f>
        <v>4626</v>
      </c>
      <c r="N50" s="1249"/>
      <c r="O50" s="1620">
        <f t="shared" si="1"/>
        <v>200585</v>
      </c>
      <c r="P50" s="1272"/>
    </row>
    <row r="51" spans="1:16" ht="14" hidden="1">
      <c r="A51" s="1231"/>
      <c r="B51" s="1244">
        <v>45795</v>
      </c>
      <c r="C51" s="1248"/>
      <c r="D51" s="1248"/>
      <c r="E51" s="1248"/>
      <c r="F51" s="1618">
        <v>12000</v>
      </c>
      <c r="G51" s="1618"/>
      <c r="H51" s="1618"/>
      <c r="I51" s="1619">
        <f t="shared" si="0"/>
        <v>12000</v>
      </c>
      <c r="J51" s="1249">
        <f t="shared" si="2"/>
        <v>160465</v>
      </c>
      <c r="K51" s="1249">
        <f>UFJ!I51</f>
        <v>47494</v>
      </c>
      <c r="L51" s="1249" t="str">
        <f>三井住友!I51</f>
        <v>/</v>
      </c>
      <c r="M51" s="1249">
        <f>paypay!H51</f>
        <v>3741</v>
      </c>
      <c r="N51" s="1249"/>
      <c r="O51" s="1620">
        <f t="shared" si="1"/>
        <v>211700</v>
      </c>
      <c r="P51" s="1272"/>
    </row>
    <row r="52" spans="1:16" ht="14" hidden="1">
      <c r="A52" s="1231"/>
      <c r="B52" s="1244">
        <v>45796</v>
      </c>
      <c r="C52" s="1248"/>
      <c r="D52" s="1248"/>
      <c r="E52" s="1248"/>
      <c r="F52" s="1618"/>
      <c r="G52" s="1618"/>
      <c r="H52" s="1618"/>
      <c r="I52" s="1619">
        <f t="shared" si="0"/>
        <v>0</v>
      </c>
      <c r="J52" s="1249">
        <f t="shared" si="2"/>
        <v>160465</v>
      </c>
      <c r="K52" s="1249">
        <f>UFJ!I52</f>
        <v>47494</v>
      </c>
      <c r="L52" s="1249" t="str">
        <f>三井住友!I52</f>
        <v>/</v>
      </c>
      <c r="M52" s="1249">
        <f>paypay!H52</f>
        <v>2302</v>
      </c>
      <c r="N52" s="1249"/>
      <c r="O52" s="1620">
        <f t="shared" si="1"/>
        <v>210261</v>
      </c>
      <c r="P52" s="1272"/>
    </row>
    <row r="53" spans="1:16" ht="14" hidden="1">
      <c r="A53" s="1231"/>
      <c r="B53" s="1244">
        <v>45797</v>
      </c>
      <c r="C53" s="1248"/>
      <c r="D53" s="1248"/>
      <c r="E53" s="1248"/>
      <c r="F53" s="1618"/>
      <c r="G53" s="1618"/>
      <c r="H53" s="1618"/>
      <c r="I53" s="1619">
        <f t="shared" si="0"/>
        <v>0</v>
      </c>
      <c r="J53" s="1249">
        <f t="shared" si="2"/>
        <v>160465</v>
      </c>
      <c r="K53" s="1249">
        <f>UFJ!I53</f>
        <v>47494</v>
      </c>
      <c r="L53" s="1249" t="str">
        <f>三井住友!I53</f>
        <v>/</v>
      </c>
      <c r="M53" s="1249">
        <f>paypay!H53</f>
        <v>754</v>
      </c>
      <c r="N53" s="1249"/>
      <c r="O53" s="1620">
        <f t="shared" si="1"/>
        <v>208713</v>
      </c>
      <c r="P53" s="1272"/>
    </row>
    <row r="54" spans="1:16" ht="14" hidden="1">
      <c r="A54" s="1231"/>
      <c r="B54" s="1244">
        <v>45798</v>
      </c>
      <c r="C54" s="1248"/>
      <c r="D54" s="1248"/>
      <c r="E54" s="1248"/>
      <c r="F54" s="1618"/>
      <c r="G54" s="1618"/>
      <c r="H54" s="1618"/>
      <c r="I54" s="1619">
        <f t="shared" si="0"/>
        <v>0</v>
      </c>
      <c r="J54" s="1249">
        <f t="shared" si="2"/>
        <v>160465</v>
      </c>
      <c r="K54" s="1249">
        <f>UFJ!I54</f>
        <v>47494</v>
      </c>
      <c r="L54" s="1249" t="str">
        <f>三井住友!I54</f>
        <v>/</v>
      </c>
      <c r="M54" s="1249">
        <f>paypay!H54</f>
        <v>754</v>
      </c>
      <c r="N54" s="1249"/>
      <c r="O54" s="1620">
        <f t="shared" si="1"/>
        <v>208713</v>
      </c>
      <c r="P54" s="1272"/>
    </row>
    <row r="55" spans="1:16" ht="14" hidden="1">
      <c r="A55" s="1231"/>
      <c r="B55" s="1244">
        <v>45799</v>
      </c>
      <c r="C55" s="1248"/>
      <c r="D55" s="1248"/>
      <c r="E55" s="1248"/>
      <c r="F55" s="1618"/>
      <c r="G55" s="1618"/>
      <c r="H55" s="1618"/>
      <c r="I55" s="1619">
        <f t="shared" si="0"/>
        <v>0</v>
      </c>
      <c r="J55" s="1249">
        <f t="shared" si="2"/>
        <v>160465</v>
      </c>
      <c r="K55" s="1249">
        <f>UFJ!I55</f>
        <v>47494</v>
      </c>
      <c r="L55" s="1249" t="str">
        <f>三井住友!I55</f>
        <v>/</v>
      </c>
      <c r="M55" s="1249">
        <f>paypay!H55</f>
        <v>90</v>
      </c>
      <c r="N55" s="1249"/>
      <c r="O55" s="1620">
        <f t="shared" si="1"/>
        <v>208049</v>
      </c>
      <c r="P55" s="1272"/>
    </row>
    <row r="56" spans="1:16" ht="14" hidden="1">
      <c r="A56" s="1231"/>
      <c r="B56" s="1244">
        <v>45800</v>
      </c>
      <c r="C56" s="1248">
        <v>-300110</v>
      </c>
      <c r="D56" s="1248"/>
      <c r="E56" s="1248"/>
      <c r="F56" s="1618"/>
      <c r="G56" s="1618">
        <v>251744</v>
      </c>
      <c r="H56" s="1618"/>
      <c r="I56" s="1619">
        <f t="shared" si="0"/>
        <v>-48366</v>
      </c>
      <c r="J56" s="1249">
        <f t="shared" si="2"/>
        <v>112099</v>
      </c>
      <c r="K56" s="1249">
        <f>UFJ!I56</f>
        <v>340275</v>
      </c>
      <c r="L56" s="1249" t="str">
        <f>三井住友!I56</f>
        <v>/</v>
      </c>
      <c r="M56" s="1249">
        <f>paypay!H56</f>
        <v>90</v>
      </c>
      <c r="N56" s="1249"/>
      <c r="O56" s="1620">
        <f t="shared" si="1"/>
        <v>452464</v>
      </c>
      <c r="P56" s="1272"/>
    </row>
    <row r="57" spans="1:16" ht="14" hidden="1">
      <c r="A57" s="1231"/>
      <c r="B57" s="1244">
        <v>45801</v>
      </c>
      <c r="C57" s="1248">
        <v>-2099</v>
      </c>
      <c r="D57" s="1248"/>
      <c r="E57" s="1248"/>
      <c r="F57" s="1618"/>
      <c r="G57" s="1618"/>
      <c r="H57" s="1618"/>
      <c r="I57" s="1619">
        <f t="shared" si="0"/>
        <v>-2099</v>
      </c>
      <c r="J57" s="1249">
        <f t="shared" si="2"/>
        <v>110000</v>
      </c>
      <c r="K57" s="1249">
        <f>UFJ!I57</f>
        <v>340275</v>
      </c>
      <c r="L57" s="1249" t="str">
        <f>三井住友!I57</f>
        <v>/</v>
      </c>
      <c r="M57" s="1249">
        <f>paypay!H57</f>
        <v>1239</v>
      </c>
      <c r="N57" s="1249"/>
      <c r="O57" s="1620">
        <f t="shared" si="1"/>
        <v>451514</v>
      </c>
      <c r="P57" s="1272"/>
    </row>
    <row r="58" spans="1:16" ht="14" hidden="1">
      <c r="A58" s="1231"/>
      <c r="B58" s="1244">
        <v>45802</v>
      </c>
      <c r="C58" s="1248">
        <v>-10000</v>
      </c>
      <c r="D58" s="1248"/>
      <c r="E58" s="1248"/>
      <c r="F58" s="1618"/>
      <c r="G58" s="1618"/>
      <c r="H58" s="1618"/>
      <c r="I58" s="1619">
        <f t="shared" si="0"/>
        <v>-10000</v>
      </c>
      <c r="J58" s="1249">
        <f t="shared" si="2"/>
        <v>100000</v>
      </c>
      <c r="K58" s="1249">
        <f>UFJ!I58</f>
        <v>340275</v>
      </c>
      <c r="L58" s="1249" t="str">
        <f>三井住友!I58</f>
        <v>/</v>
      </c>
      <c r="M58" s="1249">
        <f>paypay!H58</f>
        <v>7486</v>
      </c>
      <c r="N58" s="1249"/>
      <c r="O58" s="1620">
        <f t="shared" si="1"/>
        <v>447761</v>
      </c>
      <c r="P58" s="1272"/>
    </row>
    <row r="59" spans="1:16" ht="14" hidden="1">
      <c r="A59" s="1231"/>
      <c r="B59" s="1244">
        <v>45803</v>
      </c>
      <c r="C59" s="1248"/>
      <c r="D59" s="1248"/>
      <c r="E59" s="1248"/>
      <c r="F59" s="1618"/>
      <c r="G59" s="1618"/>
      <c r="H59" s="1618"/>
      <c r="I59" s="1619">
        <f t="shared" si="0"/>
        <v>0</v>
      </c>
      <c r="J59" s="1249">
        <f t="shared" si="2"/>
        <v>100000</v>
      </c>
      <c r="K59" s="1249">
        <f>UFJ!I59</f>
        <v>340275</v>
      </c>
      <c r="L59" s="1249" t="str">
        <f>三井住友!I59</f>
        <v>/</v>
      </c>
      <c r="M59" s="1249">
        <f>paypay!H59</f>
        <v>6606</v>
      </c>
      <c r="N59" s="1249"/>
      <c r="O59" s="1620">
        <f t="shared" si="1"/>
        <v>446881</v>
      </c>
      <c r="P59" s="1272"/>
    </row>
    <row r="60" spans="1:16" ht="14" hidden="1">
      <c r="A60" s="1231"/>
      <c r="B60" s="1244">
        <v>45804</v>
      </c>
      <c r="C60" s="1248"/>
      <c r="D60" s="1248"/>
      <c r="E60" s="1248"/>
      <c r="F60" s="1618"/>
      <c r="G60" s="1618"/>
      <c r="H60" s="1618"/>
      <c r="I60" s="1619">
        <f t="shared" si="0"/>
        <v>0</v>
      </c>
      <c r="J60" s="1249">
        <f t="shared" si="2"/>
        <v>100000</v>
      </c>
      <c r="K60" s="1249">
        <f>UFJ!I60</f>
        <v>53275</v>
      </c>
      <c r="L60" s="1249" t="str">
        <f>三井住友!I60</f>
        <v>/</v>
      </c>
      <c r="M60" s="1249">
        <f>paypay!H60</f>
        <v>3163</v>
      </c>
      <c r="N60" s="1249"/>
      <c r="O60" s="1620">
        <f t="shared" si="1"/>
        <v>156438</v>
      </c>
      <c r="P60" s="1272"/>
    </row>
    <row r="61" spans="1:16" ht="14" hidden="1">
      <c r="A61" s="1231"/>
      <c r="B61" s="1244">
        <v>45805</v>
      </c>
      <c r="C61" s="1248"/>
      <c r="D61" s="1248"/>
      <c r="E61" s="1248">
        <v>-9000</v>
      </c>
      <c r="F61" s="1618">
        <v>29380</v>
      </c>
      <c r="G61" s="1618"/>
      <c r="H61" s="1618"/>
      <c r="I61" s="1619">
        <f t="shared" si="0"/>
        <v>20380</v>
      </c>
      <c r="J61" s="1249">
        <f t="shared" si="2"/>
        <v>120380</v>
      </c>
      <c r="K61" s="1249">
        <f>UFJ!I61</f>
        <v>53275</v>
      </c>
      <c r="L61" s="1249" t="str">
        <f>三井住友!I61</f>
        <v>/</v>
      </c>
      <c r="M61" s="1249">
        <f>paypay!H61</f>
        <v>870</v>
      </c>
      <c r="N61" s="1249"/>
      <c r="O61" s="1620">
        <f t="shared" si="1"/>
        <v>174525</v>
      </c>
      <c r="P61" s="1272"/>
    </row>
    <row r="62" spans="1:16" ht="14" hidden="1">
      <c r="A62" s="1231"/>
      <c r="B62" s="1244">
        <v>45806</v>
      </c>
      <c r="C62" s="1248"/>
      <c r="D62" s="1248"/>
      <c r="E62" s="1248"/>
      <c r="F62" s="1618"/>
      <c r="G62" s="1618"/>
      <c r="H62" s="1618"/>
      <c r="I62" s="1619">
        <f t="shared" si="0"/>
        <v>0</v>
      </c>
      <c r="J62" s="1249">
        <f t="shared" si="2"/>
        <v>120380</v>
      </c>
      <c r="K62" s="1249">
        <f>UFJ!I62</f>
        <v>53275</v>
      </c>
      <c r="L62" s="1249" t="str">
        <f>三井住友!I62</f>
        <v>/</v>
      </c>
      <c r="M62" s="1249">
        <f>paypay!H62</f>
        <v>870</v>
      </c>
      <c r="N62" s="1249"/>
      <c r="O62" s="1620">
        <f t="shared" si="1"/>
        <v>174525</v>
      </c>
      <c r="P62" s="1272"/>
    </row>
    <row r="63" spans="1:16" ht="14" hidden="1">
      <c r="A63" s="1231"/>
      <c r="B63" s="1244">
        <v>45807</v>
      </c>
      <c r="C63" s="1248">
        <v>-10000</v>
      </c>
      <c r="D63" s="1248"/>
      <c r="E63" s="1248"/>
      <c r="F63" s="1618"/>
      <c r="G63" s="1618"/>
      <c r="H63" s="1618"/>
      <c r="I63" s="1619">
        <f t="shared" si="0"/>
        <v>-10000</v>
      </c>
      <c r="J63" s="1249">
        <f t="shared" si="2"/>
        <v>110380</v>
      </c>
      <c r="K63" s="1249">
        <f>UFJ!I63</f>
        <v>53275</v>
      </c>
      <c r="L63" s="1249" t="str">
        <f>三井住友!I63</f>
        <v>/</v>
      </c>
      <c r="M63" s="1249">
        <f>paypay!H63</f>
        <v>10427</v>
      </c>
      <c r="N63" s="1249"/>
      <c r="O63" s="1620">
        <f t="shared" si="1"/>
        <v>174082</v>
      </c>
      <c r="P63" s="1272"/>
    </row>
    <row r="64" spans="1:16" ht="14" hidden="1">
      <c r="A64" s="1231"/>
      <c r="B64" s="1259">
        <v>45808</v>
      </c>
      <c r="C64" s="1263"/>
      <c r="D64" s="1263"/>
      <c r="E64" s="1263"/>
      <c r="F64" s="1622"/>
      <c r="G64" s="1622"/>
      <c r="H64" s="1622"/>
      <c r="I64" s="1623">
        <f t="shared" si="0"/>
        <v>0</v>
      </c>
      <c r="J64" s="1264">
        <f t="shared" si="2"/>
        <v>110380</v>
      </c>
      <c r="K64" s="1264">
        <f>UFJ!I64</f>
        <v>53275</v>
      </c>
      <c r="L64" s="1264" t="str">
        <f>三井住友!I64</f>
        <v>/</v>
      </c>
      <c r="M64" s="1264">
        <f>paypay!H64</f>
        <v>2276</v>
      </c>
      <c r="N64" s="1264"/>
      <c r="O64" s="1624">
        <f t="shared" si="1"/>
        <v>165931</v>
      </c>
      <c r="P64" s="1272"/>
    </row>
    <row r="65" spans="1:16" ht="14" hidden="1">
      <c r="A65" s="1231"/>
      <c r="B65" s="1244">
        <v>45809</v>
      </c>
      <c r="C65" s="1248"/>
      <c r="D65" s="1248"/>
      <c r="E65" s="1248"/>
      <c r="F65" s="1284">
        <v>230000</v>
      </c>
      <c r="G65" s="1618"/>
      <c r="H65" s="1618"/>
      <c r="I65" s="1619">
        <f t="shared" si="0"/>
        <v>230000</v>
      </c>
      <c r="J65" s="1249">
        <f t="shared" si="2"/>
        <v>340380</v>
      </c>
      <c r="K65" s="1249">
        <f>UFJ!I65</f>
        <v>53275</v>
      </c>
      <c r="L65" s="1249" t="str">
        <f>三井住友!I65</f>
        <v>/</v>
      </c>
      <c r="M65" s="1249">
        <f>paypay!H65</f>
        <v>2276</v>
      </c>
      <c r="N65" s="1249"/>
      <c r="O65" s="1620">
        <f t="shared" si="1"/>
        <v>395931</v>
      </c>
      <c r="P65" s="1272"/>
    </row>
    <row r="66" spans="1:16" ht="14" hidden="1">
      <c r="A66" s="1231"/>
      <c r="B66" s="1244">
        <v>45810</v>
      </c>
      <c r="C66" s="1248"/>
      <c r="D66" s="1248"/>
      <c r="E66" s="1248"/>
      <c r="F66" s="1618"/>
      <c r="G66" s="1618"/>
      <c r="H66" s="1618"/>
      <c r="I66" s="1619">
        <f t="shared" si="0"/>
        <v>0</v>
      </c>
      <c r="J66" s="1249">
        <f t="shared" si="2"/>
        <v>340380</v>
      </c>
      <c r="K66" s="1249">
        <f>UFJ!I66</f>
        <v>53275</v>
      </c>
      <c r="L66" s="1249" t="str">
        <f>三井住友!I66</f>
        <v>/</v>
      </c>
      <c r="M66" s="1249">
        <f>paypay!H66</f>
        <v>2276</v>
      </c>
      <c r="N66" s="1249"/>
      <c r="O66" s="1620">
        <f t="shared" si="1"/>
        <v>395931</v>
      </c>
      <c r="P66" s="1272"/>
    </row>
    <row r="67" spans="1:16" ht="14" hidden="1">
      <c r="A67" s="1231"/>
      <c r="B67" s="1244">
        <v>45811</v>
      </c>
      <c r="C67" s="1248">
        <v>-200110</v>
      </c>
      <c r="D67" s="1248"/>
      <c r="E67" s="1248"/>
      <c r="F67" s="1618"/>
      <c r="G67" s="1618"/>
      <c r="H67" s="1618"/>
      <c r="I67" s="1619">
        <f t="shared" si="0"/>
        <v>-200110</v>
      </c>
      <c r="J67" s="1249">
        <f t="shared" si="2"/>
        <v>140270</v>
      </c>
      <c r="K67" s="1249">
        <f>UFJ!I67</f>
        <v>253275</v>
      </c>
      <c r="L67" s="1249" t="str">
        <f>三井住友!I67</f>
        <v>/</v>
      </c>
      <c r="M67" s="1249">
        <f>paypay!H67</f>
        <v>2276</v>
      </c>
      <c r="N67" s="1249"/>
      <c r="O67" s="1620">
        <f t="shared" si="1"/>
        <v>395821</v>
      </c>
      <c r="P67" s="1272"/>
    </row>
    <row r="68" spans="1:16" ht="14" hidden="1">
      <c r="A68" s="1231"/>
      <c r="B68" s="1244">
        <v>45812</v>
      </c>
      <c r="C68" s="1248"/>
      <c r="D68" s="1248"/>
      <c r="E68" s="1248"/>
      <c r="F68" s="1618"/>
      <c r="G68" s="1618"/>
      <c r="H68" s="1618"/>
      <c r="I68" s="1619">
        <f t="shared" si="0"/>
        <v>0</v>
      </c>
      <c r="J68" s="1249">
        <f t="shared" si="2"/>
        <v>140270</v>
      </c>
      <c r="K68" s="1249">
        <f>UFJ!I68</f>
        <v>253275</v>
      </c>
      <c r="L68" s="1249" t="str">
        <f>三井住友!I68</f>
        <v>/</v>
      </c>
      <c r="M68" s="1249">
        <f>paypay!H68</f>
        <v>1972</v>
      </c>
      <c r="N68" s="1249"/>
      <c r="O68" s="1620">
        <f t="shared" si="1"/>
        <v>395517</v>
      </c>
      <c r="P68" s="1272"/>
    </row>
    <row r="69" spans="1:16" ht="14" hidden="1">
      <c r="A69" s="1231"/>
      <c r="B69" s="1244">
        <v>45813</v>
      </c>
      <c r="C69" s="1248"/>
      <c r="D69" s="1248">
        <v>-11400</v>
      </c>
      <c r="E69" s="1248"/>
      <c r="F69" s="1618"/>
      <c r="G69" s="1618"/>
      <c r="H69" s="1618"/>
      <c r="I69" s="1619">
        <f t="shared" si="0"/>
        <v>-11400</v>
      </c>
      <c r="J69" s="1249">
        <f t="shared" si="2"/>
        <v>128870</v>
      </c>
      <c r="K69" s="1249">
        <f>UFJ!I69</f>
        <v>253275</v>
      </c>
      <c r="L69" s="1249" t="str">
        <f>三井住友!I69</f>
        <v>/</v>
      </c>
      <c r="M69" s="1249">
        <f>paypay!H69</f>
        <v>1142</v>
      </c>
      <c r="N69" s="1249"/>
      <c r="O69" s="1620">
        <f t="shared" si="1"/>
        <v>383287</v>
      </c>
      <c r="P69" s="1272"/>
    </row>
    <row r="70" spans="1:16" ht="14" hidden="1">
      <c r="A70" s="1231"/>
      <c r="B70" s="1244">
        <v>45814</v>
      </c>
      <c r="C70" s="1248"/>
      <c r="D70" s="1248"/>
      <c r="E70" s="1248"/>
      <c r="F70" s="1618"/>
      <c r="G70" s="1618"/>
      <c r="H70" s="1618"/>
      <c r="I70" s="1619">
        <f t="shared" si="0"/>
        <v>0</v>
      </c>
      <c r="J70" s="1249">
        <f t="shared" si="2"/>
        <v>128870</v>
      </c>
      <c r="K70" s="1249">
        <f>UFJ!I70</f>
        <v>253275</v>
      </c>
      <c r="L70" s="1249" t="str">
        <f>三井住友!I70</f>
        <v>/</v>
      </c>
      <c r="M70" s="1249">
        <f>paypay!H70</f>
        <v>1142</v>
      </c>
      <c r="N70" s="1249"/>
      <c r="O70" s="1620">
        <f t="shared" si="1"/>
        <v>383287</v>
      </c>
      <c r="P70" s="1272"/>
    </row>
    <row r="71" spans="1:16" ht="14" hidden="1">
      <c r="A71" s="1231"/>
      <c r="B71" s="1244">
        <v>45815</v>
      </c>
      <c r="C71" s="1248"/>
      <c r="D71" s="1248"/>
      <c r="E71" s="1248"/>
      <c r="F71" s="1618"/>
      <c r="G71" s="1618"/>
      <c r="H71" s="1618"/>
      <c r="I71" s="1619">
        <f t="shared" si="0"/>
        <v>0</v>
      </c>
      <c r="J71" s="1249">
        <f t="shared" si="2"/>
        <v>128870</v>
      </c>
      <c r="K71" s="1249">
        <f>UFJ!I71</f>
        <v>253275</v>
      </c>
      <c r="L71" s="1249" t="str">
        <f>三井住友!I71</f>
        <v>/</v>
      </c>
      <c r="M71" s="1249">
        <f>paypay!H71</f>
        <v>20674</v>
      </c>
      <c r="N71" s="1249"/>
      <c r="O71" s="1620">
        <f t="shared" si="1"/>
        <v>402819</v>
      </c>
      <c r="P71" s="1272"/>
    </row>
    <row r="72" spans="1:16" ht="14" hidden="1">
      <c r="A72" s="1231"/>
      <c r="B72" s="1244">
        <v>45816</v>
      </c>
      <c r="C72" s="1248"/>
      <c r="D72" s="1248"/>
      <c r="E72" s="1248"/>
      <c r="F72" s="1618"/>
      <c r="G72" s="1618"/>
      <c r="H72" s="1618"/>
      <c r="I72" s="1619">
        <f t="shared" si="0"/>
        <v>0</v>
      </c>
      <c r="J72" s="1249">
        <f t="shared" si="2"/>
        <v>128870</v>
      </c>
      <c r="K72" s="1249">
        <f>UFJ!I72</f>
        <v>253275</v>
      </c>
      <c r="L72" s="1249" t="str">
        <f>三井住友!I72</f>
        <v>/</v>
      </c>
      <c r="M72" s="1249">
        <f>paypay!H72</f>
        <v>11858</v>
      </c>
      <c r="N72" s="1249"/>
      <c r="O72" s="1620">
        <f t="shared" si="1"/>
        <v>394003</v>
      </c>
      <c r="P72" s="1272"/>
    </row>
    <row r="73" spans="1:16" ht="14" hidden="1">
      <c r="A73" s="1231"/>
      <c r="B73" s="1244">
        <v>45817</v>
      </c>
      <c r="C73" s="1248"/>
      <c r="D73" s="1248"/>
      <c r="E73" s="1248"/>
      <c r="F73" s="1618"/>
      <c r="G73" s="1618"/>
      <c r="H73" s="1618"/>
      <c r="I73" s="1619">
        <f t="shared" si="0"/>
        <v>0</v>
      </c>
      <c r="J73" s="1249">
        <f t="shared" si="2"/>
        <v>128870</v>
      </c>
      <c r="K73" s="1249">
        <f>UFJ!I73</f>
        <v>253275</v>
      </c>
      <c r="L73" s="1249" t="str">
        <f>三井住友!I73</f>
        <v>/</v>
      </c>
      <c r="M73" s="1249">
        <f>paypay!H73</f>
        <v>11081</v>
      </c>
      <c r="N73" s="1249"/>
      <c r="O73" s="1620">
        <f t="shared" si="1"/>
        <v>393226</v>
      </c>
      <c r="P73" s="1272"/>
    </row>
    <row r="74" spans="1:16" ht="14" hidden="1">
      <c r="A74" s="1231"/>
      <c r="B74" s="1244">
        <v>45818</v>
      </c>
      <c r="C74" s="1248"/>
      <c r="D74" s="1248"/>
      <c r="E74" s="1248"/>
      <c r="F74" s="1618"/>
      <c r="G74" s="1618"/>
      <c r="H74" s="1618"/>
      <c r="I74" s="1619">
        <f t="shared" si="0"/>
        <v>0</v>
      </c>
      <c r="J74" s="1249">
        <f t="shared" si="2"/>
        <v>128870</v>
      </c>
      <c r="K74" s="1249">
        <f>UFJ!I74</f>
        <v>253275</v>
      </c>
      <c r="L74" s="1249" t="str">
        <f>三井住友!I74</f>
        <v>/</v>
      </c>
      <c r="M74" s="1249">
        <f>paypay!H74</f>
        <v>9823</v>
      </c>
      <c r="N74" s="1249"/>
      <c r="O74" s="1620">
        <f t="shared" si="1"/>
        <v>391968</v>
      </c>
      <c r="P74" s="1272"/>
    </row>
    <row r="75" spans="1:16" ht="14" hidden="1">
      <c r="A75" s="1231"/>
      <c r="B75" s="1244">
        <v>45819</v>
      </c>
      <c r="C75" s="1248"/>
      <c r="D75" s="1248"/>
      <c r="E75" s="1248"/>
      <c r="F75" s="1618"/>
      <c r="G75" s="1618"/>
      <c r="H75" s="1618"/>
      <c r="I75" s="1619">
        <f t="shared" si="0"/>
        <v>0</v>
      </c>
      <c r="J75" s="1249">
        <f t="shared" si="2"/>
        <v>128870</v>
      </c>
      <c r="K75" s="1249">
        <f>UFJ!I75</f>
        <v>253275</v>
      </c>
      <c r="L75" s="1249" t="str">
        <f>三井住友!I75</f>
        <v>/</v>
      </c>
      <c r="M75" s="1249">
        <f>paypay!H75</f>
        <v>8593</v>
      </c>
      <c r="N75" s="1249"/>
      <c r="O75" s="1620">
        <f t="shared" si="1"/>
        <v>390738</v>
      </c>
      <c r="P75" s="1272"/>
    </row>
    <row r="76" spans="1:16" ht="14" hidden="1">
      <c r="A76" s="1231"/>
      <c r="B76" s="1244">
        <v>45820</v>
      </c>
      <c r="C76" s="1248"/>
      <c r="D76" s="1248"/>
      <c r="E76" s="1248"/>
      <c r="F76" s="1618"/>
      <c r="G76" s="1618"/>
      <c r="H76" s="1618"/>
      <c r="I76" s="1619">
        <f t="shared" si="0"/>
        <v>0</v>
      </c>
      <c r="J76" s="1249">
        <f t="shared" si="2"/>
        <v>128870</v>
      </c>
      <c r="K76" s="1249">
        <f>UFJ!I76</f>
        <v>253275</v>
      </c>
      <c r="L76" s="1249" t="str">
        <f>三井住友!I76</f>
        <v>/</v>
      </c>
      <c r="M76" s="1249">
        <f>paypay!H76</f>
        <v>7589</v>
      </c>
      <c r="N76" s="1249"/>
      <c r="O76" s="1620">
        <f t="shared" si="1"/>
        <v>389734</v>
      </c>
      <c r="P76" s="1272"/>
    </row>
    <row r="77" spans="1:16" ht="14" hidden="1">
      <c r="A77" s="1231"/>
      <c r="B77" s="1244">
        <v>45821</v>
      </c>
      <c r="C77" s="1248"/>
      <c r="D77" s="1248"/>
      <c r="E77" s="1248"/>
      <c r="F77" s="1618"/>
      <c r="G77" s="1618"/>
      <c r="H77" s="1618"/>
      <c r="I77" s="1619">
        <f t="shared" si="0"/>
        <v>0</v>
      </c>
      <c r="J77" s="1249">
        <f t="shared" si="2"/>
        <v>128870</v>
      </c>
      <c r="K77" s="1249">
        <f>UFJ!I77</f>
        <v>253275</v>
      </c>
      <c r="L77" s="1249" t="str">
        <f>三井住友!I77</f>
        <v>/</v>
      </c>
      <c r="M77" s="1249">
        <f>paypay!H77</f>
        <v>7432</v>
      </c>
      <c r="N77" s="1249"/>
      <c r="O77" s="1620">
        <f t="shared" si="1"/>
        <v>389577</v>
      </c>
      <c r="P77" s="1272"/>
    </row>
    <row r="78" spans="1:16" ht="14" hidden="1">
      <c r="A78" s="1231"/>
      <c r="B78" s="1244">
        <v>45822</v>
      </c>
      <c r="C78" s="1248"/>
      <c r="D78" s="1248"/>
      <c r="E78" s="1248"/>
      <c r="F78" s="1618"/>
      <c r="G78" s="1618"/>
      <c r="H78" s="1618"/>
      <c r="I78" s="1619">
        <f t="shared" si="0"/>
        <v>0</v>
      </c>
      <c r="J78" s="1249">
        <f t="shared" si="2"/>
        <v>128870</v>
      </c>
      <c r="K78" s="1249">
        <f>UFJ!I78</f>
        <v>253275</v>
      </c>
      <c r="L78" s="1249" t="str">
        <f>三井住友!I78</f>
        <v>/</v>
      </c>
      <c r="M78" s="1249">
        <f>paypay!H78</f>
        <v>7432</v>
      </c>
      <c r="N78" s="1249"/>
      <c r="O78" s="1620">
        <f t="shared" si="1"/>
        <v>389577</v>
      </c>
      <c r="P78" s="1272"/>
    </row>
    <row r="79" spans="1:16" ht="14" hidden="1">
      <c r="A79" s="1231"/>
      <c r="B79" s="1244">
        <v>45823</v>
      </c>
      <c r="C79" s="1248"/>
      <c r="D79" s="1248"/>
      <c r="E79" s="1248"/>
      <c r="F79" s="1618"/>
      <c r="G79" s="1618"/>
      <c r="H79" s="1618"/>
      <c r="I79" s="1619">
        <f t="shared" si="0"/>
        <v>0</v>
      </c>
      <c r="J79" s="1249">
        <f t="shared" si="2"/>
        <v>128870</v>
      </c>
      <c r="K79" s="1249">
        <f>UFJ!I79</f>
        <v>253275</v>
      </c>
      <c r="L79" s="1249" t="str">
        <f>三井住友!I79</f>
        <v>/</v>
      </c>
      <c r="M79" s="1249">
        <f>paypay!H79</f>
        <v>4985</v>
      </c>
      <c r="N79" s="1249"/>
      <c r="O79" s="1620">
        <f t="shared" si="1"/>
        <v>387130</v>
      </c>
      <c r="P79" s="1272"/>
    </row>
    <row r="80" spans="1:16" ht="14" hidden="1">
      <c r="A80" s="1231"/>
      <c r="B80" s="1244">
        <v>45824</v>
      </c>
      <c r="C80" s="1248"/>
      <c r="D80" s="1248"/>
      <c r="E80" s="1248"/>
      <c r="F80" s="1618"/>
      <c r="G80" s="1618"/>
      <c r="H80" s="1618"/>
      <c r="I80" s="1619">
        <f t="shared" si="0"/>
        <v>0</v>
      </c>
      <c r="J80" s="1249">
        <f t="shared" si="2"/>
        <v>128870</v>
      </c>
      <c r="K80" s="1249">
        <f>UFJ!I80</f>
        <v>253275</v>
      </c>
      <c r="L80" s="1249" t="str">
        <f>三井住友!I80</f>
        <v>/</v>
      </c>
      <c r="M80" s="1249">
        <f>paypay!H80</f>
        <v>3946</v>
      </c>
      <c r="N80" s="1249"/>
      <c r="O80" s="1620">
        <f t="shared" si="1"/>
        <v>386091</v>
      </c>
      <c r="P80" s="1272"/>
    </row>
    <row r="81" spans="1:16" ht="14" hidden="1">
      <c r="A81" s="1231"/>
      <c r="B81" s="1244">
        <v>45825</v>
      </c>
      <c r="C81" s="1248"/>
      <c r="D81" s="1248"/>
      <c r="E81" s="1248"/>
      <c r="F81" s="1618"/>
      <c r="G81" s="1618"/>
      <c r="H81" s="1618"/>
      <c r="I81" s="1619">
        <f t="shared" si="0"/>
        <v>0</v>
      </c>
      <c r="J81" s="1249">
        <f t="shared" si="2"/>
        <v>128870</v>
      </c>
      <c r="K81" s="1249">
        <f>UFJ!I81</f>
        <v>251275</v>
      </c>
      <c r="L81" s="1249" t="str">
        <f>三井住友!I81</f>
        <v>/</v>
      </c>
      <c r="M81" s="1249">
        <f>paypay!H81</f>
        <v>3902</v>
      </c>
      <c r="N81" s="1249"/>
      <c r="O81" s="1620">
        <f t="shared" si="1"/>
        <v>384047</v>
      </c>
      <c r="P81" s="1272"/>
    </row>
    <row r="82" spans="1:16" ht="14" hidden="1">
      <c r="A82" s="1231"/>
      <c r="B82" s="1244">
        <v>45826</v>
      </c>
      <c r="C82" s="1248"/>
      <c r="D82" s="1248"/>
      <c r="E82" s="1248"/>
      <c r="F82" s="1618"/>
      <c r="G82" s="1618"/>
      <c r="H82" s="1618"/>
      <c r="I82" s="1619">
        <f t="shared" si="0"/>
        <v>0</v>
      </c>
      <c r="J82" s="1249">
        <f t="shared" si="2"/>
        <v>128870</v>
      </c>
      <c r="K82" s="1249">
        <f>UFJ!I82</f>
        <v>251275</v>
      </c>
      <c r="L82" s="1249" t="str">
        <f>三井住友!I82</f>
        <v>/</v>
      </c>
      <c r="M82" s="1249">
        <f>paypay!H82</f>
        <v>3589</v>
      </c>
      <c r="N82" s="1249"/>
      <c r="O82" s="1620">
        <f t="shared" si="1"/>
        <v>383734</v>
      </c>
      <c r="P82" s="1272"/>
    </row>
    <row r="83" spans="1:16" ht="14" hidden="1">
      <c r="A83" s="1231"/>
      <c r="B83" s="1244">
        <v>45827</v>
      </c>
      <c r="C83" s="1248"/>
      <c r="D83" s="1248"/>
      <c r="E83" s="1248"/>
      <c r="F83" s="1618"/>
      <c r="G83" s="1618"/>
      <c r="H83" s="1618"/>
      <c r="I83" s="1619">
        <f t="shared" si="0"/>
        <v>0</v>
      </c>
      <c r="J83" s="1249">
        <f t="shared" si="2"/>
        <v>128870</v>
      </c>
      <c r="K83" s="1249">
        <f>UFJ!I83</f>
        <v>251275</v>
      </c>
      <c r="L83" s="1249" t="str">
        <f>三井住友!I83</f>
        <v>/</v>
      </c>
      <c r="M83" s="1249">
        <f>paypay!H83</f>
        <v>3429</v>
      </c>
      <c r="N83" s="1249"/>
      <c r="O83" s="1620">
        <f t="shared" si="1"/>
        <v>383574</v>
      </c>
      <c r="P83" s="1272"/>
    </row>
    <row r="84" spans="1:16" ht="14" hidden="1">
      <c r="A84" s="1231"/>
      <c r="B84" s="1244">
        <v>45828</v>
      </c>
      <c r="C84" s="1248">
        <v>-10000</v>
      </c>
      <c r="D84" s="1248"/>
      <c r="E84" s="1248"/>
      <c r="F84" s="1618"/>
      <c r="G84" s="1618"/>
      <c r="H84" s="1618"/>
      <c r="I84" s="1619">
        <f t="shared" si="0"/>
        <v>-10000</v>
      </c>
      <c r="J84" s="1249">
        <f t="shared" si="2"/>
        <v>118870</v>
      </c>
      <c r="K84" s="1249">
        <f>UFJ!I84</f>
        <v>251275</v>
      </c>
      <c r="L84" s="1249" t="str">
        <f>三井住友!I84</f>
        <v>/</v>
      </c>
      <c r="M84" s="1249">
        <f>paypay!H84</f>
        <v>12569</v>
      </c>
      <c r="N84" s="1249"/>
      <c r="O84" s="1620">
        <f t="shared" si="1"/>
        <v>382714</v>
      </c>
      <c r="P84" s="1272"/>
    </row>
    <row r="85" spans="1:16" ht="14" hidden="1">
      <c r="A85" s="1231"/>
      <c r="B85" s="1244">
        <v>45829</v>
      </c>
      <c r="C85" s="1248"/>
      <c r="D85" s="1248"/>
      <c r="E85" s="1248"/>
      <c r="F85" s="1618"/>
      <c r="G85" s="1618"/>
      <c r="H85" s="1618"/>
      <c r="I85" s="1619">
        <f t="shared" si="0"/>
        <v>0</v>
      </c>
      <c r="J85" s="1249">
        <f t="shared" si="2"/>
        <v>118870</v>
      </c>
      <c r="K85" s="1249">
        <f>UFJ!I85</f>
        <v>242838</v>
      </c>
      <c r="L85" s="1249" t="str">
        <f>三井住友!I85</f>
        <v>/</v>
      </c>
      <c r="M85" s="1249">
        <f>paypay!H85</f>
        <v>12778</v>
      </c>
      <c r="N85" s="1249"/>
      <c r="O85" s="1620">
        <f t="shared" si="1"/>
        <v>374486</v>
      </c>
      <c r="P85" s="1272"/>
    </row>
    <row r="86" spans="1:16" ht="14" hidden="1">
      <c r="A86" s="1231"/>
      <c r="B86" s="1244">
        <v>45830</v>
      </c>
      <c r="C86" s="1248"/>
      <c r="D86" s="1248"/>
      <c r="E86" s="1248"/>
      <c r="F86" s="1618"/>
      <c r="G86" s="1618"/>
      <c r="H86" s="1618"/>
      <c r="I86" s="1619">
        <f t="shared" si="0"/>
        <v>0</v>
      </c>
      <c r="J86" s="1249">
        <f t="shared" si="2"/>
        <v>118870</v>
      </c>
      <c r="K86" s="1249">
        <f>UFJ!I86</f>
        <v>242838</v>
      </c>
      <c r="L86" s="1249" t="str">
        <f>三井住友!I86</f>
        <v>/</v>
      </c>
      <c r="M86" s="1249">
        <f>paypay!H86</f>
        <v>12128</v>
      </c>
      <c r="N86" s="1249"/>
      <c r="O86" s="1620">
        <f t="shared" si="1"/>
        <v>373836</v>
      </c>
      <c r="P86" s="1272"/>
    </row>
    <row r="87" spans="1:16" ht="14" hidden="1">
      <c r="A87" s="1231"/>
      <c r="B87" s="1244">
        <v>45831</v>
      </c>
      <c r="C87" s="1248"/>
      <c r="D87" s="1248"/>
      <c r="E87" s="1248"/>
      <c r="F87" s="1618"/>
      <c r="G87" s="1618"/>
      <c r="H87" s="1618"/>
      <c r="I87" s="1619">
        <f t="shared" si="0"/>
        <v>0</v>
      </c>
      <c r="J87" s="1249">
        <f t="shared" si="2"/>
        <v>118870</v>
      </c>
      <c r="K87" s="1249">
        <f>UFJ!I87</f>
        <v>242838</v>
      </c>
      <c r="L87" s="1249" t="str">
        <f>三井住友!I87</f>
        <v>/</v>
      </c>
      <c r="M87" s="1249">
        <f>paypay!H87</f>
        <v>11974</v>
      </c>
      <c r="N87" s="1249"/>
      <c r="O87" s="1620">
        <f t="shared" si="1"/>
        <v>373682</v>
      </c>
      <c r="P87" s="1272"/>
    </row>
    <row r="88" spans="1:16" ht="14" hidden="1">
      <c r="A88" s="1231"/>
      <c r="B88" s="1244">
        <v>45832</v>
      </c>
      <c r="C88" s="1248"/>
      <c r="D88" s="1248"/>
      <c r="E88" s="1248"/>
      <c r="F88" s="1618"/>
      <c r="G88" s="1618"/>
      <c r="H88" s="1618"/>
      <c r="I88" s="1619">
        <f t="shared" si="0"/>
        <v>0</v>
      </c>
      <c r="J88" s="1249">
        <f t="shared" si="2"/>
        <v>118870</v>
      </c>
      <c r="K88" s="1249">
        <f>UFJ!I88</f>
        <v>242838</v>
      </c>
      <c r="L88" s="1249" t="str">
        <f>三井住友!I88</f>
        <v>/</v>
      </c>
      <c r="M88" s="1249">
        <f>paypay!H88</f>
        <v>11656</v>
      </c>
      <c r="N88" s="1249"/>
      <c r="O88" s="1620">
        <f t="shared" si="1"/>
        <v>373364</v>
      </c>
      <c r="P88" s="1272"/>
    </row>
    <row r="89" spans="1:16" ht="14" hidden="1">
      <c r="A89" s="1231"/>
      <c r="B89" s="1244">
        <v>45833</v>
      </c>
      <c r="C89" s="1248"/>
      <c r="D89" s="1248"/>
      <c r="E89" s="1248"/>
      <c r="F89" s="1618"/>
      <c r="G89" s="1618"/>
      <c r="H89" s="1618"/>
      <c r="I89" s="1619">
        <f t="shared" si="0"/>
        <v>0</v>
      </c>
      <c r="J89" s="1249">
        <f t="shared" si="2"/>
        <v>118870</v>
      </c>
      <c r="K89" s="1249">
        <f>UFJ!I89</f>
        <v>242838</v>
      </c>
      <c r="L89" s="1249" t="str">
        <f>三井住友!I89</f>
        <v>/</v>
      </c>
      <c r="M89" s="1249">
        <f>paypay!H89</f>
        <v>9855</v>
      </c>
      <c r="N89" s="1249"/>
      <c r="O89" s="1620">
        <f t="shared" si="1"/>
        <v>371563</v>
      </c>
      <c r="P89" s="1272"/>
    </row>
    <row r="90" spans="1:16" ht="14" hidden="1">
      <c r="A90" s="1231"/>
      <c r="B90" s="1244">
        <v>45834</v>
      </c>
      <c r="C90" s="1248"/>
      <c r="D90" s="1248"/>
      <c r="E90" s="1248"/>
      <c r="F90" s="1618"/>
      <c r="G90" s="1618"/>
      <c r="H90" s="1618"/>
      <c r="I90" s="1619">
        <f t="shared" si="0"/>
        <v>0</v>
      </c>
      <c r="J90" s="1249">
        <f t="shared" si="2"/>
        <v>118870</v>
      </c>
      <c r="K90" s="1249">
        <f>UFJ!I90</f>
        <v>242838</v>
      </c>
      <c r="L90" s="1249" t="str">
        <f>三井住友!I90</f>
        <v>/</v>
      </c>
      <c r="M90" s="1249">
        <f>paypay!H90</f>
        <v>7695</v>
      </c>
      <c r="N90" s="1249"/>
      <c r="O90" s="1620">
        <f t="shared" si="1"/>
        <v>369403</v>
      </c>
      <c r="P90" s="1272"/>
    </row>
    <row r="91" spans="1:16" ht="14" hidden="1">
      <c r="A91" s="1231"/>
      <c r="B91" s="1244">
        <v>45835</v>
      </c>
      <c r="C91" s="1248"/>
      <c r="D91" s="1621">
        <v>-111762</v>
      </c>
      <c r="E91" s="1248"/>
      <c r="F91" s="1618"/>
      <c r="G91" s="1618"/>
      <c r="H91" s="1618"/>
      <c r="I91" s="1619">
        <f t="shared" si="0"/>
        <v>-111762</v>
      </c>
      <c r="J91" s="1249">
        <f t="shared" si="2"/>
        <v>7108</v>
      </c>
      <c r="K91" s="1249">
        <f>UFJ!I91</f>
        <v>12838</v>
      </c>
      <c r="L91" s="1249" t="str">
        <f>三井住友!I91</f>
        <v>/</v>
      </c>
      <c r="M91" s="1249">
        <f>paypay!H91</f>
        <v>7551</v>
      </c>
      <c r="N91" s="1249"/>
      <c r="O91" s="1620">
        <f t="shared" si="1"/>
        <v>27497</v>
      </c>
      <c r="P91" s="1272"/>
    </row>
    <row r="92" spans="1:16" ht="14" hidden="1">
      <c r="A92" s="1231"/>
      <c r="B92" s="1244">
        <v>45836</v>
      </c>
      <c r="C92" s="1248"/>
      <c r="D92" s="1248"/>
      <c r="E92" s="1248"/>
      <c r="F92" s="1618"/>
      <c r="G92" s="1618"/>
      <c r="H92" s="1618"/>
      <c r="I92" s="1619">
        <f t="shared" si="0"/>
        <v>0</v>
      </c>
      <c r="J92" s="1249">
        <f t="shared" si="2"/>
        <v>7108</v>
      </c>
      <c r="K92" s="1249">
        <f>UFJ!I92</f>
        <v>12838</v>
      </c>
      <c r="L92" s="1249" t="str">
        <f>三井住友!I92</f>
        <v>/</v>
      </c>
      <c r="M92" s="1249">
        <f>paypay!H92</f>
        <v>7551</v>
      </c>
      <c r="N92" s="1249"/>
      <c r="O92" s="1620">
        <f t="shared" si="1"/>
        <v>27497</v>
      </c>
      <c r="P92" s="1272"/>
    </row>
    <row r="93" spans="1:16" ht="14" hidden="1">
      <c r="A93" s="1231"/>
      <c r="B93" s="1244">
        <v>45837</v>
      </c>
      <c r="C93" s="1248"/>
      <c r="D93" s="1248"/>
      <c r="E93" s="1248"/>
      <c r="F93" s="1618"/>
      <c r="G93" s="1618"/>
      <c r="H93" s="1618"/>
      <c r="I93" s="1619">
        <f t="shared" si="0"/>
        <v>0</v>
      </c>
      <c r="J93" s="1249">
        <f t="shared" si="2"/>
        <v>7108</v>
      </c>
      <c r="K93" s="1249">
        <f>UFJ!I93</f>
        <v>12838</v>
      </c>
      <c r="L93" s="1249" t="str">
        <f>三井住友!I93</f>
        <v>/</v>
      </c>
      <c r="M93" s="1249">
        <f>paypay!H93</f>
        <v>7551</v>
      </c>
      <c r="N93" s="1249"/>
      <c r="O93" s="1620">
        <f t="shared" si="1"/>
        <v>27497</v>
      </c>
      <c r="P93" s="1272"/>
    </row>
    <row r="94" spans="1:16" ht="14" hidden="1">
      <c r="A94" s="1231"/>
      <c r="B94" s="1259">
        <v>45838</v>
      </c>
      <c r="C94" s="1263"/>
      <c r="D94" s="1263"/>
      <c r="E94" s="1263"/>
      <c r="F94" s="1622">
        <v>28513</v>
      </c>
      <c r="G94" s="1622"/>
      <c r="H94" s="1622"/>
      <c r="I94" s="1623">
        <f t="shared" si="0"/>
        <v>28513</v>
      </c>
      <c r="J94" s="1264">
        <f t="shared" si="2"/>
        <v>35621</v>
      </c>
      <c r="K94" s="1264">
        <f>UFJ!I94</f>
        <v>12838</v>
      </c>
      <c r="L94" s="1249" t="str">
        <f>三井住友!I94</f>
        <v>/</v>
      </c>
      <c r="M94" s="1264">
        <f>paypay!H94</f>
        <v>7391</v>
      </c>
      <c r="N94" s="1264"/>
      <c r="O94" s="1624">
        <f t="shared" si="1"/>
        <v>55850</v>
      </c>
      <c r="P94" s="1272"/>
    </row>
    <row r="95" spans="1:16" ht="14" hidden="1">
      <c r="A95" s="1231"/>
      <c r="B95" s="1244">
        <v>45839</v>
      </c>
      <c r="C95" s="1248"/>
      <c r="D95" s="1248">
        <v>-23289</v>
      </c>
      <c r="E95" s="1248"/>
      <c r="F95" s="1618"/>
      <c r="G95" s="1618"/>
      <c r="H95" s="1618"/>
      <c r="I95" s="1619">
        <f t="shared" si="0"/>
        <v>-23289</v>
      </c>
      <c r="J95" s="1249">
        <f t="shared" si="2"/>
        <v>12332</v>
      </c>
      <c r="K95" s="1249">
        <f>UFJ!I95</f>
        <v>12838</v>
      </c>
      <c r="L95" s="1625">
        <f>三井住友!I95</f>
        <v>0</v>
      </c>
      <c r="M95" s="1249">
        <f>paypay!H95</f>
        <v>6269</v>
      </c>
      <c r="N95" s="1249"/>
      <c r="O95" s="1620">
        <f t="shared" si="1"/>
        <v>31439</v>
      </c>
      <c r="P95" s="1272"/>
    </row>
    <row r="96" spans="1:16" ht="14" hidden="1">
      <c r="A96" s="1231"/>
      <c r="B96" s="1244">
        <v>45840</v>
      </c>
      <c r="C96" s="1248"/>
      <c r="D96" s="1248"/>
      <c r="E96" s="1248"/>
      <c r="F96" s="1618"/>
      <c r="G96" s="1618"/>
      <c r="H96" s="1618"/>
      <c r="I96" s="1619">
        <f t="shared" si="0"/>
        <v>0</v>
      </c>
      <c r="J96" s="1249">
        <f t="shared" si="2"/>
        <v>12332</v>
      </c>
      <c r="K96" s="1249">
        <f>UFJ!I96</f>
        <v>12838</v>
      </c>
      <c r="L96" s="1249">
        <f>三井住友!I96</f>
        <v>0</v>
      </c>
      <c r="M96" s="1249">
        <f>paypay!H96</f>
        <v>3109</v>
      </c>
      <c r="N96" s="1249"/>
      <c r="O96" s="1620">
        <f t="shared" si="1"/>
        <v>28279</v>
      </c>
      <c r="P96" s="1272"/>
    </row>
    <row r="97" spans="1:16" ht="14" hidden="1">
      <c r="A97" s="1231"/>
      <c r="B97" s="1244">
        <v>45841</v>
      </c>
      <c r="C97" s="1248"/>
      <c r="D97" s="1248"/>
      <c r="E97" s="1248"/>
      <c r="F97" s="1618"/>
      <c r="G97" s="1618"/>
      <c r="H97" s="1618"/>
      <c r="I97" s="1619">
        <f t="shared" si="0"/>
        <v>0</v>
      </c>
      <c r="J97" s="1249">
        <f t="shared" si="2"/>
        <v>12332</v>
      </c>
      <c r="K97" s="1249">
        <f>UFJ!I97</f>
        <v>12838</v>
      </c>
      <c r="L97" s="1249">
        <f>三井住友!I97</f>
        <v>0</v>
      </c>
      <c r="M97" s="1249">
        <f>paypay!H97</f>
        <v>2949</v>
      </c>
      <c r="N97" s="1249"/>
      <c r="O97" s="1620">
        <f t="shared" si="1"/>
        <v>28119</v>
      </c>
      <c r="P97" s="1272"/>
    </row>
    <row r="98" spans="1:16" ht="14" hidden="1">
      <c r="A98" s="1231"/>
      <c r="B98" s="1244">
        <v>45842</v>
      </c>
      <c r="C98" s="1248"/>
      <c r="D98" s="1248"/>
      <c r="E98" s="1248"/>
      <c r="F98" s="1618"/>
      <c r="G98" s="1618"/>
      <c r="H98" s="1618"/>
      <c r="I98" s="1619">
        <f t="shared" si="0"/>
        <v>0</v>
      </c>
      <c r="J98" s="1249">
        <f t="shared" si="2"/>
        <v>12332</v>
      </c>
      <c r="K98" s="1249">
        <f>UFJ!I98</f>
        <v>12838</v>
      </c>
      <c r="L98" s="1249">
        <f>三井住友!I98</f>
        <v>0</v>
      </c>
      <c r="M98" s="1249">
        <f>paypay!H98</f>
        <v>2795</v>
      </c>
      <c r="N98" s="1249"/>
      <c r="O98" s="1620">
        <f t="shared" si="1"/>
        <v>27965</v>
      </c>
      <c r="P98" s="1272"/>
    </row>
    <row r="99" spans="1:16" ht="14" hidden="1">
      <c r="A99" s="1231"/>
      <c r="B99" s="1244">
        <v>45843</v>
      </c>
      <c r="C99" s="1248"/>
      <c r="D99" s="1248">
        <v>-11400</v>
      </c>
      <c r="E99" s="1248"/>
      <c r="F99" s="1618"/>
      <c r="G99" s="1618"/>
      <c r="H99" s="1618"/>
      <c r="I99" s="1619">
        <f t="shared" si="0"/>
        <v>-11400</v>
      </c>
      <c r="J99" s="1249">
        <f t="shared" si="2"/>
        <v>932</v>
      </c>
      <c r="K99" s="1249">
        <f>UFJ!I99</f>
        <v>424</v>
      </c>
      <c r="L99" s="1249">
        <f>三井住友!I99</f>
        <v>0</v>
      </c>
      <c r="M99" s="1249">
        <f>paypay!H99</f>
        <v>5635</v>
      </c>
      <c r="N99" s="1249"/>
      <c r="O99" s="1620">
        <f t="shared" si="1"/>
        <v>6991</v>
      </c>
      <c r="P99" s="1272"/>
    </row>
    <row r="100" spans="1:16" ht="14" hidden="1">
      <c r="A100" s="1231"/>
      <c r="B100" s="1244">
        <v>45844</v>
      </c>
      <c r="C100" s="1248"/>
      <c r="D100" s="1248"/>
      <c r="E100" s="1248"/>
      <c r="F100" s="1618"/>
      <c r="G100" s="1618"/>
      <c r="H100" s="1618"/>
      <c r="I100" s="1619">
        <f t="shared" si="0"/>
        <v>0</v>
      </c>
      <c r="J100" s="1249">
        <f t="shared" si="2"/>
        <v>932</v>
      </c>
      <c r="K100" s="1249">
        <f>UFJ!I100</f>
        <v>424</v>
      </c>
      <c r="L100" s="1249">
        <f>三井住友!I100</f>
        <v>0</v>
      </c>
      <c r="M100" s="1249">
        <f>paypay!H100</f>
        <v>4675</v>
      </c>
      <c r="N100" s="1249"/>
      <c r="O100" s="1620">
        <f t="shared" si="1"/>
        <v>6031</v>
      </c>
      <c r="P100" s="1272"/>
    </row>
    <row r="101" spans="1:16" ht="14" hidden="1">
      <c r="A101" s="1231"/>
      <c r="B101" s="1244">
        <v>45845</v>
      </c>
      <c r="C101" s="1248"/>
      <c r="D101" s="1248"/>
      <c r="E101" s="1248"/>
      <c r="F101" s="1618"/>
      <c r="G101" s="1618"/>
      <c r="H101" s="1618"/>
      <c r="I101" s="1619">
        <f t="shared" si="0"/>
        <v>0</v>
      </c>
      <c r="J101" s="1249">
        <f t="shared" si="2"/>
        <v>932</v>
      </c>
      <c r="K101" s="1249">
        <f>UFJ!I101</f>
        <v>424</v>
      </c>
      <c r="L101" s="1249">
        <f>三井住友!I101</f>
        <v>0</v>
      </c>
      <c r="M101" s="1249">
        <f>paypay!H101</f>
        <v>3338</v>
      </c>
      <c r="N101" s="1249"/>
      <c r="O101" s="1620">
        <f t="shared" si="1"/>
        <v>4694</v>
      </c>
      <c r="P101" s="1272"/>
    </row>
    <row r="102" spans="1:16" ht="14" hidden="1">
      <c r="A102" s="1231"/>
      <c r="B102" s="1244">
        <v>45846</v>
      </c>
      <c r="C102" s="1248"/>
      <c r="D102" s="1248"/>
      <c r="E102" s="1248"/>
      <c r="F102" s="1618"/>
      <c r="G102" s="1618"/>
      <c r="H102" s="1618"/>
      <c r="I102" s="1619">
        <f t="shared" si="0"/>
        <v>0</v>
      </c>
      <c r="J102" s="1249">
        <f t="shared" si="2"/>
        <v>932</v>
      </c>
      <c r="K102" s="1249">
        <f>UFJ!I102</f>
        <v>424</v>
      </c>
      <c r="L102" s="1249">
        <f>三井住友!I102</f>
        <v>0</v>
      </c>
      <c r="M102" s="1249">
        <f>paypay!H102</f>
        <v>2858</v>
      </c>
      <c r="N102" s="1249"/>
      <c r="O102" s="1620">
        <f t="shared" si="1"/>
        <v>4214</v>
      </c>
      <c r="P102" s="1272"/>
    </row>
    <row r="103" spans="1:16" ht="14" hidden="1">
      <c r="A103" s="1231"/>
      <c r="B103" s="1244">
        <v>45847</v>
      </c>
      <c r="C103" s="1248"/>
      <c r="D103" s="1248"/>
      <c r="E103" s="1248"/>
      <c r="F103" s="1618"/>
      <c r="G103" s="1618"/>
      <c r="H103" s="1618"/>
      <c r="I103" s="1619">
        <f t="shared" si="0"/>
        <v>0</v>
      </c>
      <c r="J103" s="1249">
        <f t="shared" si="2"/>
        <v>932</v>
      </c>
      <c r="K103" s="1249">
        <f>UFJ!I103</f>
        <v>424</v>
      </c>
      <c r="L103" s="1249">
        <f>三井住友!I103</f>
        <v>0</v>
      </c>
      <c r="M103" s="1249">
        <f>paypay!H103</f>
        <v>614</v>
      </c>
      <c r="N103" s="1249"/>
      <c r="O103" s="1620">
        <f t="shared" si="1"/>
        <v>1970</v>
      </c>
      <c r="P103" s="1272"/>
    </row>
    <row r="104" spans="1:16" ht="14" hidden="1">
      <c r="A104" s="1231"/>
      <c r="B104" s="1244">
        <v>45848</v>
      </c>
      <c r="C104" s="1248"/>
      <c r="D104" s="1248"/>
      <c r="E104" s="1248"/>
      <c r="F104" s="1618"/>
      <c r="G104" s="1618"/>
      <c r="H104" s="1618"/>
      <c r="I104" s="1619">
        <f t="shared" si="0"/>
        <v>0</v>
      </c>
      <c r="J104" s="1249">
        <f t="shared" si="2"/>
        <v>932</v>
      </c>
      <c r="K104" s="1249">
        <f>UFJ!I104</f>
        <v>424</v>
      </c>
      <c r="L104" s="1249">
        <f>三井住友!I104</f>
        <v>0</v>
      </c>
      <c r="M104" s="1249">
        <f>paypay!H104</f>
        <v>27625</v>
      </c>
      <c r="N104" s="1249"/>
      <c r="O104" s="1620">
        <f t="shared" si="1"/>
        <v>28981</v>
      </c>
      <c r="P104" s="1272"/>
    </row>
    <row r="105" spans="1:16" ht="14" hidden="1">
      <c r="A105" s="1231"/>
      <c r="B105" s="1244">
        <v>45849</v>
      </c>
      <c r="C105" s="1248"/>
      <c r="D105" s="1248"/>
      <c r="E105" s="1248"/>
      <c r="F105" s="1618"/>
      <c r="G105" s="1618"/>
      <c r="H105" s="1618"/>
      <c r="I105" s="1619">
        <f t="shared" si="0"/>
        <v>0</v>
      </c>
      <c r="J105" s="1249">
        <f t="shared" si="2"/>
        <v>932</v>
      </c>
      <c r="K105" s="1249">
        <f>UFJ!I105</f>
        <v>24</v>
      </c>
      <c r="L105" s="1249">
        <f>三井住友!I105</f>
        <v>0</v>
      </c>
      <c r="M105" s="1249">
        <f>paypay!H105</f>
        <v>26062</v>
      </c>
      <c r="N105" s="1249"/>
      <c r="O105" s="1620">
        <f t="shared" si="1"/>
        <v>27018</v>
      </c>
      <c r="P105" s="1272"/>
    </row>
    <row r="106" spans="1:16" ht="14" hidden="1">
      <c r="A106" s="1231"/>
      <c r="B106" s="1244">
        <v>45850</v>
      </c>
      <c r="C106" s="1248"/>
      <c r="D106" s="1248"/>
      <c r="E106" s="1248"/>
      <c r="F106" s="1618"/>
      <c r="G106" s="1618"/>
      <c r="H106" s="1618"/>
      <c r="I106" s="1619">
        <f t="shared" si="0"/>
        <v>0</v>
      </c>
      <c r="J106" s="1249">
        <f t="shared" si="2"/>
        <v>932</v>
      </c>
      <c r="K106" s="1249">
        <f>UFJ!I106</f>
        <v>24</v>
      </c>
      <c r="L106" s="1249">
        <f>三井住友!I106</f>
        <v>0</v>
      </c>
      <c r="M106" s="1249">
        <f>paypay!H106</f>
        <v>25562</v>
      </c>
      <c r="N106" s="1249"/>
      <c r="O106" s="1620">
        <f t="shared" si="1"/>
        <v>26518</v>
      </c>
      <c r="P106" s="1272"/>
    </row>
    <row r="107" spans="1:16" ht="14" hidden="1">
      <c r="A107" s="1231"/>
      <c r="B107" s="1244">
        <v>45851</v>
      </c>
      <c r="C107" s="1248"/>
      <c r="D107" s="1248"/>
      <c r="E107" s="1248"/>
      <c r="F107" s="1618"/>
      <c r="G107" s="1618"/>
      <c r="H107" s="1618"/>
      <c r="I107" s="1619">
        <f t="shared" si="0"/>
        <v>0</v>
      </c>
      <c r="J107" s="1249">
        <f t="shared" si="2"/>
        <v>932</v>
      </c>
      <c r="K107" s="1249">
        <f>UFJ!I107</f>
        <v>24</v>
      </c>
      <c r="L107" s="1249">
        <f>三井住友!I107</f>
        <v>0</v>
      </c>
      <c r="M107" s="1249">
        <f>paypay!H107</f>
        <v>18862</v>
      </c>
      <c r="N107" s="1249"/>
      <c r="O107" s="1620">
        <f t="shared" si="1"/>
        <v>19818</v>
      </c>
      <c r="P107" s="1272"/>
    </row>
    <row r="108" spans="1:16" ht="14" hidden="1">
      <c r="A108" s="1231"/>
      <c r="B108" s="1244">
        <v>45852</v>
      </c>
      <c r="C108" s="1248"/>
      <c r="D108" s="1248"/>
      <c r="E108" s="1248"/>
      <c r="F108" s="1618"/>
      <c r="G108" s="1618"/>
      <c r="H108" s="1618"/>
      <c r="I108" s="1619">
        <f t="shared" si="0"/>
        <v>0</v>
      </c>
      <c r="J108" s="1249">
        <f t="shared" si="2"/>
        <v>932</v>
      </c>
      <c r="K108" s="1249">
        <f>UFJ!I108</f>
        <v>24</v>
      </c>
      <c r="L108" s="1249">
        <f>三井住友!I108</f>
        <v>0</v>
      </c>
      <c r="M108" s="1249">
        <f>paypay!H108</f>
        <v>17710</v>
      </c>
      <c r="N108" s="1249"/>
      <c r="O108" s="1620">
        <f t="shared" si="1"/>
        <v>18666</v>
      </c>
      <c r="P108" s="1272"/>
    </row>
    <row r="109" spans="1:16" ht="14" hidden="1">
      <c r="A109" s="1231"/>
      <c r="B109" s="1244">
        <v>45853</v>
      </c>
      <c r="C109" s="1248"/>
      <c r="D109" s="1248"/>
      <c r="E109" s="1248"/>
      <c r="F109" s="1618"/>
      <c r="G109" s="1618">
        <v>427928</v>
      </c>
      <c r="H109" s="1618"/>
      <c r="I109" s="1619">
        <f t="shared" si="0"/>
        <v>427928</v>
      </c>
      <c r="J109" s="1249">
        <f t="shared" si="2"/>
        <v>428860</v>
      </c>
      <c r="K109" s="1249">
        <f>UFJ!I109</f>
        <v>24</v>
      </c>
      <c r="L109" s="1249">
        <f>三井住友!I109</f>
        <v>0</v>
      </c>
      <c r="M109" s="1249">
        <f>paypay!H109</f>
        <v>16232</v>
      </c>
      <c r="N109" s="1249"/>
      <c r="O109" s="1620">
        <f t="shared" si="1"/>
        <v>445116</v>
      </c>
      <c r="P109" s="1272"/>
    </row>
    <row r="110" spans="1:16" ht="14" hidden="1">
      <c r="A110" s="1231"/>
      <c r="B110" s="1244">
        <v>45854</v>
      </c>
      <c r="C110" s="1626">
        <v>-206110</v>
      </c>
      <c r="D110" s="1248">
        <v>-97273</v>
      </c>
      <c r="E110" s="1248"/>
      <c r="F110" s="1618"/>
      <c r="G110" s="1618"/>
      <c r="H110" s="1618"/>
      <c r="I110" s="1619">
        <f t="shared" si="0"/>
        <v>-303383</v>
      </c>
      <c r="J110" s="1249">
        <f t="shared" si="2"/>
        <v>125477</v>
      </c>
      <c r="K110" s="1249">
        <f>UFJ!I110</f>
        <v>206024</v>
      </c>
      <c r="L110" s="1249">
        <f>三井住友!I110</f>
        <v>0</v>
      </c>
      <c r="M110" s="1249">
        <f>paypay!H110</f>
        <v>15419</v>
      </c>
      <c r="N110" s="1249"/>
      <c r="O110" s="1620">
        <f t="shared" si="1"/>
        <v>346920</v>
      </c>
      <c r="P110" s="1272"/>
    </row>
    <row r="111" spans="1:16" ht="14" hidden="1">
      <c r="A111" s="1231"/>
      <c r="B111" s="1244">
        <v>45855</v>
      </c>
      <c r="C111" s="1248"/>
      <c r="D111" s="1248">
        <v>-15246</v>
      </c>
      <c r="E111" s="1248"/>
      <c r="F111" s="1618"/>
      <c r="G111" s="1618"/>
      <c r="H111" s="1618"/>
      <c r="I111" s="1619">
        <f t="shared" si="0"/>
        <v>-15246</v>
      </c>
      <c r="J111" s="1249">
        <f t="shared" si="2"/>
        <v>110231</v>
      </c>
      <c r="K111" s="1249">
        <f>UFJ!I111</f>
        <v>206024</v>
      </c>
      <c r="L111" s="1249">
        <f>三井住友!I111</f>
        <v>0</v>
      </c>
      <c r="M111" s="1249">
        <f>paypay!H111</f>
        <v>14572</v>
      </c>
      <c r="N111" s="1249"/>
      <c r="O111" s="1620">
        <f t="shared" si="1"/>
        <v>330827</v>
      </c>
      <c r="P111" s="1272"/>
    </row>
    <row r="112" spans="1:16" ht="14" hidden="1">
      <c r="A112" s="1231"/>
      <c r="B112" s="1244">
        <v>45856</v>
      </c>
      <c r="C112" s="1248"/>
      <c r="D112" s="1248"/>
      <c r="E112" s="1248"/>
      <c r="F112" s="1618"/>
      <c r="G112" s="1618"/>
      <c r="H112" s="1618"/>
      <c r="I112" s="1619">
        <f t="shared" si="0"/>
        <v>0</v>
      </c>
      <c r="J112" s="1249">
        <f t="shared" si="2"/>
        <v>110231</v>
      </c>
      <c r="K112" s="1249">
        <f>UFJ!I112</f>
        <v>206024</v>
      </c>
      <c r="L112" s="1249">
        <f>三井住友!I112</f>
        <v>0</v>
      </c>
      <c r="M112" s="1249">
        <f>paypay!H112</f>
        <v>12862</v>
      </c>
      <c r="N112" s="1249"/>
      <c r="O112" s="1620">
        <f t="shared" si="1"/>
        <v>329117</v>
      </c>
      <c r="P112" s="1272"/>
    </row>
    <row r="113" spans="1:16" ht="14" hidden="1">
      <c r="A113" s="1231"/>
      <c r="B113" s="1244">
        <v>45857</v>
      </c>
      <c r="C113" s="1248"/>
      <c r="D113" s="1248"/>
      <c r="E113" s="1248"/>
      <c r="F113" s="1618"/>
      <c r="G113" s="1618"/>
      <c r="H113" s="1618"/>
      <c r="I113" s="1619">
        <f t="shared" si="0"/>
        <v>0</v>
      </c>
      <c r="J113" s="1249">
        <f t="shared" si="2"/>
        <v>110231</v>
      </c>
      <c r="K113" s="1249">
        <f>UFJ!I113</f>
        <v>206024</v>
      </c>
      <c r="L113" s="1249">
        <f>三井住友!I113</f>
        <v>0</v>
      </c>
      <c r="M113" s="1249">
        <f>paypay!H113</f>
        <v>7087</v>
      </c>
      <c r="N113" s="1249"/>
      <c r="O113" s="1620">
        <f t="shared" si="1"/>
        <v>323342</v>
      </c>
      <c r="P113" s="1272"/>
    </row>
    <row r="114" spans="1:16" ht="14" hidden="1">
      <c r="A114" s="1231"/>
      <c r="B114" s="1244">
        <v>45858</v>
      </c>
      <c r="C114" s="1248"/>
      <c r="D114" s="1248"/>
      <c r="E114" s="1248">
        <v>-9220</v>
      </c>
      <c r="F114" s="1618"/>
      <c r="G114" s="1618"/>
      <c r="H114" s="1618"/>
      <c r="I114" s="1619">
        <f t="shared" si="0"/>
        <v>-9220</v>
      </c>
      <c r="J114" s="1249">
        <f t="shared" si="2"/>
        <v>101011</v>
      </c>
      <c r="K114" s="1249">
        <f>UFJ!I114</f>
        <v>206024</v>
      </c>
      <c r="L114" s="1249">
        <f>三井住友!I114</f>
        <v>0</v>
      </c>
      <c r="M114" s="1249">
        <f>paypay!H114</f>
        <v>9684</v>
      </c>
      <c r="N114" s="1249"/>
      <c r="O114" s="1620">
        <f t="shared" si="1"/>
        <v>316719</v>
      </c>
      <c r="P114" s="1272"/>
    </row>
    <row r="115" spans="1:16" ht="14" hidden="1">
      <c r="A115" s="1231"/>
      <c r="B115" s="1244">
        <v>45859</v>
      </c>
      <c r="C115" s="1248"/>
      <c r="D115" s="1248"/>
      <c r="E115" s="1248"/>
      <c r="F115" s="1618"/>
      <c r="G115" s="1618"/>
      <c r="H115" s="1618"/>
      <c r="I115" s="1619">
        <f t="shared" si="0"/>
        <v>0</v>
      </c>
      <c r="J115" s="1249">
        <f t="shared" si="2"/>
        <v>101011</v>
      </c>
      <c r="K115" s="1249">
        <f>UFJ!I115</f>
        <v>201924</v>
      </c>
      <c r="L115" s="1249">
        <f>三井住友!I115</f>
        <v>0</v>
      </c>
      <c r="M115" s="1249">
        <f>paypay!H115</f>
        <v>8900</v>
      </c>
      <c r="N115" s="1249"/>
      <c r="O115" s="1620">
        <f t="shared" si="1"/>
        <v>311835</v>
      </c>
      <c r="P115" s="1272"/>
    </row>
    <row r="116" spans="1:16" ht="14" hidden="1">
      <c r="A116" s="1231"/>
      <c r="B116" s="1244">
        <v>45860</v>
      </c>
      <c r="C116" s="1248"/>
      <c r="D116" s="1248"/>
      <c r="E116" s="1248"/>
      <c r="F116" s="1618"/>
      <c r="G116" s="1618"/>
      <c r="H116" s="1618"/>
      <c r="I116" s="1619">
        <f t="shared" si="0"/>
        <v>0</v>
      </c>
      <c r="J116" s="1249">
        <f t="shared" si="2"/>
        <v>101011</v>
      </c>
      <c r="K116" s="1249">
        <f>UFJ!I116</f>
        <v>201924</v>
      </c>
      <c r="L116" s="1249">
        <f>三井住友!I116</f>
        <v>0</v>
      </c>
      <c r="M116" s="1249">
        <f>paypay!H116</f>
        <v>5900</v>
      </c>
      <c r="N116" s="1249"/>
      <c r="O116" s="1620">
        <f t="shared" si="1"/>
        <v>308835</v>
      </c>
      <c r="P116" s="1272"/>
    </row>
    <row r="117" spans="1:16" ht="14" hidden="1">
      <c r="A117" s="1231"/>
      <c r="B117" s="1244">
        <v>45861</v>
      </c>
      <c r="C117" s="1248"/>
      <c r="D117" s="1248"/>
      <c r="E117" s="1248"/>
      <c r="F117" s="1618"/>
      <c r="G117" s="1618"/>
      <c r="H117" s="1618"/>
      <c r="I117" s="1619">
        <f t="shared" si="0"/>
        <v>0</v>
      </c>
      <c r="J117" s="1249">
        <f t="shared" si="2"/>
        <v>101011</v>
      </c>
      <c r="K117" s="1249">
        <f>UFJ!I117</f>
        <v>201924</v>
      </c>
      <c r="L117" s="1249">
        <f>三井住友!I117</f>
        <v>0</v>
      </c>
      <c r="M117" s="1249">
        <f>paypay!H117</f>
        <v>35960</v>
      </c>
      <c r="N117" s="1249"/>
      <c r="O117" s="1620">
        <f t="shared" si="1"/>
        <v>338895</v>
      </c>
      <c r="P117" s="1272"/>
    </row>
    <row r="118" spans="1:16" ht="14" hidden="1">
      <c r="A118" s="1231"/>
      <c r="B118" s="1244">
        <v>45862</v>
      </c>
      <c r="C118" s="1248"/>
      <c r="D118" s="1248"/>
      <c r="E118" s="1248"/>
      <c r="F118" s="1618"/>
      <c r="G118" s="1618"/>
      <c r="H118" s="1618"/>
      <c r="I118" s="1619">
        <f t="shared" si="0"/>
        <v>0</v>
      </c>
      <c r="J118" s="1249">
        <f t="shared" si="2"/>
        <v>101011</v>
      </c>
      <c r="K118" s="1249">
        <f>UFJ!I118</f>
        <v>201924</v>
      </c>
      <c r="L118" s="1249">
        <f>三井住友!I118</f>
        <v>0</v>
      </c>
      <c r="M118" s="1249">
        <f>paypay!H118</f>
        <v>32529</v>
      </c>
      <c r="N118" s="1249"/>
      <c r="O118" s="1620">
        <f t="shared" si="1"/>
        <v>335464</v>
      </c>
      <c r="P118" s="1272"/>
    </row>
    <row r="119" spans="1:16" ht="14" hidden="1">
      <c r="A119" s="1231"/>
      <c r="B119" s="1244">
        <v>45863</v>
      </c>
      <c r="C119" s="1248"/>
      <c r="D119" s="1248"/>
      <c r="E119" s="1248"/>
      <c r="F119" s="1618"/>
      <c r="G119" s="1618"/>
      <c r="H119" s="1618"/>
      <c r="I119" s="1619">
        <f t="shared" si="0"/>
        <v>0</v>
      </c>
      <c r="J119" s="1249">
        <f t="shared" si="2"/>
        <v>101011</v>
      </c>
      <c r="K119" s="1249">
        <f>UFJ!I119</f>
        <v>201924</v>
      </c>
      <c r="L119" s="1249">
        <f>三井住友!I119</f>
        <v>0</v>
      </c>
      <c r="M119" s="1249">
        <f>paypay!H119</f>
        <v>30266</v>
      </c>
      <c r="N119" s="1249"/>
      <c r="O119" s="1620">
        <f t="shared" si="1"/>
        <v>333201</v>
      </c>
      <c r="P119" s="1272"/>
    </row>
    <row r="120" spans="1:16" ht="14" hidden="1">
      <c r="A120" s="1231"/>
      <c r="B120" s="1244">
        <v>45864</v>
      </c>
      <c r="C120" s="1248">
        <v>-5000</v>
      </c>
      <c r="D120" s="1248"/>
      <c r="E120" s="1248"/>
      <c r="F120" s="1618"/>
      <c r="G120" s="1618">
        <v>40000</v>
      </c>
      <c r="H120" s="1618"/>
      <c r="I120" s="1619">
        <f t="shared" si="0"/>
        <v>35000</v>
      </c>
      <c r="J120" s="1249">
        <f t="shared" si="2"/>
        <v>136011</v>
      </c>
      <c r="K120" s="1249">
        <f>UFJ!I120</f>
        <v>201924</v>
      </c>
      <c r="L120" s="1249">
        <f>三井住友!I120</f>
        <v>0</v>
      </c>
      <c r="M120" s="1249">
        <f>paypay!H120</f>
        <v>3574</v>
      </c>
      <c r="N120" s="1249"/>
      <c r="O120" s="1620">
        <f t="shared" si="1"/>
        <v>341509</v>
      </c>
      <c r="P120" s="1272"/>
    </row>
    <row r="121" spans="1:16" ht="14" hidden="1">
      <c r="A121" s="1231"/>
      <c r="B121" s="1244">
        <v>45865</v>
      </c>
      <c r="C121" s="1248"/>
      <c r="D121" s="1248">
        <v>-32391</v>
      </c>
      <c r="E121" s="1248"/>
      <c r="F121" s="1618"/>
      <c r="G121" s="1618"/>
      <c r="H121" s="1618"/>
      <c r="I121" s="1619">
        <f t="shared" si="0"/>
        <v>-32391</v>
      </c>
      <c r="J121" s="1249">
        <f t="shared" si="2"/>
        <v>103620</v>
      </c>
      <c r="K121" s="1249">
        <f>UFJ!I121</f>
        <v>6924</v>
      </c>
      <c r="L121" s="1249">
        <f>三井住友!I121</f>
        <v>0</v>
      </c>
      <c r="M121" s="1249">
        <f>paypay!H121</f>
        <v>2034</v>
      </c>
      <c r="N121" s="1249"/>
      <c r="O121" s="1620">
        <f t="shared" si="1"/>
        <v>112578</v>
      </c>
      <c r="P121" s="1272"/>
    </row>
    <row r="122" spans="1:16" ht="14" hidden="1">
      <c r="A122" s="1231"/>
      <c r="B122" s="1244">
        <v>45866</v>
      </c>
      <c r="C122" s="1248"/>
      <c r="D122" s="1621">
        <v>-89587</v>
      </c>
      <c r="E122" s="1248"/>
      <c r="F122" s="1618"/>
      <c r="G122" s="1618"/>
      <c r="H122" s="1618"/>
      <c r="I122" s="1619">
        <f t="shared" si="0"/>
        <v>-89587</v>
      </c>
      <c r="J122" s="1249">
        <f t="shared" si="2"/>
        <v>14033</v>
      </c>
      <c r="K122" s="1249">
        <f>UFJ!I122</f>
        <v>6924</v>
      </c>
      <c r="L122" s="1249">
        <f>三井住友!I122</f>
        <v>0</v>
      </c>
      <c r="M122" s="1249">
        <f>paypay!H122</f>
        <v>511</v>
      </c>
      <c r="N122" s="1249"/>
      <c r="O122" s="1620">
        <f t="shared" si="1"/>
        <v>21468</v>
      </c>
      <c r="P122" s="1272"/>
    </row>
    <row r="123" spans="1:16" ht="14" hidden="1">
      <c r="A123" s="1231"/>
      <c r="B123" s="1244">
        <v>45867</v>
      </c>
      <c r="C123" s="1248"/>
      <c r="D123" s="1248"/>
      <c r="E123" s="1248"/>
      <c r="F123" s="1618"/>
      <c r="G123" s="1618"/>
      <c r="H123" s="1618"/>
      <c r="I123" s="1619">
        <f t="shared" si="0"/>
        <v>0</v>
      </c>
      <c r="J123" s="1249">
        <f t="shared" si="2"/>
        <v>14033</v>
      </c>
      <c r="K123" s="1249">
        <f>UFJ!I123</f>
        <v>6924</v>
      </c>
      <c r="L123" s="1249">
        <f>三井住友!I123</f>
        <v>0</v>
      </c>
      <c r="M123" s="1249">
        <f>paypay!H123</f>
        <v>54</v>
      </c>
      <c r="N123" s="1249"/>
      <c r="O123" s="1620">
        <f t="shared" si="1"/>
        <v>21011</v>
      </c>
      <c r="P123" s="1272"/>
    </row>
    <row r="124" spans="1:16" ht="14" hidden="1">
      <c r="A124" s="1231"/>
      <c r="B124" s="1244">
        <v>45868</v>
      </c>
      <c r="C124" s="1248"/>
      <c r="D124" s="1248"/>
      <c r="E124" s="1248"/>
      <c r="F124" s="1618"/>
      <c r="G124" s="1618"/>
      <c r="H124" s="1618"/>
      <c r="I124" s="1619">
        <f t="shared" si="0"/>
        <v>0</v>
      </c>
      <c r="J124" s="1249">
        <f t="shared" si="2"/>
        <v>14033</v>
      </c>
      <c r="K124" s="1249">
        <f>UFJ!I124</f>
        <v>6924</v>
      </c>
      <c r="L124" s="1249">
        <f>三井住友!I124</f>
        <v>0</v>
      </c>
      <c r="M124" s="1249">
        <f>paypay!H124</f>
        <v>54</v>
      </c>
      <c r="N124" s="1249"/>
      <c r="O124" s="1620">
        <f t="shared" si="1"/>
        <v>21011</v>
      </c>
      <c r="P124" s="1272"/>
    </row>
    <row r="125" spans="1:16" ht="14" hidden="1">
      <c r="A125" s="1231"/>
      <c r="B125" s="1259">
        <v>45869</v>
      </c>
      <c r="C125" s="1263"/>
      <c r="D125" s="1263"/>
      <c r="E125" s="1263"/>
      <c r="F125" s="1622"/>
      <c r="G125" s="1622"/>
      <c r="H125" s="1622"/>
      <c r="I125" s="1623">
        <f t="shared" si="0"/>
        <v>0</v>
      </c>
      <c r="J125" s="1264">
        <f t="shared" si="2"/>
        <v>14033</v>
      </c>
      <c r="K125" s="1264">
        <f>UFJ!I125</f>
        <v>6924</v>
      </c>
      <c r="L125" s="1264">
        <f>三井住友!I125</f>
        <v>0</v>
      </c>
      <c r="M125" s="1264">
        <f>paypay!H125</f>
        <v>54</v>
      </c>
      <c r="N125" s="1264"/>
      <c r="O125" s="1624">
        <f t="shared" si="1"/>
        <v>21011</v>
      </c>
      <c r="P125" s="1272"/>
    </row>
    <row r="126" spans="1:16" ht="14" hidden="1">
      <c r="A126" s="1231"/>
      <c r="B126" s="1244">
        <v>45870</v>
      </c>
      <c r="C126" s="1248"/>
      <c r="D126" s="1248"/>
      <c r="E126" s="1248"/>
      <c r="F126" s="1618"/>
      <c r="G126" s="1618"/>
      <c r="H126" s="1618"/>
      <c r="I126" s="1619">
        <f t="shared" si="0"/>
        <v>0</v>
      </c>
      <c r="J126" s="1249">
        <f t="shared" si="2"/>
        <v>14033</v>
      </c>
      <c r="K126" s="1249">
        <f>UFJ!I126</f>
        <v>6924</v>
      </c>
      <c r="L126" s="1249">
        <f>三井住友!I126</f>
        <v>0</v>
      </c>
      <c r="M126" s="1249">
        <f>paypay!H126</f>
        <v>304</v>
      </c>
      <c r="N126" s="1249"/>
      <c r="O126" s="1620">
        <f t="shared" si="1"/>
        <v>21261</v>
      </c>
      <c r="P126" s="1272"/>
    </row>
    <row r="127" spans="1:16" ht="14" hidden="1">
      <c r="A127" s="1231"/>
      <c r="B127" s="1244">
        <v>45871</v>
      </c>
      <c r="C127" s="1248">
        <v>-1000</v>
      </c>
      <c r="D127" s="1248"/>
      <c r="E127" s="1248"/>
      <c r="F127" s="1618"/>
      <c r="G127" s="1618"/>
      <c r="H127" s="1618"/>
      <c r="I127" s="1619">
        <f t="shared" si="0"/>
        <v>-1000</v>
      </c>
      <c r="J127" s="1249">
        <f t="shared" si="2"/>
        <v>13033</v>
      </c>
      <c r="K127" s="1249">
        <f>UFJ!I127</f>
        <v>270</v>
      </c>
      <c r="L127" s="1249">
        <f>三井住友!I127</f>
        <v>0</v>
      </c>
      <c r="M127" s="1249">
        <f>paypay!H127</f>
        <v>55495</v>
      </c>
      <c r="N127" s="1249"/>
      <c r="O127" s="1620">
        <f t="shared" si="1"/>
        <v>68798</v>
      </c>
      <c r="P127" s="1272"/>
    </row>
    <row r="128" spans="1:16" ht="14" hidden="1">
      <c r="A128" s="1231"/>
      <c r="B128" s="1244">
        <v>45872</v>
      </c>
      <c r="C128" s="1248"/>
      <c r="D128" s="1248"/>
      <c r="E128" s="1248"/>
      <c r="F128" s="1618"/>
      <c r="G128" s="1618"/>
      <c r="H128" s="1618"/>
      <c r="I128" s="1619">
        <f t="shared" si="0"/>
        <v>0</v>
      </c>
      <c r="J128" s="1249">
        <f t="shared" si="2"/>
        <v>13033</v>
      </c>
      <c r="K128" s="1249">
        <f>UFJ!I128</f>
        <v>270</v>
      </c>
      <c r="L128" s="1249">
        <f>三井住友!I128</f>
        <v>0</v>
      </c>
      <c r="M128" s="1249">
        <f>paypay!H128</f>
        <v>55495</v>
      </c>
      <c r="N128" s="1249"/>
      <c r="O128" s="1620">
        <f t="shared" si="1"/>
        <v>68798</v>
      </c>
      <c r="P128" s="1272"/>
    </row>
    <row r="129" spans="1:16" ht="14" hidden="1">
      <c r="A129" s="1231"/>
      <c r="B129" s="1244">
        <v>45873</v>
      </c>
      <c r="C129" s="1248"/>
      <c r="D129" s="1248"/>
      <c r="E129" s="1248"/>
      <c r="F129" s="1618"/>
      <c r="G129" s="1618"/>
      <c r="H129" s="1618"/>
      <c r="I129" s="1619">
        <f t="shared" si="0"/>
        <v>0</v>
      </c>
      <c r="J129" s="1249">
        <f t="shared" si="2"/>
        <v>13033</v>
      </c>
      <c r="K129" s="1249">
        <f>UFJ!I129</f>
        <v>270</v>
      </c>
      <c r="L129" s="1249">
        <f>三井住友!I129</f>
        <v>0</v>
      </c>
      <c r="M129" s="1249">
        <f>paypay!H129</f>
        <v>52781</v>
      </c>
      <c r="N129" s="1249"/>
      <c r="O129" s="1620">
        <f t="shared" si="1"/>
        <v>66084</v>
      </c>
      <c r="P129" s="1272"/>
    </row>
    <row r="130" spans="1:16" ht="14" hidden="1">
      <c r="A130" s="1231"/>
      <c r="B130" s="1244">
        <v>45874</v>
      </c>
      <c r="C130" s="1248"/>
      <c r="D130" s="1248">
        <v>-11400</v>
      </c>
      <c r="E130" s="1248"/>
      <c r="F130" s="1618"/>
      <c r="G130" s="1618"/>
      <c r="H130" s="1618"/>
      <c r="I130" s="1619">
        <f t="shared" si="0"/>
        <v>-11400</v>
      </c>
      <c r="J130" s="1249">
        <f t="shared" si="2"/>
        <v>1633</v>
      </c>
      <c r="K130" s="1249">
        <f>UFJ!I130</f>
        <v>270</v>
      </c>
      <c r="L130" s="1249">
        <f>三井住友!I130</f>
        <v>0</v>
      </c>
      <c r="M130" s="1249">
        <f>paypay!H130</f>
        <v>49735</v>
      </c>
      <c r="N130" s="1249"/>
      <c r="O130" s="1620">
        <f t="shared" si="1"/>
        <v>51638</v>
      </c>
      <c r="P130" s="1272"/>
    </row>
    <row r="131" spans="1:16" ht="14" hidden="1">
      <c r="A131" s="1231"/>
      <c r="B131" s="1244">
        <v>45875</v>
      </c>
      <c r="C131" s="1248"/>
      <c r="D131" s="1248"/>
      <c r="E131" s="1248"/>
      <c r="F131" s="1618"/>
      <c r="G131" s="1618"/>
      <c r="H131" s="1618"/>
      <c r="I131" s="1619">
        <f t="shared" si="0"/>
        <v>0</v>
      </c>
      <c r="J131" s="1249">
        <f t="shared" si="2"/>
        <v>1633</v>
      </c>
      <c r="K131" s="1249">
        <f>UFJ!I131</f>
        <v>270</v>
      </c>
      <c r="L131" s="1249">
        <f>三井住友!I131</f>
        <v>0</v>
      </c>
      <c r="M131" s="1249">
        <f>paypay!H131</f>
        <v>49241</v>
      </c>
      <c r="N131" s="1249"/>
      <c r="O131" s="1620">
        <f t="shared" si="1"/>
        <v>51144</v>
      </c>
      <c r="P131" s="1272"/>
    </row>
    <row r="132" spans="1:16" ht="14" hidden="1">
      <c r="A132" s="1231"/>
      <c r="B132" s="1244">
        <v>45876</v>
      </c>
      <c r="C132" s="1248"/>
      <c r="D132" s="1248"/>
      <c r="E132" s="1248"/>
      <c r="F132" s="1618"/>
      <c r="G132" s="1618"/>
      <c r="H132" s="1618"/>
      <c r="I132" s="1619">
        <f t="shared" si="0"/>
        <v>0</v>
      </c>
      <c r="J132" s="1249">
        <f t="shared" si="2"/>
        <v>1633</v>
      </c>
      <c r="K132" s="1249">
        <f>UFJ!I132</f>
        <v>270</v>
      </c>
      <c r="L132" s="1249">
        <f>三井住友!I132</f>
        <v>0</v>
      </c>
      <c r="M132" s="1249">
        <f>paypay!H132</f>
        <v>48524</v>
      </c>
      <c r="N132" s="1249"/>
      <c r="O132" s="1620">
        <f t="shared" si="1"/>
        <v>50427</v>
      </c>
      <c r="P132" s="1272"/>
    </row>
    <row r="133" spans="1:16" ht="14" hidden="1">
      <c r="A133" s="1231"/>
      <c r="B133" s="1244">
        <v>45877</v>
      </c>
      <c r="C133" s="1248"/>
      <c r="D133" s="1248"/>
      <c r="E133" s="1248"/>
      <c r="F133" s="1618"/>
      <c r="G133" s="1618"/>
      <c r="H133" s="1618"/>
      <c r="I133" s="1619">
        <f t="shared" si="0"/>
        <v>0</v>
      </c>
      <c r="J133" s="1249">
        <f t="shared" si="2"/>
        <v>1633</v>
      </c>
      <c r="K133" s="1249">
        <f>UFJ!I133</f>
        <v>270</v>
      </c>
      <c r="L133" s="1249">
        <f>三井住友!I133</f>
        <v>0</v>
      </c>
      <c r="M133" s="1249">
        <f>paypay!H133</f>
        <v>48012</v>
      </c>
      <c r="N133" s="1249"/>
      <c r="O133" s="1620">
        <f t="shared" si="1"/>
        <v>49915</v>
      </c>
      <c r="P133" s="1272"/>
    </row>
    <row r="134" spans="1:16" ht="14" hidden="1">
      <c r="A134" s="1231"/>
      <c r="B134" s="1244">
        <v>45878</v>
      </c>
      <c r="C134" s="1248"/>
      <c r="D134" s="1248"/>
      <c r="E134" s="1248"/>
      <c r="F134" s="1618"/>
      <c r="G134" s="1618"/>
      <c r="H134" s="1618"/>
      <c r="I134" s="1619">
        <f t="shared" si="0"/>
        <v>0</v>
      </c>
      <c r="J134" s="1249">
        <f t="shared" si="2"/>
        <v>1633</v>
      </c>
      <c r="K134" s="1249">
        <f>UFJ!I134</f>
        <v>270</v>
      </c>
      <c r="L134" s="1249">
        <f>三井住友!I134</f>
        <v>0</v>
      </c>
      <c r="M134" s="1249">
        <f>paypay!H134</f>
        <v>48062</v>
      </c>
      <c r="N134" s="1249"/>
      <c r="O134" s="1620">
        <f t="shared" si="1"/>
        <v>49965</v>
      </c>
      <c r="P134" s="1272"/>
    </row>
    <row r="135" spans="1:16" ht="14" hidden="1">
      <c r="A135" s="1231"/>
      <c r="B135" s="1244">
        <v>45879</v>
      </c>
      <c r="C135" s="1248"/>
      <c r="D135" s="1248"/>
      <c r="E135" s="1248"/>
      <c r="F135" s="1618"/>
      <c r="G135" s="1618"/>
      <c r="H135" s="1618"/>
      <c r="I135" s="1619">
        <f t="shared" si="0"/>
        <v>0</v>
      </c>
      <c r="J135" s="1249">
        <f t="shared" si="2"/>
        <v>1633</v>
      </c>
      <c r="K135" s="1249">
        <f>UFJ!I135</f>
        <v>270</v>
      </c>
      <c r="L135" s="1249">
        <f>三井住友!I135</f>
        <v>0</v>
      </c>
      <c r="M135" s="1249">
        <f>paypay!H135</f>
        <v>46418</v>
      </c>
      <c r="N135" s="1249"/>
      <c r="O135" s="1620">
        <f t="shared" si="1"/>
        <v>48321</v>
      </c>
      <c r="P135" s="1272"/>
    </row>
    <row r="136" spans="1:16" ht="14" hidden="1">
      <c r="A136" s="1231"/>
      <c r="B136" s="1244">
        <v>45880</v>
      </c>
      <c r="C136" s="1248"/>
      <c r="D136" s="1248"/>
      <c r="E136" s="1248"/>
      <c r="F136" s="1618"/>
      <c r="G136" s="1618"/>
      <c r="H136" s="1618"/>
      <c r="I136" s="1619">
        <f t="shared" si="0"/>
        <v>0</v>
      </c>
      <c r="J136" s="1249">
        <f t="shared" si="2"/>
        <v>1633</v>
      </c>
      <c r="K136" s="1249">
        <f>UFJ!I136</f>
        <v>270</v>
      </c>
      <c r="L136" s="1249">
        <f>三井住友!I136</f>
        <v>0</v>
      </c>
      <c r="M136" s="1249">
        <f>paypay!H136</f>
        <v>38102</v>
      </c>
      <c r="N136" s="1249"/>
      <c r="O136" s="1620">
        <f t="shared" si="1"/>
        <v>40005</v>
      </c>
      <c r="P136" s="1272"/>
    </row>
    <row r="137" spans="1:16" ht="14" hidden="1">
      <c r="A137" s="1231"/>
      <c r="B137" s="1244">
        <v>45881</v>
      </c>
      <c r="C137" s="1248"/>
      <c r="D137" s="1248"/>
      <c r="E137" s="1248"/>
      <c r="F137" s="1618"/>
      <c r="G137" s="1618"/>
      <c r="H137" s="1618"/>
      <c r="I137" s="1619">
        <f t="shared" si="0"/>
        <v>0</v>
      </c>
      <c r="J137" s="1249">
        <f t="shared" si="2"/>
        <v>1633</v>
      </c>
      <c r="K137" s="1249">
        <f>UFJ!I137</f>
        <v>270</v>
      </c>
      <c r="L137" s="1249">
        <f>三井住友!I137</f>
        <v>0</v>
      </c>
      <c r="M137" s="1249">
        <f>paypay!H137</f>
        <v>38102</v>
      </c>
      <c r="N137" s="1249"/>
      <c r="O137" s="1620">
        <f t="shared" si="1"/>
        <v>40005</v>
      </c>
      <c r="P137" s="1272"/>
    </row>
    <row r="138" spans="1:16" ht="14" hidden="1">
      <c r="A138" s="1231"/>
      <c r="B138" s="1244">
        <v>45882</v>
      </c>
      <c r="C138" s="1248"/>
      <c r="D138" s="1248"/>
      <c r="E138" s="1248"/>
      <c r="F138" s="1618"/>
      <c r="G138" s="1618"/>
      <c r="H138" s="1618"/>
      <c r="I138" s="1619">
        <f t="shared" si="0"/>
        <v>0</v>
      </c>
      <c r="J138" s="1249">
        <f t="shared" si="2"/>
        <v>1633</v>
      </c>
      <c r="K138" s="1249">
        <f>UFJ!I138</f>
        <v>270</v>
      </c>
      <c r="L138" s="1249">
        <f>三井住友!I138</f>
        <v>0</v>
      </c>
      <c r="M138" s="1249">
        <f>paypay!H138</f>
        <v>38102</v>
      </c>
      <c r="N138" s="1249"/>
      <c r="O138" s="1620">
        <f t="shared" si="1"/>
        <v>40005</v>
      </c>
      <c r="P138" s="1272"/>
    </row>
    <row r="139" spans="1:16" ht="14" hidden="1">
      <c r="A139" s="1231"/>
      <c r="B139" s="1244">
        <v>45883</v>
      </c>
      <c r="C139" s="1248"/>
      <c r="D139" s="1248"/>
      <c r="E139" s="1248"/>
      <c r="F139" s="1618"/>
      <c r="G139" s="1618"/>
      <c r="H139" s="1618"/>
      <c r="I139" s="1619">
        <f t="shared" si="0"/>
        <v>0</v>
      </c>
      <c r="J139" s="1249">
        <f t="shared" si="2"/>
        <v>1633</v>
      </c>
      <c r="K139" s="1249">
        <f>UFJ!I139</f>
        <v>270</v>
      </c>
      <c r="L139" s="1249">
        <f>三井住友!I139</f>
        <v>0</v>
      </c>
      <c r="M139" s="1249">
        <f>paypay!H139</f>
        <v>38102</v>
      </c>
      <c r="N139" s="1249"/>
      <c r="O139" s="1620">
        <f t="shared" si="1"/>
        <v>40005</v>
      </c>
      <c r="P139" s="1272"/>
    </row>
    <row r="140" spans="1:16" ht="14" hidden="1">
      <c r="A140" s="1231"/>
      <c r="B140" s="1244">
        <v>45884</v>
      </c>
      <c r="C140" s="1248"/>
      <c r="D140" s="1248"/>
      <c r="E140" s="1248"/>
      <c r="F140" s="1618"/>
      <c r="G140" s="1618">
        <v>481403</v>
      </c>
      <c r="H140" s="1618"/>
      <c r="I140" s="1619">
        <f t="shared" si="0"/>
        <v>481403</v>
      </c>
      <c r="J140" s="1249">
        <f t="shared" si="2"/>
        <v>483036</v>
      </c>
      <c r="K140" s="1249">
        <f>UFJ!I140</f>
        <v>270</v>
      </c>
      <c r="L140" s="1249">
        <f>三井住友!I140</f>
        <v>220000</v>
      </c>
      <c r="M140" s="1249">
        <f>paypay!H140</f>
        <v>37002</v>
      </c>
      <c r="N140" s="1249"/>
      <c r="O140" s="1620">
        <f t="shared" si="1"/>
        <v>740308</v>
      </c>
      <c r="P140" s="1272"/>
    </row>
    <row r="141" spans="1:16" ht="14" hidden="1">
      <c r="A141" s="1231"/>
      <c r="B141" s="1244">
        <v>45885</v>
      </c>
      <c r="C141" s="1248"/>
      <c r="D141" s="1248">
        <v>-159487</v>
      </c>
      <c r="E141" s="1248"/>
      <c r="F141" s="1618"/>
      <c r="G141" s="1618"/>
      <c r="H141" s="1618"/>
      <c r="I141" s="1619">
        <f t="shared" si="0"/>
        <v>-159487</v>
      </c>
      <c r="J141" s="1249">
        <f t="shared" si="2"/>
        <v>323549</v>
      </c>
      <c r="K141" s="1249">
        <f>UFJ!I141</f>
        <v>270</v>
      </c>
      <c r="L141" s="1249">
        <f>三井住友!I141</f>
        <v>220000</v>
      </c>
      <c r="M141" s="1249">
        <f>paypay!H141</f>
        <v>30247</v>
      </c>
      <c r="N141" s="1249"/>
      <c r="O141" s="1620">
        <f t="shared" si="1"/>
        <v>574066</v>
      </c>
      <c r="P141" s="1272"/>
    </row>
    <row r="142" spans="1:16" ht="14" hidden="1">
      <c r="A142" s="1231"/>
      <c r="B142" s="1244">
        <v>45886</v>
      </c>
      <c r="C142" s="1248">
        <v>-220110</v>
      </c>
      <c r="D142" s="1248"/>
      <c r="E142" s="1248"/>
      <c r="F142" s="1618"/>
      <c r="G142" s="1618"/>
      <c r="H142" s="1618"/>
      <c r="I142" s="1619">
        <f t="shared" si="0"/>
        <v>-220110</v>
      </c>
      <c r="J142" s="1249">
        <f t="shared" si="2"/>
        <v>103439</v>
      </c>
      <c r="K142" s="1249">
        <f>UFJ!I142</f>
        <v>270</v>
      </c>
      <c r="L142" s="1249">
        <f>三井住友!I142</f>
        <v>220000</v>
      </c>
      <c r="M142" s="1249">
        <f>paypay!H142</f>
        <v>30249</v>
      </c>
      <c r="N142" s="1249"/>
      <c r="O142" s="1620">
        <f t="shared" si="1"/>
        <v>353958</v>
      </c>
      <c r="P142" s="1272"/>
    </row>
    <row r="143" spans="1:16" ht="14" hidden="1">
      <c r="A143" s="1231"/>
      <c r="B143" s="1244">
        <v>45887</v>
      </c>
      <c r="C143" s="1248"/>
      <c r="D143" s="1248"/>
      <c r="E143" s="1248"/>
      <c r="F143" s="1618"/>
      <c r="G143" s="1618">
        <v>53</v>
      </c>
      <c r="H143" s="1618"/>
      <c r="I143" s="1619">
        <f t="shared" si="0"/>
        <v>53</v>
      </c>
      <c r="J143" s="1249">
        <f t="shared" si="2"/>
        <v>103492</v>
      </c>
      <c r="K143" s="1249">
        <f>UFJ!I143</f>
        <v>325</v>
      </c>
      <c r="L143" s="1249">
        <f>三井住友!I143</f>
        <v>212000</v>
      </c>
      <c r="M143" s="1249">
        <f>paypay!H143</f>
        <v>30298</v>
      </c>
      <c r="N143" s="1249"/>
      <c r="O143" s="1620">
        <f t="shared" si="1"/>
        <v>346115</v>
      </c>
      <c r="P143" s="1272"/>
    </row>
    <row r="144" spans="1:16" ht="14" hidden="1">
      <c r="A144" s="1231"/>
      <c r="B144" s="1244">
        <v>45888</v>
      </c>
      <c r="C144" s="1248"/>
      <c r="D144" s="1248"/>
      <c r="E144" s="1248"/>
      <c r="F144" s="1618"/>
      <c r="G144" s="1618"/>
      <c r="H144" s="1618"/>
      <c r="I144" s="1619">
        <f t="shared" si="0"/>
        <v>0</v>
      </c>
      <c r="J144" s="1249">
        <f t="shared" si="2"/>
        <v>103492</v>
      </c>
      <c r="K144" s="1249">
        <f>UFJ!I144</f>
        <v>325</v>
      </c>
      <c r="L144" s="1249">
        <f>三井住友!I144</f>
        <v>212000</v>
      </c>
      <c r="M144" s="1249">
        <f>paypay!H144</f>
        <v>19428</v>
      </c>
      <c r="N144" s="1249"/>
      <c r="O144" s="1620">
        <f t="shared" si="1"/>
        <v>335245</v>
      </c>
      <c r="P144" s="1272"/>
    </row>
    <row r="145" spans="1:16" ht="14" hidden="1">
      <c r="A145" s="1231"/>
      <c r="B145" s="1244">
        <v>45889</v>
      </c>
      <c r="C145" s="1248"/>
      <c r="D145" s="1248"/>
      <c r="E145" s="1248"/>
      <c r="F145" s="1618"/>
      <c r="G145" s="1618"/>
      <c r="H145" s="1618"/>
      <c r="I145" s="1619">
        <f t="shared" si="0"/>
        <v>0</v>
      </c>
      <c r="J145" s="1249">
        <f t="shared" si="2"/>
        <v>103492</v>
      </c>
      <c r="K145" s="1249">
        <f>UFJ!I145</f>
        <v>325</v>
      </c>
      <c r="L145" s="1249">
        <f>三井住友!I145</f>
        <v>212000</v>
      </c>
      <c r="M145" s="1249">
        <f>paypay!H145</f>
        <v>19428</v>
      </c>
      <c r="N145" s="1249"/>
      <c r="O145" s="1620">
        <f t="shared" si="1"/>
        <v>335245</v>
      </c>
      <c r="P145" s="1272"/>
    </row>
    <row r="146" spans="1:16" ht="14" hidden="1">
      <c r="A146" s="1231"/>
      <c r="B146" s="1244">
        <v>45890</v>
      </c>
      <c r="C146" s="1248"/>
      <c r="D146" s="1248"/>
      <c r="E146" s="1248"/>
      <c r="F146" s="1618"/>
      <c r="G146" s="1618"/>
      <c r="H146" s="1618"/>
      <c r="I146" s="1619">
        <f t="shared" si="0"/>
        <v>0</v>
      </c>
      <c r="J146" s="1249">
        <f t="shared" si="2"/>
        <v>103492</v>
      </c>
      <c r="K146" s="1249">
        <f>UFJ!I146</f>
        <v>325</v>
      </c>
      <c r="L146" s="1249">
        <f>三井住友!I146</f>
        <v>212000</v>
      </c>
      <c r="M146" s="1249">
        <f>paypay!H146</f>
        <v>19431</v>
      </c>
      <c r="N146" s="1249"/>
      <c r="O146" s="1620">
        <f t="shared" si="1"/>
        <v>335248</v>
      </c>
      <c r="P146" s="1272"/>
    </row>
    <row r="147" spans="1:16" ht="14" hidden="1">
      <c r="A147" s="1231"/>
      <c r="B147" s="1244">
        <v>45891</v>
      </c>
      <c r="C147" s="1248"/>
      <c r="D147" s="1248"/>
      <c r="E147" s="1248"/>
      <c r="F147" s="1618"/>
      <c r="G147" s="1618"/>
      <c r="H147" s="1618"/>
      <c r="I147" s="1619">
        <f t="shared" si="0"/>
        <v>0</v>
      </c>
      <c r="J147" s="1249">
        <f t="shared" si="2"/>
        <v>103492</v>
      </c>
      <c r="K147" s="1249">
        <f>UFJ!I147</f>
        <v>325</v>
      </c>
      <c r="L147" s="1249">
        <f>三井住友!I147</f>
        <v>212000</v>
      </c>
      <c r="M147" s="1249">
        <f>paypay!H147</f>
        <v>13509</v>
      </c>
      <c r="N147" s="1249"/>
      <c r="O147" s="1620">
        <f t="shared" si="1"/>
        <v>329326</v>
      </c>
      <c r="P147" s="1272"/>
    </row>
    <row r="148" spans="1:16" ht="14" hidden="1">
      <c r="A148" s="1231"/>
      <c r="B148" s="1244">
        <v>45892</v>
      </c>
      <c r="C148" s="1248"/>
      <c r="D148" s="1248"/>
      <c r="E148" s="1248"/>
      <c r="F148" s="1618"/>
      <c r="G148" s="1618"/>
      <c r="H148" s="1618"/>
      <c r="I148" s="1619">
        <f t="shared" si="0"/>
        <v>0</v>
      </c>
      <c r="J148" s="1249">
        <f t="shared" si="2"/>
        <v>103492</v>
      </c>
      <c r="K148" s="1249">
        <f>UFJ!I148</f>
        <v>325</v>
      </c>
      <c r="L148" s="1249">
        <f>三井住友!I148</f>
        <v>212000</v>
      </c>
      <c r="M148" s="1249">
        <f>paypay!H148</f>
        <v>2647</v>
      </c>
      <c r="N148" s="1249"/>
      <c r="O148" s="1620">
        <f t="shared" si="1"/>
        <v>318464</v>
      </c>
      <c r="P148" s="1272"/>
    </row>
    <row r="149" spans="1:16" ht="14" hidden="1">
      <c r="A149" s="1231"/>
      <c r="B149" s="1244">
        <v>45893</v>
      </c>
      <c r="C149" s="1248"/>
      <c r="D149" s="1248"/>
      <c r="E149" s="1248"/>
      <c r="F149" s="1618"/>
      <c r="G149" s="1618"/>
      <c r="H149" s="1618"/>
      <c r="I149" s="1619">
        <f t="shared" si="0"/>
        <v>0</v>
      </c>
      <c r="J149" s="1249">
        <f t="shared" si="2"/>
        <v>103492</v>
      </c>
      <c r="K149" s="1249">
        <f>UFJ!I149</f>
        <v>325</v>
      </c>
      <c r="L149" s="1249">
        <f>三井住友!I149</f>
        <v>212000</v>
      </c>
      <c r="M149" s="1249">
        <f>paypay!H149</f>
        <v>1186</v>
      </c>
      <c r="N149" s="1249"/>
      <c r="O149" s="1620">
        <f t="shared" si="1"/>
        <v>317003</v>
      </c>
      <c r="P149" s="1272"/>
    </row>
    <row r="150" spans="1:16" ht="14" hidden="1">
      <c r="A150" s="1231"/>
      <c r="B150" s="1244">
        <v>45894</v>
      </c>
      <c r="C150" s="1248"/>
      <c r="D150" s="1248"/>
      <c r="E150" s="1248"/>
      <c r="F150" s="1618"/>
      <c r="G150" s="1618"/>
      <c r="H150" s="1618"/>
      <c r="I150" s="1619">
        <f t="shared" si="0"/>
        <v>0</v>
      </c>
      <c r="J150" s="1249">
        <f t="shared" si="2"/>
        <v>103492</v>
      </c>
      <c r="K150" s="1249">
        <f>UFJ!I150</f>
        <v>325</v>
      </c>
      <c r="L150" s="1249">
        <f>三井住友!I150</f>
        <v>212000</v>
      </c>
      <c r="M150" s="1249">
        <f>paypay!H150</f>
        <v>3550</v>
      </c>
      <c r="N150" s="1249"/>
      <c r="O150" s="1620">
        <f t="shared" si="1"/>
        <v>319367</v>
      </c>
      <c r="P150" s="1272"/>
    </row>
    <row r="151" spans="1:16" ht="14" hidden="1">
      <c r="A151" s="1231"/>
      <c r="B151" s="1244">
        <v>45895</v>
      </c>
      <c r="C151" s="1248"/>
      <c r="D151" s="1248"/>
      <c r="E151" s="1248"/>
      <c r="F151" s="1618"/>
      <c r="G151" s="1618"/>
      <c r="H151" s="1618"/>
      <c r="I151" s="1619">
        <f t="shared" si="0"/>
        <v>0</v>
      </c>
      <c r="J151" s="1249">
        <f t="shared" si="2"/>
        <v>103492</v>
      </c>
      <c r="K151" s="1249">
        <f>UFJ!I151</f>
        <v>325</v>
      </c>
      <c r="L151" s="1249">
        <f>三井住友!I151</f>
        <v>212000</v>
      </c>
      <c r="M151" s="1249">
        <f>paypay!H151</f>
        <v>2872</v>
      </c>
      <c r="N151" s="1249"/>
      <c r="O151" s="1620">
        <f t="shared" si="1"/>
        <v>318689</v>
      </c>
      <c r="P151" s="1272"/>
    </row>
    <row r="152" spans="1:16" ht="14" hidden="1">
      <c r="A152" s="1231"/>
      <c r="B152" s="1244">
        <v>45896</v>
      </c>
      <c r="C152" s="1248"/>
      <c r="D152" s="1621">
        <v>-89587</v>
      </c>
      <c r="E152" s="1248"/>
      <c r="F152" s="1618"/>
      <c r="G152" s="1618"/>
      <c r="H152" s="1618"/>
      <c r="I152" s="1619">
        <f t="shared" si="0"/>
        <v>-89587</v>
      </c>
      <c r="J152" s="1249">
        <f t="shared" si="2"/>
        <v>13905</v>
      </c>
      <c r="K152" s="1249">
        <f>UFJ!I152</f>
        <v>325</v>
      </c>
      <c r="L152" s="1249">
        <f>三井住友!I152</f>
        <v>6780</v>
      </c>
      <c r="M152" s="1249">
        <f>paypay!H152</f>
        <v>2884</v>
      </c>
      <c r="N152" s="1249"/>
      <c r="O152" s="1620">
        <f t="shared" si="1"/>
        <v>23894</v>
      </c>
      <c r="P152" s="1272"/>
    </row>
    <row r="153" spans="1:16" ht="14" hidden="1">
      <c r="A153" s="1231"/>
      <c r="B153" s="1244">
        <v>45897</v>
      </c>
      <c r="C153" s="1248"/>
      <c r="D153" s="1248"/>
      <c r="E153" s="1248"/>
      <c r="F153" s="1618"/>
      <c r="G153" s="1618"/>
      <c r="H153" s="1618"/>
      <c r="I153" s="1619">
        <f t="shared" si="0"/>
        <v>0</v>
      </c>
      <c r="J153" s="1249">
        <f t="shared" si="2"/>
        <v>13905</v>
      </c>
      <c r="K153" s="1249">
        <f>UFJ!I153</f>
        <v>325</v>
      </c>
      <c r="L153" s="1249">
        <f>三井住友!I153</f>
        <v>6780</v>
      </c>
      <c r="M153" s="1249">
        <f>paypay!H153</f>
        <v>1786</v>
      </c>
      <c r="N153" s="1249"/>
      <c r="O153" s="1620">
        <f t="shared" si="1"/>
        <v>22796</v>
      </c>
      <c r="P153" s="1272"/>
    </row>
    <row r="154" spans="1:16" ht="14" hidden="1">
      <c r="A154" s="1231"/>
      <c r="B154" s="1244">
        <v>45898</v>
      </c>
      <c r="C154" s="1248"/>
      <c r="D154" s="1248"/>
      <c r="E154" s="1248"/>
      <c r="F154" s="1618"/>
      <c r="G154" s="1618"/>
      <c r="H154" s="1618"/>
      <c r="I154" s="1619">
        <f t="shared" si="0"/>
        <v>0</v>
      </c>
      <c r="J154" s="1249">
        <f t="shared" si="2"/>
        <v>13905</v>
      </c>
      <c r="K154" s="1249">
        <f>UFJ!I154</f>
        <v>325</v>
      </c>
      <c r="L154" s="1249">
        <f>三井住友!I154</f>
        <v>6780</v>
      </c>
      <c r="M154" s="1249">
        <f>paypay!H154</f>
        <v>1248</v>
      </c>
      <c r="N154" s="1249"/>
      <c r="O154" s="1620">
        <f t="shared" si="1"/>
        <v>22258</v>
      </c>
      <c r="P154" s="1272"/>
    </row>
    <row r="155" spans="1:16" ht="14" hidden="1">
      <c r="A155" s="1231"/>
      <c r="B155" s="1244">
        <v>45899</v>
      </c>
      <c r="C155" s="1248"/>
      <c r="D155" s="1248"/>
      <c r="E155" s="1248"/>
      <c r="F155" s="1618"/>
      <c r="G155" s="1618"/>
      <c r="H155" s="1618"/>
      <c r="I155" s="1619">
        <f t="shared" si="0"/>
        <v>0</v>
      </c>
      <c r="J155" s="1249">
        <f t="shared" si="2"/>
        <v>13905</v>
      </c>
      <c r="K155" s="1249">
        <f>UFJ!I155</f>
        <v>325</v>
      </c>
      <c r="L155" s="1249">
        <f>三井住友!I155</f>
        <v>6780</v>
      </c>
      <c r="M155" s="1249">
        <f>paypay!H155</f>
        <v>1248</v>
      </c>
      <c r="N155" s="1249"/>
      <c r="O155" s="1620">
        <f t="shared" si="1"/>
        <v>22258</v>
      </c>
      <c r="P155" s="1272"/>
    </row>
    <row r="156" spans="1:16" ht="14" hidden="1">
      <c r="A156" s="1231"/>
      <c r="B156" s="1259">
        <v>45900</v>
      </c>
      <c r="C156" s="1263"/>
      <c r="D156" s="1263"/>
      <c r="E156" s="1263"/>
      <c r="F156" s="1622"/>
      <c r="G156" s="1622"/>
      <c r="H156" s="1622"/>
      <c r="I156" s="1623">
        <f t="shared" si="0"/>
        <v>0</v>
      </c>
      <c r="J156" s="1264">
        <f t="shared" si="2"/>
        <v>13905</v>
      </c>
      <c r="K156" s="1264">
        <f>UFJ!I156</f>
        <v>325</v>
      </c>
      <c r="L156" s="1249">
        <f>三井住友!I156</f>
        <v>6780</v>
      </c>
      <c r="M156" s="1264">
        <f>paypay!H156</f>
        <v>2524</v>
      </c>
      <c r="N156" s="1264"/>
      <c r="O156" s="1624">
        <f t="shared" si="1"/>
        <v>23534</v>
      </c>
      <c r="P156" s="1272"/>
    </row>
    <row r="157" spans="1:16" ht="14" hidden="1">
      <c r="A157" s="1231"/>
      <c r="B157" s="1244">
        <v>45901</v>
      </c>
      <c r="C157" s="1248"/>
      <c r="D157" s="1248"/>
      <c r="E157" s="1248"/>
      <c r="F157" s="1618"/>
      <c r="G157" s="1618">
        <v>10000</v>
      </c>
      <c r="H157" s="1618"/>
      <c r="I157" s="1619">
        <f t="shared" si="0"/>
        <v>10000</v>
      </c>
      <c r="J157" s="1249">
        <f t="shared" si="2"/>
        <v>23905</v>
      </c>
      <c r="K157" s="1249">
        <f>UFJ!I157</f>
        <v>325</v>
      </c>
      <c r="L157" s="1625">
        <f>三井住友!I157</f>
        <v>780</v>
      </c>
      <c r="M157" s="1249">
        <f>paypay!H157</f>
        <v>2524</v>
      </c>
      <c r="N157" s="1249"/>
      <c r="O157" s="1620">
        <f t="shared" si="1"/>
        <v>27534</v>
      </c>
      <c r="P157" s="1272"/>
    </row>
    <row r="158" spans="1:16" ht="14" hidden="1">
      <c r="A158" s="1231"/>
      <c r="B158" s="1244">
        <v>45902</v>
      </c>
      <c r="C158" s="1248"/>
      <c r="D158" s="1248"/>
      <c r="E158" s="1248"/>
      <c r="F158" s="1618"/>
      <c r="G158" s="1618"/>
      <c r="H158" s="1618"/>
      <c r="I158" s="1619">
        <f t="shared" si="0"/>
        <v>0</v>
      </c>
      <c r="J158" s="1249">
        <f t="shared" si="2"/>
        <v>23905</v>
      </c>
      <c r="K158" s="1249">
        <f>UFJ!I158</f>
        <v>325</v>
      </c>
      <c r="L158" s="1249">
        <f>三井住友!I158</f>
        <v>780</v>
      </c>
      <c r="M158" s="1249">
        <f>paypay!H158</f>
        <v>1574</v>
      </c>
      <c r="N158" s="1249"/>
      <c r="O158" s="1620">
        <f t="shared" si="1"/>
        <v>26584</v>
      </c>
      <c r="P158" s="1272"/>
    </row>
    <row r="159" spans="1:16" ht="14" hidden="1">
      <c r="A159" s="1231"/>
      <c r="B159" s="1244">
        <v>45903</v>
      </c>
      <c r="C159" s="1248"/>
      <c r="D159" s="1248"/>
      <c r="E159" s="1248"/>
      <c r="F159" s="1618"/>
      <c r="G159" s="1618"/>
      <c r="H159" s="1618"/>
      <c r="I159" s="1619">
        <f t="shared" si="0"/>
        <v>0</v>
      </c>
      <c r="J159" s="1249">
        <f t="shared" si="2"/>
        <v>23905</v>
      </c>
      <c r="K159" s="1249">
        <f>UFJ!I159</f>
        <v>325</v>
      </c>
      <c r="L159" s="1249">
        <f>三井住友!I159</f>
        <v>780</v>
      </c>
      <c r="M159" s="1249">
        <f>paypay!H159</f>
        <v>1574</v>
      </c>
      <c r="N159" s="1249"/>
      <c r="O159" s="1620">
        <f t="shared" si="1"/>
        <v>26584</v>
      </c>
      <c r="P159" s="1272"/>
    </row>
    <row r="160" spans="1:16" ht="14" hidden="1">
      <c r="A160" s="1231"/>
      <c r="B160" s="1244">
        <v>45904</v>
      </c>
      <c r="C160" s="1248"/>
      <c r="D160" s="1248"/>
      <c r="E160" s="1248"/>
      <c r="F160" s="1618"/>
      <c r="G160" s="1618"/>
      <c r="H160" s="1618"/>
      <c r="I160" s="1619">
        <f t="shared" si="0"/>
        <v>0</v>
      </c>
      <c r="J160" s="1249">
        <f t="shared" si="2"/>
        <v>23905</v>
      </c>
      <c r="K160" s="1249">
        <f>UFJ!I160</f>
        <v>325</v>
      </c>
      <c r="L160" s="1249">
        <f>三井住友!I160</f>
        <v>780</v>
      </c>
      <c r="M160" s="1249">
        <f>paypay!H160</f>
        <v>1574</v>
      </c>
      <c r="N160" s="1249"/>
      <c r="O160" s="1620">
        <f t="shared" si="1"/>
        <v>26584</v>
      </c>
      <c r="P160" s="1272"/>
    </row>
    <row r="161" spans="1:16" ht="14" hidden="1">
      <c r="A161" s="1231"/>
      <c r="B161" s="1244">
        <v>45905</v>
      </c>
      <c r="C161" s="1248"/>
      <c r="D161" s="1248">
        <v>-11400</v>
      </c>
      <c r="E161" s="1248"/>
      <c r="F161" s="1618"/>
      <c r="G161" s="1618"/>
      <c r="H161" s="1618"/>
      <c r="I161" s="1619">
        <f t="shared" si="0"/>
        <v>-11400</v>
      </c>
      <c r="J161" s="1249">
        <f t="shared" si="2"/>
        <v>12505</v>
      </c>
      <c r="K161" s="1249">
        <f>UFJ!I161</f>
        <v>325</v>
      </c>
      <c r="L161" s="1249">
        <f>三井住友!I161</f>
        <v>780</v>
      </c>
      <c r="M161" s="1249">
        <f>paypay!H161</f>
        <v>1574</v>
      </c>
      <c r="N161" s="1249"/>
      <c r="O161" s="1620">
        <f t="shared" si="1"/>
        <v>15184</v>
      </c>
      <c r="P161" s="1272"/>
    </row>
    <row r="162" spans="1:16" ht="14" hidden="1">
      <c r="A162" s="1231"/>
      <c r="B162" s="1244">
        <v>45906</v>
      </c>
      <c r="C162" s="1248"/>
      <c r="D162" s="1248"/>
      <c r="E162" s="1248"/>
      <c r="F162" s="1618"/>
      <c r="G162" s="1618"/>
      <c r="H162" s="1618"/>
      <c r="I162" s="1619">
        <f t="shared" si="0"/>
        <v>0</v>
      </c>
      <c r="J162" s="1249">
        <f t="shared" si="2"/>
        <v>12505</v>
      </c>
      <c r="K162" s="1249">
        <f>UFJ!I162</f>
        <v>325</v>
      </c>
      <c r="L162" s="1249">
        <f>三井住友!I162</f>
        <v>780</v>
      </c>
      <c r="M162" s="1249">
        <f>paypay!H162</f>
        <v>10144</v>
      </c>
      <c r="N162" s="1249"/>
      <c r="O162" s="1620">
        <f t="shared" si="1"/>
        <v>23754</v>
      </c>
      <c r="P162" s="1272"/>
    </row>
    <row r="163" spans="1:16" ht="14" hidden="1">
      <c r="A163" s="1231"/>
      <c r="B163" s="1244">
        <v>45907</v>
      </c>
      <c r="C163" s="1248"/>
      <c r="D163" s="1248"/>
      <c r="E163" s="1248"/>
      <c r="F163" s="1618"/>
      <c r="G163" s="1618"/>
      <c r="H163" s="1618"/>
      <c r="I163" s="1619">
        <f t="shared" si="0"/>
        <v>0</v>
      </c>
      <c r="J163" s="1249">
        <f t="shared" si="2"/>
        <v>12505</v>
      </c>
      <c r="K163" s="1249">
        <f>UFJ!I163</f>
        <v>325</v>
      </c>
      <c r="L163" s="1249">
        <f>三井住友!I163</f>
        <v>780</v>
      </c>
      <c r="M163" s="1249">
        <f>paypay!H163</f>
        <v>7614</v>
      </c>
      <c r="N163" s="1249"/>
      <c r="O163" s="1620">
        <f t="shared" si="1"/>
        <v>21224</v>
      </c>
      <c r="P163" s="1272"/>
    </row>
    <row r="164" spans="1:16" ht="14" hidden="1">
      <c r="A164" s="1231"/>
      <c r="B164" s="1244">
        <v>45908</v>
      </c>
      <c r="C164" s="1248"/>
      <c r="D164" s="1248"/>
      <c r="E164" s="1248"/>
      <c r="F164" s="1618"/>
      <c r="G164" s="1618">
        <v>10000</v>
      </c>
      <c r="H164" s="1618"/>
      <c r="I164" s="1619">
        <f t="shared" si="0"/>
        <v>10000</v>
      </c>
      <c r="J164" s="1249">
        <f t="shared" si="2"/>
        <v>22505</v>
      </c>
      <c r="K164" s="1249">
        <f>UFJ!I164</f>
        <v>325</v>
      </c>
      <c r="L164" s="1249">
        <f>三井住友!I164</f>
        <v>780</v>
      </c>
      <c r="M164" s="1249">
        <f>paypay!H164</f>
        <v>7614</v>
      </c>
      <c r="N164" s="1249"/>
      <c r="O164" s="1620">
        <f t="shared" si="1"/>
        <v>31224</v>
      </c>
      <c r="P164" s="1272"/>
    </row>
    <row r="165" spans="1:16" ht="14" hidden="1">
      <c r="A165" s="1231"/>
      <c r="B165" s="1244">
        <v>45909</v>
      </c>
      <c r="C165" s="1248"/>
      <c r="D165" s="1248"/>
      <c r="E165" s="1248"/>
      <c r="F165" s="1618"/>
      <c r="G165" s="1618"/>
      <c r="H165" s="1618"/>
      <c r="I165" s="1619">
        <f t="shared" si="0"/>
        <v>0</v>
      </c>
      <c r="J165" s="1249">
        <f t="shared" si="2"/>
        <v>22505</v>
      </c>
      <c r="K165" s="1249">
        <f>UFJ!I165</f>
        <v>325</v>
      </c>
      <c r="L165" s="1249">
        <f>三井住友!I165</f>
        <v>780</v>
      </c>
      <c r="M165" s="1249">
        <f>paypay!H165</f>
        <v>7614</v>
      </c>
      <c r="N165" s="1249"/>
      <c r="O165" s="1620">
        <f t="shared" si="1"/>
        <v>31224</v>
      </c>
      <c r="P165" s="1272"/>
    </row>
    <row r="166" spans="1:16" ht="14" hidden="1">
      <c r="A166" s="1231"/>
      <c r="B166" s="1244">
        <v>45910</v>
      </c>
      <c r="C166" s="1248"/>
      <c r="D166" s="1248"/>
      <c r="E166" s="1248"/>
      <c r="F166" s="1618"/>
      <c r="G166" s="1618"/>
      <c r="H166" s="1618"/>
      <c r="I166" s="1619">
        <f t="shared" si="0"/>
        <v>0</v>
      </c>
      <c r="J166" s="1249">
        <f t="shared" si="2"/>
        <v>22505</v>
      </c>
      <c r="K166" s="1249">
        <f>UFJ!I166</f>
        <v>325</v>
      </c>
      <c r="L166" s="1249">
        <f>三井住友!I166</f>
        <v>780</v>
      </c>
      <c r="M166" s="1249">
        <f>paypay!H166</f>
        <v>5128</v>
      </c>
      <c r="N166" s="1249"/>
      <c r="O166" s="1620">
        <f t="shared" si="1"/>
        <v>28738</v>
      </c>
      <c r="P166" s="1272"/>
    </row>
    <row r="167" spans="1:16" ht="14" hidden="1">
      <c r="A167" s="1231"/>
      <c r="B167" s="1244">
        <v>45911</v>
      </c>
      <c r="C167" s="1248"/>
      <c r="D167" s="1248"/>
      <c r="E167" s="1248"/>
      <c r="F167" s="1618"/>
      <c r="G167" s="1618"/>
      <c r="H167" s="1618"/>
      <c r="I167" s="1619">
        <f t="shared" si="0"/>
        <v>0</v>
      </c>
      <c r="J167" s="1249">
        <f t="shared" si="2"/>
        <v>22505</v>
      </c>
      <c r="K167" s="1249">
        <f>UFJ!I167</f>
        <v>325</v>
      </c>
      <c r="L167" s="1249">
        <f>三井住友!I167</f>
        <v>780</v>
      </c>
      <c r="M167" s="1249">
        <f>paypay!H167</f>
        <v>5128</v>
      </c>
      <c r="N167" s="1249"/>
      <c r="O167" s="1620">
        <f t="shared" si="1"/>
        <v>28738</v>
      </c>
      <c r="P167" s="1272"/>
    </row>
    <row r="168" spans="1:16" ht="14" hidden="1">
      <c r="A168" s="1231"/>
      <c r="B168" s="1244">
        <v>45912</v>
      </c>
      <c r="C168" s="1248"/>
      <c r="D168" s="1248">
        <v>-104342</v>
      </c>
      <c r="E168" s="1248"/>
      <c r="F168" s="1618"/>
      <c r="G168" s="1618">
        <v>545812</v>
      </c>
      <c r="H168" s="1618"/>
      <c r="I168" s="1619">
        <f t="shared" si="0"/>
        <v>441470</v>
      </c>
      <c r="J168" s="1249">
        <f t="shared" si="2"/>
        <v>463975</v>
      </c>
      <c r="K168" s="1249">
        <f>UFJ!I168</f>
        <v>325</v>
      </c>
      <c r="L168" s="1249">
        <f>三井住友!I168</f>
        <v>780</v>
      </c>
      <c r="M168" s="1249">
        <f>paypay!H168</f>
        <v>4729</v>
      </c>
      <c r="N168" s="1249"/>
      <c r="O168" s="1620">
        <f t="shared" si="1"/>
        <v>469809</v>
      </c>
      <c r="P168" s="1272"/>
    </row>
    <row r="169" spans="1:16" ht="14" hidden="1">
      <c r="A169" s="1231"/>
      <c r="B169" s="1244">
        <v>45913</v>
      </c>
      <c r="C169" s="1248"/>
      <c r="D169" s="1248">
        <v>-14290</v>
      </c>
      <c r="E169" s="1248">
        <v>-30000</v>
      </c>
      <c r="F169" s="1618"/>
      <c r="G169" s="1618"/>
      <c r="H169" s="1618"/>
      <c r="I169" s="1619">
        <f t="shared" si="0"/>
        <v>-44290</v>
      </c>
      <c r="J169" s="1249">
        <f t="shared" si="2"/>
        <v>419685</v>
      </c>
      <c r="K169" s="1249">
        <f>UFJ!I169</f>
        <v>325</v>
      </c>
      <c r="L169" s="1249">
        <f>三井住友!I169</f>
        <v>780</v>
      </c>
      <c r="M169" s="1249">
        <f>paypay!H169</f>
        <v>11229</v>
      </c>
      <c r="N169" s="1249"/>
      <c r="O169" s="1620">
        <f t="shared" si="1"/>
        <v>432019</v>
      </c>
      <c r="P169" s="1272"/>
    </row>
    <row r="170" spans="1:16" ht="14" hidden="1">
      <c r="A170" s="1231"/>
      <c r="B170" s="1244">
        <v>45914</v>
      </c>
      <c r="C170" s="1248">
        <v>-260110</v>
      </c>
      <c r="D170" s="1248">
        <v>-50069</v>
      </c>
      <c r="E170" s="1248"/>
      <c r="F170" s="1618"/>
      <c r="G170" s="1618"/>
      <c r="H170" s="1618"/>
      <c r="I170" s="1619">
        <f t="shared" si="0"/>
        <v>-310179</v>
      </c>
      <c r="J170" s="1249">
        <f t="shared" si="2"/>
        <v>109506</v>
      </c>
      <c r="K170" s="1249">
        <f>UFJ!I170</f>
        <v>325</v>
      </c>
      <c r="L170" s="1249">
        <f>三井住友!I170</f>
        <v>250780</v>
      </c>
      <c r="M170" s="1249">
        <f>paypay!H170</f>
        <v>7404</v>
      </c>
      <c r="N170" s="1249"/>
      <c r="O170" s="1620">
        <f t="shared" si="1"/>
        <v>368015</v>
      </c>
      <c r="P170" s="1272"/>
    </row>
    <row r="171" spans="1:16" ht="14" hidden="1">
      <c r="A171" s="1231"/>
      <c r="B171" s="1244">
        <v>45915</v>
      </c>
      <c r="C171" s="1248"/>
      <c r="D171" s="1248"/>
      <c r="E171" s="1248"/>
      <c r="F171" s="1618"/>
      <c r="G171" s="1618"/>
      <c r="H171" s="1618"/>
      <c r="I171" s="1619">
        <f t="shared" si="0"/>
        <v>0</v>
      </c>
      <c r="J171" s="1249">
        <f t="shared" si="2"/>
        <v>109506</v>
      </c>
      <c r="K171" s="1249">
        <f>UFJ!I171</f>
        <v>325</v>
      </c>
      <c r="L171" s="1249">
        <f>三井住友!I171</f>
        <v>240776</v>
      </c>
      <c r="M171" s="1249">
        <f>paypay!H171</f>
        <v>7244</v>
      </c>
      <c r="N171" s="1249"/>
      <c r="O171" s="1620">
        <f t="shared" si="1"/>
        <v>357851</v>
      </c>
      <c r="P171" s="1272"/>
    </row>
    <row r="172" spans="1:16" ht="14" hidden="1">
      <c r="A172" s="1231"/>
      <c r="B172" s="1244">
        <v>45916</v>
      </c>
      <c r="C172" s="1248"/>
      <c r="D172" s="1248"/>
      <c r="E172" s="1248"/>
      <c r="F172" s="1618"/>
      <c r="G172" s="1618"/>
      <c r="H172" s="1618"/>
      <c r="I172" s="1619">
        <f t="shared" si="0"/>
        <v>0</v>
      </c>
      <c r="J172" s="1249">
        <f t="shared" si="2"/>
        <v>109506</v>
      </c>
      <c r="K172" s="1249">
        <f>UFJ!I172</f>
        <v>325</v>
      </c>
      <c r="L172" s="1249">
        <f>三井住友!I172</f>
        <v>240776</v>
      </c>
      <c r="M172" s="1249">
        <f>paypay!H172</f>
        <v>3033</v>
      </c>
      <c r="N172" s="1249"/>
      <c r="O172" s="1620">
        <f t="shared" si="1"/>
        <v>353640</v>
      </c>
      <c r="P172" s="1272"/>
    </row>
    <row r="173" spans="1:16" ht="14" hidden="1">
      <c r="A173" s="1231"/>
      <c r="B173" s="1244">
        <v>45917</v>
      </c>
      <c r="C173" s="1248"/>
      <c r="D173" s="1248"/>
      <c r="E173" s="1248"/>
      <c r="F173" s="1618"/>
      <c r="G173" s="1618"/>
      <c r="H173" s="1618"/>
      <c r="I173" s="1619">
        <f t="shared" si="0"/>
        <v>0</v>
      </c>
      <c r="J173" s="1249">
        <f t="shared" si="2"/>
        <v>109506</v>
      </c>
      <c r="K173" s="1249">
        <f>UFJ!I173</f>
        <v>325</v>
      </c>
      <c r="L173" s="1249">
        <f>三井住友!I173</f>
        <v>240776</v>
      </c>
      <c r="M173" s="1249">
        <f>paypay!H173</f>
        <v>694</v>
      </c>
      <c r="N173" s="1249"/>
      <c r="O173" s="1620">
        <f t="shared" si="1"/>
        <v>351301</v>
      </c>
      <c r="P173" s="1272"/>
    </row>
    <row r="174" spans="1:16" ht="14" hidden="1">
      <c r="A174" s="1231"/>
      <c r="B174" s="1244">
        <v>45918</v>
      </c>
      <c r="C174" s="1248"/>
      <c r="D174" s="1248"/>
      <c r="E174" s="1248"/>
      <c r="F174" s="1618"/>
      <c r="G174" s="1618"/>
      <c r="H174" s="1618"/>
      <c r="I174" s="1619">
        <f t="shared" si="0"/>
        <v>0</v>
      </c>
      <c r="J174" s="1249">
        <f t="shared" si="2"/>
        <v>109506</v>
      </c>
      <c r="K174" s="1249">
        <f>UFJ!I174</f>
        <v>325</v>
      </c>
      <c r="L174" s="1249">
        <f>三井住友!I174</f>
        <v>240776</v>
      </c>
      <c r="M174" s="1249">
        <f>paypay!H174</f>
        <v>44</v>
      </c>
      <c r="N174" s="1249"/>
      <c r="O174" s="1620">
        <f t="shared" si="1"/>
        <v>350651</v>
      </c>
      <c r="P174" s="1272"/>
    </row>
    <row r="175" spans="1:16" ht="14" hidden="1">
      <c r="A175" s="1231"/>
      <c r="B175" s="1244">
        <v>45919</v>
      </c>
      <c r="C175" s="1248"/>
      <c r="D175" s="1248"/>
      <c r="E175" s="1248"/>
      <c r="F175" s="1618"/>
      <c r="G175" s="1618"/>
      <c r="H175" s="1618"/>
      <c r="I175" s="1619">
        <f t="shared" si="0"/>
        <v>0</v>
      </c>
      <c r="J175" s="1249">
        <f t="shared" si="2"/>
        <v>109506</v>
      </c>
      <c r="K175" s="1249">
        <f>UFJ!I175</f>
        <v>325</v>
      </c>
      <c r="L175" s="1249">
        <f>三井住友!I175</f>
        <v>240776</v>
      </c>
      <c r="M175" s="1249">
        <f>paypay!H175</f>
        <v>9530</v>
      </c>
      <c r="N175" s="1249"/>
      <c r="O175" s="1620">
        <f t="shared" si="1"/>
        <v>360137</v>
      </c>
      <c r="P175" s="1272"/>
    </row>
    <row r="176" spans="1:16" ht="14" hidden="1">
      <c r="A176" s="1231"/>
      <c r="B176" s="1244">
        <v>45920</v>
      </c>
      <c r="C176" s="1248"/>
      <c r="D176" s="1248"/>
      <c r="E176" s="1248"/>
      <c r="F176" s="1618"/>
      <c r="G176" s="1618"/>
      <c r="H176" s="1618"/>
      <c r="I176" s="1619">
        <f t="shared" si="0"/>
        <v>0</v>
      </c>
      <c r="J176" s="1249">
        <f t="shared" si="2"/>
        <v>109506</v>
      </c>
      <c r="K176" s="1249">
        <f>UFJ!I176</f>
        <v>325</v>
      </c>
      <c r="L176" s="1249">
        <f>三井住友!I176</f>
        <v>240776</v>
      </c>
      <c r="M176" s="1249">
        <f>paypay!H176</f>
        <v>3390</v>
      </c>
      <c r="N176" s="1249"/>
      <c r="O176" s="1620">
        <f t="shared" si="1"/>
        <v>353997</v>
      </c>
      <c r="P176" s="1272"/>
    </row>
    <row r="177" spans="1:16" ht="14" hidden="1">
      <c r="A177" s="1231"/>
      <c r="B177" s="1244">
        <v>45921</v>
      </c>
      <c r="C177" s="1248"/>
      <c r="D177" s="1248"/>
      <c r="E177" s="1248"/>
      <c r="F177" s="1618"/>
      <c r="G177" s="1618"/>
      <c r="H177" s="1618"/>
      <c r="I177" s="1619">
        <f t="shared" si="0"/>
        <v>0</v>
      </c>
      <c r="J177" s="1249">
        <f t="shared" si="2"/>
        <v>109506</v>
      </c>
      <c r="K177" s="1249">
        <f>UFJ!I177</f>
        <v>325</v>
      </c>
      <c r="L177" s="1249">
        <f>三井住友!I177</f>
        <v>240776</v>
      </c>
      <c r="M177" s="1249">
        <f>paypay!H177</f>
        <v>2503</v>
      </c>
      <c r="N177" s="1249"/>
      <c r="O177" s="1620">
        <f t="shared" si="1"/>
        <v>353110</v>
      </c>
      <c r="P177" s="1272"/>
    </row>
    <row r="178" spans="1:16" ht="14" hidden="1">
      <c r="A178" s="1231"/>
      <c r="B178" s="1244">
        <v>45922</v>
      </c>
      <c r="C178" s="1248"/>
      <c r="D178" s="1248"/>
      <c r="E178" s="1248"/>
      <c r="F178" s="1618"/>
      <c r="G178" s="1618"/>
      <c r="H178" s="1618"/>
      <c r="I178" s="1619">
        <f t="shared" si="0"/>
        <v>0</v>
      </c>
      <c r="J178" s="1249">
        <f t="shared" si="2"/>
        <v>109506</v>
      </c>
      <c r="K178" s="1249">
        <f>UFJ!I178</f>
        <v>325</v>
      </c>
      <c r="L178" s="1249">
        <f>三井住友!I178</f>
        <v>240776</v>
      </c>
      <c r="M178" s="1249">
        <f>paypay!H178</f>
        <v>2162</v>
      </c>
      <c r="N178" s="1249"/>
      <c r="O178" s="1620">
        <f t="shared" si="1"/>
        <v>352769</v>
      </c>
      <c r="P178" s="1272"/>
    </row>
    <row r="179" spans="1:16" ht="14" hidden="1">
      <c r="A179" s="1231"/>
      <c r="B179" s="1244">
        <v>45923</v>
      </c>
      <c r="C179" s="1248"/>
      <c r="D179" s="1248"/>
      <c r="E179" s="1248"/>
      <c r="F179" s="1618"/>
      <c r="G179" s="1618"/>
      <c r="H179" s="1618"/>
      <c r="I179" s="1619">
        <f t="shared" si="0"/>
        <v>0</v>
      </c>
      <c r="J179" s="1249">
        <f t="shared" si="2"/>
        <v>109506</v>
      </c>
      <c r="K179" s="1249">
        <f>UFJ!I179</f>
        <v>325</v>
      </c>
      <c r="L179" s="1249">
        <f>三井住友!I179</f>
        <v>240776</v>
      </c>
      <c r="M179" s="1249">
        <f>paypay!H179</f>
        <v>2672</v>
      </c>
      <c r="N179" s="1249"/>
      <c r="O179" s="1620">
        <f t="shared" si="1"/>
        <v>353279</v>
      </c>
      <c r="P179" s="1272"/>
    </row>
    <row r="180" spans="1:16" ht="14" hidden="1">
      <c r="A180" s="1231"/>
      <c r="B180" s="1244">
        <v>45924</v>
      </c>
      <c r="C180" s="1248"/>
      <c r="D180" s="1248"/>
      <c r="E180" s="1248"/>
      <c r="F180" s="1618"/>
      <c r="G180" s="1618"/>
      <c r="H180" s="1618"/>
      <c r="I180" s="1619">
        <f t="shared" si="0"/>
        <v>0</v>
      </c>
      <c r="J180" s="1249">
        <f t="shared" si="2"/>
        <v>109506</v>
      </c>
      <c r="K180" s="1249">
        <f>UFJ!I180</f>
        <v>325</v>
      </c>
      <c r="L180" s="1249">
        <f>三井住友!I180</f>
        <v>240776</v>
      </c>
      <c r="M180" s="1249">
        <f>paypay!H180</f>
        <v>2672</v>
      </c>
      <c r="N180" s="1249"/>
      <c r="O180" s="1620">
        <f t="shared" si="1"/>
        <v>353279</v>
      </c>
      <c r="P180" s="1272"/>
    </row>
    <row r="181" spans="1:16" ht="14" hidden="1">
      <c r="A181" s="1231"/>
      <c r="B181" s="1244">
        <v>45925</v>
      </c>
      <c r="C181" s="1248">
        <v>-5000</v>
      </c>
      <c r="D181" s="1248"/>
      <c r="E181" s="1248"/>
      <c r="F181" s="1618"/>
      <c r="G181" s="1618"/>
      <c r="H181" s="1618"/>
      <c r="I181" s="1619">
        <f t="shared" si="0"/>
        <v>-5000</v>
      </c>
      <c r="J181" s="1249">
        <f t="shared" si="2"/>
        <v>104506</v>
      </c>
      <c r="K181" s="1249">
        <f>UFJ!I181</f>
        <v>325</v>
      </c>
      <c r="L181" s="1249">
        <f>三井住友!I181</f>
        <v>240776</v>
      </c>
      <c r="M181" s="1249">
        <f>paypay!H181</f>
        <v>2972</v>
      </c>
      <c r="N181" s="1249"/>
      <c r="O181" s="1620">
        <f t="shared" si="1"/>
        <v>348579</v>
      </c>
      <c r="P181" s="1272"/>
    </row>
    <row r="182" spans="1:16" ht="14" hidden="1">
      <c r="A182" s="1231"/>
      <c r="B182" s="1244">
        <v>45926</v>
      </c>
      <c r="C182" s="1248"/>
      <c r="D182" s="1248"/>
      <c r="E182" s="1248"/>
      <c r="F182" s="1618"/>
      <c r="G182" s="1618"/>
      <c r="H182" s="1618"/>
      <c r="I182" s="1619">
        <f t="shared" si="0"/>
        <v>0</v>
      </c>
      <c r="J182" s="1249">
        <f t="shared" si="2"/>
        <v>104506</v>
      </c>
      <c r="K182" s="1249">
        <f>UFJ!I182</f>
        <v>325</v>
      </c>
      <c r="L182" s="1249">
        <f>三井住友!I182</f>
        <v>231020</v>
      </c>
      <c r="M182" s="1249">
        <f>paypay!H182</f>
        <v>2972</v>
      </c>
      <c r="N182" s="1249"/>
      <c r="O182" s="1620">
        <f t="shared" si="1"/>
        <v>338823</v>
      </c>
      <c r="P182" s="1272"/>
    </row>
    <row r="183" spans="1:16" ht="14" hidden="1">
      <c r="A183" s="1231"/>
      <c r="B183" s="1244">
        <v>45927</v>
      </c>
      <c r="C183" s="1248"/>
      <c r="D183" s="1621">
        <v>-89587</v>
      </c>
      <c r="E183" s="1248"/>
      <c r="F183" s="1618"/>
      <c r="G183" s="1618"/>
      <c r="H183" s="1618"/>
      <c r="I183" s="1619">
        <f t="shared" si="0"/>
        <v>-89587</v>
      </c>
      <c r="J183" s="1249">
        <f t="shared" si="2"/>
        <v>14919</v>
      </c>
      <c r="K183" s="1249">
        <f>UFJ!I183</f>
        <v>325</v>
      </c>
      <c r="L183" s="1249">
        <f>三井住友!I183</f>
        <v>91020</v>
      </c>
      <c r="M183" s="1249">
        <f>paypay!H183</f>
        <v>2972</v>
      </c>
      <c r="N183" s="1249"/>
      <c r="O183" s="1620">
        <f t="shared" si="1"/>
        <v>109236</v>
      </c>
      <c r="P183" s="1272"/>
    </row>
    <row r="184" spans="1:16" ht="14" hidden="1">
      <c r="A184" s="1231"/>
      <c r="B184" s="1244">
        <v>45928</v>
      </c>
      <c r="C184" s="1248"/>
      <c r="D184" s="1248"/>
      <c r="E184" s="1248"/>
      <c r="F184" s="1618"/>
      <c r="G184" s="1618"/>
      <c r="H184" s="1618"/>
      <c r="I184" s="1619">
        <f t="shared" si="0"/>
        <v>0</v>
      </c>
      <c r="J184" s="1249">
        <f t="shared" si="2"/>
        <v>14919</v>
      </c>
      <c r="K184" s="1249">
        <f>UFJ!I184</f>
        <v>325</v>
      </c>
      <c r="L184" s="1249">
        <f>三井住友!I184</f>
        <v>11314</v>
      </c>
      <c r="M184" s="1249">
        <f>paypay!H184</f>
        <v>2972</v>
      </c>
      <c r="N184" s="1249"/>
      <c r="O184" s="1620">
        <f t="shared" si="1"/>
        <v>29530</v>
      </c>
      <c r="P184" s="1272"/>
    </row>
    <row r="185" spans="1:16" ht="14" hidden="1">
      <c r="A185" s="1231"/>
      <c r="B185" s="1244">
        <v>45929</v>
      </c>
      <c r="C185" s="1248"/>
      <c r="D185" s="1248"/>
      <c r="E185" s="1248"/>
      <c r="F185" s="1618"/>
      <c r="G185" s="1618"/>
      <c r="H185" s="1618"/>
      <c r="I185" s="1619">
        <f t="shared" si="0"/>
        <v>0</v>
      </c>
      <c r="J185" s="1249">
        <f t="shared" si="2"/>
        <v>14919</v>
      </c>
      <c r="K185" s="1249">
        <f>UFJ!I185</f>
        <v>325</v>
      </c>
      <c r="L185" s="1249">
        <f>三井住友!I185</f>
        <v>11314</v>
      </c>
      <c r="M185" s="1249">
        <f>paypay!H185</f>
        <v>1813</v>
      </c>
      <c r="N185" s="1249"/>
      <c r="O185" s="1620">
        <f t="shared" si="1"/>
        <v>28371</v>
      </c>
      <c r="P185" s="1272"/>
    </row>
    <row r="186" spans="1:16" ht="14" hidden="1">
      <c r="A186" s="1231"/>
      <c r="B186" s="1259">
        <v>45930</v>
      </c>
      <c r="C186" s="1263">
        <v>-1019</v>
      </c>
      <c r="D186" s="1263"/>
      <c r="E186" s="1263"/>
      <c r="F186" s="1622"/>
      <c r="G186" s="1622"/>
      <c r="H186" s="1622"/>
      <c r="I186" s="1623">
        <f t="shared" si="0"/>
        <v>-1019</v>
      </c>
      <c r="J186" s="1264">
        <f t="shared" si="2"/>
        <v>13900</v>
      </c>
      <c r="K186" s="1264">
        <f>UFJ!I186</f>
        <v>325</v>
      </c>
      <c r="L186" s="1264">
        <f>三井住友!I186</f>
        <v>11314</v>
      </c>
      <c r="M186" s="1264">
        <f>paypay!H186</f>
        <v>2672</v>
      </c>
      <c r="N186" s="1264"/>
      <c r="O186" s="1624">
        <f t="shared" si="1"/>
        <v>28211</v>
      </c>
      <c r="P186" s="1272"/>
    </row>
    <row r="187" spans="1:16" ht="14" hidden="1">
      <c r="A187" s="1231"/>
      <c r="B187" s="1244">
        <v>45931</v>
      </c>
      <c r="C187" s="1248"/>
      <c r="D187" s="1248"/>
      <c r="E187" s="1248"/>
      <c r="F187" s="1618"/>
      <c r="G187" s="1618"/>
      <c r="H187" s="1618"/>
      <c r="I187" s="1619">
        <f t="shared" si="0"/>
        <v>0</v>
      </c>
      <c r="J187" s="1249">
        <f t="shared" si="2"/>
        <v>13900</v>
      </c>
      <c r="K187" s="1249">
        <f>UFJ!I187</f>
        <v>325</v>
      </c>
      <c r="L187" s="1249">
        <f>三井住友!I187</f>
        <v>11314</v>
      </c>
      <c r="M187" s="1249">
        <f>paypay!H187</f>
        <v>2352</v>
      </c>
      <c r="N187" s="1249"/>
      <c r="O187" s="1620">
        <f t="shared" si="1"/>
        <v>27891</v>
      </c>
      <c r="P187" s="1272"/>
    </row>
    <row r="188" spans="1:16" ht="14" hidden="1">
      <c r="A188" s="1231"/>
      <c r="B188" s="1244">
        <v>45932</v>
      </c>
      <c r="C188" s="1248"/>
      <c r="D188" s="1248"/>
      <c r="E188" s="1248"/>
      <c r="F188" s="1618"/>
      <c r="G188" s="1618"/>
      <c r="H188" s="1618"/>
      <c r="I188" s="1619">
        <f t="shared" si="0"/>
        <v>0</v>
      </c>
      <c r="J188" s="1249">
        <f t="shared" si="2"/>
        <v>13900</v>
      </c>
      <c r="K188" s="1249">
        <f>UFJ!I188</f>
        <v>325</v>
      </c>
      <c r="L188" s="1249">
        <f>三井住友!I188</f>
        <v>11314</v>
      </c>
      <c r="M188" s="1249">
        <f>paypay!H188</f>
        <v>12192</v>
      </c>
      <c r="N188" s="1249"/>
      <c r="O188" s="1620">
        <f t="shared" si="1"/>
        <v>37731</v>
      </c>
      <c r="P188" s="1272"/>
    </row>
    <row r="189" spans="1:16" ht="14" hidden="1">
      <c r="A189" s="1231"/>
      <c r="B189" s="1244">
        <v>45933</v>
      </c>
      <c r="C189" s="1248"/>
      <c r="D189" s="1248"/>
      <c r="E189" s="1248"/>
      <c r="F189" s="1618"/>
      <c r="G189" s="1618"/>
      <c r="H189" s="1618"/>
      <c r="I189" s="1619">
        <f t="shared" si="0"/>
        <v>0</v>
      </c>
      <c r="J189" s="1249">
        <f t="shared" si="2"/>
        <v>13900</v>
      </c>
      <c r="K189" s="1249">
        <f>UFJ!I189</f>
        <v>325</v>
      </c>
      <c r="L189" s="1249">
        <f>三井住友!I189</f>
        <v>11314</v>
      </c>
      <c r="M189" s="1249">
        <f>paypay!H189</f>
        <v>10732</v>
      </c>
      <c r="N189" s="1249"/>
      <c r="O189" s="1620">
        <f t="shared" si="1"/>
        <v>36271</v>
      </c>
      <c r="P189" s="1272"/>
    </row>
    <row r="190" spans="1:16" ht="14" hidden="1">
      <c r="A190" s="1231"/>
      <c r="B190" s="1244">
        <v>45934</v>
      </c>
      <c r="C190" s="1248"/>
      <c r="D190" s="1248"/>
      <c r="E190" s="1248"/>
      <c r="F190" s="1618"/>
      <c r="G190" s="1618"/>
      <c r="H190" s="1618"/>
      <c r="I190" s="1619">
        <f t="shared" si="0"/>
        <v>0</v>
      </c>
      <c r="J190" s="1249">
        <f t="shared" si="2"/>
        <v>13900</v>
      </c>
      <c r="K190" s="1249">
        <f>UFJ!I190</f>
        <v>325</v>
      </c>
      <c r="L190" s="1249">
        <f>三井住友!I190</f>
        <v>11314</v>
      </c>
      <c r="M190" s="1249">
        <f>paypay!H190</f>
        <v>13572</v>
      </c>
      <c r="N190" s="1249"/>
      <c r="O190" s="1620">
        <f t="shared" si="1"/>
        <v>39111</v>
      </c>
      <c r="P190" s="1272"/>
    </row>
    <row r="191" spans="1:16" ht="14" hidden="1">
      <c r="A191" s="1231"/>
      <c r="B191" s="1244">
        <v>45935</v>
      </c>
      <c r="C191" s="1248"/>
      <c r="D191" s="1248">
        <v>-11400</v>
      </c>
      <c r="E191" s="1248"/>
      <c r="F191" s="1618"/>
      <c r="G191" s="1618"/>
      <c r="H191" s="1618"/>
      <c r="I191" s="1619">
        <f t="shared" si="0"/>
        <v>-11400</v>
      </c>
      <c r="J191" s="1249">
        <f t="shared" si="2"/>
        <v>2500</v>
      </c>
      <c r="K191" s="1249">
        <f>UFJ!I191</f>
        <v>325</v>
      </c>
      <c r="L191" s="1249">
        <f>三井住友!I191</f>
        <v>11314</v>
      </c>
      <c r="M191" s="1249">
        <f>paypay!H191</f>
        <v>11572</v>
      </c>
      <c r="N191" s="1249"/>
      <c r="O191" s="1620">
        <f t="shared" si="1"/>
        <v>25711</v>
      </c>
      <c r="P191" s="1272"/>
    </row>
    <row r="192" spans="1:16" ht="14" hidden="1">
      <c r="A192" s="1231"/>
      <c r="B192" s="1244">
        <v>45936</v>
      </c>
      <c r="C192" s="1248"/>
      <c r="D192" s="1248"/>
      <c r="E192" s="1248"/>
      <c r="F192" s="1618"/>
      <c r="G192" s="1618"/>
      <c r="H192" s="1618"/>
      <c r="I192" s="1619">
        <f t="shared" si="0"/>
        <v>0</v>
      </c>
      <c r="J192" s="1249">
        <f t="shared" si="2"/>
        <v>2500</v>
      </c>
      <c r="K192" s="1249">
        <f>UFJ!I192</f>
        <v>325</v>
      </c>
      <c r="L192" s="1249">
        <f>三井住友!I192</f>
        <v>11314</v>
      </c>
      <c r="M192" s="1249">
        <f>paypay!H192</f>
        <v>8992</v>
      </c>
      <c r="N192" s="1249"/>
      <c r="O192" s="1620">
        <f t="shared" si="1"/>
        <v>23131</v>
      </c>
      <c r="P192" s="1272"/>
    </row>
    <row r="193" spans="1:16" ht="14" hidden="1">
      <c r="A193" s="1231"/>
      <c r="B193" s="1244">
        <v>45937</v>
      </c>
      <c r="C193" s="1248"/>
      <c r="D193" s="1248"/>
      <c r="E193" s="1248"/>
      <c r="F193" s="1618"/>
      <c r="G193" s="1618"/>
      <c r="H193" s="1618"/>
      <c r="I193" s="1619">
        <f t="shared" si="0"/>
        <v>0</v>
      </c>
      <c r="J193" s="1249">
        <f t="shared" si="2"/>
        <v>2500</v>
      </c>
      <c r="K193" s="1249">
        <f>UFJ!I193</f>
        <v>325</v>
      </c>
      <c r="L193" s="1249">
        <f>三井住友!I193</f>
        <v>11314</v>
      </c>
      <c r="M193" s="1249">
        <f>paypay!H193</f>
        <v>8992</v>
      </c>
      <c r="N193" s="1249"/>
      <c r="O193" s="1620">
        <f t="shared" si="1"/>
        <v>23131</v>
      </c>
      <c r="P193" s="1272"/>
    </row>
    <row r="194" spans="1:16" ht="14" hidden="1">
      <c r="A194" s="1231"/>
      <c r="B194" s="1244">
        <v>45938</v>
      </c>
      <c r="C194" s="1248"/>
      <c r="D194" s="1248"/>
      <c r="E194" s="1248"/>
      <c r="F194" s="1618"/>
      <c r="G194" s="1618"/>
      <c r="H194" s="1618"/>
      <c r="I194" s="1619">
        <f t="shared" si="0"/>
        <v>0</v>
      </c>
      <c r="J194" s="1249">
        <f t="shared" si="2"/>
        <v>2500</v>
      </c>
      <c r="K194" s="1249">
        <f>UFJ!I194</f>
        <v>325</v>
      </c>
      <c r="L194" s="1249">
        <f>三井住友!I194</f>
        <v>11314</v>
      </c>
      <c r="M194" s="1249">
        <f>paypay!H194</f>
        <v>8992</v>
      </c>
      <c r="N194" s="1249"/>
      <c r="O194" s="1620">
        <f t="shared" si="1"/>
        <v>23131</v>
      </c>
      <c r="P194" s="1272"/>
    </row>
    <row r="195" spans="1:16" ht="14" hidden="1">
      <c r="A195" s="1231"/>
      <c r="B195" s="1244">
        <v>45939</v>
      </c>
      <c r="C195" s="1248"/>
      <c r="D195" s="1248"/>
      <c r="E195" s="1248"/>
      <c r="F195" s="1618"/>
      <c r="G195" s="1618"/>
      <c r="H195" s="1618"/>
      <c r="I195" s="1619">
        <f t="shared" si="0"/>
        <v>0</v>
      </c>
      <c r="J195" s="1249">
        <f t="shared" si="2"/>
        <v>2500</v>
      </c>
      <c r="K195" s="1249">
        <f>UFJ!I195</f>
        <v>325</v>
      </c>
      <c r="L195" s="1249">
        <f>三井住友!I195</f>
        <v>11314</v>
      </c>
      <c r="M195" s="1249">
        <f>paypay!H195</f>
        <v>8992</v>
      </c>
      <c r="N195" s="1249"/>
      <c r="O195" s="1620">
        <f t="shared" si="1"/>
        <v>23131</v>
      </c>
      <c r="P195" s="1272"/>
    </row>
    <row r="196" spans="1:16" ht="14" hidden="1">
      <c r="A196" s="1231"/>
      <c r="B196" s="1244">
        <v>45940</v>
      </c>
      <c r="C196" s="1248"/>
      <c r="D196" s="1248"/>
      <c r="E196" s="1248"/>
      <c r="F196" s="1618"/>
      <c r="G196" s="1618"/>
      <c r="H196" s="1618"/>
      <c r="I196" s="1619">
        <f t="shared" si="0"/>
        <v>0</v>
      </c>
      <c r="J196" s="1249">
        <f t="shared" si="2"/>
        <v>2500</v>
      </c>
      <c r="K196" s="1249">
        <f>UFJ!I196</f>
        <v>325</v>
      </c>
      <c r="L196" s="1249">
        <f>三井住友!I196</f>
        <v>11314</v>
      </c>
      <c r="M196" s="1249">
        <f>paypay!H196</f>
        <v>8992</v>
      </c>
      <c r="N196" s="1249"/>
      <c r="O196" s="1620">
        <f t="shared" si="1"/>
        <v>23131</v>
      </c>
      <c r="P196" s="1272"/>
    </row>
    <row r="197" spans="1:16" ht="14" hidden="1">
      <c r="A197" s="1231"/>
      <c r="B197" s="1244">
        <v>45941</v>
      </c>
      <c r="C197" s="1248"/>
      <c r="D197" s="1248"/>
      <c r="E197" s="1248"/>
      <c r="F197" s="1618"/>
      <c r="G197" s="1618"/>
      <c r="H197" s="1618"/>
      <c r="I197" s="1619">
        <f t="shared" si="0"/>
        <v>0</v>
      </c>
      <c r="J197" s="1249">
        <f t="shared" si="2"/>
        <v>2500</v>
      </c>
      <c r="K197" s="1249">
        <f>UFJ!I197</f>
        <v>325</v>
      </c>
      <c r="L197" s="1249">
        <f>三井住友!I197</f>
        <v>5314</v>
      </c>
      <c r="M197" s="1249">
        <f>paypay!H197</f>
        <v>8412</v>
      </c>
      <c r="N197" s="1249"/>
      <c r="O197" s="1620">
        <f t="shared" si="1"/>
        <v>16551</v>
      </c>
      <c r="P197" s="1272"/>
    </row>
    <row r="198" spans="1:16" ht="14" hidden="1">
      <c r="A198" s="1231"/>
      <c r="B198" s="1244">
        <v>45942</v>
      </c>
      <c r="C198" s="1248"/>
      <c r="D198" s="1248"/>
      <c r="E198" s="1248"/>
      <c r="F198" s="1618"/>
      <c r="G198" s="1618"/>
      <c r="H198" s="1618"/>
      <c r="I198" s="1619">
        <f t="shared" si="0"/>
        <v>0</v>
      </c>
      <c r="J198" s="1249">
        <f t="shared" si="2"/>
        <v>2500</v>
      </c>
      <c r="K198" s="1249">
        <f>UFJ!I198</f>
        <v>325</v>
      </c>
      <c r="L198" s="1249">
        <f>三井住友!I198</f>
        <v>5314</v>
      </c>
      <c r="M198" s="1249">
        <f>paypay!H198</f>
        <v>7462</v>
      </c>
      <c r="N198" s="1249"/>
      <c r="O198" s="1620">
        <f t="shared" si="1"/>
        <v>15601</v>
      </c>
      <c r="P198" s="1272"/>
    </row>
    <row r="199" spans="1:16" ht="14" hidden="1">
      <c r="A199" s="1231"/>
      <c r="B199" s="1244">
        <v>45943</v>
      </c>
      <c r="C199" s="1248"/>
      <c r="D199" s="1248"/>
      <c r="E199" s="1248">
        <v>-2000</v>
      </c>
      <c r="F199" s="1618"/>
      <c r="G199" s="1618"/>
      <c r="H199" s="1618"/>
      <c r="I199" s="1619">
        <f t="shared" si="0"/>
        <v>-2000</v>
      </c>
      <c r="J199" s="1249">
        <f t="shared" si="2"/>
        <v>500</v>
      </c>
      <c r="K199" s="1249">
        <f>UFJ!I199</f>
        <v>325</v>
      </c>
      <c r="L199" s="1249">
        <f>三井住友!I199</f>
        <v>5314</v>
      </c>
      <c r="M199" s="1249">
        <f>paypay!H199</f>
        <v>7462</v>
      </c>
      <c r="N199" s="1249"/>
      <c r="O199" s="1620">
        <f t="shared" si="1"/>
        <v>13601</v>
      </c>
      <c r="P199" s="1272"/>
    </row>
    <row r="200" spans="1:16" ht="14" hidden="1">
      <c r="A200" s="1231"/>
      <c r="B200" s="1244">
        <v>45944</v>
      </c>
      <c r="C200" s="1248"/>
      <c r="D200" s="1248"/>
      <c r="E200" s="1248"/>
      <c r="F200" s="1618"/>
      <c r="G200" s="1618"/>
      <c r="H200" s="1618"/>
      <c r="I200" s="1619">
        <f t="shared" si="0"/>
        <v>0</v>
      </c>
      <c r="J200" s="1249">
        <f t="shared" si="2"/>
        <v>500</v>
      </c>
      <c r="K200" s="1249">
        <f>UFJ!I200</f>
        <v>325</v>
      </c>
      <c r="L200" s="1249">
        <f>三井住友!I200</f>
        <v>5314</v>
      </c>
      <c r="M200" s="1249">
        <f>paypay!H200</f>
        <v>7462</v>
      </c>
      <c r="N200" s="1249"/>
      <c r="O200" s="1620">
        <f t="shared" si="1"/>
        <v>13601</v>
      </c>
      <c r="P200" s="1272"/>
    </row>
    <row r="201" spans="1:16" ht="14" hidden="1">
      <c r="A201" s="1231"/>
      <c r="B201" s="1244">
        <v>45945</v>
      </c>
      <c r="C201" s="1248"/>
      <c r="D201" s="1248">
        <v>-10872</v>
      </c>
      <c r="E201" s="1248"/>
      <c r="F201" s="1618"/>
      <c r="G201" s="1618">
        <v>516782</v>
      </c>
      <c r="H201" s="1618"/>
      <c r="I201" s="1619">
        <f t="shared" si="0"/>
        <v>505910</v>
      </c>
      <c r="J201" s="1249">
        <f t="shared" si="2"/>
        <v>506410</v>
      </c>
      <c r="K201" s="1249">
        <f>UFJ!I201</f>
        <v>325</v>
      </c>
      <c r="L201" s="1249">
        <f>三井住友!I201</f>
        <v>5314</v>
      </c>
      <c r="M201" s="1249">
        <f>paypay!H201</f>
        <v>6462</v>
      </c>
      <c r="N201" s="1249"/>
      <c r="O201" s="1620">
        <f t="shared" si="1"/>
        <v>518511</v>
      </c>
      <c r="P201" s="1272"/>
    </row>
    <row r="202" spans="1:16" ht="14" hidden="1">
      <c r="A202" s="1231"/>
      <c r="B202" s="1244">
        <v>45946</v>
      </c>
      <c r="C202" s="1248"/>
      <c r="D202" s="1248">
        <v>-14433</v>
      </c>
      <c r="E202" s="1248"/>
      <c r="F202" s="1618"/>
      <c r="G202" s="1618"/>
      <c r="H202" s="1618"/>
      <c r="I202" s="1619">
        <f t="shared" si="0"/>
        <v>-14433</v>
      </c>
      <c r="J202" s="1249">
        <f t="shared" si="2"/>
        <v>491977</v>
      </c>
      <c r="K202" s="1249">
        <f>UFJ!I202</f>
        <v>325</v>
      </c>
      <c r="L202" s="1249">
        <f>三井住友!I202</f>
        <v>5314</v>
      </c>
      <c r="M202" s="1249">
        <f>paypay!H202</f>
        <v>6462</v>
      </c>
      <c r="N202" s="1249"/>
      <c r="O202" s="1620">
        <f t="shared" si="1"/>
        <v>504078</v>
      </c>
      <c r="P202" s="1272"/>
    </row>
    <row r="203" spans="1:16" ht="14" hidden="1">
      <c r="A203" s="1231"/>
      <c r="B203" s="1244">
        <v>45947</v>
      </c>
      <c r="C203" s="1248"/>
      <c r="D203" s="1248">
        <v>-110</v>
      </c>
      <c r="E203" s="1248">
        <v>-99536</v>
      </c>
      <c r="F203" s="1618"/>
      <c r="G203" s="1618"/>
      <c r="H203" s="1618"/>
      <c r="I203" s="1619">
        <f t="shared" si="0"/>
        <v>-99646</v>
      </c>
      <c r="J203" s="1249">
        <f t="shared" si="2"/>
        <v>392331</v>
      </c>
      <c r="K203" s="1249">
        <f>UFJ!I203</f>
        <v>325</v>
      </c>
      <c r="L203" s="1249">
        <f>三井住友!I203</f>
        <v>5314</v>
      </c>
      <c r="M203" s="1249">
        <f>paypay!H203</f>
        <v>6462</v>
      </c>
      <c r="N203" s="1249"/>
      <c r="O203" s="1620">
        <f t="shared" si="1"/>
        <v>404432</v>
      </c>
      <c r="P203" s="1272"/>
    </row>
    <row r="204" spans="1:16" ht="14" hidden="1">
      <c r="A204" s="1231"/>
      <c r="B204" s="1244">
        <v>45948</v>
      </c>
      <c r="C204" s="1248">
        <v>-230110</v>
      </c>
      <c r="D204" s="1248"/>
      <c r="E204" s="1248">
        <v>-9000</v>
      </c>
      <c r="F204" s="1618"/>
      <c r="G204" s="1618"/>
      <c r="H204" s="1618"/>
      <c r="I204" s="1619">
        <f t="shared" si="0"/>
        <v>-239110</v>
      </c>
      <c r="J204" s="1249">
        <f t="shared" si="2"/>
        <v>153221</v>
      </c>
      <c r="K204" s="1249">
        <f>UFJ!I204</f>
        <v>325</v>
      </c>
      <c r="L204" s="1249">
        <f>三井住友!I204</f>
        <v>235314</v>
      </c>
      <c r="M204" s="1249">
        <f>paypay!H204</f>
        <v>6462</v>
      </c>
      <c r="N204" s="1249"/>
      <c r="O204" s="1620">
        <f t="shared" si="1"/>
        <v>395322</v>
      </c>
      <c r="P204" s="1272"/>
    </row>
    <row r="205" spans="1:16" ht="14" hidden="1">
      <c r="A205" s="1231"/>
      <c r="B205" s="1244">
        <v>45949</v>
      </c>
      <c r="C205" s="1248"/>
      <c r="D205" s="1248"/>
      <c r="E205" s="1248">
        <v>-29000</v>
      </c>
      <c r="F205" s="1618"/>
      <c r="G205" s="1618"/>
      <c r="H205" s="1618"/>
      <c r="I205" s="1619">
        <f t="shared" si="0"/>
        <v>-29000</v>
      </c>
      <c r="J205" s="1249">
        <f t="shared" si="2"/>
        <v>124221</v>
      </c>
      <c r="K205" s="1249">
        <f>UFJ!I205</f>
        <v>325</v>
      </c>
      <c r="L205" s="1249">
        <f>三井住友!I205</f>
        <v>235314</v>
      </c>
      <c r="M205" s="1249">
        <f>paypay!H205</f>
        <v>5822</v>
      </c>
      <c r="N205" s="1249"/>
      <c r="O205" s="1620">
        <f t="shared" si="1"/>
        <v>365682</v>
      </c>
      <c r="P205" s="1272"/>
    </row>
    <row r="206" spans="1:16" ht="14" hidden="1">
      <c r="A206" s="1231"/>
      <c r="B206" s="1244">
        <v>45950</v>
      </c>
      <c r="C206" s="1248"/>
      <c r="D206" s="1248"/>
      <c r="E206" s="1248"/>
      <c r="F206" s="1618"/>
      <c r="G206" s="1618"/>
      <c r="H206" s="1618"/>
      <c r="I206" s="1619">
        <f t="shared" si="0"/>
        <v>0</v>
      </c>
      <c r="J206" s="1249">
        <f t="shared" si="2"/>
        <v>124221</v>
      </c>
      <c r="K206" s="1249">
        <f>UFJ!I206</f>
        <v>325</v>
      </c>
      <c r="L206" s="1249">
        <f>三井住友!I206</f>
        <v>235314</v>
      </c>
      <c r="M206" s="1249">
        <f>paypay!H206</f>
        <v>5662</v>
      </c>
      <c r="N206" s="1249"/>
      <c r="O206" s="1620">
        <f t="shared" si="1"/>
        <v>365522</v>
      </c>
      <c r="P206" s="1272"/>
    </row>
    <row r="207" spans="1:16" ht="14" hidden="1">
      <c r="A207" s="1231"/>
      <c r="B207" s="1244">
        <v>45951</v>
      </c>
      <c r="C207" s="1248"/>
      <c r="D207" s="1248"/>
      <c r="E207" s="1248"/>
      <c r="F207" s="1618"/>
      <c r="G207" s="1618"/>
      <c r="H207" s="1618"/>
      <c r="I207" s="1619">
        <f t="shared" si="0"/>
        <v>0</v>
      </c>
      <c r="J207" s="1249">
        <f t="shared" si="2"/>
        <v>124221</v>
      </c>
      <c r="K207" s="1249">
        <f>UFJ!I207</f>
        <v>325</v>
      </c>
      <c r="L207" s="1249">
        <f>三井住友!I207</f>
        <v>235314</v>
      </c>
      <c r="M207" s="1249">
        <f>paypay!H207</f>
        <v>3412</v>
      </c>
      <c r="N207" s="1249"/>
      <c r="O207" s="1620">
        <f t="shared" si="1"/>
        <v>363272</v>
      </c>
      <c r="P207" s="1272"/>
    </row>
    <row r="208" spans="1:16" ht="14" hidden="1">
      <c r="A208" s="1231"/>
      <c r="B208" s="1244">
        <v>45952</v>
      </c>
      <c r="C208" s="1248"/>
      <c r="D208" s="1248"/>
      <c r="E208" s="1248"/>
      <c r="F208" s="1618"/>
      <c r="G208" s="1618"/>
      <c r="H208" s="1618"/>
      <c r="I208" s="1619">
        <f t="shared" si="0"/>
        <v>0</v>
      </c>
      <c r="J208" s="1249">
        <f t="shared" si="2"/>
        <v>124221</v>
      </c>
      <c r="K208" s="1249">
        <f>UFJ!I208</f>
        <v>325</v>
      </c>
      <c r="L208" s="1249">
        <f>三井住友!I208</f>
        <v>235314</v>
      </c>
      <c r="M208" s="1249">
        <f>paypay!H208</f>
        <v>3252</v>
      </c>
      <c r="N208" s="1249"/>
      <c r="O208" s="1620">
        <f t="shared" si="1"/>
        <v>363112</v>
      </c>
      <c r="P208" s="1272"/>
    </row>
    <row r="209" spans="1:16" ht="14" hidden="1">
      <c r="A209" s="1231"/>
      <c r="B209" s="1244">
        <v>45953</v>
      </c>
      <c r="C209" s="1248"/>
      <c r="D209" s="1248"/>
      <c r="E209" s="1248"/>
      <c r="F209" s="1618"/>
      <c r="G209" s="1618"/>
      <c r="H209" s="1618"/>
      <c r="I209" s="1619">
        <f t="shared" si="0"/>
        <v>0</v>
      </c>
      <c r="J209" s="1249">
        <f t="shared" si="2"/>
        <v>124221</v>
      </c>
      <c r="K209" s="1249">
        <f>UFJ!I209</f>
        <v>325</v>
      </c>
      <c r="L209" s="1249">
        <f>三井住友!I209</f>
        <v>235314</v>
      </c>
      <c r="M209" s="1249">
        <f>paypay!H209</f>
        <v>3252</v>
      </c>
      <c r="N209" s="1249"/>
      <c r="O209" s="1620">
        <f t="shared" si="1"/>
        <v>363112</v>
      </c>
      <c r="P209" s="1272"/>
    </row>
    <row r="210" spans="1:16" ht="14" hidden="1">
      <c r="A210" s="1231"/>
      <c r="B210" s="1244">
        <v>45954</v>
      </c>
      <c r="C210" s="1248"/>
      <c r="D210" s="1248"/>
      <c r="E210" s="1248"/>
      <c r="F210" s="1618"/>
      <c r="G210" s="1618"/>
      <c r="H210" s="1618"/>
      <c r="I210" s="1619">
        <f t="shared" si="0"/>
        <v>0</v>
      </c>
      <c r="J210" s="1249">
        <f t="shared" si="2"/>
        <v>124221</v>
      </c>
      <c r="K210" s="1249">
        <f>UFJ!I210</f>
        <v>325</v>
      </c>
      <c r="L210" s="1249">
        <f>三井住友!I210</f>
        <v>235314</v>
      </c>
      <c r="M210" s="1249">
        <f>paypay!H210</f>
        <v>3092</v>
      </c>
      <c r="N210" s="1249"/>
      <c r="O210" s="1620">
        <f t="shared" si="1"/>
        <v>362952</v>
      </c>
      <c r="P210" s="1272"/>
    </row>
    <row r="211" spans="1:16" ht="14" hidden="1">
      <c r="A211" s="1231"/>
      <c r="B211" s="1244">
        <v>45955</v>
      </c>
      <c r="C211" s="1248"/>
      <c r="D211" s="1248"/>
      <c r="E211" s="1248"/>
      <c r="F211" s="1618"/>
      <c r="G211" s="1618"/>
      <c r="H211" s="1618"/>
      <c r="I211" s="1619">
        <f t="shared" si="0"/>
        <v>0</v>
      </c>
      <c r="J211" s="1249">
        <f t="shared" si="2"/>
        <v>124221</v>
      </c>
      <c r="K211" s="1249">
        <f>UFJ!I211</f>
        <v>325</v>
      </c>
      <c r="L211" s="1249">
        <f>三井住友!I211</f>
        <v>224964</v>
      </c>
      <c r="M211" s="1249">
        <f>paypay!H211</f>
        <v>3092</v>
      </c>
      <c r="N211" s="1249"/>
      <c r="O211" s="1620">
        <f t="shared" si="1"/>
        <v>352602</v>
      </c>
      <c r="P211" s="1272"/>
    </row>
    <row r="212" spans="1:16" ht="14" hidden="1">
      <c r="A212" s="1231"/>
      <c r="B212" s="1244">
        <v>45956</v>
      </c>
      <c r="C212" s="1248"/>
      <c r="D212" s="1248"/>
      <c r="E212" s="1248"/>
      <c r="F212" s="1618"/>
      <c r="G212" s="1618"/>
      <c r="H212" s="1618"/>
      <c r="I212" s="1619">
        <f t="shared" si="0"/>
        <v>0</v>
      </c>
      <c r="J212" s="1249">
        <f t="shared" si="2"/>
        <v>124221</v>
      </c>
      <c r="K212" s="1249">
        <f>UFJ!I212</f>
        <v>325</v>
      </c>
      <c r="L212" s="1249">
        <f>三井住友!I212</f>
        <v>184788</v>
      </c>
      <c r="M212" s="1249">
        <f>paypay!H212</f>
        <v>19092</v>
      </c>
      <c r="N212" s="1249"/>
      <c r="O212" s="1620">
        <f t="shared" si="1"/>
        <v>328426</v>
      </c>
      <c r="P212" s="1272"/>
    </row>
    <row r="213" spans="1:16" ht="14" hidden="1">
      <c r="A213" s="1231"/>
      <c r="B213" s="1244">
        <v>45957</v>
      </c>
      <c r="C213" s="1248"/>
      <c r="D213" s="1621">
        <v>-89587</v>
      </c>
      <c r="E213" s="1248"/>
      <c r="F213" s="1618"/>
      <c r="G213" s="1618"/>
      <c r="H213" s="1618"/>
      <c r="I213" s="1619">
        <f t="shared" si="0"/>
        <v>-89587</v>
      </c>
      <c r="J213" s="1249">
        <f t="shared" si="2"/>
        <v>34634</v>
      </c>
      <c r="K213" s="1249">
        <f>UFJ!I213</f>
        <v>325</v>
      </c>
      <c r="L213" s="1249">
        <f>三井住友!I213</f>
        <v>133477</v>
      </c>
      <c r="M213" s="1249">
        <f>paypay!H213</f>
        <v>17992</v>
      </c>
      <c r="N213" s="1249"/>
      <c r="O213" s="1620">
        <f t="shared" si="1"/>
        <v>186428</v>
      </c>
      <c r="P213" s="1272"/>
    </row>
    <row r="214" spans="1:16" ht="14" hidden="1">
      <c r="A214" s="1231"/>
      <c r="B214" s="1244">
        <v>45958</v>
      </c>
      <c r="C214" s="1248"/>
      <c r="D214" s="1248"/>
      <c r="E214" s="1248"/>
      <c r="F214" s="1618"/>
      <c r="G214" s="1618"/>
      <c r="H214" s="1618"/>
      <c r="I214" s="1619">
        <f t="shared" si="0"/>
        <v>0</v>
      </c>
      <c r="J214" s="1249">
        <f t="shared" si="2"/>
        <v>34634</v>
      </c>
      <c r="K214" s="1249">
        <f>UFJ!I214</f>
        <v>325</v>
      </c>
      <c r="L214" s="1249">
        <f>三井住友!I214</f>
        <v>13951</v>
      </c>
      <c r="M214" s="1249">
        <f>paypay!H214</f>
        <v>17112</v>
      </c>
      <c r="N214" s="1249"/>
      <c r="O214" s="1620">
        <f t="shared" si="1"/>
        <v>66022</v>
      </c>
      <c r="P214" s="1272"/>
    </row>
    <row r="215" spans="1:16" ht="14" hidden="1">
      <c r="A215" s="1231"/>
      <c r="B215" s="1244">
        <v>45959</v>
      </c>
      <c r="C215" s="1248"/>
      <c r="D215" s="1248"/>
      <c r="E215" s="1248"/>
      <c r="F215" s="1618"/>
      <c r="G215" s="1618"/>
      <c r="H215" s="1618"/>
      <c r="I215" s="1619">
        <f t="shared" si="0"/>
        <v>0</v>
      </c>
      <c r="J215" s="1249">
        <f t="shared" si="2"/>
        <v>34634</v>
      </c>
      <c r="K215" s="1249">
        <f>UFJ!I215</f>
        <v>325</v>
      </c>
      <c r="L215" s="1249">
        <f>三井住友!I215</f>
        <v>13951</v>
      </c>
      <c r="M215" s="1249">
        <f>paypay!H215</f>
        <v>17112</v>
      </c>
      <c r="N215" s="1249"/>
      <c r="O215" s="1620">
        <f t="shared" si="1"/>
        <v>66022</v>
      </c>
      <c r="P215" s="1272"/>
    </row>
    <row r="216" spans="1:16" ht="14" hidden="1">
      <c r="A216" s="1231"/>
      <c r="B216" s="1244">
        <v>45960</v>
      </c>
      <c r="C216" s="1248"/>
      <c r="D216" s="1248"/>
      <c r="E216" s="1248"/>
      <c r="F216" s="1618"/>
      <c r="G216" s="1618"/>
      <c r="H216" s="1618"/>
      <c r="I216" s="1619">
        <f t="shared" si="0"/>
        <v>0</v>
      </c>
      <c r="J216" s="1249">
        <f t="shared" si="2"/>
        <v>34634</v>
      </c>
      <c r="K216" s="1249">
        <f>UFJ!I216</f>
        <v>325</v>
      </c>
      <c r="L216" s="1249">
        <f>三井住友!I216</f>
        <v>13951</v>
      </c>
      <c r="M216" s="1249">
        <f>paypay!H216</f>
        <v>15685</v>
      </c>
      <c r="N216" s="1249"/>
      <c r="O216" s="1620">
        <f t="shared" si="1"/>
        <v>64595</v>
      </c>
      <c r="P216" s="1272"/>
    </row>
    <row r="217" spans="1:16" ht="14" hidden="1">
      <c r="A217" s="1231"/>
      <c r="B217" s="1259">
        <v>45961</v>
      </c>
      <c r="C217" s="1263"/>
      <c r="D217" s="1263"/>
      <c r="E217" s="1263"/>
      <c r="F217" s="1622"/>
      <c r="G217" s="1622"/>
      <c r="H217" s="1622"/>
      <c r="I217" s="1623">
        <f t="shared" si="0"/>
        <v>0</v>
      </c>
      <c r="J217" s="1264">
        <f t="shared" si="2"/>
        <v>34634</v>
      </c>
      <c r="K217" s="1264">
        <f>UFJ!I217</f>
        <v>325</v>
      </c>
      <c r="L217" s="1249">
        <f>三井住友!I217</f>
        <v>13951</v>
      </c>
      <c r="M217" s="1264">
        <f>paypay!H217</f>
        <v>14685</v>
      </c>
      <c r="N217" s="1264"/>
      <c r="O217" s="1624">
        <f t="shared" si="1"/>
        <v>63595</v>
      </c>
      <c r="P217" s="1272"/>
    </row>
    <row r="218" spans="1:16" ht="14" hidden="1">
      <c r="A218" s="1231"/>
      <c r="B218" s="1244">
        <v>45962</v>
      </c>
      <c r="C218" s="1248"/>
      <c r="D218" s="1248"/>
      <c r="E218" s="1248"/>
      <c r="F218" s="1618"/>
      <c r="G218" s="1618"/>
      <c r="H218" s="1618"/>
      <c r="I218" s="1619">
        <f t="shared" si="0"/>
        <v>0</v>
      </c>
      <c r="J218" s="1249">
        <f t="shared" si="2"/>
        <v>34634</v>
      </c>
      <c r="K218" s="1249">
        <f>UFJ!I218</f>
        <v>325</v>
      </c>
      <c r="L218" s="1625">
        <f>三井住友!I218</f>
        <v>13951</v>
      </c>
      <c r="M218" s="1249">
        <f>paypay!H218</f>
        <v>14685</v>
      </c>
      <c r="N218" s="1249"/>
      <c r="O218" s="1620">
        <f t="shared" si="1"/>
        <v>63595</v>
      </c>
      <c r="P218" s="1272"/>
    </row>
    <row r="219" spans="1:16" ht="14" hidden="1">
      <c r="A219" s="1231"/>
      <c r="B219" s="1244">
        <v>45963</v>
      </c>
      <c r="C219" s="1248"/>
      <c r="D219" s="1248"/>
      <c r="E219" s="1248"/>
      <c r="F219" s="1618"/>
      <c r="G219" s="1618"/>
      <c r="H219" s="1618"/>
      <c r="I219" s="1619">
        <f t="shared" si="0"/>
        <v>0</v>
      </c>
      <c r="J219" s="1249">
        <f t="shared" si="2"/>
        <v>34634</v>
      </c>
      <c r="K219" s="1249">
        <f>UFJ!I219</f>
        <v>325</v>
      </c>
      <c r="L219" s="1249">
        <f>三井住友!I219</f>
        <v>7951</v>
      </c>
      <c r="M219" s="1249">
        <f>paypay!H219</f>
        <v>9685</v>
      </c>
      <c r="N219" s="1249"/>
      <c r="O219" s="1620">
        <f t="shared" si="1"/>
        <v>52595</v>
      </c>
      <c r="P219" s="1272"/>
    </row>
    <row r="220" spans="1:16" ht="14" hidden="1">
      <c r="A220" s="1231"/>
      <c r="B220" s="1244">
        <v>45964</v>
      </c>
      <c r="C220" s="1248"/>
      <c r="D220" s="1248"/>
      <c r="E220" s="1248"/>
      <c r="F220" s="1618"/>
      <c r="G220" s="1618"/>
      <c r="H220" s="1618"/>
      <c r="I220" s="1619">
        <f t="shared" si="0"/>
        <v>0</v>
      </c>
      <c r="J220" s="1249">
        <f t="shared" si="2"/>
        <v>34634</v>
      </c>
      <c r="K220" s="1249">
        <f>UFJ!I220</f>
        <v>325</v>
      </c>
      <c r="L220" s="1249">
        <f>三井住友!I220</f>
        <v>7951</v>
      </c>
      <c r="M220" s="1249">
        <f>paypay!H220</f>
        <v>9685</v>
      </c>
      <c r="N220" s="1249"/>
      <c r="O220" s="1620">
        <f t="shared" si="1"/>
        <v>52595</v>
      </c>
      <c r="P220" s="1272"/>
    </row>
    <row r="221" spans="1:16" ht="14" hidden="1">
      <c r="A221" s="1231"/>
      <c r="B221" s="1244">
        <v>45965</v>
      </c>
      <c r="C221" s="1248"/>
      <c r="D221" s="1248"/>
      <c r="E221" s="1248"/>
      <c r="F221" s="1618"/>
      <c r="G221" s="1618"/>
      <c r="H221" s="1618"/>
      <c r="I221" s="1619">
        <f t="shared" si="0"/>
        <v>0</v>
      </c>
      <c r="J221" s="1249">
        <f t="shared" si="2"/>
        <v>34634</v>
      </c>
      <c r="K221" s="1249">
        <f>UFJ!I221</f>
        <v>325</v>
      </c>
      <c r="L221" s="1249">
        <f>三井住友!I221</f>
        <v>7951</v>
      </c>
      <c r="M221" s="1249">
        <f>paypay!H221</f>
        <v>9005</v>
      </c>
      <c r="N221" s="1249"/>
      <c r="O221" s="1620">
        <f t="shared" si="1"/>
        <v>51915</v>
      </c>
      <c r="P221" s="1272"/>
    </row>
    <row r="222" spans="1:16" ht="14" hidden="1">
      <c r="A222" s="1231"/>
      <c r="B222" s="1244">
        <v>45966</v>
      </c>
      <c r="C222" s="1248"/>
      <c r="D222" s="1248">
        <v>-11400</v>
      </c>
      <c r="E222" s="1248"/>
      <c r="F222" s="1618"/>
      <c r="G222" s="1618"/>
      <c r="H222" s="1618"/>
      <c r="I222" s="1619">
        <f t="shared" si="0"/>
        <v>-11400</v>
      </c>
      <c r="J222" s="1249">
        <f t="shared" si="2"/>
        <v>23234</v>
      </c>
      <c r="K222" s="1249">
        <f>UFJ!I222</f>
        <v>325</v>
      </c>
      <c r="L222" s="1249">
        <f>三井住友!I222</f>
        <v>7951</v>
      </c>
      <c r="M222" s="1249">
        <f>paypay!H222</f>
        <v>8025</v>
      </c>
      <c r="N222" s="1249"/>
      <c r="O222" s="1620">
        <f t="shared" si="1"/>
        <v>39535</v>
      </c>
      <c r="P222" s="1272"/>
    </row>
    <row r="223" spans="1:16" ht="14" hidden="1">
      <c r="A223" s="1231"/>
      <c r="B223" s="1244">
        <v>45967</v>
      </c>
      <c r="C223" s="1248"/>
      <c r="D223" s="1248"/>
      <c r="E223" s="1248"/>
      <c r="F223" s="1618"/>
      <c r="G223" s="1618"/>
      <c r="H223" s="1618"/>
      <c r="I223" s="1619">
        <f t="shared" si="0"/>
        <v>0</v>
      </c>
      <c r="J223" s="1249">
        <f t="shared" si="2"/>
        <v>23234</v>
      </c>
      <c r="K223" s="1249">
        <f>UFJ!I223</f>
        <v>325</v>
      </c>
      <c r="L223" s="1249">
        <f>三井住友!I223</f>
        <v>7951</v>
      </c>
      <c r="M223" s="1249">
        <f>paypay!H223</f>
        <v>8025</v>
      </c>
      <c r="N223" s="1249"/>
      <c r="O223" s="1620">
        <f t="shared" si="1"/>
        <v>39535</v>
      </c>
      <c r="P223" s="1272"/>
    </row>
    <row r="224" spans="1:16" ht="14" hidden="1">
      <c r="A224" s="1231"/>
      <c r="B224" s="1244">
        <v>45968</v>
      </c>
      <c r="C224" s="1248"/>
      <c r="D224" s="1248"/>
      <c r="E224" s="1248"/>
      <c r="F224" s="1618"/>
      <c r="G224" s="1618"/>
      <c r="H224" s="1618"/>
      <c r="I224" s="1619">
        <f t="shared" si="0"/>
        <v>0</v>
      </c>
      <c r="J224" s="1249">
        <f t="shared" si="2"/>
        <v>23234</v>
      </c>
      <c r="K224" s="1249">
        <f>UFJ!I224</f>
        <v>325</v>
      </c>
      <c r="L224" s="1249">
        <f>三井住友!I224</f>
        <v>7951</v>
      </c>
      <c r="M224" s="1249">
        <f>paypay!H224</f>
        <v>8025</v>
      </c>
      <c r="N224" s="1249"/>
      <c r="O224" s="1620">
        <f t="shared" si="1"/>
        <v>39535</v>
      </c>
      <c r="P224" s="1272"/>
    </row>
    <row r="225" spans="1:16" ht="14" hidden="1">
      <c r="A225" s="1231"/>
      <c r="B225" s="1244">
        <v>45969</v>
      </c>
      <c r="C225" s="1248"/>
      <c r="D225" s="1248"/>
      <c r="E225" s="1248"/>
      <c r="F225" s="1618"/>
      <c r="G225" s="1618"/>
      <c r="H225" s="1618"/>
      <c r="I225" s="1619">
        <f t="shared" si="0"/>
        <v>0</v>
      </c>
      <c r="J225" s="1249">
        <f t="shared" si="2"/>
        <v>23234</v>
      </c>
      <c r="K225" s="1249">
        <f>UFJ!I225</f>
        <v>325</v>
      </c>
      <c r="L225" s="1249">
        <f>三井住友!I225</f>
        <v>7951</v>
      </c>
      <c r="M225" s="1249">
        <f>paypay!H225</f>
        <v>9525</v>
      </c>
      <c r="N225" s="1249"/>
      <c r="O225" s="1620">
        <f t="shared" si="1"/>
        <v>41035</v>
      </c>
      <c r="P225" s="1272"/>
    </row>
    <row r="226" spans="1:16" ht="14" hidden="1">
      <c r="A226" s="1231"/>
      <c r="B226" s="1244">
        <v>45970</v>
      </c>
      <c r="C226" s="1248"/>
      <c r="D226" s="1248"/>
      <c r="E226" s="1248">
        <v>-5220</v>
      </c>
      <c r="F226" s="1618"/>
      <c r="G226" s="1618"/>
      <c r="H226" s="1618"/>
      <c r="I226" s="1619">
        <f t="shared" si="0"/>
        <v>-5220</v>
      </c>
      <c r="J226" s="1249">
        <f t="shared" si="2"/>
        <v>18014</v>
      </c>
      <c r="K226" s="1249">
        <f>UFJ!I226</f>
        <v>325</v>
      </c>
      <c r="L226" s="1249">
        <f>三井住友!I226</f>
        <v>7951</v>
      </c>
      <c r="M226" s="1249">
        <f>paypay!H226</f>
        <v>11525</v>
      </c>
      <c r="N226" s="1249"/>
      <c r="O226" s="1620">
        <f t="shared" si="1"/>
        <v>37815</v>
      </c>
      <c r="P226" s="1272"/>
    </row>
    <row r="227" spans="1:16" ht="14" hidden="1">
      <c r="A227" s="1231"/>
      <c r="B227" s="1244">
        <v>45971</v>
      </c>
      <c r="C227" s="1248"/>
      <c r="D227" s="1248"/>
      <c r="E227" s="1248"/>
      <c r="F227" s="1618"/>
      <c r="G227" s="1618"/>
      <c r="H227" s="1618"/>
      <c r="I227" s="1619">
        <f t="shared" si="0"/>
        <v>0</v>
      </c>
      <c r="J227" s="1249">
        <f t="shared" si="2"/>
        <v>18014</v>
      </c>
      <c r="K227" s="1249">
        <f>UFJ!I227</f>
        <v>325</v>
      </c>
      <c r="L227" s="1249">
        <f>三井住友!I227</f>
        <v>7951</v>
      </c>
      <c r="M227" s="1249">
        <f>paypay!H227</f>
        <v>9995</v>
      </c>
      <c r="N227" s="1249"/>
      <c r="O227" s="1620">
        <f t="shared" si="1"/>
        <v>36285</v>
      </c>
      <c r="P227" s="1272"/>
    </row>
    <row r="228" spans="1:16" ht="14" hidden="1">
      <c r="A228" s="1231"/>
      <c r="B228" s="1244">
        <v>45972</v>
      </c>
      <c r="C228" s="1248"/>
      <c r="D228" s="1248"/>
      <c r="E228" s="1248"/>
      <c r="F228" s="1618"/>
      <c r="G228" s="1618"/>
      <c r="H228" s="1618"/>
      <c r="I228" s="1619">
        <f t="shared" si="0"/>
        <v>0</v>
      </c>
      <c r="J228" s="1249">
        <f t="shared" si="2"/>
        <v>18014</v>
      </c>
      <c r="K228" s="1249">
        <f>UFJ!I228</f>
        <v>325</v>
      </c>
      <c r="L228" s="1249">
        <f>三井住友!I228</f>
        <v>7951</v>
      </c>
      <c r="M228" s="1249">
        <f>paypay!H228</f>
        <v>9023</v>
      </c>
      <c r="N228" s="1249"/>
      <c r="O228" s="1620">
        <f t="shared" si="1"/>
        <v>35313</v>
      </c>
      <c r="P228" s="1272"/>
    </row>
    <row r="229" spans="1:16" ht="14" hidden="1">
      <c r="A229" s="1231"/>
      <c r="B229" s="1244">
        <v>45973</v>
      </c>
      <c r="C229" s="1248"/>
      <c r="D229" s="1248"/>
      <c r="E229" s="1248"/>
      <c r="F229" s="1618"/>
      <c r="G229" s="1618"/>
      <c r="H229" s="1618"/>
      <c r="I229" s="1619">
        <f t="shared" si="0"/>
        <v>0</v>
      </c>
      <c r="J229" s="1249">
        <f t="shared" si="2"/>
        <v>18014</v>
      </c>
      <c r="K229" s="1249">
        <f>UFJ!I229</f>
        <v>325</v>
      </c>
      <c r="L229" s="1249">
        <f>三井住友!I229</f>
        <v>7951</v>
      </c>
      <c r="M229" s="1249">
        <f>paypay!H229</f>
        <v>8073</v>
      </c>
      <c r="N229" s="1249"/>
      <c r="O229" s="1620">
        <f t="shared" si="1"/>
        <v>34363</v>
      </c>
      <c r="P229" s="1272"/>
    </row>
    <row r="230" spans="1:16" ht="14" hidden="1">
      <c r="A230" s="1231"/>
      <c r="B230" s="1244">
        <v>45974</v>
      </c>
      <c r="C230" s="1248"/>
      <c r="D230" s="1248"/>
      <c r="E230" s="1248"/>
      <c r="F230" s="1618"/>
      <c r="G230" s="1618"/>
      <c r="H230" s="1618"/>
      <c r="I230" s="1619">
        <f t="shared" si="0"/>
        <v>0</v>
      </c>
      <c r="J230" s="1249">
        <f t="shared" si="2"/>
        <v>18014</v>
      </c>
      <c r="K230" s="1249">
        <f>UFJ!I230</f>
        <v>325</v>
      </c>
      <c r="L230" s="1249">
        <f>三井住友!I230</f>
        <v>50243</v>
      </c>
      <c r="M230" s="1249">
        <f>paypay!H230</f>
        <v>5787</v>
      </c>
      <c r="N230" s="1249"/>
      <c r="O230" s="1620">
        <f t="shared" si="1"/>
        <v>74369</v>
      </c>
      <c r="P230" s="1272"/>
    </row>
    <row r="231" spans="1:16" ht="14" hidden="1">
      <c r="A231" s="1231"/>
      <c r="B231" s="1244">
        <v>45975</v>
      </c>
      <c r="C231" s="1248"/>
      <c r="D231" s="1248">
        <v>-4142</v>
      </c>
      <c r="E231" s="1248"/>
      <c r="F231" s="1618"/>
      <c r="G231" s="1618">
        <v>538360</v>
      </c>
      <c r="H231" s="1618"/>
      <c r="I231" s="1619">
        <f t="shared" si="0"/>
        <v>534218</v>
      </c>
      <c r="J231" s="1249">
        <f t="shared" si="2"/>
        <v>552232</v>
      </c>
      <c r="K231" s="1249">
        <f>UFJ!I231</f>
        <v>325</v>
      </c>
      <c r="L231" s="1249">
        <f>三井住友!I231</f>
        <v>50243</v>
      </c>
      <c r="M231" s="1249">
        <f>paypay!H231</f>
        <v>1257</v>
      </c>
      <c r="N231" s="1249"/>
      <c r="O231" s="1620">
        <f t="shared" si="1"/>
        <v>604057</v>
      </c>
      <c r="P231" s="1272"/>
    </row>
    <row r="232" spans="1:16" ht="14" hidden="1">
      <c r="A232" s="1231"/>
      <c r="B232" s="1244">
        <v>45976</v>
      </c>
      <c r="C232" s="1248">
        <v>-210110</v>
      </c>
      <c r="D232" s="1248"/>
      <c r="E232" s="1248"/>
      <c r="F232" s="1618"/>
      <c r="G232" s="1618"/>
      <c r="H232" s="1618"/>
      <c r="I232" s="1619">
        <f t="shared" si="0"/>
        <v>-210110</v>
      </c>
      <c r="J232" s="1249">
        <f t="shared" si="2"/>
        <v>342122</v>
      </c>
      <c r="K232" s="1249">
        <f>UFJ!I232</f>
        <v>325</v>
      </c>
      <c r="L232" s="1249">
        <f>三井住友!I232</f>
        <v>260243</v>
      </c>
      <c r="M232" s="1249">
        <f>paypay!H232</f>
        <v>4457</v>
      </c>
      <c r="N232" s="1249"/>
      <c r="O232" s="1620">
        <f t="shared" si="1"/>
        <v>607147</v>
      </c>
      <c r="P232" s="1272"/>
    </row>
    <row r="233" spans="1:16" ht="14" hidden="1">
      <c r="A233" s="1231"/>
      <c r="B233" s="1244">
        <v>45977</v>
      </c>
      <c r="C233" s="1248">
        <v>-20000</v>
      </c>
      <c r="D233" s="1248"/>
      <c r="E233" s="1248"/>
      <c r="F233" s="1618"/>
      <c r="G233" s="1618"/>
      <c r="H233" s="1618"/>
      <c r="I233" s="1619">
        <f t="shared" si="0"/>
        <v>-20000</v>
      </c>
      <c r="J233" s="1249">
        <f t="shared" si="2"/>
        <v>322122</v>
      </c>
      <c r="K233" s="1249">
        <f>UFJ!I233</f>
        <v>325</v>
      </c>
      <c r="L233" s="1249">
        <f>三井住友!I233</f>
        <v>260243</v>
      </c>
      <c r="M233" s="1249">
        <f>paypay!H233</f>
        <v>3401</v>
      </c>
      <c r="N233" s="1249"/>
      <c r="O233" s="1620">
        <f t="shared" si="1"/>
        <v>586091</v>
      </c>
      <c r="P233" s="1272"/>
    </row>
    <row r="234" spans="1:16" ht="14" hidden="1">
      <c r="A234" s="1231"/>
      <c r="B234" s="1244">
        <v>45978</v>
      </c>
      <c r="C234" s="1248"/>
      <c r="D234" s="1248"/>
      <c r="E234" s="1248"/>
      <c r="F234" s="1618"/>
      <c r="G234" s="1618"/>
      <c r="H234" s="1618"/>
      <c r="I234" s="1619">
        <f t="shared" si="0"/>
        <v>0</v>
      </c>
      <c r="J234" s="1249">
        <f t="shared" si="2"/>
        <v>322122</v>
      </c>
      <c r="K234" s="1249">
        <f>UFJ!I234</f>
        <v>325</v>
      </c>
      <c r="L234" s="1249">
        <f>三井住友!I234</f>
        <v>260243</v>
      </c>
      <c r="M234" s="1249">
        <f>paypay!H234</f>
        <v>3781</v>
      </c>
      <c r="N234" s="1249"/>
      <c r="O234" s="1620">
        <f t="shared" si="1"/>
        <v>586471</v>
      </c>
      <c r="P234" s="1272"/>
    </row>
    <row r="235" spans="1:16" ht="14" hidden="1">
      <c r="A235" s="1231"/>
      <c r="B235" s="1244">
        <v>45979</v>
      </c>
      <c r="C235" s="1248"/>
      <c r="D235" s="1248"/>
      <c r="E235" s="1248"/>
      <c r="F235" s="1618"/>
      <c r="G235" s="1618"/>
      <c r="H235" s="1618"/>
      <c r="I235" s="1619">
        <f t="shared" si="0"/>
        <v>0</v>
      </c>
      <c r="J235" s="1249">
        <f t="shared" si="2"/>
        <v>322122</v>
      </c>
      <c r="K235" s="1249">
        <f>UFJ!I235</f>
        <v>325</v>
      </c>
      <c r="L235" s="1249">
        <f>三井住友!I235</f>
        <v>260243</v>
      </c>
      <c r="M235" s="1249">
        <f>paypay!H235</f>
        <v>3781</v>
      </c>
      <c r="N235" s="1249"/>
      <c r="O235" s="1620">
        <f t="shared" si="1"/>
        <v>586471</v>
      </c>
      <c r="P235" s="1272"/>
    </row>
    <row r="236" spans="1:16" ht="14" hidden="1">
      <c r="A236" s="1231"/>
      <c r="B236" s="1244">
        <v>45980</v>
      </c>
      <c r="C236" s="1248"/>
      <c r="D236" s="1248"/>
      <c r="E236" s="1248"/>
      <c r="F236" s="1618"/>
      <c r="G236" s="1618"/>
      <c r="H236" s="1618"/>
      <c r="I236" s="1619">
        <f t="shared" si="0"/>
        <v>0</v>
      </c>
      <c r="J236" s="1249">
        <f t="shared" si="2"/>
        <v>322122</v>
      </c>
      <c r="K236" s="1249">
        <f>UFJ!I236</f>
        <v>325</v>
      </c>
      <c r="L236" s="1249">
        <f>三井住友!I236</f>
        <v>260243</v>
      </c>
      <c r="M236" s="1249">
        <f>paypay!H236</f>
        <v>3781</v>
      </c>
      <c r="N236" s="1249"/>
      <c r="O236" s="1620">
        <f t="shared" si="1"/>
        <v>586471</v>
      </c>
      <c r="P236" s="1272"/>
    </row>
    <row r="237" spans="1:16" ht="14" hidden="1">
      <c r="A237" s="1231"/>
      <c r="B237" s="1244">
        <v>45981</v>
      </c>
      <c r="C237" s="1248"/>
      <c r="D237" s="1248"/>
      <c r="E237" s="1248"/>
      <c r="F237" s="1618"/>
      <c r="G237" s="1618"/>
      <c r="H237" s="1618"/>
      <c r="I237" s="1619">
        <f t="shared" si="0"/>
        <v>0</v>
      </c>
      <c r="J237" s="1249">
        <f t="shared" si="2"/>
        <v>322122</v>
      </c>
      <c r="K237" s="1249">
        <f>UFJ!I237</f>
        <v>325</v>
      </c>
      <c r="L237" s="1249">
        <f>三井住友!I237</f>
        <v>260243</v>
      </c>
      <c r="M237" s="1249">
        <f>paypay!H237</f>
        <v>3781</v>
      </c>
      <c r="N237" s="1249"/>
      <c r="O237" s="1620">
        <f t="shared" si="1"/>
        <v>586471</v>
      </c>
      <c r="P237" s="1272"/>
    </row>
    <row r="238" spans="1:16" ht="14" hidden="1">
      <c r="A238" s="1231"/>
      <c r="B238" s="1244">
        <v>45982</v>
      </c>
      <c r="C238" s="1248">
        <v>-2000</v>
      </c>
      <c r="D238" s="1248"/>
      <c r="E238" s="1248"/>
      <c r="F238" s="1618"/>
      <c r="G238" s="1618"/>
      <c r="H238" s="1618"/>
      <c r="I238" s="1619">
        <f t="shared" si="0"/>
        <v>-2000</v>
      </c>
      <c r="J238" s="1249">
        <f t="shared" si="2"/>
        <v>320122</v>
      </c>
      <c r="K238" s="1249">
        <f>UFJ!I238</f>
        <v>325</v>
      </c>
      <c r="L238" s="1249">
        <f>三井住友!I238</f>
        <v>260243</v>
      </c>
      <c r="M238" s="1249">
        <f>paypay!H238</f>
        <v>1043</v>
      </c>
      <c r="N238" s="1249"/>
      <c r="O238" s="1620">
        <f t="shared" si="1"/>
        <v>581733</v>
      </c>
      <c r="P238" s="1272"/>
    </row>
    <row r="239" spans="1:16" ht="14" hidden="1">
      <c r="A239" s="1231"/>
      <c r="B239" s="1244">
        <v>45983</v>
      </c>
      <c r="C239" s="1248"/>
      <c r="D239" s="1248"/>
      <c r="E239" s="1248"/>
      <c r="F239" s="1618"/>
      <c r="G239" s="1618"/>
      <c r="H239" s="1618"/>
      <c r="I239" s="1619">
        <f t="shared" si="0"/>
        <v>0</v>
      </c>
      <c r="J239" s="1249">
        <f t="shared" si="2"/>
        <v>320122</v>
      </c>
      <c r="K239" s="1249">
        <f>UFJ!I239</f>
        <v>325</v>
      </c>
      <c r="L239" s="1249">
        <f>三井住友!I239</f>
        <v>260243</v>
      </c>
      <c r="M239" s="1249">
        <f>paypay!H239</f>
        <v>5063</v>
      </c>
      <c r="N239" s="1249"/>
      <c r="O239" s="1620">
        <f t="shared" si="1"/>
        <v>585753</v>
      </c>
      <c r="P239" s="1272"/>
    </row>
    <row r="240" spans="1:16" ht="14" hidden="1">
      <c r="A240" s="1231"/>
      <c r="B240" s="1244">
        <v>45984</v>
      </c>
      <c r="C240" s="1248"/>
      <c r="D240" s="1248"/>
      <c r="E240" s="1248"/>
      <c r="F240" s="1618"/>
      <c r="G240" s="1618"/>
      <c r="H240" s="1618"/>
      <c r="I240" s="1619">
        <f t="shared" si="0"/>
        <v>0</v>
      </c>
      <c r="J240" s="1249">
        <f t="shared" si="2"/>
        <v>320122</v>
      </c>
      <c r="K240" s="1249">
        <f>UFJ!I240</f>
        <v>325</v>
      </c>
      <c r="L240" s="1249">
        <f>三井住友!I240</f>
        <v>260243</v>
      </c>
      <c r="M240" s="1249">
        <f>paypay!H240</f>
        <v>4907</v>
      </c>
      <c r="N240" s="1249"/>
      <c r="O240" s="1620">
        <f t="shared" si="1"/>
        <v>585597</v>
      </c>
      <c r="P240" s="1272"/>
    </row>
    <row r="241" spans="1:16" ht="14" hidden="1">
      <c r="A241" s="1231"/>
      <c r="B241" s="1244">
        <v>45985</v>
      </c>
      <c r="C241" s="1248"/>
      <c r="D241" s="1248"/>
      <c r="E241" s="1248"/>
      <c r="F241" s="1618"/>
      <c r="G241" s="1618"/>
      <c r="H241" s="1618"/>
      <c r="I241" s="1619">
        <f t="shared" si="0"/>
        <v>0</v>
      </c>
      <c r="J241" s="1249">
        <f t="shared" si="2"/>
        <v>320122</v>
      </c>
      <c r="K241" s="1249">
        <f>UFJ!I241</f>
        <v>325</v>
      </c>
      <c r="L241" s="1249">
        <f>三井住友!I241</f>
        <v>260243</v>
      </c>
      <c r="M241" s="1249">
        <f>paypay!H241</f>
        <v>4187</v>
      </c>
      <c r="N241" s="1249"/>
      <c r="O241" s="1620">
        <f t="shared" si="1"/>
        <v>584877</v>
      </c>
      <c r="P241" s="1272"/>
    </row>
    <row r="242" spans="1:16" ht="14" hidden="1">
      <c r="A242" s="1231"/>
      <c r="B242" s="1244">
        <v>45986</v>
      </c>
      <c r="C242" s="1248"/>
      <c r="D242" s="1248"/>
      <c r="E242" s="1248"/>
      <c r="F242" s="1618"/>
      <c r="G242" s="1618"/>
      <c r="H242" s="1618"/>
      <c r="I242" s="1619">
        <f t="shared" si="0"/>
        <v>0</v>
      </c>
      <c r="J242" s="1249">
        <f t="shared" si="2"/>
        <v>320122</v>
      </c>
      <c r="K242" s="1249">
        <f>UFJ!I242</f>
        <v>325</v>
      </c>
      <c r="L242" s="1249">
        <f>三井住友!I242</f>
        <v>260243</v>
      </c>
      <c r="M242" s="1249">
        <f>paypay!H242</f>
        <v>3641</v>
      </c>
      <c r="N242" s="1249"/>
      <c r="O242" s="1620">
        <f t="shared" si="1"/>
        <v>584331</v>
      </c>
      <c r="P242" s="1272"/>
    </row>
    <row r="243" spans="1:16" ht="14" hidden="1">
      <c r="A243" s="1231"/>
      <c r="B243" s="1244">
        <v>45987</v>
      </c>
      <c r="C243" s="1248"/>
      <c r="D243" s="1621">
        <v>-162162</v>
      </c>
      <c r="E243" s="1248"/>
      <c r="F243" s="1618"/>
      <c r="G243" s="1618"/>
      <c r="H243" s="1618"/>
      <c r="I243" s="1619">
        <f t="shared" si="0"/>
        <v>-162162</v>
      </c>
      <c r="J243" s="1249">
        <f t="shared" si="2"/>
        <v>157960</v>
      </c>
      <c r="K243" s="1249">
        <f>UFJ!I243</f>
        <v>325</v>
      </c>
      <c r="L243" s="1249">
        <f>三井住友!I243</f>
        <v>260243</v>
      </c>
      <c r="M243" s="1249">
        <f>paypay!H243</f>
        <v>2691</v>
      </c>
      <c r="N243" s="1249"/>
      <c r="O243" s="1620">
        <f t="shared" si="1"/>
        <v>421219</v>
      </c>
      <c r="P243" s="1272"/>
    </row>
    <row r="244" spans="1:16" ht="14" hidden="1">
      <c r="A244" s="1231"/>
      <c r="B244" s="1244">
        <v>45988</v>
      </c>
      <c r="C244" s="1248"/>
      <c r="D244" s="1248">
        <v>-135340</v>
      </c>
      <c r="E244" s="1248"/>
      <c r="F244" s="1618"/>
      <c r="G244" s="1618"/>
      <c r="H244" s="1618"/>
      <c r="I244" s="1619">
        <f t="shared" si="0"/>
        <v>-135340</v>
      </c>
      <c r="J244" s="1249">
        <f t="shared" si="2"/>
        <v>22620</v>
      </c>
      <c r="K244" s="1249">
        <f>UFJ!I244</f>
        <v>325</v>
      </c>
      <c r="L244" s="1249">
        <f>三井住友!I244</f>
        <v>7414</v>
      </c>
      <c r="M244" s="1249">
        <f>paypay!H244</f>
        <v>11616</v>
      </c>
      <c r="N244" s="1249"/>
      <c r="O244" s="1620">
        <f t="shared" si="1"/>
        <v>41975</v>
      </c>
      <c r="P244" s="1272"/>
    </row>
    <row r="245" spans="1:16" ht="14" hidden="1">
      <c r="A245" s="1231"/>
      <c r="B245" s="1244">
        <v>45989</v>
      </c>
      <c r="C245" s="1248"/>
      <c r="D245" s="1248"/>
      <c r="E245" s="1248"/>
      <c r="F245" s="1618"/>
      <c r="G245" s="1618"/>
      <c r="H245" s="1618"/>
      <c r="I245" s="1619">
        <f t="shared" si="0"/>
        <v>0</v>
      </c>
      <c r="J245" s="1249">
        <f t="shared" si="2"/>
        <v>22620</v>
      </c>
      <c r="K245" s="1249">
        <f>UFJ!I245</f>
        <v>325</v>
      </c>
      <c r="L245" s="1249">
        <f>三井住友!I245</f>
        <v>7414</v>
      </c>
      <c r="M245" s="1249">
        <f>paypay!H245</f>
        <v>19441</v>
      </c>
      <c r="N245" s="1249"/>
      <c r="O245" s="1620">
        <f t="shared" si="1"/>
        <v>49800</v>
      </c>
      <c r="P245" s="1272"/>
    </row>
    <row r="246" spans="1:16" ht="14" hidden="1">
      <c r="A246" s="1231"/>
      <c r="B246" s="1244">
        <v>45990</v>
      </c>
      <c r="C246" s="1248"/>
      <c r="D246" s="1248"/>
      <c r="E246" s="1248"/>
      <c r="F246" s="1618"/>
      <c r="G246" s="1618"/>
      <c r="H246" s="1618"/>
      <c r="I246" s="1619">
        <f t="shared" si="0"/>
        <v>0</v>
      </c>
      <c r="J246" s="1249">
        <f t="shared" si="2"/>
        <v>22620</v>
      </c>
      <c r="K246" s="1249">
        <f>UFJ!I246</f>
        <v>325</v>
      </c>
      <c r="L246" s="1249">
        <f>三井住友!I246</f>
        <v>7414</v>
      </c>
      <c r="M246" s="1249">
        <f>paypay!H246</f>
        <v>21966</v>
      </c>
      <c r="N246" s="1249"/>
      <c r="O246" s="1620">
        <f t="shared" si="1"/>
        <v>52325</v>
      </c>
      <c r="P246" s="1272"/>
    </row>
    <row r="247" spans="1:16" ht="14" hidden="1">
      <c r="A247" s="1231"/>
      <c r="B247" s="1259">
        <v>45991</v>
      </c>
      <c r="C247" s="1263"/>
      <c r="D247" s="1263"/>
      <c r="E247" s="1263"/>
      <c r="F247" s="1622"/>
      <c r="G247" s="1622"/>
      <c r="H247" s="1622"/>
      <c r="I247" s="1623">
        <f t="shared" si="0"/>
        <v>0</v>
      </c>
      <c r="J247" s="1264">
        <f t="shared" si="2"/>
        <v>22620</v>
      </c>
      <c r="K247" s="1264">
        <f>UFJ!I247</f>
        <v>325</v>
      </c>
      <c r="L247" s="1264">
        <f>三井住友!I247</f>
        <v>7414</v>
      </c>
      <c r="M247" s="1264">
        <f>paypay!H247</f>
        <v>17906</v>
      </c>
      <c r="N247" s="1264"/>
      <c r="O247" s="1624">
        <f t="shared" si="1"/>
        <v>48265</v>
      </c>
      <c r="P247" s="1272"/>
    </row>
    <row r="248" spans="1:16" ht="14">
      <c r="A248" s="1231"/>
      <c r="B248" s="1244">
        <v>45992</v>
      </c>
      <c r="C248" s="1248"/>
      <c r="D248" s="1248"/>
      <c r="E248" s="1248"/>
      <c r="F248" s="1618"/>
      <c r="G248" s="1618"/>
      <c r="H248" s="1618"/>
      <c r="I248" s="1619">
        <f t="shared" si="0"/>
        <v>0</v>
      </c>
      <c r="J248" s="1249">
        <f t="shared" si="2"/>
        <v>22620</v>
      </c>
      <c r="K248" s="1249">
        <f>UFJ!I248</f>
        <v>325</v>
      </c>
      <c r="L248" s="1249">
        <f>三井住友!I248</f>
        <v>1414</v>
      </c>
      <c r="M248" s="1249">
        <f>paypay!H248</f>
        <v>17906</v>
      </c>
      <c r="N248" s="1249">
        <f>楽天!J248</f>
        <v>0</v>
      </c>
      <c r="O248" s="1620">
        <f t="shared" ref="O248:O502" si="3">SUM(J248:N248)</f>
        <v>42265</v>
      </c>
      <c r="P248" s="1272"/>
    </row>
    <row r="249" spans="1:16" ht="14">
      <c r="A249" s="1231"/>
      <c r="B249" s="1244">
        <v>45993</v>
      </c>
      <c r="C249" s="1248"/>
      <c r="D249" s="1248"/>
      <c r="E249" s="1248"/>
      <c r="F249" s="1618"/>
      <c r="G249" s="1618"/>
      <c r="H249" s="1618"/>
      <c r="I249" s="1619">
        <f t="shared" si="0"/>
        <v>0</v>
      </c>
      <c r="J249" s="1249">
        <f t="shared" si="2"/>
        <v>22620</v>
      </c>
      <c r="K249" s="1249">
        <f>UFJ!I249</f>
        <v>325</v>
      </c>
      <c r="L249" s="1249">
        <f>三井住友!I249</f>
        <v>1414</v>
      </c>
      <c r="M249" s="1249">
        <f>paypay!H249</f>
        <v>17906</v>
      </c>
      <c r="N249" s="1249">
        <f>楽天!J249</f>
        <v>0</v>
      </c>
      <c r="O249" s="1620">
        <f t="shared" si="3"/>
        <v>42265</v>
      </c>
      <c r="P249" s="1272"/>
    </row>
    <row r="250" spans="1:16" ht="14">
      <c r="A250" s="1231"/>
      <c r="B250" s="1244">
        <v>45994</v>
      </c>
      <c r="C250" s="1248"/>
      <c r="D250" s="1248"/>
      <c r="E250" s="1248"/>
      <c r="F250" s="1618"/>
      <c r="G250" s="1618"/>
      <c r="H250" s="1618"/>
      <c r="I250" s="1619">
        <f t="shared" si="0"/>
        <v>0</v>
      </c>
      <c r="J250" s="1249">
        <f t="shared" si="2"/>
        <v>22620</v>
      </c>
      <c r="K250" s="1249">
        <f>UFJ!I250</f>
        <v>325</v>
      </c>
      <c r="L250" s="1249">
        <f>三井住友!I250</f>
        <v>1414</v>
      </c>
      <c r="M250" s="1249">
        <f>paypay!H250</f>
        <v>23906</v>
      </c>
      <c r="N250" s="1249">
        <f>楽天!J250</f>
        <v>0</v>
      </c>
      <c r="O250" s="1620">
        <f t="shared" si="3"/>
        <v>48265</v>
      </c>
      <c r="P250" s="1272"/>
    </row>
    <row r="251" spans="1:16" ht="14">
      <c r="A251" s="1231"/>
      <c r="B251" s="1244">
        <v>45995</v>
      </c>
      <c r="C251" s="1248"/>
      <c r="D251" s="1248"/>
      <c r="E251" s="1248"/>
      <c r="F251" s="1618"/>
      <c r="G251" s="1618"/>
      <c r="H251" s="1618"/>
      <c r="I251" s="1619">
        <f t="shared" si="0"/>
        <v>0</v>
      </c>
      <c r="J251" s="1249">
        <f t="shared" si="2"/>
        <v>22620</v>
      </c>
      <c r="K251" s="1249">
        <f>UFJ!I251</f>
        <v>325</v>
      </c>
      <c r="L251" s="1249">
        <f>三井住友!I251</f>
        <v>1414</v>
      </c>
      <c r="M251" s="1249">
        <f>paypay!H251</f>
        <v>21191</v>
      </c>
      <c r="N251" s="1249">
        <f>楽天!J251</f>
        <v>0</v>
      </c>
      <c r="O251" s="1620">
        <f t="shared" si="3"/>
        <v>45550</v>
      </c>
      <c r="P251" s="1272"/>
    </row>
    <row r="252" spans="1:16" ht="14">
      <c r="A252" s="1231"/>
      <c r="B252" s="1244">
        <v>45996</v>
      </c>
      <c r="C252" s="1248"/>
      <c r="D252" s="1248">
        <v>-11400</v>
      </c>
      <c r="E252" s="1248"/>
      <c r="F252" s="1618"/>
      <c r="G252" s="1618"/>
      <c r="H252" s="1618"/>
      <c r="I252" s="1619">
        <f t="shared" si="0"/>
        <v>-11400</v>
      </c>
      <c r="J252" s="1249">
        <f t="shared" si="2"/>
        <v>11220</v>
      </c>
      <c r="K252" s="1249">
        <f>UFJ!I252</f>
        <v>325</v>
      </c>
      <c r="L252" s="1249">
        <f>三井住友!I252</f>
        <v>1414</v>
      </c>
      <c r="M252" s="1249">
        <f>paypay!H252</f>
        <v>9952</v>
      </c>
      <c r="N252" s="1249">
        <f>楽天!J252</f>
        <v>0</v>
      </c>
      <c r="O252" s="1620">
        <f t="shared" si="3"/>
        <v>22911</v>
      </c>
      <c r="P252" s="1272"/>
    </row>
    <row r="253" spans="1:16" ht="14">
      <c r="A253" s="1231"/>
      <c r="B253" s="1244">
        <v>45997</v>
      </c>
      <c r="C253" s="1248"/>
      <c r="D253" s="1248"/>
      <c r="E253" s="1248"/>
      <c r="F253" s="1618"/>
      <c r="G253" s="1618"/>
      <c r="H253" s="1618"/>
      <c r="I253" s="1619">
        <f t="shared" si="0"/>
        <v>0</v>
      </c>
      <c r="J253" s="1249">
        <f t="shared" si="2"/>
        <v>11220</v>
      </c>
      <c r="K253" s="1249">
        <f>UFJ!I253</f>
        <v>325</v>
      </c>
      <c r="L253" s="1249">
        <f>三井住友!I253</f>
        <v>1414</v>
      </c>
      <c r="M253" s="1249">
        <f>paypay!H253</f>
        <v>6174</v>
      </c>
      <c r="N253" s="1249">
        <f>楽天!J253</f>
        <v>0</v>
      </c>
      <c r="O253" s="1620">
        <f t="shared" si="3"/>
        <v>19133</v>
      </c>
      <c r="P253" s="1272"/>
    </row>
    <row r="254" spans="1:16" ht="14">
      <c r="A254" s="1231"/>
      <c r="B254" s="1244">
        <v>45998</v>
      </c>
      <c r="C254" s="1248"/>
      <c r="D254" s="1248"/>
      <c r="E254" s="1248"/>
      <c r="F254" s="1618"/>
      <c r="G254" s="1618"/>
      <c r="H254" s="1618"/>
      <c r="I254" s="1619">
        <f t="shared" si="0"/>
        <v>0</v>
      </c>
      <c r="J254" s="1249">
        <f t="shared" si="2"/>
        <v>11220</v>
      </c>
      <c r="K254" s="1249">
        <f>UFJ!I254</f>
        <v>325</v>
      </c>
      <c r="L254" s="1249">
        <f>三井住友!I254</f>
        <v>1414</v>
      </c>
      <c r="M254" s="1249">
        <f>paypay!H254</f>
        <v>1914</v>
      </c>
      <c r="N254" s="1249">
        <f>楽天!J254</f>
        <v>0</v>
      </c>
      <c r="O254" s="1620">
        <f t="shared" si="3"/>
        <v>14873</v>
      </c>
      <c r="P254" s="1272"/>
    </row>
    <row r="255" spans="1:16" ht="14">
      <c r="A255" s="1231"/>
      <c r="B255" s="1244">
        <v>45999</v>
      </c>
      <c r="C255" s="1248">
        <v>-6000</v>
      </c>
      <c r="D255" s="1248"/>
      <c r="E255" s="1248"/>
      <c r="F255" s="1618">
        <v>10000</v>
      </c>
      <c r="G255" s="1618"/>
      <c r="H255" s="1618"/>
      <c r="I255" s="1619">
        <f t="shared" si="0"/>
        <v>4000</v>
      </c>
      <c r="J255" s="1249">
        <f t="shared" si="2"/>
        <v>15220</v>
      </c>
      <c r="K255" s="1249">
        <f>UFJ!I255</f>
        <v>325</v>
      </c>
      <c r="L255" s="1249">
        <f>三井住友!I255</f>
        <v>1414</v>
      </c>
      <c r="M255" s="1249">
        <f>paypay!H255</f>
        <v>2180</v>
      </c>
      <c r="N255" s="1249">
        <f>楽天!J255</f>
        <v>0</v>
      </c>
      <c r="O255" s="1620">
        <f t="shared" si="3"/>
        <v>19139</v>
      </c>
      <c r="P255" s="1272"/>
    </row>
    <row r="256" spans="1:16" ht="14">
      <c r="A256" s="1231"/>
      <c r="B256" s="1244">
        <v>46000</v>
      </c>
      <c r="C256" s="1248"/>
      <c r="D256" s="1248"/>
      <c r="E256" s="1248"/>
      <c r="F256" s="1618"/>
      <c r="G256" s="1618"/>
      <c r="H256" s="1618"/>
      <c r="I256" s="1619">
        <f t="shared" si="0"/>
        <v>0</v>
      </c>
      <c r="J256" s="1249">
        <f t="shared" si="2"/>
        <v>15220</v>
      </c>
      <c r="K256" s="1249">
        <f>UFJ!I256</f>
        <v>325</v>
      </c>
      <c r="L256" s="1249">
        <f>三井住友!I256</f>
        <v>1414</v>
      </c>
      <c r="M256" s="1249">
        <f>paypay!H256</f>
        <v>2180</v>
      </c>
      <c r="N256" s="1249">
        <f>楽天!J256</f>
        <v>0</v>
      </c>
      <c r="O256" s="1620">
        <f t="shared" si="3"/>
        <v>19139</v>
      </c>
      <c r="P256" s="1272"/>
    </row>
    <row r="257" spans="1:16" ht="14">
      <c r="A257" s="1231"/>
      <c r="B257" s="1244">
        <v>46001</v>
      </c>
      <c r="C257" s="1248"/>
      <c r="D257" s="1248"/>
      <c r="E257" s="1248"/>
      <c r="F257" s="1618"/>
      <c r="G257" s="1618"/>
      <c r="H257" s="1618"/>
      <c r="I257" s="1619">
        <f t="shared" si="0"/>
        <v>0</v>
      </c>
      <c r="J257" s="1249">
        <f t="shared" si="2"/>
        <v>15220</v>
      </c>
      <c r="K257" s="1249">
        <f>UFJ!I257</f>
        <v>325</v>
      </c>
      <c r="L257" s="1249">
        <f>三井住友!I257</f>
        <v>1414</v>
      </c>
      <c r="M257" s="1249">
        <f>paypay!H257</f>
        <v>1180</v>
      </c>
      <c r="N257" s="1249">
        <f>楽天!J257</f>
        <v>0</v>
      </c>
      <c r="O257" s="1620">
        <f t="shared" si="3"/>
        <v>18139</v>
      </c>
      <c r="P257" s="1272"/>
    </row>
    <row r="258" spans="1:16" ht="14">
      <c r="A258" s="1231"/>
      <c r="B258" s="1244">
        <v>46002</v>
      </c>
      <c r="C258" s="1248"/>
      <c r="D258" s="1248"/>
      <c r="E258" s="1248"/>
      <c r="F258" s="1618"/>
      <c r="G258" s="1618"/>
      <c r="H258" s="1618"/>
      <c r="I258" s="1619">
        <f t="shared" si="0"/>
        <v>0</v>
      </c>
      <c r="J258" s="1249">
        <f t="shared" si="2"/>
        <v>15220</v>
      </c>
      <c r="K258" s="1249">
        <f>UFJ!I258</f>
        <v>325</v>
      </c>
      <c r="L258" s="1249">
        <f>三井住友!I258</f>
        <v>1414</v>
      </c>
      <c r="M258" s="1249">
        <f>paypay!H258</f>
        <v>230</v>
      </c>
      <c r="N258" s="1249">
        <f>楽天!J258</f>
        <v>0</v>
      </c>
      <c r="O258" s="1620">
        <f t="shared" si="3"/>
        <v>17189</v>
      </c>
      <c r="P258" s="1272"/>
    </row>
    <row r="259" spans="1:16" ht="14">
      <c r="A259" s="1231"/>
      <c r="B259" s="1244">
        <v>46003</v>
      </c>
      <c r="C259" s="1248"/>
      <c r="D259" s="1248"/>
      <c r="E259" s="1248"/>
      <c r="F259" s="1618"/>
      <c r="G259" s="1618"/>
      <c r="H259" s="1618"/>
      <c r="I259" s="1619">
        <f t="shared" ref="I259:I513" si="4">SUM(C259:H259)</f>
        <v>0</v>
      </c>
      <c r="J259" s="1249">
        <f t="shared" si="2"/>
        <v>15220</v>
      </c>
      <c r="K259" s="1249">
        <f>UFJ!I259</f>
        <v>325</v>
      </c>
      <c r="L259" s="1249">
        <f>三井住友!I259</f>
        <v>1414</v>
      </c>
      <c r="M259" s="1249">
        <f>paypay!H259</f>
        <v>9807</v>
      </c>
      <c r="N259" s="1249">
        <f>楽天!J259</f>
        <v>0</v>
      </c>
      <c r="O259" s="1620">
        <f t="shared" si="3"/>
        <v>26766</v>
      </c>
      <c r="P259" s="1272"/>
    </row>
    <row r="260" spans="1:16" ht="14">
      <c r="A260" s="1231"/>
      <c r="B260" s="1244">
        <v>46004</v>
      </c>
      <c r="C260" s="1248"/>
      <c r="D260" s="1248"/>
      <c r="E260" s="1248"/>
      <c r="F260" s="1618">
        <v>13051</v>
      </c>
      <c r="G260" s="1618"/>
      <c r="H260" s="1618"/>
      <c r="I260" s="1619">
        <f t="shared" si="4"/>
        <v>13051</v>
      </c>
      <c r="J260" s="1249">
        <f t="shared" ref="J260:J514" si="5">SUM(J259,I260)</f>
        <v>28271</v>
      </c>
      <c r="K260" s="1249">
        <f>UFJ!I260</f>
        <v>325</v>
      </c>
      <c r="L260" s="1249">
        <f>三井住友!I260</f>
        <v>1414</v>
      </c>
      <c r="M260" s="1249">
        <f>paypay!H260</f>
        <v>8867</v>
      </c>
      <c r="N260" s="1249">
        <f>楽天!J260</f>
        <v>0</v>
      </c>
      <c r="O260" s="1620">
        <f t="shared" si="3"/>
        <v>38877</v>
      </c>
      <c r="P260" s="1272"/>
    </row>
    <row r="261" spans="1:16" ht="14">
      <c r="A261" s="1231"/>
      <c r="B261" s="1244">
        <v>46005</v>
      </c>
      <c r="C261" s="1248"/>
      <c r="D261" s="1248"/>
      <c r="E261" s="1248"/>
      <c r="F261" s="1618">
        <v>13051</v>
      </c>
      <c r="G261" s="1618"/>
      <c r="H261" s="1618"/>
      <c r="I261" s="1619">
        <f t="shared" si="4"/>
        <v>13051</v>
      </c>
      <c r="J261" s="1249">
        <f t="shared" si="5"/>
        <v>41322</v>
      </c>
      <c r="K261" s="1249">
        <f>UFJ!I261</f>
        <v>325</v>
      </c>
      <c r="L261" s="1249">
        <f>三井住友!I261</f>
        <v>8464</v>
      </c>
      <c r="M261" s="1249">
        <f>paypay!H261</f>
        <v>25316</v>
      </c>
      <c r="N261" s="1249">
        <f>楽天!J261</f>
        <v>0</v>
      </c>
      <c r="O261" s="1620">
        <f t="shared" si="3"/>
        <v>75427</v>
      </c>
      <c r="P261" s="1272"/>
    </row>
    <row r="262" spans="1:16" ht="14">
      <c r="A262" s="1231"/>
      <c r="B262" s="1244">
        <v>46006</v>
      </c>
      <c r="C262" s="1248">
        <v>-240110</v>
      </c>
      <c r="D262" s="1248">
        <v>-214280</v>
      </c>
      <c r="E262" s="1248"/>
      <c r="F262" s="1618">
        <v>17522</v>
      </c>
      <c r="G262" s="1618">
        <v>523901</v>
      </c>
      <c r="H262" s="1618">
        <v>10000</v>
      </c>
      <c r="I262" s="1619">
        <f t="shared" si="4"/>
        <v>97033</v>
      </c>
      <c r="J262" s="1249">
        <f t="shared" si="5"/>
        <v>138355</v>
      </c>
      <c r="K262" s="1249">
        <f>UFJ!I262</f>
        <v>325</v>
      </c>
      <c r="L262" s="1249">
        <f>三井住友!I262</f>
        <v>251515</v>
      </c>
      <c r="M262" s="1249">
        <f>paypay!H262</f>
        <v>24566</v>
      </c>
      <c r="N262" s="1249">
        <f>楽天!J262</f>
        <v>0</v>
      </c>
      <c r="O262" s="1620">
        <f t="shared" si="3"/>
        <v>414761</v>
      </c>
      <c r="P262" s="1272"/>
    </row>
    <row r="263" spans="1:16" ht="14">
      <c r="A263" s="1231"/>
      <c r="B263" s="1244">
        <v>46007</v>
      </c>
      <c r="C263" s="1248"/>
      <c r="D263" s="1248"/>
      <c r="E263" s="1248"/>
      <c r="F263" s="1618"/>
      <c r="G263" s="1618"/>
      <c r="H263" s="1618"/>
      <c r="I263" s="1619">
        <f t="shared" si="4"/>
        <v>0</v>
      </c>
      <c r="J263" s="1249">
        <f t="shared" si="5"/>
        <v>138355</v>
      </c>
      <c r="K263" s="1249">
        <f>UFJ!I263</f>
        <v>325</v>
      </c>
      <c r="L263" s="1249">
        <f>三井住友!I263</f>
        <v>251515</v>
      </c>
      <c r="M263" s="1249">
        <f>paypay!H263</f>
        <v>22882</v>
      </c>
      <c r="N263" s="1249">
        <f>楽天!J263</f>
        <v>0</v>
      </c>
      <c r="O263" s="1620">
        <f t="shared" si="3"/>
        <v>413077</v>
      </c>
      <c r="P263" s="1272"/>
    </row>
    <row r="264" spans="1:16" ht="14">
      <c r="A264" s="1231"/>
      <c r="B264" s="1244">
        <v>46008</v>
      </c>
      <c r="C264" s="1248"/>
      <c r="D264" s="1248"/>
      <c r="E264" s="1248"/>
      <c r="F264" s="1618"/>
      <c r="G264" s="1618"/>
      <c r="H264" s="1618"/>
      <c r="I264" s="1619">
        <f t="shared" si="4"/>
        <v>0</v>
      </c>
      <c r="J264" s="1249">
        <f t="shared" si="5"/>
        <v>138355</v>
      </c>
      <c r="K264" s="1249">
        <f>UFJ!I264</f>
        <v>325</v>
      </c>
      <c r="L264" s="1249">
        <f>三井住友!I264</f>
        <v>251515</v>
      </c>
      <c r="M264" s="1249">
        <f>paypay!H264</f>
        <v>21782</v>
      </c>
      <c r="N264" s="1249">
        <f>楽天!J264</f>
        <v>0</v>
      </c>
      <c r="O264" s="1620">
        <f t="shared" si="3"/>
        <v>411977</v>
      </c>
      <c r="P264" s="1272"/>
    </row>
    <row r="265" spans="1:16" ht="14">
      <c r="A265" s="1231"/>
      <c r="B265" s="1244">
        <v>46009</v>
      </c>
      <c r="C265" s="1248"/>
      <c r="D265" s="1248"/>
      <c r="E265" s="1248"/>
      <c r="F265" s="1618"/>
      <c r="G265" s="1618"/>
      <c r="H265" s="1618"/>
      <c r="I265" s="1619">
        <f t="shared" si="4"/>
        <v>0</v>
      </c>
      <c r="J265" s="1249">
        <f t="shared" si="5"/>
        <v>138355</v>
      </c>
      <c r="K265" s="1249">
        <f>UFJ!I265</f>
        <v>325</v>
      </c>
      <c r="L265" s="1249">
        <f>三井住友!I265</f>
        <v>251515</v>
      </c>
      <c r="M265" s="1249">
        <f>paypay!H265</f>
        <v>18782</v>
      </c>
      <c r="N265" s="1249">
        <f>楽天!J265</f>
        <v>0</v>
      </c>
      <c r="O265" s="1620">
        <f t="shared" si="3"/>
        <v>408977</v>
      </c>
      <c r="P265" s="1272"/>
    </row>
    <row r="266" spans="1:16" ht="14">
      <c r="A266" s="1231"/>
      <c r="B266" s="1244">
        <v>46010</v>
      </c>
      <c r="C266" s="1248"/>
      <c r="D266" s="1248"/>
      <c r="E266" s="1248"/>
      <c r="F266" s="1618"/>
      <c r="G266" s="1618"/>
      <c r="H266" s="1618"/>
      <c r="I266" s="1619">
        <f t="shared" si="4"/>
        <v>0</v>
      </c>
      <c r="J266" s="1249">
        <f t="shared" si="5"/>
        <v>138355</v>
      </c>
      <c r="K266" s="1249">
        <f>UFJ!I266</f>
        <v>325</v>
      </c>
      <c r="L266" s="1249">
        <f>三井住友!I266</f>
        <v>251515</v>
      </c>
      <c r="M266" s="1249">
        <f>paypay!H266</f>
        <v>17832</v>
      </c>
      <c r="N266" s="1249">
        <f>楽天!J266</f>
        <v>0</v>
      </c>
      <c r="O266" s="1620">
        <f t="shared" si="3"/>
        <v>408027</v>
      </c>
      <c r="P266" s="1272"/>
    </row>
    <row r="267" spans="1:16" ht="14">
      <c r="A267" s="1231"/>
      <c r="B267" s="1244">
        <v>46011</v>
      </c>
      <c r="C267" s="1248"/>
      <c r="D267" s="1248"/>
      <c r="E267" s="1248"/>
      <c r="F267" s="1618"/>
      <c r="G267" s="1618"/>
      <c r="H267" s="1618"/>
      <c r="I267" s="1619">
        <f t="shared" si="4"/>
        <v>0</v>
      </c>
      <c r="J267" s="1249">
        <f t="shared" si="5"/>
        <v>138355</v>
      </c>
      <c r="K267" s="1249">
        <f>UFJ!I267</f>
        <v>325</v>
      </c>
      <c r="L267" s="1249">
        <f>三井住友!I267</f>
        <v>251515</v>
      </c>
      <c r="M267" s="1249">
        <f>paypay!H267</f>
        <v>17387</v>
      </c>
      <c r="N267" s="1249">
        <f>楽天!J267</f>
        <v>0</v>
      </c>
      <c r="O267" s="1620">
        <f t="shared" si="3"/>
        <v>407582</v>
      </c>
      <c r="P267" s="1272"/>
    </row>
    <row r="268" spans="1:16" ht="14">
      <c r="A268" s="1231"/>
      <c r="B268" s="1244">
        <v>46012</v>
      </c>
      <c r="C268" s="1248"/>
      <c r="D268" s="1248"/>
      <c r="E268" s="1248"/>
      <c r="F268" s="1618"/>
      <c r="G268" s="1618"/>
      <c r="H268" s="1618"/>
      <c r="I268" s="1619">
        <f t="shared" si="4"/>
        <v>0</v>
      </c>
      <c r="J268" s="1249">
        <f t="shared" si="5"/>
        <v>138355</v>
      </c>
      <c r="K268" s="1249">
        <f>UFJ!I268</f>
        <v>325</v>
      </c>
      <c r="L268" s="1249">
        <f>三井住友!I268</f>
        <v>251515</v>
      </c>
      <c r="M268" s="1249">
        <f>paypay!H268</f>
        <v>5099</v>
      </c>
      <c r="N268" s="1249">
        <f>楽天!J268</f>
        <v>0</v>
      </c>
      <c r="O268" s="1620">
        <f t="shared" si="3"/>
        <v>395294</v>
      </c>
      <c r="P268" s="1272"/>
    </row>
    <row r="269" spans="1:16" ht="14">
      <c r="A269" s="1231"/>
      <c r="B269" s="1244">
        <v>46013</v>
      </c>
      <c r="C269" s="1248">
        <v>-5000</v>
      </c>
      <c r="D269" s="1248"/>
      <c r="E269" s="1248"/>
      <c r="F269" s="1618"/>
      <c r="G269" s="1618"/>
      <c r="H269" s="1618"/>
      <c r="I269" s="1619">
        <f t="shared" si="4"/>
        <v>-5000</v>
      </c>
      <c r="J269" s="1249">
        <f t="shared" si="5"/>
        <v>133355</v>
      </c>
      <c r="K269" s="1249">
        <f>UFJ!I269</f>
        <v>325</v>
      </c>
      <c r="L269" s="1249">
        <f>三井住友!I269</f>
        <v>251515</v>
      </c>
      <c r="M269" s="1249">
        <f>paypay!H269</f>
        <v>5010</v>
      </c>
      <c r="N269" s="1249">
        <f>楽天!J269</f>
        <v>0</v>
      </c>
      <c r="O269" s="1620">
        <f t="shared" si="3"/>
        <v>390205</v>
      </c>
      <c r="P269" s="1272"/>
    </row>
    <row r="270" spans="1:16" ht="14">
      <c r="A270" s="1231"/>
      <c r="B270" s="1244">
        <v>46014</v>
      </c>
      <c r="C270" s="1248">
        <v>-1000</v>
      </c>
      <c r="D270" s="1248"/>
      <c r="E270" s="1248"/>
      <c r="F270" s="1618"/>
      <c r="G270" s="1618"/>
      <c r="H270" s="1618"/>
      <c r="I270" s="1619">
        <f t="shared" si="4"/>
        <v>-1000</v>
      </c>
      <c r="J270" s="1249">
        <f t="shared" si="5"/>
        <v>132355</v>
      </c>
      <c r="K270" s="1249">
        <f>UFJ!I270</f>
        <v>325</v>
      </c>
      <c r="L270" s="1249">
        <f>三井住友!I270</f>
        <v>251515</v>
      </c>
      <c r="M270" s="1249">
        <f>paypay!H270</f>
        <v>935</v>
      </c>
      <c r="N270" s="1249">
        <f>楽天!J270</f>
        <v>0</v>
      </c>
      <c r="O270" s="1620">
        <f t="shared" si="3"/>
        <v>385130</v>
      </c>
      <c r="P270" s="1272"/>
    </row>
    <row r="271" spans="1:16" ht="14">
      <c r="A271" s="1231"/>
      <c r="B271" s="1244">
        <v>46015</v>
      </c>
      <c r="C271" s="1248"/>
      <c r="D271" s="1248"/>
      <c r="E271" s="1248"/>
      <c r="F271" s="1618"/>
      <c r="G271" s="1618"/>
      <c r="H271" s="1618"/>
      <c r="I271" s="1619">
        <f t="shared" si="4"/>
        <v>0</v>
      </c>
      <c r="J271" s="1249">
        <f t="shared" si="5"/>
        <v>132355</v>
      </c>
      <c r="K271" s="1249">
        <f>UFJ!I271</f>
        <v>325</v>
      </c>
      <c r="L271" s="1249">
        <f>三井住友!I271</f>
        <v>251515</v>
      </c>
      <c r="M271" s="1249">
        <f>paypay!H271</f>
        <v>935</v>
      </c>
      <c r="N271" s="1249">
        <f>楽天!J271</f>
        <v>0</v>
      </c>
      <c r="O271" s="1620">
        <f t="shared" si="3"/>
        <v>385130</v>
      </c>
      <c r="P271" s="1272"/>
    </row>
    <row r="272" spans="1:16" ht="14">
      <c r="A272" s="1231"/>
      <c r="B272" s="1244">
        <v>46016</v>
      </c>
      <c r="C272" s="1248"/>
      <c r="D272" s="1248"/>
      <c r="E272" s="1248"/>
      <c r="F272" s="1618"/>
      <c r="G272" s="1618"/>
      <c r="H272" s="1618"/>
      <c r="I272" s="1619">
        <f t="shared" si="4"/>
        <v>0</v>
      </c>
      <c r="J272" s="1249">
        <f t="shared" si="5"/>
        <v>132355</v>
      </c>
      <c r="K272" s="1249">
        <f>UFJ!I272</f>
        <v>325</v>
      </c>
      <c r="L272" s="1249">
        <f>三井住友!I272</f>
        <v>251515</v>
      </c>
      <c r="M272" s="1249">
        <f>paypay!H272</f>
        <v>935</v>
      </c>
      <c r="N272" s="1249">
        <f>楽天!J272</f>
        <v>0</v>
      </c>
      <c r="O272" s="1620">
        <f t="shared" si="3"/>
        <v>385130</v>
      </c>
      <c r="P272" s="1272"/>
    </row>
    <row r="273" spans="1:16" ht="14">
      <c r="A273" s="1231"/>
      <c r="B273" s="1244">
        <v>46017</v>
      </c>
      <c r="C273" s="1248"/>
      <c r="D273" s="1248"/>
      <c r="E273" s="1248"/>
      <c r="F273" s="1618">
        <v>121380</v>
      </c>
      <c r="G273" s="1618"/>
      <c r="H273" s="1618"/>
      <c r="I273" s="1619">
        <f t="shared" si="4"/>
        <v>121380</v>
      </c>
      <c r="J273" s="1249">
        <f t="shared" si="5"/>
        <v>253735</v>
      </c>
      <c r="K273" s="1249">
        <f>UFJ!I273</f>
        <v>325</v>
      </c>
      <c r="L273" s="1249">
        <f>三井住友!I273</f>
        <v>252015</v>
      </c>
      <c r="M273" s="1249">
        <f>paypay!H273</f>
        <v>935</v>
      </c>
      <c r="N273" s="1249">
        <f>楽天!J273</f>
        <v>0</v>
      </c>
      <c r="O273" s="1620">
        <f t="shared" si="3"/>
        <v>507010</v>
      </c>
      <c r="P273" s="1272"/>
    </row>
    <row r="274" spans="1:16" ht="14">
      <c r="A274" s="1231"/>
      <c r="B274" s="1244">
        <v>46018</v>
      </c>
      <c r="C274" s="1248">
        <v>-2000</v>
      </c>
      <c r="D274" s="1248">
        <v>-60355</v>
      </c>
      <c r="E274" s="1248"/>
      <c r="F274" s="1618"/>
      <c r="G274" s="1618"/>
      <c r="H274" s="1618"/>
      <c r="I274" s="1619">
        <f t="shared" si="4"/>
        <v>-62355</v>
      </c>
      <c r="J274" s="1249">
        <f t="shared" si="5"/>
        <v>191380</v>
      </c>
      <c r="K274" s="1249">
        <f>UFJ!I274</f>
        <v>325</v>
      </c>
      <c r="L274" s="1249">
        <f>三井住友!I274</f>
        <v>21546</v>
      </c>
      <c r="M274" s="1249">
        <f>paypay!H274</f>
        <v>1941</v>
      </c>
      <c r="N274" s="1249">
        <f>楽天!J274</f>
        <v>0</v>
      </c>
      <c r="O274" s="1620">
        <f t="shared" si="3"/>
        <v>215192</v>
      </c>
      <c r="P274" s="1272"/>
    </row>
    <row r="275" spans="1:16" ht="14">
      <c r="A275" s="1231"/>
      <c r="B275" s="1244">
        <v>46019</v>
      </c>
      <c r="C275" s="1248"/>
      <c r="D275" s="1248"/>
      <c r="E275" s="1248"/>
      <c r="F275" s="1618"/>
      <c r="G275" s="1618"/>
      <c r="H275" s="1618"/>
      <c r="I275" s="1619">
        <f t="shared" si="4"/>
        <v>0</v>
      </c>
      <c r="J275" s="1249">
        <f t="shared" si="5"/>
        <v>191380</v>
      </c>
      <c r="K275" s="1249">
        <f>UFJ!I275</f>
        <v>325</v>
      </c>
      <c r="L275" s="1249">
        <f>三井住友!I275</f>
        <v>21546</v>
      </c>
      <c r="M275" s="1249">
        <f>paypay!H275</f>
        <v>2480</v>
      </c>
      <c r="N275" s="1249">
        <f>楽天!J275</f>
        <v>0</v>
      </c>
      <c r="O275" s="1620">
        <f t="shared" si="3"/>
        <v>215731</v>
      </c>
      <c r="P275" s="1272"/>
    </row>
    <row r="276" spans="1:16" ht="14">
      <c r="A276" s="1231"/>
      <c r="B276" s="1244">
        <v>46020</v>
      </c>
      <c r="C276" s="1248"/>
      <c r="D276" s="1621">
        <v>-129987</v>
      </c>
      <c r="E276" s="1248"/>
      <c r="F276" s="1618"/>
      <c r="G276" s="1618"/>
      <c r="H276" s="1618"/>
      <c r="I276" s="1619">
        <f t="shared" si="4"/>
        <v>-129987</v>
      </c>
      <c r="J276" s="1249">
        <f t="shared" si="5"/>
        <v>61393</v>
      </c>
      <c r="K276" s="1249">
        <f>UFJ!I276</f>
        <v>325</v>
      </c>
      <c r="L276" s="1249">
        <f>三井住友!I276</f>
        <v>21546</v>
      </c>
      <c r="M276" s="1249">
        <f>paypay!H276</f>
        <v>7280</v>
      </c>
      <c r="N276" s="1249">
        <f>楽天!J276</f>
        <v>0</v>
      </c>
      <c r="O276" s="1620">
        <f t="shared" si="3"/>
        <v>90544</v>
      </c>
      <c r="P276" s="1272"/>
    </row>
    <row r="277" spans="1:16" ht="14">
      <c r="A277" s="1231"/>
      <c r="B277" s="1244">
        <v>46021</v>
      </c>
      <c r="C277" s="1248"/>
      <c r="D277" s="1248"/>
      <c r="E277" s="1248"/>
      <c r="F277" s="1618"/>
      <c r="G277" s="1618"/>
      <c r="H277" s="1618"/>
      <c r="I277" s="1619">
        <f t="shared" si="4"/>
        <v>0</v>
      </c>
      <c r="J277" s="1249">
        <f t="shared" si="5"/>
        <v>61393</v>
      </c>
      <c r="K277" s="1249">
        <f>UFJ!I277</f>
        <v>325</v>
      </c>
      <c r="L277" s="1249">
        <f>三井住友!I277</f>
        <v>27387</v>
      </c>
      <c r="M277" s="1249">
        <f>paypay!H277</f>
        <v>18762</v>
      </c>
      <c r="N277" s="1249">
        <f>楽天!J277</f>
        <v>0</v>
      </c>
      <c r="O277" s="1620">
        <f t="shared" si="3"/>
        <v>107867</v>
      </c>
      <c r="P277" s="1272"/>
    </row>
    <row r="278" spans="1:16" ht="14">
      <c r="A278" s="1231"/>
      <c r="B278" s="1259">
        <v>46022</v>
      </c>
      <c r="C278" s="1263">
        <v>-3000</v>
      </c>
      <c r="D278" s="1263"/>
      <c r="E278" s="1263"/>
      <c r="F278" s="1622"/>
      <c r="G278" s="1622"/>
      <c r="H278" s="1622"/>
      <c r="I278" s="1623">
        <f t="shared" si="4"/>
        <v>-3000</v>
      </c>
      <c r="J278" s="1264">
        <f t="shared" si="5"/>
        <v>58393</v>
      </c>
      <c r="K278" s="1264">
        <f>UFJ!I278</f>
        <v>325</v>
      </c>
      <c r="L278" s="1249">
        <f>三井住友!I278</f>
        <v>27387</v>
      </c>
      <c r="M278" s="1264">
        <f>paypay!H278</f>
        <v>1733</v>
      </c>
      <c r="N278" s="1249">
        <f>楽天!J278</f>
        <v>0</v>
      </c>
      <c r="O278" s="1620">
        <f t="shared" si="3"/>
        <v>87838</v>
      </c>
      <c r="P278" s="1272"/>
    </row>
    <row r="279" spans="1:16" ht="14">
      <c r="A279" s="1231"/>
      <c r="B279" s="1244">
        <v>46023</v>
      </c>
      <c r="C279" s="1248"/>
      <c r="D279" s="1248"/>
      <c r="E279" s="1248">
        <v>-20000</v>
      </c>
      <c r="F279" s="1618"/>
      <c r="G279" s="1618"/>
      <c r="H279" s="1618"/>
      <c r="I279" s="1619">
        <f t="shared" si="4"/>
        <v>-20000</v>
      </c>
      <c r="J279" s="1249">
        <f t="shared" si="5"/>
        <v>38393</v>
      </c>
      <c r="K279" s="1249">
        <f>UFJ!I279</f>
        <v>325</v>
      </c>
      <c r="L279" s="1625">
        <f>三井住友!I279</f>
        <v>27387</v>
      </c>
      <c r="M279" s="1249">
        <f>paypay!H279</f>
        <v>5283</v>
      </c>
      <c r="N279" s="1625">
        <f>楽天!J279</f>
        <v>0</v>
      </c>
      <c r="O279" s="1627">
        <f t="shared" si="3"/>
        <v>71388</v>
      </c>
      <c r="P279" s="1272"/>
    </row>
    <row r="280" spans="1:16" ht="14">
      <c r="A280" s="1231"/>
      <c r="B280" s="1244">
        <v>46024</v>
      </c>
      <c r="C280" s="1248">
        <v>-220</v>
      </c>
      <c r="D280" s="1248"/>
      <c r="E280" s="1248"/>
      <c r="F280" s="1618"/>
      <c r="G280" s="1618"/>
      <c r="H280" s="1618">
        <v>27000</v>
      </c>
      <c r="I280" s="1619">
        <f t="shared" si="4"/>
        <v>26780</v>
      </c>
      <c r="J280" s="1249">
        <f t="shared" si="5"/>
        <v>65173</v>
      </c>
      <c r="K280" s="1249">
        <f>UFJ!I280</f>
        <v>325</v>
      </c>
      <c r="L280" s="1249">
        <f>三井住友!I280</f>
        <v>27387</v>
      </c>
      <c r="M280" s="1249">
        <f>paypay!H280</f>
        <v>4208</v>
      </c>
      <c r="N280" s="1249">
        <f>楽天!J280</f>
        <v>0</v>
      </c>
      <c r="O280" s="1620">
        <f t="shared" si="3"/>
        <v>97093</v>
      </c>
      <c r="P280" s="1272"/>
    </row>
    <row r="281" spans="1:16" ht="14">
      <c r="A281" s="1231"/>
      <c r="B281" s="1244">
        <v>46025</v>
      </c>
      <c r="C281" s="1248"/>
      <c r="D281" s="1248"/>
      <c r="E281" s="1248"/>
      <c r="F281" s="1618"/>
      <c r="G281" s="1618"/>
      <c r="H281" s="1618"/>
      <c r="I281" s="1619">
        <f t="shared" si="4"/>
        <v>0</v>
      </c>
      <c r="J281" s="1249">
        <f t="shared" si="5"/>
        <v>65173</v>
      </c>
      <c r="K281" s="1249">
        <f>UFJ!I281</f>
        <v>325</v>
      </c>
      <c r="L281" s="1249">
        <f>三井住友!I281</f>
        <v>27387</v>
      </c>
      <c r="M281" s="1249">
        <f>paypay!H281</f>
        <v>4208</v>
      </c>
      <c r="N281" s="1249">
        <f>楽天!J281</f>
        <v>0</v>
      </c>
      <c r="O281" s="1620">
        <f t="shared" si="3"/>
        <v>97093</v>
      </c>
      <c r="P281" s="1272"/>
    </row>
    <row r="282" spans="1:16" ht="14">
      <c r="A282" s="1231"/>
      <c r="B282" s="1244">
        <v>46026</v>
      </c>
      <c r="C282" s="1248">
        <v>-3000</v>
      </c>
      <c r="D282" s="1248"/>
      <c r="E282" s="1248"/>
      <c r="F282" s="1618"/>
      <c r="G282" s="1618"/>
      <c r="H282" s="1618"/>
      <c r="I282" s="1619">
        <f t="shared" si="4"/>
        <v>-3000</v>
      </c>
      <c r="J282" s="1249">
        <f t="shared" si="5"/>
        <v>62173</v>
      </c>
      <c r="K282" s="1249">
        <f>UFJ!I282</f>
        <v>325</v>
      </c>
      <c r="L282" s="1249">
        <f>三井住友!I282</f>
        <v>27387</v>
      </c>
      <c r="M282" s="1249">
        <f>paypay!H282</f>
        <v>759</v>
      </c>
      <c r="N282" s="1249">
        <f>楽天!J282</f>
        <v>0</v>
      </c>
      <c r="O282" s="1620">
        <f t="shared" si="3"/>
        <v>90644</v>
      </c>
      <c r="P282" s="1272"/>
    </row>
    <row r="283" spans="1:16" ht="14">
      <c r="A283" s="1231"/>
      <c r="B283" s="1244">
        <v>46027</v>
      </c>
      <c r="C283" s="1248"/>
      <c r="D283" s="1248">
        <v>-11400</v>
      </c>
      <c r="E283" s="1248"/>
      <c r="F283" s="1618"/>
      <c r="G283" s="1618"/>
      <c r="H283" s="1618"/>
      <c r="I283" s="1619">
        <f t="shared" si="4"/>
        <v>-11400</v>
      </c>
      <c r="J283" s="1249">
        <f t="shared" si="5"/>
        <v>50773</v>
      </c>
      <c r="K283" s="1249">
        <f>UFJ!I283</f>
        <v>325</v>
      </c>
      <c r="L283" s="1249">
        <f>三井住友!I283</f>
        <v>27387</v>
      </c>
      <c r="M283" s="1249">
        <f>paypay!H283</f>
        <v>759</v>
      </c>
      <c r="N283" s="1249">
        <f>楽天!J283</f>
        <v>0</v>
      </c>
      <c r="O283" s="1620">
        <f t="shared" si="3"/>
        <v>79244</v>
      </c>
      <c r="P283" s="1272"/>
    </row>
    <row r="284" spans="1:16" ht="14">
      <c r="A284" s="1231"/>
      <c r="B284" s="1244">
        <v>46028</v>
      </c>
      <c r="C284" s="1248"/>
      <c r="D284" s="1248"/>
      <c r="E284" s="1248"/>
      <c r="F284" s="1618"/>
      <c r="G284" s="1618"/>
      <c r="H284" s="1618"/>
      <c r="I284" s="1619">
        <f t="shared" si="4"/>
        <v>0</v>
      </c>
      <c r="J284" s="1249">
        <f t="shared" si="5"/>
        <v>50773</v>
      </c>
      <c r="K284" s="1249">
        <f>UFJ!I284</f>
        <v>325</v>
      </c>
      <c r="L284" s="1249">
        <f>三井住友!I284</f>
        <v>55877</v>
      </c>
      <c r="M284" s="1249">
        <f>paypay!H284</f>
        <v>759</v>
      </c>
      <c r="N284" s="1249">
        <f>楽天!J284</f>
        <v>0</v>
      </c>
      <c r="O284" s="1620">
        <f t="shared" si="3"/>
        <v>107734</v>
      </c>
      <c r="P284" s="1272"/>
    </row>
    <row r="285" spans="1:16" ht="14">
      <c r="A285" s="1231"/>
      <c r="B285" s="1244">
        <v>46029</v>
      </c>
      <c r="C285" s="1248"/>
      <c r="D285" s="1248"/>
      <c r="E285" s="1248"/>
      <c r="F285" s="1618"/>
      <c r="G285" s="1618"/>
      <c r="H285" s="1618"/>
      <c r="I285" s="1619">
        <f t="shared" si="4"/>
        <v>0</v>
      </c>
      <c r="J285" s="1249">
        <f t="shared" si="5"/>
        <v>50773</v>
      </c>
      <c r="K285" s="1249">
        <f>UFJ!I285</f>
        <v>325</v>
      </c>
      <c r="L285" s="1249">
        <f>三井住友!I285</f>
        <v>55877</v>
      </c>
      <c r="M285" s="1249">
        <f>paypay!H285</f>
        <v>759</v>
      </c>
      <c r="N285" s="1249">
        <f>楽天!J285</f>
        <v>0</v>
      </c>
      <c r="O285" s="1620">
        <f t="shared" si="3"/>
        <v>107734</v>
      </c>
      <c r="P285" s="1272"/>
    </row>
    <row r="286" spans="1:16" ht="14">
      <c r="A286" s="1231"/>
      <c r="B286" s="1244">
        <v>46030</v>
      </c>
      <c r="C286" s="1248"/>
      <c r="D286" s="1248"/>
      <c r="E286" s="1248"/>
      <c r="F286" s="1618"/>
      <c r="G286" s="1618"/>
      <c r="H286" s="1618"/>
      <c r="I286" s="1619">
        <f t="shared" si="4"/>
        <v>0</v>
      </c>
      <c r="J286" s="1249">
        <f t="shared" si="5"/>
        <v>50773</v>
      </c>
      <c r="K286" s="1249">
        <f>UFJ!I286</f>
        <v>325</v>
      </c>
      <c r="L286" s="1249">
        <f>三井住友!I286</f>
        <v>55877</v>
      </c>
      <c r="M286" s="1249">
        <f>paypay!H286</f>
        <v>759</v>
      </c>
      <c r="N286" s="1249">
        <f>楽天!J286</f>
        <v>0</v>
      </c>
      <c r="O286" s="1620">
        <f t="shared" si="3"/>
        <v>107734</v>
      </c>
      <c r="P286" s="1272"/>
    </row>
    <row r="287" spans="1:16" ht="14">
      <c r="A287" s="1231"/>
      <c r="B287" s="1244">
        <v>46031</v>
      </c>
      <c r="C287" s="1248"/>
      <c r="D287" s="1248"/>
      <c r="E287" s="1248"/>
      <c r="F287" s="1618"/>
      <c r="G287" s="1618"/>
      <c r="H287" s="1618"/>
      <c r="I287" s="1619">
        <f t="shared" si="4"/>
        <v>0</v>
      </c>
      <c r="J287" s="1249">
        <f t="shared" si="5"/>
        <v>50773</v>
      </c>
      <c r="K287" s="1249">
        <f>UFJ!I287</f>
        <v>325</v>
      </c>
      <c r="L287" s="1249">
        <f>三井住友!I287</f>
        <v>55877</v>
      </c>
      <c r="M287" s="1249">
        <f>paypay!H287</f>
        <v>759</v>
      </c>
      <c r="N287" s="1249">
        <f>楽天!J287</f>
        <v>0</v>
      </c>
      <c r="O287" s="1620">
        <f t="shared" si="3"/>
        <v>107734</v>
      </c>
      <c r="P287" s="1272"/>
    </row>
    <row r="288" spans="1:16" ht="14">
      <c r="A288" s="1231"/>
      <c r="B288" s="1244">
        <v>46032</v>
      </c>
      <c r="C288" s="1248"/>
      <c r="D288" s="1248"/>
      <c r="E288" s="1248"/>
      <c r="F288" s="1618"/>
      <c r="G288" s="1618"/>
      <c r="H288" s="1618"/>
      <c r="I288" s="1619">
        <f t="shared" si="4"/>
        <v>0</v>
      </c>
      <c r="J288" s="1249">
        <f t="shared" si="5"/>
        <v>50773</v>
      </c>
      <c r="K288" s="1249">
        <f>UFJ!I288</f>
        <v>325</v>
      </c>
      <c r="L288" s="1249">
        <f>三井住友!I288</f>
        <v>55877</v>
      </c>
      <c r="M288" s="1249">
        <f>paypay!H288</f>
        <v>759</v>
      </c>
      <c r="N288" s="1249">
        <f>楽天!J288</f>
        <v>0</v>
      </c>
      <c r="O288" s="1620">
        <f t="shared" si="3"/>
        <v>107734</v>
      </c>
      <c r="P288" s="1272"/>
    </row>
    <row r="289" spans="1:16" ht="14">
      <c r="A289" s="1231"/>
      <c r="B289" s="1244">
        <v>46033</v>
      </c>
      <c r="C289" s="1248"/>
      <c r="D289" s="1248"/>
      <c r="E289" s="1248"/>
      <c r="F289" s="1618"/>
      <c r="G289" s="1618"/>
      <c r="H289" s="1618"/>
      <c r="I289" s="1619">
        <f t="shared" si="4"/>
        <v>0</v>
      </c>
      <c r="J289" s="1249">
        <f t="shared" si="5"/>
        <v>50773</v>
      </c>
      <c r="K289" s="1249">
        <f>UFJ!I289</f>
        <v>325</v>
      </c>
      <c r="L289" s="1249">
        <f>三井住友!I289</f>
        <v>55877</v>
      </c>
      <c r="M289" s="1249">
        <f>paypay!H289</f>
        <v>759</v>
      </c>
      <c r="N289" s="1249">
        <f>楽天!J289</f>
        <v>0</v>
      </c>
      <c r="O289" s="1620">
        <f t="shared" si="3"/>
        <v>107734</v>
      </c>
      <c r="P289" s="1272"/>
    </row>
    <row r="290" spans="1:16" ht="14">
      <c r="A290" s="1231"/>
      <c r="B290" s="1244">
        <v>46034</v>
      </c>
      <c r="C290" s="1248"/>
      <c r="D290" s="1248"/>
      <c r="E290" s="1248"/>
      <c r="F290" s="1618"/>
      <c r="G290" s="1618"/>
      <c r="H290" s="1618"/>
      <c r="I290" s="1619">
        <f t="shared" si="4"/>
        <v>0</v>
      </c>
      <c r="J290" s="1249">
        <f t="shared" si="5"/>
        <v>50773</v>
      </c>
      <c r="K290" s="1249">
        <f>UFJ!I290</f>
        <v>325</v>
      </c>
      <c r="L290" s="1249">
        <f>三井住友!I290</f>
        <v>55877</v>
      </c>
      <c r="M290" s="1249">
        <f>paypay!H290</f>
        <v>759</v>
      </c>
      <c r="N290" s="1249">
        <f>楽天!J290</f>
        <v>0</v>
      </c>
      <c r="O290" s="1620">
        <f t="shared" si="3"/>
        <v>107734</v>
      </c>
      <c r="P290" s="1272"/>
    </row>
    <row r="291" spans="1:16" ht="14">
      <c r="A291" s="1231"/>
      <c r="B291" s="1244">
        <v>46035</v>
      </c>
      <c r="C291" s="1248"/>
      <c r="D291" s="1248"/>
      <c r="E291" s="1248"/>
      <c r="F291" s="1618"/>
      <c r="G291" s="1618"/>
      <c r="H291" s="1618"/>
      <c r="I291" s="1619">
        <f t="shared" si="4"/>
        <v>0</v>
      </c>
      <c r="J291" s="1249">
        <f t="shared" si="5"/>
        <v>50773</v>
      </c>
      <c r="K291" s="1249">
        <f>UFJ!I291</f>
        <v>325</v>
      </c>
      <c r="L291" s="1249">
        <f>三井住友!I291</f>
        <v>55877</v>
      </c>
      <c r="M291" s="1249">
        <f>paypay!H291</f>
        <v>759</v>
      </c>
      <c r="N291" s="1249">
        <f>楽天!J291</f>
        <v>0</v>
      </c>
      <c r="O291" s="1620">
        <f t="shared" si="3"/>
        <v>107734</v>
      </c>
      <c r="P291" s="1272"/>
    </row>
    <row r="292" spans="1:16" ht="14">
      <c r="A292" s="1231"/>
      <c r="B292" s="1244">
        <v>46036</v>
      </c>
      <c r="C292" s="1248"/>
      <c r="D292" s="1248"/>
      <c r="E292" s="1248">
        <v>-9000</v>
      </c>
      <c r="F292" s="1618"/>
      <c r="G292" s="1618"/>
      <c r="H292" s="1618"/>
      <c r="I292" s="1619">
        <f t="shared" si="4"/>
        <v>-9000</v>
      </c>
      <c r="J292" s="1249">
        <f t="shared" si="5"/>
        <v>41773</v>
      </c>
      <c r="K292" s="1249">
        <f>UFJ!I292</f>
        <v>325</v>
      </c>
      <c r="L292" s="1249">
        <f>三井住友!I292</f>
        <v>55877</v>
      </c>
      <c r="M292" s="1249">
        <f>paypay!H292</f>
        <v>759</v>
      </c>
      <c r="N292" s="1249">
        <f>楽天!J292</f>
        <v>0</v>
      </c>
      <c r="O292" s="1620">
        <f t="shared" si="3"/>
        <v>98734</v>
      </c>
      <c r="P292" s="1272"/>
    </row>
    <row r="293" spans="1:16" ht="14">
      <c r="A293" s="1231"/>
      <c r="B293" s="1244">
        <v>46037</v>
      </c>
      <c r="C293" s="1248">
        <v>-400110</v>
      </c>
      <c r="D293" s="1248"/>
      <c r="E293" s="1248"/>
      <c r="F293" s="1618"/>
      <c r="G293" s="1618">
        <v>561079</v>
      </c>
      <c r="H293" s="1618"/>
      <c r="I293" s="1619">
        <f t="shared" si="4"/>
        <v>160969</v>
      </c>
      <c r="J293" s="1249">
        <f t="shared" si="5"/>
        <v>202742</v>
      </c>
      <c r="K293" s="1249">
        <f>UFJ!I293</f>
        <v>325</v>
      </c>
      <c r="L293" s="1249">
        <f>三井住友!I293</f>
        <v>455877</v>
      </c>
      <c r="M293" s="1249">
        <f>paypay!H293</f>
        <v>559</v>
      </c>
      <c r="N293" s="1249">
        <f>楽天!J293</f>
        <v>0</v>
      </c>
      <c r="O293" s="1620">
        <f t="shared" si="3"/>
        <v>659503</v>
      </c>
      <c r="P293" s="1272"/>
    </row>
    <row r="294" spans="1:16" ht="14">
      <c r="A294" s="1231"/>
      <c r="B294" s="1244">
        <v>46038</v>
      </c>
      <c r="C294" s="1248">
        <v>-10000</v>
      </c>
      <c r="D294" s="1248"/>
      <c r="E294" s="1248"/>
      <c r="F294" s="1618"/>
      <c r="G294" s="1618"/>
      <c r="H294" s="1618"/>
      <c r="I294" s="1619">
        <f t="shared" si="4"/>
        <v>-10000</v>
      </c>
      <c r="J294" s="1249">
        <f t="shared" si="5"/>
        <v>192742</v>
      </c>
      <c r="K294" s="1249">
        <f>UFJ!I294</f>
        <v>325</v>
      </c>
      <c r="L294" s="1249">
        <f>三井住友!I294</f>
        <v>455877</v>
      </c>
      <c r="M294" s="1249">
        <f>paypay!H294</f>
        <v>8486</v>
      </c>
      <c r="N294" s="1249">
        <f>楽天!J294</f>
        <v>0</v>
      </c>
      <c r="O294" s="1620">
        <f t="shared" si="3"/>
        <v>657430</v>
      </c>
      <c r="P294" s="1272"/>
    </row>
    <row r="295" spans="1:16" ht="14">
      <c r="A295" s="1231"/>
      <c r="B295" s="1244">
        <v>46039</v>
      </c>
      <c r="C295" s="1248">
        <v>-5000</v>
      </c>
      <c r="D295" s="1248"/>
      <c r="E295" s="1248"/>
      <c r="F295" s="1618"/>
      <c r="G295" s="1618"/>
      <c r="H295" s="1618"/>
      <c r="I295" s="1619">
        <f t="shared" si="4"/>
        <v>-5000</v>
      </c>
      <c r="J295" s="1249">
        <f t="shared" si="5"/>
        <v>187742</v>
      </c>
      <c r="K295" s="1249">
        <f>UFJ!I295</f>
        <v>325</v>
      </c>
      <c r="L295" s="1249">
        <f>三井住友!I295</f>
        <v>455877</v>
      </c>
      <c r="M295" s="1249">
        <f>paypay!H295</f>
        <v>4353</v>
      </c>
      <c r="N295" s="1249">
        <f>楽天!J295</f>
        <v>0</v>
      </c>
      <c r="O295" s="1620">
        <f t="shared" si="3"/>
        <v>648297</v>
      </c>
      <c r="P295" s="1272"/>
    </row>
    <row r="296" spans="1:16" ht="14">
      <c r="A296" s="1231"/>
      <c r="B296" s="1244">
        <v>46040</v>
      </c>
      <c r="C296" s="1248"/>
      <c r="D296" s="1248"/>
      <c r="E296" s="1248"/>
      <c r="F296" s="1618"/>
      <c r="G296" s="1618"/>
      <c r="H296" s="1618"/>
      <c r="I296" s="1619">
        <f t="shared" si="4"/>
        <v>0</v>
      </c>
      <c r="J296" s="1249">
        <f t="shared" si="5"/>
        <v>187742</v>
      </c>
      <c r="K296" s="1249">
        <f>UFJ!I296</f>
        <v>325</v>
      </c>
      <c r="L296" s="1249">
        <f>三井住友!I296</f>
        <v>455877</v>
      </c>
      <c r="M296" s="1249">
        <f>paypay!H296</f>
        <v>573</v>
      </c>
      <c r="N296" s="1249">
        <f>楽天!J296</f>
        <v>0</v>
      </c>
      <c r="O296" s="1620">
        <f t="shared" si="3"/>
        <v>644517</v>
      </c>
      <c r="P296" s="1272"/>
    </row>
    <row r="297" spans="1:16" ht="14">
      <c r="A297" s="1231"/>
      <c r="B297" s="1244">
        <v>46041</v>
      </c>
      <c r="C297" s="1248">
        <v>-5000</v>
      </c>
      <c r="D297" s="1248"/>
      <c r="E297" s="1248"/>
      <c r="F297" s="1618"/>
      <c r="G297" s="1618"/>
      <c r="H297" s="1618"/>
      <c r="I297" s="1619">
        <f t="shared" si="4"/>
        <v>-5000</v>
      </c>
      <c r="J297" s="1249">
        <f t="shared" si="5"/>
        <v>182742</v>
      </c>
      <c r="K297" s="1249">
        <f>UFJ!I297</f>
        <v>325</v>
      </c>
      <c r="L297" s="1249">
        <f>三井住友!I297</f>
        <v>455877</v>
      </c>
      <c r="M297" s="1249">
        <f>paypay!H297</f>
        <v>2393</v>
      </c>
      <c r="N297" s="1249">
        <f>楽天!J297</f>
        <v>0</v>
      </c>
      <c r="O297" s="1620">
        <f t="shared" si="3"/>
        <v>641337</v>
      </c>
      <c r="P297" s="1272"/>
    </row>
    <row r="298" spans="1:16" ht="14">
      <c r="A298" s="1231"/>
      <c r="B298" s="1244">
        <v>46042</v>
      </c>
      <c r="C298" s="1248"/>
      <c r="D298" s="1248"/>
      <c r="E298" s="1248"/>
      <c r="F298" s="1618"/>
      <c r="G298" s="1618"/>
      <c r="H298" s="1618"/>
      <c r="I298" s="1619">
        <f t="shared" si="4"/>
        <v>0</v>
      </c>
      <c r="J298" s="1249">
        <f t="shared" si="5"/>
        <v>182742</v>
      </c>
      <c r="K298" s="1249">
        <f>UFJ!I298</f>
        <v>325</v>
      </c>
      <c r="L298" s="1249">
        <f>三井住友!I298</f>
        <v>455877</v>
      </c>
      <c r="M298" s="1249">
        <f>paypay!H298</f>
        <v>1685</v>
      </c>
      <c r="N298" s="1249">
        <f>楽天!J298</f>
        <v>0</v>
      </c>
      <c r="O298" s="1620">
        <f t="shared" si="3"/>
        <v>640629</v>
      </c>
      <c r="P298" s="1272"/>
    </row>
    <row r="299" spans="1:16" ht="14">
      <c r="A299" s="1231"/>
      <c r="B299" s="1244">
        <v>46043</v>
      </c>
      <c r="C299" s="1248"/>
      <c r="D299" s="1248"/>
      <c r="E299" s="1248"/>
      <c r="F299" s="1618"/>
      <c r="G299" s="1618"/>
      <c r="H299" s="1618"/>
      <c r="I299" s="1619">
        <f t="shared" si="4"/>
        <v>0</v>
      </c>
      <c r="J299" s="1249">
        <f t="shared" si="5"/>
        <v>182742</v>
      </c>
      <c r="K299" s="1249">
        <f>UFJ!I299</f>
        <v>325</v>
      </c>
      <c r="L299" s="1249">
        <f>三井住友!I299</f>
        <v>455877</v>
      </c>
      <c r="M299" s="1249">
        <f>paypay!H299</f>
        <v>1685</v>
      </c>
      <c r="N299" s="1249">
        <f>楽天!J299</f>
        <v>0</v>
      </c>
      <c r="O299" s="1620">
        <f t="shared" si="3"/>
        <v>640629</v>
      </c>
      <c r="P299" s="1272"/>
    </row>
    <row r="300" spans="1:16" ht="14">
      <c r="A300" s="1231"/>
      <c r="B300" s="1244">
        <v>46044</v>
      </c>
      <c r="C300" s="1248"/>
      <c r="D300" s="1248"/>
      <c r="E300" s="1248"/>
      <c r="F300" s="1618"/>
      <c r="G300" s="1618"/>
      <c r="H300" s="1618"/>
      <c r="I300" s="1619">
        <f t="shared" si="4"/>
        <v>0</v>
      </c>
      <c r="J300" s="1249">
        <f t="shared" si="5"/>
        <v>182742</v>
      </c>
      <c r="K300" s="1249">
        <f>UFJ!I300</f>
        <v>325</v>
      </c>
      <c r="L300" s="1249">
        <f>三井住友!I300</f>
        <v>474869</v>
      </c>
      <c r="M300" s="1249">
        <f>paypay!H300</f>
        <v>785</v>
      </c>
      <c r="N300" s="1249">
        <f>楽天!J300</f>
        <v>0</v>
      </c>
      <c r="O300" s="1620">
        <f t="shared" si="3"/>
        <v>658721</v>
      </c>
      <c r="P300" s="1272"/>
    </row>
    <row r="301" spans="1:16" ht="14">
      <c r="A301" s="1231"/>
      <c r="B301" s="1244">
        <v>46045</v>
      </c>
      <c r="C301" s="1248">
        <v>-5000</v>
      </c>
      <c r="D301" s="1248"/>
      <c r="E301" s="1248"/>
      <c r="F301" s="1618"/>
      <c r="G301" s="1618"/>
      <c r="H301" s="1618"/>
      <c r="I301" s="1619">
        <f t="shared" si="4"/>
        <v>-5000</v>
      </c>
      <c r="J301" s="1249">
        <f t="shared" si="5"/>
        <v>177742</v>
      </c>
      <c r="K301" s="1249">
        <f>UFJ!I301</f>
        <v>325</v>
      </c>
      <c r="L301" s="1249">
        <f>三井住友!I301</f>
        <v>500861</v>
      </c>
      <c r="M301" s="1249">
        <f>paypay!H301</f>
        <v>4885</v>
      </c>
      <c r="N301" s="1249">
        <f>楽天!J301</f>
        <v>0</v>
      </c>
      <c r="O301" s="1620">
        <f t="shared" si="3"/>
        <v>683813</v>
      </c>
      <c r="P301" s="1272"/>
    </row>
    <row r="302" spans="1:16" ht="14">
      <c r="A302" s="1231"/>
      <c r="B302" s="1244">
        <v>46046</v>
      </c>
      <c r="C302" s="1248"/>
      <c r="D302" s="1248"/>
      <c r="E302" s="1248"/>
      <c r="F302" s="1618"/>
      <c r="G302" s="1618"/>
      <c r="H302" s="1618"/>
      <c r="I302" s="1619">
        <f t="shared" si="4"/>
        <v>0</v>
      </c>
      <c r="J302" s="1249">
        <f t="shared" si="5"/>
        <v>177742</v>
      </c>
      <c r="K302" s="1249">
        <f>UFJ!I302</f>
        <v>325</v>
      </c>
      <c r="L302" s="1249">
        <f>三井住友!I302</f>
        <v>500861</v>
      </c>
      <c r="M302" s="1249">
        <f>paypay!H302</f>
        <v>6355</v>
      </c>
      <c r="N302" s="1249">
        <f>楽天!J302</f>
        <v>0</v>
      </c>
      <c r="O302" s="1620">
        <f t="shared" si="3"/>
        <v>685283</v>
      </c>
      <c r="P302" s="1272"/>
    </row>
    <row r="303" spans="1:16" ht="14">
      <c r="A303" s="1231"/>
      <c r="B303" s="1244">
        <v>46047</v>
      </c>
      <c r="C303" s="1248"/>
      <c r="D303" s="1248"/>
      <c r="E303" s="1248"/>
      <c r="F303" s="1618"/>
      <c r="G303" s="1618"/>
      <c r="H303" s="1618"/>
      <c r="I303" s="1619">
        <f t="shared" si="4"/>
        <v>0</v>
      </c>
      <c r="J303" s="1249">
        <f t="shared" si="5"/>
        <v>177742</v>
      </c>
      <c r="K303" s="1249">
        <f>UFJ!I303</f>
        <v>325</v>
      </c>
      <c r="L303" s="1249">
        <f>三井住友!I303</f>
        <v>500861</v>
      </c>
      <c r="M303" s="1249">
        <f>paypay!H303</f>
        <v>105</v>
      </c>
      <c r="N303" s="1249">
        <f>楽天!J303</f>
        <v>0</v>
      </c>
      <c r="O303" s="1620">
        <f t="shared" si="3"/>
        <v>679033</v>
      </c>
      <c r="P303" s="1272"/>
    </row>
    <row r="304" spans="1:16" ht="14">
      <c r="A304" s="1231"/>
      <c r="B304" s="1244">
        <v>46048</v>
      </c>
      <c r="C304" s="1248">
        <v>-10000</v>
      </c>
      <c r="D304" s="1248"/>
      <c r="E304" s="1248"/>
      <c r="F304" s="1618"/>
      <c r="G304" s="1618"/>
      <c r="H304" s="1618"/>
      <c r="I304" s="1619">
        <f t="shared" si="4"/>
        <v>-10000</v>
      </c>
      <c r="J304" s="1249">
        <f t="shared" si="5"/>
        <v>167742</v>
      </c>
      <c r="K304" s="1249">
        <f>UFJ!I304</f>
        <v>325</v>
      </c>
      <c r="L304" s="1249">
        <f>三井住友!I304</f>
        <v>500861</v>
      </c>
      <c r="M304" s="1249">
        <f>paypay!H304</f>
        <v>5035</v>
      </c>
      <c r="N304" s="1249">
        <f>楽天!J304</f>
        <v>0</v>
      </c>
      <c r="O304" s="1620">
        <f t="shared" si="3"/>
        <v>673963</v>
      </c>
      <c r="P304" s="1272"/>
    </row>
    <row r="305" spans="1:16" ht="14">
      <c r="A305" s="1231"/>
      <c r="B305" s="1244">
        <v>46049</v>
      </c>
      <c r="C305" s="1248"/>
      <c r="D305" s="1621">
        <v>-129987</v>
      </c>
      <c r="E305" s="1248"/>
      <c r="F305" s="1618"/>
      <c r="G305" s="1618"/>
      <c r="H305" s="1618"/>
      <c r="I305" s="1619">
        <f t="shared" si="4"/>
        <v>-129987</v>
      </c>
      <c r="J305" s="1249">
        <f t="shared" si="5"/>
        <v>37755</v>
      </c>
      <c r="K305" s="1249">
        <f>UFJ!I305</f>
        <v>325</v>
      </c>
      <c r="L305" s="1249">
        <f>三井住友!I305</f>
        <v>101026</v>
      </c>
      <c r="M305" s="1249">
        <f>paypay!H305</f>
        <v>3740</v>
      </c>
      <c r="N305" s="1249">
        <f>楽天!J305</f>
        <v>5187</v>
      </c>
      <c r="O305" s="1620">
        <f t="shared" si="3"/>
        <v>148033</v>
      </c>
      <c r="P305" s="1272"/>
    </row>
    <row r="306" spans="1:16" ht="14">
      <c r="A306" s="1231"/>
      <c r="B306" s="1244">
        <v>46050</v>
      </c>
      <c r="C306" s="1248">
        <v>-3000</v>
      </c>
      <c r="D306" s="1248"/>
      <c r="E306" s="1248"/>
      <c r="F306" s="1618"/>
      <c r="G306" s="1618"/>
      <c r="H306" s="1618"/>
      <c r="I306" s="1619">
        <f t="shared" si="4"/>
        <v>-3000</v>
      </c>
      <c r="J306" s="1249">
        <f t="shared" si="5"/>
        <v>34755</v>
      </c>
      <c r="K306" s="1249">
        <f>UFJ!I306</f>
        <v>325</v>
      </c>
      <c r="L306" s="1249">
        <f>三井住友!I306</f>
        <v>71026</v>
      </c>
      <c r="M306" s="1249">
        <f>paypay!H306</f>
        <v>4202</v>
      </c>
      <c r="N306" s="1249">
        <f>楽天!J306</f>
        <v>6555</v>
      </c>
      <c r="O306" s="1620">
        <f t="shared" si="3"/>
        <v>116863</v>
      </c>
      <c r="P306" s="1272"/>
    </row>
    <row r="307" spans="1:16" ht="14">
      <c r="A307" s="1231"/>
      <c r="B307" s="1244">
        <v>46051</v>
      </c>
      <c r="C307" s="1248"/>
      <c r="D307" s="1248"/>
      <c r="E307" s="1248"/>
      <c r="F307" s="1618"/>
      <c r="G307" s="1618"/>
      <c r="H307" s="1618"/>
      <c r="I307" s="1619">
        <f t="shared" si="4"/>
        <v>0</v>
      </c>
      <c r="J307" s="1249">
        <f t="shared" si="5"/>
        <v>34755</v>
      </c>
      <c r="K307" s="1249">
        <f>UFJ!I307</f>
        <v>325</v>
      </c>
      <c r="L307" s="1249">
        <f>三井住友!I307</f>
        <v>41026</v>
      </c>
      <c r="M307" s="1249">
        <f>paypay!H307</f>
        <v>2352</v>
      </c>
      <c r="N307" s="1249">
        <f>楽天!J307</f>
        <v>4388</v>
      </c>
      <c r="O307" s="1620">
        <f t="shared" si="3"/>
        <v>82846</v>
      </c>
      <c r="P307" s="1272"/>
    </row>
    <row r="308" spans="1:16" ht="14">
      <c r="A308" s="1231"/>
      <c r="B308" s="1244">
        <v>46052</v>
      </c>
      <c r="C308" s="1248"/>
      <c r="D308" s="1248"/>
      <c r="E308" s="1248"/>
      <c r="F308" s="1618"/>
      <c r="G308" s="1618"/>
      <c r="H308" s="1618"/>
      <c r="I308" s="1619">
        <f t="shared" si="4"/>
        <v>0</v>
      </c>
      <c r="J308" s="1249">
        <f t="shared" si="5"/>
        <v>34755</v>
      </c>
      <c r="K308" s="1249">
        <f>UFJ!I308</f>
        <v>325</v>
      </c>
      <c r="L308" s="1249">
        <f>三井住友!I308</f>
        <v>22576</v>
      </c>
      <c r="M308" s="1249">
        <f>paypay!H308</f>
        <v>3272</v>
      </c>
      <c r="N308" s="1249">
        <f>楽天!J308</f>
        <v>4388</v>
      </c>
      <c r="O308" s="1620">
        <f t="shared" si="3"/>
        <v>65316</v>
      </c>
      <c r="P308" s="1272"/>
    </row>
    <row r="309" spans="1:16" ht="14">
      <c r="A309" s="1231"/>
      <c r="B309" s="1259">
        <v>46053</v>
      </c>
      <c r="C309" s="1263"/>
      <c r="D309" s="1263"/>
      <c r="E309" s="1263"/>
      <c r="F309" s="1622"/>
      <c r="G309" s="1622"/>
      <c r="H309" s="1622"/>
      <c r="I309" s="1623">
        <f t="shared" si="4"/>
        <v>0</v>
      </c>
      <c r="J309" s="1264">
        <f t="shared" si="5"/>
        <v>34755</v>
      </c>
      <c r="K309" s="1264">
        <f>UFJ!I309</f>
        <v>325</v>
      </c>
      <c r="L309" s="1264">
        <f>三井住友!I309</f>
        <v>172576</v>
      </c>
      <c r="M309" s="1264">
        <f>paypay!H309</f>
        <v>3272</v>
      </c>
      <c r="N309" s="1264">
        <f>楽天!J309</f>
        <v>4388</v>
      </c>
      <c r="O309" s="1624">
        <f t="shared" si="3"/>
        <v>215316</v>
      </c>
      <c r="P309" s="1272"/>
    </row>
    <row r="310" spans="1:16" ht="14">
      <c r="A310" s="1231"/>
      <c r="B310" s="1244">
        <v>46054</v>
      </c>
      <c r="C310" s="1248"/>
      <c r="D310" s="1248"/>
      <c r="E310" s="1248">
        <v>-19220</v>
      </c>
      <c r="F310" s="1618"/>
      <c r="G310" s="1618"/>
      <c r="H310" s="1618"/>
      <c r="I310" s="1619">
        <f t="shared" si="4"/>
        <v>-19220</v>
      </c>
      <c r="J310" s="1249">
        <f t="shared" si="5"/>
        <v>15535</v>
      </c>
      <c r="K310" s="1249">
        <f>UFJ!I310</f>
        <v>325</v>
      </c>
      <c r="L310" s="1249">
        <f>三井住友!I310</f>
        <v>76</v>
      </c>
      <c r="M310" s="1249">
        <f>paypay!H310</f>
        <v>5852</v>
      </c>
      <c r="N310" s="1249">
        <f>楽天!J310</f>
        <v>428</v>
      </c>
      <c r="O310" s="1620">
        <f t="shared" si="3"/>
        <v>22216</v>
      </c>
      <c r="P310" s="1272"/>
    </row>
    <row r="311" spans="1:16" ht="14">
      <c r="A311" s="1231"/>
      <c r="B311" s="1244">
        <v>46055</v>
      </c>
      <c r="C311" s="1248"/>
      <c r="D311" s="1248"/>
      <c r="E311" s="1248"/>
      <c r="F311" s="1618"/>
      <c r="G311" s="1618"/>
      <c r="H311" s="1618"/>
      <c r="I311" s="1619">
        <f t="shared" si="4"/>
        <v>0</v>
      </c>
      <c r="J311" s="1249">
        <f t="shared" si="5"/>
        <v>15535</v>
      </c>
      <c r="K311" s="1249">
        <f>UFJ!I311</f>
        <v>325</v>
      </c>
      <c r="L311" s="1249">
        <f>三井住友!I311</f>
        <v>76</v>
      </c>
      <c r="M311" s="1249">
        <f>paypay!H311</f>
        <v>5852</v>
      </c>
      <c r="N311" s="1249">
        <f>楽天!J311</f>
        <v>428</v>
      </c>
      <c r="O311" s="1620">
        <f t="shared" si="3"/>
        <v>22216</v>
      </c>
      <c r="P311" s="1272"/>
    </row>
    <row r="312" spans="1:16" ht="14">
      <c r="A312" s="1231"/>
      <c r="B312" s="1244">
        <v>46056</v>
      </c>
      <c r="C312" s="1248"/>
      <c r="D312" s="1248"/>
      <c r="E312" s="1248"/>
      <c r="F312" s="1618"/>
      <c r="G312" s="1618"/>
      <c r="H312" s="1618"/>
      <c r="I312" s="1619">
        <f t="shared" si="4"/>
        <v>0</v>
      </c>
      <c r="J312" s="1249">
        <f t="shared" si="5"/>
        <v>15535</v>
      </c>
      <c r="K312" s="1249">
        <f>UFJ!I312</f>
        <v>325</v>
      </c>
      <c r="L312" s="1249">
        <f>三井住友!I312</f>
        <v>76</v>
      </c>
      <c r="M312" s="1249">
        <f>paypay!H312</f>
        <v>4291</v>
      </c>
      <c r="N312" s="1249">
        <f>楽天!J312</f>
        <v>428</v>
      </c>
      <c r="O312" s="1620">
        <f t="shared" si="3"/>
        <v>20655</v>
      </c>
      <c r="P312" s="1272"/>
    </row>
    <row r="313" spans="1:16" ht="14">
      <c r="A313" s="1231"/>
      <c r="B313" s="1244">
        <v>46057</v>
      </c>
      <c r="C313" s="1248"/>
      <c r="D313" s="1248"/>
      <c r="E313" s="1248"/>
      <c r="F313" s="1618"/>
      <c r="G313" s="1618"/>
      <c r="H313" s="1618"/>
      <c r="I313" s="1619">
        <f t="shared" si="4"/>
        <v>0</v>
      </c>
      <c r="J313" s="1249">
        <f t="shared" si="5"/>
        <v>15535</v>
      </c>
      <c r="K313" s="1249">
        <f>UFJ!I313</f>
        <v>325</v>
      </c>
      <c r="L313" s="1249">
        <f>三井住友!I313</f>
        <v>76</v>
      </c>
      <c r="M313" s="1249">
        <f>paypay!H313</f>
        <v>1813</v>
      </c>
      <c r="N313" s="1249">
        <f>楽天!J313</f>
        <v>428</v>
      </c>
      <c r="O313" s="1620">
        <f t="shared" si="3"/>
        <v>18177</v>
      </c>
      <c r="P313" s="1272"/>
    </row>
    <row r="314" spans="1:16" ht="14">
      <c r="A314" s="1231"/>
      <c r="B314" s="1244">
        <v>46058</v>
      </c>
      <c r="C314" s="1248"/>
      <c r="D314" s="1248"/>
      <c r="E314" s="1248"/>
      <c r="F314" s="1618"/>
      <c r="G314" s="1618"/>
      <c r="H314" s="1618"/>
      <c r="I314" s="1619">
        <f t="shared" si="4"/>
        <v>0</v>
      </c>
      <c r="J314" s="1249">
        <f t="shared" si="5"/>
        <v>15535</v>
      </c>
      <c r="K314" s="1249">
        <f>UFJ!I314</f>
        <v>325</v>
      </c>
      <c r="L314" s="1249">
        <f>三井住友!I314</f>
        <v>76</v>
      </c>
      <c r="M314" s="1249">
        <f>paypay!H314</f>
        <v>3053</v>
      </c>
      <c r="N314" s="1249">
        <f>楽天!J314</f>
        <v>428</v>
      </c>
      <c r="O314" s="1620">
        <f t="shared" si="3"/>
        <v>19417</v>
      </c>
      <c r="P314" s="1272"/>
    </row>
    <row r="315" spans="1:16" ht="14">
      <c r="A315" s="1231"/>
      <c r="B315" s="1244">
        <v>46059</v>
      </c>
      <c r="C315" s="1248"/>
      <c r="D315" s="1248"/>
      <c r="E315" s="1248"/>
      <c r="F315" s="1618"/>
      <c r="G315" s="1618"/>
      <c r="H315" s="1618"/>
      <c r="I315" s="1619">
        <f t="shared" si="4"/>
        <v>0</v>
      </c>
      <c r="J315" s="1249">
        <f t="shared" si="5"/>
        <v>15535</v>
      </c>
      <c r="K315" s="1249">
        <f>UFJ!I315</f>
        <v>325</v>
      </c>
      <c r="L315" s="1249">
        <f>三井住友!I315</f>
        <v>76</v>
      </c>
      <c r="M315" s="1249">
        <f>paypay!H315</f>
        <v>1753</v>
      </c>
      <c r="N315" s="1249">
        <f>楽天!J315</f>
        <v>428</v>
      </c>
      <c r="O315" s="1620">
        <f t="shared" si="3"/>
        <v>18117</v>
      </c>
      <c r="P315" s="1272"/>
    </row>
    <row r="316" spans="1:16" ht="14">
      <c r="A316" s="1231"/>
      <c r="B316" s="1244">
        <v>46060</v>
      </c>
      <c r="C316" s="1248"/>
      <c r="D316" s="1248"/>
      <c r="E316" s="1248"/>
      <c r="F316" s="1618"/>
      <c r="G316" s="1618"/>
      <c r="H316" s="1618"/>
      <c r="I316" s="1619">
        <f t="shared" si="4"/>
        <v>0</v>
      </c>
      <c r="J316" s="1249">
        <f t="shared" si="5"/>
        <v>15535</v>
      </c>
      <c r="K316" s="1249">
        <f>UFJ!I316</f>
        <v>325</v>
      </c>
      <c r="L316" s="1249">
        <f>三井住友!I316</f>
        <v>76</v>
      </c>
      <c r="M316" s="1249">
        <f>paypay!H316</f>
        <v>11383</v>
      </c>
      <c r="N316" s="1249">
        <f>楽天!J316</f>
        <v>428</v>
      </c>
      <c r="O316" s="1620">
        <f t="shared" si="3"/>
        <v>27747</v>
      </c>
      <c r="P316" s="1272"/>
    </row>
    <row r="317" spans="1:16" ht="14">
      <c r="A317" s="1231"/>
      <c r="B317" s="1244">
        <v>46061</v>
      </c>
      <c r="C317" s="1248"/>
      <c r="D317" s="1248"/>
      <c r="E317" s="1248"/>
      <c r="F317" s="1618"/>
      <c r="G317" s="1618"/>
      <c r="H317" s="1618"/>
      <c r="I317" s="1619">
        <f t="shared" si="4"/>
        <v>0</v>
      </c>
      <c r="J317" s="1249">
        <f t="shared" si="5"/>
        <v>15535</v>
      </c>
      <c r="K317" s="1249">
        <f>UFJ!I317</f>
        <v>325</v>
      </c>
      <c r="L317" s="1249">
        <f>三井住友!I317</f>
        <v>76</v>
      </c>
      <c r="M317" s="1249">
        <f>paypay!H317</f>
        <v>11144</v>
      </c>
      <c r="N317" s="1249">
        <f>楽天!J317</f>
        <v>428</v>
      </c>
      <c r="O317" s="1620">
        <f t="shared" si="3"/>
        <v>27508</v>
      </c>
      <c r="P317" s="1272"/>
    </row>
    <row r="318" spans="1:16" ht="14">
      <c r="A318" s="1231"/>
      <c r="B318" s="1244">
        <v>46062</v>
      </c>
      <c r="C318" s="1248"/>
      <c r="D318" s="1248"/>
      <c r="E318" s="1248"/>
      <c r="F318" s="1618"/>
      <c r="G318" s="1618"/>
      <c r="H318" s="1618"/>
      <c r="I318" s="1619">
        <f t="shared" si="4"/>
        <v>0</v>
      </c>
      <c r="J318" s="1249">
        <f t="shared" si="5"/>
        <v>15535</v>
      </c>
      <c r="K318" s="1249">
        <f>UFJ!I318</f>
        <v>325</v>
      </c>
      <c r="L318" s="1249">
        <f>三井住友!I318</f>
        <v>76</v>
      </c>
      <c r="M318" s="1249">
        <f>paypay!H318</f>
        <v>10644</v>
      </c>
      <c r="N318" s="1249">
        <f>楽天!J318</f>
        <v>428</v>
      </c>
      <c r="O318" s="1620">
        <f t="shared" si="3"/>
        <v>27008</v>
      </c>
      <c r="P318" s="1272"/>
    </row>
    <row r="319" spans="1:16" ht="14">
      <c r="A319" s="1231"/>
      <c r="B319" s="1244">
        <v>46063</v>
      </c>
      <c r="C319" s="1248"/>
      <c r="D319" s="1248"/>
      <c r="E319" s="1248"/>
      <c r="F319" s="1618"/>
      <c r="G319" s="1618"/>
      <c r="H319" s="1618"/>
      <c r="I319" s="1619">
        <f t="shared" si="4"/>
        <v>0</v>
      </c>
      <c r="J319" s="1249">
        <f t="shared" si="5"/>
        <v>15535</v>
      </c>
      <c r="K319" s="1249">
        <f>UFJ!I319</f>
        <v>325</v>
      </c>
      <c r="L319" s="1249">
        <f>三井住友!I319</f>
        <v>76</v>
      </c>
      <c r="M319" s="1249">
        <f>paypay!H319</f>
        <v>9944</v>
      </c>
      <c r="N319" s="1249">
        <f>楽天!J319</f>
        <v>428</v>
      </c>
      <c r="O319" s="1620">
        <f t="shared" si="3"/>
        <v>26308</v>
      </c>
      <c r="P319" s="1272"/>
    </row>
    <row r="320" spans="1:16" ht="14">
      <c r="A320" s="1231"/>
      <c r="B320" s="1244">
        <v>46064</v>
      </c>
      <c r="C320" s="1248"/>
      <c r="D320" s="1248"/>
      <c r="E320" s="1248"/>
      <c r="F320" s="1618"/>
      <c r="G320" s="1618"/>
      <c r="H320" s="1618"/>
      <c r="I320" s="1619">
        <f t="shared" si="4"/>
        <v>0</v>
      </c>
      <c r="J320" s="1249">
        <f t="shared" si="5"/>
        <v>15535</v>
      </c>
      <c r="K320" s="1249">
        <f>UFJ!I320</f>
        <v>325</v>
      </c>
      <c r="L320" s="1249">
        <f>三井住友!I320</f>
        <v>76</v>
      </c>
      <c r="M320" s="1249">
        <f>paypay!H320</f>
        <v>7674</v>
      </c>
      <c r="N320" s="1249">
        <f>楽天!J320</f>
        <v>428</v>
      </c>
      <c r="O320" s="1620">
        <f t="shared" si="3"/>
        <v>24038</v>
      </c>
      <c r="P320" s="1272"/>
    </row>
    <row r="321" spans="1:16" ht="14">
      <c r="A321" s="1231"/>
      <c r="B321" s="1244">
        <v>46065</v>
      </c>
      <c r="C321" s="1248"/>
      <c r="D321" s="1248"/>
      <c r="E321" s="1248"/>
      <c r="F321" s="1618"/>
      <c r="G321" s="1618"/>
      <c r="H321" s="1618"/>
      <c r="I321" s="1619">
        <f t="shared" si="4"/>
        <v>0</v>
      </c>
      <c r="J321" s="1249">
        <f t="shared" si="5"/>
        <v>15535</v>
      </c>
      <c r="K321" s="1249">
        <f>UFJ!I321</f>
        <v>325</v>
      </c>
      <c r="L321" s="1249">
        <f>三井住友!I321</f>
        <v>76</v>
      </c>
      <c r="M321" s="1249">
        <f>paypay!H321</f>
        <v>3552</v>
      </c>
      <c r="N321" s="1249">
        <f>楽天!J321</f>
        <v>428</v>
      </c>
      <c r="O321" s="1620">
        <f t="shared" si="3"/>
        <v>19916</v>
      </c>
      <c r="P321" s="1272"/>
    </row>
    <row r="322" spans="1:16" ht="14">
      <c r="A322" s="1231"/>
      <c r="B322" s="1244">
        <v>46066</v>
      </c>
      <c r="C322" s="1248"/>
      <c r="D322" s="1248"/>
      <c r="E322" s="1248"/>
      <c r="F322" s="1618"/>
      <c r="G322" s="1618">
        <v>514451</v>
      </c>
      <c r="H322" s="1618"/>
      <c r="I322" s="1619">
        <f t="shared" si="4"/>
        <v>514451</v>
      </c>
      <c r="J322" s="1249">
        <f t="shared" si="5"/>
        <v>529986</v>
      </c>
      <c r="K322" s="1249">
        <f>UFJ!I322</f>
        <v>325</v>
      </c>
      <c r="L322" s="1249">
        <f>三井住友!I322</f>
        <v>76</v>
      </c>
      <c r="M322" s="1249">
        <f>paypay!H322</f>
        <v>2887</v>
      </c>
      <c r="N322" s="1249">
        <f>楽天!J322</f>
        <v>428</v>
      </c>
      <c r="O322" s="1620">
        <f t="shared" si="3"/>
        <v>533702</v>
      </c>
      <c r="P322" s="1272"/>
    </row>
    <row r="323" spans="1:16" ht="14">
      <c r="A323" s="1231"/>
      <c r="B323" s="1244">
        <v>46067</v>
      </c>
      <c r="C323" s="1248"/>
      <c r="D323" s="1248"/>
      <c r="E323" s="1248"/>
      <c r="F323" s="1618"/>
      <c r="G323" s="1618"/>
      <c r="H323" s="1618"/>
      <c r="I323" s="1619">
        <f t="shared" si="4"/>
        <v>0</v>
      </c>
      <c r="J323" s="1249">
        <f t="shared" si="5"/>
        <v>529986</v>
      </c>
      <c r="K323" s="1249">
        <f>UFJ!I323</f>
        <v>325</v>
      </c>
      <c r="L323" s="1249">
        <f>三井住友!I323</f>
        <v>76</v>
      </c>
      <c r="M323" s="1249">
        <f>paypay!H323</f>
        <v>2925</v>
      </c>
      <c r="N323" s="1249">
        <f>楽天!J323</f>
        <v>428</v>
      </c>
      <c r="O323" s="1620">
        <f t="shared" si="3"/>
        <v>533740</v>
      </c>
      <c r="P323" s="1272"/>
    </row>
    <row r="324" spans="1:16" ht="14">
      <c r="A324" s="1231"/>
      <c r="B324" s="1244">
        <v>46068</v>
      </c>
      <c r="C324" s="1248">
        <v>-399910</v>
      </c>
      <c r="D324" s="1248"/>
      <c r="E324" s="1248"/>
      <c r="F324" s="1618"/>
      <c r="G324" s="1618"/>
      <c r="H324" s="1618"/>
      <c r="I324" s="1619">
        <f t="shared" si="4"/>
        <v>-399910</v>
      </c>
      <c r="J324" s="1249">
        <f t="shared" si="5"/>
        <v>130076</v>
      </c>
      <c r="K324" s="1249">
        <f>UFJ!I324</f>
        <v>325</v>
      </c>
      <c r="L324" s="1249">
        <f>三井住友!I324</f>
        <v>399876</v>
      </c>
      <c r="M324" s="1249">
        <f>paypay!H324</f>
        <v>2409</v>
      </c>
      <c r="N324" s="1249">
        <f>楽天!J324</f>
        <v>428</v>
      </c>
      <c r="O324" s="1620">
        <f t="shared" si="3"/>
        <v>533114</v>
      </c>
      <c r="P324" s="1272"/>
    </row>
    <row r="325" spans="1:16" ht="14">
      <c r="A325" s="1231"/>
      <c r="B325" s="1244">
        <v>46069</v>
      </c>
      <c r="C325" s="1248"/>
      <c r="D325" s="1248"/>
      <c r="E325" s="1248"/>
      <c r="F325" s="1618">
        <v>18330</v>
      </c>
      <c r="G325" s="1618"/>
      <c r="H325" s="1618"/>
      <c r="I325" s="1619">
        <f t="shared" si="4"/>
        <v>18330</v>
      </c>
      <c r="J325" s="1249">
        <f t="shared" si="5"/>
        <v>148406</v>
      </c>
      <c r="K325" s="1249">
        <f>UFJ!I325</f>
        <v>18655</v>
      </c>
      <c r="L325" s="1249">
        <f>三井住友!I325</f>
        <v>399971</v>
      </c>
      <c r="M325" s="1249">
        <f>paypay!H325</f>
        <v>2409</v>
      </c>
      <c r="N325" s="1249">
        <f>楽天!J325</f>
        <v>428</v>
      </c>
      <c r="O325" s="1620">
        <f t="shared" si="3"/>
        <v>569869</v>
      </c>
      <c r="P325" s="1272"/>
    </row>
    <row r="326" spans="1:16" ht="14">
      <c r="A326" s="1231"/>
      <c r="B326" s="1244">
        <v>46070</v>
      </c>
      <c r="C326" s="1248"/>
      <c r="D326" s="1248"/>
      <c r="E326" s="1248"/>
      <c r="F326" s="1618">
        <v>4580</v>
      </c>
      <c r="G326" s="1618"/>
      <c r="H326" s="1618"/>
      <c r="I326" s="1619">
        <f t="shared" si="4"/>
        <v>4580</v>
      </c>
      <c r="J326" s="1249">
        <f t="shared" si="5"/>
        <v>152986</v>
      </c>
      <c r="K326" s="1249">
        <f>UFJ!I326</f>
        <v>18655</v>
      </c>
      <c r="L326" s="1249">
        <f>三井住友!I326</f>
        <v>418471</v>
      </c>
      <c r="M326" s="1249">
        <f>paypay!H326</f>
        <v>1509</v>
      </c>
      <c r="N326" s="1249">
        <f>楽天!J326</f>
        <v>428</v>
      </c>
      <c r="O326" s="1620">
        <f t="shared" si="3"/>
        <v>592049</v>
      </c>
      <c r="P326" s="1272"/>
    </row>
    <row r="327" spans="1:16" ht="14">
      <c r="A327" s="1231"/>
      <c r="B327" s="1244">
        <v>46071</v>
      </c>
      <c r="C327" s="1248"/>
      <c r="D327" s="1248"/>
      <c r="E327" s="1248"/>
      <c r="F327" s="1618"/>
      <c r="G327" s="1618"/>
      <c r="H327" s="1618"/>
      <c r="I327" s="1619">
        <f t="shared" si="4"/>
        <v>0</v>
      </c>
      <c r="J327" s="1249">
        <f t="shared" si="5"/>
        <v>152986</v>
      </c>
      <c r="K327" s="1249">
        <f>UFJ!I327</f>
        <v>0</v>
      </c>
      <c r="L327" s="1249">
        <f>三井住友!I327</f>
        <v>437126</v>
      </c>
      <c r="M327" s="1249">
        <f>paypay!H327</f>
        <v>919</v>
      </c>
      <c r="N327" s="1249">
        <f>楽天!J327</f>
        <v>428</v>
      </c>
      <c r="O327" s="1620">
        <f t="shared" si="3"/>
        <v>591459</v>
      </c>
      <c r="P327" s="1272"/>
    </row>
    <row r="328" spans="1:16" ht="14">
      <c r="A328" s="1231"/>
      <c r="B328" s="1244">
        <v>46072</v>
      </c>
      <c r="C328" s="1248"/>
      <c r="D328" s="1248"/>
      <c r="E328" s="1248"/>
      <c r="F328" s="1618"/>
      <c r="G328" s="1618"/>
      <c r="H328" s="1618"/>
      <c r="I328" s="1619">
        <f t="shared" si="4"/>
        <v>0</v>
      </c>
      <c r="J328" s="1249">
        <f t="shared" si="5"/>
        <v>152986</v>
      </c>
      <c r="K328" s="1249">
        <f>UFJ!I328</f>
        <v>0</v>
      </c>
      <c r="L328" s="1249">
        <f>三井住友!I328</f>
        <v>437126</v>
      </c>
      <c r="M328" s="1249">
        <f>paypay!H328</f>
        <v>19</v>
      </c>
      <c r="N328" s="1249">
        <f>楽天!J328</f>
        <v>107356</v>
      </c>
      <c r="O328" s="1620">
        <f t="shared" si="3"/>
        <v>697487</v>
      </c>
      <c r="P328" s="1272"/>
    </row>
    <row r="329" spans="1:16" ht="14">
      <c r="A329" s="1231"/>
      <c r="B329" s="1244">
        <v>46073</v>
      </c>
      <c r="C329" s="1248"/>
      <c r="D329" s="1248"/>
      <c r="E329" s="1248"/>
      <c r="F329" s="1618"/>
      <c r="G329" s="1618"/>
      <c r="H329" s="1618"/>
      <c r="I329" s="1619">
        <f t="shared" si="4"/>
        <v>0</v>
      </c>
      <c r="J329" s="1249">
        <f t="shared" si="5"/>
        <v>152986</v>
      </c>
      <c r="K329" s="1249">
        <f>UFJ!I329</f>
        <v>0</v>
      </c>
      <c r="L329" s="1249">
        <f>三井住友!I329</f>
        <v>437126</v>
      </c>
      <c r="M329" s="1249">
        <f>paypay!H329</f>
        <v>19</v>
      </c>
      <c r="N329" s="1249">
        <f>楽天!J329</f>
        <v>107356</v>
      </c>
      <c r="O329" s="1620">
        <f t="shared" si="3"/>
        <v>697487</v>
      </c>
      <c r="P329" s="1272"/>
    </row>
    <row r="330" spans="1:16" ht="14">
      <c r="A330" s="1231"/>
      <c r="B330" s="1244">
        <v>46074</v>
      </c>
      <c r="C330" s="1248"/>
      <c r="D330" s="1248"/>
      <c r="E330" s="1248"/>
      <c r="F330" s="1618"/>
      <c r="G330" s="1618"/>
      <c r="H330" s="1618"/>
      <c r="I330" s="1619">
        <f t="shared" si="4"/>
        <v>0</v>
      </c>
      <c r="J330" s="1249">
        <f t="shared" si="5"/>
        <v>152986</v>
      </c>
      <c r="K330" s="1249">
        <f>UFJ!I330</f>
        <v>0</v>
      </c>
      <c r="L330" s="1249">
        <f>三井住友!I330</f>
        <v>437126</v>
      </c>
      <c r="M330" s="1249">
        <f>paypay!H330</f>
        <v>19</v>
      </c>
      <c r="N330" s="1249">
        <f>楽天!J330</f>
        <v>107356</v>
      </c>
      <c r="O330" s="1620">
        <f t="shared" si="3"/>
        <v>697487</v>
      </c>
      <c r="P330" s="1272"/>
    </row>
    <row r="331" spans="1:16" ht="14">
      <c r="A331" s="1231"/>
      <c r="B331" s="1244">
        <v>46075</v>
      </c>
      <c r="C331" s="1248"/>
      <c r="D331" s="1248"/>
      <c r="E331" s="1248"/>
      <c r="F331" s="1618"/>
      <c r="G331" s="1618"/>
      <c r="H331" s="1618"/>
      <c r="I331" s="1619">
        <f t="shared" si="4"/>
        <v>0</v>
      </c>
      <c r="J331" s="1249">
        <f t="shared" si="5"/>
        <v>152986</v>
      </c>
      <c r="K331" s="1249">
        <f>UFJ!I331</f>
        <v>0</v>
      </c>
      <c r="L331" s="1249">
        <f>三井住友!I331</f>
        <v>437126</v>
      </c>
      <c r="M331" s="1249">
        <f>paypay!H331</f>
        <v>19</v>
      </c>
      <c r="N331" s="1249">
        <f>楽天!J331</f>
        <v>107356</v>
      </c>
      <c r="O331" s="1620">
        <f t="shared" si="3"/>
        <v>697487</v>
      </c>
      <c r="P331" s="1272"/>
    </row>
    <row r="332" spans="1:16" ht="14">
      <c r="A332" s="1231"/>
      <c r="B332" s="1244">
        <v>46076</v>
      </c>
      <c r="C332" s="1248"/>
      <c r="D332" s="1248"/>
      <c r="E332" s="1248"/>
      <c r="F332" s="1618"/>
      <c r="G332" s="1618"/>
      <c r="H332" s="1618"/>
      <c r="I332" s="1619">
        <f t="shared" si="4"/>
        <v>0</v>
      </c>
      <c r="J332" s="1249">
        <f t="shared" si="5"/>
        <v>152986</v>
      </c>
      <c r="K332" s="1249">
        <f>UFJ!I332</f>
        <v>0</v>
      </c>
      <c r="L332" s="1249">
        <f>三井住友!I332</f>
        <v>437126</v>
      </c>
      <c r="M332" s="1249">
        <f>paypay!H332</f>
        <v>2219</v>
      </c>
      <c r="N332" s="1249">
        <f>楽天!J332</f>
        <v>107356</v>
      </c>
      <c r="O332" s="1620">
        <f t="shared" si="3"/>
        <v>699687</v>
      </c>
      <c r="P332" s="1272"/>
    </row>
    <row r="333" spans="1:16" ht="14">
      <c r="A333" s="1231"/>
      <c r="B333" s="1244">
        <v>46077</v>
      </c>
      <c r="C333" s="1248"/>
      <c r="D333" s="1248"/>
      <c r="E333" s="1248"/>
      <c r="F333" s="1618"/>
      <c r="G333" s="1618">
        <v>92</v>
      </c>
      <c r="H333" s="1618"/>
      <c r="I333" s="1619">
        <f t="shared" si="4"/>
        <v>92</v>
      </c>
      <c r="J333" s="1249">
        <f t="shared" si="5"/>
        <v>153078</v>
      </c>
      <c r="K333" s="1249">
        <f>UFJ!I333</f>
        <v>0</v>
      </c>
      <c r="L333" s="1249">
        <f>三井住友!I333</f>
        <v>437126</v>
      </c>
      <c r="M333" s="1249">
        <f>paypay!H333</f>
        <v>2219</v>
      </c>
      <c r="N333" s="1249">
        <f>楽天!J333</f>
        <v>112571</v>
      </c>
      <c r="O333" s="1620">
        <f t="shared" si="3"/>
        <v>704994</v>
      </c>
      <c r="P333" s="1272"/>
    </row>
    <row r="334" spans="1:16" ht="14">
      <c r="A334" s="1231"/>
      <c r="B334" s="1244">
        <v>46078</v>
      </c>
      <c r="C334" s="1248"/>
      <c r="D334" s="1248"/>
      <c r="E334" s="1248"/>
      <c r="F334" s="1618"/>
      <c r="G334" s="1618"/>
      <c r="H334" s="1618"/>
      <c r="I334" s="1619">
        <f t="shared" si="4"/>
        <v>0</v>
      </c>
      <c r="J334" s="1249">
        <f t="shared" si="5"/>
        <v>153078</v>
      </c>
      <c r="K334" s="1249">
        <f>UFJ!I334</f>
        <v>0</v>
      </c>
      <c r="L334" s="1249">
        <f>三井住友!I334</f>
        <v>549126</v>
      </c>
      <c r="M334" s="1249">
        <f>paypay!H334</f>
        <v>2219</v>
      </c>
      <c r="N334" s="1249">
        <f>楽天!J334</f>
        <v>426</v>
      </c>
      <c r="O334" s="1620">
        <f t="shared" si="3"/>
        <v>704849</v>
      </c>
      <c r="P334" s="1272"/>
    </row>
    <row r="335" spans="1:16" ht="14">
      <c r="A335" s="1231"/>
      <c r="B335" s="1244">
        <v>46079</v>
      </c>
      <c r="C335" s="1248"/>
      <c r="D335" s="1248"/>
      <c r="E335" s="1248"/>
      <c r="F335" s="1618"/>
      <c r="G335" s="1618"/>
      <c r="H335" s="1618"/>
      <c r="I335" s="1619">
        <f t="shared" si="4"/>
        <v>0</v>
      </c>
      <c r="J335" s="1249">
        <f t="shared" si="5"/>
        <v>153078</v>
      </c>
      <c r="K335" s="1249">
        <f>UFJ!I335</f>
        <v>0</v>
      </c>
      <c r="L335" s="1249">
        <f>三井住友!I335</f>
        <v>549126</v>
      </c>
      <c r="M335" s="1249">
        <f>paypay!H335</f>
        <v>1069</v>
      </c>
      <c r="N335" s="1249">
        <f>楽天!J335</f>
        <v>426</v>
      </c>
      <c r="O335" s="1620">
        <f t="shared" si="3"/>
        <v>703699</v>
      </c>
      <c r="P335" s="1272"/>
    </row>
    <row r="336" spans="1:16" ht="14">
      <c r="A336" s="1231"/>
      <c r="B336" s="1244">
        <v>46080</v>
      </c>
      <c r="C336" s="1248"/>
      <c r="D336" s="1621">
        <v>-129955</v>
      </c>
      <c r="E336" s="1248"/>
      <c r="F336" s="1618"/>
      <c r="G336" s="1618"/>
      <c r="H336" s="1618"/>
      <c r="I336" s="1619">
        <f t="shared" si="4"/>
        <v>-129955</v>
      </c>
      <c r="J336" s="1249">
        <f t="shared" si="5"/>
        <v>23123</v>
      </c>
      <c r="K336" s="1249">
        <f>UFJ!I336</f>
        <v>0</v>
      </c>
      <c r="L336" s="1249">
        <f>三井住友!I336</f>
        <v>78526</v>
      </c>
      <c r="M336" s="1249">
        <f>paypay!H336</f>
        <v>309</v>
      </c>
      <c r="N336" s="1249">
        <f>楽天!J336</f>
        <v>426</v>
      </c>
      <c r="O336" s="1620">
        <f t="shared" si="3"/>
        <v>102384</v>
      </c>
      <c r="P336" s="1272"/>
    </row>
    <row r="337" spans="1:16" ht="14">
      <c r="A337" s="1231"/>
      <c r="B337" s="1259">
        <v>46081</v>
      </c>
      <c r="C337" s="1263"/>
      <c r="D337" s="1263"/>
      <c r="E337" s="1263"/>
      <c r="F337" s="1622"/>
      <c r="G337" s="1622"/>
      <c r="H337" s="1622"/>
      <c r="I337" s="1623">
        <f t="shared" si="4"/>
        <v>0</v>
      </c>
      <c r="J337" s="1264">
        <f t="shared" si="5"/>
        <v>23123</v>
      </c>
      <c r="K337" s="1264">
        <f>UFJ!I337</f>
        <v>0</v>
      </c>
      <c r="L337" s="1249">
        <f>三井住友!I337</f>
        <v>78526</v>
      </c>
      <c r="M337" s="1264">
        <f>paypay!H337</f>
        <v>309</v>
      </c>
      <c r="N337" s="1249">
        <f>楽天!J337</f>
        <v>426</v>
      </c>
      <c r="O337" s="1620">
        <f t="shared" si="3"/>
        <v>102384</v>
      </c>
      <c r="P337" s="1272"/>
    </row>
    <row r="338" spans="1:16" ht="14">
      <c r="A338" s="1231"/>
      <c r="B338" s="1244">
        <v>46082</v>
      </c>
      <c r="C338" s="1248"/>
      <c r="D338" s="1248"/>
      <c r="E338" s="1248"/>
      <c r="F338" s="1618"/>
      <c r="G338" s="1618"/>
      <c r="H338" s="1618"/>
      <c r="I338" s="1619">
        <f t="shared" si="4"/>
        <v>0</v>
      </c>
      <c r="J338" s="1249">
        <f t="shared" si="5"/>
        <v>23123</v>
      </c>
      <c r="K338" s="1249">
        <f>UFJ!I338</f>
        <v>0</v>
      </c>
      <c r="L338" s="1625">
        <f>三井住友!I338</f>
        <v>78526</v>
      </c>
      <c r="M338" s="1249">
        <f>paypay!H338</f>
        <v>309</v>
      </c>
      <c r="N338" s="1625">
        <f>楽天!J338</f>
        <v>426</v>
      </c>
      <c r="O338" s="1627">
        <f t="shared" si="3"/>
        <v>102384</v>
      </c>
      <c r="P338" s="1272"/>
    </row>
    <row r="339" spans="1:16" ht="14">
      <c r="A339" s="1231"/>
      <c r="B339" s="1244">
        <v>46083</v>
      </c>
      <c r="C339" s="1248"/>
      <c r="D339" s="1248"/>
      <c r="E339" s="1248"/>
      <c r="F339" s="1618"/>
      <c r="G339" s="1618"/>
      <c r="H339" s="1618"/>
      <c r="I339" s="1619">
        <f t="shared" si="4"/>
        <v>0</v>
      </c>
      <c r="J339" s="1249">
        <f t="shared" si="5"/>
        <v>23123</v>
      </c>
      <c r="K339" s="1249">
        <f>UFJ!I339</f>
        <v>0</v>
      </c>
      <c r="L339" s="1249">
        <f>三井住友!I339</f>
        <v>78526</v>
      </c>
      <c r="M339" s="1249">
        <f>paypay!H339</f>
        <v>309</v>
      </c>
      <c r="N339" s="1249">
        <f>楽天!J339</f>
        <v>426</v>
      </c>
      <c r="O339" s="1620">
        <f t="shared" si="3"/>
        <v>102384</v>
      </c>
      <c r="P339" s="1272"/>
    </row>
    <row r="340" spans="1:16" ht="14">
      <c r="A340" s="1231"/>
      <c r="B340" s="1244">
        <v>46084</v>
      </c>
      <c r="C340" s="1248"/>
      <c r="D340" s="1248"/>
      <c r="E340" s="1248"/>
      <c r="F340" s="1618"/>
      <c r="G340" s="1618"/>
      <c r="H340" s="1618"/>
      <c r="I340" s="1619">
        <f t="shared" si="4"/>
        <v>0</v>
      </c>
      <c r="J340" s="1249">
        <f t="shared" si="5"/>
        <v>23123</v>
      </c>
      <c r="K340" s="1249">
        <f>UFJ!I340</f>
        <v>0</v>
      </c>
      <c r="L340" s="1249">
        <f>三井住友!I340</f>
        <v>128526</v>
      </c>
      <c r="M340" s="1249">
        <f>paypay!H340</f>
        <v>26937</v>
      </c>
      <c r="N340" s="1249">
        <f>楽天!J340</f>
        <v>426</v>
      </c>
      <c r="O340" s="1620">
        <f t="shared" si="3"/>
        <v>179012</v>
      </c>
      <c r="P340" s="1272"/>
    </row>
    <row r="341" spans="1:16" ht="14">
      <c r="A341" s="1231"/>
      <c r="B341" s="1244">
        <v>46085</v>
      </c>
      <c r="C341" s="1248"/>
      <c r="D341" s="1248"/>
      <c r="E341" s="1248"/>
      <c r="F341" s="1618"/>
      <c r="G341" s="1618"/>
      <c r="H341" s="1618"/>
      <c r="I341" s="1619">
        <f t="shared" si="4"/>
        <v>0</v>
      </c>
      <c r="J341" s="1249">
        <f t="shared" si="5"/>
        <v>23123</v>
      </c>
      <c r="K341" s="1249">
        <f>UFJ!I341</f>
        <v>0</v>
      </c>
      <c r="L341" s="1249">
        <f>三井住友!I341</f>
        <v>128526</v>
      </c>
      <c r="M341" s="1249">
        <f>paypay!H341</f>
        <v>26937</v>
      </c>
      <c r="N341" s="1249">
        <f>楽天!J341</f>
        <v>426</v>
      </c>
      <c r="O341" s="1620">
        <f t="shared" si="3"/>
        <v>179012</v>
      </c>
      <c r="P341" s="1272"/>
    </row>
    <row r="342" spans="1:16" ht="14">
      <c r="A342" s="1231"/>
      <c r="B342" s="1244">
        <v>46086</v>
      </c>
      <c r="C342" s="1248"/>
      <c r="D342" s="1248"/>
      <c r="E342" s="1248"/>
      <c r="F342" s="1618"/>
      <c r="G342" s="1618"/>
      <c r="H342" s="1618"/>
      <c r="I342" s="1619">
        <f t="shared" si="4"/>
        <v>0</v>
      </c>
      <c r="J342" s="1249">
        <f t="shared" si="5"/>
        <v>23123</v>
      </c>
      <c r="K342" s="1249">
        <f>UFJ!I342</f>
        <v>0</v>
      </c>
      <c r="L342" s="1249">
        <f>三井住友!I342</f>
        <v>128526</v>
      </c>
      <c r="M342" s="1249">
        <f>paypay!H342</f>
        <v>26937</v>
      </c>
      <c r="N342" s="1249">
        <f>楽天!J342</f>
        <v>426</v>
      </c>
      <c r="O342" s="1620">
        <f t="shared" si="3"/>
        <v>179012</v>
      </c>
      <c r="P342" s="1272"/>
    </row>
    <row r="343" spans="1:16" ht="14">
      <c r="A343" s="1231"/>
      <c r="B343" s="1244">
        <v>46087</v>
      </c>
      <c r="C343" s="1248"/>
      <c r="D343" s="1248"/>
      <c r="E343" s="1248"/>
      <c r="F343" s="1618"/>
      <c r="G343" s="1618"/>
      <c r="H343" s="1618"/>
      <c r="I343" s="1619">
        <f t="shared" si="4"/>
        <v>0</v>
      </c>
      <c r="J343" s="1249">
        <f t="shared" si="5"/>
        <v>23123</v>
      </c>
      <c r="K343" s="1249">
        <f>UFJ!I343</f>
        <v>0</v>
      </c>
      <c r="L343" s="1249">
        <f>三井住友!I343</f>
        <v>457589</v>
      </c>
      <c r="M343" s="1249">
        <f>paypay!H343</f>
        <v>26937</v>
      </c>
      <c r="N343" s="1249">
        <f>楽天!J343</f>
        <v>426</v>
      </c>
      <c r="O343" s="1620">
        <f t="shared" si="3"/>
        <v>508075</v>
      </c>
      <c r="P343" s="1272"/>
    </row>
    <row r="344" spans="1:16" ht="14">
      <c r="A344" s="1231"/>
      <c r="B344" s="1244">
        <v>46088</v>
      </c>
      <c r="C344" s="1248"/>
      <c r="D344" s="1248"/>
      <c r="E344" s="1248"/>
      <c r="F344" s="1618"/>
      <c r="G344" s="1618"/>
      <c r="H344" s="1618"/>
      <c r="I344" s="1619">
        <f t="shared" si="4"/>
        <v>0</v>
      </c>
      <c r="J344" s="1249">
        <f t="shared" si="5"/>
        <v>23123</v>
      </c>
      <c r="K344" s="1249">
        <f>UFJ!I344</f>
        <v>0</v>
      </c>
      <c r="L344" s="1249">
        <f>三井住友!I344</f>
        <v>457589</v>
      </c>
      <c r="M344" s="1249">
        <f>paypay!H344</f>
        <v>32439</v>
      </c>
      <c r="N344" s="1249">
        <f>楽天!J344</f>
        <v>426</v>
      </c>
      <c r="O344" s="1620">
        <f t="shared" si="3"/>
        <v>513577</v>
      </c>
      <c r="P344" s="1272"/>
    </row>
    <row r="345" spans="1:16" ht="14">
      <c r="A345" s="1231"/>
      <c r="B345" s="1244">
        <v>46089</v>
      </c>
      <c r="C345" s="1248"/>
      <c r="D345" s="1248"/>
      <c r="E345" s="1248"/>
      <c r="F345" s="1618"/>
      <c r="G345" s="1618"/>
      <c r="H345" s="1618"/>
      <c r="I345" s="1619">
        <f t="shared" si="4"/>
        <v>0</v>
      </c>
      <c r="J345" s="1249">
        <f t="shared" si="5"/>
        <v>23123</v>
      </c>
      <c r="K345" s="1249">
        <f>UFJ!I345</f>
        <v>0</v>
      </c>
      <c r="L345" s="1249">
        <f>三井住友!I345</f>
        <v>457589</v>
      </c>
      <c r="M345" s="1249">
        <f>paypay!H345</f>
        <v>39299</v>
      </c>
      <c r="N345" s="1249">
        <f>楽天!J345</f>
        <v>426</v>
      </c>
      <c r="O345" s="1620">
        <f t="shared" si="3"/>
        <v>520437</v>
      </c>
      <c r="P345" s="1272"/>
    </row>
    <row r="346" spans="1:16" ht="14">
      <c r="A346" s="1231"/>
      <c r="B346" s="1244">
        <v>46090</v>
      </c>
      <c r="C346" s="1248"/>
      <c r="D346" s="1248"/>
      <c r="E346" s="1248"/>
      <c r="F346" s="1618"/>
      <c r="G346" s="1618"/>
      <c r="H346" s="1618"/>
      <c r="I346" s="1619">
        <f t="shared" si="4"/>
        <v>0</v>
      </c>
      <c r="J346" s="1249">
        <f t="shared" si="5"/>
        <v>23123</v>
      </c>
      <c r="K346" s="1249">
        <f>UFJ!I346</f>
        <v>0</v>
      </c>
      <c r="L346" s="1249">
        <f>三井住友!I346</f>
        <v>457589</v>
      </c>
      <c r="M346" s="1249">
        <f>paypay!H346</f>
        <v>36182</v>
      </c>
      <c r="N346" s="1249">
        <f>楽天!J346</f>
        <v>426</v>
      </c>
      <c r="O346" s="1620">
        <f t="shared" si="3"/>
        <v>517320</v>
      </c>
      <c r="P346" s="1272"/>
    </row>
    <row r="347" spans="1:16" ht="14">
      <c r="A347" s="1231"/>
      <c r="B347" s="1244">
        <v>46091</v>
      </c>
      <c r="C347" s="1248"/>
      <c r="D347" s="1248"/>
      <c r="E347" s="1248"/>
      <c r="F347" s="1618"/>
      <c r="G347" s="1618"/>
      <c r="H347" s="1618"/>
      <c r="I347" s="1619">
        <f t="shared" si="4"/>
        <v>0</v>
      </c>
      <c r="J347" s="1249">
        <f t="shared" si="5"/>
        <v>23123</v>
      </c>
      <c r="K347" s="1249">
        <f>UFJ!I347</f>
        <v>0</v>
      </c>
      <c r="L347" s="1249">
        <f>三井住友!I347</f>
        <v>457589</v>
      </c>
      <c r="M347" s="1249">
        <f>paypay!H347</f>
        <v>36182</v>
      </c>
      <c r="N347" s="1249">
        <f>楽天!J347</f>
        <v>426</v>
      </c>
      <c r="O347" s="1620">
        <f t="shared" si="3"/>
        <v>517320</v>
      </c>
      <c r="P347" s="1272"/>
    </row>
    <row r="348" spans="1:16" ht="14">
      <c r="A348" s="1231"/>
      <c r="B348" s="1244">
        <v>46092</v>
      </c>
      <c r="C348" s="1248"/>
      <c r="D348" s="1248"/>
      <c r="E348" s="1248"/>
      <c r="F348" s="1618"/>
      <c r="G348" s="1618"/>
      <c r="H348" s="1618"/>
      <c r="I348" s="1619">
        <f t="shared" si="4"/>
        <v>0</v>
      </c>
      <c r="J348" s="1249">
        <f t="shared" si="5"/>
        <v>23123</v>
      </c>
      <c r="K348" s="1249">
        <f>UFJ!I348</f>
        <v>0</v>
      </c>
      <c r="L348" s="1249">
        <f>三井住友!I348</f>
        <v>457589</v>
      </c>
      <c r="M348" s="1249">
        <f>paypay!H348</f>
        <v>35182</v>
      </c>
      <c r="N348" s="1249">
        <f>楽天!J348</f>
        <v>426</v>
      </c>
      <c r="O348" s="1620">
        <f t="shared" si="3"/>
        <v>516320</v>
      </c>
      <c r="P348" s="1272"/>
    </row>
    <row r="349" spans="1:16" ht="14">
      <c r="A349" s="1231"/>
      <c r="B349" s="1244">
        <v>46093</v>
      </c>
      <c r="C349" s="1248"/>
      <c r="D349" s="1248"/>
      <c r="E349" s="1248"/>
      <c r="F349" s="1618"/>
      <c r="G349" s="1618"/>
      <c r="H349" s="1618"/>
      <c r="I349" s="1619">
        <f t="shared" si="4"/>
        <v>0</v>
      </c>
      <c r="J349" s="1249">
        <f t="shared" si="5"/>
        <v>23123</v>
      </c>
      <c r="K349" s="1249">
        <f>UFJ!I349</f>
        <v>0</v>
      </c>
      <c r="L349" s="1249">
        <f>三井住友!I349</f>
        <v>457589</v>
      </c>
      <c r="M349" s="1249">
        <f>paypay!H349</f>
        <v>34286</v>
      </c>
      <c r="N349" s="1249">
        <f>楽天!J349</f>
        <v>426</v>
      </c>
      <c r="O349" s="1620">
        <f t="shared" si="3"/>
        <v>515424</v>
      </c>
      <c r="P349" s="1272"/>
    </row>
    <row r="350" spans="1:16" ht="14">
      <c r="A350" s="1231"/>
      <c r="B350" s="1244">
        <v>46094</v>
      </c>
      <c r="C350" s="1248"/>
      <c r="D350" s="1248"/>
      <c r="E350" s="1248"/>
      <c r="F350" s="1618"/>
      <c r="G350" s="1618">
        <v>433548</v>
      </c>
      <c r="H350" s="1618"/>
      <c r="I350" s="1619">
        <f t="shared" si="4"/>
        <v>433548</v>
      </c>
      <c r="J350" s="1249">
        <f t="shared" si="5"/>
        <v>456671</v>
      </c>
      <c r="K350" s="1249">
        <f>UFJ!I350</f>
        <v>0</v>
      </c>
      <c r="L350" s="1249">
        <f>三井住友!I350</f>
        <v>22589</v>
      </c>
      <c r="M350" s="1249">
        <f>paypay!H350</f>
        <v>32935</v>
      </c>
      <c r="N350" s="1249">
        <f>楽天!J350</f>
        <v>2086</v>
      </c>
      <c r="O350" s="1620">
        <f t="shared" si="3"/>
        <v>514281</v>
      </c>
      <c r="P350" s="1272"/>
    </row>
    <row r="351" spans="1:16" ht="14">
      <c r="A351" s="1231"/>
      <c r="B351" s="1244">
        <v>46095</v>
      </c>
      <c r="C351" s="1248"/>
      <c r="D351" s="1248"/>
      <c r="E351" s="1248"/>
      <c r="F351" s="1618"/>
      <c r="G351" s="1618"/>
      <c r="H351" s="1618"/>
      <c r="I351" s="1619">
        <f t="shared" si="4"/>
        <v>0</v>
      </c>
      <c r="J351" s="1249">
        <f t="shared" si="5"/>
        <v>456671</v>
      </c>
      <c r="K351" s="1249">
        <f>UFJ!I351</f>
        <v>0</v>
      </c>
      <c r="L351" s="1249">
        <f>三井住友!I351</f>
        <v>22589</v>
      </c>
      <c r="M351" s="1249">
        <f>paypay!H351</f>
        <v>13509</v>
      </c>
      <c r="N351" s="1249">
        <f>楽天!J351</f>
        <v>2086</v>
      </c>
      <c r="O351" s="1620">
        <f t="shared" si="3"/>
        <v>494855</v>
      </c>
      <c r="P351" s="1272"/>
    </row>
    <row r="352" spans="1:16" ht="14">
      <c r="A352" s="1231"/>
      <c r="B352" s="1244">
        <v>46096</v>
      </c>
      <c r="C352" s="1248"/>
      <c r="D352" s="1248"/>
      <c r="E352" s="1248"/>
      <c r="F352" s="1618"/>
      <c r="G352" s="1618"/>
      <c r="H352" s="1618"/>
      <c r="I352" s="1619">
        <f t="shared" si="4"/>
        <v>0</v>
      </c>
      <c r="J352" s="1249">
        <f t="shared" si="5"/>
        <v>456671</v>
      </c>
      <c r="K352" s="1249">
        <f>UFJ!I352</f>
        <v>0</v>
      </c>
      <c r="L352" s="1249">
        <f>三井住友!I352</f>
        <v>22589</v>
      </c>
      <c r="M352" s="1249">
        <f>paypay!H352</f>
        <v>12309</v>
      </c>
      <c r="N352" s="1249">
        <f>楽天!J352</f>
        <v>2086</v>
      </c>
      <c r="O352" s="1620">
        <f t="shared" si="3"/>
        <v>493655</v>
      </c>
      <c r="P352" s="1272"/>
    </row>
    <row r="353" spans="1:16" ht="14">
      <c r="A353" s="1231"/>
      <c r="B353" s="1244">
        <v>46097</v>
      </c>
      <c r="C353" s="1248"/>
      <c r="D353" s="1248"/>
      <c r="E353" s="1248"/>
      <c r="F353" s="1618"/>
      <c r="G353" s="1618"/>
      <c r="H353" s="1618"/>
      <c r="I353" s="1619">
        <f t="shared" si="4"/>
        <v>0</v>
      </c>
      <c r="J353" s="1249">
        <f t="shared" si="5"/>
        <v>456671</v>
      </c>
      <c r="K353" s="1249">
        <f>UFJ!I353</f>
        <v>0</v>
      </c>
      <c r="L353" s="1249">
        <f>三井住友!I353</f>
        <v>22589</v>
      </c>
      <c r="M353" s="1249">
        <f>paypay!H353</f>
        <v>11409</v>
      </c>
      <c r="N353" s="1249">
        <f>楽天!J353</f>
        <v>2086</v>
      </c>
      <c r="O353" s="1620">
        <f t="shared" si="3"/>
        <v>492755</v>
      </c>
      <c r="P353" s="1272"/>
    </row>
    <row r="354" spans="1:16" ht="14">
      <c r="A354" s="1231"/>
      <c r="B354" s="1244">
        <v>46098</v>
      </c>
      <c r="C354" s="1248"/>
      <c r="D354" s="1248"/>
      <c r="E354" s="1248"/>
      <c r="F354" s="1618"/>
      <c r="G354" s="1618"/>
      <c r="H354" s="1618"/>
      <c r="I354" s="1619">
        <f t="shared" si="4"/>
        <v>0</v>
      </c>
      <c r="J354" s="1249">
        <f t="shared" si="5"/>
        <v>456671</v>
      </c>
      <c r="K354" s="1249">
        <f>UFJ!I354</f>
        <v>0</v>
      </c>
      <c r="L354" s="1249">
        <f>三井住友!I354</f>
        <v>22589</v>
      </c>
      <c r="M354" s="1249">
        <f>paypay!H354</f>
        <v>11409</v>
      </c>
      <c r="N354" s="1249">
        <f>楽天!J354</f>
        <v>2086</v>
      </c>
      <c r="O354" s="1620">
        <f t="shared" si="3"/>
        <v>492755</v>
      </c>
      <c r="P354" s="1272"/>
    </row>
    <row r="355" spans="1:16" ht="14">
      <c r="A355" s="1231"/>
      <c r="B355" s="1244">
        <v>46099</v>
      </c>
      <c r="C355" s="1248"/>
      <c r="D355" s="1248"/>
      <c r="E355" s="1248"/>
      <c r="F355" s="1618"/>
      <c r="G355" s="1618"/>
      <c r="H355" s="1618"/>
      <c r="I355" s="1619">
        <f t="shared" si="4"/>
        <v>0</v>
      </c>
      <c r="J355" s="1249">
        <f t="shared" si="5"/>
        <v>456671</v>
      </c>
      <c r="K355" s="1249">
        <f>UFJ!I355</f>
        <v>0</v>
      </c>
      <c r="L355" s="1249">
        <f>三井住友!I355</f>
        <v>22589</v>
      </c>
      <c r="M355" s="1249">
        <f>paypay!H355</f>
        <v>11409</v>
      </c>
      <c r="N355" s="1249">
        <f>楽天!J355</f>
        <v>2086</v>
      </c>
      <c r="O355" s="1620">
        <f t="shared" si="3"/>
        <v>492755</v>
      </c>
      <c r="P355" s="1272"/>
    </row>
    <row r="356" spans="1:16" ht="14">
      <c r="A356" s="1231"/>
      <c r="B356" s="1244">
        <v>46100</v>
      </c>
      <c r="C356" s="1248"/>
      <c r="D356" s="1248"/>
      <c r="E356" s="1248"/>
      <c r="F356" s="1618"/>
      <c r="G356" s="1618"/>
      <c r="H356" s="1618"/>
      <c r="I356" s="1619">
        <f t="shared" si="4"/>
        <v>0</v>
      </c>
      <c r="J356" s="1249">
        <f t="shared" si="5"/>
        <v>456671</v>
      </c>
      <c r="K356" s="1249">
        <f>UFJ!I356</f>
        <v>0</v>
      </c>
      <c r="L356" s="1249">
        <f>三井住友!I356</f>
        <v>22589</v>
      </c>
      <c r="M356" s="1249">
        <f>paypay!H356</f>
        <v>9890</v>
      </c>
      <c r="N356" s="1249">
        <f>楽天!J356</f>
        <v>2086</v>
      </c>
      <c r="O356" s="1620">
        <f t="shared" si="3"/>
        <v>491236</v>
      </c>
      <c r="P356" s="1272"/>
    </row>
    <row r="357" spans="1:16" ht="14">
      <c r="A357" s="1231"/>
      <c r="B357" s="1244">
        <v>46101</v>
      </c>
      <c r="C357" s="1248"/>
      <c r="D357" s="1248"/>
      <c r="E357" s="1248"/>
      <c r="F357" s="1618"/>
      <c r="G357" s="1618"/>
      <c r="H357" s="1618"/>
      <c r="I357" s="1619">
        <f t="shared" si="4"/>
        <v>0</v>
      </c>
      <c r="J357" s="1249">
        <f t="shared" si="5"/>
        <v>456671</v>
      </c>
      <c r="K357" s="1249">
        <f>UFJ!I357</f>
        <v>0</v>
      </c>
      <c r="L357" s="1249">
        <f>三井住友!I357</f>
        <v>22589</v>
      </c>
      <c r="M357" s="1249">
        <f>paypay!H357</f>
        <v>9890</v>
      </c>
      <c r="N357" s="1249">
        <f>楽天!J357</f>
        <v>2086</v>
      </c>
      <c r="O357" s="1620">
        <f t="shared" si="3"/>
        <v>491236</v>
      </c>
      <c r="P357" s="1272"/>
    </row>
    <row r="358" spans="1:16" ht="14">
      <c r="A358" s="1231"/>
      <c r="B358" s="1244">
        <v>46102</v>
      </c>
      <c r="C358" s="1248"/>
      <c r="D358" s="1248"/>
      <c r="E358" s="1248"/>
      <c r="F358" s="1618"/>
      <c r="G358" s="1618"/>
      <c r="H358" s="1618"/>
      <c r="I358" s="1619">
        <f t="shared" si="4"/>
        <v>0</v>
      </c>
      <c r="J358" s="1249">
        <f t="shared" si="5"/>
        <v>456671</v>
      </c>
      <c r="K358" s="1249">
        <f>UFJ!I358</f>
        <v>0</v>
      </c>
      <c r="L358" s="1249">
        <f>三井住友!I358</f>
        <v>22589</v>
      </c>
      <c r="M358" s="1249">
        <f>paypay!H358</f>
        <v>9890</v>
      </c>
      <c r="N358" s="1249">
        <f>楽天!J358</f>
        <v>2086</v>
      </c>
      <c r="O358" s="1620">
        <f t="shared" si="3"/>
        <v>491236</v>
      </c>
      <c r="P358" s="1272"/>
    </row>
    <row r="359" spans="1:16" ht="14">
      <c r="A359" s="1231"/>
      <c r="B359" s="1244">
        <v>46103</v>
      </c>
      <c r="C359" s="1248"/>
      <c r="D359" s="1248"/>
      <c r="E359" s="1248"/>
      <c r="F359" s="1618"/>
      <c r="G359" s="1618"/>
      <c r="H359" s="1618"/>
      <c r="I359" s="1619">
        <f t="shared" si="4"/>
        <v>0</v>
      </c>
      <c r="J359" s="1249">
        <f t="shared" si="5"/>
        <v>456671</v>
      </c>
      <c r="K359" s="1249">
        <f>UFJ!I359</f>
        <v>0</v>
      </c>
      <c r="L359" s="1249">
        <f>三井住友!I359</f>
        <v>22589</v>
      </c>
      <c r="M359" s="1249">
        <f>paypay!H359</f>
        <v>9890</v>
      </c>
      <c r="N359" s="1249">
        <f>楽天!J359</f>
        <v>2086</v>
      </c>
      <c r="O359" s="1620">
        <f t="shared" si="3"/>
        <v>491236</v>
      </c>
      <c r="P359" s="1272"/>
    </row>
    <row r="360" spans="1:16" ht="14">
      <c r="A360" s="1231"/>
      <c r="B360" s="1244">
        <v>46104</v>
      </c>
      <c r="C360" s="1248"/>
      <c r="D360" s="1248"/>
      <c r="E360" s="1248"/>
      <c r="F360" s="1618"/>
      <c r="G360" s="1618"/>
      <c r="H360" s="1618"/>
      <c r="I360" s="1619">
        <f t="shared" si="4"/>
        <v>0</v>
      </c>
      <c r="J360" s="1249">
        <f t="shared" si="5"/>
        <v>456671</v>
      </c>
      <c r="K360" s="1249">
        <f>UFJ!I360</f>
        <v>0</v>
      </c>
      <c r="L360" s="1249">
        <f>三井住友!I360</f>
        <v>6337</v>
      </c>
      <c r="M360" s="1249">
        <f>paypay!H360</f>
        <v>8890</v>
      </c>
      <c r="N360" s="1249">
        <f>楽天!J360</f>
        <v>2086</v>
      </c>
      <c r="O360" s="1620">
        <f t="shared" si="3"/>
        <v>473984</v>
      </c>
      <c r="P360" s="1272"/>
    </row>
    <row r="361" spans="1:16" ht="14">
      <c r="A361" s="1231"/>
      <c r="B361" s="1244">
        <v>46105</v>
      </c>
      <c r="C361" s="1621">
        <v>-250000</v>
      </c>
      <c r="D361" s="1248"/>
      <c r="E361" s="1248"/>
      <c r="F361" s="1618"/>
      <c r="G361" s="1618"/>
      <c r="H361" s="1618"/>
      <c r="I361" s="1619">
        <f t="shared" si="4"/>
        <v>-250000</v>
      </c>
      <c r="J361" s="1249">
        <f t="shared" si="5"/>
        <v>206671</v>
      </c>
      <c r="K361" s="1249">
        <f>UFJ!I361</f>
        <v>0</v>
      </c>
      <c r="L361" s="1249">
        <f>三井住友!I361</f>
        <v>256337</v>
      </c>
      <c r="M361" s="1249">
        <f>paypay!H361</f>
        <v>8530</v>
      </c>
      <c r="N361" s="1249">
        <f>楽天!J361</f>
        <v>460109</v>
      </c>
      <c r="O361" s="1620">
        <f t="shared" si="3"/>
        <v>931647</v>
      </c>
      <c r="P361" s="1272"/>
    </row>
    <row r="362" spans="1:16" ht="14">
      <c r="A362" s="1231"/>
      <c r="B362" s="1244">
        <v>46106</v>
      </c>
      <c r="C362" s="1248"/>
      <c r="D362" s="1248"/>
      <c r="E362" s="1248"/>
      <c r="F362" s="1618"/>
      <c r="G362" s="1618"/>
      <c r="H362" s="1618"/>
      <c r="I362" s="1619">
        <f t="shared" si="4"/>
        <v>0</v>
      </c>
      <c r="J362" s="1249">
        <f t="shared" si="5"/>
        <v>206671</v>
      </c>
      <c r="K362" s="1249">
        <f>UFJ!I362</f>
        <v>0</v>
      </c>
      <c r="L362" s="1249">
        <f>三井住友!I362</f>
        <v>691337</v>
      </c>
      <c r="M362" s="1249">
        <f>paypay!H362</f>
        <v>14030</v>
      </c>
      <c r="N362" s="1249">
        <f>楽天!J362</f>
        <v>24964</v>
      </c>
      <c r="O362" s="1620">
        <f t="shared" si="3"/>
        <v>937002</v>
      </c>
      <c r="P362" s="1272"/>
    </row>
    <row r="363" spans="1:16" ht="14">
      <c r="A363" s="1231"/>
      <c r="B363" s="1244">
        <v>46107</v>
      </c>
      <c r="C363" s="1248"/>
      <c r="D363" s="1248">
        <v>-46000</v>
      </c>
      <c r="E363" s="1248"/>
      <c r="F363" s="1618"/>
      <c r="G363" s="1618"/>
      <c r="H363" s="1618"/>
      <c r="I363" s="1619">
        <f t="shared" si="4"/>
        <v>-46000</v>
      </c>
      <c r="J363" s="1249">
        <f t="shared" si="5"/>
        <v>160671</v>
      </c>
      <c r="K363" s="1249">
        <f>UFJ!I363</f>
        <v>0</v>
      </c>
      <c r="L363" s="1249">
        <f>三井住友!I363</f>
        <v>691337</v>
      </c>
      <c r="M363" s="1249">
        <f>paypay!H363</f>
        <v>14030</v>
      </c>
      <c r="N363" s="1249">
        <f>楽天!J363</f>
        <v>24964</v>
      </c>
      <c r="O363" s="1620">
        <f t="shared" si="3"/>
        <v>891002</v>
      </c>
      <c r="P363" s="1272"/>
    </row>
    <row r="364" spans="1:16" ht="14">
      <c r="A364" s="1231"/>
      <c r="B364" s="1244">
        <v>46108</v>
      </c>
      <c r="C364" s="1248"/>
      <c r="D364" s="1621">
        <v>-129987</v>
      </c>
      <c r="E364" s="1248"/>
      <c r="F364" s="1618"/>
      <c r="G364" s="1618"/>
      <c r="H364" s="1618"/>
      <c r="I364" s="1619">
        <f t="shared" si="4"/>
        <v>-129987</v>
      </c>
      <c r="J364" s="1249">
        <f t="shared" si="5"/>
        <v>30684</v>
      </c>
      <c r="K364" s="1249">
        <f>UFJ!I364</f>
        <v>0</v>
      </c>
      <c r="L364" s="1249">
        <f>三井住友!I364</f>
        <v>110842</v>
      </c>
      <c r="M364" s="1249">
        <f>paypay!H364</f>
        <v>4030</v>
      </c>
      <c r="N364" s="1249">
        <f>楽天!J364</f>
        <v>24964</v>
      </c>
      <c r="O364" s="1620">
        <f t="shared" si="3"/>
        <v>170520</v>
      </c>
      <c r="P364" s="1272"/>
    </row>
    <row r="365" spans="1:16" ht="14">
      <c r="A365" s="1231"/>
      <c r="B365" s="1244">
        <v>46109</v>
      </c>
      <c r="C365" s="1248"/>
      <c r="D365" s="1248"/>
      <c r="E365" s="1248"/>
      <c r="F365" s="1618"/>
      <c r="G365" s="1618"/>
      <c r="H365" s="1618"/>
      <c r="I365" s="1619">
        <f t="shared" si="4"/>
        <v>0</v>
      </c>
      <c r="J365" s="1249">
        <f t="shared" si="5"/>
        <v>30684</v>
      </c>
      <c r="K365" s="1249">
        <f>UFJ!I365</f>
        <v>0</v>
      </c>
      <c r="L365" s="1249">
        <f>三井住友!I365</f>
        <v>110842</v>
      </c>
      <c r="M365" s="1249">
        <f>paypay!H365</f>
        <v>4030</v>
      </c>
      <c r="N365" s="1249">
        <f>楽天!J365</f>
        <v>24964</v>
      </c>
      <c r="O365" s="1620">
        <f t="shared" si="3"/>
        <v>170520</v>
      </c>
      <c r="P365" s="1272"/>
    </row>
    <row r="366" spans="1:16" ht="14">
      <c r="A366" s="1231"/>
      <c r="B366" s="1244">
        <v>46110</v>
      </c>
      <c r="C366" s="1248"/>
      <c r="D366" s="1248"/>
      <c r="E366" s="1248"/>
      <c r="F366" s="1618"/>
      <c r="G366" s="1618"/>
      <c r="H366" s="1618"/>
      <c r="I366" s="1619">
        <f t="shared" si="4"/>
        <v>0</v>
      </c>
      <c r="J366" s="1249">
        <f t="shared" si="5"/>
        <v>30684</v>
      </c>
      <c r="K366" s="1249">
        <f>UFJ!I366</f>
        <v>0</v>
      </c>
      <c r="L366" s="1249">
        <f>三井住友!I366</f>
        <v>110842</v>
      </c>
      <c r="M366" s="1249">
        <f>paypay!H366</f>
        <v>4030</v>
      </c>
      <c r="N366" s="1249">
        <f>楽天!J366</f>
        <v>24964</v>
      </c>
      <c r="O366" s="1620">
        <f t="shared" si="3"/>
        <v>170520</v>
      </c>
      <c r="P366" s="1272"/>
    </row>
    <row r="367" spans="1:16" ht="14">
      <c r="A367" s="1231"/>
      <c r="B367" s="1244">
        <v>46111</v>
      </c>
      <c r="C367" s="1248"/>
      <c r="D367" s="1248"/>
      <c r="E367" s="1248"/>
      <c r="F367" s="1618"/>
      <c r="G367" s="1618"/>
      <c r="H367" s="1618"/>
      <c r="I367" s="1619">
        <f t="shared" si="4"/>
        <v>0</v>
      </c>
      <c r="J367" s="1249">
        <f t="shared" si="5"/>
        <v>30684</v>
      </c>
      <c r="K367" s="1249">
        <f>UFJ!I367</f>
        <v>0</v>
      </c>
      <c r="L367" s="1249">
        <f>三井住友!I367</f>
        <v>110842</v>
      </c>
      <c r="M367" s="1249">
        <f>paypay!H367</f>
        <v>2980</v>
      </c>
      <c r="N367" s="1249">
        <f>楽天!J367</f>
        <v>24964</v>
      </c>
      <c r="O367" s="1620">
        <f t="shared" si="3"/>
        <v>169470</v>
      </c>
      <c r="P367" s="1272"/>
    </row>
    <row r="368" spans="1:16" ht="14">
      <c r="A368" s="1231"/>
      <c r="B368" s="1259">
        <v>46112</v>
      </c>
      <c r="C368" s="1263"/>
      <c r="D368" s="1263"/>
      <c r="E368" s="1263"/>
      <c r="F368" s="1622"/>
      <c r="G368" s="1622"/>
      <c r="H368" s="1622"/>
      <c r="I368" s="1623">
        <f t="shared" si="4"/>
        <v>0</v>
      </c>
      <c r="J368" s="1264">
        <f t="shared" si="5"/>
        <v>30684</v>
      </c>
      <c r="K368" s="1264">
        <f>UFJ!I368</f>
        <v>0</v>
      </c>
      <c r="L368" s="1264">
        <f>三井住友!I368</f>
        <v>110842</v>
      </c>
      <c r="M368" s="1264">
        <f>paypay!H368</f>
        <v>2980</v>
      </c>
      <c r="N368" s="1264">
        <f>楽天!J368</f>
        <v>24976</v>
      </c>
      <c r="O368" s="1624">
        <f t="shared" si="3"/>
        <v>169482</v>
      </c>
      <c r="P368" s="1272"/>
    </row>
    <row r="369" spans="1:16" ht="14">
      <c r="A369" s="1231"/>
      <c r="B369" s="1244">
        <v>46113</v>
      </c>
      <c r="C369" s="1248"/>
      <c r="D369" s="1248"/>
      <c r="E369" s="1248"/>
      <c r="F369" s="1618"/>
      <c r="G369" s="1618"/>
      <c r="H369" s="1618"/>
      <c r="I369" s="1619">
        <f t="shared" si="4"/>
        <v>0</v>
      </c>
      <c r="J369" s="1249">
        <f t="shared" si="5"/>
        <v>30684</v>
      </c>
      <c r="K369" s="1249">
        <f>UFJ!I369</f>
        <v>0</v>
      </c>
      <c r="L369" s="1249">
        <f>三井住友!I369</f>
        <v>110842</v>
      </c>
      <c r="M369" s="1249">
        <f>paypay!H369</f>
        <v>2980</v>
      </c>
      <c r="N369" s="1249">
        <f>楽天!J369</f>
        <v>24976</v>
      </c>
      <c r="O369" s="1620">
        <f t="shared" si="3"/>
        <v>169482</v>
      </c>
      <c r="P369" s="1272"/>
    </row>
    <row r="370" spans="1:16" ht="14">
      <c r="A370" s="1231"/>
      <c r="B370" s="1244">
        <v>46114</v>
      </c>
      <c r="C370" s="1248"/>
      <c r="D370" s="1248"/>
      <c r="E370" s="1248"/>
      <c r="F370" s="1618"/>
      <c r="G370" s="1618"/>
      <c r="H370" s="1618"/>
      <c r="I370" s="1619">
        <f t="shared" si="4"/>
        <v>0</v>
      </c>
      <c r="J370" s="1249">
        <f t="shared" si="5"/>
        <v>30684</v>
      </c>
      <c r="K370" s="1249">
        <f>UFJ!I370</f>
        <v>0</v>
      </c>
      <c r="L370" s="1249">
        <f>三井住友!I370</f>
        <v>110842</v>
      </c>
      <c r="M370" s="1249">
        <f>paypay!H370</f>
        <v>2660</v>
      </c>
      <c r="N370" s="1249">
        <f>楽天!J370</f>
        <v>24976</v>
      </c>
      <c r="O370" s="1620">
        <f t="shared" si="3"/>
        <v>169162</v>
      </c>
      <c r="P370" s="1272"/>
    </row>
    <row r="371" spans="1:16" ht="14">
      <c r="A371" s="1231"/>
      <c r="B371" s="1244">
        <v>46115</v>
      </c>
      <c r="C371" s="1248"/>
      <c r="D371" s="1248"/>
      <c r="E371" s="1248"/>
      <c r="F371" s="1618"/>
      <c r="G371" s="1618"/>
      <c r="H371" s="1618"/>
      <c r="I371" s="1619">
        <f t="shared" si="4"/>
        <v>0</v>
      </c>
      <c r="J371" s="1249">
        <f t="shared" si="5"/>
        <v>30684</v>
      </c>
      <c r="K371" s="1249">
        <f>UFJ!I371</f>
        <v>0</v>
      </c>
      <c r="L371" s="1249">
        <f>三井住友!I371</f>
        <v>110842</v>
      </c>
      <c r="M371" s="1249">
        <f>paypay!H371</f>
        <v>2460</v>
      </c>
      <c r="N371" s="1249">
        <f>楽天!J371</f>
        <v>24976</v>
      </c>
      <c r="O371" s="1620">
        <f t="shared" si="3"/>
        <v>168962</v>
      </c>
      <c r="P371" s="1272"/>
    </row>
    <row r="372" spans="1:16" ht="14">
      <c r="A372" s="1231"/>
      <c r="B372" s="1244">
        <v>46116</v>
      </c>
      <c r="C372" s="1248"/>
      <c r="D372" s="1248"/>
      <c r="E372" s="1248"/>
      <c r="F372" s="1618"/>
      <c r="G372" s="1618"/>
      <c r="H372" s="1618"/>
      <c r="I372" s="1619">
        <f t="shared" si="4"/>
        <v>0</v>
      </c>
      <c r="J372" s="1249">
        <f t="shared" si="5"/>
        <v>30684</v>
      </c>
      <c r="K372" s="1249">
        <f>UFJ!I372</f>
        <v>0</v>
      </c>
      <c r="L372" s="1249">
        <f>三井住友!I372</f>
        <v>110842</v>
      </c>
      <c r="M372" s="1249">
        <f>paypay!H372</f>
        <v>3020</v>
      </c>
      <c r="N372" s="1249">
        <f>楽天!J372</f>
        <v>24976</v>
      </c>
      <c r="O372" s="1620">
        <f t="shared" si="3"/>
        <v>169522</v>
      </c>
      <c r="P372" s="1272"/>
    </row>
    <row r="373" spans="1:16" ht="14">
      <c r="A373" s="1231"/>
      <c r="B373" s="1244">
        <v>46117</v>
      </c>
      <c r="C373" s="1248"/>
      <c r="D373" s="1248"/>
      <c r="E373" s="1248"/>
      <c r="F373" s="1618"/>
      <c r="G373" s="1618"/>
      <c r="H373" s="1618"/>
      <c r="I373" s="1619">
        <f t="shared" si="4"/>
        <v>0</v>
      </c>
      <c r="J373" s="1249">
        <f t="shared" si="5"/>
        <v>30684</v>
      </c>
      <c r="K373" s="1249">
        <f>UFJ!I373</f>
        <v>0</v>
      </c>
      <c r="L373" s="1249">
        <f>三井住友!I373</f>
        <v>110842</v>
      </c>
      <c r="M373" s="1249">
        <f>paypay!H373</f>
        <v>3020</v>
      </c>
      <c r="N373" s="1249">
        <f>楽天!J373</f>
        <v>24976</v>
      </c>
      <c r="O373" s="1620">
        <f t="shared" si="3"/>
        <v>169522</v>
      </c>
      <c r="P373" s="1272"/>
    </row>
    <row r="374" spans="1:16" ht="14">
      <c r="A374" s="1231"/>
      <c r="B374" s="1244">
        <v>46118</v>
      </c>
      <c r="C374" s="1248"/>
      <c r="D374" s="1248"/>
      <c r="E374" s="1248"/>
      <c r="F374" s="1618"/>
      <c r="G374" s="1618"/>
      <c r="H374" s="1618"/>
      <c r="I374" s="1619">
        <f t="shared" si="4"/>
        <v>0</v>
      </c>
      <c r="J374" s="1249">
        <f t="shared" si="5"/>
        <v>30684</v>
      </c>
      <c r="K374" s="1249">
        <f>UFJ!I374</f>
        <v>0</v>
      </c>
      <c r="L374" s="1249">
        <f>三井住友!I374</f>
        <v>117205</v>
      </c>
      <c r="M374" s="1249">
        <f>paypay!H374</f>
        <v>3020</v>
      </c>
      <c r="N374" s="1249">
        <f>楽天!J374</f>
        <v>10726</v>
      </c>
      <c r="O374" s="1620">
        <f t="shared" si="3"/>
        <v>161635</v>
      </c>
      <c r="P374" s="1272"/>
    </row>
    <row r="375" spans="1:16" ht="14">
      <c r="A375" s="1231"/>
      <c r="B375" s="1244">
        <v>46119</v>
      </c>
      <c r="C375" s="1248"/>
      <c r="D375" s="1248"/>
      <c r="E375" s="1248"/>
      <c r="F375" s="1618"/>
      <c r="G375" s="1618"/>
      <c r="H375" s="1618"/>
      <c r="I375" s="1619">
        <f t="shared" si="4"/>
        <v>0</v>
      </c>
      <c r="J375" s="1249">
        <f t="shared" si="5"/>
        <v>30684</v>
      </c>
      <c r="K375" s="1249">
        <f>UFJ!I375</f>
        <v>0</v>
      </c>
      <c r="L375" s="1249">
        <f>三井住友!I375</f>
        <v>47205</v>
      </c>
      <c r="M375" s="1249">
        <f>paypay!H375</f>
        <v>1780</v>
      </c>
      <c r="N375" s="1249">
        <f>楽天!J375</f>
        <v>25476</v>
      </c>
      <c r="O375" s="1620">
        <f t="shared" si="3"/>
        <v>105145</v>
      </c>
      <c r="P375" s="1272"/>
    </row>
    <row r="376" spans="1:16" ht="14">
      <c r="A376" s="1231"/>
      <c r="B376" s="1244">
        <v>46120</v>
      </c>
      <c r="C376" s="1248"/>
      <c r="D376" s="1248"/>
      <c r="E376" s="1248"/>
      <c r="F376" s="1618"/>
      <c r="G376" s="1618"/>
      <c r="H376" s="1618"/>
      <c r="I376" s="1619">
        <f t="shared" si="4"/>
        <v>0</v>
      </c>
      <c r="J376" s="1249">
        <f t="shared" si="5"/>
        <v>30684</v>
      </c>
      <c r="K376" s="1249">
        <f>UFJ!I376</f>
        <v>0</v>
      </c>
      <c r="L376" s="1249">
        <f>三井住友!I376</f>
        <v>47205</v>
      </c>
      <c r="M376" s="1249">
        <f>paypay!H376</f>
        <v>930</v>
      </c>
      <c r="N376" s="1249">
        <f>楽天!J376</f>
        <v>25476</v>
      </c>
      <c r="O376" s="1620">
        <f t="shared" si="3"/>
        <v>104295</v>
      </c>
      <c r="P376" s="1272"/>
    </row>
    <row r="377" spans="1:16" ht="14">
      <c r="A377" s="1231"/>
      <c r="B377" s="1244">
        <v>46121</v>
      </c>
      <c r="C377" s="1248"/>
      <c r="D377" s="1248"/>
      <c r="E377" s="1248"/>
      <c r="F377" s="1618"/>
      <c r="G377" s="1618"/>
      <c r="H377" s="1618"/>
      <c r="I377" s="1619">
        <f t="shared" si="4"/>
        <v>0</v>
      </c>
      <c r="J377" s="1249">
        <f t="shared" si="5"/>
        <v>30684</v>
      </c>
      <c r="K377" s="1249">
        <f>UFJ!I377</f>
        <v>0</v>
      </c>
      <c r="L377" s="1249">
        <f>三井住友!I377</f>
        <v>47205</v>
      </c>
      <c r="M377" s="1249">
        <f>paypay!H377</f>
        <v>30</v>
      </c>
      <c r="N377" s="1249">
        <f>楽天!J377</f>
        <v>25476</v>
      </c>
      <c r="O377" s="1620">
        <f t="shared" si="3"/>
        <v>103395</v>
      </c>
      <c r="P377" s="1272"/>
    </row>
    <row r="378" spans="1:16" ht="14">
      <c r="A378" s="1231"/>
      <c r="B378" s="1244">
        <v>46122</v>
      </c>
      <c r="C378" s="1248"/>
      <c r="D378" s="1248"/>
      <c r="E378" s="1248"/>
      <c r="F378" s="1618"/>
      <c r="G378" s="1618"/>
      <c r="H378" s="1618"/>
      <c r="I378" s="1619">
        <f t="shared" si="4"/>
        <v>0</v>
      </c>
      <c r="J378" s="1249">
        <f t="shared" si="5"/>
        <v>30684</v>
      </c>
      <c r="K378" s="1249">
        <f>UFJ!I378</f>
        <v>0</v>
      </c>
      <c r="L378" s="1249">
        <f>三井住友!I378</f>
        <v>47205</v>
      </c>
      <c r="M378" s="1249">
        <f>paypay!H378</f>
        <v>30</v>
      </c>
      <c r="N378" s="1249">
        <f>楽天!J378</f>
        <v>25476</v>
      </c>
      <c r="O378" s="1620">
        <f t="shared" si="3"/>
        <v>103395</v>
      </c>
      <c r="P378" s="1272"/>
    </row>
    <row r="379" spans="1:16" ht="14">
      <c r="A379" s="1231"/>
      <c r="B379" s="1244">
        <v>46123</v>
      </c>
      <c r="C379" s="1248"/>
      <c r="D379" s="1248"/>
      <c r="E379" s="1248"/>
      <c r="F379" s="1618"/>
      <c r="G379" s="1618"/>
      <c r="H379" s="1618"/>
      <c r="I379" s="1619">
        <f t="shared" si="4"/>
        <v>0</v>
      </c>
      <c r="J379" s="1249">
        <f t="shared" si="5"/>
        <v>30684</v>
      </c>
      <c r="K379" s="1249">
        <f>UFJ!I379</f>
        <v>0</v>
      </c>
      <c r="L379" s="1249">
        <f>三井住友!I379</f>
        <v>47205</v>
      </c>
      <c r="M379" s="1249">
        <f>paypay!H379</f>
        <v>30</v>
      </c>
      <c r="N379" s="1249">
        <f>楽天!J379</f>
        <v>25476</v>
      </c>
      <c r="O379" s="1620">
        <f t="shared" si="3"/>
        <v>103395</v>
      </c>
      <c r="P379" s="1272"/>
    </row>
    <row r="380" spans="1:16" ht="14">
      <c r="A380" s="1231"/>
      <c r="B380" s="1244">
        <v>46124</v>
      </c>
      <c r="C380" s="1248"/>
      <c r="D380" s="1248"/>
      <c r="E380" s="1248"/>
      <c r="F380" s="1618"/>
      <c r="G380" s="1618"/>
      <c r="H380" s="1618"/>
      <c r="I380" s="1619">
        <f t="shared" si="4"/>
        <v>0</v>
      </c>
      <c r="J380" s="1249">
        <f t="shared" si="5"/>
        <v>30684</v>
      </c>
      <c r="K380" s="1249">
        <f>UFJ!I380</f>
        <v>0</v>
      </c>
      <c r="L380" s="1249">
        <f>三井住友!I380</f>
        <v>47205</v>
      </c>
      <c r="M380" s="1249">
        <f>paypay!H380</f>
        <v>3830</v>
      </c>
      <c r="N380" s="1249">
        <f>楽天!J380</f>
        <v>25476</v>
      </c>
      <c r="O380" s="1620">
        <f t="shared" si="3"/>
        <v>107195</v>
      </c>
      <c r="P380" s="1272"/>
    </row>
    <row r="381" spans="1:16" ht="14">
      <c r="A381" s="1231"/>
      <c r="B381" s="1244">
        <v>46125</v>
      </c>
      <c r="C381" s="1248"/>
      <c r="D381" s="1248"/>
      <c r="E381" s="1248"/>
      <c r="F381" s="1618"/>
      <c r="G381" s="1618"/>
      <c r="H381" s="1618"/>
      <c r="I381" s="1619">
        <f t="shared" si="4"/>
        <v>0</v>
      </c>
      <c r="J381" s="1249">
        <f t="shared" si="5"/>
        <v>30684</v>
      </c>
      <c r="K381" s="1249">
        <f>UFJ!I381</f>
        <v>0</v>
      </c>
      <c r="L381" s="1249">
        <f>三井住友!I381</f>
        <v>47205</v>
      </c>
      <c r="M381" s="1249">
        <f>paypay!H381</f>
        <v>3830</v>
      </c>
      <c r="N381" s="1249">
        <f>楽天!J381</f>
        <v>25476</v>
      </c>
      <c r="O381" s="1620">
        <f t="shared" si="3"/>
        <v>107195</v>
      </c>
      <c r="P381" s="1272"/>
    </row>
    <row r="382" spans="1:16" ht="14">
      <c r="A382" s="1231"/>
      <c r="B382" s="1244">
        <v>46126</v>
      </c>
      <c r="C382" s="1248"/>
      <c r="D382" s="1248"/>
      <c r="E382" s="1248"/>
      <c r="F382" s="1618"/>
      <c r="G382" s="1618"/>
      <c r="H382" s="1618"/>
      <c r="I382" s="1619">
        <f t="shared" si="4"/>
        <v>0</v>
      </c>
      <c r="J382" s="1249">
        <f t="shared" si="5"/>
        <v>30684</v>
      </c>
      <c r="K382" s="1249">
        <f>UFJ!I382</f>
        <v>0</v>
      </c>
      <c r="L382" s="1249">
        <f>三井住友!I382</f>
        <v>47205</v>
      </c>
      <c r="M382" s="1249">
        <f>paypay!H382</f>
        <v>5530</v>
      </c>
      <c r="N382" s="1249">
        <f>楽天!J382</f>
        <v>25476</v>
      </c>
      <c r="O382" s="1620">
        <f t="shared" si="3"/>
        <v>108895</v>
      </c>
      <c r="P382" s="1272"/>
    </row>
    <row r="383" spans="1:16" ht="14">
      <c r="A383" s="1231"/>
      <c r="B383" s="1244">
        <v>46127</v>
      </c>
      <c r="C383" s="1248">
        <v>-569000</v>
      </c>
      <c r="D383" s="1248"/>
      <c r="E383" s="1248"/>
      <c r="F383" s="1618"/>
      <c r="G383" s="1618">
        <v>538651</v>
      </c>
      <c r="H383" s="1618"/>
      <c r="I383" s="1619">
        <f t="shared" si="4"/>
        <v>-30349</v>
      </c>
      <c r="J383" s="1249">
        <f t="shared" si="5"/>
        <v>335</v>
      </c>
      <c r="K383" s="1249">
        <f>UFJ!I383</f>
        <v>0</v>
      </c>
      <c r="L383" s="1249">
        <f>三井住友!I383</f>
        <v>16205</v>
      </c>
      <c r="M383" s="1249">
        <f>paypay!H383</f>
        <v>4530</v>
      </c>
      <c r="N383" s="1249">
        <f>楽天!J383</f>
        <v>28156</v>
      </c>
      <c r="O383" s="1620">
        <f t="shared" si="3"/>
        <v>49226</v>
      </c>
      <c r="P383" s="1272"/>
    </row>
    <row r="384" spans="1:16" ht="14">
      <c r="A384" s="1231"/>
      <c r="B384" s="1244">
        <v>46128</v>
      </c>
      <c r="C384" s="1248"/>
      <c r="D384" s="1248"/>
      <c r="E384" s="1248"/>
      <c r="F384" s="1618"/>
      <c r="G384" s="1618"/>
      <c r="H384" s="1618"/>
      <c r="I384" s="1619">
        <f t="shared" si="4"/>
        <v>0</v>
      </c>
      <c r="J384" s="1249">
        <f t="shared" si="5"/>
        <v>335</v>
      </c>
      <c r="K384" s="1249">
        <f>UFJ!I384</f>
        <v>0</v>
      </c>
      <c r="L384" s="1249">
        <f>三井住友!I384</f>
        <v>16205</v>
      </c>
      <c r="M384" s="1249">
        <f>paypay!H384</f>
        <v>4230</v>
      </c>
      <c r="N384" s="1249">
        <f>楽天!J384</f>
        <v>28156</v>
      </c>
      <c r="O384" s="1620">
        <f t="shared" si="3"/>
        <v>48926</v>
      </c>
      <c r="P384" s="1272"/>
    </row>
    <row r="385" spans="1:16" ht="14">
      <c r="A385" s="1231"/>
      <c r="B385" s="1244">
        <v>46129</v>
      </c>
      <c r="C385" s="1248"/>
      <c r="D385" s="1248"/>
      <c r="E385" s="1248"/>
      <c r="F385" s="1618"/>
      <c r="G385" s="1618"/>
      <c r="H385" s="1618"/>
      <c r="I385" s="1619">
        <f t="shared" si="4"/>
        <v>0</v>
      </c>
      <c r="J385" s="1249">
        <f t="shared" si="5"/>
        <v>335</v>
      </c>
      <c r="K385" s="1249">
        <f>UFJ!I385</f>
        <v>0</v>
      </c>
      <c r="L385" s="1249">
        <f>三井住友!I385</f>
        <v>16205</v>
      </c>
      <c r="M385" s="1249">
        <f>paypay!H385</f>
        <v>4230</v>
      </c>
      <c r="N385" s="1249">
        <f>楽天!J385</f>
        <v>28156</v>
      </c>
      <c r="O385" s="1620">
        <f t="shared" si="3"/>
        <v>48926</v>
      </c>
      <c r="P385" s="1272"/>
    </row>
    <row r="386" spans="1:16" ht="14">
      <c r="A386" s="1231"/>
      <c r="B386" s="1244">
        <v>46130</v>
      </c>
      <c r="C386" s="1248"/>
      <c r="D386" s="1248"/>
      <c r="E386" s="1248"/>
      <c r="F386" s="1618"/>
      <c r="G386" s="1618"/>
      <c r="H386" s="1618"/>
      <c r="I386" s="1619">
        <f t="shared" si="4"/>
        <v>0</v>
      </c>
      <c r="J386" s="1249">
        <f t="shared" si="5"/>
        <v>335</v>
      </c>
      <c r="K386" s="1249">
        <f>UFJ!I386</f>
        <v>0</v>
      </c>
      <c r="L386" s="1249">
        <f>三井住友!I386</f>
        <v>16205</v>
      </c>
      <c r="M386" s="1249">
        <f>paypay!H386</f>
        <v>875</v>
      </c>
      <c r="N386" s="1249">
        <f>楽天!J386</f>
        <v>28156</v>
      </c>
      <c r="O386" s="1620">
        <f t="shared" si="3"/>
        <v>45571</v>
      </c>
      <c r="P386" s="1272"/>
    </row>
    <row r="387" spans="1:16" ht="14">
      <c r="A387" s="1231"/>
      <c r="B387" s="1244">
        <v>46131</v>
      </c>
      <c r="C387" s="1248"/>
      <c r="D387" s="1248"/>
      <c r="E387" s="1248"/>
      <c r="F387" s="1618"/>
      <c r="G387" s="1618"/>
      <c r="H387" s="1618"/>
      <c r="I387" s="1619">
        <f t="shared" si="4"/>
        <v>0</v>
      </c>
      <c r="J387" s="1249">
        <f t="shared" si="5"/>
        <v>335</v>
      </c>
      <c r="K387" s="1249">
        <f>UFJ!I387</f>
        <v>0</v>
      </c>
      <c r="L387" s="1249">
        <f>三井住友!I387</f>
        <v>16205</v>
      </c>
      <c r="M387" s="1249">
        <f>paypay!H387</f>
        <v>875</v>
      </c>
      <c r="N387" s="1249">
        <f>楽天!J387</f>
        <v>28156</v>
      </c>
      <c r="O387" s="1620">
        <f t="shared" si="3"/>
        <v>45571</v>
      </c>
      <c r="P387" s="1272"/>
    </row>
    <row r="388" spans="1:16" ht="14">
      <c r="A388" s="1231"/>
      <c r="B388" s="1244">
        <v>46132</v>
      </c>
      <c r="C388" s="1248"/>
      <c r="D388" s="1248"/>
      <c r="E388" s="1248"/>
      <c r="F388" s="1618"/>
      <c r="G388" s="1618"/>
      <c r="H388" s="1618"/>
      <c r="I388" s="1619">
        <f t="shared" si="4"/>
        <v>0</v>
      </c>
      <c r="J388" s="1249">
        <f t="shared" si="5"/>
        <v>335</v>
      </c>
      <c r="K388" s="1249">
        <f>UFJ!I388</f>
        <v>0</v>
      </c>
      <c r="L388" s="1249">
        <f>三井住友!I388</f>
        <v>16205</v>
      </c>
      <c r="M388" s="1249">
        <f>paypay!H388</f>
        <v>725</v>
      </c>
      <c r="N388" s="1249">
        <f>楽天!J388</f>
        <v>28156</v>
      </c>
      <c r="O388" s="1620">
        <f t="shared" si="3"/>
        <v>45421</v>
      </c>
      <c r="P388" s="1272"/>
    </row>
    <row r="389" spans="1:16" ht="14">
      <c r="A389" s="1231"/>
      <c r="B389" s="1244">
        <v>46133</v>
      </c>
      <c r="C389" s="1248"/>
      <c r="D389" s="1248"/>
      <c r="E389" s="1248"/>
      <c r="F389" s="1618"/>
      <c r="G389" s="1618"/>
      <c r="H389" s="1618"/>
      <c r="I389" s="1619">
        <f t="shared" si="4"/>
        <v>0</v>
      </c>
      <c r="J389" s="1249">
        <f t="shared" si="5"/>
        <v>335</v>
      </c>
      <c r="K389" s="1249">
        <f>UFJ!I389</f>
        <v>0</v>
      </c>
      <c r="L389" s="1249">
        <f>三井住友!I389</f>
        <v>16205</v>
      </c>
      <c r="M389" s="1249">
        <f>paypay!H389</f>
        <v>725</v>
      </c>
      <c r="N389" s="1249">
        <f>楽天!J389</f>
        <v>28156</v>
      </c>
      <c r="O389" s="1620">
        <f t="shared" si="3"/>
        <v>45421</v>
      </c>
      <c r="P389" s="1272"/>
    </row>
    <row r="390" spans="1:16" ht="14">
      <c r="A390" s="1231"/>
      <c r="B390" s="1244">
        <v>46134</v>
      </c>
      <c r="C390" s="1248"/>
      <c r="D390" s="1248"/>
      <c r="E390" s="1248"/>
      <c r="F390" s="1618"/>
      <c r="G390" s="1618"/>
      <c r="H390" s="1618"/>
      <c r="I390" s="1619">
        <f t="shared" si="4"/>
        <v>0</v>
      </c>
      <c r="J390" s="1249">
        <f t="shared" si="5"/>
        <v>335</v>
      </c>
      <c r="K390" s="1249">
        <f>UFJ!I390</f>
        <v>0</v>
      </c>
      <c r="L390" s="1249">
        <f>三井住友!I390</f>
        <v>16205</v>
      </c>
      <c r="M390" s="1249">
        <f>paypay!H390</f>
        <v>725</v>
      </c>
      <c r="N390" s="1249">
        <f>楽天!J390</f>
        <v>28156</v>
      </c>
      <c r="O390" s="1620">
        <f t="shared" si="3"/>
        <v>45421</v>
      </c>
      <c r="P390" s="1272"/>
    </row>
    <row r="391" spans="1:16" ht="14">
      <c r="A391" s="1231"/>
      <c r="B391" s="1244">
        <v>46135</v>
      </c>
      <c r="C391" s="1248"/>
      <c r="D391" s="1248"/>
      <c r="E391" s="1248"/>
      <c r="F391" s="1618"/>
      <c r="G391" s="1618"/>
      <c r="H391" s="1618"/>
      <c r="I391" s="1619">
        <f t="shared" si="4"/>
        <v>0</v>
      </c>
      <c r="J391" s="1249">
        <f t="shared" si="5"/>
        <v>335</v>
      </c>
      <c r="K391" s="1249">
        <f>UFJ!I391</f>
        <v>0</v>
      </c>
      <c r="L391" s="1249">
        <f>三井住友!I391</f>
        <v>16205</v>
      </c>
      <c r="M391" s="1249">
        <f>paypay!H391</f>
        <v>725</v>
      </c>
      <c r="N391" s="1249">
        <f>楽天!J391</f>
        <v>28156</v>
      </c>
      <c r="O391" s="1620">
        <f t="shared" si="3"/>
        <v>45421</v>
      </c>
      <c r="P391" s="1272"/>
    </row>
    <row r="392" spans="1:16" ht="14">
      <c r="A392" s="1231"/>
      <c r="B392" s="1244">
        <v>46136</v>
      </c>
      <c r="C392" s="1248">
        <v>-5000</v>
      </c>
      <c r="D392" s="1248"/>
      <c r="E392" s="1248"/>
      <c r="F392" s="1618"/>
      <c r="G392" s="1618"/>
      <c r="H392" s="1618">
        <v>160000</v>
      </c>
      <c r="I392" s="1619">
        <f t="shared" si="4"/>
        <v>155000</v>
      </c>
      <c r="J392" s="1249">
        <f t="shared" si="5"/>
        <v>155335</v>
      </c>
      <c r="K392" s="1249">
        <f>UFJ!I392</f>
        <v>0</v>
      </c>
      <c r="L392" s="1249">
        <f>三井住友!I392</f>
        <v>466205</v>
      </c>
      <c r="M392" s="1249">
        <f>paypay!H392</f>
        <v>9825</v>
      </c>
      <c r="N392" s="1249">
        <f>楽天!J392</f>
        <v>8011</v>
      </c>
      <c r="O392" s="1620">
        <f t="shared" si="3"/>
        <v>639376</v>
      </c>
      <c r="P392" s="1272"/>
    </row>
    <row r="393" spans="1:16" ht="14">
      <c r="A393" s="1231"/>
      <c r="B393" s="1244">
        <v>46137</v>
      </c>
      <c r="C393" s="1248">
        <v>-2340</v>
      </c>
      <c r="D393" s="1248"/>
      <c r="E393" s="1248"/>
      <c r="F393" s="1618"/>
      <c r="G393" s="1618"/>
      <c r="H393" s="1618"/>
      <c r="I393" s="1619">
        <f t="shared" si="4"/>
        <v>-2340</v>
      </c>
      <c r="J393" s="1249">
        <f t="shared" si="5"/>
        <v>152995</v>
      </c>
      <c r="K393" s="1249">
        <f>UFJ!I393</f>
        <v>0</v>
      </c>
      <c r="L393" s="1249">
        <f>三井住友!I393</f>
        <v>471205</v>
      </c>
      <c r="M393" s="1249">
        <f>paypay!H393</f>
        <v>7405</v>
      </c>
      <c r="N393" s="1249">
        <f>楽天!J393</f>
        <v>8011</v>
      </c>
      <c r="O393" s="1620">
        <f t="shared" si="3"/>
        <v>639616</v>
      </c>
      <c r="P393" s="1272"/>
    </row>
    <row r="394" spans="1:16" ht="14">
      <c r="A394" s="1231"/>
      <c r="B394" s="1244">
        <v>46138</v>
      </c>
      <c r="C394" s="1248"/>
      <c r="D394" s="1628">
        <v>-23000</v>
      </c>
      <c r="E394" s="1248"/>
      <c r="F394" s="1618"/>
      <c r="G394" s="1618"/>
      <c r="H394" s="1618"/>
      <c r="I394" s="1619">
        <f t="shared" si="4"/>
        <v>-23000</v>
      </c>
      <c r="J394" s="1249">
        <f t="shared" si="5"/>
        <v>129995</v>
      </c>
      <c r="K394" s="1249">
        <f>UFJ!I394</f>
        <v>0</v>
      </c>
      <c r="L394" s="1249">
        <f>三井住友!I394</f>
        <v>471205</v>
      </c>
      <c r="M394" s="1249">
        <f>paypay!H394</f>
        <v>4728</v>
      </c>
      <c r="N394" s="1249">
        <f>楽天!J394</f>
        <v>8011</v>
      </c>
      <c r="O394" s="1620">
        <f t="shared" si="3"/>
        <v>613939</v>
      </c>
      <c r="P394" s="1272"/>
    </row>
    <row r="395" spans="1:16" ht="14">
      <c r="A395" s="1231"/>
      <c r="B395" s="1244">
        <v>46139</v>
      </c>
      <c r="C395" s="1248"/>
      <c r="D395" s="1621">
        <v>-129987</v>
      </c>
      <c r="E395" s="1248"/>
      <c r="F395" s="1618"/>
      <c r="G395" s="1618"/>
      <c r="H395" s="1618"/>
      <c r="I395" s="1619">
        <f t="shared" si="4"/>
        <v>-129987</v>
      </c>
      <c r="J395" s="1249">
        <f t="shared" si="5"/>
        <v>8</v>
      </c>
      <c r="K395" s="1249">
        <f>UFJ!I395</f>
        <v>0</v>
      </c>
      <c r="L395" s="1249">
        <f>三井住友!I395</f>
        <v>11909</v>
      </c>
      <c r="M395" s="1249">
        <f>paypay!H395</f>
        <v>3418</v>
      </c>
      <c r="N395" s="1249">
        <f>楽天!J395</f>
        <v>10351</v>
      </c>
      <c r="O395" s="1620">
        <f t="shared" si="3"/>
        <v>25686</v>
      </c>
      <c r="P395" s="1272"/>
    </row>
    <row r="396" spans="1:16" ht="14">
      <c r="A396" s="1231"/>
      <c r="B396" s="1244">
        <v>46140</v>
      </c>
      <c r="C396" s="1248"/>
      <c r="D396" s="1248"/>
      <c r="E396" s="1248"/>
      <c r="F396" s="1618"/>
      <c r="G396" s="1618"/>
      <c r="H396" s="1618"/>
      <c r="I396" s="1619">
        <f t="shared" si="4"/>
        <v>0</v>
      </c>
      <c r="J396" s="1249">
        <f t="shared" si="5"/>
        <v>8</v>
      </c>
      <c r="K396" s="1249">
        <f>UFJ!I396</f>
        <v>0</v>
      </c>
      <c r="L396" s="1249">
        <f>三井住友!I396</f>
        <v>909</v>
      </c>
      <c r="M396" s="1249">
        <f>paypay!H396</f>
        <v>3168</v>
      </c>
      <c r="N396" s="1249">
        <f>楽天!J396</f>
        <v>15159</v>
      </c>
      <c r="O396" s="1620">
        <f t="shared" si="3"/>
        <v>19244</v>
      </c>
      <c r="P396" s="1272"/>
    </row>
    <row r="397" spans="1:16" ht="14">
      <c r="A397" s="1231"/>
      <c r="B397" s="1244">
        <v>46141</v>
      </c>
      <c r="C397" s="1248"/>
      <c r="D397" s="1248"/>
      <c r="E397" s="1248"/>
      <c r="F397" s="1618"/>
      <c r="G397" s="1618"/>
      <c r="H397" s="1618"/>
      <c r="I397" s="1619">
        <f t="shared" si="4"/>
        <v>0</v>
      </c>
      <c r="J397" s="1249">
        <f t="shared" si="5"/>
        <v>8</v>
      </c>
      <c r="K397" s="1249">
        <f>UFJ!I397</f>
        <v>0</v>
      </c>
      <c r="L397" s="1249">
        <f>三井住友!I397</f>
        <v>909</v>
      </c>
      <c r="M397" s="1249">
        <f>paypay!H397</f>
        <v>1773</v>
      </c>
      <c r="N397" s="1249">
        <f>楽天!J397</f>
        <v>14</v>
      </c>
      <c r="O397" s="1620">
        <f t="shared" si="3"/>
        <v>2704</v>
      </c>
      <c r="P397" s="1272"/>
    </row>
    <row r="398" spans="1:16" ht="14">
      <c r="A398" s="1231"/>
      <c r="B398" s="1259">
        <v>46142</v>
      </c>
      <c r="C398" s="1263"/>
      <c r="D398" s="1263"/>
      <c r="E398" s="1263"/>
      <c r="F398" s="1622"/>
      <c r="G398" s="1622"/>
      <c r="H398" s="1622"/>
      <c r="I398" s="1623">
        <f t="shared" si="4"/>
        <v>0</v>
      </c>
      <c r="J398" s="1264">
        <f t="shared" si="5"/>
        <v>8</v>
      </c>
      <c r="K398" s="1264">
        <f>UFJ!I398</f>
        <v>0</v>
      </c>
      <c r="L398" s="1249">
        <f>三井住友!I398</f>
        <v>909</v>
      </c>
      <c r="M398" s="1264">
        <f>paypay!H398</f>
        <v>273</v>
      </c>
      <c r="N398" s="1249">
        <f>楽天!J398</f>
        <v>14</v>
      </c>
      <c r="O398" s="1620">
        <f t="shared" si="3"/>
        <v>1204</v>
      </c>
      <c r="P398" s="1272"/>
    </row>
    <row r="399" spans="1:16" ht="14">
      <c r="A399" s="1231"/>
      <c r="B399" s="1244">
        <v>46143</v>
      </c>
      <c r="C399" s="1248"/>
      <c r="D399" s="1248"/>
      <c r="E399" s="1248"/>
      <c r="F399" s="1618"/>
      <c r="G399" s="1618"/>
      <c r="H399" s="1618"/>
      <c r="I399" s="1619">
        <f t="shared" si="4"/>
        <v>0</v>
      </c>
      <c r="J399" s="1249">
        <f t="shared" si="5"/>
        <v>8</v>
      </c>
      <c r="K399" s="1249">
        <f>UFJ!I399</f>
        <v>0</v>
      </c>
      <c r="L399" s="1625">
        <f>三井住友!I399</f>
        <v>909</v>
      </c>
      <c r="M399" s="1249">
        <f>paypay!H399</f>
        <v>273</v>
      </c>
      <c r="N399" s="1625">
        <f>楽天!J399</f>
        <v>14</v>
      </c>
      <c r="O399" s="1627">
        <f t="shared" si="3"/>
        <v>1204</v>
      </c>
      <c r="P399" s="1272"/>
    </row>
    <row r="400" spans="1:16" ht="14">
      <c r="A400" s="1231"/>
      <c r="B400" s="1244">
        <v>46144</v>
      </c>
      <c r="C400" s="1248"/>
      <c r="D400" s="1248"/>
      <c r="E400" s="1248"/>
      <c r="F400" s="1618"/>
      <c r="G400" s="1618"/>
      <c r="H400" s="1618"/>
      <c r="I400" s="1619">
        <f t="shared" si="4"/>
        <v>0</v>
      </c>
      <c r="J400" s="1249">
        <f t="shared" si="5"/>
        <v>8</v>
      </c>
      <c r="K400" s="1249">
        <f>UFJ!I400</f>
        <v>0</v>
      </c>
      <c r="L400" s="1249">
        <f>三井住友!I400</f>
        <v>909</v>
      </c>
      <c r="M400" s="1249">
        <f>paypay!H400</f>
        <v>2974</v>
      </c>
      <c r="N400" s="1249">
        <f>楽天!J400</f>
        <v>14</v>
      </c>
      <c r="O400" s="1620">
        <f t="shared" si="3"/>
        <v>3905</v>
      </c>
      <c r="P400" s="1272"/>
    </row>
    <row r="401" spans="1:16" ht="14">
      <c r="A401" s="1231"/>
      <c r="B401" s="1244">
        <v>46145</v>
      </c>
      <c r="C401" s="1248"/>
      <c r="D401" s="1248"/>
      <c r="E401" s="1248"/>
      <c r="F401" s="1618"/>
      <c r="G401" s="1618"/>
      <c r="H401" s="1618"/>
      <c r="I401" s="1619">
        <f t="shared" si="4"/>
        <v>0</v>
      </c>
      <c r="J401" s="1249">
        <f t="shared" si="5"/>
        <v>8</v>
      </c>
      <c r="K401" s="1249">
        <f>UFJ!I401</f>
        <v>0</v>
      </c>
      <c r="L401" s="1249">
        <f>三井住友!I401</f>
        <v>909</v>
      </c>
      <c r="M401" s="1249">
        <f>paypay!H401</f>
        <v>2974</v>
      </c>
      <c r="N401" s="1249">
        <f>楽天!J401</f>
        <v>14</v>
      </c>
      <c r="O401" s="1620">
        <f t="shared" si="3"/>
        <v>3905</v>
      </c>
      <c r="P401" s="1272"/>
    </row>
    <row r="402" spans="1:16" ht="14">
      <c r="A402" s="1231"/>
      <c r="B402" s="1244">
        <v>46146</v>
      </c>
      <c r="C402" s="1248"/>
      <c r="D402" s="1248"/>
      <c r="E402" s="1248"/>
      <c r="F402" s="1618"/>
      <c r="G402" s="1618"/>
      <c r="H402" s="1618"/>
      <c r="I402" s="1619">
        <f t="shared" si="4"/>
        <v>0</v>
      </c>
      <c r="J402" s="1249">
        <f t="shared" si="5"/>
        <v>8</v>
      </c>
      <c r="K402" s="1249">
        <f>UFJ!I402</f>
        <v>0</v>
      </c>
      <c r="L402" s="1249">
        <f>三井住友!I402</f>
        <v>909</v>
      </c>
      <c r="M402" s="1249">
        <f>paypay!H402</f>
        <v>2222</v>
      </c>
      <c r="N402" s="1249">
        <f>楽天!J402</f>
        <v>14</v>
      </c>
      <c r="O402" s="1620">
        <f t="shared" si="3"/>
        <v>3153</v>
      </c>
      <c r="P402" s="1272"/>
    </row>
    <row r="403" spans="1:16" ht="14">
      <c r="A403" s="1231"/>
      <c r="B403" s="1244">
        <v>46147</v>
      </c>
      <c r="C403" s="1248"/>
      <c r="D403" s="1248"/>
      <c r="E403" s="1248"/>
      <c r="F403" s="1618"/>
      <c r="G403" s="1618"/>
      <c r="H403" s="1618"/>
      <c r="I403" s="1619">
        <f t="shared" si="4"/>
        <v>0</v>
      </c>
      <c r="J403" s="1249">
        <f t="shared" si="5"/>
        <v>8</v>
      </c>
      <c r="K403" s="1249">
        <f>UFJ!I403</f>
        <v>0</v>
      </c>
      <c r="L403" s="1249">
        <f>三井住友!I403</f>
        <v>909</v>
      </c>
      <c r="M403" s="1249">
        <f>paypay!H403</f>
        <v>1242</v>
      </c>
      <c r="N403" s="1249">
        <f>楽天!J403</f>
        <v>14</v>
      </c>
      <c r="O403" s="1620">
        <f t="shared" si="3"/>
        <v>2173</v>
      </c>
      <c r="P403" s="1272"/>
    </row>
    <row r="404" spans="1:16" ht="14">
      <c r="A404" s="1231"/>
      <c r="B404" s="1244">
        <v>46148</v>
      </c>
      <c r="C404" s="1248"/>
      <c r="D404" s="1248"/>
      <c r="E404" s="1248"/>
      <c r="F404" s="1618"/>
      <c r="G404" s="1618"/>
      <c r="H404" s="1618"/>
      <c r="I404" s="1619">
        <f t="shared" si="4"/>
        <v>0</v>
      </c>
      <c r="J404" s="1249">
        <f t="shared" si="5"/>
        <v>8</v>
      </c>
      <c r="K404" s="1249">
        <f>UFJ!I404</f>
        <v>0</v>
      </c>
      <c r="L404" s="1249">
        <f>三井住友!I404</f>
        <v>909</v>
      </c>
      <c r="M404" s="1249">
        <f>paypay!H404</f>
        <v>56</v>
      </c>
      <c r="N404" s="1249">
        <f>楽天!J404</f>
        <v>14</v>
      </c>
      <c r="O404" s="1620">
        <f t="shared" si="3"/>
        <v>987</v>
      </c>
      <c r="P404" s="1272"/>
    </row>
    <row r="405" spans="1:16" ht="14">
      <c r="A405" s="1231"/>
      <c r="B405" s="1244">
        <v>46149</v>
      </c>
      <c r="C405" s="1248"/>
      <c r="D405" s="1248"/>
      <c r="E405" s="1248"/>
      <c r="F405" s="1618"/>
      <c r="G405" s="1618"/>
      <c r="H405" s="1618"/>
      <c r="I405" s="1619">
        <f t="shared" si="4"/>
        <v>0</v>
      </c>
      <c r="J405" s="1249">
        <f t="shared" si="5"/>
        <v>8</v>
      </c>
      <c r="K405" s="1249">
        <f>UFJ!I405</f>
        <v>0</v>
      </c>
      <c r="L405" s="1249">
        <f>三井住友!I405</f>
        <v>909</v>
      </c>
      <c r="M405" s="1249">
        <f>paypay!H405</f>
        <v>56</v>
      </c>
      <c r="N405" s="1249">
        <f>楽天!J405</f>
        <v>14</v>
      </c>
      <c r="O405" s="1620">
        <f t="shared" si="3"/>
        <v>987</v>
      </c>
      <c r="P405" s="1272"/>
    </row>
    <row r="406" spans="1:16" ht="14">
      <c r="A406" s="1231"/>
      <c r="B406" s="1244">
        <v>46150</v>
      </c>
      <c r="C406" s="1248"/>
      <c r="D406" s="1248"/>
      <c r="E406" s="1248"/>
      <c r="F406" s="1618"/>
      <c r="G406" s="1618"/>
      <c r="H406" s="1618"/>
      <c r="I406" s="1619">
        <f t="shared" si="4"/>
        <v>0</v>
      </c>
      <c r="J406" s="1249">
        <f t="shared" si="5"/>
        <v>8</v>
      </c>
      <c r="K406" s="1249">
        <f>UFJ!I406</f>
        <v>0</v>
      </c>
      <c r="L406" s="1249">
        <f>三井住友!I406</f>
        <v>909</v>
      </c>
      <c r="M406" s="1249">
        <f>paypay!H406</f>
        <v>56</v>
      </c>
      <c r="N406" s="1249">
        <f>楽天!J406</f>
        <v>14</v>
      </c>
      <c r="O406" s="1620">
        <f t="shared" si="3"/>
        <v>987</v>
      </c>
      <c r="P406" s="1272"/>
    </row>
    <row r="407" spans="1:16" ht="14">
      <c r="A407" s="1231"/>
      <c r="B407" s="1244">
        <v>46151</v>
      </c>
      <c r="C407" s="1248"/>
      <c r="D407" s="1248"/>
      <c r="E407" s="1248"/>
      <c r="F407" s="1618"/>
      <c r="G407" s="1618"/>
      <c r="H407" s="1618"/>
      <c r="I407" s="1619">
        <f t="shared" si="4"/>
        <v>0</v>
      </c>
      <c r="J407" s="1249">
        <f t="shared" si="5"/>
        <v>8</v>
      </c>
      <c r="K407" s="1249">
        <f>UFJ!I407</f>
        <v>0</v>
      </c>
      <c r="L407" s="1249">
        <f>三井住友!I407</f>
        <v>909</v>
      </c>
      <c r="M407" s="1249">
        <f>paypay!H407</f>
        <v>56</v>
      </c>
      <c r="N407" s="1249">
        <f>楽天!J407</f>
        <v>14</v>
      </c>
      <c r="O407" s="1620">
        <f t="shared" si="3"/>
        <v>987</v>
      </c>
      <c r="P407" s="1272"/>
    </row>
    <row r="408" spans="1:16" ht="14">
      <c r="A408" s="1231"/>
      <c r="B408" s="1244">
        <v>46152</v>
      </c>
      <c r="C408" s="1248"/>
      <c r="D408" s="1248"/>
      <c r="E408" s="1248"/>
      <c r="F408" s="1618"/>
      <c r="G408" s="1618"/>
      <c r="H408" s="1618"/>
      <c r="I408" s="1619">
        <f t="shared" si="4"/>
        <v>0</v>
      </c>
      <c r="J408" s="1249">
        <f t="shared" si="5"/>
        <v>8</v>
      </c>
      <c r="K408" s="1249">
        <f>UFJ!I408</f>
        <v>0</v>
      </c>
      <c r="L408" s="1249">
        <f>三井住友!I408</f>
        <v>909</v>
      </c>
      <c r="M408" s="1249">
        <f>paypay!H408</f>
        <v>56</v>
      </c>
      <c r="N408" s="1249">
        <f>楽天!J408</f>
        <v>14</v>
      </c>
      <c r="O408" s="1620">
        <f t="shared" si="3"/>
        <v>987</v>
      </c>
      <c r="P408" s="1272"/>
    </row>
    <row r="409" spans="1:16" ht="14">
      <c r="A409" s="1231"/>
      <c r="B409" s="1244">
        <v>46153</v>
      </c>
      <c r="C409" s="1248"/>
      <c r="D409" s="1248"/>
      <c r="E409" s="1248"/>
      <c r="F409" s="1618"/>
      <c r="G409" s="1618"/>
      <c r="H409" s="1618"/>
      <c r="I409" s="1619">
        <f t="shared" si="4"/>
        <v>0</v>
      </c>
      <c r="J409" s="1249">
        <f t="shared" si="5"/>
        <v>8</v>
      </c>
      <c r="K409" s="1249">
        <f>UFJ!I409</f>
        <v>0</v>
      </c>
      <c r="L409" s="1249">
        <f>三井住友!I409</f>
        <v>80899</v>
      </c>
      <c r="M409" s="1249">
        <f>paypay!H409</f>
        <v>56</v>
      </c>
      <c r="N409" s="1249">
        <f>楽天!J409</f>
        <v>14</v>
      </c>
      <c r="O409" s="1620">
        <f t="shared" si="3"/>
        <v>80977</v>
      </c>
      <c r="P409" s="1272"/>
    </row>
    <row r="410" spans="1:16" ht="14">
      <c r="A410" s="1231"/>
      <c r="B410" s="1244">
        <v>46154</v>
      </c>
      <c r="C410" s="1248"/>
      <c r="D410" s="1248"/>
      <c r="E410" s="1248"/>
      <c r="F410" s="1618"/>
      <c r="G410" s="1618"/>
      <c r="H410" s="1618"/>
      <c r="I410" s="1619">
        <f t="shared" si="4"/>
        <v>0</v>
      </c>
      <c r="J410" s="1249">
        <f t="shared" si="5"/>
        <v>8</v>
      </c>
      <c r="K410" s="1249">
        <f>UFJ!I410</f>
        <v>0</v>
      </c>
      <c r="L410" s="1249">
        <f>三井住友!I410</f>
        <v>80899</v>
      </c>
      <c r="M410" s="1249">
        <f>paypay!H410</f>
        <v>56</v>
      </c>
      <c r="N410" s="1249">
        <f>楽天!J410</f>
        <v>14</v>
      </c>
      <c r="O410" s="1620">
        <f t="shared" si="3"/>
        <v>80977</v>
      </c>
      <c r="P410" s="1272"/>
    </row>
    <row r="411" spans="1:16" ht="14">
      <c r="A411" s="1231"/>
      <c r="B411" s="1244">
        <v>46155</v>
      </c>
      <c r="C411" s="1248"/>
      <c r="D411" s="1248"/>
      <c r="E411" s="1248"/>
      <c r="F411" s="1618"/>
      <c r="G411" s="1618"/>
      <c r="H411" s="1618"/>
      <c r="I411" s="1619">
        <f t="shared" si="4"/>
        <v>0</v>
      </c>
      <c r="J411" s="1249">
        <f t="shared" si="5"/>
        <v>8</v>
      </c>
      <c r="K411" s="1249">
        <f>UFJ!I411</f>
        <v>0</v>
      </c>
      <c r="L411" s="1249">
        <f>三井住友!I411</f>
        <v>80899</v>
      </c>
      <c r="M411" s="1249">
        <f>paypay!H411</f>
        <v>56</v>
      </c>
      <c r="N411" s="1249">
        <f>楽天!J411</f>
        <v>14</v>
      </c>
      <c r="O411" s="1620">
        <f t="shared" si="3"/>
        <v>80977</v>
      </c>
      <c r="P411" s="1272"/>
    </row>
    <row r="412" spans="1:16" ht="14">
      <c r="A412" s="1231"/>
      <c r="B412" s="1244">
        <v>46156</v>
      </c>
      <c r="C412" s="1248"/>
      <c r="D412" s="1248"/>
      <c r="E412" s="1248"/>
      <c r="F412" s="1618"/>
      <c r="G412" s="1618"/>
      <c r="H412" s="1618"/>
      <c r="I412" s="1619">
        <f t="shared" si="4"/>
        <v>0</v>
      </c>
      <c r="J412" s="1249">
        <f t="shared" si="5"/>
        <v>8</v>
      </c>
      <c r="K412" s="1249">
        <f>UFJ!I412</f>
        <v>0</v>
      </c>
      <c r="L412" s="1249">
        <f>三井住友!I412</f>
        <v>149423</v>
      </c>
      <c r="M412" s="1249">
        <f>paypay!H412</f>
        <v>56</v>
      </c>
      <c r="N412" s="1249">
        <f>楽天!J412</f>
        <v>14</v>
      </c>
      <c r="O412" s="1620">
        <f t="shared" si="3"/>
        <v>149501</v>
      </c>
      <c r="P412" s="1272"/>
    </row>
    <row r="413" spans="1:16" ht="14">
      <c r="A413" s="1231"/>
      <c r="B413" s="1244">
        <v>46157</v>
      </c>
      <c r="C413" s="1248">
        <v>-250000</v>
      </c>
      <c r="D413" s="1248"/>
      <c r="E413" s="1248"/>
      <c r="F413" s="1618"/>
      <c r="G413" s="1618">
        <v>435238</v>
      </c>
      <c r="H413" s="1618"/>
      <c r="I413" s="1619">
        <f t="shared" si="4"/>
        <v>185238</v>
      </c>
      <c r="J413" s="1249">
        <f t="shared" si="5"/>
        <v>185246</v>
      </c>
      <c r="K413" s="1249">
        <f>UFJ!I413</f>
        <v>0</v>
      </c>
      <c r="L413" s="1249">
        <f>三井住友!I413</f>
        <v>399423</v>
      </c>
      <c r="M413" s="1249">
        <f>paypay!H413</f>
        <v>56</v>
      </c>
      <c r="N413" s="1249">
        <f>楽天!J413</f>
        <v>14</v>
      </c>
      <c r="O413" s="1620">
        <f t="shared" si="3"/>
        <v>584739</v>
      </c>
      <c r="P413" s="1272"/>
    </row>
    <row r="414" spans="1:16" ht="14">
      <c r="A414" s="1231"/>
      <c r="B414" s="1244">
        <v>46158</v>
      </c>
      <c r="C414" s="1248"/>
      <c r="D414" s="1248"/>
      <c r="E414" s="1248"/>
      <c r="F414" s="1618"/>
      <c r="G414" s="1618"/>
      <c r="H414" s="1618"/>
      <c r="I414" s="1619">
        <f t="shared" si="4"/>
        <v>0</v>
      </c>
      <c r="J414" s="1249">
        <f t="shared" si="5"/>
        <v>185246</v>
      </c>
      <c r="K414" s="1249">
        <f>UFJ!I414</f>
        <v>0</v>
      </c>
      <c r="L414" s="1249">
        <f>三井住友!I414</f>
        <v>399423</v>
      </c>
      <c r="M414" s="1249">
        <f>paypay!H414</f>
        <v>-16864</v>
      </c>
      <c r="N414" s="1249">
        <f>楽天!J414</f>
        <v>14</v>
      </c>
      <c r="O414" s="1620">
        <f t="shared" si="3"/>
        <v>567819</v>
      </c>
      <c r="P414" s="1272"/>
    </row>
    <row r="415" spans="1:16" ht="14">
      <c r="A415" s="1231"/>
      <c r="B415" s="1244">
        <v>46159</v>
      </c>
      <c r="C415" s="1248"/>
      <c r="D415" s="1248"/>
      <c r="E415" s="1248"/>
      <c r="F415" s="1618"/>
      <c r="G415" s="1618"/>
      <c r="H415" s="1618"/>
      <c r="I415" s="1619">
        <f t="shared" si="4"/>
        <v>0</v>
      </c>
      <c r="J415" s="1249">
        <f t="shared" si="5"/>
        <v>185246</v>
      </c>
      <c r="K415" s="1249">
        <f>UFJ!I415</f>
        <v>0</v>
      </c>
      <c r="L415" s="1249">
        <f>三井住友!I415</f>
        <v>399423</v>
      </c>
      <c r="M415" s="1249">
        <f>paypay!H415</f>
        <v>4376</v>
      </c>
      <c r="N415" s="1249">
        <f>楽天!J415</f>
        <v>14</v>
      </c>
      <c r="O415" s="1620">
        <f t="shared" si="3"/>
        <v>589059</v>
      </c>
      <c r="P415" s="1272"/>
    </row>
    <row r="416" spans="1:16" ht="14">
      <c r="A416" s="1231"/>
      <c r="B416" s="1244">
        <v>46160</v>
      </c>
      <c r="C416" s="1248"/>
      <c r="D416" s="1248"/>
      <c r="E416" s="1248"/>
      <c r="F416" s="1618"/>
      <c r="G416" s="1618"/>
      <c r="H416" s="1618"/>
      <c r="I416" s="1619">
        <f t="shared" si="4"/>
        <v>0</v>
      </c>
      <c r="J416" s="1249">
        <f t="shared" si="5"/>
        <v>185246</v>
      </c>
      <c r="K416" s="1249">
        <f>UFJ!I416</f>
        <v>0</v>
      </c>
      <c r="L416" s="1249">
        <f>三井住友!I416</f>
        <v>399423</v>
      </c>
      <c r="M416" s="1249">
        <f>paypay!H416</f>
        <v>4176</v>
      </c>
      <c r="N416" s="1249">
        <f>楽天!J416</f>
        <v>14</v>
      </c>
      <c r="O416" s="1620">
        <f t="shared" si="3"/>
        <v>588859</v>
      </c>
      <c r="P416" s="1272"/>
    </row>
    <row r="417" spans="1:16" ht="14">
      <c r="A417" s="1231"/>
      <c r="B417" s="1244">
        <v>46161</v>
      </c>
      <c r="C417" s="1248"/>
      <c r="D417" s="1248"/>
      <c r="E417" s="1248"/>
      <c r="F417" s="1618"/>
      <c r="G417" s="1618"/>
      <c r="H417" s="1618"/>
      <c r="I417" s="1619">
        <f t="shared" si="4"/>
        <v>0</v>
      </c>
      <c r="J417" s="1249">
        <f t="shared" si="5"/>
        <v>185246</v>
      </c>
      <c r="K417" s="1249">
        <f>UFJ!I417</f>
        <v>0</v>
      </c>
      <c r="L417" s="1249">
        <f>三井住友!I417</f>
        <v>269423</v>
      </c>
      <c r="M417" s="1249">
        <f>paypay!H417</f>
        <v>3766</v>
      </c>
      <c r="N417" s="1249">
        <f>楽天!J417</f>
        <v>28570</v>
      </c>
      <c r="O417" s="1620">
        <f t="shared" si="3"/>
        <v>487005</v>
      </c>
      <c r="P417" s="1272"/>
    </row>
    <row r="418" spans="1:16" ht="14">
      <c r="A418" s="1231"/>
      <c r="B418" s="1244">
        <v>46162</v>
      </c>
      <c r="C418" s="1248"/>
      <c r="D418" s="1248"/>
      <c r="E418" s="1248"/>
      <c r="F418" s="1618"/>
      <c r="G418" s="1618"/>
      <c r="H418" s="1618"/>
      <c r="I418" s="1619">
        <f t="shared" si="4"/>
        <v>0</v>
      </c>
      <c r="J418" s="1249">
        <f t="shared" si="5"/>
        <v>185246</v>
      </c>
      <c r="K418" s="1249">
        <f>UFJ!I418</f>
        <v>0</v>
      </c>
      <c r="L418" s="1249">
        <f>三井住友!I418</f>
        <v>254423</v>
      </c>
      <c r="M418" s="1249">
        <f>paypay!H418</f>
        <v>3316</v>
      </c>
      <c r="N418" s="1249">
        <f>楽天!J418</f>
        <v>28570</v>
      </c>
      <c r="O418" s="1620">
        <f t="shared" si="3"/>
        <v>471555</v>
      </c>
      <c r="P418" s="1272"/>
    </row>
    <row r="419" spans="1:16" ht="14">
      <c r="A419" s="1231"/>
      <c r="B419" s="1244">
        <v>46163</v>
      </c>
      <c r="C419" s="1248"/>
      <c r="D419" s="1248"/>
      <c r="E419" s="1248"/>
      <c r="F419" s="1618"/>
      <c r="G419" s="1618"/>
      <c r="H419" s="1618"/>
      <c r="I419" s="1619">
        <f t="shared" si="4"/>
        <v>0</v>
      </c>
      <c r="J419" s="1249">
        <f t="shared" si="5"/>
        <v>185246</v>
      </c>
      <c r="K419" s="1249">
        <f>UFJ!I419</f>
        <v>0</v>
      </c>
      <c r="L419" s="1249">
        <f>三井住友!I419</f>
        <v>245093</v>
      </c>
      <c r="M419" s="1249">
        <f>paypay!H419</f>
        <v>2116</v>
      </c>
      <c r="N419" s="1249">
        <f>楽天!J419</f>
        <v>32381</v>
      </c>
      <c r="O419" s="1620">
        <f t="shared" si="3"/>
        <v>464836</v>
      </c>
      <c r="P419" s="1272"/>
    </row>
    <row r="420" spans="1:16" ht="14">
      <c r="A420" s="1231"/>
      <c r="B420" s="1244">
        <v>46164</v>
      </c>
      <c r="C420" s="1248"/>
      <c r="D420" s="1248"/>
      <c r="E420" s="1248"/>
      <c r="F420" s="1618"/>
      <c r="G420" s="1618"/>
      <c r="H420" s="1618"/>
      <c r="I420" s="1619">
        <f t="shared" si="4"/>
        <v>0</v>
      </c>
      <c r="J420" s="1249">
        <f t="shared" si="5"/>
        <v>185246</v>
      </c>
      <c r="K420" s="1249">
        <f>UFJ!I420</f>
        <v>0</v>
      </c>
      <c r="L420" s="1249">
        <f>三井住友!I420</f>
        <v>245093</v>
      </c>
      <c r="M420" s="1249">
        <f>paypay!H420</f>
        <v>416</v>
      </c>
      <c r="N420" s="1249">
        <f>楽天!J420</f>
        <v>133253</v>
      </c>
      <c r="O420" s="1620">
        <f t="shared" si="3"/>
        <v>564008</v>
      </c>
      <c r="P420" s="1272"/>
    </row>
    <row r="421" spans="1:16" ht="14">
      <c r="A421" s="1231"/>
      <c r="B421" s="1244">
        <v>46165</v>
      </c>
      <c r="C421" s="1248"/>
      <c r="D421" s="1248"/>
      <c r="E421" s="1248"/>
      <c r="F421" s="1618"/>
      <c r="G421" s="1618"/>
      <c r="H421" s="1618"/>
      <c r="I421" s="1619">
        <f t="shared" si="4"/>
        <v>0</v>
      </c>
      <c r="J421" s="1249">
        <f t="shared" si="5"/>
        <v>185246</v>
      </c>
      <c r="K421" s="1249">
        <f>UFJ!I421</f>
        <v>0</v>
      </c>
      <c r="L421" s="1249">
        <f>三井住友!I421</f>
        <v>245093</v>
      </c>
      <c r="M421" s="1249">
        <f>paypay!H421</f>
        <v>3016</v>
      </c>
      <c r="N421" s="1249">
        <f>楽天!J421</f>
        <v>133253</v>
      </c>
      <c r="O421" s="1620">
        <f t="shared" si="3"/>
        <v>566608</v>
      </c>
      <c r="P421" s="1272"/>
    </row>
    <row r="422" spans="1:16" ht="14">
      <c r="A422" s="1231"/>
      <c r="B422" s="1244">
        <v>46166</v>
      </c>
      <c r="C422" s="1248"/>
      <c r="D422" s="1248"/>
      <c r="E422" s="1248"/>
      <c r="F422" s="1618"/>
      <c r="G422" s="1618"/>
      <c r="H422" s="1618"/>
      <c r="I422" s="1619">
        <f t="shared" si="4"/>
        <v>0</v>
      </c>
      <c r="J422" s="1249">
        <f t="shared" si="5"/>
        <v>185246</v>
      </c>
      <c r="K422" s="1249">
        <f>UFJ!I422</f>
        <v>0</v>
      </c>
      <c r="L422" s="1249">
        <f>三井住友!I422</f>
        <v>295093</v>
      </c>
      <c r="M422" s="1249">
        <f>paypay!H422</f>
        <v>3016</v>
      </c>
      <c r="N422" s="1249">
        <f>楽天!J422</f>
        <v>83108</v>
      </c>
      <c r="O422" s="1620">
        <f t="shared" si="3"/>
        <v>566463</v>
      </c>
      <c r="P422" s="1272"/>
    </row>
    <row r="423" spans="1:16" ht="14">
      <c r="A423" s="1231"/>
      <c r="B423" s="1244">
        <v>46167</v>
      </c>
      <c r="C423" s="1248"/>
      <c r="D423" s="1248"/>
      <c r="E423" s="1248"/>
      <c r="F423" s="1618"/>
      <c r="G423" s="1618"/>
      <c r="H423" s="1618"/>
      <c r="I423" s="1619">
        <f t="shared" si="4"/>
        <v>0</v>
      </c>
      <c r="J423" s="1249">
        <f t="shared" si="5"/>
        <v>185246</v>
      </c>
      <c r="K423" s="1249">
        <f>UFJ!I423</f>
        <v>0</v>
      </c>
      <c r="L423" s="1249">
        <f>三井住友!I423</f>
        <v>295093</v>
      </c>
      <c r="M423" s="1249">
        <f>paypay!H423</f>
        <v>7816</v>
      </c>
      <c r="N423" s="1249">
        <f>楽天!J423</f>
        <v>8068</v>
      </c>
      <c r="O423" s="1620">
        <f t="shared" si="3"/>
        <v>496223</v>
      </c>
      <c r="P423" s="1272"/>
    </row>
    <row r="424" spans="1:16" ht="15.5">
      <c r="A424" s="1298"/>
      <c r="B424" s="1244">
        <v>46168</v>
      </c>
      <c r="C424" s="1248"/>
      <c r="D424" s="1628">
        <v>-23000</v>
      </c>
      <c r="E424" s="1248"/>
      <c r="F424" s="1618"/>
      <c r="G424" s="1618"/>
      <c r="H424" s="1618"/>
      <c r="I424" s="1619">
        <f t="shared" si="4"/>
        <v>-23000</v>
      </c>
      <c r="J424" s="1249">
        <f t="shared" si="5"/>
        <v>162246</v>
      </c>
      <c r="K424" s="1249">
        <f>UFJ!I424</f>
        <v>0</v>
      </c>
      <c r="L424" s="1249">
        <f>三井住友!I424</f>
        <v>295093</v>
      </c>
      <c r="M424" s="1249">
        <f>paypay!H424</f>
        <v>7816</v>
      </c>
      <c r="N424" s="1249">
        <f>楽天!J424</f>
        <v>8068</v>
      </c>
      <c r="O424" s="1620">
        <f t="shared" si="3"/>
        <v>473223</v>
      </c>
      <c r="P424" s="1272"/>
    </row>
    <row r="425" spans="1:16" ht="15.5">
      <c r="A425" s="1298"/>
      <c r="B425" s="1244">
        <v>46169</v>
      </c>
      <c r="C425" s="1248"/>
      <c r="D425" s="1621">
        <v>-129987</v>
      </c>
      <c r="E425" s="1248"/>
      <c r="F425" s="1618"/>
      <c r="G425" s="1618"/>
      <c r="H425" s="1618"/>
      <c r="I425" s="1619">
        <f t="shared" si="4"/>
        <v>-129987</v>
      </c>
      <c r="J425" s="1249">
        <f t="shared" si="5"/>
        <v>32259</v>
      </c>
      <c r="K425" s="1249">
        <f>UFJ!I425</f>
        <v>0</v>
      </c>
      <c r="L425" s="1249">
        <f>三井住友!I425</f>
        <v>4210</v>
      </c>
      <c r="M425" s="1249">
        <f>paypay!H425</f>
        <v>7632</v>
      </c>
      <c r="N425" s="1249">
        <f>楽天!J425</f>
        <v>8068</v>
      </c>
      <c r="O425" s="1620">
        <f t="shared" si="3"/>
        <v>52169</v>
      </c>
      <c r="P425" s="1272"/>
    </row>
    <row r="426" spans="1:16" ht="15.5">
      <c r="A426" s="1298"/>
      <c r="B426" s="1244">
        <v>46170</v>
      </c>
      <c r="C426" s="1248"/>
      <c r="D426" s="1248"/>
      <c r="E426" s="1248"/>
      <c r="F426" s="1618"/>
      <c r="G426" s="1618"/>
      <c r="H426" s="1618"/>
      <c r="I426" s="1619">
        <f t="shared" si="4"/>
        <v>0</v>
      </c>
      <c r="J426" s="1249">
        <f t="shared" si="5"/>
        <v>32259</v>
      </c>
      <c r="K426" s="1249">
        <f>UFJ!I426</f>
        <v>0</v>
      </c>
      <c r="L426" s="1249">
        <f>三井住友!I426</f>
        <v>4210</v>
      </c>
      <c r="M426" s="1249">
        <f>paypay!H426</f>
        <v>7432</v>
      </c>
      <c r="N426" s="1249">
        <f>楽天!J426</f>
        <v>8068</v>
      </c>
      <c r="O426" s="1620">
        <f t="shared" si="3"/>
        <v>51969</v>
      </c>
      <c r="P426" s="1272"/>
    </row>
    <row r="427" spans="1:16" ht="15.5">
      <c r="A427" s="1298"/>
      <c r="B427" s="1244">
        <v>46171</v>
      </c>
      <c r="C427" s="1248"/>
      <c r="D427" s="1248"/>
      <c r="E427" s="1248"/>
      <c r="F427" s="1618"/>
      <c r="G427" s="1618"/>
      <c r="H427" s="1618"/>
      <c r="I427" s="1619">
        <f t="shared" si="4"/>
        <v>0</v>
      </c>
      <c r="J427" s="1249">
        <f t="shared" si="5"/>
        <v>32259</v>
      </c>
      <c r="K427" s="1249">
        <f>UFJ!I427</f>
        <v>0</v>
      </c>
      <c r="L427" s="1249">
        <f>三井住友!I427</f>
        <v>4210</v>
      </c>
      <c r="M427" s="1249">
        <f>paypay!H427</f>
        <v>7282</v>
      </c>
      <c r="N427" s="1249">
        <f>楽天!J427</f>
        <v>17391</v>
      </c>
      <c r="O427" s="1620">
        <f t="shared" si="3"/>
        <v>61142</v>
      </c>
      <c r="P427" s="1272"/>
    </row>
    <row r="428" spans="1:16" ht="15.5">
      <c r="A428" s="1298"/>
      <c r="B428" s="1244">
        <v>46172</v>
      </c>
      <c r="C428" s="1248"/>
      <c r="D428" s="1248"/>
      <c r="E428" s="1248"/>
      <c r="F428" s="1618"/>
      <c r="G428" s="1618"/>
      <c r="H428" s="1618"/>
      <c r="I428" s="1619">
        <f t="shared" si="4"/>
        <v>0</v>
      </c>
      <c r="J428" s="1249">
        <f t="shared" si="5"/>
        <v>32259</v>
      </c>
      <c r="K428" s="1249">
        <f>UFJ!I428</f>
        <v>0</v>
      </c>
      <c r="L428" s="1249">
        <f>三井住友!I428</f>
        <v>4210</v>
      </c>
      <c r="M428" s="1249">
        <f>paypay!H428</f>
        <v>7282</v>
      </c>
      <c r="N428" s="1249">
        <f>楽天!J428</f>
        <v>17391</v>
      </c>
      <c r="O428" s="1620">
        <f t="shared" si="3"/>
        <v>61142</v>
      </c>
      <c r="P428" s="1272"/>
    </row>
    <row r="429" spans="1:16" ht="15.5">
      <c r="A429" s="1298"/>
      <c r="B429" s="1259">
        <v>46173</v>
      </c>
      <c r="C429" s="1263"/>
      <c r="D429" s="1263"/>
      <c r="E429" s="1263"/>
      <c r="F429" s="1622"/>
      <c r="G429" s="1622"/>
      <c r="H429" s="1622"/>
      <c r="I429" s="1623">
        <f t="shared" si="4"/>
        <v>0</v>
      </c>
      <c r="J429" s="1264">
        <f t="shared" si="5"/>
        <v>32259</v>
      </c>
      <c r="K429" s="1264">
        <f>UFJ!I429</f>
        <v>0</v>
      </c>
      <c r="L429" s="1264">
        <f>三井住友!I429</f>
        <v>4210</v>
      </c>
      <c r="M429" s="1264">
        <f>paypay!H429</f>
        <v>6409</v>
      </c>
      <c r="N429" s="1264">
        <f>楽天!J429</f>
        <v>17391</v>
      </c>
      <c r="O429" s="1624">
        <f t="shared" si="3"/>
        <v>60269</v>
      </c>
      <c r="P429" s="1272"/>
    </row>
    <row r="430" spans="1:16" ht="15.5">
      <c r="A430" s="1298"/>
      <c r="B430" s="1244">
        <v>46174</v>
      </c>
      <c r="C430" s="1248"/>
      <c r="D430" s="1248"/>
      <c r="E430" s="1248"/>
      <c r="F430" s="1618"/>
      <c r="G430" s="1618"/>
      <c r="H430" s="1618"/>
      <c r="I430" s="1619">
        <f t="shared" si="4"/>
        <v>0</v>
      </c>
      <c r="J430" s="1249">
        <f t="shared" si="5"/>
        <v>32259</v>
      </c>
      <c r="K430" s="1249">
        <f>UFJ!I430</f>
        <v>0</v>
      </c>
      <c r="L430" s="1249">
        <f>三井住友!I430</f>
        <v>4210</v>
      </c>
      <c r="M430" s="1249">
        <f>paypay!H430</f>
        <v>4575</v>
      </c>
      <c r="N430" s="1249">
        <f>楽天!J430</f>
        <v>5686</v>
      </c>
      <c r="O430" s="1620">
        <f t="shared" si="3"/>
        <v>46730</v>
      </c>
      <c r="P430" s="1272"/>
    </row>
    <row r="431" spans="1:16" ht="15.5">
      <c r="A431" s="1298"/>
      <c r="B431" s="1244">
        <v>46175</v>
      </c>
      <c r="C431" s="1248"/>
      <c r="D431" s="1248"/>
      <c r="E431" s="1248"/>
      <c r="F431" s="1618"/>
      <c r="G431" s="1618"/>
      <c r="H431" s="1618"/>
      <c r="I431" s="1619">
        <f t="shared" si="4"/>
        <v>0</v>
      </c>
      <c r="J431" s="1249">
        <f t="shared" si="5"/>
        <v>32259</v>
      </c>
      <c r="K431" s="1249">
        <f>UFJ!I431</f>
        <v>0</v>
      </c>
      <c r="L431" s="1249">
        <f>三井住友!I431</f>
        <v>4210</v>
      </c>
      <c r="M431" s="1249">
        <f>paypay!H431</f>
        <v>4175</v>
      </c>
      <c r="N431" s="1249">
        <f>楽天!J431</f>
        <v>1116</v>
      </c>
      <c r="O431" s="1620">
        <f t="shared" si="3"/>
        <v>41760</v>
      </c>
      <c r="P431" s="1272"/>
    </row>
    <row r="432" spans="1:16" ht="15.5">
      <c r="A432" s="1298"/>
      <c r="B432" s="1244">
        <v>46176</v>
      </c>
      <c r="C432" s="1248"/>
      <c r="D432" s="1248"/>
      <c r="E432" s="1248"/>
      <c r="F432" s="1618"/>
      <c r="G432" s="1618"/>
      <c r="H432" s="1618"/>
      <c r="I432" s="1619">
        <f t="shared" si="4"/>
        <v>0</v>
      </c>
      <c r="J432" s="1249">
        <f t="shared" si="5"/>
        <v>32259</v>
      </c>
      <c r="K432" s="1249">
        <f>UFJ!I432</f>
        <v>0</v>
      </c>
      <c r="L432" s="1249">
        <f>三井住友!I432</f>
        <v>4210</v>
      </c>
      <c r="M432" s="1249">
        <f>paypay!H432</f>
        <v>4175</v>
      </c>
      <c r="N432" s="1249">
        <f>楽天!J432</f>
        <v>2400</v>
      </c>
      <c r="O432" s="1620">
        <f t="shared" si="3"/>
        <v>43044</v>
      </c>
      <c r="P432" s="1272"/>
    </row>
    <row r="433" spans="1:16" ht="15.5">
      <c r="A433" s="1298"/>
      <c r="B433" s="1244">
        <v>46177</v>
      </c>
      <c r="C433" s="1248"/>
      <c r="D433" s="1248"/>
      <c r="E433" s="1248"/>
      <c r="F433" s="1618"/>
      <c r="G433" s="1618"/>
      <c r="H433" s="1618"/>
      <c r="I433" s="1619">
        <f t="shared" si="4"/>
        <v>0</v>
      </c>
      <c r="J433" s="1249">
        <f t="shared" si="5"/>
        <v>32259</v>
      </c>
      <c r="K433" s="1249">
        <f>UFJ!I433</f>
        <v>0</v>
      </c>
      <c r="L433" s="1249">
        <f>三井住友!I433</f>
        <v>4210</v>
      </c>
      <c r="M433" s="1249">
        <f>paypay!H433</f>
        <v>3245</v>
      </c>
      <c r="N433" s="1249">
        <f>楽天!J433</f>
        <v>2400</v>
      </c>
      <c r="O433" s="1620">
        <f t="shared" si="3"/>
        <v>42114</v>
      </c>
      <c r="P433" s="1272"/>
    </row>
    <row r="434" spans="1:16" ht="15.5">
      <c r="A434" s="1298"/>
      <c r="B434" s="1244">
        <v>46178</v>
      </c>
      <c r="C434" s="1248"/>
      <c r="D434" s="1248"/>
      <c r="E434" s="1248"/>
      <c r="F434" s="1618"/>
      <c r="G434" s="1618"/>
      <c r="H434" s="1618"/>
      <c r="I434" s="1619">
        <f t="shared" si="4"/>
        <v>0</v>
      </c>
      <c r="J434" s="1249">
        <f t="shared" si="5"/>
        <v>32259</v>
      </c>
      <c r="K434" s="1249">
        <f>UFJ!I434</f>
        <v>0</v>
      </c>
      <c r="L434" s="1249">
        <f>三井住友!I434</f>
        <v>4210</v>
      </c>
      <c r="M434" s="1249">
        <f>paypay!H434</f>
        <v>1765</v>
      </c>
      <c r="N434" s="1249">
        <f>楽天!J434</f>
        <v>2400</v>
      </c>
      <c r="O434" s="1620">
        <f t="shared" si="3"/>
        <v>40634</v>
      </c>
      <c r="P434" s="1272"/>
    </row>
    <row r="435" spans="1:16" ht="15.5">
      <c r="A435" s="1298"/>
      <c r="B435" s="1244">
        <v>46179</v>
      </c>
      <c r="C435" s="1248">
        <v>-30000</v>
      </c>
      <c r="D435" s="1248"/>
      <c r="E435" s="1248"/>
      <c r="F435" s="1618"/>
      <c r="G435" s="1618"/>
      <c r="H435" s="1618"/>
      <c r="I435" s="1619">
        <f t="shared" si="4"/>
        <v>-30000</v>
      </c>
      <c r="J435" s="1249">
        <f t="shared" si="5"/>
        <v>2259</v>
      </c>
      <c r="K435" s="1249">
        <f>UFJ!I435</f>
        <v>0</v>
      </c>
      <c r="L435" s="1249">
        <f>三井住友!I435</f>
        <v>34210</v>
      </c>
      <c r="M435" s="1249">
        <f>paypay!H435</f>
        <v>7765</v>
      </c>
      <c r="N435" s="1249">
        <f>楽天!J435</f>
        <v>2400</v>
      </c>
      <c r="O435" s="1620">
        <f t="shared" si="3"/>
        <v>46634</v>
      </c>
      <c r="P435" s="1272"/>
    </row>
    <row r="436" spans="1:16" ht="15.5">
      <c r="A436" s="1298"/>
      <c r="B436" s="1244">
        <v>46180</v>
      </c>
      <c r="C436" s="1248"/>
      <c r="D436" s="1248"/>
      <c r="E436" s="1248"/>
      <c r="F436" s="1618"/>
      <c r="G436" s="1618"/>
      <c r="H436" s="1618"/>
      <c r="I436" s="1619">
        <f t="shared" si="4"/>
        <v>0</v>
      </c>
      <c r="J436" s="1249">
        <f t="shared" si="5"/>
        <v>2259</v>
      </c>
      <c r="K436" s="1249">
        <f>UFJ!I436</f>
        <v>0</v>
      </c>
      <c r="L436" s="1249">
        <f>三井住友!I436</f>
        <v>25210</v>
      </c>
      <c r="M436" s="1249">
        <f>paypay!H436</f>
        <v>5803</v>
      </c>
      <c r="N436" s="1249">
        <f>楽天!J436</f>
        <v>2400</v>
      </c>
      <c r="O436" s="1620">
        <f t="shared" si="3"/>
        <v>35672</v>
      </c>
      <c r="P436" s="1272"/>
    </row>
    <row r="437" spans="1:16" ht="15.5">
      <c r="A437" s="1298"/>
      <c r="B437" s="1244">
        <v>46181</v>
      </c>
      <c r="C437" s="1248"/>
      <c r="D437" s="1248"/>
      <c r="E437" s="1248"/>
      <c r="F437" s="1618"/>
      <c r="G437" s="1618"/>
      <c r="H437" s="1618"/>
      <c r="I437" s="1619">
        <f t="shared" si="4"/>
        <v>0</v>
      </c>
      <c r="J437" s="1249">
        <f t="shared" si="5"/>
        <v>2259</v>
      </c>
      <c r="K437" s="1249">
        <f>UFJ!I437</f>
        <v>0</v>
      </c>
      <c r="L437" s="1249">
        <f>三井住友!I437</f>
        <v>25210</v>
      </c>
      <c r="M437" s="1249">
        <f>paypay!H437</f>
        <v>4713</v>
      </c>
      <c r="N437" s="1249">
        <f>楽天!J437</f>
        <v>2400</v>
      </c>
      <c r="O437" s="1620">
        <f t="shared" si="3"/>
        <v>34582</v>
      </c>
      <c r="P437" s="1272"/>
    </row>
    <row r="438" spans="1:16" ht="15.5">
      <c r="A438" s="1298"/>
      <c r="B438" s="1244">
        <v>46182</v>
      </c>
      <c r="C438" s="1248"/>
      <c r="D438" s="1248"/>
      <c r="E438" s="1248"/>
      <c r="F438" s="1618"/>
      <c r="G438" s="1618"/>
      <c r="H438" s="1618"/>
      <c r="I438" s="1619">
        <f t="shared" si="4"/>
        <v>0</v>
      </c>
      <c r="J438" s="1249">
        <f t="shared" si="5"/>
        <v>2259</v>
      </c>
      <c r="K438" s="1249">
        <f>UFJ!I438</f>
        <v>0</v>
      </c>
      <c r="L438" s="1249">
        <f>三井住友!I438</f>
        <v>25210</v>
      </c>
      <c r="M438" s="1249">
        <f>paypay!H438</f>
        <v>4483</v>
      </c>
      <c r="N438" s="1249">
        <f>楽天!J438</f>
        <v>2400</v>
      </c>
      <c r="O438" s="1620">
        <f t="shared" si="3"/>
        <v>34352</v>
      </c>
      <c r="P438" s="1272"/>
    </row>
    <row r="439" spans="1:16" ht="15.5">
      <c r="A439" s="1298"/>
      <c r="B439" s="1244">
        <v>46183</v>
      </c>
      <c r="C439" s="1248"/>
      <c r="D439" s="1248"/>
      <c r="E439" s="1248"/>
      <c r="F439" s="1618"/>
      <c r="G439" s="1618"/>
      <c r="H439" s="1618"/>
      <c r="I439" s="1619">
        <f t="shared" si="4"/>
        <v>0</v>
      </c>
      <c r="J439" s="1249">
        <f t="shared" si="5"/>
        <v>2259</v>
      </c>
      <c r="K439" s="1249">
        <f>UFJ!I439</f>
        <v>0</v>
      </c>
      <c r="L439" s="1249">
        <f>三井住友!I439</f>
        <v>15210</v>
      </c>
      <c r="M439" s="1249">
        <f>paypay!H439</f>
        <v>3681</v>
      </c>
      <c r="N439" s="1249">
        <f>楽天!J439</f>
        <v>2400</v>
      </c>
      <c r="O439" s="1620">
        <f t="shared" si="3"/>
        <v>23550</v>
      </c>
      <c r="P439" s="1272"/>
    </row>
    <row r="440" spans="1:16" ht="15.5">
      <c r="A440" s="1298"/>
      <c r="B440" s="1244">
        <v>46184</v>
      </c>
      <c r="C440" s="1248"/>
      <c r="D440" s="1248"/>
      <c r="E440" s="1248"/>
      <c r="F440" s="1618"/>
      <c r="G440" s="1618"/>
      <c r="H440" s="1618"/>
      <c r="I440" s="1619">
        <f t="shared" si="4"/>
        <v>0</v>
      </c>
      <c r="J440" s="1249">
        <f t="shared" si="5"/>
        <v>2259</v>
      </c>
      <c r="K440" s="1249">
        <f>UFJ!I440</f>
        <v>0</v>
      </c>
      <c r="L440" s="1249">
        <f>三井住友!I440</f>
        <v>8610</v>
      </c>
      <c r="M440" s="1249">
        <f>paypay!H440</f>
        <v>1875</v>
      </c>
      <c r="N440" s="1249">
        <f>楽天!J440</f>
        <v>2400</v>
      </c>
      <c r="O440" s="1620">
        <f t="shared" si="3"/>
        <v>15144</v>
      </c>
      <c r="P440" s="1272"/>
    </row>
    <row r="441" spans="1:16" ht="15.5">
      <c r="A441" s="1298"/>
      <c r="B441" s="1244">
        <v>46185</v>
      </c>
      <c r="C441" s="1248"/>
      <c r="D441" s="1248"/>
      <c r="E441" s="1248"/>
      <c r="F441" s="1618"/>
      <c r="G441" s="1618"/>
      <c r="H441" s="1618"/>
      <c r="I441" s="1619">
        <f t="shared" si="4"/>
        <v>0</v>
      </c>
      <c r="J441" s="1249">
        <f t="shared" si="5"/>
        <v>2259</v>
      </c>
      <c r="K441" s="1249">
        <f>UFJ!I441</f>
        <v>0</v>
      </c>
      <c r="L441" s="1249">
        <f>三井住友!I441</f>
        <v>8610</v>
      </c>
      <c r="M441" s="1249">
        <f>paypay!H441</f>
        <v>1553</v>
      </c>
      <c r="N441" s="1249">
        <f>楽天!J441</f>
        <v>2400</v>
      </c>
      <c r="O441" s="1620">
        <f t="shared" si="3"/>
        <v>14822</v>
      </c>
      <c r="P441" s="1272"/>
    </row>
    <row r="442" spans="1:16" ht="15.5">
      <c r="A442" s="1298"/>
      <c r="B442" s="1244">
        <v>46186</v>
      </c>
      <c r="C442" s="1248"/>
      <c r="D442" s="1248"/>
      <c r="E442" s="1248"/>
      <c r="F442" s="1618"/>
      <c r="G442" s="1618"/>
      <c r="H442" s="1618"/>
      <c r="I442" s="1619">
        <f t="shared" si="4"/>
        <v>0</v>
      </c>
      <c r="J442" s="1249">
        <f t="shared" si="5"/>
        <v>2259</v>
      </c>
      <c r="K442" s="1249">
        <f>UFJ!I442</f>
        <v>0</v>
      </c>
      <c r="L442" s="1249">
        <f>三井住友!I442</f>
        <v>8610</v>
      </c>
      <c r="M442" s="1249">
        <f>paypay!H442</f>
        <v>-10597</v>
      </c>
      <c r="N442" s="1249">
        <f>楽天!J442</f>
        <v>20873</v>
      </c>
      <c r="O442" s="1620">
        <f t="shared" si="3"/>
        <v>21145</v>
      </c>
      <c r="P442" s="1272"/>
    </row>
    <row r="443" spans="1:16" ht="15.5">
      <c r="A443" s="1298"/>
      <c r="B443" s="1244">
        <v>46187</v>
      </c>
      <c r="C443" s="1248"/>
      <c r="D443" s="1248"/>
      <c r="E443" s="1248"/>
      <c r="F443" s="1618"/>
      <c r="G443" s="1618"/>
      <c r="H443" s="1618"/>
      <c r="I443" s="1619">
        <f t="shared" si="4"/>
        <v>0</v>
      </c>
      <c r="J443" s="1249">
        <f t="shared" si="5"/>
        <v>2259</v>
      </c>
      <c r="K443" s="1249">
        <f>UFJ!I443</f>
        <v>0</v>
      </c>
      <c r="L443" s="1249">
        <f>三井住友!I443</f>
        <v>8610</v>
      </c>
      <c r="M443" s="1249">
        <f>paypay!H443</f>
        <v>259</v>
      </c>
      <c r="N443" s="1249">
        <f>楽天!J443</f>
        <v>20873</v>
      </c>
      <c r="O443" s="1620">
        <f t="shared" si="3"/>
        <v>32001</v>
      </c>
      <c r="P443" s="1272"/>
    </row>
    <row r="444" spans="1:16" ht="15.5">
      <c r="A444" s="1298"/>
      <c r="B444" s="1244">
        <v>46188</v>
      </c>
      <c r="C444" s="1248"/>
      <c r="D444" s="1248"/>
      <c r="E444" s="1248"/>
      <c r="F444" s="1618"/>
      <c r="G444" s="1618">
        <v>430493</v>
      </c>
      <c r="H444" s="1618"/>
      <c r="I444" s="1619">
        <f t="shared" si="4"/>
        <v>430493</v>
      </c>
      <c r="J444" s="1249">
        <f t="shared" si="5"/>
        <v>432752</v>
      </c>
      <c r="K444" s="1249">
        <f>UFJ!I444</f>
        <v>0</v>
      </c>
      <c r="L444" s="1249">
        <f>三井住友!I444</f>
        <v>8610</v>
      </c>
      <c r="M444" s="1249">
        <f>paypay!H444</f>
        <v>109</v>
      </c>
      <c r="N444" s="1249">
        <f>楽天!J444</f>
        <v>20873</v>
      </c>
      <c r="O444" s="1620">
        <f t="shared" si="3"/>
        <v>462344</v>
      </c>
      <c r="P444" s="1272"/>
    </row>
    <row r="445" spans="1:16" ht="15.5">
      <c r="A445" s="1298"/>
      <c r="B445" s="1244">
        <v>46189</v>
      </c>
      <c r="C445" s="1248"/>
      <c r="D445" s="1248"/>
      <c r="E445" s="1248"/>
      <c r="F445" s="1618"/>
      <c r="G445" s="1618"/>
      <c r="H445" s="1618"/>
      <c r="I445" s="1619">
        <f t="shared" si="4"/>
        <v>0</v>
      </c>
      <c r="J445" s="1249">
        <f t="shared" si="5"/>
        <v>432752</v>
      </c>
      <c r="K445" s="1249">
        <f>UFJ!I445</f>
        <v>0</v>
      </c>
      <c r="L445" s="1249">
        <f>三井住友!I445</f>
        <v>8610</v>
      </c>
      <c r="M445" s="1249">
        <f>paypay!H445</f>
        <v>4909</v>
      </c>
      <c r="N445" s="1249">
        <f>楽天!J445</f>
        <v>20873</v>
      </c>
      <c r="O445" s="1620">
        <f t="shared" si="3"/>
        <v>467144</v>
      </c>
      <c r="P445" s="1272"/>
    </row>
    <row r="446" spans="1:16" ht="15.5">
      <c r="A446" s="1298"/>
      <c r="B446" s="1244">
        <v>46190</v>
      </c>
      <c r="C446" s="1248"/>
      <c r="D446" s="1248"/>
      <c r="E446" s="1248"/>
      <c r="F446" s="1618"/>
      <c r="G446" s="1618"/>
      <c r="H446" s="1618"/>
      <c r="I446" s="1619">
        <f t="shared" si="4"/>
        <v>0</v>
      </c>
      <c r="J446" s="1249">
        <f t="shared" si="5"/>
        <v>432752</v>
      </c>
      <c r="K446" s="1249">
        <f>UFJ!I446</f>
        <v>0</v>
      </c>
      <c r="L446" s="1249">
        <f>三井住友!I446</f>
        <v>31050</v>
      </c>
      <c r="M446" s="1249">
        <f>paypay!H446</f>
        <v>4609</v>
      </c>
      <c r="N446" s="1249">
        <f>楽天!J446</f>
        <v>20873</v>
      </c>
      <c r="O446" s="1620">
        <f t="shared" si="3"/>
        <v>489284</v>
      </c>
      <c r="P446" s="1272"/>
    </row>
    <row r="447" spans="1:16" ht="15.5">
      <c r="A447" s="1298"/>
      <c r="B447" s="1244">
        <v>46191</v>
      </c>
      <c r="C447" s="1248"/>
      <c r="D447" s="1248"/>
      <c r="E447" s="1248"/>
      <c r="F447" s="1618"/>
      <c r="G447" s="1618"/>
      <c r="H447" s="1618"/>
      <c r="I447" s="1619">
        <f t="shared" si="4"/>
        <v>0</v>
      </c>
      <c r="J447" s="1249">
        <f t="shared" si="5"/>
        <v>432752</v>
      </c>
      <c r="K447" s="1249">
        <f>UFJ!I447</f>
        <v>0</v>
      </c>
      <c r="L447" s="1249">
        <f>三井住友!I447</f>
        <v>31050</v>
      </c>
      <c r="M447" s="1249">
        <f>paypay!H447</f>
        <v>1909</v>
      </c>
      <c r="N447" s="1249">
        <f>楽天!J447</f>
        <v>20873</v>
      </c>
      <c r="O447" s="1620">
        <f t="shared" si="3"/>
        <v>486584</v>
      </c>
      <c r="P447" s="1272"/>
    </row>
    <row r="448" spans="1:16" ht="15.5">
      <c r="A448" s="1298"/>
      <c r="B448" s="1244">
        <v>46192</v>
      </c>
      <c r="C448" s="1248"/>
      <c r="D448" s="1248"/>
      <c r="E448" s="1248"/>
      <c r="F448" s="1618"/>
      <c r="G448" s="1618"/>
      <c r="H448" s="1618"/>
      <c r="I448" s="1619">
        <f t="shared" si="4"/>
        <v>0</v>
      </c>
      <c r="J448" s="1249">
        <f t="shared" si="5"/>
        <v>432752</v>
      </c>
      <c r="K448" s="1249">
        <f>UFJ!I448</f>
        <v>0</v>
      </c>
      <c r="L448" s="1249">
        <f>三井住友!I448</f>
        <v>31050</v>
      </c>
      <c r="M448" s="1249">
        <f>paypay!H448</f>
        <v>1559</v>
      </c>
      <c r="N448" s="1249">
        <f>楽天!J448</f>
        <v>20873</v>
      </c>
      <c r="O448" s="1620">
        <f t="shared" si="3"/>
        <v>486234</v>
      </c>
      <c r="P448" s="1272"/>
    </row>
    <row r="449" spans="1:16" ht="15.5">
      <c r="A449" s="1298"/>
      <c r="B449" s="1244">
        <v>46193</v>
      </c>
      <c r="C449" s="1248">
        <v>-220000</v>
      </c>
      <c r="D449" s="1248"/>
      <c r="E449" s="1248"/>
      <c r="F449" s="1618"/>
      <c r="G449" s="1618"/>
      <c r="H449" s="1618"/>
      <c r="I449" s="1619">
        <f t="shared" si="4"/>
        <v>-220000</v>
      </c>
      <c r="J449" s="1249">
        <f t="shared" si="5"/>
        <v>212752</v>
      </c>
      <c r="K449" s="1249">
        <f>UFJ!I449</f>
        <v>0</v>
      </c>
      <c r="L449" s="1249">
        <f>三井住友!I449</f>
        <v>251050</v>
      </c>
      <c r="M449" s="1249">
        <f>paypay!H449</f>
        <v>559</v>
      </c>
      <c r="N449" s="1249">
        <f>楽天!J449</f>
        <v>20873</v>
      </c>
      <c r="O449" s="1620">
        <f t="shared" si="3"/>
        <v>485234</v>
      </c>
      <c r="P449" s="1272"/>
    </row>
    <row r="450" spans="1:16" ht="15.5">
      <c r="A450" s="1298"/>
      <c r="B450" s="1244">
        <v>46194</v>
      </c>
      <c r="C450" s="1248"/>
      <c r="D450" s="1248"/>
      <c r="E450" s="1248"/>
      <c r="F450" s="1618"/>
      <c r="G450" s="1618"/>
      <c r="H450" s="1618"/>
      <c r="I450" s="1619">
        <f t="shared" si="4"/>
        <v>0</v>
      </c>
      <c r="J450" s="1249">
        <f t="shared" si="5"/>
        <v>212752</v>
      </c>
      <c r="K450" s="1249">
        <f>UFJ!I450</f>
        <v>0</v>
      </c>
      <c r="L450" s="1249">
        <f>三井住友!I450</f>
        <v>251050</v>
      </c>
      <c r="M450" s="1249">
        <f>paypay!H450</f>
        <v>559</v>
      </c>
      <c r="N450" s="1249">
        <f>楽天!J450</f>
        <v>20873</v>
      </c>
      <c r="O450" s="1620">
        <f t="shared" si="3"/>
        <v>485234</v>
      </c>
      <c r="P450" s="1272"/>
    </row>
    <row r="451" spans="1:16" ht="15.5">
      <c r="A451" s="1298"/>
      <c r="B451" s="1244">
        <v>46195</v>
      </c>
      <c r="C451" s="1248"/>
      <c r="D451" s="1248"/>
      <c r="E451" s="1248"/>
      <c r="F451" s="1618"/>
      <c r="G451" s="1618"/>
      <c r="H451" s="1618"/>
      <c r="I451" s="1619">
        <f t="shared" si="4"/>
        <v>0</v>
      </c>
      <c r="J451" s="1249">
        <f t="shared" si="5"/>
        <v>212752</v>
      </c>
      <c r="K451" s="1249">
        <f>UFJ!I451</f>
        <v>0</v>
      </c>
      <c r="L451" s="1249">
        <f>三井住友!I451</f>
        <v>251050</v>
      </c>
      <c r="M451" s="1249">
        <f>paypay!H451</f>
        <v>559</v>
      </c>
      <c r="N451" s="1249">
        <f>楽天!J451</f>
        <v>20873</v>
      </c>
      <c r="O451" s="1620">
        <f t="shared" si="3"/>
        <v>485234</v>
      </c>
      <c r="P451" s="1272"/>
    </row>
    <row r="452" spans="1:16" ht="15.5">
      <c r="A452" s="1298"/>
      <c r="B452" s="1244">
        <v>46196</v>
      </c>
      <c r="C452" s="1248"/>
      <c r="D452" s="1248"/>
      <c r="E452" s="1248"/>
      <c r="F452" s="1618"/>
      <c r="G452" s="1618"/>
      <c r="H452" s="1618"/>
      <c r="I452" s="1619">
        <f t="shared" si="4"/>
        <v>0</v>
      </c>
      <c r="J452" s="1249">
        <f t="shared" si="5"/>
        <v>212752</v>
      </c>
      <c r="K452" s="1249">
        <f>UFJ!I452</f>
        <v>0</v>
      </c>
      <c r="L452" s="1249">
        <f>三井住友!I452</f>
        <v>251050</v>
      </c>
      <c r="M452" s="1249">
        <f>paypay!H452</f>
        <v>559</v>
      </c>
      <c r="N452" s="1249">
        <f>楽天!J452</f>
        <v>20873</v>
      </c>
      <c r="O452" s="1620">
        <f t="shared" si="3"/>
        <v>485234</v>
      </c>
      <c r="P452" s="1272"/>
    </row>
    <row r="453" spans="1:16" ht="15.5">
      <c r="A453" s="1298"/>
      <c r="B453" s="1244">
        <v>46197</v>
      </c>
      <c r="C453" s="1248"/>
      <c r="D453" s="1248"/>
      <c r="E453" s="1248"/>
      <c r="F453" s="1618"/>
      <c r="G453" s="1618"/>
      <c r="H453" s="1618"/>
      <c r="I453" s="1619">
        <f t="shared" si="4"/>
        <v>0</v>
      </c>
      <c r="J453" s="1249">
        <f t="shared" si="5"/>
        <v>212752</v>
      </c>
      <c r="K453" s="1249">
        <f>UFJ!I453</f>
        <v>0</v>
      </c>
      <c r="L453" s="1249">
        <f>三井住友!I453</f>
        <v>251050</v>
      </c>
      <c r="M453" s="1249">
        <f>paypay!H453</f>
        <v>359</v>
      </c>
      <c r="N453" s="1249">
        <f>楽天!J453</f>
        <v>20873</v>
      </c>
      <c r="O453" s="1620">
        <f t="shared" si="3"/>
        <v>485034</v>
      </c>
      <c r="P453" s="1272"/>
    </row>
    <row r="454" spans="1:16" ht="15.5">
      <c r="A454" s="1298"/>
      <c r="B454" s="1244">
        <v>46198</v>
      </c>
      <c r="C454" s="1248"/>
      <c r="D454" s="1248"/>
      <c r="E454" s="1248"/>
      <c r="F454" s="1618"/>
      <c r="G454" s="1618"/>
      <c r="H454" s="1618"/>
      <c r="I454" s="1619">
        <f t="shared" si="4"/>
        <v>0</v>
      </c>
      <c r="J454" s="1249">
        <f t="shared" si="5"/>
        <v>212752</v>
      </c>
      <c r="K454" s="1249">
        <f>UFJ!I454</f>
        <v>0</v>
      </c>
      <c r="L454" s="1249">
        <f>三井住友!I454</f>
        <v>251050</v>
      </c>
      <c r="M454" s="1249">
        <f>paypay!H454</f>
        <v>6359</v>
      </c>
      <c r="N454" s="1249">
        <f>楽天!J454</f>
        <v>20873</v>
      </c>
      <c r="O454" s="1620">
        <f t="shared" si="3"/>
        <v>491034</v>
      </c>
      <c r="P454" s="1272"/>
    </row>
    <row r="455" spans="1:16" ht="15.5">
      <c r="A455" s="1298"/>
      <c r="B455" s="1244">
        <v>46199</v>
      </c>
      <c r="C455" s="1248"/>
      <c r="D455" s="1628">
        <v>-10000</v>
      </c>
      <c r="E455" s="1248"/>
      <c r="F455" s="1618"/>
      <c r="G455" s="1618"/>
      <c r="H455" s="1618"/>
      <c r="I455" s="1619">
        <f t="shared" si="4"/>
        <v>-10000</v>
      </c>
      <c r="J455" s="1249">
        <f t="shared" si="5"/>
        <v>202752</v>
      </c>
      <c r="K455" s="1249">
        <f>UFJ!I455</f>
        <v>0</v>
      </c>
      <c r="L455" s="1249">
        <f>三井住友!I455</f>
        <v>251050</v>
      </c>
      <c r="M455" s="1249">
        <f>paypay!H455</f>
        <v>6359</v>
      </c>
      <c r="N455" s="1249">
        <f>楽天!J455</f>
        <v>20873</v>
      </c>
      <c r="O455" s="1620">
        <f t="shared" si="3"/>
        <v>481034</v>
      </c>
      <c r="P455" s="1272"/>
    </row>
    <row r="456" spans="1:16" ht="15.5">
      <c r="A456" s="1298"/>
      <c r="B456" s="1244">
        <v>46200</v>
      </c>
      <c r="C456" s="1248"/>
      <c r="D456" s="1248"/>
      <c r="E456" s="1248"/>
      <c r="F456" s="1618"/>
      <c r="G456" s="1618"/>
      <c r="H456" s="1618"/>
      <c r="I456" s="1619">
        <f t="shared" si="4"/>
        <v>0</v>
      </c>
      <c r="J456" s="1249">
        <f t="shared" si="5"/>
        <v>202752</v>
      </c>
      <c r="K456" s="1249">
        <f>UFJ!I456</f>
        <v>0</v>
      </c>
      <c r="L456" s="1249">
        <f>三井住友!I456</f>
        <v>247550</v>
      </c>
      <c r="M456" s="1249">
        <f>paypay!H456</f>
        <v>1859</v>
      </c>
      <c r="N456" s="1249">
        <f>楽天!J456</f>
        <v>20873</v>
      </c>
      <c r="O456" s="1620">
        <f t="shared" si="3"/>
        <v>473034</v>
      </c>
      <c r="P456" s="1272"/>
    </row>
    <row r="457" spans="1:16" ht="15.5">
      <c r="A457" s="1298"/>
      <c r="B457" s="1244">
        <v>46201</v>
      </c>
      <c r="C457" s="1248"/>
      <c r="D457" s="1248"/>
      <c r="E457" s="1248"/>
      <c r="F457" s="1618"/>
      <c r="G457" s="1618"/>
      <c r="H457" s="1618"/>
      <c r="I457" s="1619">
        <f t="shared" si="4"/>
        <v>0</v>
      </c>
      <c r="J457" s="1249">
        <f t="shared" si="5"/>
        <v>202752</v>
      </c>
      <c r="K457" s="1249">
        <f>UFJ!I457</f>
        <v>0</v>
      </c>
      <c r="L457" s="1249">
        <f>三井住友!I457</f>
        <v>247550</v>
      </c>
      <c r="M457" s="1249">
        <f>paypay!H457</f>
        <v>1859</v>
      </c>
      <c r="N457" s="1249">
        <f>楽天!J457</f>
        <v>20873</v>
      </c>
      <c r="O457" s="1620">
        <f t="shared" si="3"/>
        <v>473034</v>
      </c>
      <c r="P457" s="1272"/>
    </row>
    <row r="458" spans="1:16" ht="15.5">
      <c r="A458" s="1298"/>
      <c r="B458" s="1244">
        <v>46202</v>
      </c>
      <c r="C458" s="1248"/>
      <c r="D458" s="1621">
        <v>-129987</v>
      </c>
      <c r="E458" s="1248"/>
      <c r="F458" s="1618"/>
      <c r="G458" s="1618"/>
      <c r="H458" s="1618"/>
      <c r="I458" s="1619">
        <f t="shared" si="4"/>
        <v>-129987</v>
      </c>
      <c r="J458" s="1249">
        <f t="shared" si="5"/>
        <v>72765</v>
      </c>
      <c r="K458" s="1249">
        <f>UFJ!I458</f>
        <v>0</v>
      </c>
      <c r="L458" s="1249">
        <f>三井住友!I458</f>
        <v>7550</v>
      </c>
      <c r="M458" s="1249">
        <f>paypay!H458</f>
        <v>9</v>
      </c>
      <c r="N458" s="1249">
        <f>楽天!J458</f>
        <v>20873</v>
      </c>
      <c r="O458" s="1620">
        <f t="shared" si="3"/>
        <v>101197</v>
      </c>
      <c r="P458" s="1272"/>
    </row>
    <row r="459" spans="1:16" ht="15.5">
      <c r="A459" s="1298"/>
      <c r="B459" s="1259">
        <v>46203</v>
      </c>
      <c r="C459" s="1263"/>
      <c r="D459" s="1263"/>
      <c r="E459" s="1263"/>
      <c r="F459" s="1622"/>
      <c r="G459" s="1622"/>
      <c r="H459" s="1622"/>
      <c r="I459" s="1623">
        <f t="shared" si="4"/>
        <v>0</v>
      </c>
      <c r="J459" s="1264">
        <f t="shared" si="5"/>
        <v>72765</v>
      </c>
      <c r="K459" s="1264">
        <f>UFJ!I459</f>
        <v>0</v>
      </c>
      <c r="L459" s="1249">
        <f>三井住友!I459</f>
        <v>57550</v>
      </c>
      <c r="M459" s="1264">
        <f>paypay!H459</f>
        <v>9</v>
      </c>
      <c r="N459" s="1249">
        <f>楽天!J459</f>
        <v>20873</v>
      </c>
      <c r="O459" s="1620">
        <f t="shared" si="3"/>
        <v>151197</v>
      </c>
      <c r="P459" s="1272"/>
    </row>
    <row r="460" spans="1:16" ht="15.5">
      <c r="A460" s="1298"/>
      <c r="B460" s="1244">
        <v>46204</v>
      </c>
      <c r="C460" s="1248"/>
      <c r="D460" s="1248"/>
      <c r="E460" s="1248"/>
      <c r="F460" s="1618"/>
      <c r="G460" s="1618"/>
      <c r="H460" s="1618"/>
      <c r="I460" s="1619">
        <f t="shared" si="4"/>
        <v>0</v>
      </c>
      <c r="J460" s="1249">
        <f t="shared" si="5"/>
        <v>72765</v>
      </c>
      <c r="K460" s="1249">
        <f>UFJ!I460</f>
        <v>0</v>
      </c>
      <c r="L460" s="1625">
        <f>三井住友!I460</f>
        <v>57550</v>
      </c>
      <c r="M460" s="1249">
        <f>paypay!H460</f>
        <v>9</v>
      </c>
      <c r="N460" s="1625">
        <f>楽天!J460</f>
        <v>20873</v>
      </c>
      <c r="O460" s="1627">
        <f t="shared" si="3"/>
        <v>151197</v>
      </c>
      <c r="P460" s="1272"/>
    </row>
    <row r="461" spans="1:16" ht="15.5">
      <c r="A461" s="1298"/>
      <c r="B461" s="1244">
        <v>46205</v>
      </c>
      <c r="C461" s="1248"/>
      <c r="D461" s="1248"/>
      <c r="E461" s="1248"/>
      <c r="F461" s="1618"/>
      <c r="G461" s="1618"/>
      <c r="H461" s="1618"/>
      <c r="I461" s="1619">
        <f t="shared" si="4"/>
        <v>0</v>
      </c>
      <c r="J461" s="1249">
        <f t="shared" si="5"/>
        <v>72765</v>
      </c>
      <c r="K461" s="1249">
        <f>UFJ!I461</f>
        <v>0</v>
      </c>
      <c r="L461" s="1249">
        <f>三井住友!I461</f>
        <v>57550</v>
      </c>
      <c r="M461" s="1249">
        <f>paypay!H461</f>
        <v>9</v>
      </c>
      <c r="N461" s="1249">
        <f>楽天!J461</f>
        <v>20873</v>
      </c>
      <c r="O461" s="1620">
        <f t="shared" si="3"/>
        <v>151197</v>
      </c>
      <c r="P461" s="1272"/>
    </row>
    <row r="462" spans="1:16" ht="15.5">
      <c r="A462" s="1298"/>
      <c r="B462" s="1244">
        <v>46206</v>
      </c>
      <c r="C462" s="1248"/>
      <c r="D462" s="1248"/>
      <c r="E462" s="1248"/>
      <c r="F462" s="1618"/>
      <c r="G462" s="1618"/>
      <c r="H462" s="1618"/>
      <c r="I462" s="1619">
        <f t="shared" si="4"/>
        <v>0</v>
      </c>
      <c r="J462" s="1249">
        <f t="shared" si="5"/>
        <v>72765</v>
      </c>
      <c r="K462" s="1249">
        <f>UFJ!I462</f>
        <v>0</v>
      </c>
      <c r="L462" s="1249">
        <f>三井住友!I462</f>
        <v>57550</v>
      </c>
      <c r="M462" s="1249">
        <f>paypay!H462</f>
        <v>9</v>
      </c>
      <c r="N462" s="1249">
        <f>楽天!J462</f>
        <v>20873</v>
      </c>
      <c r="O462" s="1620">
        <f t="shared" si="3"/>
        <v>151197</v>
      </c>
      <c r="P462" s="1272"/>
    </row>
    <row r="463" spans="1:16" ht="15.5">
      <c r="A463" s="1298"/>
      <c r="B463" s="1244">
        <v>46207</v>
      </c>
      <c r="C463" s="1248"/>
      <c r="D463" s="1248"/>
      <c r="E463" s="1248"/>
      <c r="F463" s="1618"/>
      <c r="G463" s="1618"/>
      <c r="H463" s="1618"/>
      <c r="I463" s="1619">
        <f t="shared" si="4"/>
        <v>0</v>
      </c>
      <c r="J463" s="1249">
        <f t="shared" si="5"/>
        <v>72765</v>
      </c>
      <c r="K463" s="1249">
        <f>UFJ!I463</f>
        <v>0</v>
      </c>
      <c r="L463" s="1249">
        <f>三井住友!I463</f>
        <v>57550</v>
      </c>
      <c r="M463" s="1249">
        <f>paypay!H463</f>
        <v>9</v>
      </c>
      <c r="N463" s="1249">
        <f>楽天!J463</f>
        <v>20873</v>
      </c>
      <c r="O463" s="1620">
        <f t="shared" si="3"/>
        <v>151197</v>
      </c>
      <c r="P463" s="1272"/>
    </row>
    <row r="464" spans="1:16" ht="15.5">
      <c r="A464" s="1298"/>
      <c r="B464" s="1244">
        <v>46208</v>
      </c>
      <c r="C464" s="1248"/>
      <c r="D464" s="1248"/>
      <c r="E464" s="1248"/>
      <c r="F464" s="1618"/>
      <c r="G464" s="1618"/>
      <c r="H464" s="1618"/>
      <c r="I464" s="1619">
        <f t="shared" si="4"/>
        <v>0</v>
      </c>
      <c r="J464" s="1249">
        <f t="shared" si="5"/>
        <v>72765</v>
      </c>
      <c r="K464" s="1249">
        <f>UFJ!I464</f>
        <v>0</v>
      </c>
      <c r="L464" s="1249">
        <f>三井住友!I464</f>
        <v>57550</v>
      </c>
      <c r="M464" s="1249">
        <f>paypay!H464</f>
        <v>9</v>
      </c>
      <c r="N464" s="1249">
        <f>楽天!J464</f>
        <v>20873</v>
      </c>
      <c r="O464" s="1620">
        <f t="shared" si="3"/>
        <v>151197</v>
      </c>
      <c r="P464" s="1272"/>
    </row>
    <row r="465" spans="1:16" ht="15.5">
      <c r="A465" s="1298"/>
      <c r="B465" s="1244">
        <v>46209</v>
      </c>
      <c r="C465" s="1248"/>
      <c r="D465" s="1248"/>
      <c r="E465" s="1248"/>
      <c r="F465" s="1618"/>
      <c r="G465" s="1618"/>
      <c r="H465" s="1618"/>
      <c r="I465" s="1619">
        <f t="shared" si="4"/>
        <v>0</v>
      </c>
      <c r="J465" s="1249">
        <f t="shared" si="5"/>
        <v>72765</v>
      </c>
      <c r="K465" s="1249">
        <f>UFJ!I465</f>
        <v>0</v>
      </c>
      <c r="L465" s="1249">
        <f>三井住友!I465</f>
        <v>57550</v>
      </c>
      <c r="M465" s="1249">
        <f>paypay!H465</f>
        <v>9</v>
      </c>
      <c r="N465" s="1249">
        <f>楽天!J465</f>
        <v>20873</v>
      </c>
      <c r="O465" s="1620">
        <f t="shared" si="3"/>
        <v>151197</v>
      </c>
      <c r="P465" s="1272"/>
    </row>
    <row r="466" spans="1:16" ht="15.5">
      <c r="A466" s="1298"/>
      <c r="B466" s="1244">
        <v>46210</v>
      </c>
      <c r="C466" s="1248"/>
      <c r="D466" s="1248"/>
      <c r="E466" s="1248"/>
      <c r="F466" s="1618"/>
      <c r="G466" s="1618"/>
      <c r="H466" s="1618"/>
      <c r="I466" s="1619">
        <f t="shared" si="4"/>
        <v>0</v>
      </c>
      <c r="J466" s="1249">
        <f t="shared" si="5"/>
        <v>72765</v>
      </c>
      <c r="K466" s="1249">
        <f>UFJ!I466</f>
        <v>0</v>
      </c>
      <c r="L466" s="1249">
        <f>三井住友!I466</f>
        <v>57550</v>
      </c>
      <c r="M466" s="1249">
        <f>paypay!H466</f>
        <v>9</v>
      </c>
      <c r="N466" s="1249">
        <f>楽天!J466</f>
        <v>20873</v>
      </c>
      <c r="O466" s="1620">
        <f t="shared" si="3"/>
        <v>151197</v>
      </c>
      <c r="P466" s="1272"/>
    </row>
    <row r="467" spans="1:16" ht="15.5">
      <c r="A467" s="1298"/>
      <c r="B467" s="1244">
        <v>46211</v>
      </c>
      <c r="C467" s="1248"/>
      <c r="D467" s="1248"/>
      <c r="E467" s="1248"/>
      <c r="F467" s="1618"/>
      <c r="G467" s="1618"/>
      <c r="H467" s="1618"/>
      <c r="I467" s="1619">
        <f t="shared" si="4"/>
        <v>0</v>
      </c>
      <c r="J467" s="1249">
        <f t="shared" si="5"/>
        <v>72765</v>
      </c>
      <c r="K467" s="1249">
        <f>UFJ!I467</f>
        <v>0</v>
      </c>
      <c r="L467" s="1249">
        <f>三井住友!I467</f>
        <v>57550</v>
      </c>
      <c r="M467" s="1249">
        <f>paypay!H467</f>
        <v>9</v>
      </c>
      <c r="N467" s="1249">
        <f>楽天!J467</f>
        <v>20873</v>
      </c>
      <c r="O467" s="1620">
        <f t="shared" si="3"/>
        <v>151197</v>
      </c>
      <c r="P467" s="1272"/>
    </row>
    <row r="468" spans="1:16" ht="15.5">
      <c r="A468" s="1298"/>
      <c r="B468" s="1244">
        <v>46212</v>
      </c>
      <c r="C468" s="1248"/>
      <c r="D468" s="1248"/>
      <c r="E468" s="1248"/>
      <c r="F468" s="1618"/>
      <c r="G468" s="1618"/>
      <c r="H468" s="1618"/>
      <c r="I468" s="1619">
        <f t="shared" si="4"/>
        <v>0</v>
      </c>
      <c r="J468" s="1249">
        <f t="shared" si="5"/>
        <v>72765</v>
      </c>
      <c r="K468" s="1249">
        <f>UFJ!I468</f>
        <v>0</v>
      </c>
      <c r="L468" s="1249">
        <f>三井住友!I468</f>
        <v>57550</v>
      </c>
      <c r="M468" s="1249">
        <f>paypay!H468</f>
        <v>9</v>
      </c>
      <c r="N468" s="1249">
        <f>楽天!J468</f>
        <v>20873</v>
      </c>
      <c r="O468" s="1620">
        <f t="shared" si="3"/>
        <v>151197</v>
      </c>
      <c r="P468" s="1272"/>
    </row>
    <row r="469" spans="1:16" ht="15.5">
      <c r="A469" s="1298"/>
      <c r="B469" s="1244">
        <v>46213</v>
      </c>
      <c r="C469" s="1248"/>
      <c r="D469" s="1248"/>
      <c r="E469" s="1248"/>
      <c r="F469" s="1618"/>
      <c r="G469" s="1618"/>
      <c r="H469" s="1618"/>
      <c r="I469" s="1619">
        <f t="shared" si="4"/>
        <v>0</v>
      </c>
      <c r="J469" s="1249">
        <f t="shared" si="5"/>
        <v>72765</v>
      </c>
      <c r="K469" s="1249">
        <f>UFJ!I469</f>
        <v>0</v>
      </c>
      <c r="L469" s="1249">
        <f>三井住友!I469</f>
        <v>57550</v>
      </c>
      <c r="M469" s="1249">
        <f>paypay!H469</f>
        <v>9</v>
      </c>
      <c r="N469" s="1249">
        <f>楽天!J469</f>
        <v>20873</v>
      </c>
      <c r="O469" s="1620">
        <f t="shared" si="3"/>
        <v>151197</v>
      </c>
      <c r="P469" s="1272"/>
    </row>
    <row r="470" spans="1:16" ht="15.5">
      <c r="A470" s="1298"/>
      <c r="B470" s="1244">
        <v>46214</v>
      </c>
      <c r="C470" s="1248"/>
      <c r="D470" s="1248"/>
      <c r="E470" s="1248"/>
      <c r="F470" s="1618"/>
      <c r="G470" s="1618"/>
      <c r="H470" s="1618"/>
      <c r="I470" s="1619">
        <f t="shared" si="4"/>
        <v>0</v>
      </c>
      <c r="J470" s="1249">
        <f t="shared" si="5"/>
        <v>72765</v>
      </c>
      <c r="K470" s="1249">
        <f>UFJ!I470</f>
        <v>0</v>
      </c>
      <c r="L470" s="1249">
        <f>三井住友!I470</f>
        <v>57550</v>
      </c>
      <c r="M470" s="1249">
        <f>paypay!H470</f>
        <v>9</v>
      </c>
      <c r="N470" s="1249">
        <f>楽天!J470</f>
        <v>20873</v>
      </c>
      <c r="O470" s="1620">
        <f t="shared" si="3"/>
        <v>151197</v>
      </c>
      <c r="P470" s="1272"/>
    </row>
    <row r="471" spans="1:16" ht="15.5">
      <c r="A471" s="1298"/>
      <c r="B471" s="1244">
        <v>46215</v>
      </c>
      <c r="C471" s="1248"/>
      <c r="D471" s="1248"/>
      <c r="E471" s="1248"/>
      <c r="F471" s="1618"/>
      <c r="G471" s="1618"/>
      <c r="H471" s="1618"/>
      <c r="I471" s="1619">
        <f t="shared" si="4"/>
        <v>0</v>
      </c>
      <c r="J471" s="1249">
        <f t="shared" si="5"/>
        <v>72765</v>
      </c>
      <c r="K471" s="1249">
        <f>UFJ!I471</f>
        <v>0</v>
      </c>
      <c r="L471" s="1249">
        <f>三井住友!I471</f>
        <v>69550</v>
      </c>
      <c r="M471" s="1249">
        <f>paypay!H471</f>
        <v>9</v>
      </c>
      <c r="N471" s="1249">
        <f>楽天!J471</f>
        <v>20873</v>
      </c>
      <c r="O471" s="1620">
        <f t="shared" si="3"/>
        <v>163197</v>
      </c>
      <c r="P471" s="1272"/>
    </row>
    <row r="472" spans="1:16" ht="15.5">
      <c r="A472" s="1298"/>
      <c r="B472" s="1244">
        <v>46216</v>
      </c>
      <c r="C472" s="1248"/>
      <c r="D472" s="1248"/>
      <c r="E472" s="1248"/>
      <c r="F472" s="1618"/>
      <c r="G472" s="1618"/>
      <c r="H472" s="1618"/>
      <c r="I472" s="1619">
        <f t="shared" si="4"/>
        <v>0</v>
      </c>
      <c r="J472" s="1249">
        <f t="shared" si="5"/>
        <v>72765</v>
      </c>
      <c r="K472" s="1249">
        <f>UFJ!I472</f>
        <v>0</v>
      </c>
      <c r="L472" s="1249">
        <f>三井住友!I472</f>
        <v>69550</v>
      </c>
      <c r="M472" s="1249">
        <f>paypay!H472</f>
        <v>9</v>
      </c>
      <c r="N472" s="1249">
        <f>楽天!J472</f>
        <v>20873</v>
      </c>
      <c r="O472" s="1620">
        <f t="shared" si="3"/>
        <v>163197</v>
      </c>
      <c r="P472" s="1272"/>
    </row>
    <row r="473" spans="1:16" ht="15.5">
      <c r="A473" s="1298"/>
      <c r="B473" s="1244">
        <v>46217</v>
      </c>
      <c r="C473" s="1248"/>
      <c r="D473" s="1248"/>
      <c r="E473" s="1248"/>
      <c r="F473" s="1618"/>
      <c r="G473" s="1618"/>
      <c r="H473" s="1618"/>
      <c r="I473" s="1619">
        <f t="shared" si="4"/>
        <v>0</v>
      </c>
      <c r="J473" s="1249">
        <f t="shared" si="5"/>
        <v>72765</v>
      </c>
      <c r="K473" s="1249">
        <f>UFJ!I473</f>
        <v>0</v>
      </c>
      <c r="L473" s="1249">
        <f>三井住友!I473</f>
        <v>69550</v>
      </c>
      <c r="M473" s="1249">
        <f>paypay!H473</f>
        <v>9</v>
      </c>
      <c r="N473" s="1249">
        <f>楽天!J473</f>
        <v>20873</v>
      </c>
      <c r="O473" s="1620">
        <f t="shared" si="3"/>
        <v>163197</v>
      </c>
      <c r="P473" s="1272"/>
    </row>
    <row r="474" spans="1:16" ht="15.5">
      <c r="A474" s="1298"/>
      <c r="B474" s="1244">
        <v>46218</v>
      </c>
      <c r="C474" s="1626">
        <v>-200110</v>
      </c>
      <c r="D474" s="1248"/>
      <c r="E474" s="1248"/>
      <c r="F474" s="1618"/>
      <c r="G474" s="1626">
        <v>520000</v>
      </c>
      <c r="H474" s="1618"/>
      <c r="I474" s="1619">
        <f t="shared" si="4"/>
        <v>319890</v>
      </c>
      <c r="J474" s="1249">
        <f t="shared" si="5"/>
        <v>392655</v>
      </c>
      <c r="K474" s="1249">
        <f>UFJ!I474</f>
        <v>0</v>
      </c>
      <c r="L474" s="1249">
        <f>三井住友!I474</f>
        <v>269550</v>
      </c>
      <c r="M474" s="1249">
        <f>paypay!H474</f>
        <v>9</v>
      </c>
      <c r="N474" s="1249">
        <f>楽天!J474</f>
        <v>20873</v>
      </c>
      <c r="O474" s="1620">
        <f t="shared" si="3"/>
        <v>683087</v>
      </c>
      <c r="P474" s="1272"/>
    </row>
    <row r="475" spans="1:16" ht="15.5">
      <c r="A475" s="1298"/>
      <c r="B475" s="1244">
        <v>46219</v>
      </c>
      <c r="C475" s="1248"/>
      <c r="D475" s="1248"/>
      <c r="E475" s="1248"/>
      <c r="F475" s="1618"/>
      <c r="G475" s="1618"/>
      <c r="H475" s="1618"/>
      <c r="I475" s="1619">
        <f t="shared" si="4"/>
        <v>0</v>
      </c>
      <c r="J475" s="1249">
        <f t="shared" si="5"/>
        <v>392655</v>
      </c>
      <c r="K475" s="1249">
        <f>UFJ!I475</f>
        <v>0</v>
      </c>
      <c r="L475" s="1249">
        <f>三井住友!I475</f>
        <v>269550</v>
      </c>
      <c r="M475" s="1249">
        <f>paypay!H475</f>
        <v>9</v>
      </c>
      <c r="N475" s="1249">
        <f>楽天!J475</f>
        <v>20873</v>
      </c>
      <c r="O475" s="1620">
        <f t="shared" si="3"/>
        <v>683087</v>
      </c>
      <c r="P475" s="1272"/>
    </row>
    <row r="476" spans="1:16" ht="15.5">
      <c r="A476" s="1298"/>
      <c r="B476" s="1244">
        <v>46220</v>
      </c>
      <c r="C476" s="1248"/>
      <c r="D476" s="1248"/>
      <c r="E476" s="1248"/>
      <c r="F476" s="1618"/>
      <c r="G476" s="1618"/>
      <c r="H476" s="1618"/>
      <c r="I476" s="1619">
        <f t="shared" si="4"/>
        <v>0</v>
      </c>
      <c r="J476" s="1249">
        <f t="shared" si="5"/>
        <v>392655</v>
      </c>
      <c r="K476" s="1249">
        <f>UFJ!I476</f>
        <v>0</v>
      </c>
      <c r="L476" s="1249">
        <f>三井住友!I476</f>
        <v>269550</v>
      </c>
      <c r="M476" s="1249">
        <f>paypay!H476</f>
        <v>9</v>
      </c>
      <c r="N476" s="1249">
        <f>楽天!J476</f>
        <v>20873</v>
      </c>
      <c r="O476" s="1620">
        <f t="shared" si="3"/>
        <v>683087</v>
      </c>
      <c r="P476" s="1272"/>
    </row>
    <row r="477" spans="1:16" ht="15.5">
      <c r="A477" s="1298"/>
      <c r="B477" s="1244">
        <v>46221</v>
      </c>
      <c r="C477" s="1248"/>
      <c r="D477" s="1248"/>
      <c r="E477" s="1248"/>
      <c r="F477" s="1618"/>
      <c r="G477" s="1618"/>
      <c r="H477" s="1618"/>
      <c r="I477" s="1619">
        <f t="shared" si="4"/>
        <v>0</v>
      </c>
      <c r="J477" s="1249">
        <f t="shared" si="5"/>
        <v>392655</v>
      </c>
      <c r="K477" s="1249">
        <f>UFJ!I477</f>
        <v>0</v>
      </c>
      <c r="L477" s="1249">
        <f>三井住友!I477</f>
        <v>269550</v>
      </c>
      <c r="M477" s="1249">
        <f>paypay!H477</f>
        <v>9</v>
      </c>
      <c r="N477" s="1249">
        <f>楽天!J477</f>
        <v>20873</v>
      </c>
      <c r="O477" s="1620">
        <f t="shared" si="3"/>
        <v>683087</v>
      </c>
      <c r="P477" s="1272"/>
    </row>
    <row r="478" spans="1:16" ht="15.5">
      <c r="A478" s="1298"/>
      <c r="B478" s="1244">
        <v>46222</v>
      </c>
      <c r="C478" s="1248"/>
      <c r="D478" s="1248"/>
      <c r="E478" s="1248"/>
      <c r="F478" s="1618"/>
      <c r="G478" s="1618"/>
      <c r="H478" s="1618"/>
      <c r="I478" s="1619">
        <f t="shared" si="4"/>
        <v>0</v>
      </c>
      <c r="J478" s="1249">
        <f t="shared" si="5"/>
        <v>392655</v>
      </c>
      <c r="K478" s="1249">
        <f>UFJ!I478</f>
        <v>0</v>
      </c>
      <c r="L478" s="1249">
        <f>三井住友!I478</f>
        <v>269550</v>
      </c>
      <c r="M478" s="1249">
        <f>paypay!H478</f>
        <v>9</v>
      </c>
      <c r="N478" s="1249">
        <f>楽天!J478</f>
        <v>20873</v>
      </c>
      <c r="O478" s="1620">
        <f t="shared" si="3"/>
        <v>683087</v>
      </c>
      <c r="P478" s="1272"/>
    </row>
    <row r="479" spans="1:16" ht="15.5">
      <c r="A479" s="1298"/>
      <c r="B479" s="1244">
        <v>46223</v>
      </c>
      <c r="C479" s="1248"/>
      <c r="D479" s="1248"/>
      <c r="E479" s="1248"/>
      <c r="F479" s="1618"/>
      <c r="G479" s="1618"/>
      <c r="H479" s="1618"/>
      <c r="I479" s="1619">
        <f t="shared" si="4"/>
        <v>0</v>
      </c>
      <c r="J479" s="1249">
        <f t="shared" si="5"/>
        <v>392655</v>
      </c>
      <c r="K479" s="1249">
        <f>UFJ!I479</f>
        <v>0</v>
      </c>
      <c r="L479" s="1249">
        <f>三井住友!I479</f>
        <v>269550</v>
      </c>
      <c r="M479" s="1249">
        <f>paypay!H479</f>
        <v>9</v>
      </c>
      <c r="N479" s="1249">
        <f>楽天!J479</f>
        <v>20873</v>
      </c>
      <c r="O479" s="1620">
        <f t="shared" si="3"/>
        <v>683087</v>
      </c>
      <c r="P479" s="1272"/>
    </row>
    <row r="480" spans="1:16" ht="15.5">
      <c r="A480" s="1298"/>
      <c r="B480" s="1244">
        <v>46224</v>
      </c>
      <c r="C480" s="1248"/>
      <c r="D480" s="1248"/>
      <c r="E480" s="1248"/>
      <c r="F480" s="1618"/>
      <c r="G480" s="1618"/>
      <c r="H480" s="1618"/>
      <c r="I480" s="1619">
        <f t="shared" si="4"/>
        <v>0</v>
      </c>
      <c r="J480" s="1249">
        <f t="shared" si="5"/>
        <v>392655</v>
      </c>
      <c r="K480" s="1249">
        <f>UFJ!I480</f>
        <v>0</v>
      </c>
      <c r="L480" s="1249">
        <f>三井住友!I480</f>
        <v>269550</v>
      </c>
      <c r="M480" s="1249">
        <f>paypay!H480</f>
        <v>9</v>
      </c>
      <c r="N480" s="1249">
        <f>楽天!J480</f>
        <v>20873</v>
      </c>
      <c r="O480" s="1620">
        <f t="shared" si="3"/>
        <v>683087</v>
      </c>
      <c r="P480" s="1272"/>
    </row>
    <row r="481" spans="1:16" ht="15.5">
      <c r="A481" s="1298"/>
      <c r="B481" s="1244">
        <v>46225</v>
      </c>
      <c r="C481" s="1248"/>
      <c r="D481" s="1248"/>
      <c r="E481" s="1248"/>
      <c r="F481" s="1618"/>
      <c r="G481" s="1618"/>
      <c r="H481" s="1618"/>
      <c r="I481" s="1619">
        <f t="shared" si="4"/>
        <v>0</v>
      </c>
      <c r="J481" s="1249">
        <f t="shared" si="5"/>
        <v>392655</v>
      </c>
      <c r="K481" s="1249">
        <f>UFJ!I481</f>
        <v>0</v>
      </c>
      <c r="L481" s="1249">
        <f>三井住友!I481</f>
        <v>269550</v>
      </c>
      <c r="M481" s="1249">
        <f>paypay!H481</f>
        <v>9</v>
      </c>
      <c r="N481" s="1249">
        <f>楽天!J481</f>
        <v>20873</v>
      </c>
      <c r="O481" s="1620">
        <f t="shared" si="3"/>
        <v>683087</v>
      </c>
      <c r="P481" s="1272"/>
    </row>
    <row r="482" spans="1:16" ht="15.5">
      <c r="A482" s="1298"/>
      <c r="B482" s="1244">
        <v>46226</v>
      </c>
      <c r="C482" s="1248"/>
      <c r="D482" s="1248"/>
      <c r="E482" s="1248"/>
      <c r="F482" s="1618"/>
      <c r="G482" s="1618"/>
      <c r="H482" s="1618"/>
      <c r="I482" s="1619">
        <f t="shared" si="4"/>
        <v>0</v>
      </c>
      <c r="J482" s="1249">
        <f t="shared" si="5"/>
        <v>392655</v>
      </c>
      <c r="K482" s="1249">
        <f>UFJ!I482</f>
        <v>0</v>
      </c>
      <c r="L482" s="1249">
        <f>三井住友!I482</f>
        <v>269550</v>
      </c>
      <c r="M482" s="1249">
        <f>paypay!H482</f>
        <v>9</v>
      </c>
      <c r="N482" s="1249">
        <f>楽天!J482</f>
        <v>20873</v>
      </c>
      <c r="O482" s="1620">
        <f t="shared" si="3"/>
        <v>683087</v>
      </c>
      <c r="P482" s="1272"/>
    </row>
    <row r="483" spans="1:16" ht="15.5">
      <c r="A483" s="1298"/>
      <c r="B483" s="1244">
        <v>46227</v>
      </c>
      <c r="C483" s="1248"/>
      <c r="D483" s="1248"/>
      <c r="E483" s="1248"/>
      <c r="F483" s="1618"/>
      <c r="G483" s="1618"/>
      <c r="H483" s="1618"/>
      <c r="I483" s="1619">
        <f t="shared" si="4"/>
        <v>0</v>
      </c>
      <c r="J483" s="1249">
        <f t="shared" si="5"/>
        <v>392655</v>
      </c>
      <c r="K483" s="1249">
        <f>UFJ!I483</f>
        <v>0</v>
      </c>
      <c r="L483" s="1249">
        <f>三井住友!I483</f>
        <v>269550</v>
      </c>
      <c r="M483" s="1249">
        <f>paypay!H483</f>
        <v>9</v>
      </c>
      <c r="N483" s="1249">
        <f>楽天!J483</f>
        <v>20873</v>
      </c>
      <c r="O483" s="1620">
        <f t="shared" si="3"/>
        <v>683087</v>
      </c>
      <c r="P483" s="1272"/>
    </row>
    <row r="484" spans="1:16" ht="15.5">
      <c r="A484" s="1298"/>
      <c r="B484" s="1244">
        <v>46228</v>
      </c>
      <c r="C484" s="1248"/>
      <c r="D484" s="1248"/>
      <c r="E484" s="1248"/>
      <c r="F484" s="1618"/>
      <c r="G484" s="1618"/>
      <c r="H484" s="1618"/>
      <c r="I484" s="1619">
        <f t="shared" si="4"/>
        <v>0</v>
      </c>
      <c r="J484" s="1249">
        <f t="shared" si="5"/>
        <v>392655</v>
      </c>
      <c r="K484" s="1249">
        <f>UFJ!I484</f>
        <v>0</v>
      </c>
      <c r="L484" s="1249">
        <f>三井住友!I484</f>
        <v>269550</v>
      </c>
      <c r="M484" s="1249">
        <f>paypay!H484</f>
        <v>9</v>
      </c>
      <c r="N484" s="1249">
        <f>楽天!J484</f>
        <v>20873</v>
      </c>
      <c r="O484" s="1620">
        <f t="shared" si="3"/>
        <v>683087</v>
      </c>
      <c r="P484" s="1272"/>
    </row>
    <row r="485" spans="1:16" ht="15.5">
      <c r="A485" s="1298"/>
      <c r="B485" s="1244">
        <v>46229</v>
      </c>
      <c r="C485" s="1248"/>
      <c r="D485" s="1629">
        <v>-10000</v>
      </c>
      <c r="E485" s="1248"/>
      <c r="F485" s="1618"/>
      <c r="G485" s="1618"/>
      <c r="H485" s="1618"/>
      <c r="I485" s="1619">
        <f t="shared" si="4"/>
        <v>-10000</v>
      </c>
      <c r="J485" s="1249">
        <f t="shared" si="5"/>
        <v>382655</v>
      </c>
      <c r="K485" s="1249">
        <f>UFJ!I485</f>
        <v>0</v>
      </c>
      <c r="L485" s="1249">
        <f>三井住友!I485</f>
        <v>269550</v>
      </c>
      <c r="M485" s="1249">
        <f>paypay!H485</f>
        <v>9</v>
      </c>
      <c r="N485" s="1249">
        <f>楽天!J485</f>
        <v>20873</v>
      </c>
      <c r="O485" s="1620">
        <f t="shared" si="3"/>
        <v>673087</v>
      </c>
      <c r="P485" s="1272"/>
    </row>
    <row r="486" spans="1:16" ht="15.5">
      <c r="A486" s="1298"/>
      <c r="B486" s="1244">
        <v>46230</v>
      </c>
      <c r="C486" s="1248"/>
      <c r="D486" s="1621">
        <v>-129987</v>
      </c>
      <c r="E486" s="1248"/>
      <c r="F486" s="1618"/>
      <c r="G486" s="1618"/>
      <c r="H486" s="1618"/>
      <c r="I486" s="1619">
        <f t="shared" si="4"/>
        <v>-129987</v>
      </c>
      <c r="J486" s="1249">
        <f t="shared" si="5"/>
        <v>252668</v>
      </c>
      <c r="K486" s="1249">
        <f>UFJ!I486</f>
        <v>0</v>
      </c>
      <c r="L486" s="1249">
        <f>三井住友!I486</f>
        <v>19550</v>
      </c>
      <c r="M486" s="1249">
        <f>paypay!H486</f>
        <v>9</v>
      </c>
      <c r="N486" s="1249">
        <f>楽天!J486</f>
        <v>20873</v>
      </c>
      <c r="O486" s="1620">
        <f t="shared" si="3"/>
        <v>293100</v>
      </c>
      <c r="P486" s="1272"/>
    </row>
    <row r="487" spans="1:16" ht="15.5">
      <c r="A487" s="1298"/>
      <c r="B487" s="1244">
        <v>46231</v>
      </c>
      <c r="C487" s="1248"/>
      <c r="D487" s="1248"/>
      <c r="E487" s="1248"/>
      <c r="F487" s="1618"/>
      <c r="G487" s="1618"/>
      <c r="H487" s="1618"/>
      <c r="I487" s="1619">
        <f t="shared" si="4"/>
        <v>0</v>
      </c>
      <c r="J487" s="1249">
        <f t="shared" si="5"/>
        <v>252668</v>
      </c>
      <c r="K487" s="1249">
        <f>UFJ!I487</f>
        <v>0</v>
      </c>
      <c r="L487" s="1249">
        <f>三井住友!I487</f>
        <v>19550</v>
      </c>
      <c r="M487" s="1249">
        <f>paypay!H487</f>
        <v>9</v>
      </c>
      <c r="N487" s="1249">
        <f>楽天!J487</f>
        <v>20873</v>
      </c>
      <c r="O487" s="1620">
        <f t="shared" si="3"/>
        <v>293100</v>
      </c>
      <c r="P487" s="1272"/>
    </row>
    <row r="488" spans="1:16" ht="15.5">
      <c r="A488" s="1298"/>
      <c r="B488" s="1244">
        <v>46232</v>
      </c>
      <c r="C488" s="1248"/>
      <c r="D488" s="1248"/>
      <c r="E488" s="1248"/>
      <c r="F488" s="1618"/>
      <c r="G488" s="1618"/>
      <c r="H488" s="1618"/>
      <c r="I488" s="1619">
        <f t="shared" si="4"/>
        <v>0</v>
      </c>
      <c r="J488" s="1249">
        <f t="shared" si="5"/>
        <v>252668</v>
      </c>
      <c r="K488" s="1249">
        <f>UFJ!I488</f>
        <v>0</v>
      </c>
      <c r="L488" s="1249">
        <f>三井住友!I488</f>
        <v>19550</v>
      </c>
      <c r="M488" s="1249">
        <f>paypay!H488</f>
        <v>9</v>
      </c>
      <c r="N488" s="1249">
        <f>楽天!J488</f>
        <v>20873</v>
      </c>
      <c r="O488" s="1620">
        <f t="shared" si="3"/>
        <v>293100</v>
      </c>
      <c r="P488" s="1272"/>
    </row>
    <row r="489" spans="1:16" ht="15.5">
      <c r="A489" s="1298"/>
      <c r="B489" s="1244">
        <v>46233</v>
      </c>
      <c r="C489" s="1248"/>
      <c r="D489" s="1248"/>
      <c r="E489" s="1248"/>
      <c r="F489" s="1618"/>
      <c r="G489" s="1618"/>
      <c r="H489" s="1618"/>
      <c r="I489" s="1619">
        <f t="shared" si="4"/>
        <v>0</v>
      </c>
      <c r="J489" s="1249">
        <f t="shared" si="5"/>
        <v>252668</v>
      </c>
      <c r="K489" s="1249">
        <f>UFJ!I489</f>
        <v>0</v>
      </c>
      <c r="L489" s="1249">
        <f>三井住友!I489</f>
        <v>19550</v>
      </c>
      <c r="M489" s="1249">
        <f>paypay!H489</f>
        <v>9</v>
      </c>
      <c r="N489" s="1249">
        <f>楽天!J489</f>
        <v>20873</v>
      </c>
      <c r="O489" s="1620">
        <f t="shared" si="3"/>
        <v>293100</v>
      </c>
      <c r="P489" s="1272"/>
    </row>
    <row r="490" spans="1:16" ht="15.5">
      <c r="A490" s="1298"/>
      <c r="B490" s="1259">
        <v>46234</v>
      </c>
      <c r="C490" s="1263"/>
      <c r="D490" s="1263"/>
      <c r="E490" s="1263"/>
      <c r="F490" s="1622"/>
      <c r="G490" s="1622"/>
      <c r="H490" s="1622"/>
      <c r="I490" s="1623">
        <f t="shared" si="4"/>
        <v>0</v>
      </c>
      <c r="J490" s="1264">
        <f t="shared" si="5"/>
        <v>252668</v>
      </c>
      <c r="K490" s="1264">
        <f>UFJ!I490</f>
        <v>0</v>
      </c>
      <c r="L490" s="1264">
        <f>三井住友!I490</f>
        <v>19550</v>
      </c>
      <c r="M490" s="1264">
        <f>paypay!H490</f>
        <v>9</v>
      </c>
      <c r="N490" s="1264">
        <f>楽天!J490</f>
        <v>20873</v>
      </c>
      <c r="O490" s="1624">
        <f t="shared" si="3"/>
        <v>293100</v>
      </c>
      <c r="P490" s="1272"/>
    </row>
    <row r="491" spans="1:16" ht="15.5">
      <c r="A491" s="1298"/>
      <c r="B491" s="1244">
        <v>46235</v>
      </c>
      <c r="C491" s="1248"/>
      <c r="D491" s="1248"/>
      <c r="E491" s="1248"/>
      <c r="F491" s="1618"/>
      <c r="G491" s="1618"/>
      <c r="H491" s="1618"/>
      <c r="I491" s="1619">
        <f t="shared" si="4"/>
        <v>0</v>
      </c>
      <c r="J491" s="1249">
        <f t="shared" si="5"/>
        <v>252668</v>
      </c>
      <c r="K491" s="1249">
        <f>UFJ!I491</f>
        <v>0</v>
      </c>
      <c r="L491" s="1249">
        <f>三井住友!I491</f>
        <v>19550</v>
      </c>
      <c r="M491" s="1249">
        <f>paypay!H491</f>
        <v>9</v>
      </c>
      <c r="N491" s="1249">
        <f>楽天!J491</f>
        <v>20873</v>
      </c>
      <c r="O491" s="1620">
        <f t="shared" si="3"/>
        <v>293100</v>
      </c>
      <c r="P491" s="1272"/>
    </row>
    <row r="492" spans="1:16" ht="15.5">
      <c r="A492" s="1298"/>
      <c r="B492" s="1244">
        <v>46236</v>
      </c>
      <c r="C492" s="1248"/>
      <c r="D492" s="1248"/>
      <c r="E492" s="1248"/>
      <c r="F492" s="1618"/>
      <c r="G492" s="1618"/>
      <c r="H492" s="1618"/>
      <c r="I492" s="1619">
        <f t="shared" si="4"/>
        <v>0</v>
      </c>
      <c r="J492" s="1249">
        <f t="shared" si="5"/>
        <v>252668</v>
      </c>
      <c r="K492" s="1249">
        <f>UFJ!I492</f>
        <v>0</v>
      </c>
      <c r="L492" s="1249">
        <f>三井住友!I492</f>
        <v>19550</v>
      </c>
      <c r="M492" s="1249">
        <f>paypay!H492</f>
        <v>9</v>
      </c>
      <c r="N492" s="1249">
        <f>楽天!J492</f>
        <v>20873</v>
      </c>
      <c r="O492" s="1620">
        <f t="shared" si="3"/>
        <v>293100</v>
      </c>
      <c r="P492" s="1272"/>
    </row>
    <row r="493" spans="1:16" ht="15.5">
      <c r="A493" s="1298"/>
      <c r="B493" s="1244">
        <v>46237</v>
      </c>
      <c r="C493" s="1248"/>
      <c r="D493" s="1248"/>
      <c r="E493" s="1248"/>
      <c r="F493" s="1618"/>
      <c r="G493" s="1618"/>
      <c r="H493" s="1618"/>
      <c r="I493" s="1619">
        <f t="shared" si="4"/>
        <v>0</v>
      </c>
      <c r="J493" s="1249">
        <f t="shared" si="5"/>
        <v>252668</v>
      </c>
      <c r="K493" s="1249">
        <f>UFJ!I493</f>
        <v>0</v>
      </c>
      <c r="L493" s="1249">
        <f>三井住友!I493</f>
        <v>19550</v>
      </c>
      <c r="M493" s="1249">
        <f>paypay!H493</f>
        <v>9</v>
      </c>
      <c r="N493" s="1249">
        <f>楽天!J493</f>
        <v>20873</v>
      </c>
      <c r="O493" s="1620">
        <f t="shared" si="3"/>
        <v>293100</v>
      </c>
      <c r="P493" s="1272"/>
    </row>
    <row r="494" spans="1:16" ht="15.5">
      <c r="A494" s="1298"/>
      <c r="B494" s="1244">
        <v>46238</v>
      </c>
      <c r="C494" s="1248"/>
      <c r="D494" s="1248"/>
      <c r="E494" s="1248"/>
      <c r="F494" s="1618"/>
      <c r="G494" s="1618"/>
      <c r="H494" s="1618"/>
      <c r="I494" s="1619">
        <f t="shared" si="4"/>
        <v>0</v>
      </c>
      <c r="J494" s="1249">
        <f t="shared" si="5"/>
        <v>252668</v>
      </c>
      <c r="K494" s="1249">
        <f>UFJ!I494</f>
        <v>0</v>
      </c>
      <c r="L494" s="1249">
        <f>三井住友!I494</f>
        <v>19550</v>
      </c>
      <c r="M494" s="1249">
        <f>paypay!H494</f>
        <v>9</v>
      </c>
      <c r="N494" s="1249">
        <f>楽天!J494</f>
        <v>20873</v>
      </c>
      <c r="O494" s="1620">
        <f t="shared" si="3"/>
        <v>293100</v>
      </c>
      <c r="P494" s="1272"/>
    </row>
    <row r="495" spans="1:16" ht="15.5">
      <c r="A495" s="1298"/>
      <c r="B495" s="1244">
        <v>46239</v>
      </c>
      <c r="C495" s="1248"/>
      <c r="D495" s="1248"/>
      <c r="E495" s="1248"/>
      <c r="F495" s="1618"/>
      <c r="G495" s="1618"/>
      <c r="H495" s="1618"/>
      <c r="I495" s="1619">
        <f t="shared" si="4"/>
        <v>0</v>
      </c>
      <c r="J495" s="1249">
        <f t="shared" si="5"/>
        <v>252668</v>
      </c>
      <c r="K495" s="1249">
        <f>UFJ!I495</f>
        <v>0</v>
      </c>
      <c r="L495" s="1249">
        <f>三井住友!I495</f>
        <v>19550</v>
      </c>
      <c r="M495" s="1249">
        <f>paypay!H495</f>
        <v>9</v>
      </c>
      <c r="N495" s="1249">
        <f>楽天!J495</f>
        <v>20873</v>
      </c>
      <c r="O495" s="1620">
        <f t="shared" si="3"/>
        <v>293100</v>
      </c>
      <c r="P495" s="1272"/>
    </row>
    <row r="496" spans="1:16" ht="15.5">
      <c r="A496" s="1298"/>
      <c r="B496" s="1244">
        <v>46240</v>
      </c>
      <c r="C496" s="1248"/>
      <c r="D496" s="1248"/>
      <c r="E496" s="1248"/>
      <c r="F496" s="1618"/>
      <c r="G496" s="1618"/>
      <c r="H496" s="1618"/>
      <c r="I496" s="1619">
        <f t="shared" si="4"/>
        <v>0</v>
      </c>
      <c r="J496" s="1249">
        <f t="shared" si="5"/>
        <v>252668</v>
      </c>
      <c r="K496" s="1249">
        <f>UFJ!I496</f>
        <v>0</v>
      </c>
      <c r="L496" s="1249">
        <f>三井住友!I496</f>
        <v>19550</v>
      </c>
      <c r="M496" s="1249">
        <f>paypay!H496</f>
        <v>9</v>
      </c>
      <c r="N496" s="1249">
        <f>楽天!J496</f>
        <v>20873</v>
      </c>
      <c r="O496" s="1620">
        <f t="shared" si="3"/>
        <v>293100</v>
      </c>
      <c r="P496" s="1272"/>
    </row>
    <row r="497" spans="1:16" ht="15.5">
      <c r="A497" s="1298"/>
      <c r="B497" s="1244">
        <v>46241</v>
      </c>
      <c r="C497" s="1248"/>
      <c r="D497" s="1248"/>
      <c r="E497" s="1248"/>
      <c r="F497" s="1618"/>
      <c r="G497" s="1618"/>
      <c r="H497" s="1618"/>
      <c r="I497" s="1619">
        <f t="shared" si="4"/>
        <v>0</v>
      </c>
      <c r="J497" s="1249">
        <f t="shared" si="5"/>
        <v>252668</v>
      </c>
      <c r="K497" s="1249">
        <f>UFJ!I497</f>
        <v>0</v>
      </c>
      <c r="L497" s="1249">
        <f>三井住友!I497</f>
        <v>19550</v>
      </c>
      <c r="M497" s="1249">
        <f>paypay!H497</f>
        <v>9</v>
      </c>
      <c r="N497" s="1249">
        <f>楽天!J497</f>
        <v>20873</v>
      </c>
      <c r="O497" s="1620">
        <f t="shared" si="3"/>
        <v>293100</v>
      </c>
      <c r="P497" s="1272"/>
    </row>
    <row r="498" spans="1:16" ht="15.5">
      <c r="A498" s="1298"/>
      <c r="B498" s="1244">
        <v>46242</v>
      </c>
      <c r="C498" s="1248"/>
      <c r="D498" s="1248"/>
      <c r="E498" s="1248"/>
      <c r="F498" s="1618"/>
      <c r="G498" s="1618"/>
      <c r="H498" s="1618"/>
      <c r="I498" s="1619">
        <f t="shared" si="4"/>
        <v>0</v>
      </c>
      <c r="J498" s="1249">
        <f t="shared" si="5"/>
        <v>252668</v>
      </c>
      <c r="K498" s="1249">
        <f>UFJ!I498</f>
        <v>0</v>
      </c>
      <c r="L498" s="1249">
        <f>三井住友!I498</f>
        <v>19550</v>
      </c>
      <c r="M498" s="1249">
        <f>paypay!H498</f>
        <v>9</v>
      </c>
      <c r="N498" s="1249">
        <f>楽天!J498</f>
        <v>20873</v>
      </c>
      <c r="O498" s="1620">
        <f t="shared" si="3"/>
        <v>293100</v>
      </c>
      <c r="P498" s="1272"/>
    </row>
    <row r="499" spans="1:16" ht="15.5">
      <c r="A499" s="1298"/>
      <c r="B499" s="1244">
        <v>46243</v>
      </c>
      <c r="C499" s="1248"/>
      <c r="D499" s="1248"/>
      <c r="E499" s="1248"/>
      <c r="F499" s="1618"/>
      <c r="G499" s="1618"/>
      <c r="H499" s="1618"/>
      <c r="I499" s="1619">
        <f t="shared" si="4"/>
        <v>0</v>
      </c>
      <c r="J499" s="1249">
        <f t="shared" si="5"/>
        <v>252668</v>
      </c>
      <c r="K499" s="1249">
        <f>UFJ!I499</f>
        <v>0</v>
      </c>
      <c r="L499" s="1249">
        <f>三井住友!I499</f>
        <v>19550</v>
      </c>
      <c r="M499" s="1249">
        <f>paypay!H499</f>
        <v>9</v>
      </c>
      <c r="N499" s="1249">
        <f>楽天!J499</f>
        <v>20873</v>
      </c>
      <c r="O499" s="1620">
        <f t="shared" si="3"/>
        <v>293100</v>
      </c>
      <c r="P499" s="1272"/>
    </row>
    <row r="500" spans="1:16" ht="15.5">
      <c r="A500" s="1298"/>
      <c r="B500" s="1244">
        <v>46244</v>
      </c>
      <c r="C500" s="1248"/>
      <c r="D500" s="1248"/>
      <c r="E500" s="1248"/>
      <c r="F500" s="1618"/>
      <c r="G500" s="1618"/>
      <c r="H500" s="1618"/>
      <c r="I500" s="1619">
        <f t="shared" si="4"/>
        <v>0</v>
      </c>
      <c r="J500" s="1249">
        <f t="shared" si="5"/>
        <v>252668</v>
      </c>
      <c r="K500" s="1249">
        <f>UFJ!I500</f>
        <v>0</v>
      </c>
      <c r="L500" s="1249">
        <f>三井住友!I500</f>
        <v>19550</v>
      </c>
      <c r="M500" s="1249">
        <f>paypay!H500</f>
        <v>9</v>
      </c>
      <c r="N500" s="1249">
        <f>楽天!J500</f>
        <v>20873</v>
      </c>
      <c r="O500" s="1620">
        <f t="shared" si="3"/>
        <v>293100</v>
      </c>
      <c r="P500" s="1272"/>
    </row>
    <row r="501" spans="1:16" ht="15.5">
      <c r="A501" s="1298"/>
      <c r="B501" s="1244">
        <v>46245</v>
      </c>
      <c r="C501" s="1248"/>
      <c r="D501" s="1248"/>
      <c r="E501" s="1248"/>
      <c r="F501" s="1618"/>
      <c r="G501" s="1618"/>
      <c r="H501" s="1618"/>
      <c r="I501" s="1619">
        <f t="shared" si="4"/>
        <v>0</v>
      </c>
      <c r="J501" s="1249">
        <f t="shared" si="5"/>
        <v>252668</v>
      </c>
      <c r="K501" s="1249">
        <f>UFJ!I501</f>
        <v>0</v>
      </c>
      <c r="L501" s="1249">
        <f>三井住友!I501</f>
        <v>19550</v>
      </c>
      <c r="M501" s="1249">
        <f>paypay!H501</f>
        <v>9</v>
      </c>
      <c r="N501" s="1249">
        <f>楽天!J501</f>
        <v>20873</v>
      </c>
      <c r="O501" s="1620">
        <f t="shared" si="3"/>
        <v>293100</v>
      </c>
      <c r="P501" s="1272"/>
    </row>
    <row r="502" spans="1:16" ht="15.5">
      <c r="A502" s="1298"/>
      <c r="B502" s="1244">
        <v>46246</v>
      </c>
      <c r="C502" s="1248"/>
      <c r="D502" s="1248"/>
      <c r="E502" s="1248"/>
      <c r="F502" s="1618"/>
      <c r="G502" s="1618"/>
      <c r="H502" s="1618"/>
      <c r="I502" s="1619">
        <f t="shared" si="4"/>
        <v>0</v>
      </c>
      <c r="J502" s="1249">
        <f t="shared" si="5"/>
        <v>252668</v>
      </c>
      <c r="K502" s="1249">
        <f>UFJ!I502</f>
        <v>0</v>
      </c>
      <c r="L502" s="1249">
        <f>三井住友!I502</f>
        <v>19550</v>
      </c>
      <c r="M502" s="1249">
        <f>paypay!H502</f>
        <v>9</v>
      </c>
      <c r="N502" s="1249">
        <f>楽天!J502</f>
        <v>20873</v>
      </c>
      <c r="O502" s="1620">
        <f t="shared" si="3"/>
        <v>293100</v>
      </c>
      <c r="P502" s="1272"/>
    </row>
    <row r="503" spans="1:16" ht="15.5">
      <c r="A503" s="1298"/>
      <c r="B503" s="1244">
        <v>46247</v>
      </c>
      <c r="C503" s="1248"/>
      <c r="D503" s="1248"/>
      <c r="E503" s="1248"/>
      <c r="F503" s="1618"/>
      <c r="G503" s="1618"/>
      <c r="H503" s="1618"/>
      <c r="I503" s="1619">
        <f t="shared" si="4"/>
        <v>0</v>
      </c>
      <c r="J503" s="1249">
        <f t="shared" si="5"/>
        <v>252668</v>
      </c>
      <c r="K503" s="1249">
        <f>UFJ!I503</f>
        <v>0</v>
      </c>
      <c r="L503" s="1249">
        <f>三井住友!I503</f>
        <v>19550</v>
      </c>
      <c r="M503" s="1249">
        <f>paypay!H503</f>
        <v>9</v>
      </c>
      <c r="N503" s="1249">
        <f>楽天!J503</f>
        <v>20873</v>
      </c>
      <c r="O503" s="1620">
        <f t="shared" ref="O503:O757" si="6">SUM(J503:N503)</f>
        <v>293100</v>
      </c>
      <c r="P503" s="1272"/>
    </row>
    <row r="504" spans="1:16" ht="15.5">
      <c r="A504" s="1298"/>
      <c r="B504" s="1244">
        <v>46248</v>
      </c>
      <c r="C504" s="1248"/>
      <c r="D504" s="1248"/>
      <c r="E504" s="1248"/>
      <c r="F504" s="1618"/>
      <c r="G504" s="1618"/>
      <c r="H504" s="1618"/>
      <c r="I504" s="1619">
        <f t="shared" si="4"/>
        <v>0</v>
      </c>
      <c r="J504" s="1249">
        <f t="shared" si="5"/>
        <v>252668</v>
      </c>
      <c r="K504" s="1249">
        <f>UFJ!I504</f>
        <v>0</v>
      </c>
      <c r="L504" s="1249">
        <f>三井住友!I504</f>
        <v>19550</v>
      </c>
      <c r="M504" s="1249">
        <f>paypay!H504</f>
        <v>9</v>
      </c>
      <c r="N504" s="1249">
        <f>楽天!J504</f>
        <v>20873</v>
      </c>
      <c r="O504" s="1620">
        <f t="shared" si="6"/>
        <v>293100</v>
      </c>
      <c r="P504" s="1272"/>
    </row>
    <row r="505" spans="1:16" ht="15.5">
      <c r="A505" s="1298"/>
      <c r="B505" s="1244">
        <v>46249</v>
      </c>
      <c r="C505" s="1626">
        <v>-200110</v>
      </c>
      <c r="D505" s="1248"/>
      <c r="E505" s="1248"/>
      <c r="F505" s="1618"/>
      <c r="G505" s="1626">
        <v>510000</v>
      </c>
      <c r="H505" s="1618"/>
      <c r="I505" s="1619">
        <f t="shared" si="4"/>
        <v>309890</v>
      </c>
      <c r="J505" s="1249">
        <f t="shared" si="5"/>
        <v>562558</v>
      </c>
      <c r="K505" s="1249">
        <f>UFJ!I505</f>
        <v>0</v>
      </c>
      <c r="L505" s="1249">
        <f>三井住友!I505</f>
        <v>219550</v>
      </c>
      <c r="M505" s="1249">
        <f>paypay!H505</f>
        <v>9</v>
      </c>
      <c r="N505" s="1249">
        <f>楽天!J505</f>
        <v>20873</v>
      </c>
      <c r="O505" s="1620">
        <f t="shared" si="6"/>
        <v>802990</v>
      </c>
      <c r="P505" s="1272"/>
    </row>
    <row r="506" spans="1:16" ht="15.5">
      <c r="A506" s="1298"/>
      <c r="B506" s="1244">
        <v>46250</v>
      </c>
      <c r="C506" s="1248"/>
      <c r="D506" s="1248"/>
      <c r="E506" s="1248"/>
      <c r="F506" s="1618"/>
      <c r="G506" s="1618"/>
      <c r="H506" s="1618"/>
      <c r="I506" s="1619">
        <f t="shared" si="4"/>
        <v>0</v>
      </c>
      <c r="J506" s="1249">
        <f t="shared" si="5"/>
        <v>562558</v>
      </c>
      <c r="K506" s="1249">
        <f>UFJ!I506</f>
        <v>0</v>
      </c>
      <c r="L506" s="1249">
        <f>三井住友!I506</f>
        <v>219550</v>
      </c>
      <c r="M506" s="1249">
        <f>paypay!H506</f>
        <v>9</v>
      </c>
      <c r="N506" s="1249">
        <f>楽天!J506</f>
        <v>20873</v>
      </c>
      <c r="O506" s="1620">
        <f t="shared" si="6"/>
        <v>802990</v>
      </c>
      <c r="P506" s="1272"/>
    </row>
    <row r="507" spans="1:16" ht="15.5">
      <c r="A507" s="1298"/>
      <c r="B507" s="1244">
        <v>46251</v>
      </c>
      <c r="C507" s="1248"/>
      <c r="D507" s="1248"/>
      <c r="E507" s="1248"/>
      <c r="F507" s="1618"/>
      <c r="G507" s="1618"/>
      <c r="H507" s="1618"/>
      <c r="I507" s="1619">
        <f t="shared" si="4"/>
        <v>0</v>
      </c>
      <c r="J507" s="1249">
        <f t="shared" si="5"/>
        <v>562558</v>
      </c>
      <c r="K507" s="1249">
        <f>UFJ!I507</f>
        <v>0</v>
      </c>
      <c r="L507" s="1249">
        <f>三井住友!I507</f>
        <v>219550</v>
      </c>
      <c r="M507" s="1249">
        <f>paypay!H507</f>
        <v>9</v>
      </c>
      <c r="N507" s="1249">
        <f>楽天!J507</f>
        <v>20873</v>
      </c>
      <c r="O507" s="1620">
        <f t="shared" si="6"/>
        <v>802990</v>
      </c>
      <c r="P507" s="1272"/>
    </row>
    <row r="508" spans="1:16" ht="15.5">
      <c r="A508" s="1298"/>
      <c r="B508" s="1244">
        <v>46252</v>
      </c>
      <c r="C508" s="1248"/>
      <c r="D508" s="1248"/>
      <c r="E508" s="1248"/>
      <c r="F508" s="1618"/>
      <c r="G508" s="1618"/>
      <c r="H508" s="1618"/>
      <c r="I508" s="1619">
        <f t="shared" si="4"/>
        <v>0</v>
      </c>
      <c r="J508" s="1249">
        <f t="shared" si="5"/>
        <v>562558</v>
      </c>
      <c r="K508" s="1249">
        <f>UFJ!I508</f>
        <v>0</v>
      </c>
      <c r="L508" s="1249">
        <f>三井住友!I508</f>
        <v>219550</v>
      </c>
      <c r="M508" s="1249">
        <f>paypay!H508</f>
        <v>9</v>
      </c>
      <c r="N508" s="1249">
        <f>楽天!J508</f>
        <v>20873</v>
      </c>
      <c r="O508" s="1620">
        <f t="shared" si="6"/>
        <v>802990</v>
      </c>
      <c r="P508" s="1272"/>
    </row>
    <row r="509" spans="1:16" ht="15.5">
      <c r="A509" s="1298"/>
      <c r="B509" s="1244">
        <v>46253</v>
      </c>
      <c r="C509" s="1248"/>
      <c r="D509" s="1248"/>
      <c r="E509" s="1248"/>
      <c r="F509" s="1618"/>
      <c r="G509" s="1618"/>
      <c r="H509" s="1618"/>
      <c r="I509" s="1619">
        <f t="shared" si="4"/>
        <v>0</v>
      </c>
      <c r="J509" s="1249">
        <f t="shared" si="5"/>
        <v>562558</v>
      </c>
      <c r="K509" s="1249">
        <f>UFJ!I509</f>
        <v>0</v>
      </c>
      <c r="L509" s="1249">
        <f>三井住友!I509</f>
        <v>219550</v>
      </c>
      <c r="M509" s="1249">
        <f>paypay!H509</f>
        <v>9</v>
      </c>
      <c r="N509" s="1249">
        <f>楽天!J509</f>
        <v>20873</v>
      </c>
      <c r="O509" s="1620">
        <f t="shared" si="6"/>
        <v>802990</v>
      </c>
      <c r="P509" s="1272"/>
    </row>
    <row r="510" spans="1:16" ht="15.5">
      <c r="A510" s="1298"/>
      <c r="B510" s="1244">
        <v>46254</v>
      </c>
      <c r="C510" s="1248"/>
      <c r="D510" s="1248"/>
      <c r="E510" s="1248"/>
      <c r="F510" s="1618"/>
      <c r="G510" s="1618"/>
      <c r="H510" s="1618"/>
      <c r="I510" s="1619">
        <f t="shared" si="4"/>
        <v>0</v>
      </c>
      <c r="J510" s="1249">
        <f t="shared" si="5"/>
        <v>562558</v>
      </c>
      <c r="K510" s="1249">
        <f>UFJ!I510</f>
        <v>0</v>
      </c>
      <c r="L510" s="1249">
        <f>三井住友!I510</f>
        <v>219550</v>
      </c>
      <c r="M510" s="1249">
        <f>paypay!H510</f>
        <v>9</v>
      </c>
      <c r="N510" s="1249">
        <f>楽天!J510</f>
        <v>20873</v>
      </c>
      <c r="O510" s="1620">
        <f t="shared" si="6"/>
        <v>802990</v>
      </c>
      <c r="P510" s="1272"/>
    </row>
    <row r="511" spans="1:16" ht="15.5">
      <c r="A511" s="1298"/>
      <c r="B511" s="1244">
        <v>46255</v>
      </c>
      <c r="C511" s="1248"/>
      <c r="D511" s="1248"/>
      <c r="E511" s="1248"/>
      <c r="F511" s="1618"/>
      <c r="G511" s="1618"/>
      <c r="H511" s="1618"/>
      <c r="I511" s="1619">
        <f t="shared" si="4"/>
        <v>0</v>
      </c>
      <c r="J511" s="1249">
        <f t="shared" si="5"/>
        <v>562558</v>
      </c>
      <c r="K511" s="1249">
        <f>UFJ!I511</f>
        <v>0</v>
      </c>
      <c r="L511" s="1249">
        <f>三井住友!I511</f>
        <v>219550</v>
      </c>
      <c r="M511" s="1249">
        <f>paypay!H511</f>
        <v>9</v>
      </c>
      <c r="N511" s="1249">
        <f>楽天!J511</f>
        <v>20873</v>
      </c>
      <c r="O511" s="1620">
        <f t="shared" si="6"/>
        <v>802990</v>
      </c>
      <c r="P511" s="1272"/>
    </row>
    <row r="512" spans="1:16" ht="15.5">
      <c r="A512" s="1298"/>
      <c r="B512" s="1244">
        <v>46256</v>
      </c>
      <c r="C512" s="1248"/>
      <c r="D512" s="1248"/>
      <c r="E512" s="1248"/>
      <c r="F512" s="1618"/>
      <c r="G512" s="1618"/>
      <c r="H512" s="1618"/>
      <c r="I512" s="1619">
        <f t="shared" si="4"/>
        <v>0</v>
      </c>
      <c r="J512" s="1249">
        <f t="shared" si="5"/>
        <v>562558</v>
      </c>
      <c r="K512" s="1249">
        <f>UFJ!I512</f>
        <v>0</v>
      </c>
      <c r="L512" s="1249">
        <f>三井住友!I512</f>
        <v>219550</v>
      </c>
      <c r="M512" s="1249">
        <f>paypay!H512</f>
        <v>9</v>
      </c>
      <c r="N512" s="1249">
        <f>楽天!J512</f>
        <v>20873</v>
      </c>
      <c r="O512" s="1620">
        <f t="shared" si="6"/>
        <v>802990</v>
      </c>
      <c r="P512" s="1272"/>
    </row>
    <row r="513" spans="1:16" ht="15.5">
      <c r="A513" s="1298"/>
      <c r="B513" s="1244">
        <v>46257</v>
      </c>
      <c r="C513" s="1248"/>
      <c r="D513" s="1248"/>
      <c r="E513" s="1248"/>
      <c r="F513" s="1618"/>
      <c r="G513" s="1618"/>
      <c r="H513" s="1618"/>
      <c r="I513" s="1619">
        <f t="shared" si="4"/>
        <v>0</v>
      </c>
      <c r="J513" s="1249">
        <f t="shared" si="5"/>
        <v>562558</v>
      </c>
      <c r="K513" s="1249">
        <f>UFJ!I513</f>
        <v>0</v>
      </c>
      <c r="L513" s="1249">
        <f>三井住友!I513</f>
        <v>219550</v>
      </c>
      <c r="M513" s="1249">
        <f>paypay!H513</f>
        <v>9</v>
      </c>
      <c r="N513" s="1249">
        <f>楽天!J513</f>
        <v>20873</v>
      </c>
      <c r="O513" s="1620">
        <f t="shared" si="6"/>
        <v>802990</v>
      </c>
      <c r="P513" s="1272"/>
    </row>
    <row r="514" spans="1:16" ht="15.5">
      <c r="A514" s="1298"/>
      <c r="B514" s="1244">
        <v>46258</v>
      </c>
      <c r="C514" s="1248"/>
      <c r="D514" s="1248"/>
      <c r="E514" s="1248"/>
      <c r="F514" s="1618"/>
      <c r="G514" s="1618"/>
      <c r="H514" s="1618"/>
      <c r="I514" s="1619">
        <f t="shared" ref="I514:I768" si="7">SUM(C514:H514)</f>
        <v>0</v>
      </c>
      <c r="J514" s="1249">
        <f t="shared" si="5"/>
        <v>562558</v>
      </c>
      <c r="K514" s="1249">
        <f>UFJ!I514</f>
        <v>0</v>
      </c>
      <c r="L514" s="1249">
        <f>三井住友!I514</f>
        <v>219550</v>
      </c>
      <c r="M514" s="1249">
        <f>paypay!H514</f>
        <v>9</v>
      </c>
      <c r="N514" s="1249">
        <f>楽天!J514</f>
        <v>20873</v>
      </c>
      <c r="O514" s="1620">
        <f t="shared" si="6"/>
        <v>802990</v>
      </c>
      <c r="P514" s="1272"/>
    </row>
    <row r="515" spans="1:16" ht="15.5">
      <c r="A515" s="1298"/>
      <c r="B515" s="1244">
        <v>46259</v>
      </c>
      <c r="C515" s="1248"/>
      <c r="D515" s="1248"/>
      <c r="E515" s="1248"/>
      <c r="F515" s="1618"/>
      <c r="G515" s="1618"/>
      <c r="H515" s="1618"/>
      <c r="I515" s="1619">
        <f t="shared" si="7"/>
        <v>0</v>
      </c>
      <c r="J515" s="1249">
        <f t="shared" ref="J515:J769" si="8">SUM(J514,I515)</f>
        <v>562558</v>
      </c>
      <c r="K515" s="1249">
        <f>UFJ!I515</f>
        <v>0</v>
      </c>
      <c r="L515" s="1249">
        <f>三井住友!I515</f>
        <v>219550</v>
      </c>
      <c r="M515" s="1249">
        <f>paypay!H515</f>
        <v>9</v>
      </c>
      <c r="N515" s="1249">
        <f>楽天!J515</f>
        <v>20873</v>
      </c>
      <c r="O515" s="1620">
        <f t="shared" si="6"/>
        <v>802990</v>
      </c>
      <c r="P515" s="1272"/>
    </row>
    <row r="516" spans="1:16" ht="15.5">
      <c r="A516" s="1298"/>
      <c r="B516" s="1244">
        <v>46260</v>
      </c>
      <c r="C516" s="1248"/>
      <c r="D516" s="1629">
        <v>-10000</v>
      </c>
      <c r="E516" s="1248"/>
      <c r="F516" s="1618"/>
      <c r="G516" s="1618"/>
      <c r="H516" s="1618"/>
      <c r="I516" s="1619">
        <f t="shared" si="7"/>
        <v>-10000</v>
      </c>
      <c r="J516" s="1249">
        <f t="shared" si="8"/>
        <v>552558</v>
      </c>
      <c r="K516" s="1249">
        <f>UFJ!I516</f>
        <v>0</v>
      </c>
      <c r="L516" s="1249">
        <f>三井住友!I516</f>
        <v>219550</v>
      </c>
      <c r="M516" s="1249">
        <f>paypay!H516</f>
        <v>9</v>
      </c>
      <c r="N516" s="1249">
        <f>楽天!J516</f>
        <v>20873</v>
      </c>
      <c r="O516" s="1620">
        <f t="shared" si="6"/>
        <v>792990</v>
      </c>
      <c r="P516" s="1272"/>
    </row>
    <row r="517" spans="1:16" ht="15.5">
      <c r="A517" s="1298"/>
      <c r="B517" s="1244">
        <v>46261</v>
      </c>
      <c r="C517" s="1248"/>
      <c r="D517" s="1621">
        <v>-129987</v>
      </c>
      <c r="E517" s="1248"/>
      <c r="F517" s="1618"/>
      <c r="G517" s="1618"/>
      <c r="H517" s="1618"/>
      <c r="I517" s="1619">
        <f t="shared" si="7"/>
        <v>-129987</v>
      </c>
      <c r="J517" s="1249">
        <f t="shared" si="8"/>
        <v>422571</v>
      </c>
      <c r="K517" s="1249">
        <f>UFJ!I517</f>
        <v>0</v>
      </c>
      <c r="L517" s="1249">
        <f>三井住友!I517</f>
        <v>19550</v>
      </c>
      <c r="M517" s="1249">
        <f>paypay!H517</f>
        <v>9</v>
      </c>
      <c r="N517" s="1249">
        <f>楽天!J517</f>
        <v>20873</v>
      </c>
      <c r="O517" s="1620">
        <f t="shared" si="6"/>
        <v>463003</v>
      </c>
      <c r="P517" s="1272"/>
    </row>
    <row r="518" spans="1:16" ht="15.5">
      <c r="A518" s="1298"/>
      <c r="B518" s="1244">
        <v>46262</v>
      </c>
      <c r="C518" s="1248"/>
      <c r="D518" s="1248"/>
      <c r="E518" s="1248"/>
      <c r="F518" s="1618"/>
      <c r="G518" s="1618"/>
      <c r="H518" s="1618"/>
      <c r="I518" s="1619">
        <f t="shared" si="7"/>
        <v>0</v>
      </c>
      <c r="J518" s="1249">
        <f t="shared" si="8"/>
        <v>422571</v>
      </c>
      <c r="K518" s="1249">
        <f>UFJ!I518</f>
        <v>0</v>
      </c>
      <c r="L518" s="1249">
        <f>三井住友!I518</f>
        <v>19550</v>
      </c>
      <c r="M518" s="1249">
        <f>paypay!H518</f>
        <v>9</v>
      </c>
      <c r="N518" s="1249">
        <f>楽天!J518</f>
        <v>20873</v>
      </c>
      <c r="O518" s="1620">
        <f t="shared" si="6"/>
        <v>463003</v>
      </c>
      <c r="P518" s="1272"/>
    </row>
    <row r="519" spans="1:16" ht="15.5">
      <c r="A519" s="1298"/>
      <c r="B519" s="1244">
        <v>46263</v>
      </c>
      <c r="C519" s="1248"/>
      <c r="D519" s="1248"/>
      <c r="E519" s="1248"/>
      <c r="F519" s="1618"/>
      <c r="G519" s="1618"/>
      <c r="H519" s="1618"/>
      <c r="I519" s="1619">
        <f t="shared" si="7"/>
        <v>0</v>
      </c>
      <c r="J519" s="1249">
        <f t="shared" si="8"/>
        <v>422571</v>
      </c>
      <c r="K519" s="1249">
        <f>UFJ!I519</f>
        <v>0</v>
      </c>
      <c r="L519" s="1249">
        <f>三井住友!I519</f>
        <v>19550</v>
      </c>
      <c r="M519" s="1249">
        <f>paypay!H519</f>
        <v>9</v>
      </c>
      <c r="N519" s="1249">
        <f>楽天!J519</f>
        <v>20873</v>
      </c>
      <c r="O519" s="1620">
        <f t="shared" si="6"/>
        <v>463003</v>
      </c>
      <c r="P519" s="1272"/>
    </row>
    <row r="520" spans="1:16" ht="15.5">
      <c r="A520" s="1298"/>
      <c r="B520" s="1244">
        <v>46264</v>
      </c>
      <c r="C520" s="1248"/>
      <c r="D520" s="1248"/>
      <c r="E520" s="1248"/>
      <c r="F520" s="1618"/>
      <c r="G520" s="1618"/>
      <c r="H520" s="1618"/>
      <c r="I520" s="1619">
        <f t="shared" si="7"/>
        <v>0</v>
      </c>
      <c r="J520" s="1249">
        <f t="shared" si="8"/>
        <v>422571</v>
      </c>
      <c r="K520" s="1249">
        <f>UFJ!I520</f>
        <v>0</v>
      </c>
      <c r="L520" s="1249">
        <f>三井住友!I520</f>
        <v>19550</v>
      </c>
      <c r="M520" s="1249">
        <f>paypay!H520</f>
        <v>9</v>
      </c>
      <c r="N520" s="1249">
        <f>楽天!J520</f>
        <v>20873</v>
      </c>
      <c r="O520" s="1620">
        <f t="shared" si="6"/>
        <v>463003</v>
      </c>
      <c r="P520" s="1272"/>
    </row>
    <row r="521" spans="1:16" ht="15.5">
      <c r="A521" s="1298"/>
      <c r="B521" s="1259">
        <v>46265</v>
      </c>
      <c r="C521" s="1263"/>
      <c r="D521" s="1263"/>
      <c r="E521" s="1263"/>
      <c r="F521" s="1622"/>
      <c r="G521" s="1622"/>
      <c r="H521" s="1622"/>
      <c r="I521" s="1623">
        <f t="shared" si="7"/>
        <v>0</v>
      </c>
      <c r="J521" s="1264">
        <f t="shared" si="8"/>
        <v>422571</v>
      </c>
      <c r="K521" s="1264">
        <f>UFJ!I521</f>
        <v>0</v>
      </c>
      <c r="L521" s="1264">
        <f>三井住友!I521</f>
        <v>19550</v>
      </c>
      <c r="M521" s="1264">
        <f>paypay!H521</f>
        <v>9</v>
      </c>
      <c r="N521" s="1264">
        <f>楽天!J521</f>
        <v>20873</v>
      </c>
      <c r="O521" s="1620">
        <f t="shared" si="6"/>
        <v>463003</v>
      </c>
      <c r="P521" s="1272"/>
    </row>
    <row r="522" spans="1:16" ht="15.5">
      <c r="A522" s="1298"/>
      <c r="B522" s="1244">
        <v>46266</v>
      </c>
      <c r="C522" s="1248"/>
      <c r="D522" s="1248"/>
      <c r="E522" s="1248"/>
      <c r="F522" s="1618"/>
      <c r="G522" s="1618"/>
      <c r="H522" s="1618"/>
      <c r="I522" s="1619">
        <f t="shared" si="7"/>
        <v>0</v>
      </c>
      <c r="J522" s="1249">
        <f t="shared" si="8"/>
        <v>422571</v>
      </c>
      <c r="K522" s="1249">
        <f>UFJ!I522</f>
        <v>0</v>
      </c>
      <c r="L522" s="1249">
        <f>三井住友!I522</f>
        <v>19550</v>
      </c>
      <c r="M522" s="1249">
        <f>paypay!H522</f>
        <v>9</v>
      </c>
      <c r="N522" s="1249">
        <f>楽天!J522</f>
        <v>20873</v>
      </c>
      <c r="O522" s="1627">
        <f t="shared" si="6"/>
        <v>463003</v>
      </c>
      <c r="P522" s="1272"/>
    </row>
    <row r="523" spans="1:16" ht="15.5">
      <c r="A523" s="1298"/>
      <c r="B523" s="1244">
        <v>46267</v>
      </c>
      <c r="C523" s="1248"/>
      <c r="D523" s="1248"/>
      <c r="E523" s="1248"/>
      <c r="F523" s="1618"/>
      <c r="G523" s="1618"/>
      <c r="H523" s="1618"/>
      <c r="I523" s="1619">
        <f t="shared" si="7"/>
        <v>0</v>
      </c>
      <c r="J523" s="1249">
        <f t="shared" si="8"/>
        <v>422571</v>
      </c>
      <c r="K523" s="1249">
        <f>UFJ!I523</f>
        <v>0</v>
      </c>
      <c r="L523" s="1249">
        <f>三井住友!I523</f>
        <v>19550</v>
      </c>
      <c r="M523" s="1249">
        <f>paypay!H523</f>
        <v>9</v>
      </c>
      <c r="N523" s="1249">
        <f>楽天!J523</f>
        <v>20873</v>
      </c>
      <c r="O523" s="1620">
        <f t="shared" si="6"/>
        <v>463003</v>
      </c>
      <c r="P523" s="1272"/>
    </row>
    <row r="524" spans="1:16" ht="15.5">
      <c r="A524" s="1298"/>
      <c r="B524" s="1244">
        <v>46268</v>
      </c>
      <c r="C524" s="1248"/>
      <c r="D524" s="1248"/>
      <c r="E524" s="1248"/>
      <c r="F524" s="1618"/>
      <c r="G524" s="1618"/>
      <c r="H524" s="1618"/>
      <c r="I524" s="1619">
        <f t="shared" si="7"/>
        <v>0</v>
      </c>
      <c r="J524" s="1249">
        <f t="shared" si="8"/>
        <v>422571</v>
      </c>
      <c r="K524" s="1249">
        <f>UFJ!I524</f>
        <v>0</v>
      </c>
      <c r="L524" s="1249">
        <f>三井住友!I524</f>
        <v>19550</v>
      </c>
      <c r="M524" s="1249">
        <f>paypay!H524</f>
        <v>9</v>
      </c>
      <c r="N524" s="1249">
        <f>楽天!J524</f>
        <v>20873</v>
      </c>
      <c r="O524" s="1620">
        <f t="shared" si="6"/>
        <v>463003</v>
      </c>
      <c r="P524" s="1272"/>
    </row>
    <row r="525" spans="1:16" ht="15.5">
      <c r="A525" s="1298"/>
      <c r="B525" s="1244">
        <v>46269</v>
      </c>
      <c r="C525" s="1248"/>
      <c r="D525" s="1248"/>
      <c r="E525" s="1248"/>
      <c r="F525" s="1618"/>
      <c r="G525" s="1618"/>
      <c r="H525" s="1618"/>
      <c r="I525" s="1619">
        <f t="shared" si="7"/>
        <v>0</v>
      </c>
      <c r="J525" s="1249">
        <f t="shared" si="8"/>
        <v>422571</v>
      </c>
      <c r="K525" s="1249">
        <f>UFJ!I525</f>
        <v>0</v>
      </c>
      <c r="L525" s="1249">
        <f>三井住友!I525</f>
        <v>19550</v>
      </c>
      <c r="M525" s="1249">
        <f>paypay!H525</f>
        <v>9</v>
      </c>
      <c r="N525" s="1249">
        <f>楽天!J525</f>
        <v>20873</v>
      </c>
      <c r="O525" s="1620">
        <f t="shared" si="6"/>
        <v>463003</v>
      </c>
      <c r="P525" s="1272"/>
    </row>
    <row r="526" spans="1:16" ht="15.5">
      <c r="A526" s="1298"/>
      <c r="B526" s="1244">
        <v>46270</v>
      </c>
      <c r="C526" s="1248"/>
      <c r="D526" s="1248"/>
      <c r="E526" s="1248"/>
      <c r="F526" s="1618"/>
      <c r="G526" s="1618"/>
      <c r="H526" s="1618"/>
      <c r="I526" s="1619">
        <f t="shared" si="7"/>
        <v>0</v>
      </c>
      <c r="J526" s="1249">
        <f t="shared" si="8"/>
        <v>422571</v>
      </c>
      <c r="K526" s="1249">
        <f>UFJ!I526</f>
        <v>0</v>
      </c>
      <c r="L526" s="1249">
        <f>三井住友!I526</f>
        <v>19550</v>
      </c>
      <c r="M526" s="1249">
        <f>paypay!H526</f>
        <v>9</v>
      </c>
      <c r="N526" s="1249">
        <f>楽天!J526</f>
        <v>20873</v>
      </c>
      <c r="O526" s="1620">
        <f t="shared" si="6"/>
        <v>463003</v>
      </c>
      <c r="P526" s="1272"/>
    </row>
    <row r="527" spans="1:16" ht="15.5">
      <c r="A527" s="1298"/>
      <c r="B527" s="1244">
        <v>46271</v>
      </c>
      <c r="C527" s="1248"/>
      <c r="D527" s="1248"/>
      <c r="E527" s="1248"/>
      <c r="F527" s="1618"/>
      <c r="G527" s="1618"/>
      <c r="H527" s="1618"/>
      <c r="I527" s="1619">
        <f t="shared" si="7"/>
        <v>0</v>
      </c>
      <c r="J527" s="1249">
        <f t="shared" si="8"/>
        <v>422571</v>
      </c>
      <c r="K527" s="1249">
        <f>UFJ!I527</f>
        <v>0</v>
      </c>
      <c r="L527" s="1249">
        <f>三井住友!I527</f>
        <v>19550</v>
      </c>
      <c r="M527" s="1249">
        <f>paypay!H527</f>
        <v>9</v>
      </c>
      <c r="N527" s="1249">
        <f>楽天!J527</f>
        <v>20873</v>
      </c>
      <c r="O527" s="1620">
        <f t="shared" si="6"/>
        <v>463003</v>
      </c>
      <c r="P527" s="1272"/>
    </row>
    <row r="528" spans="1:16" ht="15.5">
      <c r="A528" s="1298"/>
      <c r="B528" s="1244">
        <v>46272</v>
      </c>
      <c r="C528" s="1248"/>
      <c r="D528" s="1248"/>
      <c r="E528" s="1248"/>
      <c r="F528" s="1618"/>
      <c r="G528" s="1618"/>
      <c r="H528" s="1618"/>
      <c r="I528" s="1619">
        <f t="shared" si="7"/>
        <v>0</v>
      </c>
      <c r="J528" s="1249">
        <f t="shared" si="8"/>
        <v>422571</v>
      </c>
      <c r="K528" s="1249">
        <f>UFJ!I528</f>
        <v>0</v>
      </c>
      <c r="L528" s="1249">
        <f>三井住友!I528</f>
        <v>19550</v>
      </c>
      <c r="M528" s="1249">
        <f>paypay!H528</f>
        <v>9</v>
      </c>
      <c r="N528" s="1249">
        <f>楽天!J528</f>
        <v>20873</v>
      </c>
      <c r="O528" s="1620">
        <f t="shared" si="6"/>
        <v>463003</v>
      </c>
      <c r="P528" s="1272"/>
    </row>
    <row r="529" spans="1:16" ht="15.5">
      <c r="A529" s="1298"/>
      <c r="B529" s="1244">
        <v>46273</v>
      </c>
      <c r="C529" s="1248"/>
      <c r="D529" s="1248"/>
      <c r="E529" s="1248"/>
      <c r="F529" s="1618"/>
      <c r="G529" s="1618"/>
      <c r="H529" s="1618"/>
      <c r="I529" s="1619">
        <f t="shared" si="7"/>
        <v>0</v>
      </c>
      <c r="J529" s="1249">
        <f t="shared" si="8"/>
        <v>422571</v>
      </c>
      <c r="K529" s="1249">
        <f>UFJ!I529</f>
        <v>0</v>
      </c>
      <c r="L529" s="1249">
        <f>三井住友!I529</f>
        <v>19550</v>
      </c>
      <c r="M529" s="1249">
        <f>paypay!H529</f>
        <v>9</v>
      </c>
      <c r="N529" s="1249">
        <f>楽天!J529</f>
        <v>20873</v>
      </c>
      <c r="O529" s="1620">
        <f t="shared" si="6"/>
        <v>463003</v>
      </c>
      <c r="P529" s="1272"/>
    </row>
    <row r="530" spans="1:16" ht="15.5">
      <c r="A530" s="1298"/>
      <c r="B530" s="1244">
        <v>46274</v>
      </c>
      <c r="C530" s="1248"/>
      <c r="D530" s="1248"/>
      <c r="E530" s="1248"/>
      <c r="F530" s="1618"/>
      <c r="G530" s="1618"/>
      <c r="H530" s="1618"/>
      <c r="I530" s="1619">
        <f t="shared" si="7"/>
        <v>0</v>
      </c>
      <c r="J530" s="1249">
        <f t="shared" si="8"/>
        <v>422571</v>
      </c>
      <c r="K530" s="1249">
        <f>UFJ!I530</f>
        <v>0</v>
      </c>
      <c r="L530" s="1249">
        <f>三井住友!I530</f>
        <v>19550</v>
      </c>
      <c r="M530" s="1249">
        <f>paypay!H530</f>
        <v>9</v>
      </c>
      <c r="N530" s="1249">
        <f>楽天!J530</f>
        <v>20873</v>
      </c>
      <c r="O530" s="1620">
        <f t="shared" si="6"/>
        <v>463003</v>
      </c>
      <c r="P530" s="1272"/>
    </row>
    <row r="531" spans="1:16" ht="15.5">
      <c r="A531" s="1298"/>
      <c r="B531" s="1244">
        <v>46275</v>
      </c>
      <c r="C531" s="1248"/>
      <c r="D531" s="1248"/>
      <c r="E531" s="1248"/>
      <c r="F531" s="1618"/>
      <c r="G531" s="1618"/>
      <c r="H531" s="1618"/>
      <c r="I531" s="1619">
        <f t="shared" si="7"/>
        <v>0</v>
      </c>
      <c r="J531" s="1249">
        <f t="shared" si="8"/>
        <v>422571</v>
      </c>
      <c r="K531" s="1249">
        <f>UFJ!I531</f>
        <v>0</v>
      </c>
      <c r="L531" s="1249">
        <f>三井住友!I531</f>
        <v>19550</v>
      </c>
      <c r="M531" s="1249">
        <f>paypay!H531</f>
        <v>9</v>
      </c>
      <c r="N531" s="1249">
        <f>楽天!J531</f>
        <v>20873</v>
      </c>
      <c r="O531" s="1620">
        <f t="shared" si="6"/>
        <v>463003</v>
      </c>
      <c r="P531" s="1272"/>
    </row>
    <row r="532" spans="1:16" ht="15.5">
      <c r="A532" s="1298"/>
      <c r="B532" s="1244">
        <v>46276</v>
      </c>
      <c r="C532" s="1248"/>
      <c r="D532" s="1248"/>
      <c r="E532" s="1248"/>
      <c r="F532" s="1618"/>
      <c r="G532" s="1618"/>
      <c r="H532" s="1618"/>
      <c r="I532" s="1619">
        <f t="shared" si="7"/>
        <v>0</v>
      </c>
      <c r="J532" s="1249">
        <f t="shared" si="8"/>
        <v>422571</v>
      </c>
      <c r="K532" s="1249">
        <f>UFJ!I532</f>
        <v>0</v>
      </c>
      <c r="L532" s="1249">
        <f>三井住友!I532</f>
        <v>19550</v>
      </c>
      <c r="M532" s="1249">
        <f>paypay!H532</f>
        <v>9</v>
      </c>
      <c r="N532" s="1249">
        <f>楽天!J532</f>
        <v>20873</v>
      </c>
      <c r="O532" s="1620">
        <f t="shared" si="6"/>
        <v>463003</v>
      </c>
      <c r="P532" s="1272"/>
    </row>
    <row r="533" spans="1:16" ht="15.5">
      <c r="A533" s="1298"/>
      <c r="B533" s="1244">
        <v>46277</v>
      </c>
      <c r="C533" s="1248"/>
      <c r="D533" s="1248"/>
      <c r="E533" s="1248"/>
      <c r="F533" s="1618"/>
      <c r="G533" s="1618"/>
      <c r="H533" s="1618"/>
      <c r="I533" s="1619">
        <f t="shared" si="7"/>
        <v>0</v>
      </c>
      <c r="J533" s="1249">
        <f t="shared" si="8"/>
        <v>422571</v>
      </c>
      <c r="K533" s="1249">
        <f>UFJ!I533</f>
        <v>0</v>
      </c>
      <c r="L533" s="1249">
        <f>三井住友!I533</f>
        <v>19550</v>
      </c>
      <c r="M533" s="1249">
        <f>paypay!H533</f>
        <v>9</v>
      </c>
      <c r="N533" s="1249">
        <f>楽天!J533</f>
        <v>20873</v>
      </c>
      <c r="O533" s="1620">
        <f t="shared" si="6"/>
        <v>463003</v>
      </c>
      <c r="P533" s="1272"/>
    </row>
    <row r="534" spans="1:16" ht="15.5">
      <c r="A534" s="1298"/>
      <c r="B534" s="1244">
        <v>46278</v>
      </c>
      <c r="C534" s="1248"/>
      <c r="D534" s="1248"/>
      <c r="E534" s="1248"/>
      <c r="F534" s="1618"/>
      <c r="G534" s="1618"/>
      <c r="H534" s="1618"/>
      <c r="I534" s="1619">
        <f t="shared" si="7"/>
        <v>0</v>
      </c>
      <c r="J534" s="1249">
        <f t="shared" si="8"/>
        <v>422571</v>
      </c>
      <c r="K534" s="1249">
        <f>UFJ!I534</f>
        <v>0</v>
      </c>
      <c r="L534" s="1249">
        <f>三井住友!I534</f>
        <v>19550</v>
      </c>
      <c r="M534" s="1249">
        <f>paypay!H534</f>
        <v>9</v>
      </c>
      <c r="N534" s="1249">
        <f>楽天!J534</f>
        <v>20873</v>
      </c>
      <c r="O534" s="1620">
        <f t="shared" si="6"/>
        <v>463003</v>
      </c>
      <c r="P534" s="1272"/>
    </row>
    <row r="535" spans="1:16" ht="15.5">
      <c r="A535" s="1298"/>
      <c r="B535" s="1244">
        <v>46279</v>
      </c>
      <c r="C535" s="1248"/>
      <c r="D535" s="1248"/>
      <c r="E535" s="1248"/>
      <c r="F535" s="1618"/>
      <c r="G535" s="1618"/>
      <c r="H535" s="1618"/>
      <c r="I535" s="1619">
        <f t="shared" si="7"/>
        <v>0</v>
      </c>
      <c r="J535" s="1249">
        <f t="shared" si="8"/>
        <v>422571</v>
      </c>
      <c r="K535" s="1249">
        <f>UFJ!I535</f>
        <v>0</v>
      </c>
      <c r="L535" s="1249">
        <f>三井住友!I535</f>
        <v>19550</v>
      </c>
      <c r="M535" s="1249">
        <f>paypay!H535</f>
        <v>9</v>
      </c>
      <c r="N535" s="1249">
        <f>楽天!J535</f>
        <v>20873</v>
      </c>
      <c r="O535" s="1620">
        <f t="shared" si="6"/>
        <v>463003</v>
      </c>
      <c r="P535" s="1272"/>
    </row>
    <row r="536" spans="1:16" ht="15.5">
      <c r="A536" s="1298"/>
      <c r="B536" s="1244">
        <v>46280</v>
      </c>
      <c r="C536" s="1626">
        <v>-300110</v>
      </c>
      <c r="D536" s="1248"/>
      <c r="E536" s="1248"/>
      <c r="F536" s="1618"/>
      <c r="G536" s="1626">
        <v>460000</v>
      </c>
      <c r="H536" s="1618"/>
      <c r="I536" s="1619">
        <f t="shared" si="7"/>
        <v>159890</v>
      </c>
      <c r="J536" s="1249">
        <f t="shared" si="8"/>
        <v>582461</v>
      </c>
      <c r="K536" s="1249">
        <f>UFJ!I536</f>
        <v>0</v>
      </c>
      <c r="L536" s="1249">
        <f>三井住友!I536</f>
        <v>319550</v>
      </c>
      <c r="M536" s="1249">
        <f>paypay!H536</f>
        <v>9</v>
      </c>
      <c r="N536" s="1249">
        <f>楽天!J536</f>
        <v>20873</v>
      </c>
      <c r="O536" s="1620">
        <f t="shared" si="6"/>
        <v>922893</v>
      </c>
      <c r="P536" s="1272"/>
    </row>
    <row r="537" spans="1:16" ht="15.5">
      <c r="A537" s="1298"/>
      <c r="B537" s="1244">
        <v>46281</v>
      </c>
      <c r="C537" s="1248"/>
      <c r="D537" s="1248"/>
      <c r="E537" s="1248"/>
      <c r="F537" s="1618"/>
      <c r="G537" s="1618"/>
      <c r="H537" s="1618"/>
      <c r="I537" s="1619">
        <f t="shared" si="7"/>
        <v>0</v>
      </c>
      <c r="J537" s="1249">
        <f t="shared" si="8"/>
        <v>582461</v>
      </c>
      <c r="K537" s="1249">
        <f>UFJ!I537</f>
        <v>0</v>
      </c>
      <c r="L537" s="1249">
        <f>三井住友!I537</f>
        <v>319550</v>
      </c>
      <c r="M537" s="1249">
        <f>paypay!H537</f>
        <v>9</v>
      </c>
      <c r="N537" s="1249">
        <f>楽天!J537</f>
        <v>20873</v>
      </c>
      <c r="O537" s="1620">
        <f t="shared" si="6"/>
        <v>922893</v>
      </c>
      <c r="P537" s="1272"/>
    </row>
    <row r="538" spans="1:16" ht="15.5">
      <c r="A538" s="1298"/>
      <c r="B538" s="1244">
        <v>46282</v>
      </c>
      <c r="C538" s="1248"/>
      <c r="D538" s="1248"/>
      <c r="E538" s="1248"/>
      <c r="F538" s="1618"/>
      <c r="G538" s="1618"/>
      <c r="H538" s="1618"/>
      <c r="I538" s="1619">
        <f t="shared" si="7"/>
        <v>0</v>
      </c>
      <c r="J538" s="1249">
        <f t="shared" si="8"/>
        <v>582461</v>
      </c>
      <c r="K538" s="1249">
        <f>UFJ!I538</f>
        <v>0</v>
      </c>
      <c r="L538" s="1249">
        <f>三井住友!I538</f>
        <v>319550</v>
      </c>
      <c r="M538" s="1249">
        <f>paypay!H538</f>
        <v>9</v>
      </c>
      <c r="N538" s="1249">
        <f>楽天!J538</f>
        <v>20873</v>
      </c>
      <c r="O538" s="1620">
        <f t="shared" si="6"/>
        <v>922893</v>
      </c>
      <c r="P538" s="1272"/>
    </row>
    <row r="539" spans="1:16" ht="15.5">
      <c r="A539" s="1298"/>
      <c r="B539" s="1244">
        <v>46283</v>
      </c>
      <c r="C539" s="1248"/>
      <c r="D539" s="1248"/>
      <c r="E539" s="1248"/>
      <c r="F539" s="1618"/>
      <c r="G539" s="1618"/>
      <c r="H539" s="1618"/>
      <c r="I539" s="1619">
        <f t="shared" si="7"/>
        <v>0</v>
      </c>
      <c r="J539" s="1249">
        <f t="shared" si="8"/>
        <v>582461</v>
      </c>
      <c r="K539" s="1249">
        <f>UFJ!I539</f>
        <v>0</v>
      </c>
      <c r="L539" s="1249">
        <f>三井住友!I539</f>
        <v>319550</v>
      </c>
      <c r="M539" s="1249">
        <f>paypay!H539</f>
        <v>9</v>
      </c>
      <c r="N539" s="1249">
        <f>楽天!J539</f>
        <v>20873</v>
      </c>
      <c r="O539" s="1620">
        <f t="shared" si="6"/>
        <v>922893</v>
      </c>
      <c r="P539" s="1272"/>
    </row>
    <row r="540" spans="1:16" ht="15.5">
      <c r="A540" s="1298"/>
      <c r="B540" s="1244">
        <v>46284</v>
      </c>
      <c r="C540" s="1248"/>
      <c r="D540" s="1248"/>
      <c r="E540" s="1248"/>
      <c r="F540" s="1618"/>
      <c r="G540" s="1618"/>
      <c r="H540" s="1618"/>
      <c r="I540" s="1619">
        <f t="shared" si="7"/>
        <v>0</v>
      </c>
      <c r="J540" s="1249">
        <f t="shared" si="8"/>
        <v>582461</v>
      </c>
      <c r="K540" s="1249">
        <f>UFJ!I540</f>
        <v>0</v>
      </c>
      <c r="L540" s="1249">
        <f>三井住友!I540</f>
        <v>319550</v>
      </c>
      <c r="M540" s="1249">
        <f>paypay!H540</f>
        <v>9</v>
      </c>
      <c r="N540" s="1249">
        <f>楽天!J540</f>
        <v>20873</v>
      </c>
      <c r="O540" s="1620">
        <f t="shared" si="6"/>
        <v>922893</v>
      </c>
      <c r="P540" s="1272"/>
    </row>
    <row r="541" spans="1:16" ht="15.5">
      <c r="A541" s="1298"/>
      <c r="B541" s="1244">
        <v>46285</v>
      </c>
      <c r="C541" s="1248"/>
      <c r="D541" s="1248"/>
      <c r="E541" s="1248"/>
      <c r="F541" s="1618"/>
      <c r="G541" s="1618"/>
      <c r="H541" s="1618"/>
      <c r="I541" s="1619">
        <f t="shared" si="7"/>
        <v>0</v>
      </c>
      <c r="J541" s="1249">
        <f t="shared" si="8"/>
        <v>582461</v>
      </c>
      <c r="K541" s="1249">
        <f>UFJ!I541</f>
        <v>0</v>
      </c>
      <c r="L541" s="1249">
        <f>三井住友!I541</f>
        <v>319550</v>
      </c>
      <c r="M541" s="1249">
        <f>paypay!H541</f>
        <v>9</v>
      </c>
      <c r="N541" s="1249">
        <f>楽天!J541</f>
        <v>20873</v>
      </c>
      <c r="O541" s="1620">
        <f t="shared" si="6"/>
        <v>922893</v>
      </c>
      <c r="P541" s="1272"/>
    </row>
    <row r="542" spans="1:16" ht="15.5">
      <c r="A542" s="1298"/>
      <c r="B542" s="1244">
        <v>46286</v>
      </c>
      <c r="C542" s="1248"/>
      <c r="D542" s="1248"/>
      <c r="E542" s="1248"/>
      <c r="F542" s="1618"/>
      <c r="G542" s="1618"/>
      <c r="H542" s="1618"/>
      <c r="I542" s="1619">
        <f t="shared" si="7"/>
        <v>0</v>
      </c>
      <c r="J542" s="1249">
        <f t="shared" si="8"/>
        <v>582461</v>
      </c>
      <c r="K542" s="1249">
        <f>UFJ!I542</f>
        <v>0</v>
      </c>
      <c r="L542" s="1249">
        <f>三井住友!I542</f>
        <v>319550</v>
      </c>
      <c r="M542" s="1249">
        <f>paypay!H542</f>
        <v>9</v>
      </c>
      <c r="N542" s="1249">
        <f>楽天!J542</f>
        <v>20873</v>
      </c>
      <c r="O542" s="1620">
        <f t="shared" si="6"/>
        <v>922893</v>
      </c>
      <c r="P542" s="1272"/>
    </row>
    <row r="543" spans="1:16" ht="15.5">
      <c r="A543" s="1298"/>
      <c r="B543" s="1244">
        <v>46287</v>
      </c>
      <c r="C543" s="1248"/>
      <c r="D543" s="1248"/>
      <c r="E543" s="1248"/>
      <c r="F543" s="1618"/>
      <c r="G543" s="1618"/>
      <c r="H543" s="1618"/>
      <c r="I543" s="1619">
        <f t="shared" si="7"/>
        <v>0</v>
      </c>
      <c r="J543" s="1249">
        <f t="shared" si="8"/>
        <v>582461</v>
      </c>
      <c r="K543" s="1249">
        <f>UFJ!I543</f>
        <v>0</v>
      </c>
      <c r="L543" s="1249">
        <f>三井住友!I543</f>
        <v>319550</v>
      </c>
      <c r="M543" s="1249">
        <f>paypay!H543</f>
        <v>9</v>
      </c>
      <c r="N543" s="1249">
        <f>楽天!J543</f>
        <v>20873</v>
      </c>
      <c r="O543" s="1620">
        <f t="shared" si="6"/>
        <v>922893</v>
      </c>
      <c r="P543" s="1272"/>
    </row>
    <row r="544" spans="1:16" ht="15.5">
      <c r="A544" s="1298"/>
      <c r="B544" s="1244">
        <v>46288</v>
      </c>
      <c r="C544" s="1248"/>
      <c r="D544" s="1248"/>
      <c r="E544" s="1248"/>
      <c r="F544" s="1618"/>
      <c r="G544" s="1618"/>
      <c r="H544" s="1618"/>
      <c r="I544" s="1619">
        <f t="shared" si="7"/>
        <v>0</v>
      </c>
      <c r="J544" s="1249">
        <f t="shared" si="8"/>
        <v>582461</v>
      </c>
      <c r="K544" s="1249">
        <f>UFJ!I544</f>
        <v>0</v>
      </c>
      <c r="L544" s="1249">
        <f>三井住友!I544</f>
        <v>319550</v>
      </c>
      <c r="M544" s="1249">
        <f>paypay!H544</f>
        <v>9</v>
      </c>
      <c r="N544" s="1249">
        <f>楽天!J544</f>
        <v>20873</v>
      </c>
      <c r="O544" s="1620">
        <f t="shared" si="6"/>
        <v>922893</v>
      </c>
      <c r="P544" s="1272"/>
    </row>
    <row r="545" spans="1:16" ht="15.5">
      <c r="A545" s="1298"/>
      <c r="B545" s="1244">
        <v>46289</v>
      </c>
      <c r="C545" s="1248"/>
      <c r="D545" s="1248"/>
      <c r="E545" s="1248"/>
      <c r="F545" s="1618"/>
      <c r="G545" s="1618"/>
      <c r="H545" s="1618"/>
      <c r="I545" s="1619">
        <f t="shared" si="7"/>
        <v>0</v>
      </c>
      <c r="J545" s="1249">
        <f t="shared" si="8"/>
        <v>582461</v>
      </c>
      <c r="K545" s="1249">
        <f>UFJ!I545</f>
        <v>0</v>
      </c>
      <c r="L545" s="1249">
        <f>三井住友!I545</f>
        <v>319550</v>
      </c>
      <c r="M545" s="1249">
        <f>paypay!H545</f>
        <v>9</v>
      </c>
      <c r="N545" s="1249">
        <f>楽天!J545</f>
        <v>20873</v>
      </c>
      <c r="O545" s="1620">
        <f t="shared" si="6"/>
        <v>922893</v>
      </c>
      <c r="P545" s="1272"/>
    </row>
    <row r="546" spans="1:16" ht="15.5">
      <c r="A546" s="1298"/>
      <c r="B546" s="1244">
        <v>46290</v>
      </c>
      <c r="C546" s="1248"/>
      <c r="D546" s="1248"/>
      <c r="E546" s="1248"/>
      <c r="F546" s="1618"/>
      <c r="G546" s="1618"/>
      <c r="H546" s="1618"/>
      <c r="I546" s="1619">
        <f t="shared" si="7"/>
        <v>0</v>
      </c>
      <c r="J546" s="1249">
        <f t="shared" si="8"/>
        <v>582461</v>
      </c>
      <c r="K546" s="1249">
        <f>UFJ!I546</f>
        <v>0</v>
      </c>
      <c r="L546" s="1249">
        <f>三井住友!I546</f>
        <v>319550</v>
      </c>
      <c r="M546" s="1249">
        <f>paypay!H546</f>
        <v>9</v>
      </c>
      <c r="N546" s="1249">
        <f>楽天!J546</f>
        <v>20873</v>
      </c>
      <c r="O546" s="1620">
        <f t="shared" si="6"/>
        <v>922893</v>
      </c>
      <c r="P546" s="1272"/>
    </row>
    <row r="547" spans="1:16" ht="15.5">
      <c r="A547" s="1298"/>
      <c r="B547" s="1244">
        <v>46291</v>
      </c>
      <c r="C547" s="1248"/>
      <c r="D547" s="1629">
        <v>-10000</v>
      </c>
      <c r="E547" s="1248"/>
      <c r="F547" s="1618"/>
      <c r="G547" s="1618"/>
      <c r="H547" s="1618"/>
      <c r="I547" s="1619">
        <f t="shared" si="7"/>
        <v>-10000</v>
      </c>
      <c r="J547" s="1249">
        <f t="shared" si="8"/>
        <v>572461</v>
      </c>
      <c r="K547" s="1249">
        <f>UFJ!I547</f>
        <v>0</v>
      </c>
      <c r="L547" s="1249">
        <f>三井住友!I547</f>
        <v>319550</v>
      </c>
      <c r="M547" s="1249">
        <f>paypay!H547</f>
        <v>9</v>
      </c>
      <c r="N547" s="1249">
        <f>楽天!J547</f>
        <v>20873</v>
      </c>
      <c r="O547" s="1620">
        <f t="shared" si="6"/>
        <v>912893</v>
      </c>
      <c r="P547" s="1272"/>
    </row>
    <row r="548" spans="1:16" ht="15.5">
      <c r="A548" s="1298"/>
      <c r="B548" s="1244">
        <v>46292</v>
      </c>
      <c r="C548" s="1248"/>
      <c r="D548" s="1621">
        <v>-129987</v>
      </c>
      <c r="E548" s="1248"/>
      <c r="F548" s="1618"/>
      <c r="G548" s="1618"/>
      <c r="H548" s="1618"/>
      <c r="I548" s="1619">
        <f t="shared" si="7"/>
        <v>-129987</v>
      </c>
      <c r="J548" s="1249">
        <f t="shared" si="8"/>
        <v>442474</v>
      </c>
      <c r="K548" s="1249">
        <f>UFJ!I548</f>
        <v>0</v>
      </c>
      <c r="L548" s="1249">
        <f>三井住友!I548</f>
        <v>119550</v>
      </c>
      <c r="M548" s="1249">
        <f>paypay!H548</f>
        <v>9</v>
      </c>
      <c r="N548" s="1249">
        <f>楽天!J548</f>
        <v>20873</v>
      </c>
      <c r="O548" s="1620">
        <f t="shared" si="6"/>
        <v>582906</v>
      </c>
      <c r="P548" s="1272"/>
    </row>
    <row r="549" spans="1:16" ht="15.5">
      <c r="A549" s="1298"/>
      <c r="B549" s="1244">
        <v>46293</v>
      </c>
      <c r="C549" s="1248"/>
      <c r="D549" s="1248"/>
      <c r="E549" s="1248"/>
      <c r="F549" s="1618"/>
      <c r="G549" s="1618"/>
      <c r="H549" s="1618"/>
      <c r="I549" s="1619">
        <f t="shared" si="7"/>
        <v>0</v>
      </c>
      <c r="J549" s="1249">
        <f t="shared" si="8"/>
        <v>442474</v>
      </c>
      <c r="K549" s="1249">
        <f>UFJ!I549</f>
        <v>0</v>
      </c>
      <c r="L549" s="1249">
        <f>三井住友!I549</f>
        <v>119550</v>
      </c>
      <c r="M549" s="1249">
        <f>paypay!H549</f>
        <v>9</v>
      </c>
      <c r="N549" s="1249">
        <f>楽天!J549</f>
        <v>20873</v>
      </c>
      <c r="O549" s="1620">
        <f t="shared" si="6"/>
        <v>582906</v>
      </c>
      <c r="P549" s="1272"/>
    </row>
    <row r="550" spans="1:16" ht="15.5">
      <c r="A550" s="1298"/>
      <c r="B550" s="1244">
        <v>46294</v>
      </c>
      <c r="C550" s="1248"/>
      <c r="D550" s="1248"/>
      <c r="E550" s="1248"/>
      <c r="F550" s="1618"/>
      <c r="G550" s="1618"/>
      <c r="H550" s="1618"/>
      <c r="I550" s="1619">
        <f t="shared" si="7"/>
        <v>0</v>
      </c>
      <c r="J550" s="1249">
        <f t="shared" si="8"/>
        <v>442474</v>
      </c>
      <c r="K550" s="1249">
        <f>UFJ!I550</f>
        <v>0</v>
      </c>
      <c r="L550" s="1249">
        <f>三井住友!I550</f>
        <v>119550</v>
      </c>
      <c r="M550" s="1249">
        <f>paypay!H550</f>
        <v>9</v>
      </c>
      <c r="N550" s="1249">
        <f>楽天!J550</f>
        <v>20873</v>
      </c>
      <c r="O550" s="1620">
        <f t="shared" si="6"/>
        <v>582906</v>
      </c>
      <c r="P550" s="1272"/>
    </row>
    <row r="551" spans="1:16" ht="15.5">
      <c r="A551" s="1298"/>
      <c r="B551" s="1259">
        <v>46295</v>
      </c>
      <c r="C551" s="1263"/>
      <c r="D551" s="1263"/>
      <c r="E551" s="1263"/>
      <c r="F551" s="1622"/>
      <c r="G551" s="1622"/>
      <c r="H551" s="1622"/>
      <c r="I551" s="1623">
        <f t="shared" si="7"/>
        <v>0</v>
      </c>
      <c r="J551" s="1264">
        <f t="shared" si="8"/>
        <v>442474</v>
      </c>
      <c r="K551" s="1264">
        <f>UFJ!I551</f>
        <v>0</v>
      </c>
      <c r="L551" s="1264">
        <f>三井住友!I551</f>
        <v>119550</v>
      </c>
      <c r="M551" s="1264">
        <f>paypay!H551</f>
        <v>9</v>
      </c>
      <c r="N551" s="1264">
        <f>楽天!J551</f>
        <v>20873</v>
      </c>
      <c r="O551" s="1624">
        <f t="shared" si="6"/>
        <v>582906</v>
      </c>
      <c r="P551" s="1272"/>
    </row>
    <row r="552" spans="1:16" ht="15.5">
      <c r="A552" s="1298"/>
      <c r="B552" s="1244">
        <v>46296</v>
      </c>
      <c r="C552" s="1248"/>
      <c r="D552" s="1248"/>
      <c r="E552" s="1248"/>
      <c r="F552" s="1618"/>
      <c r="G552" s="1618"/>
      <c r="H552" s="1618"/>
      <c r="I552" s="1619">
        <f t="shared" si="7"/>
        <v>0</v>
      </c>
      <c r="J552" s="1249">
        <f t="shared" si="8"/>
        <v>442474</v>
      </c>
      <c r="K552" s="1249">
        <f>UFJ!I552</f>
        <v>0</v>
      </c>
      <c r="L552" s="1249">
        <f>三井住友!I552</f>
        <v>119550</v>
      </c>
      <c r="M552" s="1249">
        <f>paypay!H552</f>
        <v>9</v>
      </c>
      <c r="N552" s="1249">
        <f>楽天!J552</f>
        <v>20873</v>
      </c>
      <c r="O552" s="1620">
        <f t="shared" si="6"/>
        <v>582906</v>
      </c>
      <c r="P552" s="1272"/>
    </row>
    <row r="553" spans="1:16" ht="15.5">
      <c r="A553" s="1298"/>
      <c r="B553" s="1244">
        <v>46297</v>
      </c>
      <c r="C553" s="1248"/>
      <c r="D553" s="1248"/>
      <c r="E553" s="1248"/>
      <c r="F553" s="1618"/>
      <c r="G553" s="1618"/>
      <c r="H553" s="1618"/>
      <c r="I553" s="1619">
        <f t="shared" si="7"/>
        <v>0</v>
      </c>
      <c r="J553" s="1249">
        <f t="shared" si="8"/>
        <v>442474</v>
      </c>
      <c r="K553" s="1249">
        <f>UFJ!I553</f>
        <v>0</v>
      </c>
      <c r="L553" s="1249">
        <f>三井住友!I553</f>
        <v>119550</v>
      </c>
      <c r="M553" s="1249">
        <f>paypay!H553</f>
        <v>9</v>
      </c>
      <c r="N553" s="1249">
        <f>楽天!J553</f>
        <v>20873</v>
      </c>
      <c r="O553" s="1620">
        <f t="shared" si="6"/>
        <v>582906</v>
      </c>
      <c r="P553" s="1272"/>
    </row>
    <row r="554" spans="1:16" ht="15.5">
      <c r="A554" s="1298"/>
      <c r="B554" s="1244">
        <v>46298</v>
      </c>
      <c r="C554" s="1248"/>
      <c r="D554" s="1248"/>
      <c r="E554" s="1248"/>
      <c r="F554" s="1618"/>
      <c r="G554" s="1618"/>
      <c r="H554" s="1618"/>
      <c r="I554" s="1619">
        <f t="shared" si="7"/>
        <v>0</v>
      </c>
      <c r="J554" s="1249">
        <f t="shared" si="8"/>
        <v>442474</v>
      </c>
      <c r="K554" s="1249">
        <f>UFJ!I554</f>
        <v>0</v>
      </c>
      <c r="L554" s="1249">
        <f>三井住友!I554</f>
        <v>119550</v>
      </c>
      <c r="M554" s="1249">
        <f>paypay!H554</f>
        <v>9</v>
      </c>
      <c r="N554" s="1249">
        <f>楽天!J554</f>
        <v>20873</v>
      </c>
      <c r="O554" s="1620">
        <f t="shared" si="6"/>
        <v>582906</v>
      </c>
      <c r="P554" s="1272"/>
    </row>
    <row r="555" spans="1:16" ht="15.5">
      <c r="A555" s="1298"/>
      <c r="B555" s="1244">
        <v>46299</v>
      </c>
      <c r="C555" s="1248"/>
      <c r="D555" s="1248"/>
      <c r="E555" s="1248"/>
      <c r="F555" s="1618"/>
      <c r="G555" s="1618"/>
      <c r="H555" s="1618"/>
      <c r="I555" s="1619">
        <f t="shared" si="7"/>
        <v>0</v>
      </c>
      <c r="J555" s="1249">
        <f t="shared" si="8"/>
        <v>442474</v>
      </c>
      <c r="K555" s="1249">
        <f>UFJ!I555</f>
        <v>0</v>
      </c>
      <c r="L555" s="1249">
        <f>三井住友!I555</f>
        <v>119550</v>
      </c>
      <c r="M555" s="1249">
        <f>paypay!H555</f>
        <v>9</v>
      </c>
      <c r="N555" s="1249">
        <f>楽天!J555</f>
        <v>20873</v>
      </c>
      <c r="O555" s="1620">
        <f t="shared" si="6"/>
        <v>582906</v>
      </c>
      <c r="P555" s="1272"/>
    </row>
    <row r="556" spans="1:16" ht="15.5">
      <c r="A556" s="1298"/>
      <c r="B556" s="1244">
        <v>46300</v>
      </c>
      <c r="C556" s="1248"/>
      <c r="D556" s="1248"/>
      <c r="E556" s="1248"/>
      <c r="F556" s="1618"/>
      <c r="G556" s="1618"/>
      <c r="H556" s="1618"/>
      <c r="I556" s="1619">
        <f t="shared" si="7"/>
        <v>0</v>
      </c>
      <c r="J556" s="1249">
        <f t="shared" si="8"/>
        <v>442474</v>
      </c>
      <c r="K556" s="1249">
        <f>UFJ!I556</f>
        <v>0</v>
      </c>
      <c r="L556" s="1249">
        <f>三井住友!I556</f>
        <v>119550</v>
      </c>
      <c r="M556" s="1249">
        <f>paypay!H556</f>
        <v>9</v>
      </c>
      <c r="N556" s="1249">
        <f>楽天!J556</f>
        <v>20873</v>
      </c>
      <c r="O556" s="1620">
        <f t="shared" si="6"/>
        <v>582906</v>
      </c>
      <c r="P556" s="1272"/>
    </row>
    <row r="557" spans="1:16" ht="15.5">
      <c r="A557" s="1298"/>
      <c r="B557" s="1244">
        <v>46301</v>
      </c>
      <c r="C557" s="1248"/>
      <c r="D557" s="1248"/>
      <c r="E557" s="1248"/>
      <c r="F557" s="1618"/>
      <c r="G557" s="1618"/>
      <c r="H557" s="1618"/>
      <c r="I557" s="1619">
        <f t="shared" si="7"/>
        <v>0</v>
      </c>
      <c r="J557" s="1249">
        <f t="shared" si="8"/>
        <v>442474</v>
      </c>
      <c r="K557" s="1249">
        <f>UFJ!I557</f>
        <v>0</v>
      </c>
      <c r="L557" s="1249">
        <f>三井住友!I557</f>
        <v>119550</v>
      </c>
      <c r="M557" s="1249">
        <f>paypay!H557</f>
        <v>9</v>
      </c>
      <c r="N557" s="1249">
        <f>楽天!J557</f>
        <v>20873</v>
      </c>
      <c r="O557" s="1620">
        <f t="shared" si="6"/>
        <v>582906</v>
      </c>
      <c r="P557" s="1272"/>
    </row>
    <row r="558" spans="1:16" ht="15.5">
      <c r="A558" s="1298"/>
      <c r="B558" s="1244">
        <v>46302</v>
      </c>
      <c r="C558" s="1248"/>
      <c r="D558" s="1248"/>
      <c r="E558" s="1248"/>
      <c r="F558" s="1618"/>
      <c r="G558" s="1618"/>
      <c r="H558" s="1618"/>
      <c r="I558" s="1619">
        <f t="shared" si="7"/>
        <v>0</v>
      </c>
      <c r="J558" s="1249">
        <f t="shared" si="8"/>
        <v>442474</v>
      </c>
      <c r="K558" s="1249">
        <f>UFJ!I558</f>
        <v>0</v>
      </c>
      <c r="L558" s="1249">
        <f>三井住友!I558</f>
        <v>119550</v>
      </c>
      <c r="M558" s="1249">
        <f>paypay!H558</f>
        <v>9</v>
      </c>
      <c r="N558" s="1249">
        <f>楽天!J558</f>
        <v>20873</v>
      </c>
      <c r="O558" s="1620">
        <f t="shared" si="6"/>
        <v>582906</v>
      </c>
      <c r="P558" s="1272"/>
    </row>
    <row r="559" spans="1:16" ht="15.5">
      <c r="A559" s="1298"/>
      <c r="B559" s="1244">
        <v>46303</v>
      </c>
      <c r="C559" s="1248"/>
      <c r="D559" s="1248"/>
      <c r="E559" s="1248"/>
      <c r="F559" s="1618"/>
      <c r="G559" s="1618"/>
      <c r="H559" s="1618"/>
      <c r="I559" s="1619">
        <f t="shared" si="7"/>
        <v>0</v>
      </c>
      <c r="J559" s="1249">
        <f t="shared" si="8"/>
        <v>442474</v>
      </c>
      <c r="K559" s="1249">
        <f>UFJ!I559</f>
        <v>0</v>
      </c>
      <c r="L559" s="1249">
        <f>三井住友!I559</f>
        <v>119550</v>
      </c>
      <c r="M559" s="1249">
        <f>paypay!H559</f>
        <v>9</v>
      </c>
      <c r="N559" s="1249">
        <f>楽天!J559</f>
        <v>20873</v>
      </c>
      <c r="O559" s="1620">
        <f t="shared" si="6"/>
        <v>582906</v>
      </c>
      <c r="P559" s="1272"/>
    </row>
    <row r="560" spans="1:16" ht="15.5">
      <c r="A560" s="1298"/>
      <c r="B560" s="1244">
        <v>46304</v>
      </c>
      <c r="C560" s="1248"/>
      <c r="D560" s="1248"/>
      <c r="E560" s="1248"/>
      <c r="F560" s="1618"/>
      <c r="G560" s="1618"/>
      <c r="H560" s="1618"/>
      <c r="I560" s="1619">
        <f t="shared" si="7"/>
        <v>0</v>
      </c>
      <c r="J560" s="1249">
        <f t="shared" si="8"/>
        <v>442474</v>
      </c>
      <c r="K560" s="1249">
        <f>UFJ!I560</f>
        <v>0</v>
      </c>
      <c r="L560" s="1249">
        <f>三井住友!I560</f>
        <v>119550</v>
      </c>
      <c r="M560" s="1249">
        <f>paypay!H560</f>
        <v>9</v>
      </c>
      <c r="N560" s="1249">
        <f>楽天!J560</f>
        <v>20873</v>
      </c>
      <c r="O560" s="1620">
        <f t="shared" si="6"/>
        <v>582906</v>
      </c>
      <c r="P560" s="1272"/>
    </row>
    <row r="561" spans="1:16" ht="15.5">
      <c r="A561" s="1298"/>
      <c r="B561" s="1244">
        <v>46305</v>
      </c>
      <c r="C561" s="1248"/>
      <c r="D561" s="1248"/>
      <c r="E561" s="1248"/>
      <c r="F561" s="1618"/>
      <c r="G561" s="1618"/>
      <c r="H561" s="1618"/>
      <c r="I561" s="1619">
        <f t="shared" si="7"/>
        <v>0</v>
      </c>
      <c r="J561" s="1249">
        <f t="shared" si="8"/>
        <v>442474</v>
      </c>
      <c r="K561" s="1249">
        <f>UFJ!I561</f>
        <v>0</v>
      </c>
      <c r="L561" s="1249">
        <f>三井住友!I561</f>
        <v>119550</v>
      </c>
      <c r="M561" s="1249">
        <f>paypay!H561</f>
        <v>9</v>
      </c>
      <c r="N561" s="1249">
        <f>楽天!J561</f>
        <v>20873</v>
      </c>
      <c r="O561" s="1620">
        <f t="shared" si="6"/>
        <v>582906</v>
      </c>
      <c r="P561" s="1272"/>
    </row>
    <row r="562" spans="1:16" ht="15.5">
      <c r="A562" s="1298"/>
      <c r="B562" s="1244">
        <v>46306</v>
      </c>
      <c r="C562" s="1248"/>
      <c r="D562" s="1248"/>
      <c r="E562" s="1248"/>
      <c r="F562" s="1618"/>
      <c r="G562" s="1618"/>
      <c r="H562" s="1618"/>
      <c r="I562" s="1619">
        <f t="shared" si="7"/>
        <v>0</v>
      </c>
      <c r="J562" s="1249">
        <f t="shared" si="8"/>
        <v>442474</v>
      </c>
      <c r="K562" s="1249">
        <f>UFJ!I562</f>
        <v>0</v>
      </c>
      <c r="L562" s="1249">
        <f>三井住友!I562</f>
        <v>119550</v>
      </c>
      <c r="M562" s="1249">
        <f>paypay!H562</f>
        <v>9</v>
      </c>
      <c r="N562" s="1249">
        <f>楽天!J562</f>
        <v>20873</v>
      </c>
      <c r="O562" s="1620">
        <f t="shared" si="6"/>
        <v>582906</v>
      </c>
      <c r="P562" s="1272"/>
    </row>
    <row r="563" spans="1:16" ht="15.5">
      <c r="A563" s="1298"/>
      <c r="B563" s="1244">
        <v>46307</v>
      </c>
      <c r="C563" s="1248"/>
      <c r="D563" s="1248"/>
      <c r="E563" s="1248"/>
      <c r="F563" s="1618"/>
      <c r="G563" s="1618"/>
      <c r="H563" s="1618"/>
      <c r="I563" s="1619">
        <f t="shared" si="7"/>
        <v>0</v>
      </c>
      <c r="J563" s="1249">
        <f t="shared" si="8"/>
        <v>442474</v>
      </c>
      <c r="K563" s="1249">
        <f>UFJ!I563</f>
        <v>0</v>
      </c>
      <c r="L563" s="1249">
        <f>三井住友!I563</f>
        <v>119550</v>
      </c>
      <c r="M563" s="1249">
        <f>paypay!H563</f>
        <v>9</v>
      </c>
      <c r="N563" s="1249">
        <f>楽天!J563</f>
        <v>20873</v>
      </c>
      <c r="O563" s="1620">
        <f t="shared" si="6"/>
        <v>582906</v>
      </c>
      <c r="P563" s="1272"/>
    </row>
    <row r="564" spans="1:16" ht="15.5">
      <c r="A564" s="1298"/>
      <c r="B564" s="1244">
        <v>46308</v>
      </c>
      <c r="C564" s="1248"/>
      <c r="D564" s="1248"/>
      <c r="E564" s="1248"/>
      <c r="F564" s="1618"/>
      <c r="G564" s="1618"/>
      <c r="H564" s="1618"/>
      <c r="I564" s="1619">
        <f t="shared" si="7"/>
        <v>0</v>
      </c>
      <c r="J564" s="1249">
        <f t="shared" si="8"/>
        <v>442474</v>
      </c>
      <c r="K564" s="1249">
        <f>UFJ!I564</f>
        <v>0</v>
      </c>
      <c r="L564" s="1249">
        <f>三井住友!I564</f>
        <v>119550</v>
      </c>
      <c r="M564" s="1249">
        <f>paypay!H564</f>
        <v>9</v>
      </c>
      <c r="N564" s="1249">
        <f>楽天!J564</f>
        <v>20873</v>
      </c>
      <c r="O564" s="1620">
        <f t="shared" si="6"/>
        <v>582906</v>
      </c>
      <c r="P564" s="1272"/>
    </row>
    <row r="565" spans="1:16" ht="15.5">
      <c r="A565" s="1298"/>
      <c r="B565" s="1244">
        <v>46309</v>
      </c>
      <c r="C565" s="1248"/>
      <c r="D565" s="1248"/>
      <c r="E565" s="1248"/>
      <c r="F565" s="1618"/>
      <c r="G565" s="1618"/>
      <c r="H565" s="1618"/>
      <c r="I565" s="1619">
        <f t="shared" si="7"/>
        <v>0</v>
      </c>
      <c r="J565" s="1249">
        <f t="shared" si="8"/>
        <v>442474</v>
      </c>
      <c r="K565" s="1249">
        <f>UFJ!I565</f>
        <v>0</v>
      </c>
      <c r="L565" s="1249">
        <f>三井住友!I565</f>
        <v>119550</v>
      </c>
      <c r="M565" s="1249">
        <f>paypay!H565</f>
        <v>9</v>
      </c>
      <c r="N565" s="1249">
        <f>楽天!J565</f>
        <v>20873</v>
      </c>
      <c r="O565" s="1620">
        <f t="shared" si="6"/>
        <v>582906</v>
      </c>
      <c r="P565" s="1272"/>
    </row>
    <row r="566" spans="1:16" ht="15.5">
      <c r="A566" s="1298"/>
      <c r="B566" s="1244">
        <v>46310</v>
      </c>
      <c r="C566" s="1626">
        <v>-300110</v>
      </c>
      <c r="D566" s="1248"/>
      <c r="E566" s="1248"/>
      <c r="F566" s="1618"/>
      <c r="G566" s="1626">
        <v>460000</v>
      </c>
      <c r="H566" s="1618"/>
      <c r="I566" s="1619">
        <f t="shared" si="7"/>
        <v>159890</v>
      </c>
      <c r="J566" s="1249">
        <f t="shared" si="8"/>
        <v>602364</v>
      </c>
      <c r="K566" s="1249">
        <f>UFJ!I566</f>
        <v>0</v>
      </c>
      <c r="L566" s="1249">
        <f>三井住友!I566</f>
        <v>419550</v>
      </c>
      <c r="M566" s="1249">
        <f>paypay!H566</f>
        <v>9</v>
      </c>
      <c r="N566" s="1249">
        <f>楽天!J566</f>
        <v>20873</v>
      </c>
      <c r="O566" s="1620">
        <f t="shared" si="6"/>
        <v>1042796</v>
      </c>
      <c r="P566" s="1272"/>
    </row>
    <row r="567" spans="1:16" ht="15.5">
      <c r="A567" s="1298"/>
      <c r="B567" s="1244">
        <v>46311</v>
      </c>
      <c r="C567" s="1248"/>
      <c r="D567" s="1248"/>
      <c r="E567" s="1248"/>
      <c r="F567" s="1618"/>
      <c r="G567" s="1618"/>
      <c r="H567" s="1618"/>
      <c r="I567" s="1619">
        <f t="shared" si="7"/>
        <v>0</v>
      </c>
      <c r="J567" s="1249">
        <f t="shared" si="8"/>
        <v>602364</v>
      </c>
      <c r="K567" s="1249">
        <f>UFJ!I567</f>
        <v>0</v>
      </c>
      <c r="L567" s="1249">
        <f>三井住友!I567</f>
        <v>419550</v>
      </c>
      <c r="M567" s="1249">
        <f>paypay!H567</f>
        <v>9</v>
      </c>
      <c r="N567" s="1249">
        <f>楽天!J567</f>
        <v>20873</v>
      </c>
      <c r="O567" s="1620">
        <f t="shared" si="6"/>
        <v>1042796</v>
      </c>
      <c r="P567" s="1272"/>
    </row>
    <row r="568" spans="1:16" ht="15.5">
      <c r="A568" s="1298"/>
      <c r="B568" s="1244">
        <v>46312</v>
      </c>
      <c r="C568" s="1248"/>
      <c r="D568" s="1248"/>
      <c r="E568" s="1248"/>
      <c r="F568" s="1618"/>
      <c r="G568" s="1618"/>
      <c r="H568" s="1618"/>
      <c r="I568" s="1619">
        <f t="shared" si="7"/>
        <v>0</v>
      </c>
      <c r="J568" s="1249">
        <f t="shared" si="8"/>
        <v>602364</v>
      </c>
      <c r="K568" s="1249">
        <f>UFJ!I568</f>
        <v>0</v>
      </c>
      <c r="L568" s="1249">
        <f>三井住友!I568</f>
        <v>419550</v>
      </c>
      <c r="M568" s="1249">
        <f>paypay!H568</f>
        <v>9</v>
      </c>
      <c r="N568" s="1249">
        <f>楽天!J568</f>
        <v>20873</v>
      </c>
      <c r="O568" s="1620">
        <f t="shared" si="6"/>
        <v>1042796</v>
      </c>
      <c r="P568" s="1272"/>
    </row>
    <row r="569" spans="1:16" ht="15.5">
      <c r="A569" s="1298"/>
      <c r="B569" s="1244">
        <v>46313</v>
      </c>
      <c r="C569" s="1248"/>
      <c r="D569" s="1248"/>
      <c r="E569" s="1248"/>
      <c r="F569" s="1618"/>
      <c r="G569" s="1618"/>
      <c r="H569" s="1618"/>
      <c r="I569" s="1619">
        <f t="shared" si="7"/>
        <v>0</v>
      </c>
      <c r="J569" s="1249">
        <f t="shared" si="8"/>
        <v>602364</v>
      </c>
      <c r="K569" s="1249">
        <f>UFJ!I569</f>
        <v>0</v>
      </c>
      <c r="L569" s="1249">
        <f>三井住友!I569</f>
        <v>419550</v>
      </c>
      <c r="M569" s="1249">
        <f>paypay!H569</f>
        <v>9</v>
      </c>
      <c r="N569" s="1249">
        <f>楽天!J569</f>
        <v>20873</v>
      </c>
      <c r="O569" s="1620">
        <f t="shared" si="6"/>
        <v>1042796</v>
      </c>
      <c r="P569" s="1272"/>
    </row>
    <row r="570" spans="1:16" ht="15.5">
      <c r="A570" s="1298"/>
      <c r="B570" s="1244">
        <v>46314</v>
      </c>
      <c r="C570" s="1248"/>
      <c r="D570" s="1248"/>
      <c r="E570" s="1248"/>
      <c r="F570" s="1618"/>
      <c r="G570" s="1618"/>
      <c r="H570" s="1618"/>
      <c r="I570" s="1619">
        <f t="shared" si="7"/>
        <v>0</v>
      </c>
      <c r="J570" s="1249">
        <f t="shared" si="8"/>
        <v>602364</v>
      </c>
      <c r="K570" s="1249">
        <f>UFJ!I570</f>
        <v>0</v>
      </c>
      <c r="L570" s="1249">
        <f>三井住友!I570</f>
        <v>419550</v>
      </c>
      <c r="M570" s="1249">
        <f>paypay!H570</f>
        <v>9</v>
      </c>
      <c r="N570" s="1249">
        <f>楽天!J570</f>
        <v>20873</v>
      </c>
      <c r="O570" s="1620">
        <f t="shared" si="6"/>
        <v>1042796</v>
      </c>
      <c r="P570" s="1272"/>
    </row>
    <row r="571" spans="1:16" ht="15.5">
      <c r="A571" s="1298"/>
      <c r="B571" s="1244">
        <v>46315</v>
      </c>
      <c r="C571" s="1248"/>
      <c r="D571" s="1248"/>
      <c r="E571" s="1248"/>
      <c r="F571" s="1618"/>
      <c r="G571" s="1618"/>
      <c r="H571" s="1618"/>
      <c r="I571" s="1619">
        <f t="shared" si="7"/>
        <v>0</v>
      </c>
      <c r="J571" s="1249">
        <f t="shared" si="8"/>
        <v>602364</v>
      </c>
      <c r="K571" s="1249">
        <f>UFJ!I571</f>
        <v>0</v>
      </c>
      <c r="L571" s="1249">
        <f>三井住友!I571</f>
        <v>419550</v>
      </c>
      <c r="M571" s="1249">
        <f>paypay!H571</f>
        <v>9</v>
      </c>
      <c r="N571" s="1249">
        <f>楽天!J571</f>
        <v>20873</v>
      </c>
      <c r="O571" s="1620">
        <f t="shared" si="6"/>
        <v>1042796</v>
      </c>
      <c r="P571" s="1272"/>
    </row>
    <row r="572" spans="1:16" ht="15.5">
      <c r="A572" s="1298"/>
      <c r="B572" s="1244">
        <v>46316</v>
      </c>
      <c r="C572" s="1248"/>
      <c r="D572" s="1248"/>
      <c r="E572" s="1248"/>
      <c r="F572" s="1618"/>
      <c r="G572" s="1618"/>
      <c r="H572" s="1618"/>
      <c r="I572" s="1619">
        <f t="shared" si="7"/>
        <v>0</v>
      </c>
      <c r="J572" s="1249">
        <f t="shared" si="8"/>
        <v>602364</v>
      </c>
      <c r="K572" s="1249">
        <f>UFJ!I572</f>
        <v>0</v>
      </c>
      <c r="L572" s="1249">
        <f>三井住友!I572</f>
        <v>419550</v>
      </c>
      <c r="M572" s="1249">
        <f>paypay!H572</f>
        <v>9</v>
      </c>
      <c r="N572" s="1249">
        <f>楽天!J572</f>
        <v>20873</v>
      </c>
      <c r="O572" s="1620">
        <f t="shared" si="6"/>
        <v>1042796</v>
      </c>
      <c r="P572" s="1272"/>
    </row>
    <row r="573" spans="1:16" ht="15.5">
      <c r="A573" s="1298"/>
      <c r="B573" s="1244">
        <v>46317</v>
      </c>
      <c r="C573" s="1248"/>
      <c r="D573" s="1248"/>
      <c r="E573" s="1248"/>
      <c r="F573" s="1618"/>
      <c r="G573" s="1618"/>
      <c r="H573" s="1618"/>
      <c r="I573" s="1619">
        <f t="shared" si="7"/>
        <v>0</v>
      </c>
      <c r="J573" s="1249">
        <f t="shared" si="8"/>
        <v>602364</v>
      </c>
      <c r="K573" s="1249">
        <f>UFJ!I573</f>
        <v>0</v>
      </c>
      <c r="L573" s="1249">
        <f>三井住友!I573</f>
        <v>419550</v>
      </c>
      <c r="M573" s="1249">
        <f>paypay!H573</f>
        <v>9</v>
      </c>
      <c r="N573" s="1249">
        <f>楽天!J573</f>
        <v>20873</v>
      </c>
      <c r="O573" s="1620">
        <f t="shared" si="6"/>
        <v>1042796</v>
      </c>
      <c r="P573" s="1272"/>
    </row>
    <row r="574" spans="1:16" ht="15.5">
      <c r="A574" s="1298"/>
      <c r="B574" s="1244">
        <v>46318</v>
      </c>
      <c r="C574" s="1248"/>
      <c r="D574" s="1248"/>
      <c r="E574" s="1248"/>
      <c r="F574" s="1618"/>
      <c r="G574" s="1618"/>
      <c r="H574" s="1618"/>
      <c r="I574" s="1619">
        <f t="shared" si="7"/>
        <v>0</v>
      </c>
      <c r="J574" s="1249">
        <f t="shared" si="8"/>
        <v>602364</v>
      </c>
      <c r="K574" s="1249">
        <f>UFJ!I574</f>
        <v>0</v>
      </c>
      <c r="L574" s="1249">
        <f>三井住友!I574</f>
        <v>419550</v>
      </c>
      <c r="M574" s="1249">
        <f>paypay!H574</f>
        <v>9</v>
      </c>
      <c r="N574" s="1249">
        <f>楽天!J574</f>
        <v>20873</v>
      </c>
      <c r="O574" s="1620">
        <f t="shared" si="6"/>
        <v>1042796</v>
      </c>
      <c r="P574" s="1272"/>
    </row>
    <row r="575" spans="1:16" ht="15.5">
      <c r="A575" s="1298"/>
      <c r="B575" s="1244">
        <v>46319</v>
      </c>
      <c r="C575" s="1248"/>
      <c r="D575" s="1248"/>
      <c r="E575" s="1248"/>
      <c r="F575" s="1618"/>
      <c r="G575" s="1618"/>
      <c r="H575" s="1618"/>
      <c r="I575" s="1619">
        <f t="shared" si="7"/>
        <v>0</v>
      </c>
      <c r="J575" s="1249">
        <f t="shared" si="8"/>
        <v>602364</v>
      </c>
      <c r="K575" s="1249">
        <f>UFJ!I575</f>
        <v>0</v>
      </c>
      <c r="L575" s="1249">
        <f>三井住友!I575</f>
        <v>419550</v>
      </c>
      <c r="M575" s="1249">
        <f>paypay!H575</f>
        <v>9</v>
      </c>
      <c r="N575" s="1249">
        <f>楽天!J575</f>
        <v>20873</v>
      </c>
      <c r="O575" s="1620">
        <f t="shared" si="6"/>
        <v>1042796</v>
      </c>
      <c r="P575" s="1272"/>
    </row>
    <row r="576" spans="1:16" ht="15.5">
      <c r="A576" s="1298"/>
      <c r="B576" s="1244">
        <v>46320</v>
      </c>
      <c r="C576" s="1248"/>
      <c r="D576" s="1248"/>
      <c r="E576" s="1248"/>
      <c r="F576" s="1618"/>
      <c r="G576" s="1618"/>
      <c r="H576" s="1618"/>
      <c r="I576" s="1619">
        <f t="shared" si="7"/>
        <v>0</v>
      </c>
      <c r="J576" s="1249">
        <f t="shared" si="8"/>
        <v>602364</v>
      </c>
      <c r="K576" s="1249">
        <f>UFJ!I576</f>
        <v>0</v>
      </c>
      <c r="L576" s="1249">
        <f>三井住友!I576</f>
        <v>419550</v>
      </c>
      <c r="M576" s="1249">
        <f>paypay!H576</f>
        <v>9</v>
      </c>
      <c r="N576" s="1249">
        <f>楽天!J576</f>
        <v>20873</v>
      </c>
      <c r="O576" s="1620">
        <f t="shared" si="6"/>
        <v>1042796</v>
      </c>
      <c r="P576" s="1272"/>
    </row>
    <row r="577" spans="1:16" ht="15.5">
      <c r="A577" s="1298"/>
      <c r="B577" s="1244">
        <v>46321</v>
      </c>
      <c r="C577" s="1248"/>
      <c r="D577" s="1629">
        <v>-10000</v>
      </c>
      <c r="E577" s="1248"/>
      <c r="F577" s="1618"/>
      <c r="G577" s="1618"/>
      <c r="H577" s="1618"/>
      <c r="I577" s="1619">
        <f t="shared" si="7"/>
        <v>-10000</v>
      </c>
      <c r="J577" s="1249">
        <f t="shared" si="8"/>
        <v>592364</v>
      </c>
      <c r="K577" s="1249">
        <f>UFJ!I577</f>
        <v>0</v>
      </c>
      <c r="L577" s="1249">
        <f>三井住友!I577</f>
        <v>419550</v>
      </c>
      <c r="M577" s="1249">
        <f>paypay!H577</f>
        <v>9</v>
      </c>
      <c r="N577" s="1249">
        <f>楽天!J577</f>
        <v>20873</v>
      </c>
      <c r="O577" s="1620">
        <f t="shared" si="6"/>
        <v>1032796</v>
      </c>
      <c r="P577" s="1272"/>
    </row>
    <row r="578" spans="1:16" ht="15.5">
      <c r="A578" s="1298"/>
      <c r="B578" s="1244">
        <v>46322</v>
      </c>
      <c r="C578" s="1248"/>
      <c r="D578" s="1621">
        <v>-129987</v>
      </c>
      <c r="E578" s="1248"/>
      <c r="F578" s="1618"/>
      <c r="G578" s="1618"/>
      <c r="H578" s="1618"/>
      <c r="I578" s="1619">
        <f t="shared" si="7"/>
        <v>-129987</v>
      </c>
      <c r="J578" s="1249">
        <f t="shared" si="8"/>
        <v>462377</v>
      </c>
      <c r="K578" s="1249">
        <f>UFJ!I578</f>
        <v>0</v>
      </c>
      <c r="L578" s="1249">
        <f>三井住友!I578</f>
        <v>219550</v>
      </c>
      <c r="M578" s="1249">
        <f>paypay!H578</f>
        <v>9</v>
      </c>
      <c r="N578" s="1249">
        <f>楽天!J578</f>
        <v>20873</v>
      </c>
      <c r="O578" s="1620">
        <f t="shared" si="6"/>
        <v>702809</v>
      </c>
      <c r="P578" s="1272"/>
    </row>
    <row r="579" spans="1:16" ht="15.5">
      <c r="A579" s="1298"/>
      <c r="B579" s="1244">
        <v>46323</v>
      </c>
      <c r="C579" s="1248"/>
      <c r="D579" s="1248"/>
      <c r="E579" s="1248"/>
      <c r="F579" s="1618"/>
      <c r="G579" s="1618"/>
      <c r="H579" s="1618"/>
      <c r="I579" s="1619">
        <f t="shared" si="7"/>
        <v>0</v>
      </c>
      <c r="J579" s="1249">
        <f t="shared" si="8"/>
        <v>462377</v>
      </c>
      <c r="K579" s="1249">
        <f>UFJ!I579</f>
        <v>0</v>
      </c>
      <c r="L579" s="1249">
        <f>三井住友!I579</f>
        <v>219550</v>
      </c>
      <c r="M579" s="1249">
        <f>paypay!H579</f>
        <v>9</v>
      </c>
      <c r="N579" s="1249">
        <f>楽天!J579</f>
        <v>20873</v>
      </c>
      <c r="O579" s="1620">
        <f t="shared" si="6"/>
        <v>702809</v>
      </c>
      <c r="P579" s="1272"/>
    </row>
    <row r="580" spans="1:16" ht="15.5">
      <c r="A580" s="1298"/>
      <c r="B580" s="1244">
        <v>46324</v>
      </c>
      <c r="C580" s="1248"/>
      <c r="D580" s="1248"/>
      <c r="E580" s="1248"/>
      <c r="F580" s="1618"/>
      <c r="G580" s="1618"/>
      <c r="H580" s="1618"/>
      <c r="I580" s="1619">
        <f t="shared" si="7"/>
        <v>0</v>
      </c>
      <c r="J580" s="1249">
        <f t="shared" si="8"/>
        <v>462377</v>
      </c>
      <c r="K580" s="1249">
        <f>UFJ!I580</f>
        <v>0</v>
      </c>
      <c r="L580" s="1249">
        <f>三井住友!I580</f>
        <v>219550</v>
      </c>
      <c r="M580" s="1249">
        <f>paypay!H580</f>
        <v>9</v>
      </c>
      <c r="N580" s="1249">
        <f>楽天!J580</f>
        <v>20873</v>
      </c>
      <c r="O580" s="1620">
        <f t="shared" si="6"/>
        <v>702809</v>
      </c>
      <c r="P580" s="1272"/>
    </row>
    <row r="581" spans="1:16" ht="15.5">
      <c r="A581" s="1298"/>
      <c r="B581" s="1244">
        <v>46325</v>
      </c>
      <c r="C581" s="1248"/>
      <c r="D581" s="1248"/>
      <c r="E581" s="1248"/>
      <c r="F581" s="1618"/>
      <c r="G581" s="1618"/>
      <c r="H581" s="1618"/>
      <c r="I581" s="1619">
        <f t="shared" si="7"/>
        <v>0</v>
      </c>
      <c r="J581" s="1249">
        <f t="shared" si="8"/>
        <v>462377</v>
      </c>
      <c r="K581" s="1249">
        <f>UFJ!I581</f>
        <v>0</v>
      </c>
      <c r="L581" s="1249">
        <f>三井住友!I581</f>
        <v>219550</v>
      </c>
      <c r="M581" s="1249">
        <f>paypay!H581</f>
        <v>9</v>
      </c>
      <c r="N581" s="1249">
        <f>楽天!J581</f>
        <v>20873</v>
      </c>
      <c r="O581" s="1620">
        <f t="shared" si="6"/>
        <v>702809</v>
      </c>
      <c r="P581" s="1272"/>
    </row>
    <row r="582" spans="1:16" ht="15.5">
      <c r="A582" s="1298"/>
      <c r="B582" s="1259">
        <v>46326</v>
      </c>
      <c r="C582" s="1263"/>
      <c r="D582" s="1263"/>
      <c r="E582" s="1263"/>
      <c r="F582" s="1622"/>
      <c r="G582" s="1622"/>
      <c r="H582" s="1622"/>
      <c r="I582" s="1623">
        <f t="shared" si="7"/>
        <v>0</v>
      </c>
      <c r="J582" s="1264">
        <f t="shared" si="8"/>
        <v>462377</v>
      </c>
      <c r="K582" s="1264">
        <f>UFJ!I582</f>
        <v>0</v>
      </c>
      <c r="L582" s="1264">
        <f>三井住友!I582</f>
        <v>219550</v>
      </c>
      <c r="M582" s="1264">
        <f>paypay!H582</f>
        <v>9</v>
      </c>
      <c r="N582" s="1264">
        <f>楽天!J582</f>
        <v>20873</v>
      </c>
      <c r="O582" s="1620">
        <f t="shared" si="6"/>
        <v>702809</v>
      </c>
      <c r="P582" s="1272"/>
    </row>
    <row r="583" spans="1:16" ht="15.5">
      <c r="A583" s="1298"/>
      <c r="B583" s="1244">
        <v>46327</v>
      </c>
      <c r="C583" s="1248"/>
      <c r="D583" s="1248"/>
      <c r="E583" s="1248"/>
      <c r="F583" s="1618"/>
      <c r="G583" s="1618"/>
      <c r="H583" s="1618"/>
      <c r="I583" s="1619">
        <f t="shared" si="7"/>
        <v>0</v>
      </c>
      <c r="J583" s="1249">
        <f t="shared" si="8"/>
        <v>462377</v>
      </c>
      <c r="K583" s="1249">
        <f>UFJ!I583</f>
        <v>0</v>
      </c>
      <c r="L583" s="1249">
        <f>三井住友!I583</f>
        <v>219550</v>
      </c>
      <c r="M583" s="1625">
        <f>paypay!H583</f>
        <v>9</v>
      </c>
      <c r="N583" s="1625">
        <f>楽天!J583</f>
        <v>20873</v>
      </c>
      <c r="O583" s="1627">
        <f t="shared" si="6"/>
        <v>702809</v>
      </c>
      <c r="P583" s="1272"/>
    </row>
    <row r="584" spans="1:16" ht="15.5">
      <c r="A584" s="1298"/>
      <c r="B584" s="1244">
        <v>46328</v>
      </c>
      <c r="C584" s="1248"/>
      <c r="D584" s="1248"/>
      <c r="E584" s="1248"/>
      <c r="F584" s="1618"/>
      <c r="G584" s="1618"/>
      <c r="H584" s="1618"/>
      <c r="I584" s="1619">
        <f t="shared" si="7"/>
        <v>0</v>
      </c>
      <c r="J584" s="1249">
        <f t="shared" si="8"/>
        <v>462377</v>
      </c>
      <c r="K584" s="1249">
        <f>UFJ!I584</f>
        <v>0</v>
      </c>
      <c r="L584" s="1249">
        <f>三井住友!I584</f>
        <v>219550</v>
      </c>
      <c r="M584" s="1249">
        <f>paypay!H584</f>
        <v>9</v>
      </c>
      <c r="N584" s="1249">
        <f>楽天!J584</f>
        <v>20873</v>
      </c>
      <c r="O584" s="1620">
        <f t="shared" si="6"/>
        <v>702809</v>
      </c>
      <c r="P584" s="1272"/>
    </row>
    <row r="585" spans="1:16" ht="15.5">
      <c r="A585" s="1298"/>
      <c r="B585" s="1244">
        <v>46329</v>
      </c>
      <c r="C585" s="1248"/>
      <c r="D585" s="1248"/>
      <c r="E585" s="1248"/>
      <c r="F585" s="1618"/>
      <c r="G585" s="1618"/>
      <c r="H585" s="1618"/>
      <c r="I585" s="1619">
        <f t="shared" si="7"/>
        <v>0</v>
      </c>
      <c r="J585" s="1249">
        <f t="shared" si="8"/>
        <v>462377</v>
      </c>
      <c r="K585" s="1249">
        <f>UFJ!I585</f>
        <v>0</v>
      </c>
      <c r="L585" s="1249">
        <f>三井住友!I585</f>
        <v>219550</v>
      </c>
      <c r="M585" s="1249">
        <f>paypay!H585</f>
        <v>9</v>
      </c>
      <c r="N585" s="1249">
        <f>楽天!J585</f>
        <v>20873</v>
      </c>
      <c r="O585" s="1620">
        <f t="shared" si="6"/>
        <v>702809</v>
      </c>
      <c r="P585" s="1272"/>
    </row>
    <row r="586" spans="1:16" ht="15.5">
      <c r="A586" s="1298"/>
      <c r="B586" s="1244">
        <v>46330</v>
      </c>
      <c r="C586" s="1248"/>
      <c r="D586" s="1248"/>
      <c r="E586" s="1248"/>
      <c r="F586" s="1618"/>
      <c r="G586" s="1618"/>
      <c r="H586" s="1618"/>
      <c r="I586" s="1619">
        <f t="shared" si="7"/>
        <v>0</v>
      </c>
      <c r="J586" s="1249">
        <f t="shared" si="8"/>
        <v>462377</v>
      </c>
      <c r="K586" s="1249">
        <f>UFJ!I586</f>
        <v>0</v>
      </c>
      <c r="L586" s="1249">
        <f>三井住友!I586</f>
        <v>219550</v>
      </c>
      <c r="M586" s="1249">
        <f>paypay!H586</f>
        <v>9</v>
      </c>
      <c r="N586" s="1249">
        <f>楽天!J586</f>
        <v>20873</v>
      </c>
      <c r="O586" s="1620">
        <f t="shared" si="6"/>
        <v>702809</v>
      </c>
      <c r="P586" s="1272"/>
    </row>
    <row r="587" spans="1:16" ht="15.5">
      <c r="A587" s="1298"/>
      <c r="B587" s="1244">
        <v>46331</v>
      </c>
      <c r="C587" s="1248"/>
      <c r="D587" s="1248"/>
      <c r="E587" s="1248"/>
      <c r="F587" s="1618"/>
      <c r="G587" s="1618"/>
      <c r="H587" s="1618"/>
      <c r="I587" s="1619">
        <f t="shared" si="7"/>
        <v>0</v>
      </c>
      <c r="J587" s="1249">
        <f t="shared" si="8"/>
        <v>462377</v>
      </c>
      <c r="K587" s="1249">
        <f>UFJ!I587</f>
        <v>0</v>
      </c>
      <c r="L587" s="1249">
        <f>三井住友!I587</f>
        <v>219550</v>
      </c>
      <c r="M587" s="1249">
        <f>paypay!H587</f>
        <v>9</v>
      </c>
      <c r="N587" s="1249">
        <f>楽天!J587</f>
        <v>20873</v>
      </c>
      <c r="O587" s="1620">
        <f t="shared" si="6"/>
        <v>702809</v>
      </c>
      <c r="P587" s="1272"/>
    </row>
    <row r="588" spans="1:16" ht="15.5">
      <c r="A588" s="1298"/>
      <c r="B588" s="1244">
        <v>46332</v>
      </c>
      <c r="C588" s="1248"/>
      <c r="D588" s="1248"/>
      <c r="E588" s="1248"/>
      <c r="F588" s="1618"/>
      <c r="G588" s="1618"/>
      <c r="H588" s="1618"/>
      <c r="I588" s="1619">
        <f t="shared" si="7"/>
        <v>0</v>
      </c>
      <c r="J588" s="1249">
        <f t="shared" si="8"/>
        <v>462377</v>
      </c>
      <c r="K588" s="1249">
        <f>UFJ!I588</f>
        <v>0</v>
      </c>
      <c r="L588" s="1249">
        <f>三井住友!I588</f>
        <v>219550</v>
      </c>
      <c r="M588" s="1249">
        <f>paypay!H588</f>
        <v>9</v>
      </c>
      <c r="N588" s="1249">
        <f>楽天!J588</f>
        <v>20873</v>
      </c>
      <c r="O588" s="1620">
        <f t="shared" si="6"/>
        <v>702809</v>
      </c>
      <c r="P588" s="1272"/>
    </row>
    <row r="589" spans="1:16" ht="15.5">
      <c r="A589" s="1298"/>
      <c r="B589" s="1244">
        <v>46333</v>
      </c>
      <c r="C589" s="1248"/>
      <c r="D589" s="1248"/>
      <c r="E589" s="1248"/>
      <c r="F589" s="1618"/>
      <c r="G589" s="1618"/>
      <c r="H589" s="1618"/>
      <c r="I589" s="1619">
        <f t="shared" si="7"/>
        <v>0</v>
      </c>
      <c r="J589" s="1249">
        <f t="shared" si="8"/>
        <v>462377</v>
      </c>
      <c r="K589" s="1249">
        <f>UFJ!I589</f>
        <v>0</v>
      </c>
      <c r="L589" s="1249">
        <f>三井住友!I589</f>
        <v>219550</v>
      </c>
      <c r="M589" s="1249">
        <f>paypay!H589</f>
        <v>9</v>
      </c>
      <c r="N589" s="1249">
        <f>楽天!J589</f>
        <v>20873</v>
      </c>
      <c r="O589" s="1620">
        <f t="shared" si="6"/>
        <v>702809</v>
      </c>
      <c r="P589" s="1272"/>
    </row>
    <row r="590" spans="1:16" ht="15.5">
      <c r="A590" s="1298"/>
      <c r="B590" s="1244">
        <v>46334</v>
      </c>
      <c r="C590" s="1248"/>
      <c r="D590" s="1248"/>
      <c r="E590" s="1248"/>
      <c r="F590" s="1618"/>
      <c r="G590" s="1618"/>
      <c r="H590" s="1618"/>
      <c r="I590" s="1619">
        <f t="shared" si="7"/>
        <v>0</v>
      </c>
      <c r="J590" s="1249">
        <f t="shared" si="8"/>
        <v>462377</v>
      </c>
      <c r="K590" s="1249">
        <f>UFJ!I590</f>
        <v>0</v>
      </c>
      <c r="L590" s="1249">
        <f>三井住友!I590</f>
        <v>219550</v>
      </c>
      <c r="M590" s="1249">
        <f>paypay!H590</f>
        <v>9</v>
      </c>
      <c r="N590" s="1249">
        <f>楽天!J590</f>
        <v>20873</v>
      </c>
      <c r="O590" s="1620">
        <f t="shared" si="6"/>
        <v>702809</v>
      </c>
      <c r="P590" s="1272"/>
    </row>
    <row r="591" spans="1:16" ht="15.5">
      <c r="A591" s="1298"/>
      <c r="B591" s="1244">
        <v>46335</v>
      </c>
      <c r="C591" s="1248"/>
      <c r="D591" s="1248"/>
      <c r="E591" s="1248"/>
      <c r="F591" s="1618"/>
      <c r="G591" s="1618"/>
      <c r="H591" s="1618"/>
      <c r="I591" s="1619">
        <f t="shared" si="7"/>
        <v>0</v>
      </c>
      <c r="J591" s="1249">
        <f t="shared" si="8"/>
        <v>462377</v>
      </c>
      <c r="K591" s="1249">
        <f>UFJ!I591</f>
        <v>0</v>
      </c>
      <c r="L591" s="1249">
        <f>三井住友!I591</f>
        <v>219550</v>
      </c>
      <c r="M591" s="1249">
        <f>paypay!H591</f>
        <v>9</v>
      </c>
      <c r="N591" s="1249">
        <f>楽天!J591</f>
        <v>20873</v>
      </c>
      <c r="O591" s="1620">
        <f t="shared" si="6"/>
        <v>702809</v>
      </c>
      <c r="P591" s="1272"/>
    </row>
    <row r="592" spans="1:16" ht="15.5">
      <c r="A592" s="1298"/>
      <c r="B592" s="1244">
        <v>46336</v>
      </c>
      <c r="C592" s="1248"/>
      <c r="D592" s="1248"/>
      <c r="E592" s="1248"/>
      <c r="F592" s="1618"/>
      <c r="G592" s="1618"/>
      <c r="H592" s="1618"/>
      <c r="I592" s="1619">
        <f t="shared" si="7"/>
        <v>0</v>
      </c>
      <c r="J592" s="1249">
        <f t="shared" si="8"/>
        <v>462377</v>
      </c>
      <c r="K592" s="1249">
        <f>UFJ!I592</f>
        <v>0</v>
      </c>
      <c r="L592" s="1249">
        <f>三井住友!I592</f>
        <v>219550</v>
      </c>
      <c r="M592" s="1249">
        <f>paypay!H592</f>
        <v>9</v>
      </c>
      <c r="N592" s="1249">
        <f>楽天!J592</f>
        <v>20873</v>
      </c>
      <c r="O592" s="1620">
        <f t="shared" si="6"/>
        <v>702809</v>
      </c>
      <c r="P592" s="1272"/>
    </row>
    <row r="593" spans="1:16" ht="15.5">
      <c r="A593" s="1298"/>
      <c r="B593" s="1244">
        <v>46337</v>
      </c>
      <c r="C593" s="1248"/>
      <c r="D593" s="1248"/>
      <c r="E593" s="1248"/>
      <c r="F593" s="1618"/>
      <c r="G593" s="1618"/>
      <c r="H593" s="1618"/>
      <c r="I593" s="1619">
        <f t="shared" si="7"/>
        <v>0</v>
      </c>
      <c r="J593" s="1249">
        <f t="shared" si="8"/>
        <v>462377</v>
      </c>
      <c r="K593" s="1249">
        <f>UFJ!I593</f>
        <v>0</v>
      </c>
      <c r="L593" s="1249">
        <f>三井住友!I593</f>
        <v>219550</v>
      </c>
      <c r="M593" s="1249">
        <f>paypay!H593</f>
        <v>9</v>
      </c>
      <c r="N593" s="1249">
        <f>楽天!J593</f>
        <v>20873</v>
      </c>
      <c r="O593" s="1620">
        <f t="shared" si="6"/>
        <v>702809</v>
      </c>
      <c r="P593" s="1272"/>
    </row>
    <row r="594" spans="1:16" ht="15.5">
      <c r="A594" s="1298"/>
      <c r="B594" s="1244">
        <v>46338</v>
      </c>
      <c r="C594" s="1248"/>
      <c r="D594" s="1248"/>
      <c r="E594" s="1248"/>
      <c r="F594" s="1618"/>
      <c r="G594" s="1618"/>
      <c r="H594" s="1618"/>
      <c r="I594" s="1619">
        <f t="shared" si="7"/>
        <v>0</v>
      </c>
      <c r="J594" s="1249">
        <f t="shared" si="8"/>
        <v>462377</v>
      </c>
      <c r="K594" s="1249">
        <f>UFJ!I594</f>
        <v>0</v>
      </c>
      <c r="L594" s="1249">
        <f>三井住友!I594</f>
        <v>219550</v>
      </c>
      <c r="M594" s="1249">
        <f>paypay!H594</f>
        <v>9</v>
      </c>
      <c r="N594" s="1249">
        <f>楽天!J594</f>
        <v>20873</v>
      </c>
      <c r="O594" s="1620">
        <f t="shared" si="6"/>
        <v>702809</v>
      </c>
      <c r="P594" s="1272"/>
    </row>
    <row r="595" spans="1:16" ht="15.5">
      <c r="A595" s="1298"/>
      <c r="B595" s="1244">
        <v>46339</v>
      </c>
      <c r="C595" s="1248"/>
      <c r="D595" s="1248"/>
      <c r="E595" s="1248"/>
      <c r="F595" s="1618"/>
      <c r="G595" s="1618"/>
      <c r="H595" s="1618"/>
      <c r="I595" s="1619">
        <f t="shared" si="7"/>
        <v>0</v>
      </c>
      <c r="J595" s="1249">
        <f t="shared" si="8"/>
        <v>462377</v>
      </c>
      <c r="K595" s="1249">
        <f>UFJ!I595</f>
        <v>0</v>
      </c>
      <c r="L595" s="1249">
        <f>三井住友!I595</f>
        <v>219550</v>
      </c>
      <c r="M595" s="1249">
        <f>paypay!H595</f>
        <v>9</v>
      </c>
      <c r="N595" s="1249">
        <f>楽天!J595</f>
        <v>20873</v>
      </c>
      <c r="O595" s="1620">
        <f t="shared" si="6"/>
        <v>702809</v>
      </c>
      <c r="P595" s="1272"/>
    </row>
    <row r="596" spans="1:16" ht="15.5">
      <c r="A596" s="1298"/>
      <c r="B596" s="1244">
        <v>46340</v>
      </c>
      <c r="C596" s="1248"/>
      <c r="D596" s="1248"/>
      <c r="E596" s="1248"/>
      <c r="F596" s="1618"/>
      <c r="G596" s="1618"/>
      <c r="H596" s="1618"/>
      <c r="I596" s="1619">
        <f t="shared" si="7"/>
        <v>0</v>
      </c>
      <c r="J596" s="1249">
        <f t="shared" si="8"/>
        <v>462377</v>
      </c>
      <c r="K596" s="1249">
        <f>UFJ!I596</f>
        <v>0</v>
      </c>
      <c r="L596" s="1249">
        <f>三井住友!I596</f>
        <v>219550</v>
      </c>
      <c r="M596" s="1249">
        <f>paypay!H596</f>
        <v>9</v>
      </c>
      <c r="N596" s="1249">
        <f>楽天!J596</f>
        <v>20873</v>
      </c>
      <c r="O596" s="1620">
        <f t="shared" si="6"/>
        <v>702809</v>
      </c>
      <c r="P596" s="1272"/>
    </row>
    <row r="597" spans="1:16" ht="15.5">
      <c r="A597" s="1298"/>
      <c r="B597" s="1244">
        <v>46341</v>
      </c>
      <c r="C597" s="1626">
        <v>-300110</v>
      </c>
      <c r="D597" s="1248"/>
      <c r="E597" s="1248"/>
      <c r="F597" s="1618"/>
      <c r="G597" s="1626">
        <v>460000</v>
      </c>
      <c r="H597" s="1618"/>
      <c r="I597" s="1619">
        <f t="shared" si="7"/>
        <v>159890</v>
      </c>
      <c r="J597" s="1249">
        <f t="shared" si="8"/>
        <v>622267</v>
      </c>
      <c r="K597" s="1249">
        <f>UFJ!I597</f>
        <v>0</v>
      </c>
      <c r="L597" s="1249">
        <f>三井住友!I597</f>
        <v>519550</v>
      </c>
      <c r="M597" s="1249">
        <f>paypay!H597</f>
        <v>9</v>
      </c>
      <c r="N597" s="1249">
        <f>楽天!J597</f>
        <v>20873</v>
      </c>
      <c r="O597" s="1620">
        <f t="shared" si="6"/>
        <v>1162699</v>
      </c>
      <c r="P597" s="1272"/>
    </row>
    <row r="598" spans="1:16" ht="15.5">
      <c r="A598" s="1298"/>
      <c r="B598" s="1244">
        <v>46342</v>
      </c>
      <c r="C598" s="1248"/>
      <c r="D598" s="1248"/>
      <c r="E598" s="1248"/>
      <c r="F598" s="1618"/>
      <c r="G598" s="1618"/>
      <c r="H598" s="1618"/>
      <c r="I598" s="1619">
        <f t="shared" si="7"/>
        <v>0</v>
      </c>
      <c r="J598" s="1249">
        <f t="shared" si="8"/>
        <v>622267</v>
      </c>
      <c r="K598" s="1249">
        <f>UFJ!I598</f>
        <v>0</v>
      </c>
      <c r="L598" s="1249">
        <f>三井住友!I598</f>
        <v>519550</v>
      </c>
      <c r="M598" s="1249">
        <f>paypay!H598</f>
        <v>9</v>
      </c>
      <c r="N598" s="1249">
        <f>楽天!J598</f>
        <v>20873</v>
      </c>
      <c r="O598" s="1620">
        <f t="shared" si="6"/>
        <v>1162699</v>
      </c>
      <c r="P598" s="1272"/>
    </row>
    <row r="599" spans="1:16" ht="15.5">
      <c r="A599" s="1298"/>
      <c r="B599" s="1244">
        <v>46343</v>
      </c>
      <c r="C599" s="1248"/>
      <c r="D599" s="1248"/>
      <c r="E599" s="1248"/>
      <c r="F599" s="1618"/>
      <c r="G599" s="1618"/>
      <c r="H599" s="1618"/>
      <c r="I599" s="1619">
        <f t="shared" si="7"/>
        <v>0</v>
      </c>
      <c r="J599" s="1249">
        <f t="shared" si="8"/>
        <v>622267</v>
      </c>
      <c r="K599" s="1249">
        <f>UFJ!I599</f>
        <v>0</v>
      </c>
      <c r="L599" s="1249">
        <f>三井住友!I599</f>
        <v>519550</v>
      </c>
      <c r="M599" s="1249">
        <f>paypay!H599</f>
        <v>9</v>
      </c>
      <c r="N599" s="1249">
        <f>楽天!J599</f>
        <v>20873</v>
      </c>
      <c r="O599" s="1620">
        <f t="shared" si="6"/>
        <v>1162699</v>
      </c>
      <c r="P599" s="1272"/>
    </row>
    <row r="600" spans="1:16" ht="15.5">
      <c r="A600" s="1298"/>
      <c r="B600" s="1244">
        <v>46344</v>
      </c>
      <c r="C600" s="1248"/>
      <c r="D600" s="1248"/>
      <c r="E600" s="1248"/>
      <c r="F600" s="1618"/>
      <c r="G600" s="1618"/>
      <c r="H600" s="1618"/>
      <c r="I600" s="1619">
        <f t="shared" si="7"/>
        <v>0</v>
      </c>
      <c r="J600" s="1249">
        <f t="shared" si="8"/>
        <v>622267</v>
      </c>
      <c r="K600" s="1249">
        <f>UFJ!I600</f>
        <v>0</v>
      </c>
      <c r="L600" s="1249">
        <f>三井住友!I600</f>
        <v>519550</v>
      </c>
      <c r="M600" s="1249">
        <f>paypay!H600</f>
        <v>9</v>
      </c>
      <c r="N600" s="1249">
        <f>楽天!J600</f>
        <v>20873</v>
      </c>
      <c r="O600" s="1620">
        <f t="shared" si="6"/>
        <v>1162699</v>
      </c>
      <c r="P600" s="1272"/>
    </row>
    <row r="601" spans="1:16" ht="15.5">
      <c r="A601" s="1298"/>
      <c r="B601" s="1244">
        <v>46345</v>
      </c>
      <c r="C601" s="1248"/>
      <c r="D601" s="1248"/>
      <c r="E601" s="1248"/>
      <c r="F601" s="1618"/>
      <c r="G601" s="1618"/>
      <c r="H601" s="1618"/>
      <c r="I601" s="1619">
        <f t="shared" si="7"/>
        <v>0</v>
      </c>
      <c r="J601" s="1249">
        <f t="shared" si="8"/>
        <v>622267</v>
      </c>
      <c r="K601" s="1249">
        <f>UFJ!I601</f>
        <v>0</v>
      </c>
      <c r="L601" s="1249">
        <f>三井住友!I601</f>
        <v>519550</v>
      </c>
      <c r="M601" s="1249">
        <f>paypay!H601</f>
        <v>9</v>
      </c>
      <c r="N601" s="1249">
        <f>楽天!J601</f>
        <v>20873</v>
      </c>
      <c r="O601" s="1620">
        <f t="shared" si="6"/>
        <v>1162699</v>
      </c>
      <c r="P601" s="1272"/>
    </row>
    <row r="602" spans="1:16" ht="15.5">
      <c r="A602" s="1298"/>
      <c r="B602" s="1244">
        <v>46346</v>
      </c>
      <c r="C602" s="1248"/>
      <c r="D602" s="1248"/>
      <c r="E602" s="1248"/>
      <c r="F602" s="1618"/>
      <c r="G602" s="1618"/>
      <c r="H602" s="1618"/>
      <c r="I602" s="1619">
        <f t="shared" si="7"/>
        <v>0</v>
      </c>
      <c r="J602" s="1249">
        <f t="shared" si="8"/>
        <v>622267</v>
      </c>
      <c r="K602" s="1249">
        <f>UFJ!I602</f>
        <v>0</v>
      </c>
      <c r="L602" s="1249">
        <f>三井住友!I602</f>
        <v>519550</v>
      </c>
      <c r="M602" s="1249">
        <f>paypay!H602</f>
        <v>9</v>
      </c>
      <c r="N602" s="1249">
        <f>楽天!J602</f>
        <v>20873</v>
      </c>
      <c r="O602" s="1620">
        <f t="shared" si="6"/>
        <v>1162699</v>
      </c>
      <c r="P602" s="1272"/>
    </row>
    <row r="603" spans="1:16" ht="15.5">
      <c r="A603" s="1298"/>
      <c r="B603" s="1244">
        <v>46347</v>
      </c>
      <c r="C603" s="1248"/>
      <c r="D603" s="1248"/>
      <c r="E603" s="1248"/>
      <c r="F603" s="1618"/>
      <c r="G603" s="1618"/>
      <c r="H603" s="1618"/>
      <c r="I603" s="1619">
        <f t="shared" si="7"/>
        <v>0</v>
      </c>
      <c r="J603" s="1249">
        <f t="shared" si="8"/>
        <v>622267</v>
      </c>
      <c r="K603" s="1249">
        <f>UFJ!I603</f>
        <v>0</v>
      </c>
      <c r="L603" s="1249">
        <f>三井住友!I603</f>
        <v>519550</v>
      </c>
      <c r="M603" s="1249">
        <f>paypay!H603</f>
        <v>9</v>
      </c>
      <c r="N603" s="1249">
        <f>楽天!J603</f>
        <v>20873</v>
      </c>
      <c r="O603" s="1620">
        <f t="shared" si="6"/>
        <v>1162699</v>
      </c>
      <c r="P603" s="1272"/>
    </row>
    <row r="604" spans="1:16" ht="15.5">
      <c r="A604" s="1298"/>
      <c r="B604" s="1244">
        <v>46348</v>
      </c>
      <c r="C604" s="1248"/>
      <c r="D604" s="1248"/>
      <c r="E604" s="1248"/>
      <c r="F604" s="1618"/>
      <c r="G604" s="1618"/>
      <c r="H604" s="1618"/>
      <c r="I604" s="1619">
        <f t="shared" si="7"/>
        <v>0</v>
      </c>
      <c r="J604" s="1249">
        <f t="shared" si="8"/>
        <v>622267</v>
      </c>
      <c r="K604" s="1249">
        <f>UFJ!I604</f>
        <v>0</v>
      </c>
      <c r="L604" s="1249">
        <f>三井住友!I604</f>
        <v>519550</v>
      </c>
      <c r="M604" s="1249">
        <f>paypay!H604</f>
        <v>9</v>
      </c>
      <c r="N604" s="1249">
        <f>楽天!J604</f>
        <v>20873</v>
      </c>
      <c r="O604" s="1620">
        <f t="shared" si="6"/>
        <v>1162699</v>
      </c>
      <c r="P604" s="1272"/>
    </row>
    <row r="605" spans="1:16" ht="15.5">
      <c r="A605" s="1298"/>
      <c r="B605" s="1244">
        <v>46349</v>
      </c>
      <c r="C605" s="1248"/>
      <c r="D605" s="1248"/>
      <c r="E605" s="1248"/>
      <c r="F605" s="1618"/>
      <c r="G605" s="1618"/>
      <c r="H605" s="1618"/>
      <c r="I605" s="1619">
        <f t="shared" si="7"/>
        <v>0</v>
      </c>
      <c r="J605" s="1249">
        <f t="shared" si="8"/>
        <v>622267</v>
      </c>
      <c r="K605" s="1249">
        <f>UFJ!I605</f>
        <v>0</v>
      </c>
      <c r="L605" s="1249">
        <f>三井住友!I605</f>
        <v>519550</v>
      </c>
      <c r="M605" s="1249">
        <f>paypay!H605</f>
        <v>9</v>
      </c>
      <c r="N605" s="1249">
        <f>楽天!J605</f>
        <v>20873</v>
      </c>
      <c r="O605" s="1620">
        <f t="shared" si="6"/>
        <v>1162699</v>
      </c>
      <c r="P605" s="1272"/>
    </row>
    <row r="606" spans="1:16" ht="15.5">
      <c r="A606" s="1298"/>
      <c r="B606" s="1244">
        <v>46350</v>
      </c>
      <c r="C606" s="1248"/>
      <c r="D606" s="1248"/>
      <c r="E606" s="1248"/>
      <c r="F606" s="1618"/>
      <c r="G606" s="1618"/>
      <c r="H606" s="1618"/>
      <c r="I606" s="1619">
        <f t="shared" si="7"/>
        <v>0</v>
      </c>
      <c r="J606" s="1249">
        <f t="shared" si="8"/>
        <v>622267</v>
      </c>
      <c r="K606" s="1249">
        <f>UFJ!I606</f>
        <v>0</v>
      </c>
      <c r="L606" s="1249">
        <f>三井住友!I606</f>
        <v>519550</v>
      </c>
      <c r="M606" s="1249">
        <f>paypay!H606</f>
        <v>9</v>
      </c>
      <c r="N606" s="1249">
        <f>楽天!J606</f>
        <v>20873</v>
      </c>
      <c r="O606" s="1620">
        <f t="shared" si="6"/>
        <v>1162699</v>
      </c>
      <c r="P606" s="1272"/>
    </row>
    <row r="607" spans="1:16" ht="15.5">
      <c r="A607" s="1298"/>
      <c r="B607" s="1244">
        <v>46351</v>
      </c>
      <c r="C607" s="1248"/>
      <c r="D607" s="1248"/>
      <c r="E607" s="1248"/>
      <c r="F607" s="1618"/>
      <c r="G607" s="1618"/>
      <c r="H607" s="1618"/>
      <c r="I607" s="1619">
        <f t="shared" si="7"/>
        <v>0</v>
      </c>
      <c r="J607" s="1249">
        <f t="shared" si="8"/>
        <v>622267</v>
      </c>
      <c r="K607" s="1249">
        <f>UFJ!I607</f>
        <v>0</v>
      </c>
      <c r="L607" s="1249">
        <f>三井住友!I607</f>
        <v>519550</v>
      </c>
      <c r="M607" s="1249">
        <f>paypay!H607</f>
        <v>9</v>
      </c>
      <c r="N607" s="1249">
        <f>楽天!J607</f>
        <v>20873</v>
      </c>
      <c r="O607" s="1620">
        <f t="shared" si="6"/>
        <v>1162699</v>
      </c>
      <c r="P607" s="1272"/>
    </row>
    <row r="608" spans="1:16" ht="15.5">
      <c r="A608" s="1298"/>
      <c r="B608" s="1244">
        <v>46352</v>
      </c>
      <c r="C608" s="1248"/>
      <c r="D608" s="1629">
        <v>-10000</v>
      </c>
      <c r="E608" s="1248"/>
      <c r="F608" s="1618"/>
      <c r="G608" s="1618"/>
      <c r="H608" s="1618"/>
      <c r="I608" s="1619">
        <f t="shared" si="7"/>
        <v>-10000</v>
      </c>
      <c r="J608" s="1249">
        <f t="shared" si="8"/>
        <v>612267</v>
      </c>
      <c r="K608" s="1249">
        <f>UFJ!I608</f>
        <v>0</v>
      </c>
      <c r="L608" s="1249">
        <f>三井住友!I608</f>
        <v>519550</v>
      </c>
      <c r="M608" s="1249">
        <f>paypay!H608</f>
        <v>9</v>
      </c>
      <c r="N608" s="1249">
        <f>楽天!J608</f>
        <v>20873</v>
      </c>
      <c r="O608" s="1620">
        <f t="shared" si="6"/>
        <v>1152699</v>
      </c>
      <c r="P608" s="1272"/>
    </row>
    <row r="609" spans="1:16" ht="15.5">
      <c r="A609" s="1298"/>
      <c r="B609" s="1244">
        <v>46353</v>
      </c>
      <c r="C609" s="1248"/>
      <c r="D609" s="1621">
        <v>-129987</v>
      </c>
      <c r="E609" s="1248"/>
      <c r="F609" s="1618"/>
      <c r="G609" s="1618"/>
      <c r="H609" s="1618"/>
      <c r="I609" s="1619">
        <f t="shared" si="7"/>
        <v>-129987</v>
      </c>
      <c r="J609" s="1249">
        <f t="shared" si="8"/>
        <v>482280</v>
      </c>
      <c r="K609" s="1249">
        <f>UFJ!I609</f>
        <v>0</v>
      </c>
      <c r="L609" s="1249">
        <f>三井住友!I609</f>
        <v>319550</v>
      </c>
      <c r="M609" s="1249">
        <f>paypay!H609</f>
        <v>9</v>
      </c>
      <c r="N609" s="1249">
        <f>楽天!J609</f>
        <v>20873</v>
      </c>
      <c r="O609" s="1620">
        <f t="shared" si="6"/>
        <v>822712</v>
      </c>
      <c r="P609" s="1272"/>
    </row>
    <row r="610" spans="1:16" ht="15.5">
      <c r="A610" s="1298"/>
      <c r="B610" s="1244">
        <v>46354</v>
      </c>
      <c r="C610" s="1248"/>
      <c r="D610" s="1248"/>
      <c r="E610" s="1248"/>
      <c r="F610" s="1618"/>
      <c r="G610" s="1618"/>
      <c r="H610" s="1618"/>
      <c r="I610" s="1619">
        <f t="shared" si="7"/>
        <v>0</v>
      </c>
      <c r="J610" s="1249">
        <f t="shared" si="8"/>
        <v>482280</v>
      </c>
      <c r="K610" s="1249">
        <f>UFJ!I610</f>
        <v>0</v>
      </c>
      <c r="L610" s="1249">
        <f>三井住友!I610</f>
        <v>319550</v>
      </c>
      <c r="M610" s="1249">
        <f>paypay!H610</f>
        <v>9</v>
      </c>
      <c r="N610" s="1249">
        <f>楽天!J610</f>
        <v>20873</v>
      </c>
      <c r="O610" s="1620">
        <f t="shared" si="6"/>
        <v>822712</v>
      </c>
      <c r="P610" s="1272"/>
    </row>
    <row r="611" spans="1:16" ht="15.5">
      <c r="A611" s="1298"/>
      <c r="B611" s="1244">
        <v>46355</v>
      </c>
      <c r="C611" s="1248"/>
      <c r="D611" s="1248"/>
      <c r="E611" s="1248"/>
      <c r="F611" s="1618"/>
      <c r="G611" s="1618"/>
      <c r="H611" s="1618"/>
      <c r="I611" s="1619">
        <f t="shared" si="7"/>
        <v>0</v>
      </c>
      <c r="J611" s="1249">
        <f t="shared" si="8"/>
        <v>482280</v>
      </c>
      <c r="K611" s="1249">
        <f>UFJ!I611</f>
        <v>0</v>
      </c>
      <c r="L611" s="1249">
        <f>三井住友!I611</f>
        <v>319550</v>
      </c>
      <c r="M611" s="1249">
        <f>paypay!H611</f>
        <v>9</v>
      </c>
      <c r="N611" s="1249">
        <f>楽天!J611</f>
        <v>20873</v>
      </c>
      <c r="O611" s="1620">
        <f t="shared" si="6"/>
        <v>822712</v>
      </c>
      <c r="P611" s="1272"/>
    </row>
    <row r="612" spans="1:16" ht="15.5">
      <c r="A612" s="1298"/>
      <c r="B612" s="1259">
        <v>46356</v>
      </c>
      <c r="C612" s="1263"/>
      <c r="D612" s="1263"/>
      <c r="E612" s="1263"/>
      <c r="F612" s="1622"/>
      <c r="G612" s="1622"/>
      <c r="H612" s="1622"/>
      <c r="I612" s="1623">
        <f t="shared" si="7"/>
        <v>0</v>
      </c>
      <c r="J612" s="1264">
        <f t="shared" si="8"/>
        <v>482280</v>
      </c>
      <c r="K612" s="1264">
        <f>UFJ!I612</f>
        <v>0</v>
      </c>
      <c r="L612" s="1264">
        <f>三井住友!I612</f>
        <v>319550</v>
      </c>
      <c r="M612" s="1264">
        <f>paypay!H612</f>
        <v>9</v>
      </c>
      <c r="N612" s="1264">
        <f>楽天!J612</f>
        <v>20873</v>
      </c>
      <c r="O612" s="1624">
        <f t="shared" si="6"/>
        <v>822712</v>
      </c>
      <c r="P612" s="1272"/>
    </row>
    <row r="613" spans="1:16" ht="15.5">
      <c r="A613" s="1298"/>
      <c r="B613" s="1244">
        <v>46357</v>
      </c>
      <c r="C613" s="1248"/>
      <c r="D613" s="1248"/>
      <c r="E613" s="1248"/>
      <c r="F613" s="1618"/>
      <c r="G613" s="1618"/>
      <c r="H613" s="1618"/>
      <c r="I613" s="1619">
        <f t="shared" si="7"/>
        <v>0</v>
      </c>
      <c r="J613" s="1249">
        <f t="shared" si="8"/>
        <v>482280</v>
      </c>
      <c r="K613" s="1249">
        <f>UFJ!I613</f>
        <v>0</v>
      </c>
      <c r="L613" s="1249">
        <f>三井住友!I613</f>
        <v>319550</v>
      </c>
      <c r="M613" s="1249">
        <f>paypay!H613</f>
        <v>9</v>
      </c>
      <c r="N613" s="1249">
        <f>楽天!J613</f>
        <v>20873</v>
      </c>
      <c r="O613" s="1620">
        <f t="shared" si="6"/>
        <v>822712</v>
      </c>
      <c r="P613" s="1272"/>
    </row>
    <row r="614" spans="1:16" ht="15.5">
      <c r="A614" s="1298"/>
      <c r="B614" s="1244">
        <v>46358</v>
      </c>
      <c r="C614" s="1248"/>
      <c r="D614" s="1248"/>
      <c r="E614" s="1248"/>
      <c r="F614" s="1618"/>
      <c r="G614" s="1618"/>
      <c r="H614" s="1618"/>
      <c r="I614" s="1619">
        <f t="shared" si="7"/>
        <v>0</v>
      </c>
      <c r="J614" s="1249">
        <f t="shared" si="8"/>
        <v>482280</v>
      </c>
      <c r="K614" s="1249">
        <f>UFJ!I614</f>
        <v>0</v>
      </c>
      <c r="L614" s="1249">
        <f>三井住友!I614</f>
        <v>319550</v>
      </c>
      <c r="M614" s="1249">
        <f>paypay!H614</f>
        <v>9</v>
      </c>
      <c r="N614" s="1249">
        <f>楽天!J614</f>
        <v>20873</v>
      </c>
      <c r="O614" s="1620">
        <f t="shared" si="6"/>
        <v>822712</v>
      </c>
      <c r="P614" s="1272"/>
    </row>
    <row r="615" spans="1:16" ht="15.5">
      <c r="A615" s="1298"/>
      <c r="B615" s="1244">
        <v>46359</v>
      </c>
      <c r="C615" s="1248"/>
      <c r="D615" s="1248"/>
      <c r="E615" s="1248"/>
      <c r="F615" s="1618"/>
      <c r="G615" s="1618"/>
      <c r="H615" s="1618"/>
      <c r="I615" s="1619">
        <f t="shared" si="7"/>
        <v>0</v>
      </c>
      <c r="J615" s="1249">
        <f t="shared" si="8"/>
        <v>482280</v>
      </c>
      <c r="K615" s="1249">
        <f>UFJ!I615</f>
        <v>0</v>
      </c>
      <c r="L615" s="1249">
        <f>三井住友!I615</f>
        <v>319550</v>
      </c>
      <c r="M615" s="1249">
        <f>paypay!H615</f>
        <v>9</v>
      </c>
      <c r="N615" s="1249">
        <f>楽天!J615</f>
        <v>20873</v>
      </c>
      <c r="O615" s="1620">
        <f t="shared" si="6"/>
        <v>822712</v>
      </c>
      <c r="P615" s="1272"/>
    </row>
    <row r="616" spans="1:16" ht="15.5">
      <c r="A616" s="1298"/>
      <c r="B616" s="1244">
        <v>46360</v>
      </c>
      <c r="C616" s="1248"/>
      <c r="D616" s="1248"/>
      <c r="E616" s="1248"/>
      <c r="F616" s="1618"/>
      <c r="G616" s="1618"/>
      <c r="H616" s="1618"/>
      <c r="I616" s="1619">
        <f t="shared" si="7"/>
        <v>0</v>
      </c>
      <c r="J616" s="1249">
        <f t="shared" si="8"/>
        <v>482280</v>
      </c>
      <c r="K616" s="1249">
        <f>UFJ!I616</f>
        <v>0</v>
      </c>
      <c r="L616" s="1249">
        <f>三井住友!I616</f>
        <v>319550</v>
      </c>
      <c r="M616" s="1249">
        <f>paypay!H616</f>
        <v>9</v>
      </c>
      <c r="N616" s="1249">
        <f>楽天!J616</f>
        <v>20873</v>
      </c>
      <c r="O616" s="1620">
        <f t="shared" si="6"/>
        <v>822712</v>
      </c>
      <c r="P616" s="1272"/>
    </row>
    <row r="617" spans="1:16" ht="15.5">
      <c r="A617" s="1298"/>
      <c r="B617" s="1244">
        <v>46361</v>
      </c>
      <c r="C617" s="1248"/>
      <c r="D617" s="1248"/>
      <c r="E617" s="1248"/>
      <c r="F617" s="1618"/>
      <c r="G617" s="1618"/>
      <c r="H617" s="1618"/>
      <c r="I617" s="1619">
        <f t="shared" si="7"/>
        <v>0</v>
      </c>
      <c r="J617" s="1249">
        <f t="shared" si="8"/>
        <v>482280</v>
      </c>
      <c r="K617" s="1249">
        <f>UFJ!I617</f>
        <v>0</v>
      </c>
      <c r="L617" s="1249">
        <f>三井住友!I617</f>
        <v>319550</v>
      </c>
      <c r="M617" s="1249">
        <f>paypay!H617</f>
        <v>9</v>
      </c>
      <c r="N617" s="1249">
        <f>楽天!J617</f>
        <v>20873</v>
      </c>
      <c r="O617" s="1620">
        <f t="shared" si="6"/>
        <v>822712</v>
      </c>
      <c r="P617" s="1272"/>
    </row>
    <row r="618" spans="1:16" ht="15.5">
      <c r="A618" s="1298"/>
      <c r="B618" s="1244">
        <v>46362</v>
      </c>
      <c r="C618" s="1248"/>
      <c r="D618" s="1248"/>
      <c r="E618" s="1248"/>
      <c r="F618" s="1618"/>
      <c r="G618" s="1618"/>
      <c r="H618" s="1618"/>
      <c r="I618" s="1619">
        <f t="shared" si="7"/>
        <v>0</v>
      </c>
      <c r="J618" s="1249">
        <f t="shared" si="8"/>
        <v>482280</v>
      </c>
      <c r="K618" s="1249">
        <f>UFJ!I618</f>
        <v>0</v>
      </c>
      <c r="L618" s="1249">
        <f>三井住友!I618</f>
        <v>319550</v>
      </c>
      <c r="M618" s="1249">
        <f>paypay!H618</f>
        <v>9</v>
      </c>
      <c r="N618" s="1249">
        <f>楽天!J618</f>
        <v>20873</v>
      </c>
      <c r="O618" s="1620">
        <f t="shared" si="6"/>
        <v>822712</v>
      </c>
      <c r="P618" s="1272"/>
    </row>
    <row r="619" spans="1:16" ht="15.5">
      <c r="A619" s="1298"/>
      <c r="B619" s="1244">
        <v>46363</v>
      </c>
      <c r="C619" s="1248"/>
      <c r="D619" s="1248"/>
      <c r="E619" s="1248"/>
      <c r="F619" s="1618"/>
      <c r="G619" s="1618"/>
      <c r="H619" s="1618"/>
      <c r="I619" s="1619">
        <f t="shared" si="7"/>
        <v>0</v>
      </c>
      <c r="J619" s="1249">
        <f t="shared" si="8"/>
        <v>482280</v>
      </c>
      <c r="K619" s="1249">
        <f>UFJ!I619</f>
        <v>0</v>
      </c>
      <c r="L619" s="1249">
        <f>三井住友!I619</f>
        <v>319550</v>
      </c>
      <c r="M619" s="1249">
        <f>paypay!H619</f>
        <v>9</v>
      </c>
      <c r="N619" s="1249">
        <f>楽天!J619</f>
        <v>20873</v>
      </c>
      <c r="O619" s="1620">
        <f t="shared" si="6"/>
        <v>822712</v>
      </c>
      <c r="P619" s="1272"/>
    </row>
    <row r="620" spans="1:16" ht="15.5">
      <c r="A620" s="1298"/>
      <c r="B620" s="1244">
        <v>46364</v>
      </c>
      <c r="C620" s="1248"/>
      <c r="D620" s="1248"/>
      <c r="E620" s="1248"/>
      <c r="F620" s="1618"/>
      <c r="G620" s="1618"/>
      <c r="H620" s="1618"/>
      <c r="I620" s="1619">
        <f t="shared" si="7"/>
        <v>0</v>
      </c>
      <c r="J620" s="1249">
        <f t="shared" si="8"/>
        <v>482280</v>
      </c>
      <c r="K620" s="1249">
        <f>UFJ!I620</f>
        <v>0</v>
      </c>
      <c r="L620" s="1249">
        <f>三井住友!I620</f>
        <v>319550</v>
      </c>
      <c r="M620" s="1249">
        <f>paypay!H620</f>
        <v>9</v>
      </c>
      <c r="N620" s="1249">
        <f>楽天!J620</f>
        <v>20873</v>
      </c>
      <c r="O620" s="1620">
        <f t="shared" si="6"/>
        <v>822712</v>
      </c>
      <c r="P620" s="1272"/>
    </row>
    <row r="621" spans="1:16" ht="15.5">
      <c r="A621" s="1298"/>
      <c r="B621" s="1244">
        <v>46365</v>
      </c>
      <c r="C621" s="1248"/>
      <c r="D621" s="1248"/>
      <c r="E621" s="1248"/>
      <c r="F621" s="1618"/>
      <c r="G621" s="1618"/>
      <c r="H621" s="1618"/>
      <c r="I621" s="1619">
        <f t="shared" si="7"/>
        <v>0</v>
      </c>
      <c r="J621" s="1249">
        <f t="shared" si="8"/>
        <v>482280</v>
      </c>
      <c r="K621" s="1249">
        <f>UFJ!I621</f>
        <v>0</v>
      </c>
      <c r="L621" s="1249">
        <f>三井住友!I621</f>
        <v>319550</v>
      </c>
      <c r="M621" s="1249">
        <f>paypay!H621</f>
        <v>9</v>
      </c>
      <c r="N621" s="1249">
        <f>楽天!J621</f>
        <v>20873</v>
      </c>
      <c r="O621" s="1620">
        <f t="shared" si="6"/>
        <v>822712</v>
      </c>
      <c r="P621" s="1272"/>
    </row>
    <row r="622" spans="1:16" ht="15.5">
      <c r="A622" s="1298"/>
      <c r="B622" s="1244">
        <v>46366</v>
      </c>
      <c r="C622" s="1248"/>
      <c r="D622" s="1248"/>
      <c r="E622" s="1248"/>
      <c r="F622" s="1618"/>
      <c r="G622" s="1618"/>
      <c r="H622" s="1618"/>
      <c r="I622" s="1619">
        <f t="shared" si="7"/>
        <v>0</v>
      </c>
      <c r="J622" s="1249">
        <f t="shared" si="8"/>
        <v>482280</v>
      </c>
      <c r="K622" s="1249">
        <f>UFJ!I622</f>
        <v>0</v>
      </c>
      <c r="L622" s="1249">
        <f>三井住友!I622</f>
        <v>319550</v>
      </c>
      <c r="M622" s="1249">
        <f>paypay!H622</f>
        <v>9</v>
      </c>
      <c r="N622" s="1249">
        <f>楽天!J622</f>
        <v>20873</v>
      </c>
      <c r="O622" s="1620">
        <f t="shared" si="6"/>
        <v>822712</v>
      </c>
      <c r="P622" s="1272"/>
    </row>
    <row r="623" spans="1:16" ht="15.5">
      <c r="A623" s="1298"/>
      <c r="B623" s="1244">
        <v>46367</v>
      </c>
      <c r="C623" s="1248"/>
      <c r="D623" s="1248"/>
      <c r="E623" s="1248"/>
      <c r="F623" s="1618"/>
      <c r="G623" s="1618"/>
      <c r="H623" s="1618"/>
      <c r="I623" s="1619">
        <f t="shared" si="7"/>
        <v>0</v>
      </c>
      <c r="J623" s="1249">
        <f t="shared" si="8"/>
        <v>482280</v>
      </c>
      <c r="K623" s="1249">
        <f>UFJ!I623</f>
        <v>0</v>
      </c>
      <c r="L623" s="1249">
        <f>三井住友!I623</f>
        <v>319550</v>
      </c>
      <c r="M623" s="1249">
        <f>paypay!H623</f>
        <v>9</v>
      </c>
      <c r="N623" s="1249">
        <f>楽天!J623</f>
        <v>20873</v>
      </c>
      <c r="O623" s="1620">
        <f t="shared" si="6"/>
        <v>822712</v>
      </c>
      <c r="P623" s="1272"/>
    </row>
    <row r="624" spans="1:16" ht="15.5">
      <c r="A624" s="1298"/>
      <c r="B624" s="1244">
        <v>46368</v>
      </c>
      <c r="C624" s="1248"/>
      <c r="D624" s="1248"/>
      <c r="E624" s="1248"/>
      <c r="F624" s="1618"/>
      <c r="G624" s="1618"/>
      <c r="H624" s="1618"/>
      <c r="I624" s="1619">
        <f t="shared" si="7"/>
        <v>0</v>
      </c>
      <c r="J624" s="1249">
        <f t="shared" si="8"/>
        <v>482280</v>
      </c>
      <c r="K624" s="1249">
        <f>UFJ!I624</f>
        <v>0</v>
      </c>
      <c r="L624" s="1249">
        <f>三井住友!I624</f>
        <v>319550</v>
      </c>
      <c r="M624" s="1249">
        <f>paypay!H624</f>
        <v>9</v>
      </c>
      <c r="N624" s="1249">
        <f>楽天!J624</f>
        <v>20873</v>
      </c>
      <c r="O624" s="1620">
        <f t="shared" si="6"/>
        <v>822712</v>
      </c>
      <c r="P624" s="1272"/>
    </row>
    <row r="625" spans="1:16" ht="15.5">
      <c r="A625" s="1298"/>
      <c r="B625" s="1244">
        <v>46369</v>
      </c>
      <c r="C625" s="1248"/>
      <c r="D625" s="1248"/>
      <c r="E625" s="1248"/>
      <c r="F625" s="1618"/>
      <c r="G625" s="1618"/>
      <c r="H625" s="1618"/>
      <c r="I625" s="1619">
        <f t="shared" si="7"/>
        <v>0</v>
      </c>
      <c r="J625" s="1249">
        <f t="shared" si="8"/>
        <v>482280</v>
      </c>
      <c r="K625" s="1249">
        <f>UFJ!I625</f>
        <v>0</v>
      </c>
      <c r="L625" s="1249">
        <f>三井住友!I625</f>
        <v>319550</v>
      </c>
      <c r="M625" s="1249">
        <f>paypay!H625</f>
        <v>9</v>
      </c>
      <c r="N625" s="1249">
        <f>楽天!J625</f>
        <v>20873</v>
      </c>
      <c r="O625" s="1620">
        <f t="shared" si="6"/>
        <v>822712</v>
      </c>
      <c r="P625" s="1272"/>
    </row>
    <row r="626" spans="1:16" ht="15.5">
      <c r="A626" s="1298"/>
      <c r="B626" s="1244">
        <v>46370</v>
      </c>
      <c r="C626" s="1248"/>
      <c r="D626" s="1248"/>
      <c r="E626" s="1248"/>
      <c r="F626" s="1618"/>
      <c r="G626" s="1618"/>
      <c r="H626" s="1618"/>
      <c r="I626" s="1619">
        <f t="shared" si="7"/>
        <v>0</v>
      </c>
      <c r="J626" s="1249">
        <f t="shared" si="8"/>
        <v>482280</v>
      </c>
      <c r="K626" s="1249">
        <f>UFJ!I626</f>
        <v>0</v>
      </c>
      <c r="L626" s="1249">
        <f>三井住友!I626</f>
        <v>319550</v>
      </c>
      <c r="M626" s="1249">
        <f>paypay!H626</f>
        <v>9</v>
      </c>
      <c r="N626" s="1249">
        <f>楽天!J626</f>
        <v>20873</v>
      </c>
      <c r="O626" s="1620">
        <f t="shared" si="6"/>
        <v>822712</v>
      </c>
      <c r="P626" s="1272"/>
    </row>
    <row r="627" spans="1:16" ht="15.5">
      <c r="A627" s="1298"/>
      <c r="B627" s="1244">
        <v>46371</v>
      </c>
      <c r="C627" s="1626">
        <v>-300110</v>
      </c>
      <c r="D627" s="1248"/>
      <c r="E627" s="1248"/>
      <c r="F627" s="1618"/>
      <c r="G627" s="1626">
        <v>460000</v>
      </c>
      <c r="H627" s="1618"/>
      <c r="I627" s="1619">
        <f t="shared" si="7"/>
        <v>159890</v>
      </c>
      <c r="J627" s="1249">
        <f t="shared" si="8"/>
        <v>642170</v>
      </c>
      <c r="K627" s="1249">
        <f>UFJ!I627</f>
        <v>0</v>
      </c>
      <c r="L627" s="1249">
        <f>三井住友!I627</f>
        <v>619550</v>
      </c>
      <c r="M627" s="1249">
        <f>paypay!H627</f>
        <v>9</v>
      </c>
      <c r="N627" s="1249">
        <f>楽天!J627</f>
        <v>20873</v>
      </c>
      <c r="O627" s="1620">
        <f t="shared" si="6"/>
        <v>1282602</v>
      </c>
      <c r="P627" s="1272"/>
    </row>
    <row r="628" spans="1:16" ht="15.5">
      <c r="A628" s="1298"/>
      <c r="B628" s="1244">
        <v>46372</v>
      </c>
      <c r="C628" s="1248"/>
      <c r="D628" s="1248"/>
      <c r="E628" s="1248"/>
      <c r="F628" s="1618"/>
      <c r="G628" s="1618"/>
      <c r="H628" s="1618"/>
      <c r="I628" s="1619">
        <f t="shared" si="7"/>
        <v>0</v>
      </c>
      <c r="J628" s="1249">
        <f t="shared" si="8"/>
        <v>642170</v>
      </c>
      <c r="K628" s="1249">
        <f>UFJ!I628</f>
        <v>0</v>
      </c>
      <c r="L628" s="1249">
        <f>三井住友!I628</f>
        <v>619550</v>
      </c>
      <c r="M628" s="1249">
        <f>paypay!H628</f>
        <v>9</v>
      </c>
      <c r="N628" s="1249">
        <f>楽天!J628</f>
        <v>20873</v>
      </c>
      <c r="O628" s="1620">
        <f t="shared" si="6"/>
        <v>1282602</v>
      </c>
      <c r="P628" s="1272"/>
    </row>
    <row r="629" spans="1:16" ht="15.5">
      <c r="A629" s="1298"/>
      <c r="B629" s="1244">
        <v>46373</v>
      </c>
      <c r="C629" s="1248"/>
      <c r="D629" s="1248"/>
      <c r="E629" s="1248"/>
      <c r="F629" s="1618"/>
      <c r="G629" s="1618"/>
      <c r="H629" s="1618"/>
      <c r="I629" s="1619">
        <f t="shared" si="7"/>
        <v>0</v>
      </c>
      <c r="J629" s="1249">
        <f t="shared" si="8"/>
        <v>642170</v>
      </c>
      <c r="K629" s="1249">
        <f>UFJ!I629</f>
        <v>0</v>
      </c>
      <c r="L629" s="1249">
        <f>三井住友!I629</f>
        <v>619550</v>
      </c>
      <c r="M629" s="1249">
        <f>paypay!H629</f>
        <v>9</v>
      </c>
      <c r="N629" s="1249">
        <f>楽天!J629</f>
        <v>20873</v>
      </c>
      <c r="O629" s="1620">
        <f t="shared" si="6"/>
        <v>1282602</v>
      </c>
      <c r="P629" s="1272"/>
    </row>
    <row r="630" spans="1:16" ht="15.5">
      <c r="A630" s="1298"/>
      <c r="B630" s="1244">
        <v>46374</v>
      </c>
      <c r="C630" s="1248"/>
      <c r="D630" s="1248"/>
      <c r="E630" s="1248"/>
      <c r="F630" s="1618"/>
      <c r="G630" s="1618"/>
      <c r="H630" s="1618"/>
      <c r="I630" s="1619">
        <f t="shared" si="7"/>
        <v>0</v>
      </c>
      <c r="J630" s="1249">
        <f t="shared" si="8"/>
        <v>642170</v>
      </c>
      <c r="K630" s="1249">
        <f>UFJ!I630</f>
        <v>0</v>
      </c>
      <c r="L630" s="1249">
        <f>三井住友!I630</f>
        <v>619550</v>
      </c>
      <c r="M630" s="1249">
        <f>paypay!H630</f>
        <v>9</v>
      </c>
      <c r="N630" s="1249">
        <f>楽天!J630</f>
        <v>20873</v>
      </c>
      <c r="O630" s="1620">
        <f t="shared" si="6"/>
        <v>1282602</v>
      </c>
      <c r="P630" s="1272"/>
    </row>
    <row r="631" spans="1:16" ht="15.5">
      <c r="A631" s="1298"/>
      <c r="B631" s="1244">
        <v>46375</v>
      </c>
      <c r="C631" s="1248"/>
      <c r="D631" s="1248"/>
      <c r="E631" s="1248"/>
      <c r="F631" s="1618"/>
      <c r="G631" s="1618"/>
      <c r="H631" s="1618"/>
      <c r="I631" s="1619">
        <f t="shared" si="7"/>
        <v>0</v>
      </c>
      <c r="J631" s="1249">
        <f t="shared" si="8"/>
        <v>642170</v>
      </c>
      <c r="K631" s="1249">
        <f>UFJ!I631</f>
        <v>0</v>
      </c>
      <c r="L631" s="1249">
        <f>三井住友!I631</f>
        <v>619550</v>
      </c>
      <c r="M631" s="1249">
        <f>paypay!H631</f>
        <v>9</v>
      </c>
      <c r="N631" s="1249">
        <f>楽天!J631</f>
        <v>20873</v>
      </c>
      <c r="O631" s="1620">
        <f t="shared" si="6"/>
        <v>1282602</v>
      </c>
      <c r="P631" s="1272"/>
    </row>
    <row r="632" spans="1:16" ht="15.5">
      <c r="A632" s="1298"/>
      <c r="B632" s="1244">
        <v>46376</v>
      </c>
      <c r="C632" s="1248"/>
      <c r="D632" s="1248"/>
      <c r="E632" s="1248"/>
      <c r="F632" s="1618"/>
      <c r="G632" s="1618"/>
      <c r="H632" s="1618"/>
      <c r="I632" s="1619">
        <f t="shared" si="7"/>
        <v>0</v>
      </c>
      <c r="J632" s="1249">
        <f t="shared" si="8"/>
        <v>642170</v>
      </c>
      <c r="K632" s="1249">
        <f>UFJ!I632</f>
        <v>0</v>
      </c>
      <c r="L632" s="1249">
        <f>三井住友!I632</f>
        <v>619550</v>
      </c>
      <c r="M632" s="1249">
        <f>paypay!H632</f>
        <v>9</v>
      </c>
      <c r="N632" s="1249">
        <f>楽天!J632</f>
        <v>20873</v>
      </c>
      <c r="O632" s="1620">
        <f t="shared" si="6"/>
        <v>1282602</v>
      </c>
      <c r="P632" s="1272"/>
    </row>
    <row r="633" spans="1:16" ht="15.5">
      <c r="A633" s="1298"/>
      <c r="B633" s="1244">
        <v>46377</v>
      </c>
      <c r="C633" s="1248"/>
      <c r="D633" s="1248"/>
      <c r="E633" s="1248"/>
      <c r="F633" s="1618"/>
      <c r="G633" s="1618"/>
      <c r="H633" s="1618"/>
      <c r="I633" s="1619">
        <f t="shared" si="7"/>
        <v>0</v>
      </c>
      <c r="J633" s="1249">
        <f t="shared" si="8"/>
        <v>642170</v>
      </c>
      <c r="K633" s="1249">
        <f>UFJ!I633</f>
        <v>0</v>
      </c>
      <c r="L633" s="1249">
        <f>三井住友!I633</f>
        <v>619550</v>
      </c>
      <c r="M633" s="1249">
        <f>paypay!H633</f>
        <v>9</v>
      </c>
      <c r="N633" s="1249">
        <f>楽天!J633</f>
        <v>20873</v>
      </c>
      <c r="O633" s="1620">
        <f t="shared" si="6"/>
        <v>1282602</v>
      </c>
      <c r="P633" s="1272"/>
    </row>
    <row r="634" spans="1:16" ht="15.5">
      <c r="A634" s="1298"/>
      <c r="B634" s="1244">
        <v>46378</v>
      </c>
      <c r="C634" s="1248"/>
      <c r="D634" s="1248"/>
      <c r="E634" s="1248"/>
      <c r="F634" s="1618"/>
      <c r="G634" s="1618"/>
      <c r="H634" s="1618"/>
      <c r="I634" s="1619">
        <f t="shared" si="7"/>
        <v>0</v>
      </c>
      <c r="J634" s="1249">
        <f t="shared" si="8"/>
        <v>642170</v>
      </c>
      <c r="K634" s="1249">
        <f>UFJ!I634</f>
        <v>0</v>
      </c>
      <c r="L634" s="1249">
        <f>三井住友!I634</f>
        <v>619550</v>
      </c>
      <c r="M634" s="1249">
        <f>paypay!H634</f>
        <v>9</v>
      </c>
      <c r="N634" s="1249">
        <f>楽天!J634</f>
        <v>20873</v>
      </c>
      <c r="O634" s="1620">
        <f t="shared" si="6"/>
        <v>1282602</v>
      </c>
      <c r="P634" s="1272"/>
    </row>
    <row r="635" spans="1:16" ht="15.5">
      <c r="A635" s="1298"/>
      <c r="B635" s="1244">
        <v>46379</v>
      </c>
      <c r="C635" s="1248"/>
      <c r="D635" s="1248"/>
      <c r="E635" s="1248"/>
      <c r="F635" s="1618"/>
      <c r="G635" s="1618"/>
      <c r="H635" s="1618"/>
      <c r="I635" s="1619">
        <f t="shared" si="7"/>
        <v>0</v>
      </c>
      <c r="J635" s="1249">
        <f t="shared" si="8"/>
        <v>642170</v>
      </c>
      <c r="K635" s="1249">
        <f>UFJ!I635</f>
        <v>0</v>
      </c>
      <c r="L635" s="1249">
        <f>三井住友!I635</f>
        <v>619550</v>
      </c>
      <c r="M635" s="1249">
        <f>paypay!H635</f>
        <v>9</v>
      </c>
      <c r="N635" s="1249">
        <f>楽天!J635</f>
        <v>20873</v>
      </c>
      <c r="O635" s="1620">
        <f t="shared" si="6"/>
        <v>1282602</v>
      </c>
      <c r="P635" s="1272"/>
    </row>
    <row r="636" spans="1:16" ht="15.5">
      <c r="A636" s="1298"/>
      <c r="B636" s="1244">
        <v>46380</v>
      </c>
      <c r="C636" s="1248"/>
      <c r="D636" s="1248"/>
      <c r="E636" s="1248"/>
      <c r="F636" s="1618"/>
      <c r="G636" s="1618"/>
      <c r="H636" s="1618"/>
      <c r="I636" s="1619">
        <f t="shared" si="7"/>
        <v>0</v>
      </c>
      <c r="J636" s="1249">
        <f t="shared" si="8"/>
        <v>642170</v>
      </c>
      <c r="K636" s="1249">
        <f>UFJ!I636</f>
        <v>0</v>
      </c>
      <c r="L636" s="1249">
        <f>三井住友!I636</f>
        <v>619550</v>
      </c>
      <c r="M636" s="1249">
        <f>paypay!H636</f>
        <v>9</v>
      </c>
      <c r="N636" s="1249">
        <f>楽天!J636</f>
        <v>20873</v>
      </c>
      <c r="O636" s="1620">
        <f t="shared" si="6"/>
        <v>1282602</v>
      </c>
      <c r="P636" s="1272"/>
    </row>
    <row r="637" spans="1:16" ht="15.5">
      <c r="A637" s="1298"/>
      <c r="B637" s="1244">
        <v>46381</v>
      </c>
      <c r="C637" s="1248"/>
      <c r="D637" s="1248"/>
      <c r="E637" s="1248"/>
      <c r="F637" s="1618"/>
      <c r="G637" s="1618"/>
      <c r="H637" s="1618"/>
      <c r="I637" s="1619">
        <f t="shared" si="7"/>
        <v>0</v>
      </c>
      <c r="J637" s="1249">
        <f t="shared" si="8"/>
        <v>642170</v>
      </c>
      <c r="K637" s="1249">
        <f>UFJ!I637</f>
        <v>0</v>
      </c>
      <c r="L637" s="1249">
        <f>三井住友!I637</f>
        <v>619550</v>
      </c>
      <c r="M637" s="1249">
        <f>paypay!H637</f>
        <v>9</v>
      </c>
      <c r="N637" s="1249">
        <f>楽天!J637</f>
        <v>20873</v>
      </c>
      <c r="O637" s="1620">
        <f t="shared" si="6"/>
        <v>1282602</v>
      </c>
      <c r="P637" s="1272"/>
    </row>
    <row r="638" spans="1:16" ht="15.5">
      <c r="A638" s="1298"/>
      <c r="B638" s="1244">
        <v>46382</v>
      </c>
      <c r="C638" s="1248"/>
      <c r="D638" s="1629">
        <v>-10000</v>
      </c>
      <c r="E638" s="1248"/>
      <c r="F638" s="1618"/>
      <c r="G638" s="1618"/>
      <c r="H638" s="1618"/>
      <c r="I638" s="1619">
        <f t="shared" si="7"/>
        <v>-10000</v>
      </c>
      <c r="J638" s="1249">
        <f t="shared" si="8"/>
        <v>632170</v>
      </c>
      <c r="K638" s="1249">
        <f>UFJ!I638</f>
        <v>0</v>
      </c>
      <c r="L638" s="1249">
        <f>三井住友!I638</f>
        <v>619550</v>
      </c>
      <c r="M638" s="1249">
        <f>paypay!H638</f>
        <v>9</v>
      </c>
      <c r="N638" s="1249">
        <f>楽天!J638</f>
        <v>20873</v>
      </c>
      <c r="O638" s="1620">
        <f t="shared" si="6"/>
        <v>1272602</v>
      </c>
      <c r="P638" s="1272"/>
    </row>
    <row r="639" spans="1:16" ht="15.5">
      <c r="A639" s="1298"/>
      <c r="B639" s="1244">
        <v>46383</v>
      </c>
      <c r="C639" s="1248"/>
      <c r="D639" s="1621">
        <v>-129987</v>
      </c>
      <c r="E639" s="1248"/>
      <c r="F639" s="1618"/>
      <c r="G639" s="1618"/>
      <c r="H639" s="1618"/>
      <c r="I639" s="1619">
        <f t="shared" si="7"/>
        <v>-129987</v>
      </c>
      <c r="J639" s="1249">
        <f t="shared" si="8"/>
        <v>502183</v>
      </c>
      <c r="K639" s="1249">
        <f>UFJ!I639</f>
        <v>0</v>
      </c>
      <c r="L639" s="1249">
        <f>三井住友!I639</f>
        <v>419550</v>
      </c>
      <c r="M639" s="1249">
        <f>paypay!H639</f>
        <v>9</v>
      </c>
      <c r="N639" s="1249">
        <f>楽天!J639</f>
        <v>20873</v>
      </c>
      <c r="O639" s="1620">
        <f t="shared" si="6"/>
        <v>942615</v>
      </c>
      <c r="P639" s="1272"/>
    </row>
    <row r="640" spans="1:16" ht="15.5">
      <c r="A640" s="1298"/>
      <c r="B640" s="1244">
        <v>46384</v>
      </c>
      <c r="C640" s="1248"/>
      <c r="D640" s="1248"/>
      <c r="E640" s="1248"/>
      <c r="F640" s="1618"/>
      <c r="G640" s="1618"/>
      <c r="H640" s="1618"/>
      <c r="I640" s="1619">
        <f t="shared" si="7"/>
        <v>0</v>
      </c>
      <c r="J640" s="1249">
        <f t="shared" si="8"/>
        <v>502183</v>
      </c>
      <c r="K640" s="1249">
        <f>UFJ!I640</f>
        <v>0</v>
      </c>
      <c r="L640" s="1249">
        <f>三井住友!I640</f>
        <v>419550</v>
      </c>
      <c r="M640" s="1249">
        <f>paypay!H640</f>
        <v>9</v>
      </c>
      <c r="N640" s="1249">
        <f>楽天!J640</f>
        <v>20873</v>
      </c>
      <c r="O640" s="1620">
        <f t="shared" si="6"/>
        <v>942615</v>
      </c>
      <c r="P640" s="1272"/>
    </row>
    <row r="641" spans="1:16" ht="15.5">
      <c r="A641" s="1298"/>
      <c r="B641" s="1244">
        <v>46385</v>
      </c>
      <c r="C641" s="1248"/>
      <c r="D641" s="1248"/>
      <c r="E641" s="1248"/>
      <c r="F641" s="1618"/>
      <c r="G641" s="1618"/>
      <c r="H641" s="1618"/>
      <c r="I641" s="1619">
        <f t="shared" si="7"/>
        <v>0</v>
      </c>
      <c r="J641" s="1249">
        <f t="shared" si="8"/>
        <v>502183</v>
      </c>
      <c r="K641" s="1249">
        <f>UFJ!I641</f>
        <v>0</v>
      </c>
      <c r="L641" s="1249">
        <f>三井住友!I641</f>
        <v>419550</v>
      </c>
      <c r="M641" s="1249">
        <f>paypay!H641</f>
        <v>9</v>
      </c>
      <c r="N641" s="1249">
        <f>楽天!J641</f>
        <v>20873</v>
      </c>
      <c r="O641" s="1620">
        <f t="shared" si="6"/>
        <v>942615</v>
      </c>
      <c r="P641" s="1272"/>
    </row>
    <row r="642" spans="1:16" ht="15.5">
      <c r="A642" s="1298"/>
      <c r="B642" s="1244">
        <v>46386</v>
      </c>
      <c r="C642" s="1248"/>
      <c r="D642" s="1248"/>
      <c r="E642" s="1248"/>
      <c r="F642" s="1618"/>
      <c r="G642" s="1618"/>
      <c r="H642" s="1618"/>
      <c r="I642" s="1619">
        <f t="shared" si="7"/>
        <v>0</v>
      </c>
      <c r="J642" s="1249">
        <f t="shared" si="8"/>
        <v>502183</v>
      </c>
      <c r="K642" s="1249">
        <f>UFJ!I642</f>
        <v>0</v>
      </c>
      <c r="L642" s="1249">
        <f>三井住友!I642</f>
        <v>419550</v>
      </c>
      <c r="M642" s="1249">
        <f>paypay!H642</f>
        <v>9</v>
      </c>
      <c r="N642" s="1249">
        <f>楽天!J642</f>
        <v>20873</v>
      </c>
      <c r="O642" s="1620">
        <f t="shared" si="6"/>
        <v>942615</v>
      </c>
      <c r="P642" s="1272"/>
    </row>
    <row r="643" spans="1:16" ht="15.5">
      <c r="A643" s="1298"/>
      <c r="B643" s="1259">
        <v>46387</v>
      </c>
      <c r="C643" s="1263"/>
      <c r="D643" s="1263"/>
      <c r="E643" s="1263"/>
      <c r="F643" s="1622"/>
      <c r="G643" s="1622"/>
      <c r="H643" s="1622"/>
      <c r="I643" s="1623">
        <f t="shared" si="7"/>
        <v>0</v>
      </c>
      <c r="J643" s="1264">
        <f t="shared" si="8"/>
        <v>502183</v>
      </c>
      <c r="K643" s="1264">
        <f>UFJ!I643</f>
        <v>0</v>
      </c>
      <c r="L643" s="1264">
        <f>三井住友!I643</f>
        <v>419550</v>
      </c>
      <c r="M643" s="1249">
        <f>paypay!H643</f>
        <v>9</v>
      </c>
      <c r="N643" s="1249">
        <f>楽天!J643</f>
        <v>20873</v>
      </c>
      <c r="O643" s="1620">
        <f t="shared" si="6"/>
        <v>942615</v>
      </c>
      <c r="P643" s="1272"/>
    </row>
    <row r="644" spans="1:16" ht="15.5">
      <c r="A644" s="1298"/>
      <c r="B644" s="1244">
        <v>46388</v>
      </c>
      <c r="C644" s="1248"/>
      <c r="D644" s="1248"/>
      <c r="E644" s="1248"/>
      <c r="F644" s="1618"/>
      <c r="G644" s="1618"/>
      <c r="H644" s="1618"/>
      <c r="I644" s="1619">
        <f t="shared" si="7"/>
        <v>0</v>
      </c>
      <c r="J644" s="1249">
        <f t="shared" si="8"/>
        <v>502183</v>
      </c>
      <c r="K644" s="1249">
        <f>UFJ!I644</f>
        <v>0</v>
      </c>
      <c r="L644" s="1249">
        <f>三井住友!I644</f>
        <v>419550</v>
      </c>
      <c r="M644" s="1625">
        <f>paypay!H644</f>
        <v>9</v>
      </c>
      <c r="N644" s="1625">
        <f>楽天!J644</f>
        <v>20873</v>
      </c>
      <c r="O644" s="1627">
        <f t="shared" si="6"/>
        <v>942615</v>
      </c>
      <c r="P644" s="1272"/>
    </row>
    <row r="645" spans="1:16" ht="15.5">
      <c r="A645" s="1298"/>
      <c r="B645" s="1244">
        <v>46389</v>
      </c>
      <c r="C645" s="1248"/>
      <c r="D645" s="1248"/>
      <c r="E645" s="1248"/>
      <c r="F645" s="1618"/>
      <c r="G645" s="1618"/>
      <c r="H645" s="1618"/>
      <c r="I645" s="1619">
        <f t="shared" si="7"/>
        <v>0</v>
      </c>
      <c r="J645" s="1249">
        <f t="shared" si="8"/>
        <v>502183</v>
      </c>
      <c r="K645" s="1249">
        <f>UFJ!I645</f>
        <v>0</v>
      </c>
      <c r="L645" s="1249">
        <f>三井住友!I645</f>
        <v>419550</v>
      </c>
      <c r="M645" s="1249">
        <f>paypay!H645</f>
        <v>9</v>
      </c>
      <c r="N645" s="1249">
        <f>楽天!J645</f>
        <v>20873</v>
      </c>
      <c r="O645" s="1620">
        <f t="shared" si="6"/>
        <v>942615</v>
      </c>
      <c r="P645" s="1272"/>
    </row>
    <row r="646" spans="1:16" ht="15.5">
      <c r="A646" s="1298"/>
      <c r="B646" s="1244">
        <v>46390</v>
      </c>
      <c r="C646" s="1248"/>
      <c r="D646" s="1248"/>
      <c r="E646" s="1248"/>
      <c r="F646" s="1618"/>
      <c r="G646" s="1618"/>
      <c r="H646" s="1618"/>
      <c r="I646" s="1619">
        <f t="shared" si="7"/>
        <v>0</v>
      </c>
      <c r="J646" s="1249">
        <f t="shared" si="8"/>
        <v>502183</v>
      </c>
      <c r="K646" s="1249">
        <f>UFJ!I646</f>
        <v>0</v>
      </c>
      <c r="L646" s="1249">
        <f>三井住友!I646</f>
        <v>419550</v>
      </c>
      <c r="M646" s="1249">
        <f>paypay!H646</f>
        <v>9</v>
      </c>
      <c r="N646" s="1249">
        <f>楽天!J646</f>
        <v>20873</v>
      </c>
      <c r="O646" s="1620">
        <f t="shared" si="6"/>
        <v>942615</v>
      </c>
      <c r="P646" s="1272"/>
    </row>
    <row r="647" spans="1:16" ht="15.5">
      <c r="A647" s="1298"/>
      <c r="B647" s="1244">
        <v>46391</v>
      </c>
      <c r="C647" s="1248"/>
      <c r="D647" s="1248"/>
      <c r="E647" s="1248"/>
      <c r="F647" s="1618"/>
      <c r="G647" s="1618"/>
      <c r="H647" s="1618"/>
      <c r="I647" s="1619">
        <f t="shared" si="7"/>
        <v>0</v>
      </c>
      <c r="J647" s="1249">
        <f t="shared" si="8"/>
        <v>502183</v>
      </c>
      <c r="K647" s="1249">
        <f>UFJ!I647</f>
        <v>0</v>
      </c>
      <c r="L647" s="1249">
        <f>三井住友!I647</f>
        <v>419550</v>
      </c>
      <c r="M647" s="1249">
        <f>paypay!H647</f>
        <v>9</v>
      </c>
      <c r="N647" s="1249">
        <f>楽天!J647</f>
        <v>20873</v>
      </c>
      <c r="O647" s="1620">
        <f t="shared" si="6"/>
        <v>942615</v>
      </c>
      <c r="P647" s="1272"/>
    </row>
    <row r="648" spans="1:16" ht="15.5">
      <c r="A648" s="1298"/>
      <c r="B648" s="1244">
        <v>46392</v>
      </c>
      <c r="C648" s="1248"/>
      <c r="D648" s="1248"/>
      <c r="E648" s="1248"/>
      <c r="F648" s="1618"/>
      <c r="G648" s="1618"/>
      <c r="H648" s="1618"/>
      <c r="I648" s="1619">
        <f t="shared" si="7"/>
        <v>0</v>
      </c>
      <c r="J648" s="1249">
        <f t="shared" si="8"/>
        <v>502183</v>
      </c>
      <c r="K648" s="1249">
        <f>UFJ!I648</f>
        <v>0</v>
      </c>
      <c r="L648" s="1249">
        <f>三井住友!I648</f>
        <v>419550</v>
      </c>
      <c r="M648" s="1249">
        <f>paypay!H648</f>
        <v>9</v>
      </c>
      <c r="N648" s="1249">
        <f>楽天!J648</f>
        <v>20873</v>
      </c>
      <c r="O648" s="1620">
        <f t="shared" si="6"/>
        <v>942615</v>
      </c>
      <c r="P648" s="1272"/>
    </row>
    <row r="649" spans="1:16" ht="15.5">
      <c r="A649" s="1298"/>
      <c r="B649" s="1244">
        <v>46393</v>
      </c>
      <c r="C649" s="1248"/>
      <c r="D649" s="1248"/>
      <c r="E649" s="1248"/>
      <c r="F649" s="1618"/>
      <c r="G649" s="1618"/>
      <c r="H649" s="1618"/>
      <c r="I649" s="1619">
        <f t="shared" si="7"/>
        <v>0</v>
      </c>
      <c r="J649" s="1249">
        <f t="shared" si="8"/>
        <v>502183</v>
      </c>
      <c r="K649" s="1249">
        <f>UFJ!I649</f>
        <v>0</v>
      </c>
      <c r="L649" s="1249">
        <f>三井住友!I649</f>
        <v>419550</v>
      </c>
      <c r="M649" s="1249">
        <f>paypay!H649</f>
        <v>9</v>
      </c>
      <c r="N649" s="1249">
        <f>楽天!J649</f>
        <v>20873</v>
      </c>
      <c r="O649" s="1620">
        <f t="shared" si="6"/>
        <v>942615</v>
      </c>
      <c r="P649" s="1272"/>
    </row>
    <row r="650" spans="1:16" ht="15.5">
      <c r="A650" s="1298"/>
      <c r="B650" s="1244">
        <v>46394</v>
      </c>
      <c r="C650" s="1248"/>
      <c r="D650" s="1248"/>
      <c r="E650" s="1248"/>
      <c r="F650" s="1618"/>
      <c r="G650" s="1618"/>
      <c r="H650" s="1618"/>
      <c r="I650" s="1619">
        <f t="shared" si="7"/>
        <v>0</v>
      </c>
      <c r="J650" s="1249">
        <f t="shared" si="8"/>
        <v>502183</v>
      </c>
      <c r="K650" s="1249">
        <f>UFJ!I650</f>
        <v>0</v>
      </c>
      <c r="L650" s="1249">
        <f>三井住友!I650</f>
        <v>419550</v>
      </c>
      <c r="M650" s="1249">
        <f>paypay!H650</f>
        <v>9</v>
      </c>
      <c r="N650" s="1249">
        <f>楽天!J650</f>
        <v>20873</v>
      </c>
      <c r="O650" s="1620">
        <f t="shared" si="6"/>
        <v>942615</v>
      </c>
      <c r="P650" s="1272"/>
    </row>
    <row r="651" spans="1:16" ht="15.5">
      <c r="A651" s="1298"/>
      <c r="B651" s="1244">
        <v>46395</v>
      </c>
      <c r="C651" s="1248"/>
      <c r="D651" s="1248"/>
      <c r="E651" s="1248"/>
      <c r="F651" s="1618"/>
      <c r="G651" s="1618"/>
      <c r="H651" s="1618"/>
      <c r="I651" s="1619">
        <f t="shared" si="7"/>
        <v>0</v>
      </c>
      <c r="J651" s="1249">
        <f t="shared" si="8"/>
        <v>502183</v>
      </c>
      <c r="K651" s="1249">
        <f>UFJ!I651</f>
        <v>0</v>
      </c>
      <c r="L651" s="1249">
        <f>三井住友!I651</f>
        <v>419550</v>
      </c>
      <c r="M651" s="1249">
        <f>paypay!H651</f>
        <v>9</v>
      </c>
      <c r="N651" s="1249">
        <f>楽天!J651</f>
        <v>20873</v>
      </c>
      <c r="O651" s="1620">
        <f t="shared" si="6"/>
        <v>942615</v>
      </c>
      <c r="P651" s="1272"/>
    </row>
    <row r="652" spans="1:16" ht="15.5">
      <c r="A652" s="1298"/>
      <c r="B652" s="1244">
        <v>46396</v>
      </c>
      <c r="C652" s="1248"/>
      <c r="D652" s="1248"/>
      <c r="E652" s="1248"/>
      <c r="F652" s="1618"/>
      <c r="G652" s="1618"/>
      <c r="H652" s="1618"/>
      <c r="I652" s="1619">
        <f t="shared" si="7"/>
        <v>0</v>
      </c>
      <c r="J652" s="1249">
        <f t="shared" si="8"/>
        <v>502183</v>
      </c>
      <c r="K652" s="1249">
        <f>UFJ!I652</f>
        <v>0</v>
      </c>
      <c r="L652" s="1249">
        <f>三井住友!I652</f>
        <v>419550</v>
      </c>
      <c r="M652" s="1249">
        <f>paypay!H652</f>
        <v>9</v>
      </c>
      <c r="N652" s="1249">
        <f>楽天!J652</f>
        <v>20873</v>
      </c>
      <c r="O652" s="1620">
        <f t="shared" si="6"/>
        <v>942615</v>
      </c>
      <c r="P652" s="1272"/>
    </row>
    <row r="653" spans="1:16" ht="15.5">
      <c r="A653" s="1298"/>
      <c r="B653" s="1244">
        <v>46397</v>
      </c>
      <c r="C653" s="1248"/>
      <c r="D653" s="1248"/>
      <c r="E653" s="1248"/>
      <c r="F653" s="1618"/>
      <c r="G653" s="1618"/>
      <c r="H653" s="1618"/>
      <c r="I653" s="1619">
        <f t="shared" si="7"/>
        <v>0</v>
      </c>
      <c r="J653" s="1249">
        <f t="shared" si="8"/>
        <v>502183</v>
      </c>
      <c r="K653" s="1249">
        <f>UFJ!I653</f>
        <v>0</v>
      </c>
      <c r="L653" s="1249">
        <f>三井住友!I653</f>
        <v>419550</v>
      </c>
      <c r="M653" s="1249">
        <f>paypay!H653</f>
        <v>9</v>
      </c>
      <c r="N653" s="1249">
        <f>楽天!J653</f>
        <v>20873</v>
      </c>
      <c r="O653" s="1620">
        <f t="shared" si="6"/>
        <v>942615</v>
      </c>
      <c r="P653" s="1272"/>
    </row>
    <row r="654" spans="1:16" ht="15.5">
      <c r="A654" s="1298"/>
      <c r="B654" s="1244">
        <v>46398</v>
      </c>
      <c r="C654" s="1248"/>
      <c r="D654" s="1248"/>
      <c r="E654" s="1248"/>
      <c r="F654" s="1618"/>
      <c r="G654" s="1618"/>
      <c r="H654" s="1618"/>
      <c r="I654" s="1619">
        <f t="shared" si="7"/>
        <v>0</v>
      </c>
      <c r="J654" s="1249">
        <f t="shared" si="8"/>
        <v>502183</v>
      </c>
      <c r="K654" s="1249">
        <f>UFJ!I654</f>
        <v>0</v>
      </c>
      <c r="L654" s="1249">
        <f>三井住友!I654</f>
        <v>419550</v>
      </c>
      <c r="M654" s="1249">
        <f>paypay!H654</f>
        <v>9</v>
      </c>
      <c r="N654" s="1249">
        <f>楽天!J654</f>
        <v>20873</v>
      </c>
      <c r="O654" s="1620">
        <f t="shared" si="6"/>
        <v>942615</v>
      </c>
      <c r="P654" s="1272"/>
    </row>
    <row r="655" spans="1:16" ht="15.5">
      <c r="A655" s="1298"/>
      <c r="B655" s="1244">
        <v>46399</v>
      </c>
      <c r="C655" s="1248"/>
      <c r="D655" s="1248"/>
      <c r="E655" s="1248"/>
      <c r="F655" s="1618"/>
      <c r="G655" s="1618"/>
      <c r="H655" s="1618"/>
      <c r="I655" s="1619">
        <f t="shared" si="7"/>
        <v>0</v>
      </c>
      <c r="J655" s="1249">
        <f t="shared" si="8"/>
        <v>502183</v>
      </c>
      <c r="K655" s="1249">
        <f>UFJ!I655</f>
        <v>0</v>
      </c>
      <c r="L655" s="1249">
        <f>三井住友!I655</f>
        <v>419550</v>
      </c>
      <c r="M655" s="1249">
        <f>paypay!H655</f>
        <v>9</v>
      </c>
      <c r="N655" s="1249">
        <f>楽天!J655</f>
        <v>20873</v>
      </c>
      <c r="O655" s="1620">
        <f t="shared" si="6"/>
        <v>942615</v>
      </c>
      <c r="P655" s="1272"/>
    </row>
    <row r="656" spans="1:16" ht="15.5">
      <c r="A656" s="1298"/>
      <c r="B656" s="1244">
        <v>46400</v>
      </c>
      <c r="C656" s="1248"/>
      <c r="D656" s="1248"/>
      <c r="E656" s="1248"/>
      <c r="F656" s="1618"/>
      <c r="G656" s="1618"/>
      <c r="H656" s="1618"/>
      <c r="I656" s="1619">
        <f t="shared" si="7"/>
        <v>0</v>
      </c>
      <c r="J656" s="1249">
        <f t="shared" si="8"/>
        <v>502183</v>
      </c>
      <c r="K656" s="1249">
        <f>UFJ!I656</f>
        <v>0</v>
      </c>
      <c r="L656" s="1249">
        <f>三井住友!I656</f>
        <v>419550</v>
      </c>
      <c r="M656" s="1249">
        <f>paypay!H656</f>
        <v>9</v>
      </c>
      <c r="N656" s="1249">
        <f>楽天!J656</f>
        <v>20873</v>
      </c>
      <c r="O656" s="1620">
        <f t="shared" si="6"/>
        <v>942615</v>
      </c>
      <c r="P656" s="1272"/>
    </row>
    <row r="657" spans="1:16" ht="15.5">
      <c r="A657" s="1298"/>
      <c r="B657" s="1244">
        <v>46401</v>
      </c>
      <c r="C657" s="1248"/>
      <c r="D657" s="1248"/>
      <c r="E657" s="1248"/>
      <c r="F657" s="1618"/>
      <c r="G657" s="1618"/>
      <c r="H657" s="1618"/>
      <c r="I657" s="1619">
        <f t="shared" si="7"/>
        <v>0</v>
      </c>
      <c r="J657" s="1249">
        <f t="shared" si="8"/>
        <v>502183</v>
      </c>
      <c r="K657" s="1249">
        <f>UFJ!I657</f>
        <v>0</v>
      </c>
      <c r="L657" s="1249">
        <f>三井住友!I657</f>
        <v>419550</v>
      </c>
      <c r="M657" s="1249">
        <f>paypay!H657</f>
        <v>9</v>
      </c>
      <c r="N657" s="1249">
        <f>楽天!J657</f>
        <v>20873</v>
      </c>
      <c r="O657" s="1620">
        <f t="shared" si="6"/>
        <v>942615</v>
      </c>
      <c r="P657" s="1272"/>
    </row>
    <row r="658" spans="1:16" ht="15.5">
      <c r="A658" s="1298"/>
      <c r="B658" s="1244">
        <v>46402</v>
      </c>
      <c r="C658" s="1626">
        <v>-300110</v>
      </c>
      <c r="D658" s="1248"/>
      <c r="E658" s="1248"/>
      <c r="F658" s="1618"/>
      <c r="G658" s="1626">
        <v>460000</v>
      </c>
      <c r="H658" s="1618"/>
      <c r="I658" s="1619">
        <f t="shared" si="7"/>
        <v>159890</v>
      </c>
      <c r="J658" s="1249">
        <f t="shared" si="8"/>
        <v>662073</v>
      </c>
      <c r="K658" s="1249">
        <f>UFJ!I658</f>
        <v>0</v>
      </c>
      <c r="L658" s="1249">
        <f>三井住友!I658</f>
        <v>719550</v>
      </c>
      <c r="M658" s="1249">
        <f>paypay!H658</f>
        <v>9</v>
      </c>
      <c r="N658" s="1249">
        <f>楽天!J658</f>
        <v>20873</v>
      </c>
      <c r="O658" s="1620">
        <f t="shared" si="6"/>
        <v>1402505</v>
      </c>
      <c r="P658" s="1272"/>
    </row>
    <row r="659" spans="1:16" ht="15.5">
      <c r="A659" s="1298"/>
      <c r="B659" s="1244">
        <v>46403</v>
      </c>
      <c r="C659" s="1248"/>
      <c r="D659" s="1248"/>
      <c r="E659" s="1248"/>
      <c r="F659" s="1618"/>
      <c r="G659" s="1618"/>
      <c r="H659" s="1618"/>
      <c r="I659" s="1619">
        <f t="shared" si="7"/>
        <v>0</v>
      </c>
      <c r="J659" s="1249">
        <f t="shared" si="8"/>
        <v>662073</v>
      </c>
      <c r="K659" s="1249">
        <f>UFJ!I659</f>
        <v>0</v>
      </c>
      <c r="L659" s="1249">
        <f>三井住友!I659</f>
        <v>719550</v>
      </c>
      <c r="M659" s="1249">
        <f>paypay!H659</f>
        <v>9</v>
      </c>
      <c r="N659" s="1249">
        <f>楽天!J659</f>
        <v>20873</v>
      </c>
      <c r="O659" s="1620">
        <f t="shared" si="6"/>
        <v>1402505</v>
      </c>
      <c r="P659" s="1272"/>
    </row>
    <row r="660" spans="1:16" ht="15.5">
      <c r="A660" s="1298"/>
      <c r="B660" s="1244">
        <v>46404</v>
      </c>
      <c r="C660" s="1248"/>
      <c r="D660" s="1248"/>
      <c r="E660" s="1248"/>
      <c r="F660" s="1618"/>
      <c r="G660" s="1618"/>
      <c r="H660" s="1618"/>
      <c r="I660" s="1619">
        <f t="shared" si="7"/>
        <v>0</v>
      </c>
      <c r="J660" s="1249">
        <f t="shared" si="8"/>
        <v>662073</v>
      </c>
      <c r="K660" s="1249">
        <f>UFJ!I660</f>
        <v>0</v>
      </c>
      <c r="L660" s="1249">
        <f>三井住友!I660</f>
        <v>719550</v>
      </c>
      <c r="M660" s="1249">
        <f>paypay!H660</f>
        <v>9</v>
      </c>
      <c r="N660" s="1249">
        <f>楽天!J660</f>
        <v>20873</v>
      </c>
      <c r="O660" s="1620">
        <f t="shared" si="6"/>
        <v>1402505</v>
      </c>
      <c r="P660" s="1272"/>
    </row>
    <row r="661" spans="1:16" ht="15.5">
      <c r="A661" s="1298"/>
      <c r="B661" s="1244">
        <v>46405</v>
      </c>
      <c r="C661" s="1248"/>
      <c r="D661" s="1248"/>
      <c r="E661" s="1248"/>
      <c r="F661" s="1618"/>
      <c r="G661" s="1618"/>
      <c r="H661" s="1618"/>
      <c r="I661" s="1619">
        <f t="shared" si="7"/>
        <v>0</v>
      </c>
      <c r="J661" s="1249">
        <f t="shared" si="8"/>
        <v>662073</v>
      </c>
      <c r="K661" s="1249">
        <f>UFJ!I661</f>
        <v>0</v>
      </c>
      <c r="L661" s="1249">
        <f>三井住友!I661</f>
        <v>719550</v>
      </c>
      <c r="M661" s="1249">
        <f>paypay!H661</f>
        <v>9</v>
      </c>
      <c r="N661" s="1249">
        <f>楽天!J661</f>
        <v>20873</v>
      </c>
      <c r="O661" s="1620">
        <f t="shared" si="6"/>
        <v>1402505</v>
      </c>
      <c r="P661" s="1272"/>
    </row>
    <row r="662" spans="1:16" ht="15.5">
      <c r="A662" s="1298"/>
      <c r="B662" s="1244">
        <v>46406</v>
      </c>
      <c r="C662" s="1248"/>
      <c r="D662" s="1248"/>
      <c r="E662" s="1248"/>
      <c r="F662" s="1618"/>
      <c r="G662" s="1618"/>
      <c r="H662" s="1618"/>
      <c r="I662" s="1619">
        <f t="shared" si="7"/>
        <v>0</v>
      </c>
      <c r="J662" s="1249">
        <f t="shared" si="8"/>
        <v>662073</v>
      </c>
      <c r="K662" s="1249">
        <f>UFJ!I662</f>
        <v>0</v>
      </c>
      <c r="L662" s="1249">
        <f>三井住友!I662</f>
        <v>719550</v>
      </c>
      <c r="M662" s="1249">
        <f>paypay!H662</f>
        <v>9</v>
      </c>
      <c r="N662" s="1249">
        <f>楽天!J662</f>
        <v>20873</v>
      </c>
      <c r="O662" s="1620">
        <f t="shared" si="6"/>
        <v>1402505</v>
      </c>
      <c r="P662" s="1272"/>
    </row>
    <row r="663" spans="1:16" ht="15.5">
      <c r="A663" s="1298"/>
      <c r="B663" s="1244">
        <v>46407</v>
      </c>
      <c r="C663" s="1248"/>
      <c r="D663" s="1248"/>
      <c r="E663" s="1248"/>
      <c r="F663" s="1618"/>
      <c r="G663" s="1618"/>
      <c r="H663" s="1618"/>
      <c r="I663" s="1619">
        <f t="shared" si="7"/>
        <v>0</v>
      </c>
      <c r="J663" s="1249">
        <f t="shared" si="8"/>
        <v>662073</v>
      </c>
      <c r="K663" s="1249">
        <f>UFJ!I663</f>
        <v>0</v>
      </c>
      <c r="L663" s="1249">
        <f>三井住友!I663</f>
        <v>719550</v>
      </c>
      <c r="M663" s="1249">
        <f>paypay!H663</f>
        <v>9</v>
      </c>
      <c r="N663" s="1249">
        <f>楽天!J663</f>
        <v>20873</v>
      </c>
      <c r="O663" s="1620">
        <f t="shared" si="6"/>
        <v>1402505</v>
      </c>
      <c r="P663" s="1272"/>
    </row>
    <row r="664" spans="1:16" ht="15.5">
      <c r="A664" s="1298"/>
      <c r="B664" s="1244">
        <v>46408</v>
      </c>
      <c r="C664" s="1248"/>
      <c r="D664" s="1248"/>
      <c r="E664" s="1248"/>
      <c r="F664" s="1618"/>
      <c r="G664" s="1618"/>
      <c r="H664" s="1618"/>
      <c r="I664" s="1619">
        <f t="shared" si="7"/>
        <v>0</v>
      </c>
      <c r="J664" s="1249">
        <f t="shared" si="8"/>
        <v>662073</v>
      </c>
      <c r="K664" s="1249">
        <f>UFJ!I664</f>
        <v>0</v>
      </c>
      <c r="L664" s="1249">
        <f>三井住友!I664</f>
        <v>719550</v>
      </c>
      <c r="M664" s="1249">
        <f>paypay!H664</f>
        <v>9</v>
      </c>
      <c r="N664" s="1249">
        <f>楽天!J664</f>
        <v>20873</v>
      </c>
      <c r="O664" s="1620">
        <f t="shared" si="6"/>
        <v>1402505</v>
      </c>
      <c r="P664" s="1272"/>
    </row>
    <row r="665" spans="1:16" ht="15.5">
      <c r="A665" s="1298"/>
      <c r="B665" s="1244">
        <v>46409</v>
      </c>
      <c r="C665" s="1248"/>
      <c r="D665" s="1248"/>
      <c r="E665" s="1248"/>
      <c r="F665" s="1618"/>
      <c r="G665" s="1618"/>
      <c r="H665" s="1618"/>
      <c r="I665" s="1619">
        <f t="shared" si="7"/>
        <v>0</v>
      </c>
      <c r="J665" s="1249">
        <f t="shared" si="8"/>
        <v>662073</v>
      </c>
      <c r="K665" s="1249">
        <f>UFJ!I665</f>
        <v>0</v>
      </c>
      <c r="L665" s="1249">
        <f>三井住友!I665</f>
        <v>719550</v>
      </c>
      <c r="M665" s="1249">
        <f>paypay!H665</f>
        <v>9</v>
      </c>
      <c r="N665" s="1249">
        <f>楽天!J665</f>
        <v>20873</v>
      </c>
      <c r="O665" s="1620">
        <f t="shared" si="6"/>
        <v>1402505</v>
      </c>
      <c r="P665" s="1272"/>
    </row>
    <row r="666" spans="1:16" ht="15.5">
      <c r="A666" s="1298"/>
      <c r="B666" s="1244">
        <v>46410</v>
      </c>
      <c r="C666" s="1248"/>
      <c r="D666" s="1248"/>
      <c r="E666" s="1248"/>
      <c r="F666" s="1618"/>
      <c r="G666" s="1618"/>
      <c r="H666" s="1618"/>
      <c r="I666" s="1619">
        <f t="shared" si="7"/>
        <v>0</v>
      </c>
      <c r="J666" s="1249">
        <f t="shared" si="8"/>
        <v>662073</v>
      </c>
      <c r="K666" s="1249">
        <f>UFJ!I666</f>
        <v>0</v>
      </c>
      <c r="L666" s="1249">
        <f>三井住友!I666</f>
        <v>719550</v>
      </c>
      <c r="M666" s="1249">
        <f>paypay!H666</f>
        <v>9</v>
      </c>
      <c r="N666" s="1249">
        <f>楽天!J666</f>
        <v>20873</v>
      </c>
      <c r="O666" s="1620">
        <f t="shared" si="6"/>
        <v>1402505</v>
      </c>
      <c r="P666" s="1272"/>
    </row>
    <row r="667" spans="1:16" ht="15.5">
      <c r="A667" s="1298"/>
      <c r="B667" s="1244">
        <v>46411</v>
      </c>
      <c r="C667" s="1248"/>
      <c r="D667" s="1248"/>
      <c r="E667" s="1248"/>
      <c r="F667" s="1618"/>
      <c r="G667" s="1618"/>
      <c r="H667" s="1618"/>
      <c r="I667" s="1619">
        <f t="shared" si="7"/>
        <v>0</v>
      </c>
      <c r="J667" s="1249">
        <f t="shared" si="8"/>
        <v>662073</v>
      </c>
      <c r="K667" s="1249">
        <f>UFJ!I667</f>
        <v>0</v>
      </c>
      <c r="L667" s="1249">
        <f>三井住友!I667</f>
        <v>719550</v>
      </c>
      <c r="M667" s="1249">
        <f>paypay!H667</f>
        <v>9</v>
      </c>
      <c r="N667" s="1249">
        <f>楽天!J667</f>
        <v>20873</v>
      </c>
      <c r="O667" s="1620">
        <f t="shared" si="6"/>
        <v>1402505</v>
      </c>
      <c r="P667" s="1272"/>
    </row>
    <row r="668" spans="1:16" ht="15.5">
      <c r="A668" s="1298"/>
      <c r="B668" s="1244">
        <v>46412</v>
      </c>
      <c r="C668" s="1248"/>
      <c r="D668" s="1248"/>
      <c r="E668" s="1248"/>
      <c r="F668" s="1618"/>
      <c r="G668" s="1618"/>
      <c r="H668" s="1618"/>
      <c r="I668" s="1619">
        <f t="shared" si="7"/>
        <v>0</v>
      </c>
      <c r="J668" s="1249">
        <f t="shared" si="8"/>
        <v>662073</v>
      </c>
      <c r="K668" s="1249">
        <f>UFJ!I668</f>
        <v>0</v>
      </c>
      <c r="L668" s="1249">
        <f>三井住友!I668</f>
        <v>719550</v>
      </c>
      <c r="M668" s="1249">
        <f>paypay!H668</f>
        <v>9</v>
      </c>
      <c r="N668" s="1249">
        <f>楽天!J668</f>
        <v>20873</v>
      </c>
      <c r="O668" s="1620">
        <f t="shared" si="6"/>
        <v>1402505</v>
      </c>
      <c r="P668" s="1272"/>
    </row>
    <row r="669" spans="1:16" ht="15.5">
      <c r="A669" s="1298"/>
      <c r="B669" s="1244">
        <v>46413</v>
      </c>
      <c r="C669" s="1248"/>
      <c r="D669" s="1629">
        <v>-10000</v>
      </c>
      <c r="E669" s="1248"/>
      <c r="F669" s="1618"/>
      <c r="G669" s="1618"/>
      <c r="H669" s="1618"/>
      <c r="I669" s="1619">
        <f t="shared" si="7"/>
        <v>-10000</v>
      </c>
      <c r="J669" s="1249">
        <f t="shared" si="8"/>
        <v>652073</v>
      </c>
      <c r="K669" s="1249">
        <f>UFJ!I669</f>
        <v>0</v>
      </c>
      <c r="L669" s="1249">
        <f>三井住友!I669</f>
        <v>719550</v>
      </c>
      <c r="M669" s="1249">
        <f>paypay!H669</f>
        <v>9</v>
      </c>
      <c r="N669" s="1249">
        <f>楽天!J669</f>
        <v>20873</v>
      </c>
      <c r="O669" s="1620">
        <f t="shared" si="6"/>
        <v>1392505</v>
      </c>
      <c r="P669" s="1272"/>
    </row>
    <row r="670" spans="1:16" ht="15.5">
      <c r="A670" s="1298"/>
      <c r="B670" s="1244">
        <v>46414</v>
      </c>
      <c r="C670" s="1248"/>
      <c r="D670" s="1621">
        <v>-129987</v>
      </c>
      <c r="E670" s="1248"/>
      <c r="F670" s="1618"/>
      <c r="G670" s="1618"/>
      <c r="H670" s="1618"/>
      <c r="I670" s="1619">
        <f t="shared" si="7"/>
        <v>-129987</v>
      </c>
      <c r="J670" s="1249">
        <f t="shared" si="8"/>
        <v>522086</v>
      </c>
      <c r="K670" s="1249">
        <f>UFJ!I670</f>
        <v>0</v>
      </c>
      <c r="L670" s="1249">
        <f>三井住友!I670</f>
        <v>519550</v>
      </c>
      <c r="M670" s="1249">
        <f>paypay!H670</f>
        <v>9</v>
      </c>
      <c r="N670" s="1249">
        <f>楽天!J670</f>
        <v>20873</v>
      </c>
      <c r="O670" s="1620">
        <f t="shared" si="6"/>
        <v>1062518</v>
      </c>
      <c r="P670" s="1272"/>
    </row>
    <row r="671" spans="1:16" ht="15.5">
      <c r="A671" s="1298"/>
      <c r="B671" s="1244">
        <v>46415</v>
      </c>
      <c r="C671" s="1248"/>
      <c r="D671" s="1248"/>
      <c r="E671" s="1248"/>
      <c r="F671" s="1618"/>
      <c r="G671" s="1618"/>
      <c r="H671" s="1618"/>
      <c r="I671" s="1619">
        <f t="shared" si="7"/>
        <v>0</v>
      </c>
      <c r="J671" s="1249">
        <f t="shared" si="8"/>
        <v>522086</v>
      </c>
      <c r="K671" s="1249">
        <f>UFJ!I671</f>
        <v>0</v>
      </c>
      <c r="L671" s="1249">
        <f>三井住友!I671</f>
        <v>519550</v>
      </c>
      <c r="M671" s="1249">
        <f>paypay!H671</f>
        <v>9</v>
      </c>
      <c r="N671" s="1249">
        <f>楽天!J671</f>
        <v>20873</v>
      </c>
      <c r="O671" s="1620">
        <f t="shared" si="6"/>
        <v>1062518</v>
      </c>
      <c r="P671" s="1272"/>
    </row>
    <row r="672" spans="1:16" ht="15.5">
      <c r="A672" s="1298"/>
      <c r="B672" s="1244">
        <v>46416</v>
      </c>
      <c r="C672" s="1248"/>
      <c r="D672" s="1248"/>
      <c r="E672" s="1248"/>
      <c r="F672" s="1618"/>
      <c r="G672" s="1618"/>
      <c r="H672" s="1618"/>
      <c r="I672" s="1619">
        <f t="shared" si="7"/>
        <v>0</v>
      </c>
      <c r="J672" s="1249">
        <f t="shared" si="8"/>
        <v>522086</v>
      </c>
      <c r="K672" s="1249">
        <f>UFJ!I672</f>
        <v>0</v>
      </c>
      <c r="L672" s="1249">
        <f>三井住友!I672</f>
        <v>519550</v>
      </c>
      <c r="M672" s="1249">
        <f>paypay!H672</f>
        <v>9</v>
      </c>
      <c r="N672" s="1249">
        <f>楽天!J672</f>
        <v>20873</v>
      </c>
      <c r="O672" s="1620">
        <f t="shared" si="6"/>
        <v>1062518</v>
      </c>
      <c r="P672" s="1272"/>
    </row>
    <row r="673" spans="1:16" ht="15.5">
      <c r="A673" s="1298"/>
      <c r="B673" s="1244">
        <v>46417</v>
      </c>
      <c r="C673" s="1248"/>
      <c r="D673" s="1248"/>
      <c r="E673" s="1248"/>
      <c r="F673" s="1618"/>
      <c r="G673" s="1618"/>
      <c r="H673" s="1618"/>
      <c r="I673" s="1619">
        <f t="shared" si="7"/>
        <v>0</v>
      </c>
      <c r="J673" s="1249">
        <f t="shared" si="8"/>
        <v>522086</v>
      </c>
      <c r="K673" s="1249">
        <f>UFJ!I673</f>
        <v>0</v>
      </c>
      <c r="L673" s="1249">
        <f>三井住友!I673</f>
        <v>519550</v>
      </c>
      <c r="M673" s="1249">
        <f>paypay!H673</f>
        <v>9</v>
      </c>
      <c r="N673" s="1249">
        <f>楽天!J673</f>
        <v>20873</v>
      </c>
      <c r="O673" s="1620">
        <f t="shared" si="6"/>
        <v>1062518</v>
      </c>
      <c r="P673" s="1272"/>
    </row>
    <row r="674" spans="1:16" ht="15.5">
      <c r="A674" s="1298"/>
      <c r="B674" s="1259">
        <v>46418</v>
      </c>
      <c r="C674" s="1263"/>
      <c r="D674" s="1263"/>
      <c r="E674" s="1263"/>
      <c r="F674" s="1622"/>
      <c r="G674" s="1622"/>
      <c r="H674" s="1622"/>
      <c r="I674" s="1623">
        <f t="shared" si="7"/>
        <v>0</v>
      </c>
      <c r="J674" s="1264">
        <f t="shared" si="8"/>
        <v>522086</v>
      </c>
      <c r="K674" s="1264">
        <f>UFJ!I674</f>
        <v>0</v>
      </c>
      <c r="L674" s="1264">
        <f>三井住友!I674</f>
        <v>519550</v>
      </c>
      <c r="M674" s="1264">
        <f>paypay!H674</f>
        <v>9</v>
      </c>
      <c r="N674" s="1264">
        <f>楽天!J674</f>
        <v>20873</v>
      </c>
      <c r="O674" s="1624">
        <f t="shared" si="6"/>
        <v>1062518</v>
      </c>
      <c r="P674" s="1272"/>
    </row>
    <row r="675" spans="1:16" ht="15.5">
      <c r="A675" s="1298"/>
      <c r="B675" s="1244">
        <v>46419</v>
      </c>
      <c r="C675" s="1248"/>
      <c r="D675" s="1248"/>
      <c r="E675" s="1248"/>
      <c r="F675" s="1618"/>
      <c r="G675" s="1618"/>
      <c r="H675" s="1618"/>
      <c r="I675" s="1619">
        <f t="shared" si="7"/>
        <v>0</v>
      </c>
      <c r="J675" s="1249">
        <f t="shared" si="8"/>
        <v>522086</v>
      </c>
      <c r="K675" s="1249">
        <f>UFJ!I675</f>
        <v>0</v>
      </c>
      <c r="L675" s="1249">
        <f>三井住友!I675</f>
        <v>519550</v>
      </c>
      <c r="M675" s="1249">
        <f>paypay!H675</f>
        <v>9</v>
      </c>
      <c r="N675" s="1249">
        <f>楽天!J675</f>
        <v>20873</v>
      </c>
      <c r="O675" s="1620">
        <f t="shared" si="6"/>
        <v>1062518</v>
      </c>
      <c r="P675" s="1272"/>
    </row>
    <row r="676" spans="1:16" ht="15.5">
      <c r="A676" s="1298"/>
      <c r="B676" s="1244">
        <v>46420</v>
      </c>
      <c r="C676" s="1248"/>
      <c r="D676" s="1248"/>
      <c r="E676" s="1248"/>
      <c r="F676" s="1618"/>
      <c r="G676" s="1618"/>
      <c r="H676" s="1618"/>
      <c r="I676" s="1619">
        <f t="shared" si="7"/>
        <v>0</v>
      </c>
      <c r="J676" s="1249">
        <f t="shared" si="8"/>
        <v>522086</v>
      </c>
      <c r="K676" s="1249">
        <f>UFJ!I676</f>
        <v>0</v>
      </c>
      <c r="L676" s="1249">
        <f>三井住友!I676</f>
        <v>519550</v>
      </c>
      <c r="M676" s="1249">
        <f>paypay!H676</f>
        <v>9</v>
      </c>
      <c r="N676" s="1249">
        <f>楽天!J676</f>
        <v>20873</v>
      </c>
      <c r="O676" s="1620">
        <f t="shared" si="6"/>
        <v>1062518</v>
      </c>
      <c r="P676" s="1272"/>
    </row>
    <row r="677" spans="1:16" ht="15.5">
      <c r="A677" s="1298"/>
      <c r="B677" s="1244">
        <v>46421</v>
      </c>
      <c r="C677" s="1248"/>
      <c r="D677" s="1248"/>
      <c r="E677" s="1248"/>
      <c r="F677" s="1618"/>
      <c r="G677" s="1618"/>
      <c r="H677" s="1618"/>
      <c r="I677" s="1619">
        <f t="shared" si="7"/>
        <v>0</v>
      </c>
      <c r="J677" s="1249">
        <f t="shared" si="8"/>
        <v>522086</v>
      </c>
      <c r="K677" s="1249">
        <f>UFJ!I677</f>
        <v>0</v>
      </c>
      <c r="L677" s="1249">
        <f>三井住友!I677</f>
        <v>519550</v>
      </c>
      <c r="M677" s="1249">
        <f>paypay!H677</f>
        <v>9</v>
      </c>
      <c r="N677" s="1249">
        <f>楽天!J677</f>
        <v>20873</v>
      </c>
      <c r="O677" s="1620">
        <f t="shared" si="6"/>
        <v>1062518</v>
      </c>
      <c r="P677" s="1272"/>
    </row>
    <row r="678" spans="1:16" ht="15.5">
      <c r="A678" s="1298"/>
      <c r="B678" s="1244">
        <v>46422</v>
      </c>
      <c r="C678" s="1248"/>
      <c r="D678" s="1248"/>
      <c r="E678" s="1248"/>
      <c r="F678" s="1618"/>
      <c r="G678" s="1618"/>
      <c r="H678" s="1618"/>
      <c r="I678" s="1619">
        <f t="shared" si="7"/>
        <v>0</v>
      </c>
      <c r="J678" s="1249">
        <f t="shared" si="8"/>
        <v>522086</v>
      </c>
      <c r="K678" s="1249">
        <f>UFJ!I678</f>
        <v>0</v>
      </c>
      <c r="L678" s="1249">
        <f>三井住友!I678</f>
        <v>519550</v>
      </c>
      <c r="M678" s="1249">
        <f>paypay!H678</f>
        <v>9</v>
      </c>
      <c r="N678" s="1249">
        <f>楽天!J678</f>
        <v>20873</v>
      </c>
      <c r="O678" s="1620">
        <f t="shared" si="6"/>
        <v>1062518</v>
      </c>
      <c r="P678" s="1272"/>
    </row>
    <row r="679" spans="1:16" ht="15.5">
      <c r="A679" s="1298"/>
      <c r="B679" s="1244">
        <v>46423</v>
      </c>
      <c r="C679" s="1248"/>
      <c r="D679" s="1248"/>
      <c r="E679" s="1248"/>
      <c r="F679" s="1618"/>
      <c r="G679" s="1618"/>
      <c r="H679" s="1618"/>
      <c r="I679" s="1619">
        <f t="shared" si="7"/>
        <v>0</v>
      </c>
      <c r="J679" s="1249">
        <f t="shared" si="8"/>
        <v>522086</v>
      </c>
      <c r="K679" s="1249">
        <f>UFJ!I679</f>
        <v>0</v>
      </c>
      <c r="L679" s="1249">
        <f>三井住友!I679</f>
        <v>519550</v>
      </c>
      <c r="M679" s="1249">
        <f>paypay!H679</f>
        <v>9</v>
      </c>
      <c r="N679" s="1249">
        <f>楽天!J679</f>
        <v>20873</v>
      </c>
      <c r="O679" s="1620">
        <f t="shared" si="6"/>
        <v>1062518</v>
      </c>
      <c r="P679" s="1272"/>
    </row>
    <row r="680" spans="1:16" ht="15.5">
      <c r="A680" s="1298"/>
      <c r="B680" s="1244">
        <v>46424</v>
      </c>
      <c r="C680" s="1248"/>
      <c r="D680" s="1248"/>
      <c r="E680" s="1248"/>
      <c r="F680" s="1618"/>
      <c r="G680" s="1618"/>
      <c r="H680" s="1618"/>
      <c r="I680" s="1619">
        <f t="shared" si="7"/>
        <v>0</v>
      </c>
      <c r="J680" s="1249">
        <f t="shared" si="8"/>
        <v>522086</v>
      </c>
      <c r="K680" s="1249">
        <f>UFJ!I680</f>
        <v>0</v>
      </c>
      <c r="L680" s="1249">
        <f>三井住友!I680</f>
        <v>519550</v>
      </c>
      <c r="M680" s="1249">
        <f>paypay!H680</f>
        <v>9</v>
      </c>
      <c r="N680" s="1249">
        <f>楽天!J680</f>
        <v>20873</v>
      </c>
      <c r="O680" s="1620">
        <f t="shared" si="6"/>
        <v>1062518</v>
      </c>
      <c r="P680" s="1272"/>
    </row>
    <row r="681" spans="1:16" ht="15.5">
      <c r="A681" s="1298"/>
      <c r="B681" s="1244">
        <v>46425</v>
      </c>
      <c r="C681" s="1248"/>
      <c r="D681" s="1248"/>
      <c r="E681" s="1248"/>
      <c r="F681" s="1618"/>
      <c r="G681" s="1618"/>
      <c r="H681" s="1618"/>
      <c r="I681" s="1619">
        <f t="shared" si="7"/>
        <v>0</v>
      </c>
      <c r="J681" s="1249">
        <f t="shared" si="8"/>
        <v>522086</v>
      </c>
      <c r="K681" s="1249">
        <f>UFJ!I681</f>
        <v>0</v>
      </c>
      <c r="L681" s="1249">
        <f>三井住友!I681</f>
        <v>519550</v>
      </c>
      <c r="M681" s="1249">
        <f>paypay!H681</f>
        <v>9</v>
      </c>
      <c r="N681" s="1249">
        <f>楽天!J681</f>
        <v>20873</v>
      </c>
      <c r="O681" s="1620">
        <f t="shared" si="6"/>
        <v>1062518</v>
      </c>
      <c r="P681" s="1272"/>
    </row>
    <row r="682" spans="1:16" ht="15.5">
      <c r="A682" s="1298"/>
      <c r="B682" s="1244">
        <v>46426</v>
      </c>
      <c r="C682" s="1248"/>
      <c r="D682" s="1248"/>
      <c r="E682" s="1248"/>
      <c r="F682" s="1618"/>
      <c r="G682" s="1618"/>
      <c r="H682" s="1618"/>
      <c r="I682" s="1619">
        <f t="shared" si="7"/>
        <v>0</v>
      </c>
      <c r="J682" s="1249">
        <f t="shared" si="8"/>
        <v>522086</v>
      </c>
      <c r="K682" s="1249">
        <f>UFJ!I682</f>
        <v>0</v>
      </c>
      <c r="L682" s="1249">
        <f>三井住友!I682</f>
        <v>519550</v>
      </c>
      <c r="M682" s="1249">
        <f>paypay!H682</f>
        <v>9</v>
      </c>
      <c r="N682" s="1249">
        <f>楽天!J682</f>
        <v>20873</v>
      </c>
      <c r="O682" s="1620">
        <f t="shared" si="6"/>
        <v>1062518</v>
      </c>
      <c r="P682" s="1272"/>
    </row>
    <row r="683" spans="1:16" ht="15.5">
      <c r="A683" s="1298"/>
      <c r="B683" s="1244">
        <v>46427</v>
      </c>
      <c r="C683" s="1248"/>
      <c r="D683" s="1248"/>
      <c r="E683" s="1248"/>
      <c r="F683" s="1618"/>
      <c r="G683" s="1618"/>
      <c r="H683" s="1618"/>
      <c r="I683" s="1619">
        <f t="shared" si="7"/>
        <v>0</v>
      </c>
      <c r="J683" s="1249">
        <f t="shared" si="8"/>
        <v>522086</v>
      </c>
      <c r="K683" s="1249">
        <f>UFJ!I683</f>
        <v>0</v>
      </c>
      <c r="L683" s="1249">
        <f>三井住友!I683</f>
        <v>519550</v>
      </c>
      <c r="M683" s="1249">
        <f>paypay!H683</f>
        <v>9</v>
      </c>
      <c r="N683" s="1249">
        <f>楽天!J683</f>
        <v>20873</v>
      </c>
      <c r="O683" s="1620">
        <f t="shared" si="6"/>
        <v>1062518</v>
      </c>
      <c r="P683" s="1272"/>
    </row>
    <row r="684" spans="1:16" ht="15.5">
      <c r="A684" s="1298"/>
      <c r="B684" s="1244">
        <v>46428</v>
      </c>
      <c r="C684" s="1248"/>
      <c r="D684" s="1248"/>
      <c r="E684" s="1248"/>
      <c r="F684" s="1618"/>
      <c r="G684" s="1618"/>
      <c r="H684" s="1618"/>
      <c r="I684" s="1619">
        <f t="shared" si="7"/>
        <v>0</v>
      </c>
      <c r="J684" s="1249">
        <f t="shared" si="8"/>
        <v>522086</v>
      </c>
      <c r="K684" s="1249">
        <f>UFJ!I684</f>
        <v>0</v>
      </c>
      <c r="L684" s="1249">
        <f>三井住友!I684</f>
        <v>519550</v>
      </c>
      <c r="M684" s="1249">
        <f>paypay!H684</f>
        <v>9</v>
      </c>
      <c r="N684" s="1249">
        <f>楽天!J684</f>
        <v>20873</v>
      </c>
      <c r="O684" s="1620">
        <f t="shared" si="6"/>
        <v>1062518</v>
      </c>
      <c r="P684" s="1272"/>
    </row>
    <row r="685" spans="1:16" ht="15.5">
      <c r="A685" s="1298"/>
      <c r="B685" s="1244">
        <v>46429</v>
      </c>
      <c r="C685" s="1248"/>
      <c r="D685" s="1248"/>
      <c r="E685" s="1248"/>
      <c r="F685" s="1618"/>
      <c r="G685" s="1618"/>
      <c r="H685" s="1618"/>
      <c r="I685" s="1619">
        <f t="shared" si="7"/>
        <v>0</v>
      </c>
      <c r="J685" s="1249">
        <f t="shared" si="8"/>
        <v>522086</v>
      </c>
      <c r="K685" s="1249">
        <f>UFJ!I685</f>
        <v>0</v>
      </c>
      <c r="L685" s="1249">
        <f>三井住友!I685</f>
        <v>519550</v>
      </c>
      <c r="M685" s="1249">
        <f>paypay!H685</f>
        <v>9</v>
      </c>
      <c r="N685" s="1249">
        <f>楽天!J685</f>
        <v>20873</v>
      </c>
      <c r="O685" s="1620">
        <f t="shared" si="6"/>
        <v>1062518</v>
      </c>
      <c r="P685" s="1272"/>
    </row>
    <row r="686" spans="1:16" ht="15.5">
      <c r="A686" s="1298"/>
      <c r="B686" s="1244">
        <v>46430</v>
      </c>
      <c r="C686" s="1248"/>
      <c r="D686" s="1248"/>
      <c r="E686" s="1248"/>
      <c r="F686" s="1618"/>
      <c r="G686" s="1618"/>
      <c r="H686" s="1618"/>
      <c r="I686" s="1619">
        <f t="shared" si="7"/>
        <v>0</v>
      </c>
      <c r="J686" s="1249">
        <f t="shared" si="8"/>
        <v>522086</v>
      </c>
      <c r="K686" s="1249">
        <f>UFJ!I686</f>
        <v>0</v>
      </c>
      <c r="L686" s="1249">
        <f>三井住友!I686</f>
        <v>519550</v>
      </c>
      <c r="M686" s="1249">
        <f>paypay!H686</f>
        <v>9</v>
      </c>
      <c r="N686" s="1249">
        <f>楽天!J686</f>
        <v>20873</v>
      </c>
      <c r="O686" s="1620">
        <f t="shared" si="6"/>
        <v>1062518</v>
      </c>
      <c r="P686" s="1272"/>
    </row>
    <row r="687" spans="1:16" ht="15.5">
      <c r="A687" s="1298"/>
      <c r="B687" s="1244">
        <v>46431</v>
      </c>
      <c r="C687" s="1248"/>
      <c r="D687" s="1248"/>
      <c r="E687" s="1248"/>
      <c r="F687" s="1618"/>
      <c r="G687" s="1618"/>
      <c r="H687" s="1618"/>
      <c r="I687" s="1619">
        <f t="shared" si="7"/>
        <v>0</v>
      </c>
      <c r="J687" s="1249">
        <f t="shared" si="8"/>
        <v>522086</v>
      </c>
      <c r="K687" s="1249">
        <f>UFJ!I687</f>
        <v>0</v>
      </c>
      <c r="L687" s="1249">
        <f>三井住友!I687</f>
        <v>519550</v>
      </c>
      <c r="M687" s="1249">
        <f>paypay!H687</f>
        <v>9</v>
      </c>
      <c r="N687" s="1249">
        <f>楽天!J687</f>
        <v>20873</v>
      </c>
      <c r="O687" s="1620">
        <f t="shared" si="6"/>
        <v>1062518</v>
      </c>
      <c r="P687" s="1272"/>
    </row>
    <row r="688" spans="1:16" ht="15.5">
      <c r="A688" s="1298"/>
      <c r="B688" s="1244">
        <v>46432</v>
      </c>
      <c r="C688" s="1248"/>
      <c r="D688" s="1248"/>
      <c r="E688" s="1248"/>
      <c r="F688" s="1618"/>
      <c r="G688" s="1618"/>
      <c r="H688" s="1618"/>
      <c r="I688" s="1619">
        <f t="shared" si="7"/>
        <v>0</v>
      </c>
      <c r="J688" s="1249">
        <f t="shared" si="8"/>
        <v>522086</v>
      </c>
      <c r="K688" s="1249">
        <f>UFJ!I688</f>
        <v>0</v>
      </c>
      <c r="L688" s="1249">
        <f>三井住友!I688</f>
        <v>519550</v>
      </c>
      <c r="M688" s="1249">
        <f>paypay!H688</f>
        <v>9</v>
      </c>
      <c r="N688" s="1249">
        <f>楽天!J688</f>
        <v>20873</v>
      </c>
      <c r="O688" s="1620">
        <f t="shared" si="6"/>
        <v>1062518</v>
      </c>
      <c r="P688" s="1272"/>
    </row>
    <row r="689" spans="1:16" ht="15.5">
      <c r="A689" s="1298"/>
      <c r="B689" s="1244">
        <v>46433</v>
      </c>
      <c r="C689" s="1626">
        <v>-300110</v>
      </c>
      <c r="D689" s="1248"/>
      <c r="E689" s="1248"/>
      <c r="F689" s="1618"/>
      <c r="G689" s="1626">
        <v>460000</v>
      </c>
      <c r="H689" s="1618"/>
      <c r="I689" s="1619">
        <f t="shared" si="7"/>
        <v>159890</v>
      </c>
      <c r="J689" s="1249">
        <f t="shared" si="8"/>
        <v>681976</v>
      </c>
      <c r="K689" s="1249">
        <f>UFJ!I689</f>
        <v>0</v>
      </c>
      <c r="L689" s="1249">
        <f>三井住友!I689</f>
        <v>819550</v>
      </c>
      <c r="M689" s="1249">
        <f>paypay!H689</f>
        <v>9</v>
      </c>
      <c r="N689" s="1249">
        <f>楽天!J689</f>
        <v>20873</v>
      </c>
      <c r="O689" s="1620">
        <f t="shared" si="6"/>
        <v>1522408</v>
      </c>
      <c r="P689" s="1272"/>
    </row>
    <row r="690" spans="1:16" ht="15.5">
      <c r="A690" s="1298"/>
      <c r="B690" s="1244">
        <v>46434</v>
      </c>
      <c r="C690" s="1248"/>
      <c r="D690" s="1248"/>
      <c r="E690" s="1248"/>
      <c r="F690" s="1618"/>
      <c r="G690" s="1618"/>
      <c r="H690" s="1618"/>
      <c r="I690" s="1619">
        <f t="shared" si="7"/>
        <v>0</v>
      </c>
      <c r="J690" s="1249">
        <f t="shared" si="8"/>
        <v>681976</v>
      </c>
      <c r="K690" s="1249">
        <f>UFJ!I690</f>
        <v>0</v>
      </c>
      <c r="L690" s="1249">
        <f>三井住友!I690</f>
        <v>819550</v>
      </c>
      <c r="M690" s="1249">
        <f>paypay!H690</f>
        <v>9</v>
      </c>
      <c r="N690" s="1249">
        <f>楽天!J690</f>
        <v>20873</v>
      </c>
      <c r="O690" s="1620">
        <f t="shared" si="6"/>
        <v>1522408</v>
      </c>
      <c r="P690" s="1272"/>
    </row>
    <row r="691" spans="1:16" ht="15.5">
      <c r="A691" s="1298"/>
      <c r="B691" s="1244">
        <v>46435</v>
      </c>
      <c r="C691" s="1248"/>
      <c r="D691" s="1248"/>
      <c r="E691" s="1248"/>
      <c r="F691" s="1618"/>
      <c r="G691" s="1618"/>
      <c r="H691" s="1618"/>
      <c r="I691" s="1619">
        <f t="shared" si="7"/>
        <v>0</v>
      </c>
      <c r="J691" s="1249">
        <f t="shared" si="8"/>
        <v>681976</v>
      </c>
      <c r="K691" s="1249">
        <f>UFJ!I691</f>
        <v>0</v>
      </c>
      <c r="L691" s="1249">
        <f>三井住友!I691</f>
        <v>819550</v>
      </c>
      <c r="M691" s="1249">
        <f>paypay!H691</f>
        <v>9</v>
      </c>
      <c r="N691" s="1249">
        <f>楽天!J691</f>
        <v>20873</v>
      </c>
      <c r="O691" s="1620">
        <f t="shared" si="6"/>
        <v>1522408</v>
      </c>
      <c r="P691" s="1272"/>
    </row>
    <row r="692" spans="1:16" ht="15.5">
      <c r="A692" s="1298"/>
      <c r="B692" s="1244">
        <v>46436</v>
      </c>
      <c r="C692" s="1248"/>
      <c r="D692" s="1248"/>
      <c r="E692" s="1248"/>
      <c r="F692" s="1618"/>
      <c r="G692" s="1618"/>
      <c r="H692" s="1618"/>
      <c r="I692" s="1619">
        <f t="shared" si="7"/>
        <v>0</v>
      </c>
      <c r="J692" s="1249">
        <f t="shared" si="8"/>
        <v>681976</v>
      </c>
      <c r="K692" s="1249">
        <f>UFJ!I692</f>
        <v>0</v>
      </c>
      <c r="L692" s="1249">
        <f>三井住友!I692</f>
        <v>819550</v>
      </c>
      <c r="M692" s="1249">
        <f>paypay!H692</f>
        <v>9</v>
      </c>
      <c r="N692" s="1249">
        <f>楽天!J692</f>
        <v>20873</v>
      </c>
      <c r="O692" s="1620">
        <f t="shared" si="6"/>
        <v>1522408</v>
      </c>
      <c r="P692" s="1272"/>
    </row>
    <row r="693" spans="1:16" ht="15.5">
      <c r="A693" s="1298"/>
      <c r="B693" s="1244">
        <v>46437</v>
      </c>
      <c r="C693" s="1248"/>
      <c r="D693" s="1248"/>
      <c r="E693" s="1248"/>
      <c r="F693" s="1618"/>
      <c r="G693" s="1618"/>
      <c r="H693" s="1618"/>
      <c r="I693" s="1619">
        <f t="shared" si="7"/>
        <v>0</v>
      </c>
      <c r="J693" s="1249">
        <f t="shared" si="8"/>
        <v>681976</v>
      </c>
      <c r="K693" s="1249">
        <f>UFJ!I693</f>
        <v>0</v>
      </c>
      <c r="L693" s="1249">
        <f>三井住友!I693</f>
        <v>819550</v>
      </c>
      <c r="M693" s="1249">
        <f>paypay!H693</f>
        <v>9</v>
      </c>
      <c r="N693" s="1249">
        <f>楽天!J693</f>
        <v>20873</v>
      </c>
      <c r="O693" s="1620">
        <f t="shared" si="6"/>
        <v>1522408</v>
      </c>
      <c r="P693" s="1272"/>
    </row>
    <row r="694" spans="1:16" ht="15.5">
      <c r="A694" s="1298"/>
      <c r="B694" s="1244">
        <v>46438</v>
      </c>
      <c r="C694" s="1248"/>
      <c r="D694" s="1248"/>
      <c r="E694" s="1248"/>
      <c r="F694" s="1618"/>
      <c r="G694" s="1618"/>
      <c r="H694" s="1618"/>
      <c r="I694" s="1619">
        <f t="shared" si="7"/>
        <v>0</v>
      </c>
      <c r="J694" s="1249">
        <f t="shared" si="8"/>
        <v>681976</v>
      </c>
      <c r="K694" s="1249">
        <f>UFJ!I694</f>
        <v>0</v>
      </c>
      <c r="L694" s="1249">
        <f>三井住友!I694</f>
        <v>819550</v>
      </c>
      <c r="M694" s="1249">
        <f>paypay!H694</f>
        <v>9</v>
      </c>
      <c r="N694" s="1249">
        <f>楽天!J694</f>
        <v>20873</v>
      </c>
      <c r="O694" s="1620">
        <f t="shared" si="6"/>
        <v>1522408</v>
      </c>
      <c r="P694" s="1272"/>
    </row>
    <row r="695" spans="1:16" ht="15.5">
      <c r="A695" s="1298"/>
      <c r="B695" s="1244">
        <v>46439</v>
      </c>
      <c r="C695" s="1248"/>
      <c r="D695" s="1248"/>
      <c r="E695" s="1248"/>
      <c r="F695" s="1618"/>
      <c r="G695" s="1618"/>
      <c r="H695" s="1618"/>
      <c r="I695" s="1619">
        <f t="shared" si="7"/>
        <v>0</v>
      </c>
      <c r="J695" s="1249">
        <f t="shared" si="8"/>
        <v>681976</v>
      </c>
      <c r="K695" s="1249">
        <f>UFJ!I695</f>
        <v>0</v>
      </c>
      <c r="L695" s="1249">
        <f>三井住友!I695</f>
        <v>819550</v>
      </c>
      <c r="M695" s="1249">
        <f>paypay!H695</f>
        <v>9</v>
      </c>
      <c r="N695" s="1249">
        <f>楽天!J695</f>
        <v>20873</v>
      </c>
      <c r="O695" s="1620">
        <f t="shared" si="6"/>
        <v>1522408</v>
      </c>
      <c r="P695" s="1272"/>
    </row>
    <row r="696" spans="1:16" ht="15.5">
      <c r="A696" s="1298"/>
      <c r="B696" s="1244">
        <v>46440</v>
      </c>
      <c r="C696" s="1248"/>
      <c r="D696" s="1248"/>
      <c r="E696" s="1248"/>
      <c r="F696" s="1618"/>
      <c r="G696" s="1618"/>
      <c r="H696" s="1618"/>
      <c r="I696" s="1619">
        <f t="shared" si="7"/>
        <v>0</v>
      </c>
      <c r="J696" s="1249">
        <f t="shared" si="8"/>
        <v>681976</v>
      </c>
      <c r="K696" s="1249">
        <f>UFJ!I696</f>
        <v>0</v>
      </c>
      <c r="L696" s="1249">
        <f>三井住友!I696</f>
        <v>819550</v>
      </c>
      <c r="M696" s="1249">
        <f>paypay!H696</f>
        <v>9</v>
      </c>
      <c r="N696" s="1249">
        <f>楽天!J696</f>
        <v>20873</v>
      </c>
      <c r="O696" s="1620">
        <f t="shared" si="6"/>
        <v>1522408</v>
      </c>
      <c r="P696" s="1272"/>
    </row>
    <row r="697" spans="1:16" ht="15.5">
      <c r="A697" s="1298"/>
      <c r="B697" s="1244">
        <v>46441</v>
      </c>
      <c r="C697" s="1248"/>
      <c r="D697" s="1248"/>
      <c r="E697" s="1248"/>
      <c r="F697" s="1618"/>
      <c r="G697" s="1618"/>
      <c r="H697" s="1618"/>
      <c r="I697" s="1619">
        <f t="shared" si="7"/>
        <v>0</v>
      </c>
      <c r="J697" s="1249">
        <f t="shared" si="8"/>
        <v>681976</v>
      </c>
      <c r="K697" s="1249">
        <f>UFJ!I697</f>
        <v>0</v>
      </c>
      <c r="L697" s="1249">
        <f>三井住友!I697</f>
        <v>819550</v>
      </c>
      <c r="M697" s="1249">
        <f>paypay!H697</f>
        <v>9</v>
      </c>
      <c r="N697" s="1249">
        <f>楽天!J697</f>
        <v>20873</v>
      </c>
      <c r="O697" s="1620">
        <f t="shared" si="6"/>
        <v>1522408</v>
      </c>
      <c r="P697" s="1272"/>
    </row>
    <row r="698" spans="1:16" ht="15.5">
      <c r="A698" s="1298"/>
      <c r="B698" s="1244">
        <v>46442</v>
      </c>
      <c r="C698" s="1248"/>
      <c r="D698" s="1248"/>
      <c r="E698" s="1248"/>
      <c r="F698" s="1618"/>
      <c r="G698" s="1618"/>
      <c r="H698" s="1618"/>
      <c r="I698" s="1619">
        <f t="shared" si="7"/>
        <v>0</v>
      </c>
      <c r="J698" s="1249">
        <f t="shared" si="8"/>
        <v>681976</v>
      </c>
      <c r="K698" s="1249">
        <f>UFJ!I698</f>
        <v>0</v>
      </c>
      <c r="L698" s="1249">
        <f>三井住友!I698</f>
        <v>819550</v>
      </c>
      <c r="M698" s="1249">
        <f>paypay!H698</f>
        <v>9</v>
      </c>
      <c r="N698" s="1249">
        <f>楽天!J698</f>
        <v>20873</v>
      </c>
      <c r="O698" s="1620">
        <f t="shared" si="6"/>
        <v>1522408</v>
      </c>
      <c r="P698" s="1272"/>
    </row>
    <row r="699" spans="1:16" ht="15.5">
      <c r="A699" s="1298"/>
      <c r="B699" s="1244">
        <v>46443</v>
      </c>
      <c r="C699" s="1248"/>
      <c r="D699" s="1248"/>
      <c r="E699" s="1248"/>
      <c r="F699" s="1618"/>
      <c r="G699" s="1618"/>
      <c r="H699" s="1618"/>
      <c r="I699" s="1619">
        <f t="shared" si="7"/>
        <v>0</v>
      </c>
      <c r="J699" s="1249">
        <f t="shared" si="8"/>
        <v>681976</v>
      </c>
      <c r="K699" s="1249">
        <f>UFJ!I699</f>
        <v>0</v>
      </c>
      <c r="L699" s="1249">
        <f>三井住友!I699</f>
        <v>819550</v>
      </c>
      <c r="M699" s="1249">
        <f>paypay!H699</f>
        <v>9</v>
      </c>
      <c r="N699" s="1249">
        <f>楽天!J699</f>
        <v>20873</v>
      </c>
      <c r="O699" s="1620">
        <f t="shared" si="6"/>
        <v>1522408</v>
      </c>
      <c r="P699" s="1272"/>
    </row>
    <row r="700" spans="1:16" ht="15.5">
      <c r="A700" s="1298"/>
      <c r="B700" s="1244">
        <v>46444</v>
      </c>
      <c r="C700" s="1248"/>
      <c r="D700" s="1629">
        <v>-10000</v>
      </c>
      <c r="E700" s="1248"/>
      <c r="F700" s="1618"/>
      <c r="G700" s="1618"/>
      <c r="H700" s="1618"/>
      <c r="I700" s="1619">
        <f t="shared" si="7"/>
        <v>-10000</v>
      </c>
      <c r="J700" s="1249">
        <f t="shared" si="8"/>
        <v>671976</v>
      </c>
      <c r="K700" s="1249">
        <f>UFJ!I700</f>
        <v>0</v>
      </c>
      <c r="L700" s="1249">
        <f>三井住友!I700</f>
        <v>819550</v>
      </c>
      <c r="M700" s="1249">
        <f>paypay!H700</f>
        <v>9</v>
      </c>
      <c r="N700" s="1249">
        <f>楽天!J700</f>
        <v>20873</v>
      </c>
      <c r="O700" s="1620">
        <f t="shared" si="6"/>
        <v>1512408</v>
      </c>
      <c r="P700" s="1272"/>
    </row>
    <row r="701" spans="1:16" ht="15.5">
      <c r="A701" s="1298"/>
      <c r="B701" s="1244">
        <v>46445</v>
      </c>
      <c r="C701" s="1248"/>
      <c r="D701" s="1621">
        <v>-129987</v>
      </c>
      <c r="E701" s="1248"/>
      <c r="F701" s="1618"/>
      <c r="G701" s="1618"/>
      <c r="H701" s="1618"/>
      <c r="I701" s="1619">
        <f t="shared" si="7"/>
        <v>-129987</v>
      </c>
      <c r="J701" s="1249">
        <f t="shared" si="8"/>
        <v>541989</v>
      </c>
      <c r="K701" s="1249">
        <f>UFJ!I701</f>
        <v>0</v>
      </c>
      <c r="L701" s="1249">
        <f>三井住友!I701</f>
        <v>619550</v>
      </c>
      <c r="M701" s="1249">
        <f>paypay!H701</f>
        <v>9</v>
      </c>
      <c r="N701" s="1249">
        <f>楽天!J701</f>
        <v>20873</v>
      </c>
      <c r="O701" s="1620">
        <f t="shared" si="6"/>
        <v>1182421</v>
      </c>
      <c r="P701" s="1272"/>
    </row>
    <row r="702" spans="1:16" ht="15.5">
      <c r="A702" s="1298"/>
      <c r="B702" s="1259">
        <v>46446</v>
      </c>
      <c r="C702" s="1263"/>
      <c r="D702" s="1263"/>
      <c r="E702" s="1263"/>
      <c r="F702" s="1622"/>
      <c r="G702" s="1622"/>
      <c r="H702" s="1622"/>
      <c r="I702" s="1623">
        <f t="shared" si="7"/>
        <v>0</v>
      </c>
      <c r="J702" s="1264">
        <f t="shared" si="8"/>
        <v>541989</v>
      </c>
      <c r="K702" s="1264">
        <f>UFJ!I702</f>
        <v>0</v>
      </c>
      <c r="L702" s="1264">
        <f>三井住友!I702</f>
        <v>619550</v>
      </c>
      <c r="M702" s="1249">
        <f>paypay!H702</f>
        <v>9</v>
      </c>
      <c r="N702" s="1249">
        <f>楽天!J702</f>
        <v>20873</v>
      </c>
      <c r="O702" s="1620">
        <f t="shared" si="6"/>
        <v>1182421</v>
      </c>
      <c r="P702" s="1272"/>
    </row>
    <row r="703" spans="1:16" ht="15.5">
      <c r="A703" s="1298"/>
      <c r="B703" s="1244">
        <v>46447</v>
      </c>
      <c r="C703" s="1248"/>
      <c r="D703" s="1248"/>
      <c r="E703" s="1248"/>
      <c r="F703" s="1618"/>
      <c r="G703" s="1618"/>
      <c r="H703" s="1618"/>
      <c r="I703" s="1619">
        <f t="shared" si="7"/>
        <v>0</v>
      </c>
      <c r="J703" s="1249">
        <f t="shared" si="8"/>
        <v>541989</v>
      </c>
      <c r="K703" s="1249">
        <f>UFJ!I703</f>
        <v>0</v>
      </c>
      <c r="L703" s="1249">
        <f>三井住友!I703</f>
        <v>619550</v>
      </c>
      <c r="M703" s="1625">
        <f>paypay!H703</f>
        <v>9</v>
      </c>
      <c r="N703" s="1625">
        <f>楽天!J703</f>
        <v>20873</v>
      </c>
      <c r="O703" s="1627">
        <f t="shared" si="6"/>
        <v>1182421</v>
      </c>
      <c r="P703" s="1272"/>
    </row>
    <row r="704" spans="1:16" ht="15.5">
      <c r="A704" s="1298"/>
      <c r="B704" s="1244">
        <v>46448</v>
      </c>
      <c r="C704" s="1248"/>
      <c r="D704" s="1248"/>
      <c r="E704" s="1248"/>
      <c r="F704" s="1618"/>
      <c r="G704" s="1618"/>
      <c r="H704" s="1618"/>
      <c r="I704" s="1619">
        <f t="shared" si="7"/>
        <v>0</v>
      </c>
      <c r="J704" s="1249">
        <f t="shared" si="8"/>
        <v>541989</v>
      </c>
      <c r="K704" s="1249">
        <f>UFJ!I704</f>
        <v>0</v>
      </c>
      <c r="L704" s="1249">
        <f>三井住友!I704</f>
        <v>619550</v>
      </c>
      <c r="M704" s="1249">
        <f>paypay!H704</f>
        <v>9</v>
      </c>
      <c r="N704" s="1249">
        <f>楽天!J704</f>
        <v>20873</v>
      </c>
      <c r="O704" s="1620">
        <f t="shared" si="6"/>
        <v>1182421</v>
      </c>
      <c r="P704" s="1272"/>
    </row>
    <row r="705" spans="1:16" ht="15.5">
      <c r="A705" s="1298"/>
      <c r="B705" s="1244">
        <v>46449</v>
      </c>
      <c r="C705" s="1248"/>
      <c r="D705" s="1248"/>
      <c r="E705" s="1248"/>
      <c r="F705" s="1618"/>
      <c r="G705" s="1618"/>
      <c r="H705" s="1618"/>
      <c r="I705" s="1619">
        <f t="shared" si="7"/>
        <v>0</v>
      </c>
      <c r="J705" s="1249">
        <f t="shared" si="8"/>
        <v>541989</v>
      </c>
      <c r="K705" s="1249">
        <f>UFJ!I705</f>
        <v>0</v>
      </c>
      <c r="L705" s="1249">
        <f>三井住友!I705</f>
        <v>619550</v>
      </c>
      <c r="M705" s="1249">
        <f>paypay!H705</f>
        <v>9</v>
      </c>
      <c r="N705" s="1249">
        <f>楽天!J705</f>
        <v>20873</v>
      </c>
      <c r="O705" s="1620">
        <f t="shared" si="6"/>
        <v>1182421</v>
      </c>
      <c r="P705" s="1272"/>
    </row>
    <row r="706" spans="1:16" ht="15.5">
      <c r="A706" s="1298"/>
      <c r="B706" s="1244">
        <v>46450</v>
      </c>
      <c r="C706" s="1248"/>
      <c r="D706" s="1248"/>
      <c r="E706" s="1248"/>
      <c r="F706" s="1618"/>
      <c r="G706" s="1618"/>
      <c r="H706" s="1618"/>
      <c r="I706" s="1619">
        <f t="shared" si="7"/>
        <v>0</v>
      </c>
      <c r="J706" s="1249">
        <f t="shared" si="8"/>
        <v>541989</v>
      </c>
      <c r="K706" s="1249">
        <f>UFJ!I706</f>
        <v>0</v>
      </c>
      <c r="L706" s="1249">
        <f>三井住友!I706</f>
        <v>619550</v>
      </c>
      <c r="M706" s="1249">
        <f>paypay!H706</f>
        <v>9</v>
      </c>
      <c r="N706" s="1249">
        <f>楽天!J706</f>
        <v>20873</v>
      </c>
      <c r="O706" s="1620">
        <f t="shared" si="6"/>
        <v>1182421</v>
      </c>
      <c r="P706" s="1272"/>
    </row>
    <row r="707" spans="1:16" ht="15.5">
      <c r="A707" s="1298"/>
      <c r="B707" s="1244">
        <v>46451</v>
      </c>
      <c r="C707" s="1248"/>
      <c r="D707" s="1248"/>
      <c r="E707" s="1248"/>
      <c r="F707" s="1618"/>
      <c r="G707" s="1618"/>
      <c r="H707" s="1618"/>
      <c r="I707" s="1619">
        <f t="shared" si="7"/>
        <v>0</v>
      </c>
      <c r="J707" s="1249">
        <f t="shared" si="8"/>
        <v>541989</v>
      </c>
      <c r="K707" s="1249">
        <f>UFJ!I707</f>
        <v>0</v>
      </c>
      <c r="L707" s="1249">
        <f>三井住友!I707</f>
        <v>619550</v>
      </c>
      <c r="M707" s="1249">
        <f>paypay!H707</f>
        <v>9</v>
      </c>
      <c r="N707" s="1249">
        <f>楽天!J707</f>
        <v>20873</v>
      </c>
      <c r="O707" s="1620">
        <f t="shared" si="6"/>
        <v>1182421</v>
      </c>
      <c r="P707" s="1272"/>
    </row>
    <row r="708" spans="1:16" ht="15.5">
      <c r="A708" s="1298"/>
      <c r="B708" s="1244">
        <v>46452</v>
      </c>
      <c r="C708" s="1248"/>
      <c r="D708" s="1248"/>
      <c r="E708" s="1248"/>
      <c r="F708" s="1618"/>
      <c r="G708" s="1618"/>
      <c r="H708" s="1618"/>
      <c r="I708" s="1619">
        <f t="shared" si="7"/>
        <v>0</v>
      </c>
      <c r="J708" s="1249">
        <f t="shared" si="8"/>
        <v>541989</v>
      </c>
      <c r="K708" s="1249">
        <f>UFJ!I708</f>
        <v>0</v>
      </c>
      <c r="L708" s="1249">
        <f>三井住友!I708</f>
        <v>619550</v>
      </c>
      <c r="M708" s="1249">
        <f>paypay!H708</f>
        <v>9</v>
      </c>
      <c r="N708" s="1249">
        <f>楽天!J708</f>
        <v>20873</v>
      </c>
      <c r="O708" s="1620">
        <f t="shared" si="6"/>
        <v>1182421</v>
      </c>
      <c r="P708" s="1272"/>
    </row>
    <row r="709" spans="1:16" ht="15.5">
      <c r="A709" s="1298"/>
      <c r="B709" s="1244">
        <v>46453</v>
      </c>
      <c r="C709" s="1248"/>
      <c r="D709" s="1248"/>
      <c r="E709" s="1248"/>
      <c r="F709" s="1618"/>
      <c r="G709" s="1618"/>
      <c r="H709" s="1618"/>
      <c r="I709" s="1619">
        <f t="shared" si="7"/>
        <v>0</v>
      </c>
      <c r="J709" s="1249">
        <f t="shared" si="8"/>
        <v>541989</v>
      </c>
      <c r="K709" s="1249">
        <f>UFJ!I709</f>
        <v>0</v>
      </c>
      <c r="L709" s="1249">
        <f>三井住友!I709</f>
        <v>619550</v>
      </c>
      <c r="M709" s="1249">
        <f>paypay!H709</f>
        <v>9</v>
      </c>
      <c r="N709" s="1249">
        <f>楽天!J709</f>
        <v>20873</v>
      </c>
      <c r="O709" s="1620">
        <f t="shared" si="6"/>
        <v>1182421</v>
      </c>
      <c r="P709" s="1272"/>
    </row>
    <row r="710" spans="1:16" ht="15.5">
      <c r="A710" s="1298"/>
      <c r="B710" s="1244">
        <v>46454</v>
      </c>
      <c r="C710" s="1248"/>
      <c r="D710" s="1248"/>
      <c r="E710" s="1248"/>
      <c r="F710" s="1618"/>
      <c r="G710" s="1618"/>
      <c r="H710" s="1618"/>
      <c r="I710" s="1619">
        <f t="shared" si="7"/>
        <v>0</v>
      </c>
      <c r="J710" s="1249">
        <f t="shared" si="8"/>
        <v>541989</v>
      </c>
      <c r="K710" s="1249">
        <f>UFJ!I710</f>
        <v>0</v>
      </c>
      <c r="L710" s="1249">
        <f>三井住友!I710</f>
        <v>619550</v>
      </c>
      <c r="M710" s="1249">
        <f>paypay!H710</f>
        <v>9</v>
      </c>
      <c r="N710" s="1249">
        <f>楽天!J710</f>
        <v>20873</v>
      </c>
      <c r="O710" s="1620">
        <f t="shared" si="6"/>
        <v>1182421</v>
      </c>
      <c r="P710" s="1272"/>
    </row>
    <row r="711" spans="1:16" ht="15.5">
      <c r="A711" s="1298"/>
      <c r="B711" s="1244">
        <v>46455</v>
      </c>
      <c r="C711" s="1248"/>
      <c r="D711" s="1248"/>
      <c r="E711" s="1248"/>
      <c r="F711" s="1618"/>
      <c r="G711" s="1618"/>
      <c r="H711" s="1618"/>
      <c r="I711" s="1619">
        <f t="shared" si="7"/>
        <v>0</v>
      </c>
      <c r="J711" s="1249">
        <f t="shared" si="8"/>
        <v>541989</v>
      </c>
      <c r="K711" s="1249">
        <f>UFJ!I711</f>
        <v>0</v>
      </c>
      <c r="L711" s="1249">
        <f>三井住友!I711</f>
        <v>619550</v>
      </c>
      <c r="M711" s="1249">
        <f>paypay!H711</f>
        <v>9</v>
      </c>
      <c r="N711" s="1249">
        <f>楽天!J711</f>
        <v>20873</v>
      </c>
      <c r="O711" s="1620">
        <f t="shared" si="6"/>
        <v>1182421</v>
      </c>
      <c r="P711" s="1272"/>
    </row>
    <row r="712" spans="1:16" ht="15.5">
      <c r="A712" s="1298"/>
      <c r="B712" s="1244">
        <v>46456</v>
      </c>
      <c r="C712" s="1248"/>
      <c r="D712" s="1248"/>
      <c r="E712" s="1248"/>
      <c r="F712" s="1618"/>
      <c r="G712" s="1618"/>
      <c r="H712" s="1618"/>
      <c r="I712" s="1619">
        <f t="shared" si="7"/>
        <v>0</v>
      </c>
      <c r="J712" s="1249">
        <f t="shared" si="8"/>
        <v>541989</v>
      </c>
      <c r="K712" s="1249">
        <f>UFJ!I712</f>
        <v>0</v>
      </c>
      <c r="L712" s="1249">
        <f>三井住友!I712</f>
        <v>619550</v>
      </c>
      <c r="M712" s="1249">
        <f>paypay!H712</f>
        <v>9</v>
      </c>
      <c r="N712" s="1249">
        <f>楽天!J712</f>
        <v>20873</v>
      </c>
      <c r="O712" s="1620">
        <f t="shared" si="6"/>
        <v>1182421</v>
      </c>
      <c r="P712" s="1272"/>
    </row>
    <row r="713" spans="1:16" ht="15.5">
      <c r="A713" s="1298"/>
      <c r="B713" s="1244">
        <v>46457</v>
      </c>
      <c r="C713" s="1248"/>
      <c r="D713" s="1248"/>
      <c r="E713" s="1248"/>
      <c r="F713" s="1618"/>
      <c r="G713" s="1618"/>
      <c r="H713" s="1618"/>
      <c r="I713" s="1619">
        <f t="shared" si="7"/>
        <v>0</v>
      </c>
      <c r="J713" s="1249">
        <f t="shared" si="8"/>
        <v>541989</v>
      </c>
      <c r="K713" s="1249">
        <f>UFJ!I713</f>
        <v>0</v>
      </c>
      <c r="L713" s="1249">
        <f>三井住友!I713</f>
        <v>619550</v>
      </c>
      <c r="M713" s="1249">
        <f>paypay!H713</f>
        <v>9</v>
      </c>
      <c r="N713" s="1249">
        <f>楽天!J713</f>
        <v>20873</v>
      </c>
      <c r="O713" s="1620">
        <f t="shared" si="6"/>
        <v>1182421</v>
      </c>
      <c r="P713" s="1272"/>
    </row>
    <row r="714" spans="1:16" ht="15.5">
      <c r="A714" s="1298"/>
      <c r="B714" s="1244">
        <v>46458</v>
      </c>
      <c r="C714" s="1248"/>
      <c r="D714" s="1248"/>
      <c r="E714" s="1248"/>
      <c r="F714" s="1618"/>
      <c r="G714" s="1618"/>
      <c r="H714" s="1618"/>
      <c r="I714" s="1619">
        <f t="shared" si="7"/>
        <v>0</v>
      </c>
      <c r="J714" s="1249">
        <f t="shared" si="8"/>
        <v>541989</v>
      </c>
      <c r="K714" s="1249">
        <f>UFJ!I714</f>
        <v>0</v>
      </c>
      <c r="L714" s="1249">
        <f>三井住友!I714</f>
        <v>619550</v>
      </c>
      <c r="M714" s="1249">
        <f>paypay!H714</f>
        <v>9</v>
      </c>
      <c r="N714" s="1249">
        <f>楽天!J714</f>
        <v>20873</v>
      </c>
      <c r="O714" s="1620">
        <f t="shared" si="6"/>
        <v>1182421</v>
      </c>
      <c r="P714" s="1272"/>
    </row>
    <row r="715" spans="1:16" ht="15.5">
      <c r="A715" s="1298"/>
      <c r="B715" s="1244">
        <v>46459</v>
      </c>
      <c r="C715" s="1248"/>
      <c r="D715" s="1248"/>
      <c r="E715" s="1248"/>
      <c r="F715" s="1618"/>
      <c r="G715" s="1618"/>
      <c r="H715" s="1618"/>
      <c r="I715" s="1619">
        <f t="shared" si="7"/>
        <v>0</v>
      </c>
      <c r="J715" s="1249">
        <f t="shared" si="8"/>
        <v>541989</v>
      </c>
      <c r="K715" s="1249">
        <f>UFJ!I715</f>
        <v>0</v>
      </c>
      <c r="L715" s="1249">
        <f>三井住友!I715</f>
        <v>619550</v>
      </c>
      <c r="M715" s="1249">
        <f>paypay!H715</f>
        <v>9</v>
      </c>
      <c r="N715" s="1249">
        <f>楽天!J715</f>
        <v>20873</v>
      </c>
      <c r="O715" s="1620">
        <f t="shared" si="6"/>
        <v>1182421</v>
      </c>
      <c r="P715" s="1272"/>
    </row>
    <row r="716" spans="1:16" ht="15.5">
      <c r="A716" s="1298"/>
      <c r="B716" s="1244">
        <v>46460</v>
      </c>
      <c r="C716" s="1248"/>
      <c r="D716" s="1248"/>
      <c r="E716" s="1248"/>
      <c r="F716" s="1618"/>
      <c r="G716" s="1618"/>
      <c r="H716" s="1618"/>
      <c r="I716" s="1619">
        <f t="shared" si="7"/>
        <v>0</v>
      </c>
      <c r="J716" s="1249">
        <f t="shared" si="8"/>
        <v>541989</v>
      </c>
      <c r="K716" s="1249">
        <f>UFJ!I716</f>
        <v>0</v>
      </c>
      <c r="L716" s="1249">
        <f>三井住友!I716</f>
        <v>619550</v>
      </c>
      <c r="M716" s="1249">
        <f>paypay!H716</f>
        <v>9</v>
      </c>
      <c r="N716" s="1249">
        <f>楽天!J716</f>
        <v>20873</v>
      </c>
      <c r="O716" s="1620">
        <f t="shared" si="6"/>
        <v>1182421</v>
      </c>
      <c r="P716" s="1272"/>
    </row>
    <row r="717" spans="1:16" ht="15.5">
      <c r="A717" s="1298"/>
      <c r="B717" s="1244">
        <v>46461</v>
      </c>
      <c r="C717" s="1626">
        <v>-300110</v>
      </c>
      <c r="D717" s="1248"/>
      <c r="E717" s="1248"/>
      <c r="F717" s="1618"/>
      <c r="G717" s="1626">
        <v>460000</v>
      </c>
      <c r="H717" s="1618"/>
      <c r="I717" s="1619">
        <f t="shared" si="7"/>
        <v>159890</v>
      </c>
      <c r="J717" s="1249">
        <f t="shared" si="8"/>
        <v>701879</v>
      </c>
      <c r="K717" s="1249">
        <f>UFJ!I717</f>
        <v>0</v>
      </c>
      <c r="L717" s="1249">
        <f>三井住友!I717</f>
        <v>919550</v>
      </c>
      <c r="M717" s="1249">
        <f>paypay!H717</f>
        <v>9</v>
      </c>
      <c r="N717" s="1249">
        <f>楽天!J717</f>
        <v>20873</v>
      </c>
      <c r="O717" s="1620">
        <f t="shared" si="6"/>
        <v>1642311</v>
      </c>
      <c r="P717" s="1272"/>
    </row>
    <row r="718" spans="1:16" ht="15.5">
      <c r="A718" s="1298"/>
      <c r="B718" s="1244">
        <v>46462</v>
      </c>
      <c r="C718" s="1248"/>
      <c r="D718" s="1248"/>
      <c r="E718" s="1248"/>
      <c r="F718" s="1618"/>
      <c r="G718" s="1618"/>
      <c r="H718" s="1618"/>
      <c r="I718" s="1619">
        <f t="shared" si="7"/>
        <v>0</v>
      </c>
      <c r="J718" s="1249">
        <f t="shared" si="8"/>
        <v>701879</v>
      </c>
      <c r="K718" s="1249">
        <f>UFJ!I718</f>
        <v>0</v>
      </c>
      <c r="L718" s="1249">
        <f>三井住友!I718</f>
        <v>919550</v>
      </c>
      <c r="M718" s="1249">
        <f>paypay!H718</f>
        <v>9</v>
      </c>
      <c r="N718" s="1249">
        <f>楽天!J718</f>
        <v>20873</v>
      </c>
      <c r="O718" s="1620">
        <f t="shared" si="6"/>
        <v>1642311</v>
      </c>
      <c r="P718" s="1272"/>
    </row>
    <row r="719" spans="1:16" ht="15.5">
      <c r="A719" s="1298"/>
      <c r="B719" s="1244">
        <v>46463</v>
      </c>
      <c r="C719" s="1248"/>
      <c r="D719" s="1248"/>
      <c r="E719" s="1248"/>
      <c r="F719" s="1618"/>
      <c r="G719" s="1618"/>
      <c r="H719" s="1618"/>
      <c r="I719" s="1619">
        <f t="shared" si="7"/>
        <v>0</v>
      </c>
      <c r="J719" s="1249">
        <f t="shared" si="8"/>
        <v>701879</v>
      </c>
      <c r="K719" s="1249">
        <f>UFJ!I719</f>
        <v>0</v>
      </c>
      <c r="L719" s="1249">
        <f>三井住友!I719</f>
        <v>919550</v>
      </c>
      <c r="M719" s="1249">
        <f>paypay!H719</f>
        <v>9</v>
      </c>
      <c r="N719" s="1249">
        <f>楽天!J719</f>
        <v>20873</v>
      </c>
      <c r="O719" s="1620">
        <f t="shared" si="6"/>
        <v>1642311</v>
      </c>
      <c r="P719" s="1272"/>
    </row>
    <row r="720" spans="1:16" ht="15.5">
      <c r="A720" s="1298"/>
      <c r="B720" s="1244">
        <v>46464</v>
      </c>
      <c r="C720" s="1248"/>
      <c r="D720" s="1248"/>
      <c r="E720" s="1248"/>
      <c r="F720" s="1618"/>
      <c r="G720" s="1618"/>
      <c r="H720" s="1618"/>
      <c r="I720" s="1619">
        <f t="shared" si="7"/>
        <v>0</v>
      </c>
      <c r="J720" s="1249">
        <f t="shared" si="8"/>
        <v>701879</v>
      </c>
      <c r="K720" s="1249">
        <f>UFJ!I720</f>
        <v>0</v>
      </c>
      <c r="L720" s="1249">
        <f>三井住友!I720</f>
        <v>919550</v>
      </c>
      <c r="M720" s="1249">
        <f>paypay!H720</f>
        <v>9</v>
      </c>
      <c r="N720" s="1249">
        <f>楽天!J720</f>
        <v>20873</v>
      </c>
      <c r="O720" s="1620">
        <f t="shared" si="6"/>
        <v>1642311</v>
      </c>
      <c r="P720" s="1272"/>
    </row>
    <row r="721" spans="1:16" ht="15.5">
      <c r="A721" s="1298"/>
      <c r="B721" s="1244">
        <v>46465</v>
      </c>
      <c r="C721" s="1248"/>
      <c r="D721" s="1248"/>
      <c r="E721" s="1248"/>
      <c r="F721" s="1618"/>
      <c r="G721" s="1618"/>
      <c r="H721" s="1618"/>
      <c r="I721" s="1619">
        <f t="shared" si="7"/>
        <v>0</v>
      </c>
      <c r="J721" s="1249">
        <f t="shared" si="8"/>
        <v>701879</v>
      </c>
      <c r="K721" s="1249">
        <f>UFJ!I721</f>
        <v>0</v>
      </c>
      <c r="L721" s="1249">
        <f>三井住友!I721</f>
        <v>919550</v>
      </c>
      <c r="M721" s="1249">
        <f>paypay!H721</f>
        <v>9</v>
      </c>
      <c r="N721" s="1249">
        <f>楽天!J721</f>
        <v>20873</v>
      </c>
      <c r="O721" s="1620">
        <f t="shared" si="6"/>
        <v>1642311</v>
      </c>
      <c r="P721" s="1272"/>
    </row>
    <row r="722" spans="1:16" ht="15.5">
      <c r="A722" s="1298"/>
      <c r="B722" s="1244">
        <v>46466</v>
      </c>
      <c r="C722" s="1248"/>
      <c r="D722" s="1248"/>
      <c r="E722" s="1248"/>
      <c r="F722" s="1618"/>
      <c r="G722" s="1618"/>
      <c r="H722" s="1618"/>
      <c r="I722" s="1619">
        <f t="shared" si="7"/>
        <v>0</v>
      </c>
      <c r="J722" s="1249">
        <f t="shared" si="8"/>
        <v>701879</v>
      </c>
      <c r="K722" s="1249">
        <f>UFJ!I722</f>
        <v>0</v>
      </c>
      <c r="L722" s="1249">
        <f>三井住友!I722</f>
        <v>919550</v>
      </c>
      <c r="M722" s="1249">
        <f>paypay!H722</f>
        <v>9</v>
      </c>
      <c r="N722" s="1249">
        <f>楽天!J722</f>
        <v>20873</v>
      </c>
      <c r="O722" s="1620">
        <f t="shared" si="6"/>
        <v>1642311</v>
      </c>
      <c r="P722" s="1272"/>
    </row>
    <row r="723" spans="1:16" ht="15.5">
      <c r="A723" s="1298"/>
      <c r="B723" s="1244">
        <v>46467</v>
      </c>
      <c r="C723" s="1248"/>
      <c r="D723" s="1248"/>
      <c r="E723" s="1248"/>
      <c r="F723" s="1618"/>
      <c r="G723" s="1618"/>
      <c r="H723" s="1618"/>
      <c r="I723" s="1619">
        <f t="shared" si="7"/>
        <v>0</v>
      </c>
      <c r="J723" s="1249">
        <f t="shared" si="8"/>
        <v>701879</v>
      </c>
      <c r="K723" s="1249">
        <f>UFJ!I723</f>
        <v>0</v>
      </c>
      <c r="L723" s="1249">
        <f>三井住友!I723</f>
        <v>919550</v>
      </c>
      <c r="M723" s="1249">
        <f>paypay!H723</f>
        <v>9</v>
      </c>
      <c r="N723" s="1249">
        <f>楽天!J723</f>
        <v>20873</v>
      </c>
      <c r="O723" s="1620">
        <f t="shared" si="6"/>
        <v>1642311</v>
      </c>
      <c r="P723" s="1272"/>
    </row>
    <row r="724" spans="1:16" ht="15.5">
      <c r="A724" s="1298"/>
      <c r="B724" s="1244">
        <v>46468</v>
      </c>
      <c r="C724" s="1248"/>
      <c r="D724" s="1248"/>
      <c r="E724" s="1248"/>
      <c r="F724" s="1618"/>
      <c r="G724" s="1618"/>
      <c r="H724" s="1618"/>
      <c r="I724" s="1619">
        <f t="shared" si="7"/>
        <v>0</v>
      </c>
      <c r="J724" s="1249">
        <f t="shared" si="8"/>
        <v>701879</v>
      </c>
      <c r="K724" s="1249">
        <f>UFJ!I724</f>
        <v>0</v>
      </c>
      <c r="L724" s="1249">
        <f>三井住友!I724</f>
        <v>919550</v>
      </c>
      <c r="M724" s="1249">
        <f>paypay!H724</f>
        <v>9</v>
      </c>
      <c r="N724" s="1249">
        <f>楽天!J724</f>
        <v>20873</v>
      </c>
      <c r="O724" s="1620">
        <f t="shared" si="6"/>
        <v>1642311</v>
      </c>
      <c r="P724" s="1272"/>
    </row>
    <row r="725" spans="1:16" ht="15.5">
      <c r="A725" s="1298"/>
      <c r="B725" s="1244">
        <v>46469</v>
      </c>
      <c r="C725" s="1248"/>
      <c r="D725" s="1248"/>
      <c r="E725" s="1248"/>
      <c r="F725" s="1618"/>
      <c r="G725" s="1618"/>
      <c r="H725" s="1618"/>
      <c r="I725" s="1619">
        <f t="shared" si="7"/>
        <v>0</v>
      </c>
      <c r="J725" s="1249">
        <f t="shared" si="8"/>
        <v>701879</v>
      </c>
      <c r="K725" s="1249">
        <f>UFJ!I725</f>
        <v>0</v>
      </c>
      <c r="L725" s="1249">
        <f>三井住友!I725</f>
        <v>919550</v>
      </c>
      <c r="M725" s="1249">
        <f>paypay!H725</f>
        <v>9</v>
      </c>
      <c r="N725" s="1249">
        <f>楽天!J725</f>
        <v>20873</v>
      </c>
      <c r="O725" s="1620">
        <f t="shared" si="6"/>
        <v>1642311</v>
      </c>
      <c r="P725" s="1272"/>
    </row>
    <row r="726" spans="1:16" ht="15.5">
      <c r="A726" s="1298"/>
      <c r="B726" s="1244">
        <v>46470</v>
      </c>
      <c r="C726" s="1248"/>
      <c r="D726" s="1248"/>
      <c r="E726" s="1248"/>
      <c r="F726" s="1618"/>
      <c r="G726" s="1618"/>
      <c r="H726" s="1618"/>
      <c r="I726" s="1619">
        <f t="shared" si="7"/>
        <v>0</v>
      </c>
      <c r="J726" s="1249">
        <f t="shared" si="8"/>
        <v>701879</v>
      </c>
      <c r="K726" s="1249">
        <f>UFJ!I726</f>
        <v>0</v>
      </c>
      <c r="L726" s="1249">
        <f>三井住友!I726</f>
        <v>919550</v>
      </c>
      <c r="M726" s="1249">
        <f>paypay!H726</f>
        <v>9</v>
      </c>
      <c r="N726" s="1249">
        <f>楽天!J726</f>
        <v>20873</v>
      </c>
      <c r="O726" s="1620">
        <f t="shared" si="6"/>
        <v>1642311</v>
      </c>
      <c r="P726" s="1272"/>
    </row>
    <row r="727" spans="1:16" ht="15.5">
      <c r="A727" s="1298"/>
      <c r="B727" s="1244">
        <v>46471</v>
      </c>
      <c r="C727" s="1248"/>
      <c r="D727" s="1248"/>
      <c r="E727" s="1248"/>
      <c r="F727" s="1618"/>
      <c r="G727" s="1618"/>
      <c r="H727" s="1618"/>
      <c r="I727" s="1619">
        <f t="shared" si="7"/>
        <v>0</v>
      </c>
      <c r="J727" s="1249">
        <f t="shared" si="8"/>
        <v>701879</v>
      </c>
      <c r="K727" s="1249">
        <f>UFJ!I727</f>
        <v>0</v>
      </c>
      <c r="L727" s="1249">
        <f>三井住友!I727</f>
        <v>919550</v>
      </c>
      <c r="M727" s="1249">
        <f>paypay!H727</f>
        <v>9</v>
      </c>
      <c r="N727" s="1249">
        <f>楽天!J727</f>
        <v>20873</v>
      </c>
      <c r="O727" s="1620">
        <f t="shared" si="6"/>
        <v>1642311</v>
      </c>
      <c r="P727" s="1272"/>
    </row>
    <row r="728" spans="1:16" ht="15.5">
      <c r="A728" s="1298"/>
      <c r="B728" s="1244">
        <v>46472</v>
      </c>
      <c r="C728" s="1248"/>
      <c r="D728" s="1629">
        <v>-10000</v>
      </c>
      <c r="E728" s="1248"/>
      <c r="F728" s="1618"/>
      <c r="G728" s="1618"/>
      <c r="H728" s="1618"/>
      <c r="I728" s="1619">
        <f t="shared" si="7"/>
        <v>-10000</v>
      </c>
      <c r="J728" s="1249">
        <f t="shared" si="8"/>
        <v>691879</v>
      </c>
      <c r="K728" s="1249">
        <f>UFJ!I728</f>
        <v>0</v>
      </c>
      <c r="L728" s="1249">
        <f>三井住友!I728</f>
        <v>919550</v>
      </c>
      <c r="M728" s="1249">
        <f>paypay!H728</f>
        <v>9</v>
      </c>
      <c r="N728" s="1249">
        <f>楽天!J728</f>
        <v>20873</v>
      </c>
      <c r="O728" s="1620">
        <f t="shared" si="6"/>
        <v>1632311</v>
      </c>
      <c r="P728" s="1272"/>
    </row>
    <row r="729" spans="1:16" ht="15.5">
      <c r="A729" s="1298"/>
      <c r="B729" s="1244">
        <v>46473</v>
      </c>
      <c r="C729" s="1248"/>
      <c r="D729" s="1621">
        <v>-129987</v>
      </c>
      <c r="E729" s="1248"/>
      <c r="F729" s="1618"/>
      <c r="G729" s="1618"/>
      <c r="H729" s="1618"/>
      <c r="I729" s="1619">
        <f t="shared" si="7"/>
        <v>-129987</v>
      </c>
      <c r="J729" s="1249">
        <f t="shared" si="8"/>
        <v>561892</v>
      </c>
      <c r="K729" s="1249">
        <f>UFJ!I729</f>
        <v>0</v>
      </c>
      <c r="L729" s="1249">
        <f>三井住友!I729</f>
        <v>719550</v>
      </c>
      <c r="M729" s="1249">
        <f>paypay!H729</f>
        <v>9</v>
      </c>
      <c r="N729" s="1249">
        <f>楽天!J729</f>
        <v>20873</v>
      </c>
      <c r="O729" s="1620">
        <f t="shared" si="6"/>
        <v>1302324</v>
      </c>
      <c r="P729" s="1272"/>
    </row>
    <row r="730" spans="1:16" ht="15.5">
      <c r="A730" s="1298"/>
      <c r="B730" s="1244">
        <v>46474</v>
      </c>
      <c r="C730" s="1248"/>
      <c r="D730" s="1248"/>
      <c r="E730" s="1248"/>
      <c r="F730" s="1618"/>
      <c r="G730" s="1618"/>
      <c r="H730" s="1618"/>
      <c r="I730" s="1619">
        <f t="shared" si="7"/>
        <v>0</v>
      </c>
      <c r="J730" s="1249">
        <f t="shared" si="8"/>
        <v>561892</v>
      </c>
      <c r="K730" s="1249">
        <f>UFJ!I730</f>
        <v>0</v>
      </c>
      <c r="L730" s="1249">
        <f>三井住友!I730</f>
        <v>719550</v>
      </c>
      <c r="M730" s="1249">
        <f>paypay!H730</f>
        <v>9</v>
      </c>
      <c r="N730" s="1249">
        <f>楽天!J730</f>
        <v>20873</v>
      </c>
      <c r="O730" s="1620">
        <f t="shared" si="6"/>
        <v>1302324</v>
      </c>
      <c r="P730" s="1272"/>
    </row>
    <row r="731" spans="1:16" ht="15.5">
      <c r="A731" s="1298"/>
      <c r="B731" s="1244">
        <v>46475</v>
      </c>
      <c r="C731" s="1248"/>
      <c r="D731" s="1248"/>
      <c r="E731" s="1248"/>
      <c r="F731" s="1618"/>
      <c r="G731" s="1618"/>
      <c r="H731" s="1618"/>
      <c r="I731" s="1619">
        <f t="shared" si="7"/>
        <v>0</v>
      </c>
      <c r="J731" s="1249">
        <f t="shared" si="8"/>
        <v>561892</v>
      </c>
      <c r="K731" s="1249">
        <f>UFJ!I731</f>
        <v>0</v>
      </c>
      <c r="L731" s="1249">
        <f>三井住友!I731</f>
        <v>719550</v>
      </c>
      <c r="M731" s="1249">
        <f>paypay!H731</f>
        <v>9</v>
      </c>
      <c r="N731" s="1249">
        <f>楽天!J731</f>
        <v>20873</v>
      </c>
      <c r="O731" s="1620">
        <f t="shared" si="6"/>
        <v>1302324</v>
      </c>
      <c r="P731" s="1272"/>
    </row>
    <row r="732" spans="1:16" ht="15.5">
      <c r="A732" s="1298"/>
      <c r="B732" s="1244">
        <v>46476</v>
      </c>
      <c r="C732" s="1248"/>
      <c r="D732" s="1248"/>
      <c r="E732" s="1248"/>
      <c r="F732" s="1618"/>
      <c r="G732" s="1618"/>
      <c r="H732" s="1618"/>
      <c r="I732" s="1619">
        <f t="shared" si="7"/>
        <v>0</v>
      </c>
      <c r="J732" s="1249">
        <f t="shared" si="8"/>
        <v>561892</v>
      </c>
      <c r="K732" s="1249">
        <f>UFJ!I732</f>
        <v>0</v>
      </c>
      <c r="L732" s="1249">
        <f>三井住友!I732</f>
        <v>719550</v>
      </c>
      <c r="M732" s="1249">
        <f>paypay!H732</f>
        <v>9</v>
      </c>
      <c r="N732" s="1249">
        <f>楽天!J732</f>
        <v>20873</v>
      </c>
      <c r="O732" s="1620">
        <f t="shared" si="6"/>
        <v>1302324</v>
      </c>
      <c r="P732" s="1272"/>
    </row>
    <row r="733" spans="1:16" ht="15.5">
      <c r="A733" s="1298"/>
      <c r="B733" s="1259">
        <v>46477</v>
      </c>
      <c r="C733" s="1263"/>
      <c r="D733" s="1263"/>
      <c r="E733" s="1263"/>
      <c r="F733" s="1622"/>
      <c r="G733" s="1622"/>
      <c r="H733" s="1622"/>
      <c r="I733" s="1623">
        <f t="shared" si="7"/>
        <v>0</v>
      </c>
      <c r="J733" s="1264">
        <f t="shared" si="8"/>
        <v>561892</v>
      </c>
      <c r="K733" s="1264">
        <f>UFJ!I733</f>
        <v>0</v>
      </c>
      <c r="L733" s="1264">
        <f>三井住友!I733</f>
        <v>719550</v>
      </c>
      <c r="M733" s="1264">
        <f>paypay!H733</f>
        <v>9</v>
      </c>
      <c r="N733" s="1264">
        <f>楽天!J733</f>
        <v>20873</v>
      </c>
      <c r="O733" s="1624">
        <f t="shared" si="6"/>
        <v>1302324</v>
      </c>
      <c r="P733" s="1272"/>
    </row>
    <row r="734" spans="1:16" ht="15.5">
      <c r="A734" s="1298"/>
      <c r="B734" s="1244">
        <v>46478</v>
      </c>
      <c r="C734" s="1248"/>
      <c r="D734" s="1248"/>
      <c r="E734" s="1248"/>
      <c r="F734" s="1618"/>
      <c r="G734" s="1618"/>
      <c r="H734" s="1618"/>
      <c r="I734" s="1619">
        <f t="shared" si="7"/>
        <v>0</v>
      </c>
      <c r="J734" s="1249">
        <f t="shared" si="8"/>
        <v>561892</v>
      </c>
      <c r="K734" s="1249">
        <f>UFJ!I734</f>
        <v>0</v>
      </c>
      <c r="L734" s="1249">
        <f>三井住友!I734</f>
        <v>719550</v>
      </c>
      <c r="M734" s="1249">
        <f>paypay!H734</f>
        <v>9</v>
      </c>
      <c r="N734" s="1249">
        <f>楽天!J734</f>
        <v>20873</v>
      </c>
      <c r="O734" s="1620">
        <f t="shared" si="6"/>
        <v>1302324</v>
      </c>
      <c r="P734" s="1272"/>
    </row>
    <row r="735" spans="1:16" ht="15.5">
      <c r="A735" s="1298"/>
      <c r="B735" s="1244">
        <v>46479</v>
      </c>
      <c r="C735" s="1248"/>
      <c r="D735" s="1248"/>
      <c r="E735" s="1248"/>
      <c r="F735" s="1618"/>
      <c r="G735" s="1618"/>
      <c r="H735" s="1618"/>
      <c r="I735" s="1619">
        <f t="shared" si="7"/>
        <v>0</v>
      </c>
      <c r="J735" s="1249">
        <f t="shared" si="8"/>
        <v>561892</v>
      </c>
      <c r="K735" s="1249">
        <f>UFJ!I735</f>
        <v>0</v>
      </c>
      <c r="L735" s="1249">
        <f>三井住友!I735</f>
        <v>719550</v>
      </c>
      <c r="M735" s="1249">
        <f>paypay!H735</f>
        <v>9</v>
      </c>
      <c r="N735" s="1249">
        <f>楽天!J735</f>
        <v>20873</v>
      </c>
      <c r="O735" s="1620">
        <f t="shared" si="6"/>
        <v>1302324</v>
      </c>
      <c r="P735" s="1272"/>
    </row>
    <row r="736" spans="1:16" ht="15.5">
      <c r="A736" s="1298"/>
      <c r="B736" s="1244">
        <v>46480</v>
      </c>
      <c r="C736" s="1248"/>
      <c r="D736" s="1248"/>
      <c r="E736" s="1248"/>
      <c r="F736" s="1618"/>
      <c r="G736" s="1618"/>
      <c r="H736" s="1618"/>
      <c r="I736" s="1619">
        <f t="shared" si="7"/>
        <v>0</v>
      </c>
      <c r="J736" s="1249">
        <f t="shared" si="8"/>
        <v>561892</v>
      </c>
      <c r="K736" s="1249">
        <f>UFJ!I736</f>
        <v>0</v>
      </c>
      <c r="L736" s="1249">
        <f>三井住友!I736</f>
        <v>719550</v>
      </c>
      <c r="M736" s="1249">
        <f>paypay!H736</f>
        <v>9</v>
      </c>
      <c r="N736" s="1249">
        <f>楽天!J736</f>
        <v>20873</v>
      </c>
      <c r="O736" s="1620">
        <f t="shared" si="6"/>
        <v>1302324</v>
      </c>
      <c r="P736" s="1272"/>
    </row>
    <row r="737" spans="1:16" ht="15.5">
      <c r="A737" s="1298"/>
      <c r="B737" s="1244">
        <v>46481</v>
      </c>
      <c r="C737" s="1248"/>
      <c r="D737" s="1248"/>
      <c r="E737" s="1248"/>
      <c r="F737" s="1618"/>
      <c r="G737" s="1618"/>
      <c r="H737" s="1618"/>
      <c r="I737" s="1619">
        <f t="shared" si="7"/>
        <v>0</v>
      </c>
      <c r="J737" s="1249">
        <f t="shared" si="8"/>
        <v>561892</v>
      </c>
      <c r="K737" s="1249">
        <f>UFJ!I737</f>
        <v>0</v>
      </c>
      <c r="L737" s="1249">
        <f>三井住友!I737</f>
        <v>719550</v>
      </c>
      <c r="M737" s="1249">
        <f>paypay!H737</f>
        <v>9</v>
      </c>
      <c r="N737" s="1249">
        <f>楽天!J737</f>
        <v>20873</v>
      </c>
      <c r="O737" s="1620">
        <f t="shared" si="6"/>
        <v>1302324</v>
      </c>
      <c r="P737" s="1272"/>
    </row>
    <row r="738" spans="1:16" ht="15.5">
      <c r="A738" s="1298"/>
      <c r="B738" s="1244">
        <v>46482</v>
      </c>
      <c r="C738" s="1248"/>
      <c r="D738" s="1248"/>
      <c r="E738" s="1248"/>
      <c r="F738" s="1618"/>
      <c r="G738" s="1618"/>
      <c r="H738" s="1618"/>
      <c r="I738" s="1619">
        <f t="shared" si="7"/>
        <v>0</v>
      </c>
      <c r="J738" s="1249">
        <f t="shared" si="8"/>
        <v>561892</v>
      </c>
      <c r="K738" s="1249">
        <f>UFJ!I738</f>
        <v>0</v>
      </c>
      <c r="L738" s="1249">
        <f>三井住友!I738</f>
        <v>719550</v>
      </c>
      <c r="M738" s="1249">
        <f>paypay!H738</f>
        <v>9</v>
      </c>
      <c r="N738" s="1249">
        <f>楽天!J738</f>
        <v>20873</v>
      </c>
      <c r="O738" s="1620">
        <f t="shared" si="6"/>
        <v>1302324</v>
      </c>
      <c r="P738" s="1272"/>
    </row>
    <row r="739" spans="1:16" ht="15.5">
      <c r="A739" s="1298"/>
      <c r="B739" s="1244">
        <v>46483</v>
      </c>
      <c r="C739" s="1248"/>
      <c r="D739" s="1248"/>
      <c r="E739" s="1248"/>
      <c r="F739" s="1618"/>
      <c r="G739" s="1618"/>
      <c r="H739" s="1618"/>
      <c r="I739" s="1619">
        <f t="shared" si="7"/>
        <v>0</v>
      </c>
      <c r="J739" s="1249">
        <f t="shared" si="8"/>
        <v>561892</v>
      </c>
      <c r="K739" s="1249">
        <f>UFJ!I739</f>
        <v>0</v>
      </c>
      <c r="L739" s="1249">
        <f>三井住友!I739</f>
        <v>719550</v>
      </c>
      <c r="M739" s="1249">
        <f>paypay!H739</f>
        <v>9</v>
      </c>
      <c r="N739" s="1249">
        <f>楽天!J739</f>
        <v>20873</v>
      </c>
      <c r="O739" s="1620">
        <f t="shared" si="6"/>
        <v>1302324</v>
      </c>
      <c r="P739" s="1272"/>
    </row>
    <row r="740" spans="1:16" ht="15.5">
      <c r="A740" s="1298"/>
      <c r="B740" s="1244">
        <v>46484</v>
      </c>
      <c r="C740" s="1248"/>
      <c r="D740" s="1248"/>
      <c r="E740" s="1248"/>
      <c r="F740" s="1618"/>
      <c r="G740" s="1618"/>
      <c r="H740" s="1618"/>
      <c r="I740" s="1619">
        <f t="shared" si="7"/>
        <v>0</v>
      </c>
      <c r="J740" s="1249">
        <f t="shared" si="8"/>
        <v>561892</v>
      </c>
      <c r="K740" s="1249">
        <f>UFJ!I740</f>
        <v>0</v>
      </c>
      <c r="L740" s="1249">
        <f>三井住友!I740</f>
        <v>719550</v>
      </c>
      <c r="M740" s="1249">
        <f>paypay!H740</f>
        <v>9</v>
      </c>
      <c r="N740" s="1249">
        <f>楽天!J740</f>
        <v>20873</v>
      </c>
      <c r="O740" s="1620">
        <f t="shared" si="6"/>
        <v>1302324</v>
      </c>
      <c r="P740" s="1272"/>
    </row>
    <row r="741" spans="1:16" ht="15.5">
      <c r="A741" s="1298"/>
      <c r="B741" s="1244">
        <v>46485</v>
      </c>
      <c r="C741" s="1248"/>
      <c r="D741" s="1248"/>
      <c r="E741" s="1248"/>
      <c r="F741" s="1618"/>
      <c r="G741" s="1618"/>
      <c r="H741" s="1618"/>
      <c r="I741" s="1619">
        <f t="shared" si="7"/>
        <v>0</v>
      </c>
      <c r="J741" s="1249">
        <f t="shared" si="8"/>
        <v>561892</v>
      </c>
      <c r="K741" s="1249">
        <f>UFJ!I741</f>
        <v>0</v>
      </c>
      <c r="L741" s="1249">
        <f>三井住友!I741</f>
        <v>719550</v>
      </c>
      <c r="M741" s="1249">
        <f>paypay!H741</f>
        <v>9</v>
      </c>
      <c r="N741" s="1249">
        <f>楽天!J741</f>
        <v>20873</v>
      </c>
      <c r="O741" s="1620">
        <f t="shared" si="6"/>
        <v>1302324</v>
      </c>
      <c r="P741" s="1272"/>
    </row>
    <row r="742" spans="1:16" ht="15.5">
      <c r="A742" s="1298"/>
      <c r="B742" s="1244">
        <v>46486</v>
      </c>
      <c r="C742" s="1248"/>
      <c r="D742" s="1248"/>
      <c r="E742" s="1248"/>
      <c r="F742" s="1618"/>
      <c r="G742" s="1618"/>
      <c r="H742" s="1618"/>
      <c r="I742" s="1619">
        <f t="shared" si="7"/>
        <v>0</v>
      </c>
      <c r="J742" s="1249">
        <f t="shared" si="8"/>
        <v>561892</v>
      </c>
      <c r="K742" s="1249">
        <f>UFJ!I742</f>
        <v>0</v>
      </c>
      <c r="L742" s="1249">
        <f>三井住友!I742</f>
        <v>719550</v>
      </c>
      <c r="M742" s="1249">
        <f>paypay!H742</f>
        <v>9</v>
      </c>
      <c r="N742" s="1249">
        <f>楽天!J742</f>
        <v>20873</v>
      </c>
      <c r="O742" s="1620">
        <f t="shared" si="6"/>
        <v>1302324</v>
      </c>
      <c r="P742" s="1272"/>
    </row>
    <row r="743" spans="1:16" ht="15.5">
      <c r="A743" s="1298"/>
      <c r="B743" s="1244">
        <v>46487</v>
      </c>
      <c r="C743" s="1248"/>
      <c r="D743" s="1248"/>
      <c r="E743" s="1248"/>
      <c r="F743" s="1618"/>
      <c r="G743" s="1618"/>
      <c r="H743" s="1618"/>
      <c r="I743" s="1619">
        <f t="shared" si="7"/>
        <v>0</v>
      </c>
      <c r="J743" s="1249">
        <f t="shared" si="8"/>
        <v>561892</v>
      </c>
      <c r="K743" s="1249">
        <f>UFJ!I743</f>
        <v>0</v>
      </c>
      <c r="L743" s="1249">
        <f>三井住友!I743</f>
        <v>719550</v>
      </c>
      <c r="M743" s="1249">
        <f>paypay!H743</f>
        <v>9</v>
      </c>
      <c r="N743" s="1249">
        <f>楽天!J743</f>
        <v>20873</v>
      </c>
      <c r="O743" s="1620">
        <f t="shared" si="6"/>
        <v>1302324</v>
      </c>
      <c r="P743" s="1272"/>
    </row>
    <row r="744" spans="1:16" ht="15.5">
      <c r="A744" s="1298"/>
      <c r="B744" s="1244">
        <v>46488</v>
      </c>
      <c r="C744" s="1248"/>
      <c r="D744" s="1248"/>
      <c r="E744" s="1248"/>
      <c r="F744" s="1618"/>
      <c r="G744" s="1618"/>
      <c r="H744" s="1618"/>
      <c r="I744" s="1619">
        <f t="shared" si="7"/>
        <v>0</v>
      </c>
      <c r="J744" s="1249">
        <f t="shared" si="8"/>
        <v>561892</v>
      </c>
      <c r="K744" s="1249">
        <f>UFJ!I744</f>
        <v>0</v>
      </c>
      <c r="L744" s="1249">
        <f>三井住友!I744</f>
        <v>719550</v>
      </c>
      <c r="M744" s="1249">
        <f>paypay!H744</f>
        <v>9</v>
      </c>
      <c r="N744" s="1249">
        <f>楽天!J744</f>
        <v>20873</v>
      </c>
      <c r="O744" s="1620">
        <f t="shared" si="6"/>
        <v>1302324</v>
      </c>
      <c r="P744" s="1272"/>
    </row>
    <row r="745" spans="1:16" ht="15.5">
      <c r="A745" s="1298"/>
      <c r="B745" s="1244">
        <v>46489</v>
      </c>
      <c r="C745" s="1248"/>
      <c r="D745" s="1248"/>
      <c r="E745" s="1248"/>
      <c r="F745" s="1618"/>
      <c r="G745" s="1618"/>
      <c r="H745" s="1618"/>
      <c r="I745" s="1619">
        <f t="shared" si="7"/>
        <v>0</v>
      </c>
      <c r="J745" s="1249">
        <f t="shared" si="8"/>
        <v>561892</v>
      </c>
      <c r="K745" s="1249">
        <f>UFJ!I745</f>
        <v>0</v>
      </c>
      <c r="L745" s="1249">
        <f>三井住友!I745</f>
        <v>719550</v>
      </c>
      <c r="M745" s="1249">
        <f>paypay!H745</f>
        <v>9</v>
      </c>
      <c r="N745" s="1249">
        <f>楽天!J745</f>
        <v>20873</v>
      </c>
      <c r="O745" s="1620">
        <f t="shared" si="6"/>
        <v>1302324</v>
      </c>
      <c r="P745" s="1272"/>
    </row>
    <row r="746" spans="1:16" ht="15.5">
      <c r="A746" s="1298"/>
      <c r="B746" s="1244">
        <v>46490</v>
      </c>
      <c r="C746" s="1248"/>
      <c r="D746" s="1248"/>
      <c r="E746" s="1248"/>
      <c r="F746" s="1618"/>
      <c r="G746" s="1618"/>
      <c r="H746" s="1618"/>
      <c r="I746" s="1619">
        <f t="shared" si="7"/>
        <v>0</v>
      </c>
      <c r="J746" s="1249">
        <f t="shared" si="8"/>
        <v>561892</v>
      </c>
      <c r="K746" s="1249">
        <f>UFJ!I746</f>
        <v>0</v>
      </c>
      <c r="L746" s="1249">
        <f>三井住友!I746</f>
        <v>719550</v>
      </c>
      <c r="M746" s="1249">
        <f>paypay!H746</f>
        <v>9</v>
      </c>
      <c r="N746" s="1249">
        <f>楽天!J746</f>
        <v>20873</v>
      </c>
      <c r="O746" s="1620">
        <f t="shared" si="6"/>
        <v>1302324</v>
      </c>
      <c r="P746" s="1272"/>
    </row>
    <row r="747" spans="1:16" ht="15.5">
      <c r="A747" s="1298"/>
      <c r="B747" s="1244">
        <v>46491</v>
      </c>
      <c r="C747" s="1248"/>
      <c r="D747" s="1248"/>
      <c r="E747" s="1248"/>
      <c r="F747" s="1618"/>
      <c r="G747" s="1618"/>
      <c r="H747" s="1618"/>
      <c r="I747" s="1619">
        <f t="shared" si="7"/>
        <v>0</v>
      </c>
      <c r="J747" s="1249">
        <f t="shared" si="8"/>
        <v>561892</v>
      </c>
      <c r="K747" s="1249">
        <f>UFJ!I747</f>
        <v>0</v>
      </c>
      <c r="L747" s="1249">
        <f>三井住友!I747</f>
        <v>719550</v>
      </c>
      <c r="M747" s="1249">
        <f>paypay!H747</f>
        <v>9</v>
      </c>
      <c r="N747" s="1249">
        <f>楽天!J747</f>
        <v>20873</v>
      </c>
      <c r="O747" s="1620">
        <f t="shared" si="6"/>
        <v>1302324</v>
      </c>
      <c r="P747" s="1272"/>
    </row>
    <row r="748" spans="1:16" ht="15.5">
      <c r="A748" s="1298"/>
      <c r="B748" s="1244">
        <v>46492</v>
      </c>
      <c r="C748" s="1626">
        <v>-300110</v>
      </c>
      <c r="D748" s="1248"/>
      <c r="E748" s="1248"/>
      <c r="F748" s="1618"/>
      <c r="G748" s="1626">
        <v>460000</v>
      </c>
      <c r="H748" s="1618"/>
      <c r="I748" s="1619">
        <f t="shared" si="7"/>
        <v>159890</v>
      </c>
      <c r="J748" s="1249">
        <f t="shared" si="8"/>
        <v>721782</v>
      </c>
      <c r="K748" s="1249">
        <f>UFJ!I748</f>
        <v>0</v>
      </c>
      <c r="L748" s="1249">
        <f>三井住友!I748</f>
        <v>1019550</v>
      </c>
      <c r="M748" s="1249">
        <f>paypay!H748</f>
        <v>9</v>
      </c>
      <c r="N748" s="1249">
        <f>楽天!J748</f>
        <v>20873</v>
      </c>
      <c r="O748" s="1620">
        <f t="shared" si="6"/>
        <v>1762214</v>
      </c>
      <c r="P748" s="1272"/>
    </row>
    <row r="749" spans="1:16" ht="15.5">
      <c r="A749" s="1298"/>
      <c r="B749" s="1244">
        <v>46493</v>
      </c>
      <c r="C749" s="1248"/>
      <c r="D749" s="1248"/>
      <c r="E749" s="1248"/>
      <c r="F749" s="1618"/>
      <c r="G749" s="1618"/>
      <c r="H749" s="1618"/>
      <c r="I749" s="1619">
        <f t="shared" si="7"/>
        <v>0</v>
      </c>
      <c r="J749" s="1249">
        <f t="shared" si="8"/>
        <v>721782</v>
      </c>
      <c r="K749" s="1249">
        <f>UFJ!I749</f>
        <v>0</v>
      </c>
      <c r="L749" s="1249">
        <f>三井住友!I749</f>
        <v>1019550</v>
      </c>
      <c r="M749" s="1249">
        <f>paypay!H749</f>
        <v>9</v>
      </c>
      <c r="N749" s="1249">
        <f>楽天!J749</f>
        <v>20873</v>
      </c>
      <c r="O749" s="1620">
        <f t="shared" si="6"/>
        <v>1762214</v>
      </c>
      <c r="P749" s="1272"/>
    </row>
    <row r="750" spans="1:16" ht="15.5">
      <c r="A750" s="1298"/>
      <c r="B750" s="1244">
        <v>46494</v>
      </c>
      <c r="C750" s="1248"/>
      <c r="D750" s="1248"/>
      <c r="E750" s="1248"/>
      <c r="F750" s="1618"/>
      <c r="G750" s="1618"/>
      <c r="H750" s="1618"/>
      <c r="I750" s="1619">
        <f t="shared" si="7"/>
        <v>0</v>
      </c>
      <c r="J750" s="1249">
        <f t="shared" si="8"/>
        <v>721782</v>
      </c>
      <c r="K750" s="1249">
        <f>UFJ!I750</f>
        <v>0</v>
      </c>
      <c r="L750" s="1249">
        <f>三井住友!I750</f>
        <v>1019550</v>
      </c>
      <c r="M750" s="1249">
        <f>paypay!H750</f>
        <v>9</v>
      </c>
      <c r="N750" s="1249">
        <f>楽天!J750</f>
        <v>20873</v>
      </c>
      <c r="O750" s="1620">
        <f t="shared" si="6"/>
        <v>1762214</v>
      </c>
      <c r="P750" s="1272"/>
    </row>
    <row r="751" spans="1:16" ht="15.5">
      <c r="A751" s="1298"/>
      <c r="B751" s="1244">
        <v>46495</v>
      </c>
      <c r="C751" s="1248"/>
      <c r="D751" s="1248"/>
      <c r="E751" s="1248"/>
      <c r="F751" s="1618"/>
      <c r="G751" s="1618"/>
      <c r="H751" s="1618"/>
      <c r="I751" s="1619">
        <f t="shared" si="7"/>
        <v>0</v>
      </c>
      <c r="J751" s="1249">
        <f t="shared" si="8"/>
        <v>721782</v>
      </c>
      <c r="K751" s="1249">
        <f>UFJ!I751</f>
        <v>0</v>
      </c>
      <c r="L751" s="1249">
        <f>三井住友!I751</f>
        <v>1019550</v>
      </c>
      <c r="M751" s="1249">
        <f>paypay!H751</f>
        <v>9</v>
      </c>
      <c r="N751" s="1249">
        <f>楽天!J751</f>
        <v>20873</v>
      </c>
      <c r="O751" s="1620">
        <f t="shared" si="6"/>
        <v>1762214</v>
      </c>
      <c r="P751" s="1272"/>
    </row>
    <row r="752" spans="1:16" ht="15.5">
      <c r="A752" s="1298"/>
      <c r="B752" s="1244">
        <v>46496</v>
      </c>
      <c r="C752" s="1248"/>
      <c r="D752" s="1248"/>
      <c r="E752" s="1248"/>
      <c r="F752" s="1618"/>
      <c r="G752" s="1618"/>
      <c r="H752" s="1618"/>
      <c r="I752" s="1619">
        <f t="shared" si="7"/>
        <v>0</v>
      </c>
      <c r="J752" s="1249">
        <f t="shared" si="8"/>
        <v>721782</v>
      </c>
      <c r="K752" s="1249">
        <f>UFJ!I752</f>
        <v>0</v>
      </c>
      <c r="L752" s="1249">
        <f>三井住友!I752</f>
        <v>1019550</v>
      </c>
      <c r="M752" s="1249">
        <f>paypay!H752</f>
        <v>9</v>
      </c>
      <c r="N752" s="1249">
        <f>楽天!J752</f>
        <v>20873</v>
      </c>
      <c r="O752" s="1620">
        <f t="shared" si="6"/>
        <v>1762214</v>
      </c>
      <c r="P752" s="1272"/>
    </row>
    <row r="753" spans="1:16" ht="15.5">
      <c r="A753" s="1298"/>
      <c r="B753" s="1244">
        <v>46497</v>
      </c>
      <c r="C753" s="1248"/>
      <c r="D753" s="1248"/>
      <c r="E753" s="1248"/>
      <c r="F753" s="1618"/>
      <c r="G753" s="1618"/>
      <c r="H753" s="1618"/>
      <c r="I753" s="1619">
        <f t="shared" si="7"/>
        <v>0</v>
      </c>
      <c r="J753" s="1249">
        <f t="shared" si="8"/>
        <v>721782</v>
      </c>
      <c r="K753" s="1249">
        <f>UFJ!I753</f>
        <v>0</v>
      </c>
      <c r="L753" s="1249">
        <f>三井住友!I753</f>
        <v>1019550</v>
      </c>
      <c r="M753" s="1249">
        <f>paypay!H753</f>
        <v>9</v>
      </c>
      <c r="N753" s="1249">
        <f>楽天!J753</f>
        <v>20873</v>
      </c>
      <c r="O753" s="1620">
        <f t="shared" si="6"/>
        <v>1762214</v>
      </c>
      <c r="P753" s="1272"/>
    </row>
    <row r="754" spans="1:16" ht="15.5">
      <c r="A754" s="1298"/>
      <c r="B754" s="1244">
        <v>46498</v>
      </c>
      <c r="C754" s="1248"/>
      <c r="D754" s="1248"/>
      <c r="E754" s="1248"/>
      <c r="F754" s="1618"/>
      <c r="G754" s="1618"/>
      <c r="H754" s="1618"/>
      <c r="I754" s="1619">
        <f t="shared" si="7"/>
        <v>0</v>
      </c>
      <c r="J754" s="1249">
        <f t="shared" si="8"/>
        <v>721782</v>
      </c>
      <c r="K754" s="1249">
        <f>UFJ!I754</f>
        <v>0</v>
      </c>
      <c r="L754" s="1249">
        <f>三井住友!I754</f>
        <v>1019550</v>
      </c>
      <c r="M754" s="1249">
        <f>paypay!H754</f>
        <v>9</v>
      </c>
      <c r="N754" s="1249">
        <f>楽天!J754</f>
        <v>20873</v>
      </c>
      <c r="O754" s="1620">
        <f t="shared" si="6"/>
        <v>1762214</v>
      </c>
      <c r="P754" s="1272"/>
    </row>
    <row r="755" spans="1:16" ht="15.5">
      <c r="A755" s="1298"/>
      <c r="B755" s="1244">
        <v>46499</v>
      </c>
      <c r="C755" s="1248"/>
      <c r="D755" s="1248"/>
      <c r="E755" s="1248"/>
      <c r="F755" s="1618"/>
      <c r="G755" s="1618"/>
      <c r="H755" s="1618"/>
      <c r="I755" s="1619">
        <f t="shared" si="7"/>
        <v>0</v>
      </c>
      <c r="J755" s="1249">
        <f t="shared" si="8"/>
        <v>721782</v>
      </c>
      <c r="K755" s="1249">
        <f>UFJ!I755</f>
        <v>0</v>
      </c>
      <c r="L755" s="1249">
        <f>三井住友!I755</f>
        <v>1019550</v>
      </c>
      <c r="M755" s="1249">
        <f>paypay!H755</f>
        <v>9</v>
      </c>
      <c r="N755" s="1249">
        <f>楽天!J755</f>
        <v>20873</v>
      </c>
      <c r="O755" s="1620">
        <f t="shared" si="6"/>
        <v>1762214</v>
      </c>
      <c r="P755" s="1272"/>
    </row>
    <row r="756" spans="1:16" ht="15.5">
      <c r="A756" s="1298"/>
      <c r="B756" s="1244">
        <v>46500</v>
      </c>
      <c r="C756" s="1248"/>
      <c r="D756" s="1248"/>
      <c r="E756" s="1248"/>
      <c r="F756" s="1618"/>
      <c r="G756" s="1618"/>
      <c r="H756" s="1618"/>
      <c r="I756" s="1619">
        <f t="shared" si="7"/>
        <v>0</v>
      </c>
      <c r="J756" s="1249">
        <f t="shared" si="8"/>
        <v>721782</v>
      </c>
      <c r="K756" s="1249">
        <f>UFJ!I756</f>
        <v>0</v>
      </c>
      <c r="L756" s="1249">
        <f>三井住友!I756</f>
        <v>1019550</v>
      </c>
      <c r="M756" s="1249">
        <f>paypay!H756</f>
        <v>9</v>
      </c>
      <c r="N756" s="1249">
        <f>楽天!J756</f>
        <v>20873</v>
      </c>
      <c r="O756" s="1620">
        <f t="shared" si="6"/>
        <v>1762214</v>
      </c>
      <c r="P756" s="1272"/>
    </row>
    <row r="757" spans="1:16" ht="15.5">
      <c r="A757" s="1298"/>
      <c r="B757" s="1244">
        <v>46501</v>
      </c>
      <c r="C757" s="1248"/>
      <c r="D757" s="1248"/>
      <c r="E757" s="1248"/>
      <c r="F757" s="1618"/>
      <c r="G757" s="1618"/>
      <c r="H757" s="1618"/>
      <c r="I757" s="1619">
        <f t="shared" si="7"/>
        <v>0</v>
      </c>
      <c r="J757" s="1249">
        <f t="shared" si="8"/>
        <v>721782</v>
      </c>
      <c r="K757" s="1249">
        <f>UFJ!I757</f>
        <v>0</v>
      </c>
      <c r="L757" s="1249">
        <f>三井住友!I757</f>
        <v>1019550</v>
      </c>
      <c r="M757" s="1249">
        <f>paypay!H757</f>
        <v>9</v>
      </c>
      <c r="N757" s="1249">
        <f>楽天!J757</f>
        <v>20873</v>
      </c>
      <c r="O757" s="1620">
        <f t="shared" si="6"/>
        <v>1762214</v>
      </c>
      <c r="P757" s="1272"/>
    </row>
    <row r="758" spans="1:16" ht="15.5">
      <c r="A758" s="1298"/>
      <c r="B758" s="1244">
        <v>46502</v>
      </c>
      <c r="C758" s="1248"/>
      <c r="D758" s="1248"/>
      <c r="E758" s="1248"/>
      <c r="F758" s="1618"/>
      <c r="G758" s="1618"/>
      <c r="H758" s="1618"/>
      <c r="I758" s="1619">
        <f t="shared" si="7"/>
        <v>0</v>
      </c>
      <c r="J758" s="1249">
        <f t="shared" si="8"/>
        <v>721782</v>
      </c>
      <c r="K758" s="1249">
        <f>UFJ!I758</f>
        <v>0</v>
      </c>
      <c r="L758" s="1249">
        <f>三井住友!I758</f>
        <v>1019550</v>
      </c>
      <c r="M758" s="1249">
        <f>paypay!H758</f>
        <v>9</v>
      </c>
      <c r="N758" s="1249">
        <f>楽天!J758</f>
        <v>20873</v>
      </c>
      <c r="O758" s="1620">
        <f t="shared" ref="O758:O1000" si="9">SUM(J758:N758)</f>
        <v>1762214</v>
      </c>
      <c r="P758" s="1272"/>
    </row>
    <row r="759" spans="1:16" ht="15.5">
      <c r="A759" s="1298"/>
      <c r="B759" s="1244">
        <v>46503</v>
      </c>
      <c r="C759" s="1248"/>
      <c r="D759" s="1629">
        <v>-10000</v>
      </c>
      <c r="E759" s="1248"/>
      <c r="F759" s="1618"/>
      <c r="G759" s="1618"/>
      <c r="H759" s="1618"/>
      <c r="I759" s="1619">
        <f t="shared" si="7"/>
        <v>-10000</v>
      </c>
      <c r="J759" s="1249">
        <f t="shared" si="8"/>
        <v>711782</v>
      </c>
      <c r="K759" s="1249">
        <f>UFJ!I759</f>
        <v>0</v>
      </c>
      <c r="L759" s="1249">
        <f>三井住友!I759</f>
        <v>1019550</v>
      </c>
      <c r="M759" s="1249">
        <f>paypay!H759</f>
        <v>9</v>
      </c>
      <c r="N759" s="1249">
        <f>楽天!J759</f>
        <v>20873</v>
      </c>
      <c r="O759" s="1620">
        <f t="shared" si="9"/>
        <v>1752214</v>
      </c>
      <c r="P759" s="1272"/>
    </row>
    <row r="760" spans="1:16" ht="15.5">
      <c r="A760" s="1298"/>
      <c r="B760" s="1244">
        <v>46504</v>
      </c>
      <c r="C760" s="1248"/>
      <c r="D760" s="1621">
        <v>-129987</v>
      </c>
      <c r="E760" s="1248"/>
      <c r="F760" s="1618"/>
      <c r="G760" s="1618"/>
      <c r="H760" s="1618"/>
      <c r="I760" s="1619">
        <f t="shared" si="7"/>
        <v>-129987</v>
      </c>
      <c r="J760" s="1249">
        <f t="shared" si="8"/>
        <v>581795</v>
      </c>
      <c r="K760" s="1249">
        <f>UFJ!I760</f>
        <v>0</v>
      </c>
      <c r="L760" s="1249">
        <f>三井住友!I760</f>
        <v>819550</v>
      </c>
      <c r="M760" s="1249">
        <f>paypay!H760</f>
        <v>9</v>
      </c>
      <c r="N760" s="1249">
        <f>楽天!J760</f>
        <v>20873</v>
      </c>
      <c r="O760" s="1620">
        <f t="shared" si="9"/>
        <v>1422227</v>
      </c>
      <c r="P760" s="1272"/>
    </row>
    <row r="761" spans="1:16" ht="15.5">
      <c r="A761" s="1298"/>
      <c r="B761" s="1244">
        <v>46505</v>
      </c>
      <c r="C761" s="1248"/>
      <c r="D761" s="1248"/>
      <c r="E761" s="1248"/>
      <c r="F761" s="1618"/>
      <c r="G761" s="1618"/>
      <c r="H761" s="1618"/>
      <c r="I761" s="1619">
        <f t="shared" si="7"/>
        <v>0</v>
      </c>
      <c r="J761" s="1249">
        <f t="shared" si="8"/>
        <v>581795</v>
      </c>
      <c r="K761" s="1249">
        <f>UFJ!I761</f>
        <v>0</v>
      </c>
      <c r="L761" s="1249">
        <f>三井住友!I761</f>
        <v>819550</v>
      </c>
      <c r="M761" s="1249">
        <f>paypay!H761</f>
        <v>9</v>
      </c>
      <c r="N761" s="1249">
        <f>楽天!J761</f>
        <v>20873</v>
      </c>
      <c r="O761" s="1620">
        <f t="shared" si="9"/>
        <v>1422227</v>
      </c>
      <c r="P761" s="1272"/>
    </row>
    <row r="762" spans="1:16" ht="15.5">
      <c r="A762" s="1298"/>
      <c r="B762" s="1244">
        <v>46506</v>
      </c>
      <c r="C762" s="1248"/>
      <c r="D762" s="1248"/>
      <c r="E762" s="1248"/>
      <c r="F762" s="1618"/>
      <c r="G762" s="1618"/>
      <c r="H762" s="1618"/>
      <c r="I762" s="1619">
        <f t="shared" si="7"/>
        <v>0</v>
      </c>
      <c r="J762" s="1249">
        <f t="shared" si="8"/>
        <v>581795</v>
      </c>
      <c r="K762" s="1249">
        <f>UFJ!I762</f>
        <v>0</v>
      </c>
      <c r="L762" s="1249">
        <f>三井住友!I762</f>
        <v>819550</v>
      </c>
      <c r="M762" s="1249">
        <f>paypay!H762</f>
        <v>9</v>
      </c>
      <c r="N762" s="1249">
        <f>楽天!J762</f>
        <v>20873</v>
      </c>
      <c r="O762" s="1620">
        <f t="shared" si="9"/>
        <v>1422227</v>
      </c>
      <c r="P762" s="1272"/>
    </row>
    <row r="763" spans="1:16" ht="15.5">
      <c r="A763" s="1298"/>
      <c r="B763" s="1259">
        <v>46507</v>
      </c>
      <c r="C763" s="1263"/>
      <c r="D763" s="1263"/>
      <c r="E763" s="1263"/>
      <c r="F763" s="1622"/>
      <c r="G763" s="1622"/>
      <c r="H763" s="1622"/>
      <c r="I763" s="1623">
        <f t="shared" si="7"/>
        <v>0</v>
      </c>
      <c r="J763" s="1264">
        <f t="shared" si="8"/>
        <v>581795</v>
      </c>
      <c r="K763" s="1264">
        <f>UFJ!I763</f>
        <v>0</v>
      </c>
      <c r="L763" s="1264">
        <f>三井住友!I763</f>
        <v>819550</v>
      </c>
      <c r="M763" s="1249">
        <f>paypay!H763</f>
        <v>9</v>
      </c>
      <c r="N763" s="1249">
        <f>楽天!J763</f>
        <v>20873</v>
      </c>
      <c r="O763" s="1620">
        <f t="shared" si="9"/>
        <v>1422227</v>
      </c>
      <c r="P763" s="1272"/>
    </row>
    <row r="764" spans="1:16" ht="15.5">
      <c r="A764" s="1298"/>
      <c r="B764" s="1244">
        <v>46508</v>
      </c>
      <c r="C764" s="1248"/>
      <c r="D764" s="1248"/>
      <c r="E764" s="1248"/>
      <c r="F764" s="1618"/>
      <c r="G764" s="1618"/>
      <c r="H764" s="1618"/>
      <c r="I764" s="1619">
        <f t="shared" si="7"/>
        <v>0</v>
      </c>
      <c r="J764" s="1249">
        <f t="shared" si="8"/>
        <v>581795</v>
      </c>
      <c r="K764" s="1249">
        <f>UFJ!I764</f>
        <v>0</v>
      </c>
      <c r="L764" s="1249">
        <f>三井住友!I764</f>
        <v>819550</v>
      </c>
      <c r="M764" s="1625">
        <f>paypay!H764</f>
        <v>9</v>
      </c>
      <c r="N764" s="1625">
        <f>楽天!J764</f>
        <v>20873</v>
      </c>
      <c r="O764" s="1627">
        <f t="shared" si="9"/>
        <v>1422227</v>
      </c>
      <c r="P764" s="1272"/>
    </row>
    <row r="765" spans="1:16" ht="15.5">
      <c r="A765" s="1298"/>
      <c r="B765" s="1244">
        <v>46509</v>
      </c>
      <c r="C765" s="1248"/>
      <c r="D765" s="1248"/>
      <c r="E765" s="1248"/>
      <c r="F765" s="1618"/>
      <c r="G765" s="1618"/>
      <c r="H765" s="1618"/>
      <c r="I765" s="1619">
        <f t="shared" si="7"/>
        <v>0</v>
      </c>
      <c r="J765" s="1249">
        <f t="shared" si="8"/>
        <v>581795</v>
      </c>
      <c r="K765" s="1249">
        <f>UFJ!I765</f>
        <v>0</v>
      </c>
      <c r="L765" s="1249">
        <f>三井住友!I765</f>
        <v>819550</v>
      </c>
      <c r="M765" s="1249">
        <f>paypay!H765</f>
        <v>9</v>
      </c>
      <c r="N765" s="1249">
        <f>楽天!J765</f>
        <v>20873</v>
      </c>
      <c r="O765" s="1620">
        <f t="shared" si="9"/>
        <v>1422227</v>
      </c>
      <c r="P765" s="1272"/>
    </row>
    <row r="766" spans="1:16" ht="15.5">
      <c r="A766" s="1298"/>
      <c r="B766" s="1244">
        <v>46510</v>
      </c>
      <c r="C766" s="1248"/>
      <c r="D766" s="1248"/>
      <c r="E766" s="1248"/>
      <c r="F766" s="1618"/>
      <c r="G766" s="1618"/>
      <c r="H766" s="1618"/>
      <c r="I766" s="1619">
        <f t="shared" si="7"/>
        <v>0</v>
      </c>
      <c r="J766" s="1249">
        <f t="shared" si="8"/>
        <v>581795</v>
      </c>
      <c r="K766" s="1249">
        <f>UFJ!I766</f>
        <v>0</v>
      </c>
      <c r="L766" s="1249">
        <f>三井住友!I766</f>
        <v>819550</v>
      </c>
      <c r="M766" s="1249">
        <f>paypay!H766</f>
        <v>9</v>
      </c>
      <c r="N766" s="1249">
        <f>楽天!J766</f>
        <v>20873</v>
      </c>
      <c r="O766" s="1620">
        <f t="shared" si="9"/>
        <v>1422227</v>
      </c>
      <c r="P766" s="1272"/>
    </row>
    <row r="767" spans="1:16" ht="15.5">
      <c r="A767" s="1298"/>
      <c r="B767" s="1244">
        <v>46511</v>
      </c>
      <c r="C767" s="1248"/>
      <c r="D767" s="1248"/>
      <c r="E767" s="1248"/>
      <c r="F767" s="1618"/>
      <c r="G767" s="1618"/>
      <c r="H767" s="1618"/>
      <c r="I767" s="1619">
        <f t="shared" si="7"/>
        <v>0</v>
      </c>
      <c r="J767" s="1249">
        <f t="shared" si="8"/>
        <v>581795</v>
      </c>
      <c r="K767" s="1249">
        <f>UFJ!I767</f>
        <v>0</v>
      </c>
      <c r="L767" s="1249">
        <f>三井住友!I767</f>
        <v>819550</v>
      </c>
      <c r="M767" s="1249">
        <f>paypay!H767</f>
        <v>9</v>
      </c>
      <c r="N767" s="1249">
        <f>楽天!J767</f>
        <v>20873</v>
      </c>
      <c r="O767" s="1620">
        <f t="shared" si="9"/>
        <v>1422227</v>
      </c>
      <c r="P767" s="1272"/>
    </row>
    <row r="768" spans="1:16" ht="15.5">
      <c r="A768" s="1298"/>
      <c r="B768" s="1244">
        <v>46512</v>
      </c>
      <c r="C768" s="1248"/>
      <c r="D768" s="1248"/>
      <c r="E768" s="1248"/>
      <c r="F768" s="1618"/>
      <c r="G768" s="1618"/>
      <c r="H768" s="1618"/>
      <c r="I768" s="1619">
        <f t="shared" si="7"/>
        <v>0</v>
      </c>
      <c r="J768" s="1249">
        <f t="shared" si="8"/>
        <v>581795</v>
      </c>
      <c r="K768" s="1249">
        <f>UFJ!I768</f>
        <v>0</v>
      </c>
      <c r="L768" s="1249">
        <f>三井住友!I768</f>
        <v>819550</v>
      </c>
      <c r="M768" s="1249">
        <f>paypay!H768</f>
        <v>9</v>
      </c>
      <c r="N768" s="1249">
        <f>楽天!J768</f>
        <v>20873</v>
      </c>
      <c r="O768" s="1620">
        <f t="shared" si="9"/>
        <v>1422227</v>
      </c>
      <c r="P768" s="1272"/>
    </row>
    <row r="769" spans="1:16" ht="15.5">
      <c r="A769" s="1298"/>
      <c r="B769" s="1244">
        <v>46513</v>
      </c>
      <c r="C769" s="1248"/>
      <c r="D769" s="1248"/>
      <c r="E769" s="1248"/>
      <c r="F769" s="1618"/>
      <c r="G769" s="1618"/>
      <c r="H769" s="1618"/>
      <c r="I769" s="1619">
        <f t="shared" ref="I769:I1000" si="10">SUM(C769:H769)</f>
        <v>0</v>
      </c>
      <c r="J769" s="1249">
        <f t="shared" si="8"/>
        <v>581795</v>
      </c>
      <c r="K769" s="1249">
        <f>UFJ!I769</f>
        <v>0</v>
      </c>
      <c r="L769" s="1249">
        <f>三井住友!I769</f>
        <v>819550</v>
      </c>
      <c r="M769" s="1249">
        <f>paypay!H769</f>
        <v>9</v>
      </c>
      <c r="N769" s="1249">
        <f>楽天!J769</f>
        <v>20873</v>
      </c>
      <c r="O769" s="1620">
        <f t="shared" si="9"/>
        <v>1422227</v>
      </c>
      <c r="P769" s="1272"/>
    </row>
    <row r="770" spans="1:16" ht="15.5">
      <c r="A770" s="1298"/>
      <c r="B770" s="1244">
        <v>46514</v>
      </c>
      <c r="C770" s="1248"/>
      <c r="D770" s="1248"/>
      <c r="E770" s="1248"/>
      <c r="F770" s="1618"/>
      <c r="G770" s="1618"/>
      <c r="H770" s="1618"/>
      <c r="I770" s="1619">
        <f t="shared" si="10"/>
        <v>0</v>
      </c>
      <c r="J770" s="1249">
        <f t="shared" ref="J770:J1000" si="11">SUM(J769,I770)</f>
        <v>581795</v>
      </c>
      <c r="K770" s="1249">
        <f>UFJ!I770</f>
        <v>0</v>
      </c>
      <c r="L770" s="1249">
        <f>三井住友!I770</f>
        <v>819550</v>
      </c>
      <c r="M770" s="1249">
        <f>paypay!H770</f>
        <v>9</v>
      </c>
      <c r="N770" s="1249">
        <f>楽天!J770</f>
        <v>20873</v>
      </c>
      <c r="O770" s="1620">
        <f t="shared" si="9"/>
        <v>1422227</v>
      </c>
      <c r="P770" s="1272"/>
    </row>
    <row r="771" spans="1:16" ht="15.5">
      <c r="A771" s="1298"/>
      <c r="B771" s="1244">
        <v>46515</v>
      </c>
      <c r="C771" s="1248"/>
      <c r="D771" s="1248"/>
      <c r="E771" s="1248"/>
      <c r="F771" s="1618"/>
      <c r="G771" s="1618"/>
      <c r="H771" s="1618"/>
      <c r="I771" s="1619">
        <f t="shared" si="10"/>
        <v>0</v>
      </c>
      <c r="J771" s="1249">
        <f t="shared" si="11"/>
        <v>581795</v>
      </c>
      <c r="K771" s="1249">
        <f>UFJ!I771</f>
        <v>0</v>
      </c>
      <c r="L771" s="1249">
        <f>三井住友!I771</f>
        <v>819550</v>
      </c>
      <c r="M771" s="1249">
        <f>paypay!H771</f>
        <v>9</v>
      </c>
      <c r="N771" s="1249">
        <f>楽天!J771</f>
        <v>20873</v>
      </c>
      <c r="O771" s="1620">
        <f t="shared" si="9"/>
        <v>1422227</v>
      </c>
      <c r="P771" s="1272"/>
    </row>
    <row r="772" spans="1:16" ht="15.5">
      <c r="A772" s="1298"/>
      <c r="B772" s="1244">
        <v>46516</v>
      </c>
      <c r="C772" s="1248"/>
      <c r="D772" s="1248"/>
      <c r="E772" s="1248"/>
      <c r="F772" s="1618"/>
      <c r="G772" s="1618"/>
      <c r="H772" s="1618"/>
      <c r="I772" s="1619">
        <f t="shared" si="10"/>
        <v>0</v>
      </c>
      <c r="J772" s="1249">
        <f t="shared" si="11"/>
        <v>581795</v>
      </c>
      <c r="K772" s="1249">
        <f>UFJ!I772</f>
        <v>0</v>
      </c>
      <c r="L772" s="1249">
        <f>三井住友!I772</f>
        <v>819550</v>
      </c>
      <c r="M772" s="1249">
        <f>paypay!H772</f>
        <v>9</v>
      </c>
      <c r="N772" s="1249">
        <f>楽天!J772</f>
        <v>20873</v>
      </c>
      <c r="O772" s="1620">
        <f t="shared" si="9"/>
        <v>1422227</v>
      </c>
      <c r="P772" s="1272"/>
    </row>
    <row r="773" spans="1:16" ht="15.5">
      <c r="A773" s="1298"/>
      <c r="B773" s="1244">
        <v>46517</v>
      </c>
      <c r="C773" s="1248"/>
      <c r="D773" s="1248"/>
      <c r="E773" s="1248"/>
      <c r="F773" s="1618"/>
      <c r="G773" s="1618"/>
      <c r="H773" s="1618"/>
      <c r="I773" s="1619">
        <f t="shared" si="10"/>
        <v>0</v>
      </c>
      <c r="J773" s="1249">
        <f t="shared" si="11"/>
        <v>581795</v>
      </c>
      <c r="K773" s="1249">
        <f>UFJ!I773</f>
        <v>0</v>
      </c>
      <c r="L773" s="1249">
        <f>三井住友!I773</f>
        <v>819550</v>
      </c>
      <c r="M773" s="1249">
        <f>paypay!H773</f>
        <v>9</v>
      </c>
      <c r="N773" s="1249">
        <f>楽天!J773</f>
        <v>20873</v>
      </c>
      <c r="O773" s="1620">
        <f t="shared" si="9"/>
        <v>1422227</v>
      </c>
      <c r="P773" s="1272"/>
    </row>
    <row r="774" spans="1:16" ht="15.5">
      <c r="A774" s="1298"/>
      <c r="B774" s="1244">
        <v>46518</v>
      </c>
      <c r="C774" s="1248"/>
      <c r="D774" s="1248"/>
      <c r="E774" s="1248"/>
      <c r="F774" s="1618"/>
      <c r="G774" s="1618"/>
      <c r="H774" s="1618"/>
      <c r="I774" s="1619">
        <f t="shared" si="10"/>
        <v>0</v>
      </c>
      <c r="J774" s="1249">
        <f t="shared" si="11"/>
        <v>581795</v>
      </c>
      <c r="K774" s="1249">
        <f>UFJ!I774</f>
        <v>0</v>
      </c>
      <c r="L774" s="1249">
        <f>三井住友!I774</f>
        <v>819550</v>
      </c>
      <c r="M774" s="1249">
        <f>paypay!H774</f>
        <v>9</v>
      </c>
      <c r="N774" s="1249">
        <f>楽天!J774</f>
        <v>20873</v>
      </c>
      <c r="O774" s="1620">
        <f t="shared" si="9"/>
        <v>1422227</v>
      </c>
      <c r="P774" s="1272"/>
    </row>
    <row r="775" spans="1:16" ht="15.5">
      <c r="A775" s="1298"/>
      <c r="B775" s="1244">
        <v>46519</v>
      </c>
      <c r="C775" s="1248"/>
      <c r="D775" s="1248"/>
      <c r="E775" s="1248"/>
      <c r="F775" s="1618"/>
      <c r="G775" s="1618"/>
      <c r="H775" s="1618"/>
      <c r="I775" s="1619">
        <f t="shared" si="10"/>
        <v>0</v>
      </c>
      <c r="J775" s="1249">
        <f t="shared" si="11"/>
        <v>581795</v>
      </c>
      <c r="K775" s="1249">
        <f>UFJ!I775</f>
        <v>0</v>
      </c>
      <c r="L775" s="1249">
        <f>三井住友!I775</f>
        <v>819550</v>
      </c>
      <c r="M775" s="1249">
        <f>paypay!H775</f>
        <v>9</v>
      </c>
      <c r="N775" s="1249">
        <f>楽天!J775</f>
        <v>20873</v>
      </c>
      <c r="O775" s="1620">
        <f t="shared" si="9"/>
        <v>1422227</v>
      </c>
      <c r="P775" s="1272"/>
    </row>
    <row r="776" spans="1:16" ht="15.5">
      <c r="A776" s="1298"/>
      <c r="B776" s="1244">
        <v>46520</v>
      </c>
      <c r="C776" s="1248"/>
      <c r="D776" s="1248"/>
      <c r="E776" s="1248"/>
      <c r="F776" s="1618"/>
      <c r="G776" s="1618"/>
      <c r="H776" s="1618"/>
      <c r="I776" s="1619">
        <f t="shared" si="10"/>
        <v>0</v>
      </c>
      <c r="J776" s="1249">
        <f t="shared" si="11"/>
        <v>581795</v>
      </c>
      <c r="K776" s="1249">
        <f>UFJ!I776</f>
        <v>0</v>
      </c>
      <c r="L776" s="1249">
        <f>三井住友!I776</f>
        <v>819550</v>
      </c>
      <c r="M776" s="1249">
        <f>paypay!H776</f>
        <v>9</v>
      </c>
      <c r="N776" s="1249">
        <f>楽天!J776</f>
        <v>20873</v>
      </c>
      <c r="O776" s="1620">
        <f t="shared" si="9"/>
        <v>1422227</v>
      </c>
      <c r="P776" s="1272"/>
    </row>
    <row r="777" spans="1:16" ht="15.5">
      <c r="A777" s="1298"/>
      <c r="B777" s="1244">
        <v>46521</v>
      </c>
      <c r="C777" s="1248"/>
      <c r="D777" s="1248"/>
      <c r="E777" s="1248"/>
      <c r="F777" s="1618"/>
      <c r="G777" s="1618"/>
      <c r="H777" s="1618"/>
      <c r="I777" s="1619">
        <f t="shared" si="10"/>
        <v>0</v>
      </c>
      <c r="J777" s="1249">
        <f t="shared" si="11"/>
        <v>581795</v>
      </c>
      <c r="K777" s="1249">
        <f>UFJ!I777</f>
        <v>0</v>
      </c>
      <c r="L777" s="1249">
        <f>三井住友!I777</f>
        <v>819550</v>
      </c>
      <c r="M777" s="1249">
        <f>paypay!H777</f>
        <v>9</v>
      </c>
      <c r="N777" s="1249">
        <f>楽天!J777</f>
        <v>20873</v>
      </c>
      <c r="O777" s="1620">
        <f t="shared" si="9"/>
        <v>1422227</v>
      </c>
      <c r="P777" s="1272"/>
    </row>
    <row r="778" spans="1:16" ht="15.5">
      <c r="A778" s="1298"/>
      <c r="B778" s="1244">
        <v>46522</v>
      </c>
      <c r="C778" s="1626">
        <v>-300110</v>
      </c>
      <c r="D778" s="1248"/>
      <c r="E778" s="1248"/>
      <c r="F778" s="1618"/>
      <c r="G778" s="1626">
        <v>460000</v>
      </c>
      <c r="H778" s="1618"/>
      <c r="I778" s="1619">
        <f t="shared" si="10"/>
        <v>159890</v>
      </c>
      <c r="J778" s="1249">
        <f t="shared" si="11"/>
        <v>741685</v>
      </c>
      <c r="K778" s="1249">
        <f>UFJ!I778</f>
        <v>0</v>
      </c>
      <c r="L778" s="1249">
        <f>三井住友!I778</f>
        <v>1119550</v>
      </c>
      <c r="M778" s="1249">
        <f>paypay!H778</f>
        <v>9</v>
      </c>
      <c r="N778" s="1249">
        <f>楽天!J778</f>
        <v>20873</v>
      </c>
      <c r="O778" s="1620">
        <f t="shared" si="9"/>
        <v>1882117</v>
      </c>
      <c r="P778" s="1272"/>
    </row>
    <row r="779" spans="1:16" ht="15.5">
      <c r="A779" s="1298"/>
      <c r="B779" s="1244">
        <v>46523</v>
      </c>
      <c r="C779" s="1248"/>
      <c r="D779" s="1248"/>
      <c r="E779" s="1248"/>
      <c r="F779" s="1618"/>
      <c r="G779" s="1618"/>
      <c r="H779" s="1618"/>
      <c r="I779" s="1619">
        <f t="shared" si="10"/>
        <v>0</v>
      </c>
      <c r="J779" s="1249">
        <f t="shared" si="11"/>
        <v>741685</v>
      </c>
      <c r="K779" s="1249">
        <f>UFJ!I779</f>
        <v>0</v>
      </c>
      <c r="L779" s="1249">
        <f>三井住友!I779</f>
        <v>1119550</v>
      </c>
      <c r="M779" s="1249">
        <f>paypay!H779</f>
        <v>9</v>
      </c>
      <c r="N779" s="1249">
        <f>楽天!J779</f>
        <v>20873</v>
      </c>
      <c r="O779" s="1620">
        <f t="shared" si="9"/>
        <v>1882117</v>
      </c>
      <c r="P779" s="1272"/>
    </row>
    <row r="780" spans="1:16" ht="15.5">
      <c r="A780" s="1298"/>
      <c r="B780" s="1244">
        <v>46524</v>
      </c>
      <c r="C780" s="1248"/>
      <c r="D780" s="1248"/>
      <c r="E780" s="1248"/>
      <c r="F780" s="1618"/>
      <c r="G780" s="1618"/>
      <c r="H780" s="1618"/>
      <c r="I780" s="1619">
        <f t="shared" si="10"/>
        <v>0</v>
      </c>
      <c r="J780" s="1249">
        <f t="shared" si="11"/>
        <v>741685</v>
      </c>
      <c r="K780" s="1249">
        <f>UFJ!I780</f>
        <v>0</v>
      </c>
      <c r="L780" s="1249">
        <f>三井住友!I780</f>
        <v>1119550</v>
      </c>
      <c r="M780" s="1249">
        <f>paypay!H780</f>
        <v>9</v>
      </c>
      <c r="N780" s="1249">
        <f>楽天!J780</f>
        <v>20873</v>
      </c>
      <c r="O780" s="1620">
        <f t="shared" si="9"/>
        <v>1882117</v>
      </c>
      <c r="P780" s="1272"/>
    </row>
    <row r="781" spans="1:16" ht="15.5">
      <c r="A781" s="1298"/>
      <c r="B781" s="1244">
        <v>46525</v>
      </c>
      <c r="C781" s="1248"/>
      <c r="D781" s="1248"/>
      <c r="E781" s="1248"/>
      <c r="F781" s="1618"/>
      <c r="G781" s="1618"/>
      <c r="H781" s="1618"/>
      <c r="I781" s="1619">
        <f t="shared" si="10"/>
        <v>0</v>
      </c>
      <c r="J781" s="1249">
        <f t="shared" si="11"/>
        <v>741685</v>
      </c>
      <c r="K781" s="1249">
        <f>UFJ!I781</f>
        <v>0</v>
      </c>
      <c r="L781" s="1249">
        <f>三井住友!I781</f>
        <v>1119550</v>
      </c>
      <c r="M781" s="1249">
        <f>paypay!H781</f>
        <v>9</v>
      </c>
      <c r="N781" s="1249">
        <f>楽天!J781</f>
        <v>20873</v>
      </c>
      <c r="O781" s="1620">
        <f t="shared" si="9"/>
        <v>1882117</v>
      </c>
      <c r="P781" s="1272"/>
    </row>
    <row r="782" spans="1:16" ht="15.5">
      <c r="A782" s="1298"/>
      <c r="B782" s="1244">
        <v>46526</v>
      </c>
      <c r="C782" s="1248"/>
      <c r="D782" s="1248"/>
      <c r="E782" s="1248"/>
      <c r="F782" s="1618"/>
      <c r="G782" s="1618"/>
      <c r="H782" s="1618"/>
      <c r="I782" s="1619">
        <f t="shared" si="10"/>
        <v>0</v>
      </c>
      <c r="J782" s="1249">
        <f t="shared" si="11"/>
        <v>741685</v>
      </c>
      <c r="K782" s="1249">
        <f>UFJ!I782</f>
        <v>0</v>
      </c>
      <c r="L782" s="1249">
        <f>三井住友!I782</f>
        <v>1119550</v>
      </c>
      <c r="M782" s="1249">
        <f>paypay!H782</f>
        <v>9</v>
      </c>
      <c r="N782" s="1249">
        <f>楽天!J782</f>
        <v>20873</v>
      </c>
      <c r="O782" s="1620">
        <f t="shared" si="9"/>
        <v>1882117</v>
      </c>
      <c r="P782" s="1272"/>
    </row>
    <row r="783" spans="1:16" ht="15.5">
      <c r="A783" s="1298"/>
      <c r="B783" s="1244">
        <v>46527</v>
      </c>
      <c r="C783" s="1248"/>
      <c r="D783" s="1248"/>
      <c r="E783" s="1248"/>
      <c r="F783" s="1618"/>
      <c r="G783" s="1618"/>
      <c r="H783" s="1618"/>
      <c r="I783" s="1619">
        <f t="shared" si="10"/>
        <v>0</v>
      </c>
      <c r="J783" s="1249">
        <f t="shared" si="11"/>
        <v>741685</v>
      </c>
      <c r="K783" s="1249">
        <f>UFJ!I783</f>
        <v>0</v>
      </c>
      <c r="L783" s="1249">
        <f>三井住友!I783</f>
        <v>1119550</v>
      </c>
      <c r="M783" s="1249">
        <f>paypay!H783</f>
        <v>9</v>
      </c>
      <c r="N783" s="1249">
        <f>楽天!J783</f>
        <v>20873</v>
      </c>
      <c r="O783" s="1620">
        <f t="shared" si="9"/>
        <v>1882117</v>
      </c>
      <c r="P783" s="1272"/>
    </row>
    <row r="784" spans="1:16" ht="15.5">
      <c r="A784" s="1298"/>
      <c r="B784" s="1244">
        <v>46528</v>
      </c>
      <c r="C784" s="1248"/>
      <c r="D784" s="1248"/>
      <c r="E784" s="1248"/>
      <c r="F784" s="1618"/>
      <c r="G784" s="1618"/>
      <c r="H784" s="1618"/>
      <c r="I784" s="1619">
        <f t="shared" si="10"/>
        <v>0</v>
      </c>
      <c r="J784" s="1249">
        <f t="shared" si="11"/>
        <v>741685</v>
      </c>
      <c r="K784" s="1249">
        <f>UFJ!I784</f>
        <v>0</v>
      </c>
      <c r="L784" s="1249">
        <f>三井住友!I784</f>
        <v>1119550</v>
      </c>
      <c r="M784" s="1249">
        <f>paypay!H784</f>
        <v>9</v>
      </c>
      <c r="N784" s="1249">
        <f>楽天!J784</f>
        <v>20873</v>
      </c>
      <c r="O784" s="1620">
        <f t="shared" si="9"/>
        <v>1882117</v>
      </c>
      <c r="P784" s="1272"/>
    </row>
    <row r="785" spans="1:16" ht="15.5">
      <c r="A785" s="1298"/>
      <c r="B785" s="1244">
        <v>46529</v>
      </c>
      <c r="C785" s="1248"/>
      <c r="D785" s="1248"/>
      <c r="E785" s="1248"/>
      <c r="F785" s="1618"/>
      <c r="G785" s="1618"/>
      <c r="H785" s="1618"/>
      <c r="I785" s="1619">
        <f t="shared" si="10"/>
        <v>0</v>
      </c>
      <c r="J785" s="1249">
        <f t="shared" si="11"/>
        <v>741685</v>
      </c>
      <c r="K785" s="1249">
        <f>UFJ!I785</f>
        <v>0</v>
      </c>
      <c r="L785" s="1249">
        <f>三井住友!I785</f>
        <v>1119550</v>
      </c>
      <c r="M785" s="1249">
        <f>paypay!H785</f>
        <v>9</v>
      </c>
      <c r="N785" s="1249">
        <f>楽天!J785</f>
        <v>20873</v>
      </c>
      <c r="O785" s="1620">
        <f t="shared" si="9"/>
        <v>1882117</v>
      </c>
      <c r="P785" s="1272"/>
    </row>
    <row r="786" spans="1:16" ht="15.5">
      <c r="A786" s="1298"/>
      <c r="B786" s="1244">
        <v>46530</v>
      </c>
      <c r="C786" s="1248"/>
      <c r="D786" s="1248"/>
      <c r="E786" s="1248"/>
      <c r="F786" s="1618"/>
      <c r="G786" s="1618"/>
      <c r="H786" s="1618"/>
      <c r="I786" s="1619">
        <f t="shared" si="10"/>
        <v>0</v>
      </c>
      <c r="J786" s="1249">
        <f t="shared" si="11"/>
        <v>741685</v>
      </c>
      <c r="K786" s="1249">
        <f>UFJ!I786</f>
        <v>0</v>
      </c>
      <c r="L786" s="1249">
        <f>三井住友!I786</f>
        <v>1119550</v>
      </c>
      <c r="M786" s="1249">
        <f>paypay!H786</f>
        <v>9</v>
      </c>
      <c r="N786" s="1249">
        <f>楽天!J786</f>
        <v>20873</v>
      </c>
      <c r="O786" s="1620">
        <f t="shared" si="9"/>
        <v>1882117</v>
      </c>
      <c r="P786" s="1272"/>
    </row>
    <row r="787" spans="1:16" ht="15.5">
      <c r="A787" s="1298"/>
      <c r="B787" s="1244">
        <v>46531</v>
      </c>
      <c r="C787" s="1248"/>
      <c r="D787" s="1248"/>
      <c r="E787" s="1248"/>
      <c r="F787" s="1618"/>
      <c r="G787" s="1618"/>
      <c r="H787" s="1618"/>
      <c r="I787" s="1619">
        <f t="shared" si="10"/>
        <v>0</v>
      </c>
      <c r="J787" s="1249">
        <f t="shared" si="11"/>
        <v>741685</v>
      </c>
      <c r="K787" s="1249">
        <f>UFJ!I787</f>
        <v>0</v>
      </c>
      <c r="L787" s="1249">
        <f>三井住友!I787</f>
        <v>1119550</v>
      </c>
      <c r="M787" s="1249">
        <f>paypay!H787</f>
        <v>9</v>
      </c>
      <c r="N787" s="1249">
        <f>楽天!J787</f>
        <v>20873</v>
      </c>
      <c r="O787" s="1620">
        <f t="shared" si="9"/>
        <v>1882117</v>
      </c>
      <c r="P787" s="1272"/>
    </row>
    <row r="788" spans="1:16" ht="15.5">
      <c r="A788" s="1298"/>
      <c r="B788" s="1244">
        <v>46532</v>
      </c>
      <c r="C788" s="1248"/>
      <c r="D788" s="1248"/>
      <c r="E788" s="1248"/>
      <c r="F788" s="1618"/>
      <c r="G788" s="1618"/>
      <c r="H788" s="1618"/>
      <c r="I788" s="1619">
        <f t="shared" si="10"/>
        <v>0</v>
      </c>
      <c r="J788" s="1249">
        <f t="shared" si="11"/>
        <v>741685</v>
      </c>
      <c r="K788" s="1249">
        <f>UFJ!I788</f>
        <v>0</v>
      </c>
      <c r="L788" s="1249">
        <f>三井住友!I788</f>
        <v>1119550</v>
      </c>
      <c r="M788" s="1249">
        <f>paypay!H788</f>
        <v>9</v>
      </c>
      <c r="N788" s="1249">
        <f>楽天!J788</f>
        <v>20873</v>
      </c>
      <c r="O788" s="1620">
        <f t="shared" si="9"/>
        <v>1882117</v>
      </c>
      <c r="P788" s="1272"/>
    </row>
    <row r="789" spans="1:16" ht="15.5">
      <c r="A789" s="1298"/>
      <c r="B789" s="1244">
        <v>46533</v>
      </c>
      <c r="C789" s="1248"/>
      <c r="D789" s="1629">
        <v>-10000</v>
      </c>
      <c r="E789" s="1248"/>
      <c r="F789" s="1618"/>
      <c r="G789" s="1618"/>
      <c r="H789" s="1618"/>
      <c r="I789" s="1619">
        <f t="shared" si="10"/>
        <v>-10000</v>
      </c>
      <c r="J789" s="1249">
        <f t="shared" si="11"/>
        <v>731685</v>
      </c>
      <c r="K789" s="1249">
        <f>UFJ!I789</f>
        <v>0</v>
      </c>
      <c r="L789" s="1249">
        <f>三井住友!I789</f>
        <v>1119550</v>
      </c>
      <c r="M789" s="1249">
        <f>paypay!H789</f>
        <v>9</v>
      </c>
      <c r="N789" s="1249">
        <f>楽天!J789</f>
        <v>20873</v>
      </c>
      <c r="O789" s="1620">
        <f t="shared" si="9"/>
        <v>1872117</v>
      </c>
      <c r="P789" s="1272"/>
    </row>
    <row r="790" spans="1:16" ht="15.5">
      <c r="A790" s="1298"/>
      <c r="B790" s="1244">
        <v>46534</v>
      </c>
      <c r="C790" s="1248"/>
      <c r="D790" s="1621">
        <v>-129987</v>
      </c>
      <c r="E790" s="1248"/>
      <c r="F790" s="1618"/>
      <c r="G790" s="1618"/>
      <c r="H790" s="1618"/>
      <c r="I790" s="1619">
        <f t="shared" si="10"/>
        <v>-129987</v>
      </c>
      <c r="J790" s="1249">
        <f t="shared" si="11"/>
        <v>601698</v>
      </c>
      <c r="K790" s="1249">
        <f>UFJ!I790</f>
        <v>0</v>
      </c>
      <c r="L790" s="1249">
        <f>三井住友!I790</f>
        <v>919550</v>
      </c>
      <c r="M790" s="1249">
        <f>paypay!H790</f>
        <v>9</v>
      </c>
      <c r="N790" s="1249">
        <f>楽天!J790</f>
        <v>20873</v>
      </c>
      <c r="O790" s="1620">
        <f t="shared" si="9"/>
        <v>1542130</v>
      </c>
      <c r="P790" s="1272"/>
    </row>
    <row r="791" spans="1:16" ht="15.5">
      <c r="A791" s="1298"/>
      <c r="B791" s="1244">
        <v>46535</v>
      </c>
      <c r="C791" s="1248"/>
      <c r="D791" s="1248"/>
      <c r="E791" s="1248"/>
      <c r="F791" s="1618"/>
      <c r="G791" s="1618"/>
      <c r="H791" s="1618"/>
      <c r="I791" s="1619">
        <f t="shared" si="10"/>
        <v>0</v>
      </c>
      <c r="J791" s="1249">
        <f t="shared" si="11"/>
        <v>601698</v>
      </c>
      <c r="K791" s="1249">
        <f>UFJ!I791</f>
        <v>0</v>
      </c>
      <c r="L791" s="1249">
        <f>三井住友!I791</f>
        <v>919550</v>
      </c>
      <c r="M791" s="1249">
        <f>paypay!H791</f>
        <v>9</v>
      </c>
      <c r="N791" s="1249">
        <f>楽天!J791</f>
        <v>20873</v>
      </c>
      <c r="O791" s="1620">
        <f t="shared" si="9"/>
        <v>1542130</v>
      </c>
      <c r="P791" s="1272"/>
    </row>
    <row r="792" spans="1:16" ht="15.5">
      <c r="A792" s="1298"/>
      <c r="B792" s="1244">
        <v>46536</v>
      </c>
      <c r="C792" s="1248"/>
      <c r="D792" s="1248"/>
      <c r="E792" s="1248"/>
      <c r="F792" s="1618"/>
      <c r="G792" s="1618"/>
      <c r="H792" s="1618"/>
      <c r="I792" s="1619">
        <f t="shared" si="10"/>
        <v>0</v>
      </c>
      <c r="J792" s="1249">
        <f t="shared" si="11"/>
        <v>601698</v>
      </c>
      <c r="K792" s="1249">
        <f>UFJ!I792</f>
        <v>0</v>
      </c>
      <c r="L792" s="1249">
        <f>三井住友!I792</f>
        <v>919550</v>
      </c>
      <c r="M792" s="1249">
        <f>paypay!H792</f>
        <v>9</v>
      </c>
      <c r="N792" s="1249">
        <f>楽天!J792</f>
        <v>20873</v>
      </c>
      <c r="O792" s="1620">
        <f t="shared" si="9"/>
        <v>1542130</v>
      </c>
      <c r="P792" s="1272"/>
    </row>
    <row r="793" spans="1:16" ht="15.5">
      <c r="A793" s="1298"/>
      <c r="B793" s="1244">
        <v>46537</v>
      </c>
      <c r="C793" s="1248"/>
      <c r="D793" s="1248"/>
      <c r="E793" s="1248"/>
      <c r="F793" s="1618"/>
      <c r="G793" s="1618"/>
      <c r="H793" s="1618"/>
      <c r="I793" s="1619">
        <f t="shared" si="10"/>
        <v>0</v>
      </c>
      <c r="J793" s="1249">
        <f t="shared" si="11"/>
        <v>601698</v>
      </c>
      <c r="K793" s="1249">
        <f>UFJ!I793</f>
        <v>0</v>
      </c>
      <c r="L793" s="1249">
        <f>三井住友!I793</f>
        <v>919550</v>
      </c>
      <c r="M793" s="1249">
        <f>paypay!H793</f>
        <v>9</v>
      </c>
      <c r="N793" s="1249">
        <f>楽天!J793</f>
        <v>20873</v>
      </c>
      <c r="O793" s="1620">
        <f t="shared" si="9"/>
        <v>1542130</v>
      </c>
      <c r="P793" s="1272"/>
    </row>
    <row r="794" spans="1:16" ht="15.5">
      <c r="A794" s="1298"/>
      <c r="B794" s="1259">
        <v>46538</v>
      </c>
      <c r="C794" s="1263"/>
      <c r="D794" s="1263"/>
      <c r="E794" s="1263"/>
      <c r="F794" s="1622"/>
      <c r="G794" s="1622"/>
      <c r="H794" s="1622"/>
      <c r="I794" s="1623">
        <f t="shared" si="10"/>
        <v>0</v>
      </c>
      <c r="J794" s="1264">
        <f t="shared" si="11"/>
        <v>601698</v>
      </c>
      <c r="K794" s="1264">
        <f>UFJ!I794</f>
        <v>0</v>
      </c>
      <c r="L794" s="1264">
        <f>三井住友!I794</f>
        <v>919550</v>
      </c>
      <c r="M794" s="1264">
        <f>paypay!H794</f>
        <v>9</v>
      </c>
      <c r="N794" s="1264">
        <f>楽天!J794</f>
        <v>20873</v>
      </c>
      <c r="O794" s="1624">
        <f t="shared" si="9"/>
        <v>1542130</v>
      </c>
      <c r="P794" s="1272"/>
    </row>
    <row r="795" spans="1:16" ht="15.5">
      <c r="A795" s="1298"/>
      <c r="B795" s="1244">
        <v>46539</v>
      </c>
      <c r="C795" s="1248"/>
      <c r="D795" s="1248"/>
      <c r="E795" s="1248"/>
      <c r="F795" s="1618"/>
      <c r="G795" s="1618"/>
      <c r="H795" s="1618"/>
      <c r="I795" s="1619">
        <f t="shared" si="10"/>
        <v>0</v>
      </c>
      <c r="J795" s="1249">
        <f t="shared" si="11"/>
        <v>601698</v>
      </c>
      <c r="K795" s="1249">
        <f>UFJ!I795</f>
        <v>0</v>
      </c>
      <c r="L795" s="1249">
        <f>三井住友!I795</f>
        <v>919550</v>
      </c>
      <c r="M795" s="1249">
        <f>paypay!H795</f>
        <v>9</v>
      </c>
      <c r="N795" s="1249">
        <f>楽天!J795</f>
        <v>20873</v>
      </c>
      <c r="O795" s="1620">
        <f t="shared" si="9"/>
        <v>1542130</v>
      </c>
      <c r="P795" s="1272"/>
    </row>
    <row r="796" spans="1:16" ht="15.5">
      <c r="A796" s="1298"/>
      <c r="B796" s="1244">
        <v>46540</v>
      </c>
      <c r="C796" s="1248"/>
      <c r="D796" s="1248"/>
      <c r="E796" s="1248"/>
      <c r="F796" s="1618"/>
      <c r="G796" s="1618"/>
      <c r="H796" s="1618"/>
      <c r="I796" s="1619">
        <f t="shared" si="10"/>
        <v>0</v>
      </c>
      <c r="J796" s="1249">
        <f t="shared" si="11"/>
        <v>601698</v>
      </c>
      <c r="K796" s="1249">
        <f>UFJ!I796</f>
        <v>0</v>
      </c>
      <c r="L796" s="1249">
        <f>三井住友!I796</f>
        <v>919550</v>
      </c>
      <c r="M796" s="1249">
        <f>paypay!H796</f>
        <v>9</v>
      </c>
      <c r="N796" s="1249">
        <f>楽天!J796</f>
        <v>20873</v>
      </c>
      <c r="O796" s="1620">
        <f t="shared" si="9"/>
        <v>1542130</v>
      </c>
      <c r="P796" s="1272"/>
    </row>
    <row r="797" spans="1:16" ht="15.5">
      <c r="A797" s="1298"/>
      <c r="B797" s="1244">
        <v>46541</v>
      </c>
      <c r="C797" s="1248"/>
      <c r="D797" s="1248"/>
      <c r="E797" s="1248"/>
      <c r="F797" s="1618"/>
      <c r="G797" s="1618"/>
      <c r="H797" s="1618"/>
      <c r="I797" s="1619">
        <f t="shared" si="10"/>
        <v>0</v>
      </c>
      <c r="J797" s="1249">
        <f t="shared" si="11"/>
        <v>601698</v>
      </c>
      <c r="K797" s="1249">
        <f>UFJ!I797</f>
        <v>0</v>
      </c>
      <c r="L797" s="1249">
        <f>三井住友!I797</f>
        <v>919550</v>
      </c>
      <c r="M797" s="1249">
        <f>paypay!H797</f>
        <v>9</v>
      </c>
      <c r="N797" s="1249">
        <f>楽天!J797</f>
        <v>20873</v>
      </c>
      <c r="O797" s="1620">
        <f t="shared" si="9"/>
        <v>1542130</v>
      </c>
      <c r="P797" s="1272"/>
    </row>
    <row r="798" spans="1:16" ht="15.5">
      <c r="A798" s="1298"/>
      <c r="B798" s="1244">
        <v>46542</v>
      </c>
      <c r="C798" s="1248"/>
      <c r="D798" s="1248"/>
      <c r="E798" s="1248"/>
      <c r="F798" s="1618"/>
      <c r="G798" s="1618"/>
      <c r="H798" s="1618"/>
      <c r="I798" s="1619">
        <f t="shared" si="10"/>
        <v>0</v>
      </c>
      <c r="J798" s="1249">
        <f t="shared" si="11"/>
        <v>601698</v>
      </c>
      <c r="K798" s="1249">
        <f>UFJ!I798</f>
        <v>0</v>
      </c>
      <c r="L798" s="1249">
        <f>三井住友!I798</f>
        <v>919550</v>
      </c>
      <c r="M798" s="1249">
        <f>paypay!H798</f>
        <v>9</v>
      </c>
      <c r="N798" s="1249">
        <f>楽天!J798</f>
        <v>20873</v>
      </c>
      <c r="O798" s="1620">
        <f t="shared" si="9"/>
        <v>1542130</v>
      </c>
      <c r="P798" s="1272"/>
    </row>
    <row r="799" spans="1:16" ht="15.5">
      <c r="A799" s="1298"/>
      <c r="B799" s="1244">
        <v>46543</v>
      </c>
      <c r="C799" s="1248"/>
      <c r="D799" s="1248"/>
      <c r="E799" s="1248"/>
      <c r="F799" s="1618"/>
      <c r="G799" s="1618"/>
      <c r="H799" s="1618"/>
      <c r="I799" s="1619">
        <f t="shared" si="10"/>
        <v>0</v>
      </c>
      <c r="J799" s="1249">
        <f t="shared" si="11"/>
        <v>601698</v>
      </c>
      <c r="K799" s="1249">
        <f>UFJ!I799</f>
        <v>0</v>
      </c>
      <c r="L799" s="1249">
        <f>三井住友!I799</f>
        <v>919550</v>
      </c>
      <c r="M799" s="1249">
        <f>paypay!H799</f>
        <v>9</v>
      </c>
      <c r="N799" s="1249">
        <f>楽天!J799</f>
        <v>20873</v>
      </c>
      <c r="O799" s="1620">
        <f t="shared" si="9"/>
        <v>1542130</v>
      </c>
      <c r="P799" s="1272"/>
    </row>
    <row r="800" spans="1:16" ht="15.5">
      <c r="A800" s="1298"/>
      <c r="B800" s="1244">
        <v>46544</v>
      </c>
      <c r="C800" s="1248"/>
      <c r="D800" s="1248"/>
      <c r="E800" s="1248"/>
      <c r="F800" s="1618"/>
      <c r="G800" s="1618"/>
      <c r="H800" s="1618"/>
      <c r="I800" s="1619">
        <f t="shared" si="10"/>
        <v>0</v>
      </c>
      <c r="J800" s="1249">
        <f t="shared" si="11"/>
        <v>601698</v>
      </c>
      <c r="K800" s="1249">
        <f>UFJ!I800</f>
        <v>0</v>
      </c>
      <c r="L800" s="1249">
        <f>三井住友!I800</f>
        <v>919550</v>
      </c>
      <c r="M800" s="1249">
        <f>paypay!H800</f>
        <v>9</v>
      </c>
      <c r="N800" s="1249">
        <f>楽天!J800</f>
        <v>20873</v>
      </c>
      <c r="O800" s="1620">
        <f t="shared" si="9"/>
        <v>1542130</v>
      </c>
      <c r="P800" s="1272"/>
    </row>
    <row r="801" spans="1:16" ht="15.5">
      <c r="A801" s="1298"/>
      <c r="B801" s="1244">
        <v>46545</v>
      </c>
      <c r="C801" s="1248"/>
      <c r="D801" s="1248"/>
      <c r="E801" s="1248"/>
      <c r="F801" s="1618"/>
      <c r="G801" s="1618"/>
      <c r="H801" s="1618"/>
      <c r="I801" s="1619">
        <f t="shared" si="10"/>
        <v>0</v>
      </c>
      <c r="J801" s="1249">
        <f t="shared" si="11"/>
        <v>601698</v>
      </c>
      <c r="K801" s="1249">
        <f>UFJ!I801</f>
        <v>0</v>
      </c>
      <c r="L801" s="1249">
        <f>三井住友!I801</f>
        <v>919550</v>
      </c>
      <c r="M801" s="1249">
        <f>paypay!H801</f>
        <v>9</v>
      </c>
      <c r="N801" s="1249">
        <f>楽天!J801</f>
        <v>20873</v>
      </c>
      <c r="O801" s="1620">
        <f t="shared" si="9"/>
        <v>1542130</v>
      </c>
      <c r="P801" s="1272"/>
    </row>
    <row r="802" spans="1:16" ht="15.5">
      <c r="A802" s="1298"/>
      <c r="B802" s="1244">
        <v>46546</v>
      </c>
      <c r="C802" s="1248"/>
      <c r="D802" s="1248"/>
      <c r="E802" s="1248"/>
      <c r="F802" s="1618"/>
      <c r="G802" s="1618"/>
      <c r="H802" s="1618"/>
      <c r="I802" s="1619">
        <f t="shared" si="10"/>
        <v>0</v>
      </c>
      <c r="J802" s="1249">
        <f t="shared" si="11"/>
        <v>601698</v>
      </c>
      <c r="K802" s="1249">
        <f>UFJ!I802</f>
        <v>0</v>
      </c>
      <c r="L802" s="1249">
        <f>三井住友!I802</f>
        <v>919550</v>
      </c>
      <c r="M802" s="1249">
        <f>paypay!H802</f>
        <v>9</v>
      </c>
      <c r="N802" s="1249">
        <f>楽天!J802</f>
        <v>20873</v>
      </c>
      <c r="O802" s="1620">
        <f t="shared" si="9"/>
        <v>1542130</v>
      </c>
      <c r="P802" s="1272"/>
    </row>
    <row r="803" spans="1:16" ht="15.5">
      <c r="A803" s="1298"/>
      <c r="B803" s="1244">
        <v>46547</v>
      </c>
      <c r="C803" s="1248"/>
      <c r="D803" s="1248"/>
      <c r="E803" s="1248"/>
      <c r="F803" s="1618"/>
      <c r="G803" s="1618"/>
      <c r="H803" s="1618"/>
      <c r="I803" s="1619">
        <f t="shared" si="10"/>
        <v>0</v>
      </c>
      <c r="J803" s="1249">
        <f t="shared" si="11"/>
        <v>601698</v>
      </c>
      <c r="K803" s="1249">
        <f>UFJ!I803</f>
        <v>0</v>
      </c>
      <c r="L803" s="1249">
        <f>三井住友!I803</f>
        <v>919550</v>
      </c>
      <c r="M803" s="1249">
        <f>paypay!H803</f>
        <v>9</v>
      </c>
      <c r="N803" s="1249">
        <f>楽天!J803</f>
        <v>20873</v>
      </c>
      <c r="O803" s="1620">
        <f t="shared" si="9"/>
        <v>1542130</v>
      </c>
      <c r="P803" s="1272"/>
    </row>
    <row r="804" spans="1:16" ht="15.5">
      <c r="A804" s="1298"/>
      <c r="B804" s="1244">
        <v>46548</v>
      </c>
      <c r="C804" s="1248"/>
      <c r="D804" s="1248"/>
      <c r="E804" s="1248"/>
      <c r="F804" s="1618"/>
      <c r="G804" s="1618"/>
      <c r="H804" s="1618"/>
      <c r="I804" s="1619">
        <f t="shared" si="10"/>
        <v>0</v>
      </c>
      <c r="J804" s="1249">
        <f t="shared" si="11"/>
        <v>601698</v>
      </c>
      <c r="K804" s="1249">
        <f>UFJ!I804</f>
        <v>0</v>
      </c>
      <c r="L804" s="1249">
        <f>三井住友!I804</f>
        <v>919550</v>
      </c>
      <c r="M804" s="1249">
        <f>paypay!H804</f>
        <v>9</v>
      </c>
      <c r="N804" s="1249">
        <f>楽天!J804</f>
        <v>20873</v>
      </c>
      <c r="O804" s="1620">
        <f t="shared" si="9"/>
        <v>1542130</v>
      </c>
      <c r="P804" s="1272"/>
    </row>
    <row r="805" spans="1:16" ht="15.5">
      <c r="A805" s="1298"/>
      <c r="B805" s="1244">
        <v>46549</v>
      </c>
      <c r="C805" s="1248"/>
      <c r="D805" s="1248"/>
      <c r="E805" s="1248"/>
      <c r="F805" s="1618"/>
      <c r="G805" s="1618"/>
      <c r="H805" s="1618"/>
      <c r="I805" s="1619">
        <f t="shared" si="10"/>
        <v>0</v>
      </c>
      <c r="J805" s="1249">
        <f t="shared" si="11"/>
        <v>601698</v>
      </c>
      <c r="K805" s="1249">
        <f>UFJ!I805</f>
        <v>0</v>
      </c>
      <c r="L805" s="1249">
        <f>三井住友!I805</f>
        <v>919550</v>
      </c>
      <c r="M805" s="1249">
        <f>paypay!H805</f>
        <v>9</v>
      </c>
      <c r="N805" s="1249">
        <f>楽天!J805</f>
        <v>20873</v>
      </c>
      <c r="O805" s="1620">
        <f t="shared" si="9"/>
        <v>1542130</v>
      </c>
      <c r="P805" s="1272"/>
    </row>
    <row r="806" spans="1:16" ht="15.5">
      <c r="A806" s="1298"/>
      <c r="B806" s="1244">
        <v>46550</v>
      </c>
      <c r="C806" s="1248"/>
      <c r="D806" s="1248"/>
      <c r="E806" s="1248"/>
      <c r="F806" s="1618"/>
      <c r="G806" s="1618"/>
      <c r="H806" s="1618"/>
      <c r="I806" s="1619">
        <f t="shared" si="10"/>
        <v>0</v>
      </c>
      <c r="J806" s="1249">
        <f t="shared" si="11"/>
        <v>601698</v>
      </c>
      <c r="K806" s="1249">
        <f>UFJ!I806</f>
        <v>0</v>
      </c>
      <c r="L806" s="1249">
        <f>三井住友!I806</f>
        <v>919550</v>
      </c>
      <c r="M806" s="1249">
        <f>paypay!H806</f>
        <v>9</v>
      </c>
      <c r="N806" s="1249">
        <f>楽天!J806</f>
        <v>20873</v>
      </c>
      <c r="O806" s="1620">
        <f t="shared" si="9"/>
        <v>1542130</v>
      </c>
      <c r="P806" s="1272"/>
    </row>
    <row r="807" spans="1:16" ht="15.5">
      <c r="A807" s="1298"/>
      <c r="B807" s="1244">
        <v>46551</v>
      </c>
      <c r="C807" s="1248"/>
      <c r="D807" s="1248"/>
      <c r="E807" s="1248"/>
      <c r="F807" s="1618"/>
      <c r="G807" s="1618"/>
      <c r="H807" s="1618"/>
      <c r="I807" s="1619">
        <f t="shared" si="10"/>
        <v>0</v>
      </c>
      <c r="J807" s="1249">
        <f t="shared" si="11"/>
        <v>601698</v>
      </c>
      <c r="K807" s="1249">
        <f>UFJ!I807</f>
        <v>0</v>
      </c>
      <c r="L807" s="1249">
        <f>三井住友!I807</f>
        <v>919550</v>
      </c>
      <c r="M807" s="1249">
        <f>paypay!H807</f>
        <v>9</v>
      </c>
      <c r="N807" s="1249">
        <f>楽天!J807</f>
        <v>20873</v>
      </c>
      <c r="O807" s="1620">
        <f t="shared" si="9"/>
        <v>1542130</v>
      </c>
      <c r="P807" s="1272"/>
    </row>
    <row r="808" spans="1:16" ht="15.5">
      <c r="A808" s="1298"/>
      <c r="B808" s="1244">
        <v>46552</v>
      </c>
      <c r="C808" s="1248"/>
      <c r="D808" s="1248"/>
      <c r="E808" s="1248"/>
      <c r="F808" s="1618"/>
      <c r="G808" s="1618"/>
      <c r="H808" s="1618"/>
      <c r="I808" s="1619">
        <f t="shared" si="10"/>
        <v>0</v>
      </c>
      <c r="J808" s="1249">
        <f t="shared" si="11"/>
        <v>601698</v>
      </c>
      <c r="K808" s="1249">
        <f>UFJ!I808</f>
        <v>0</v>
      </c>
      <c r="L808" s="1249">
        <f>三井住友!I808</f>
        <v>919550</v>
      </c>
      <c r="M808" s="1249">
        <f>paypay!H808</f>
        <v>9</v>
      </c>
      <c r="N808" s="1249">
        <f>楽天!J808</f>
        <v>20873</v>
      </c>
      <c r="O808" s="1620">
        <f t="shared" si="9"/>
        <v>1542130</v>
      </c>
      <c r="P808" s="1272"/>
    </row>
    <row r="809" spans="1:16" ht="15.5">
      <c r="A809" s="1298"/>
      <c r="B809" s="1244">
        <v>46553</v>
      </c>
      <c r="C809" s="1626">
        <v>-300110</v>
      </c>
      <c r="D809" s="1248"/>
      <c r="E809" s="1248"/>
      <c r="F809" s="1618"/>
      <c r="G809" s="1626">
        <v>460000</v>
      </c>
      <c r="H809" s="1618"/>
      <c r="I809" s="1619">
        <f t="shared" si="10"/>
        <v>159890</v>
      </c>
      <c r="J809" s="1249">
        <f t="shared" si="11"/>
        <v>761588</v>
      </c>
      <c r="K809" s="1249">
        <f>UFJ!I809</f>
        <v>0</v>
      </c>
      <c r="L809" s="1249">
        <f>三井住友!I809</f>
        <v>1219550</v>
      </c>
      <c r="M809" s="1249">
        <f>paypay!H809</f>
        <v>9</v>
      </c>
      <c r="N809" s="1249">
        <f>楽天!J809</f>
        <v>20873</v>
      </c>
      <c r="O809" s="1620">
        <f t="shared" si="9"/>
        <v>2002020</v>
      </c>
      <c r="P809" s="1272"/>
    </row>
    <row r="810" spans="1:16" ht="15.5">
      <c r="A810" s="1298"/>
      <c r="B810" s="1244">
        <v>46554</v>
      </c>
      <c r="C810" s="1248"/>
      <c r="D810" s="1248"/>
      <c r="E810" s="1248"/>
      <c r="F810" s="1618"/>
      <c r="G810" s="1618"/>
      <c r="H810" s="1618"/>
      <c r="I810" s="1619">
        <f t="shared" si="10"/>
        <v>0</v>
      </c>
      <c r="J810" s="1249">
        <f t="shared" si="11"/>
        <v>761588</v>
      </c>
      <c r="K810" s="1249">
        <f>UFJ!I810</f>
        <v>0</v>
      </c>
      <c r="L810" s="1249">
        <f>三井住友!I810</f>
        <v>1219550</v>
      </c>
      <c r="M810" s="1249">
        <f>paypay!H810</f>
        <v>9</v>
      </c>
      <c r="N810" s="1249">
        <f>楽天!J810</f>
        <v>20873</v>
      </c>
      <c r="O810" s="1620">
        <f t="shared" si="9"/>
        <v>2002020</v>
      </c>
      <c r="P810" s="1272"/>
    </row>
    <row r="811" spans="1:16" ht="15.5">
      <c r="A811" s="1298"/>
      <c r="B811" s="1244">
        <v>46555</v>
      </c>
      <c r="C811" s="1248"/>
      <c r="D811" s="1248"/>
      <c r="E811" s="1248"/>
      <c r="F811" s="1618"/>
      <c r="G811" s="1618"/>
      <c r="H811" s="1618"/>
      <c r="I811" s="1619">
        <f t="shared" si="10"/>
        <v>0</v>
      </c>
      <c r="J811" s="1249">
        <f t="shared" si="11"/>
        <v>761588</v>
      </c>
      <c r="K811" s="1249">
        <f>UFJ!I811</f>
        <v>0</v>
      </c>
      <c r="L811" s="1249">
        <f>三井住友!I811</f>
        <v>1219550</v>
      </c>
      <c r="M811" s="1249">
        <f>paypay!H811</f>
        <v>9</v>
      </c>
      <c r="N811" s="1249">
        <f>楽天!J811</f>
        <v>20873</v>
      </c>
      <c r="O811" s="1620">
        <f t="shared" si="9"/>
        <v>2002020</v>
      </c>
      <c r="P811" s="1272"/>
    </row>
    <row r="812" spans="1:16" ht="15.5">
      <c r="A812" s="1298"/>
      <c r="B812" s="1244">
        <v>46556</v>
      </c>
      <c r="C812" s="1248"/>
      <c r="D812" s="1248"/>
      <c r="E812" s="1248"/>
      <c r="F812" s="1618"/>
      <c r="G812" s="1618"/>
      <c r="H812" s="1618"/>
      <c r="I812" s="1619">
        <f t="shared" si="10"/>
        <v>0</v>
      </c>
      <c r="J812" s="1249">
        <f t="shared" si="11"/>
        <v>761588</v>
      </c>
      <c r="K812" s="1249">
        <f>UFJ!I812</f>
        <v>0</v>
      </c>
      <c r="L812" s="1249">
        <f>三井住友!I812</f>
        <v>1219550</v>
      </c>
      <c r="M812" s="1249">
        <f>paypay!H812</f>
        <v>9</v>
      </c>
      <c r="N812" s="1249">
        <f>楽天!J812</f>
        <v>20873</v>
      </c>
      <c r="O812" s="1620">
        <f t="shared" si="9"/>
        <v>2002020</v>
      </c>
      <c r="P812" s="1272"/>
    </row>
    <row r="813" spans="1:16" ht="15.5">
      <c r="A813" s="1298"/>
      <c r="B813" s="1244">
        <v>46557</v>
      </c>
      <c r="C813" s="1248"/>
      <c r="D813" s="1248"/>
      <c r="E813" s="1248"/>
      <c r="F813" s="1618"/>
      <c r="G813" s="1618"/>
      <c r="H813" s="1618"/>
      <c r="I813" s="1619">
        <f t="shared" si="10"/>
        <v>0</v>
      </c>
      <c r="J813" s="1249">
        <f t="shared" si="11"/>
        <v>761588</v>
      </c>
      <c r="K813" s="1249">
        <f>UFJ!I813</f>
        <v>0</v>
      </c>
      <c r="L813" s="1249">
        <f>三井住友!I813</f>
        <v>1219550</v>
      </c>
      <c r="M813" s="1249">
        <f>paypay!H813</f>
        <v>9</v>
      </c>
      <c r="N813" s="1249">
        <f>楽天!J813</f>
        <v>20873</v>
      </c>
      <c r="O813" s="1620">
        <f t="shared" si="9"/>
        <v>2002020</v>
      </c>
      <c r="P813" s="1272"/>
    </row>
    <row r="814" spans="1:16" ht="15.5">
      <c r="A814" s="1298"/>
      <c r="B814" s="1244">
        <v>46558</v>
      </c>
      <c r="C814" s="1248"/>
      <c r="D814" s="1248"/>
      <c r="E814" s="1248"/>
      <c r="F814" s="1618"/>
      <c r="G814" s="1618"/>
      <c r="H814" s="1618"/>
      <c r="I814" s="1619">
        <f t="shared" si="10"/>
        <v>0</v>
      </c>
      <c r="J814" s="1249">
        <f t="shared" si="11"/>
        <v>761588</v>
      </c>
      <c r="K814" s="1249">
        <f>UFJ!I814</f>
        <v>0</v>
      </c>
      <c r="L814" s="1249">
        <f>三井住友!I814</f>
        <v>1219550</v>
      </c>
      <c r="M814" s="1249">
        <f>paypay!H814</f>
        <v>9</v>
      </c>
      <c r="N814" s="1249">
        <f>楽天!J814</f>
        <v>20873</v>
      </c>
      <c r="O814" s="1620">
        <f t="shared" si="9"/>
        <v>2002020</v>
      </c>
      <c r="P814" s="1272"/>
    </row>
    <row r="815" spans="1:16" ht="15.5">
      <c r="A815" s="1298"/>
      <c r="B815" s="1244">
        <v>46559</v>
      </c>
      <c r="C815" s="1248"/>
      <c r="D815" s="1248"/>
      <c r="E815" s="1248"/>
      <c r="F815" s="1618"/>
      <c r="G815" s="1618"/>
      <c r="H815" s="1618"/>
      <c r="I815" s="1619">
        <f t="shared" si="10"/>
        <v>0</v>
      </c>
      <c r="J815" s="1249">
        <f t="shared" si="11"/>
        <v>761588</v>
      </c>
      <c r="K815" s="1249">
        <f>UFJ!I815</f>
        <v>0</v>
      </c>
      <c r="L815" s="1249">
        <f>三井住友!I815</f>
        <v>1219550</v>
      </c>
      <c r="M815" s="1249">
        <f>paypay!H815</f>
        <v>9</v>
      </c>
      <c r="N815" s="1249">
        <f>楽天!J815</f>
        <v>20873</v>
      </c>
      <c r="O815" s="1620">
        <f t="shared" si="9"/>
        <v>2002020</v>
      </c>
      <c r="P815" s="1272"/>
    </row>
    <row r="816" spans="1:16" ht="15.5">
      <c r="A816" s="1298"/>
      <c r="B816" s="1244">
        <v>46560</v>
      </c>
      <c r="C816" s="1248"/>
      <c r="D816" s="1248"/>
      <c r="E816" s="1248"/>
      <c r="F816" s="1618"/>
      <c r="G816" s="1618"/>
      <c r="H816" s="1618"/>
      <c r="I816" s="1619">
        <f t="shared" si="10"/>
        <v>0</v>
      </c>
      <c r="J816" s="1249">
        <f t="shared" si="11"/>
        <v>761588</v>
      </c>
      <c r="K816" s="1249">
        <f>UFJ!I816</f>
        <v>0</v>
      </c>
      <c r="L816" s="1249">
        <f>三井住友!I816</f>
        <v>1219550</v>
      </c>
      <c r="M816" s="1249">
        <f>paypay!H816</f>
        <v>9</v>
      </c>
      <c r="N816" s="1249">
        <f>楽天!J816</f>
        <v>20873</v>
      </c>
      <c r="O816" s="1620">
        <f t="shared" si="9"/>
        <v>2002020</v>
      </c>
      <c r="P816" s="1272"/>
    </row>
    <row r="817" spans="1:16" ht="15.5">
      <c r="A817" s="1298"/>
      <c r="B817" s="1244">
        <v>46561</v>
      </c>
      <c r="C817" s="1248"/>
      <c r="D817" s="1248"/>
      <c r="E817" s="1248"/>
      <c r="F817" s="1618"/>
      <c r="G817" s="1618"/>
      <c r="H817" s="1618"/>
      <c r="I817" s="1619">
        <f t="shared" si="10"/>
        <v>0</v>
      </c>
      <c r="J817" s="1249">
        <f t="shared" si="11"/>
        <v>761588</v>
      </c>
      <c r="K817" s="1249">
        <f>UFJ!I817</f>
        <v>0</v>
      </c>
      <c r="L817" s="1249">
        <f>三井住友!I817</f>
        <v>1219550</v>
      </c>
      <c r="M817" s="1249">
        <f>paypay!H817</f>
        <v>9</v>
      </c>
      <c r="N817" s="1249">
        <f>楽天!J817</f>
        <v>20873</v>
      </c>
      <c r="O817" s="1620">
        <f t="shared" si="9"/>
        <v>2002020</v>
      </c>
      <c r="P817" s="1272"/>
    </row>
    <row r="818" spans="1:16" ht="15.5">
      <c r="A818" s="1298"/>
      <c r="B818" s="1244">
        <v>46562</v>
      </c>
      <c r="C818" s="1248"/>
      <c r="D818" s="1248"/>
      <c r="E818" s="1248"/>
      <c r="F818" s="1618"/>
      <c r="G818" s="1618"/>
      <c r="H818" s="1618"/>
      <c r="I818" s="1619">
        <f t="shared" si="10"/>
        <v>0</v>
      </c>
      <c r="J818" s="1249">
        <f t="shared" si="11"/>
        <v>761588</v>
      </c>
      <c r="K818" s="1249">
        <f>UFJ!I818</f>
        <v>0</v>
      </c>
      <c r="L818" s="1249">
        <f>三井住友!I818</f>
        <v>1219550</v>
      </c>
      <c r="M818" s="1249">
        <f>paypay!H818</f>
        <v>9</v>
      </c>
      <c r="N818" s="1249">
        <f>楽天!J818</f>
        <v>20873</v>
      </c>
      <c r="O818" s="1620">
        <f t="shared" si="9"/>
        <v>2002020</v>
      </c>
      <c r="P818" s="1272"/>
    </row>
    <row r="819" spans="1:16" ht="15.5">
      <c r="A819" s="1298"/>
      <c r="B819" s="1244">
        <v>46563</v>
      </c>
      <c r="C819" s="1248"/>
      <c r="D819" s="1248"/>
      <c r="E819" s="1248"/>
      <c r="F819" s="1618"/>
      <c r="G819" s="1618"/>
      <c r="H819" s="1618"/>
      <c r="I819" s="1619">
        <f t="shared" si="10"/>
        <v>0</v>
      </c>
      <c r="J819" s="1249">
        <f t="shared" si="11"/>
        <v>761588</v>
      </c>
      <c r="K819" s="1249">
        <f>UFJ!I819</f>
        <v>0</v>
      </c>
      <c r="L819" s="1249">
        <f>三井住友!I819</f>
        <v>1219550</v>
      </c>
      <c r="M819" s="1249">
        <f>paypay!H819</f>
        <v>9</v>
      </c>
      <c r="N819" s="1249">
        <f>楽天!J819</f>
        <v>20873</v>
      </c>
      <c r="O819" s="1620">
        <f t="shared" si="9"/>
        <v>2002020</v>
      </c>
      <c r="P819" s="1272"/>
    </row>
    <row r="820" spans="1:16" ht="15.5">
      <c r="A820" s="1298"/>
      <c r="B820" s="1244">
        <v>46564</v>
      </c>
      <c r="C820" s="1248"/>
      <c r="D820" s="1629">
        <v>-10000</v>
      </c>
      <c r="E820" s="1248"/>
      <c r="F820" s="1618"/>
      <c r="G820" s="1618"/>
      <c r="H820" s="1618"/>
      <c r="I820" s="1619">
        <f t="shared" si="10"/>
        <v>-10000</v>
      </c>
      <c r="J820" s="1249">
        <f t="shared" si="11"/>
        <v>751588</v>
      </c>
      <c r="K820" s="1249">
        <f>UFJ!I820</f>
        <v>0</v>
      </c>
      <c r="L820" s="1249">
        <f>三井住友!I820</f>
        <v>1219550</v>
      </c>
      <c r="M820" s="1249">
        <f>paypay!H820</f>
        <v>9</v>
      </c>
      <c r="N820" s="1249">
        <f>楽天!J820</f>
        <v>20873</v>
      </c>
      <c r="O820" s="1620">
        <f t="shared" si="9"/>
        <v>1992020</v>
      </c>
      <c r="P820" s="1272"/>
    </row>
    <row r="821" spans="1:16" ht="15.5">
      <c r="A821" s="1298"/>
      <c r="B821" s="1244">
        <v>46565</v>
      </c>
      <c r="C821" s="1248"/>
      <c r="D821" s="1621">
        <v>-129987</v>
      </c>
      <c r="E821" s="1248"/>
      <c r="F821" s="1618"/>
      <c r="G821" s="1618"/>
      <c r="H821" s="1618"/>
      <c r="I821" s="1619">
        <f t="shared" si="10"/>
        <v>-129987</v>
      </c>
      <c r="J821" s="1249">
        <f t="shared" si="11"/>
        <v>621601</v>
      </c>
      <c r="K821" s="1249">
        <f>UFJ!I821</f>
        <v>0</v>
      </c>
      <c r="L821" s="1249">
        <f>三井住友!I821</f>
        <v>1019550</v>
      </c>
      <c r="M821" s="1249">
        <f>paypay!H821</f>
        <v>9</v>
      </c>
      <c r="N821" s="1249">
        <f>楽天!J821</f>
        <v>20873</v>
      </c>
      <c r="O821" s="1620">
        <f t="shared" si="9"/>
        <v>1662033</v>
      </c>
      <c r="P821" s="1272"/>
    </row>
    <row r="822" spans="1:16" ht="15.5">
      <c r="A822" s="1298"/>
      <c r="B822" s="1244">
        <v>46566</v>
      </c>
      <c r="C822" s="1248"/>
      <c r="D822" s="1248"/>
      <c r="E822" s="1248"/>
      <c r="F822" s="1618"/>
      <c r="G822" s="1618"/>
      <c r="H822" s="1618"/>
      <c r="I822" s="1619">
        <f t="shared" si="10"/>
        <v>0</v>
      </c>
      <c r="J822" s="1249">
        <f t="shared" si="11"/>
        <v>621601</v>
      </c>
      <c r="K822" s="1249">
        <f>UFJ!I822</f>
        <v>0</v>
      </c>
      <c r="L822" s="1249">
        <f>三井住友!I822</f>
        <v>1019550</v>
      </c>
      <c r="M822" s="1249">
        <f>paypay!H822</f>
        <v>9</v>
      </c>
      <c r="N822" s="1249">
        <f>楽天!J822</f>
        <v>20873</v>
      </c>
      <c r="O822" s="1620">
        <f t="shared" si="9"/>
        <v>1662033</v>
      </c>
      <c r="P822" s="1272"/>
    </row>
    <row r="823" spans="1:16" ht="15.5">
      <c r="A823" s="1298"/>
      <c r="B823" s="1244">
        <v>46567</v>
      </c>
      <c r="C823" s="1248"/>
      <c r="D823" s="1248"/>
      <c r="E823" s="1248"/>
      <c r="F823" s="1618"/>
      <c r="G823" s="1618"/>
      <c r="H823" s="1618"/>
      <c r="I823" s="1619">
        <f t="shared" si="10"/>
        <v>0</v>
      </c>
      <c r="J823" s="1249">
        <f t="shared" si="11"/>
        <v>621601</v>
      </c>
      <c r="K823" s="1249">
        <f>UFJ!I823</f>
        <v>0</v>
      </c>
      <c r="L823" s="1249">
        <f>三井住友!I823</f>
        <v>1019550</v>
      </c>
      <c r="M823" s="1249">
        <f>paypay!H823</f>
        <v>9</v>
      </c>
      <c r="N823" s="1249">
        <f>楽天!J823</f>
        <v>20873</v>
      </c>
      <c r="O823" s="1620">
        <f t="shared" si="9"/>
        <v>1662033</v>
      </c>
      <c r="P823" s="1272"/>
    </row>
    <row r="824" spans="1:16" ht="15.5">
      <c r="A824" s="1298"/>
      <c r="B824" s="1244">
        <v>46568</v>
      </c>
      <c r="C824" s="1248"/>
      <c r="D824" s="1248"/>
      <c r="E824" s="1248"/>
      <c r="F824" s="1618"/>
      <c r="G824" s="1618"/>
      <c r="H824" s="1618"/>
      <c r="I824" s="1619">
        <f t="shared" si="10"/>
        <v>0</v>
      </c>
      <c r="J824" s="1249">
        <f t="shared" si="11"/>
        <v>621601</v>
      </c>
      <c r="K824" s="1249">
        <f>UFJ!I824</f>
        <v>0</v>
      </c>
      <c r="L824" s="1249">
        <f>三井住友!I824</f>
        <v>1019550</v>
      </c>
      <c r="M824" s="1249">
        <f>paypay!H824</f>
        <v>9</v>
      </c>
      <c r="N824" s="1249">
        <f>楽天!J824</f>
        <v>20873</v>
      </c>
      <c r="O824" s="1620">
        <f t="shared" si="9"/>
        <v>1662033</v>
      </c>
      <c r="P824" s="1272"/>
    </row>
    <row r="825" spans="1:16" ht="15.5">
      <c r="A825" s="1298"/>
      <c r="B825" s="1630">
        <v>46569</v>
      </c>
      <c r="C825" s="1631"/>
      <c r="D825" s="1631"/>
      <c r="E825" s="1631"/>
      <c r="F825" s="1632"/>
      <c r="G825" s="1632"/>
      <c r="H825" s="1632"/>
      <c r="I825" s="1633">
        <f t="shared" si="10"/>
        <v>0</v>
      </c>
      <c r="J825" s="1625">
        <f t="shared" si="11"/>
        <v>621601</v>
      </c>
      <c r="K825" s="1625">
        <f>UFJ!I825</f>
        <v>0</v>
      </c>
      <c r="L825" s="1625">
        <f>三井住友!I825</f>
        <v>1019550</v>
      </c>
      <c r="M825" s="1625">
        <f>paypay!H825</f>
        <v>9</v>
      </c>
      <c r="N825" s="1625">
        <f>楽天!J825</f>
        <v>20873</v>
      </c>
      <c r="O825" s="1627">
        <f t="shared" si="9"/>
        <v>1662033</v>
      </c>
      <c r="P825" s="1272"/>
    </row>
    <row r="826" spans="1:16" ht="15.5">
      <c r="A826" s="1298"/>
      <c r="B826" s="1244">
        <v>46570</v>
      </c>
      <c r="C826" s="1248"/>
      <c r="D826" s="1248"/>
      <c r="E826" s="1248"/>
      <c r="F826" s="1618"/>
      <c r="G826" s="1618"/>
      <c r="H826" s="1618"/>
      <c r="I826" s="1619">
        <f t="shared" si="10"/>
        <v>0</v>
      </c>
      <c r="J826" s="1249">
        <f t="shared" si="11"/>
        <v>621601</v>
      </c>
      <c r="K826" s="1249">
        <f>UFJ!I826</f>
        <v>0</v>
      </c>
      <c r="L826" s="1249">
        <f>三井住友!I826</f>
        <v>1019550</v>
      </c>
      <c r="M826" s="1249">
        <f>paypay!H826</f>
        <v>9</v>
      </c>
      <c r="N826" s="1249">
        <f>楽天!J826</f>
        <v>20873</v>
      </c>
      <c r="O826" s="1620">
        <f t="shared" si="9"/>
        <v>1662033</v>
      </c>
      <c r="P826" s="1272"/>
    </row>
    <row r="827" spans="1:16" ht="15.5">
      <c r="A827" s="1298"/>
      <c r="B827" s="1244">
        <v>46571</v>
      </c>
      <c r="C827" s="1248"/>
      <c r="D827" s="1248"/>
      <c r="E827" s="1248"/>
      <c r="F827" s="1618"/>
      <c r="G827" s="1618"/>
      <c r="H827" s="1618"/>
      <c r="I827" s="1619">
        <f t="shared" si="10"/>
        <v>0</v>
      </c>
      <c r="J827" s="1249">
        <f t="shared" si="11"/>
        <v>621601</v>
      </c>
      <c r="K827" s="1249">
        <f>UFJ!I827</f>
        <v>0</v>
      </c>
      <c r="L827" s="1249">
        <f>三井住友!I827</f>
        <v>1019550</v>
      </c>
      <c r="M827" s="1249">
        <f>paypay!H827</f>
        <v>9</v>
      </c>
      <c r="N827" s="1249">
        <f>楽天!J827</f>
        <v>20873</v>
      </c>
      <c r="O827" s="1620">
        <f t="shared" si="9"/>
        <v>1662033</v>
      </c>
      <c r="P827" s="1272"/>
    </row>
    <row r="828" spans="1:16" ht="15.5">
      <c r="A828" s="1298"/>
      <c r="B828" s="1244">
        <v>46572</v>
      </c>
      <c r="C828" s="1248"/>
      <c r="D828" s="1248"/>
      <c r="E828" s="1248"/>
      <c r="F828" s="1618"/>
      <c r="G828" s="1618"/>
      <c r="H828" s="1618"/>
      <c r="I828" s="1619">
        <f t="shared" si="10"/>
        <v>0</v>
      </c>
      <c r="J828" s="1249">
        <f t="shared" si="11"/>
        <v>621601</v>
      </c>
      <c r="K828" s="1249">
        <f>UFJ!I828</f>
        <v>0</v>
      </c>
      <c r="L828" s="1249">
        <f>三井住友!I828</f>
        <v>1019550</v>
      </c>
      <c r="M828" s="1249">
        <f>paypay!H828</f>
        <v>9</v>
      </c>
      <c r="N828" s="1249">
        <f>楽天!J828</f>
        <v>20873</v>
      </c>
      <c r="O828" s="1620">
        <f t="shared" si="9"/>
        <v>1662033</v>
      </c>
      <c r="P828" s="1272"/>
    </row>
    <row r="829" spans="1:16" ht="15.5">
      <c r="A829" s="1298"/>
      <c r="B829" s="1244">
        <v>46573</v>
      </c>
      <c r="C829" s="1248"/>
      <c r="D829" s="1248"/>
      <c r="E829" s="1248"/>
      <c r="F829" s="1618"/>
      <c r="G829" s="1618"/>
      <c r="H829" s="1618"/>
      <c r="I829" s="1619">
        <f t="shared" si="10"/>
        <v>0</v>
      </c>
      <c r="J829" s="1249">
        <f t="shared" si="11"/>
        <v>621601</v>
      </c>
      <c r="K829" s="1249">
        <f>UFJ!I829</f>
        <v>0</v>
      </c>
      <c r="L829" s="1249">
        <f>三井住友!I829</f>
        <v>1019550</v>
      </c>
      <c r="M829" s="1249">
        <f>paypay!H829</f>
        <v>9</v>
      </c>
      <c r="N829" s="1249">
        <f>楽天!J829</f>
        <v>20873</v>
      </c>
      <c r="O829" s="1620">
        <f t="shared" si="9"/>
        <v>1662033</v>
      </c>
      <c r="P829" s="1272"/>
    </row>
    <row r="830" spans="1:16" ht="15.5">
      <c r="A830" s="1298"/>
      <c r="B830" s="1244">
        <v>46574</v>
      </c>
      <c r="C830" s="1248"/>
      <c r="D830" s="1248"/>
      <c r="E830" s="1248"/>
      <c r="F830" s="1618"/>
      <c r="G830" s="1618"/>
      <c r="H830" s="1618"/>
      <c r="I830" s="1619">
        <f t="shared" si="10"/>
        <v>0</v>
      </c>
      <c r="J830" s="1249">
        <f t="shared" si="11"/>
        <v>621601</v>
      </c>
      <c r="K830" s="1249">
        <f>UFJ!I830</f>
        <v>0</v>
      </c>
      <c r="L830" s="1249">
        <f>三井住友!I830</f>
        <v>1019550</v>
      </c>
      <c r="M830" s="1249">
        <f>paypay!H830</f>
        <v>9</v>
      </c>
      <c r="N830" s="1249">
        <f>楽天!J830</f>
        <v>20873</v>
      </c>
      <c r="O830" s="1620">
        <f t="shared" si="9"/>
        <v>1662033</v>
      </c>
      <c r="P830" s="1272"/>
    </row>
    <row r="831" spans="1:16" ht="15.5">
      <c r="A831" s="1298"/>
      <c r="B831" s="1244">
        <v>46575</v>
      </c>
      <c r="C831" s="1248"/>
      <c r="D831" s="1248"/>
      <c r="E831" s="1248"/>
      <c r="F831" s="1618"/>
      <c r="G831" s="1618"/>
      <c r="H831" s="1618"/>
      <c r="I831" s="1619">
        <f t="shared" si="10"/>
        <v>0</v>
      </c>
      <c r="J831" s="1249">
        <f t="shared" si="11"/>
        <v>621601</v>
      </c>
      <c r="K831" s="1249">
        <f>UFJ!I831</f>
        <v>0</v>
      </c>
      <c r="L831" s="1249">
        <f>三井住友!I831</f>
        <v>1019550</v>
      </c>
      <c r="M831" s="1249">
        <f>paypay!H831</f>
        <v>9</v>
      </c>
      <c r="N831" s="1249">
        <f>楽天!J831</f>
        <v>20873</v>
      </c>
      <c r="O831" s="1620">
        <f t="shared" si="9"/>
        <v>1662033</v>
      </c>
      <c r="P831" s="1272"/>
    </row>
    <row r="832" spans="1:16" ht="15.5">
      <c r="A832" s="1298"/>
      <c r="B832" s="1244">
        <v>46576</v>
      </c>
      <c r="C832" s="1248"/>
      <c r="D832" s="1248"/>
      <c r="E832" s="1248"/>
      <c r="F832" s="1618"/>
      <c r="G832" s="1618"/>
      <c r="H832" s="1618"/>
      <c r="I832" s="1619">
        <f t="shared" si="10"/>
        <v>0</v>
      </c>
      <c r="J832" s="1249">
        <f t="shared" si="11"/>
        <v>621601</v>
      </c>
      <c r="K832" s="1249">
        <f>UFJ!I832</f>
        <v>0</v>
      </c>
      <c r="L832" s="1249">
        <f>三井住友!I832</f>
        <v>1019550</v>
      </c>
      <c r="M832" s="1249">
        <f>paypay!H832</f>
        <v>9</v>
      </c>
      <c r="N832" s="1249">
        <f>楽天!J832</f>
        <v>20873</v>
      </c>
      <c r="O832" s="1620">
        <f t="shared" si="9"/>
        <v>1662033</v>
      </c>
      <c r="P832" s="1272"/>
    </row>
    <row r="833" spans="1:16" ht="15.5">
      <c r="A833" s="1298"/>
      <c r="B833" s="1244">
        <v>46577</v>
      </c>
      <c r="C833" s="1248"/>
      <c r="D833" s="1248"/>
      <c r="E833" s="1248"/>
      <c r="F833" s="1618"/>
      <c r="G833" s="1618"/>
      <c r="H833" s="1618"/>
      <c r="I833" s="1619">
        <f t="shared" si="10"/>
        <v>0</v>
      </c>
      <c r="J833" s="1249">
        <f t="shared" si="11"/>
        <v>621601</v>
      </c>
      <c r="K833" s="1249">
        <f>UFJ!I833</f>
        <v>0</v>
      </c>
      <c r="L833" s="1249">
        <f>三井住友!I833</f>
        <v>1019550</v>
      </c>
      <c r="M833" s="1249">
        <f>paypay!H833</f>
        <v>9</v>
      </c>
      <c r="N833" s="1249">
        <f>楽天!J833</f>
        <v>20873</v>
      </c>
      <c r="O833" s="1620">
        <f t="shared" si="9"/>
        <v>1662033</v>
      </c>
      <c r="P833" s="1272"/>
    </row>
    <row r="834" spans="1:16" ht="15.5">
      <c r="A834" s="1298"/>
      <c r="B834" s="1244">
        <v>46578</v>
      </c>
      <c r="C834" s="1248"/>
      <c r="D834" s="1248"/>
      <c r="E834" s="1248"/>
      <c r="F834" s="1618"/>
      <c r="G834" s="1618"/>
      <c r="H834" s="1618"/>
      <c r="I834" s="1619">
        <f t="shared" si="10"/>
        <v>0</v>
      </c>
      <c r="J834" s="1249">
        <f t="shared" si="11"/>
        <v>621601</v>
      </c>
      <c r="K834" s="1249">
        <f>UFJ!I834</f>
        <v>0</v>
      </c>
      <c r="L834" s="1249">
        <f>三井住友!I834</f>
        <v>1019550</v>
      </c>
      <c r="M834" s="1249">
        <f>paypay!H834</f>
        <v>9</v>
      </c>
      <c r="N834" s="1249">
        <f>楽天!J834</f>
        <v>20873</v>
      </c>
      <c r="O834" s="1620">
        <f t="shared" si="9"/>
        <v>1662033</v>
      </c>
      <c r="P834" s="1272"/>
    </row>
    <row r="835" spans="1:16" ht="15.5">
      <c r="A835" s="1298"/>
      <c r="B835" s="1244">
        <v>46579</v>
      </c>
      <c r="C835" s="1248"/>
      <c r="D835" s="1248"/>
      <c r="E835" s="1248"/>
      <c r="F835" s="1618"/>
      <c r="G835" s="1618"/>
      <c r="H835" s="1618"/>
      <c r="I835" s="1619">
        <f t="shared" si="10"/>
        <v>0</v>
      </c>
      <c r="J835" s="1249">
        <f t="shared" si="11"/>
        <v>621601</v>
      </c>
      <c r="K835" s="1249">
        <f>UFJ!I835</f>
        <v>0</v>
      </c>
      <c r="L835" s="1249">
        <f>三井住友!I835</f>
        <v>1019550</v>
      </c>
      <c r="M835" s="1249">
        <f>paypay!H835</f>
        <v>9</v>
      </c>
      <c r="N835" s="1249">
        <f>楽天!J835</f>
        <v>20873</v>
      </c>
      <c r="O835" s="1620">
        <f t="shared" si="9"/>
        <v>1662033</v>
      </c>
      <c r="P835" s="1272"/>
    </row>
    <row r="836" spans="1:16" ht="15.5">
      <c r="A836" s="1298"/>
      <c r="B836" s="1244">
        <v>46580</v>
      </c>
      <c r="C836" s="1248"/>
      <c r="D836" s="1248"/>
      <c r="E836" s="1248"/>
      <c r="F836" s="1618"/>
      <c r="G836" s="1618"/>
      <c r="H836" s="1618"/>
      <c r="I836" s="1619">
        <f t="shared" si="10"/>
        <v>0</v>
      </c>
      <c r="J836" s="1249">
        <f t="shared" si="11"/>
        <v>621601</v>
      </c>
      <c r="K836" s="1249">
        <f>UFJ!I836</f>
        <v>0</v>
      </c>
      <c r="L836" s="1249">
        <f>三井住友!I836</f>
        <v>1019550</v>
      </c>
      <c r="M836" s="1249">
        <f>paypay!H836</f>
        <v>9</v>
      </c>
      <c r="N836" s="1249">
        <f>楽天!J836</f>
        <v>20873</v>
      </c>
      <c r="O836" s="1620">
        <f t="shared" si="9"/>
        <v>1662033</v>
      </c>
      <c r="P836" s="1272"/>
    </row>
    <row r="837" spans="1:16" ht="15.5">
      <c r="A837" s="1298"/>
      <c r="B837" s="1244">
        <v>46581</v>
      </c>
      <c r="C837" s="1248"/>
      <c r="D837" s="1248"/>
      <c r="E837" s="1248"/>
      <c r="F837" s="1618"/>
      <c r="G837" s="1618"/>
      <c r="H837" s="1618"/>
      <c r="I837" s="1619">
        <f t="shared" si="10"/>
        <v>0</v>
      </c>
      <c r="J837" s="1249">
        <f t="shared" si="11"/>
        <v>621601</v>
      </c>
      <c r="K837" s="1249">
        <f>UFJ!I837</f>
        <v>0</v>
      </c>
      <c r="L837" s="1249">
        <f>三井住友!I837</f>
        <v>1019550</v>
      </c>
      <c r="M837" s="1249">
        <f>paypay!H837</f>
        <v>9</v>
      </c>
      <c r="N837" s="1249">
        <f>楽天!J837</f>
        <v>20873</v>
      </c>
      <c r="O837" s="1620">
        <f t="shared" si="9"/>
        <v>1662033</v>
      </c>
      <c r="P837" s="1272"/>
    </row>
    <row r="838" spans="1:16" ht="15.5">
      <c r="A838" s="1298"/>
      <c r="B838" s="1244">
        <v>46582</v>
      </c>
      <c r="C838" s="1248"/>
      <c r="D838" s="1248"/>
      <c r="E838" s="1248"/>
      <c r="F838" s="1618"/>
      <c r="G838" s="1618"/>
      <c r="H838" s="1618"/>
      <c r="I838" s="1619">
        <f t="shared" si="10"/>
        <v>0</v>
      </c>
      <c r="J838" s="1249">
        <f t="shared" si="11"/>
        <v>621601</v>
      </c>
      <c r="K838" s="1249">
        <f>UFJ!I838</f>
        <v>0</v>
      </c>
      <c r="L838" s="1249">
        <f>三井住友!I838</f>
        <v>1019550</v>
      </c>
      <c r="M838" s="1249">
        <f>paypay!H838</f>
        <v>9</v>
      </c>
      <c r="N838" s="1249">
        <f>楽天!J838</f>
        <v>20873</v>
      </c>
      <c r="O838" s="1620">
        <f t="shared" si="9"/>
        <v>1662033</v>
      </c>
      <c r="P838" s="1272"/>
    </row>
    <row r="839" spans="1:16" ht="15.5">
      <c r="A839" s="1298"/>
      <c r="B839" s="1244">
        <v>46583</v>
      </c>
      <c r="C839" s="1626">
        <v>-300110</v>
      </c>
      <c r="D839" s="1248"/>
      <c r="E839" s="1248"/>
      <c r="F839" s="1618"/>
      <c r="G839" s="1626">
        <v>460000</v>
      </c>
      <c r="H839" s="1618"/>
      <c r="I839" s="1619">
        <f t="shared" si="10"/>
        <v>159890</v>
      </c>
      <c r="J839" s="1249">
        <f t="shared" si="11"/>
        <v>781491</v>
      </c>
      <c r="K839" s="1249">
        <f>UFJ!I839</f>
        <v>0</v>
      </c>
      <c r="L839" s="1249">
        <f>三井住友!I839</f>
        <v>1319550</v>
      </c>
      <c r="M839" s="1249">
        <f>paypay!H839</f>
        <v>9</v>
      </c>
      <c r="N839" s="1249">
        <f>楽天!J839</f>
        <v>20873</v>
      </c>
      <c r="O839" s="1620">
        <f t="shared" si="9"/>
        <v>2121923</v>
      </c>
      <c r="P839" s="1272"/>
    </row>
    <row r="840" spans="1:16" ht="15.5">
      <c r="A840" s="1298"/>
      <c r="B840" s="1244">
        <v>46584</v>
      </c>
      <c r="C840" s="1248"/>
      <c r="D840" s="1248"/>
      <c r="E840" s="1248"/>
      <c r="F840" s="1618"/>
      <c r="G840" s="1618"/>
      <c r="H840" s="1618"/>
      <c r="I840" s="1619">
        <f t="shared" si="10"/>
        <v>0</v>
      </c>
      <c r="J840" s="1249">
        <f t="shared" si="11"/>
        <v>781491</v>
      </c>
      <c r="K840" s="1249">
        <f>UFJ!I840</f>
        <v>0</v>
      </c>
      <c r="L840" s="1249">
        <f>三井住友!I840</f>
        <v>1319550</v>
      </c>
      <c r="M840" s="1249">
        <f>paypay!H840</f>
        <v>9</v>
      </c>
      <c r="N840" s="1249">
        <f>楽天!J840</f>
        <v>20873</v>
      </c>
      <c r="O840" s="1620">
        <f t="shared" si="9"/>
        <v>2121923</v>
      </c>
      <c r="P840" s="1272"/>
    </row>
    <row r="841" spans="1:16" ht="15.5">
      <c r="A841" s="1298"/>
      <c r="B841" s="1244">
        <v>46585</v>
      </c>
      <c r="C841" s="1248"/>
      <c r="D841" s="1248"/>
      <c r="E841" s="1248"/>
      <c r="F841" s="1618"/>
      <c r="G841" s="1618"/>
      <c r="H841" s="1618"/>
      <c r="I841" s="1619">
        <f t="shared" si="10"/>
        <v>0</v>
      </c>
      <c r="J841" s="1249">
        <f t="shared" si="11"/>
        <v>781491</v>
      </c>
      <c r="K841" s="1249">
        <f>UFJ!I841</f>
        <v>0</v>
      </c>
      <c r="L841" s="1249">
        <f>三井住友!I841</f>
        <v>1319550</v>
      </c>
      <c r="M841" s="1249">
        <f>paypay!H841</f>
        <v>9</v>
      </c>
      <c r="N841" s="1249">
        <f>楽天!J841</f>
        <v>20873</v>
      </c>
      <c r="O841" s="1620">
        <f t="shared" si="9"/>
        <v>2121923</v>
      </c>
      <c r="P841" s="1272"/>
    </row>
    <row r="842" spans="1:16" ht="15.5">
      <c r="A842" s="1298"/>
      <c r="B842" s="1244">
        <v>46586</v>
      </c>
      <c r="C842" s="1248"/>
      <c r="D842" s="1248"/>
      <c r="E842" s="1248"/>
      <c r="F842" s="1618"/>
      <c r="G842" s="1618"/>
      <c r="H842" s="1618"/>
      <c r="I842" s="1619">
        <f t="shared" si="10"/>
        <v>0</v>
      </c>
      <c r="J842" s="1249">
        <f t="shared" si="11"/>
        <v>781491</v>
      </c>
      <c r="K842" s="1249">
        <f>UFJ!I842</f>
        <v>0</v>
      </c>
      <c r="L842" s="1249">
        <f>三井住友!I842</f>
        <v>1319550</v>
      </c>
      <c r="M842" s="1249">
        <f>paypay!H842</f>
        <v>9</v>
      </c>
      <c r="N842" s="1249">
        <f>楽天!J842</f>
        <v>20873</v>
      </c>
      <c r="O842" s="1620">
        <f t="shared" si="9"/>
        <v>2121923</v>
      </c>
      <c r="P842" s="1272"/>
    </row>
    <row r="843" spans="1:16" ht="15.5">
      <c r="A843" s="1298"/>
      <c r="B843" s="1244">
        <v>46587</v>
      </c>
      <c r="C843" s="1248"/>
      <c r="D843" s="1248"/>
      <c r="E843" s="1248"/>
      <c r="F843" s="1618"/>
      <c r="G843" s="1618"/>
      <c r="H843" s="1618"/>
      <c r="I843" s="1619">
        <f t="shared" si="10"/>
        <v>0</v>
      </c>
      <c r="J843" s="1249">
        <f t="shared" si="11"/>
        <v>781491</v>
      </c>
      <c r="K843" s="1249">
        <f>UFJ!I843</f>
        <v>0</v>
      </c>
      <c r="L843" s="1249">
        <f>三井住友!I843</f>
        <v>1319550</v>
      </c>
      <c r="M843" s="1249">
        <f>paypay!H843</f>
        <v>9</v>
      </c>
      <c r="N843" s="1249">
        <f>楽天!J843</f>
        <v>20873</v>
      </c>
      <c r="O843" s="1620">
        <f t="shared" si="9"/>
        <v>2121923</v>
      </c>
      <c r="P843" s="1272"/>
    </row>
    <row r="844" spans="1:16" ht="15.5">
      <c r="A844" s="1298"/>
      <c r="B844" s="1244">
        <v>46588</v>
      </c>
      <c r="C844" s="1248"/>
      <c r="D844" s="1248"/>
      <c r="E844" s="1248"/>
      <c r="F844" s="1618"/>
      <c r="G844" s="1618"/>
      <c r="H844" s="1618"/>
      <c r="I844" s="1619">
        <f t="shared" si="10"/>
        <v>0</v>
      </c>
      <c r="J844" s="1249">
        <f t="shared" si="11"/>
        <v>781491</v>
      </c>
      <c r="K844" s="1249">
        <f>UFJ!I844</f>
        <v>0</v>
      </c>
      <c r="L844" s="1249">
        <f>三井住友!I844</f>
        <v>1319550</v>
      </c>
      <c r="M844" s="1249">
        <f>paypay!H844</f>
        <v>9</v>
      </c>
      <c r="N844" s="1249">
        <f>楽天!J844</f>
        <v>20873</v>
      </c>
      <c r="O844" s="1620">
        <f t="shared" si="9"/>
        <v>2121923</v>
      </c>
      <c r="P844" s="1272"/>
    </row>
    <row r="845" spans="1:16" ht="15.5">
      <c r="A845" s="1298"/>
      <c r="B845" s="1244">
        <v>46589</v>
      </c>
      <c r="C845" s="1248"/>
      <c r="D845" s="1248"/>
      <c r="E845" s="1248"/>
      <c r="F845" s="1618"/>
      <c r="G845" s="1618"/>
      <c r="H845" s="1618"/>
      <c r="I845" s="1619">
        <f t="shared" si="10"/>
        <v>0</v>
      </c>
      <c r="J845" s="1249">
        <f t="shared" si="11"/>
        <v>781491</v>
      </c>
      <c r="K845" s="1249">
        <f>UFJ!I845</f>
        <v>0</v>
      </c>
      <c r="L845" s="1249">
        <f>三井住友!I845</f>
        <v>1319550</v>
      </c>
      <c r="M845" s="1249">
        <f>paypay!H845</f>
        <v>9</v>
      </c>
      <c r="N845" s="1249">
        <f>楽天!J845</f>
        <v>20873</v>
      </c>
      <c r="O845" s="1620">
        <f t="shared" si="9"/>
        <v>2121923</v>
      </c>
      <c r="P845" s="1272"/>
    </row>
    <row r="846" spans="1:16" ht="15.5">
      <c r="A846" s="1298"/>
      <c r="B846" s="1244">
        <v>46590</v>
      </c>
      <c r="C846" s="1248"/>
      <c r="D846" s="1248"/>
      <c r="E846" s="1248"/>
      <c r="F846" s="1618"/>
      <c r="G846" s="1618"/>
      <c r="H846" s="1618"/>
      <c r="I846" s="1619">
        <f t="shared" si="10"/>
        <v>0</v>
      </c>
      <c r="J846" s="1249">
        <f t="shared" si="11"/>
        <v>781491</v>
      </c>
      <c r="K846" s="1249">
        <f>UFJ!I846</f>
        <v>0</v>
      </c>
      <c r="L846" s="1249">
        <f>三井住友!I846</f>
        <v>1319550</v>
      </c>
      <c r="M846" s="1249">
        <f>paypay!H846</f>
        <v>9</v>
      </c>
      <c r="N846" s="1249">
        <f>楽天!J846</f>
        <v>20873</v>
      </c>
      <c r="O846" s="1620">
        <f t="shared" si="9"/>
        <v>2121923</v>
      </c>
      <c r="P846" s="1272"/>
    </row>
    <row r="847" spans="1:16" ht="15.5">
      <c r="A847" s="1298"/>
      <c r="B847" s="1244">
        <v>46591</v>
      </c>
      <c r="C847" s="1248"/>
      <c r="D847" s="1248"/>
      <c r="E847" s="1248"/>
      <c r="F847" s="1618"/>
      <c r="G847" s="1618"/>
      <c r="H847" s="1618"/>
      <c r="I847" s="1619">
        <f t="shared" si="10"/>
        <v>0</v>
      </c>
      <c r="J847" s="1249">
        <f t="shared" si="11"/>
        <v>781491</v>
      </c>
      <c r="K847" s="1249">
        <f>UFJ!I847</f>
        <v>0</v>
      </c>
      <c r="L847" s="1249">
        <f>三井住友!I847</f>
        <v>1319550</v>
      </c>
      <c r="M847" s="1249">
        <f>paypay!H847</f>
        <v>9</v>
      </c>
      <c r="N847" s="1249">
        <f>楽天!J847</f>
        <v>20873</v>
      </c>
      <c r="O847" s="1620">
        <f t="shared" si="9"/>
        <v>2121923</v>
      </c>
      <c r="P847" s="1272"/>
    </row>
    <row r="848" spans="1:16" ht="15.5">
      <c r="A848" s="1298"/>
      <c r="B848" s="1244">
        <v>46592</v>
      </c>
      <c r="C848" s="1248"/>
      <c r="D848" s="1248"/>
      <c r="E848" s="1248"/>
      <c r="F848" s="1618"/>
      <c r="G848" s="1618"/>
      <c r="H848" s="1618"/>
      <c r="I848" s="1619">
        <f t="shared" si="10"/>
        <v>0</v>
      </c>
      <c r="J848" s="1249">
        <f t="shared" si="11"/>
        <v>781491</v>
      </c>
      <c r="K848" s="1249">
        <f>UFJ!I848</f>
        <v>0</v>
      </c>
      <c r="L848" s="1249">
        <f>三井住友!I848</f>
        <v>1319550</v>
      </c>
      <c r="M848" s="1249">
        <f>paypay!H848</f>
        <v>9</v>
      </c>
      <c r="N848" s="1249">
        <f>楽天!J848</f>
        <v>20873</v>
      </c>
      <c r="O848" s="1620">
        <f t="shared" si="9"/>
        <v>2121923</v>
      </c>
      <c r="P848" s="1272"/>
    </row>
    <row r="849" spans="1:16" ht="15.5">
      <c r="A849" s="1298"/>
      <c r="B849" s="1244">
        <v>46593</v>
      </c>
      <c r="C849" s="1248"/>
      <c r="D849" s="1248"/>
      <c r="E849" s="1248"/>
      <c r="F849" s="1618"/>
      <c r="G849" s="1618"/>
      <c r="H849" s="1618"/>
      <c r="I849" s="1619">
        <f t="shared" si="10"/>
        <v>0</v>
      </c>
      <c r="J849" s="1249">
        <f t="shared" si="11"/>
        <v>781491</v>
      </c>
      <c r="K849" s="1249">
        <f>UFJ!I849</f>
        <v>0</v>
      </c>
      <c r="L849" s="1249">
        <f>三井住友!I849</f>
        <v>1319550</v>
      </c>
      <c r="M849" s="1249">
        <f>paypay!H849</f>
        <v>9</v>
      </c>
      <c r="N849" s="1249">
        <f>楽天!J849</f>
        <v>20873</v>
      </c>
      <c r="O849" s="1620">
        <f t="shared" si="9"/>
        <v>2121923</v>
      </c>
      <c r="P849" s="1272"/>
    </row>
    <row r="850" spans="1:16" ht="15.5">
      <c r="A850" s="1298"/>
      <c r="B850" s="1244">
        <v>46594</v>
      </c>
      <c r="C850" s="1248"/>
      <c r="D850" s="1629">
        <v>-10000</v>
      </c>
      <c r="E850" s="1248"/>
      <c r="F850" s="1618"/>
      <c r="G850" s="1618"/>
      <c r="H850" s="1618"/>
      <c r="I850" s="1619">
        <f t="shared" si="10"/>
        <v>-10000</v>
      </c>
      <c r="J850" s="1249">
        <f t="shared" si="11"/>
        <v>771491</v>
      </c>
      <c r="K850" s="1249">
        <f>UFJ!I850</f>
        <v>0</v>
      </c>
      <c r="L850" s="1249">
        <f>三井住友!I850</f>
        <v>1319550</v>
      </c>
      <c r="M850" s="1249">
        <f>paypay!H850</f>
        <v>9</v>
      </c>
      <c r="N850" s="1249">
        <f>楽天!J850</f>
        <v>20873</v>
      </c>
      <c r="O850" s="1620">
        <f t="shared" si="9"/>
        <v>2111923</v>
      </c>
      <c r="P850" s="1272"/>
    </row>
    <row r="851" spans="1:16" ht="15.5">
      <c r="A851" s="1298"/>
      <c r="B851" s="1244">
        <v>46595</v>
      </c>
      <c r="C851" s="1248"/>
      <c r="D851" s="1621">
        <v>-129987</v>
      </c>
      <c r="E851" s="1248"/>
      <c r="F851" s="1618"/>
      <c r="G851" s="1618"/>
      <c r="H851" s="1618"/>
      <c r="I851" s="1619">
        <f t="shared" si="10"/>
        <v>-129987</v>
      </c>
      <c r="J851" s="1249">
        <f t="shared" si="11"/>
        <v>641504</v>
      </c>
      <c r="K851" s="1249">
        <f>UFJ!I851</f>
        <v>0</v>
      </c>
      <c r="L851" s="1249">
        <f>三井住友!I851</f>
        <v>1119550</v>
      </c>
      <c r="M851" s="1249">
        <f>paypay!H851</f>
        <v>9</v>
      </c>
      <c r="N851" s="1249">
        <f>楽天!J851</f>
        <v>20873</v>
      </c>
      <c r="O851" s="1620">
        <f t="shared" si="9"/>
        <v>1781936</v>
      </c>
      <c r="P851" s="1272"/>
    </row>
    <row r="852" spans="1:16" ht="15.5">
      <c r="A852" s="1298"/>
      <c r="B852" s="1244">
        <v>46596</v>
      </c>
      <c r="C852" s="1248"/>
      <c r="D852" s="1248"/>
      <c r="E852" s="1248"/>
      <c r="F852" s="1618"/>
      <c r="G852" s="1618"/>
      <c r="H852" s="1618"/>
      <c r="I852" s="1619">
        <f t="shared" si="10"/>
        <v>0</v>
      </c>
      <c r="J852" s="1249">
        <f t="shared" si="11"/>
        <v>641504</v>
      </c>
      <c r="K852" s="1249">
        <f>UFJ!I852</f>
        <v>0</v>
      </c>
      <c r="L852" s="1249">
        <f>三井住友!I852</f>
        <v>1119550</v>
      </c>
      <c r="M852" s="1249">
        <f>paypay!H852</f>
        <v>9</v>
      </c>
      <c r="N852" s="1249">
        <f>楽天!J852</f>
        <v>20873</v>
      </c>
      <c r="O852" s="1620">
        <f t="shared" si="9"/>
        <v>1781936</v>
      </c>
      <c r="P852" s="1272"/>
    </row>
    <row r="853" spans="1:16" ht="15.5">
      <c r="A853" s="1298"/>
      <c r="B853" s="1244">
        <v>46597</v>
      </c>
      <c r="C853" s="1248"/>
      <c r="D853" s="1248"/>
      <c r="E853" s="1248"/>
      <c r="F853" s="1618"/>
      <c r="G853" s="1618"/>
      <c r="H853" s="1618"/>
      <c r="I853" s="1619">
        <f t="shared" si="10"/>
        <v>0</v>
      </c>
      <c r="J853" s="1249">
        <f t="shared" si="11"/>
        <v>641504</v>
      </c>
      <c r="K853" s="1249">
        <f>UFJ!I853</f>
        <v>0</v>
      </c>
      <c r="L853" s="1249">
        <f>三井住友!I853</f>
        <v>1119550</v>
      </c>
      <c r="M853" s="1249">
        <f>paypay!H853</f>
        <v>9</v>
      </c>
      <c r="N853" s="1249">
        <f>楽天!J853</f>
        <v>20873</v>
      </c>
      <c r="O853" s="1620">
        <f t="shared" si="9"/>
        <v>1781936</v>
      </c>
      <c r="P853" s="1272"/>
    </row>
    <row r="854" spans="1:16" ht="15.5">
      <c r="A854" s="1298"/>
      <c r="B854" s="1244">
        <v>46598</v>
      </c>
      <c r="C854" s="1248"/>
      <c r="D854" s="1248"/>
      <c r="E854" s="1248"/>
      <c r="F854" s="1618"/>
      <c r="G854" s="1618"/>
      <c r="H854" s="1618"/>
      <c r="I854" s="1619">
        <f t="shared" si="10"/>
        <v>0</v>
      </c>
      <c r="J854" s="1249">
        <f t="shared" si="11"/>
        <v>641504</v>
      </c>
      <c r="K854" s="1249">
        <f>UFJ!I854</f>
        <v>0</v>
      </c>
      <c r="L854" s="1249">
        <f>三井住友!I854</f>
        <v>1119550</v>
      </c>
      <c r="M854" s="1249">
        <f>paypay!H854</f>
        <v>9</v>
      </c>
      <c r="N854" s="1249">
        <f>楽天!J854</f>
        <v>20873</v>
      </c>
      <c r="O854" s="1620">
        <f t="shared" si="9"/>
        <v>1781936</v>
      </c>
      <c r="P854" s="1272"/>
    </row>
    <row r="855" spans="1:16" ht="15.5">
      <c r="A855" s="1298"/>
      <c r="B855" s="1259">
        <v>46599</v>
      </c>
      <c r="C855" s="1263"/>
      <c r="D855" s="1263"/>
      <c r="E855" s="1263"/>
      <c r="F855" s="1622"/>
      <c r="G855" s="1622"/>
      <c r="H855" s="1622"/>
      <c r="I855" s="1623">
        <f t="shared" si="10"/>
        <v>0</v>
      </c>
      <c r="J855" s="1264">
        <f t="shared" si="11"/>
        <v>641504</v>
      </c>
      <c r="K855" s="1264">
        <f>UFJ!I855</f>
        <v>0</v>
      </c>
      <c r="L855" s="1264">
        <f>三井住友!I855</f>
        <v>1119550</v>
      </c>
      <c r="M855" s="1264">
        <f>paypay!H855</f>
        <v>9</v>
      </c>
      <c r="N855" s="1264">
        <f>楽天!J855</f>
        <v>20873</v>
      </c>
      <c r="O855" s="1624">
        <f t="shared" si="9"/>
        <v>1781936</v>
      </c>
      <c r="P855" s="1272"/>
    </row>
    <row r="856" spans="1:16" ht="15.5">
      <c r="A856" s="1298"/>
      <c r="B856" s="1244">
        <v>46600</v>
      </c>
      <c r="C856" s="1248"/>
      <c r="D856" s="1248"/>
      <c r="E856" s="1248"/>
      <c r="F856" s="1618"/>
      <c r="G856" s="1618"/>
      <c r="H856" s="1618"/>
      <c r="I856" s="1619">
        <f t="shared" si="10"/>
        <v>0</v>
      </c>
      <c r="J856" s="1249">
        <f t="shared" si="11"/>
        <v>641504</v>
      </c>
      <c r="K856" s="1249">
        <f>UFJ!I856</f>
        <v>0</v>
      </c>
      <c r="L856" s="1249">
        <f>三井住友!I856</f>
        <v>1119550</v>
      </c>
      <c r="M856" s="1249">
        <f>paypay!H856</f>
        <v>9</v>
      </c>
      <c r="N856" s="1249">
        <f>楽天!J856</f>
        <v>20873</v>
      </c>
      <c r="O856" s="1620">
        <f t="shared" si="9"/>
        <v>1781936</v>
      </c>
      <c r="P856" s="1272"/>
    </row>
    <row r="857" spans="1:16" ht="15.5">
      <c r="A857" s="1298"/>
      <c r="B857" s="1244">
        <v>46601</v>
      </c>
      <c r="C857" s="1248"/>
      <c r="D857" s="1248"/>
      <c r="E857" s="1248"/>
      <c r="F857" s="1618"/>
      <c r="G857" s="1618"/>
      <c r="H857" s="1618"/>
      <c r="I857" s="1619">
        <f t="shared" si="10"/>
        <v>0</v>
      </c>
      <c r="J857" s="1249">
        <f t="shared" si="11"/>
        <v>641504</v>
      </c>
      <c r="K857" s="1249">
        <f>UFJ!I857</f>
        <v>0</v>
      </c>
      <c r="L857" s="1249">
        <f>三井住友!I857</f>
        <v>1119550</v>
      </c>
      <c r="M857" s="1249">
        <f>paypay!H857</f>
        <v>9</v>
      </c>
      <c r="N857" s="1249">
        <f>楽天!J857</f>
        <v>20873</v>
      </c>
      <c r="O857" s="1620">
        <f t="shared" si="9"/>
        <v>1781936</v>
      </c>
      <c r="P857" s="1272"/>
    </row>
    <row r="858" spans="1:16" ht="15.5">
      <c r="A858" s="1298"/>
      <c r="B858" s="1244">
        <v>46602</v>
      </c>
      <c r="C858" s="1248"/>
      <c r="D858" s="1248"/>
      <c r="E858" s="1248"/>
      <c r="F858" s="1618"/>
      <c r="G858" s="1618"/>
      <c r="H858" s="1618"/>
      <c r="I858" s="1619">
        <f t="shared" si="10"/>
        <v>0</v>
      </c>
      <c r="J858" s="1249">
        <f t="shared" si="11"/>
        <v>641504</v>
      </c>
      <c r="K858" s="1249">
        <f>UFJ!I858</f>
        <v>0</v>
      </c>
      <c r="L858" s="1249">
        <f>三井住友!I858</f>
        <v>1119550</v>
      </c>
      <c r="M858" s="1249">
        <f>paypay!H858</f>
        <v>9</v>
      </c>
      <c r="N858" s="1249">
        <f>楽天!J858</f>
        <v>20873</v>
      </c>
      <c r="O858" s="1620">
        <f t="shared" si="9"/>
        <v>1781936</v>
      </c>
      <c r="P858" s="1272"/>
    </row>
    <row r="859" spans="1:16" ht="15.5">
      <c r="A859" s="1298"/>
      <c r="B859" s="1244">
        <v>46603</v>
      </c>
      <c r="C859" s="1248"/>
      <c r="D859" s="1248"/>
      <c r="E859" s="1248"/>
      <c r="F859" s="1618"/>
      <c r="G859" s="1618"/>
      <c r="H859" s="1618"/>
      <c r="I859" s="1619">
        <f t="shared" si="10"/>
        <v>0</v>
      </c>
      <c r="J859" s="1249">
        <f t="shared" si="11"/>
        <v>641504</v>
      </c>
      <c r="K859" s="1249">
        <f>UFJ!I859</f>
        <v>0</v>
      </c>
      <c r="L859" s="1249">
        <f>三井住友!I859</f>
        <v>1119550</v>
      </c>
      <c r="M859" s="1249">
        <f>paypay!H859</f>
        <v>9</v>
      </c>
      <c r="N859" s="1249">
        <f>楽天!J859</f>
        <v>20873</v>
      </c>
      <c r="O859" s="1620">
        <f t="shared" si="9"/>
        <v>1781936</v>
      </c>
      <c r="P859" s="1272"/>
    </row>
    <row r="860" spans="1:16" ht="15.5">
      <c r="A860" s="1298"/>
      <c r="B860" s="1244">
        <v>46604</v>
      </c>
      <c r="C860" s="1248"/>
      <c r="D860" s="1248"/>
      <c r="E860" s="1248"/>
      <c r="F860" s="1618"/>
      <c r="G860" s="1618"/>
      <c r="H860" s="1618"/>
      <c r="I860" s="1619">
        <f t="shared" si="10"/>
        <v>0</v>
      </c>
      <c r="J860" s="1249">
        <f t="shared" si="11"/>
        <v>641504</v>
      </c>
      <c r="K860" s="1249">
        <f>UFJ!I860</f>
        <v>0</v>
      </c>
      <c r="L860" s="1249">
        <f>三井住友!I860</f>
        <v>1119550</v>
      </c>
      <c r="M860" s="1249">
        <f>paypay!H860</f>
        <v>9</v>
      </c>
      <c r="N860" s="1249">
        <f>楽天!J860</f>
        <v>20873</v>
      </c>
      <c r="O860" s="1620">
        <f t="shared" si="9"/>
        <v>1781936</v>
      </c>
      <c r="P860" s="1272"/>
    </row>
    <row r="861" spans="1:16" ht="15.5">
      <c r="A861" s="1298"/>
      <c r="B861" s="1244">
        <v>46605</v>
      </c>
      <c r="C861" s="1248"/>
      <c r="D861" s="1248"/>
      <c r="E861" s="1248"/>
      <c r="F861" s="1618"/>
      <c r="G861" s="1618"/>
      <c r="H861" s="1618"/>
      <c r="I861" s="1619">
        <f t="shared" si="10"/>
        <v>0</v>
      </c>
      <c r="J861" s="1249">
        <f t="shared" si="11"/>
        <v>641504</v>
      </c>
      <c r="K861" s="1249">
        <f>UFJ!I861</f>
        <v>0</v>
      </c>
      <c r="L861" s="1249">
        <f>三井住友!I861</f>
        <v>1119550</v>
      </c>
      <c r="M861" s="1249">
        <f>paypay!H861</f>
        <v>9</v>
      </c>
      <c r="N861" s="1249">
        <f>楽天!J861</f>
        <v>20873</v>
      </c>
      <c r="O861" s="1620">
        <f t="shared" si="9"/>
        <v>1781936</v>
      </c>
      <c r="P861" s="1272"/>
    </row>
    <row r="862" spans="1:16" ht="15.5">
      <c r="A862" s="1298"/>
      <c r="B862" s="1244">
        <v>46606</v>
      </c>
      <c r="C862" s="1248"/>
      <c r="D862" s="1248"/>
      <c r="E862" s="1248"/>
      <c r="F862" s="1618"/>
      <c r="G862" s="1618"/>
      <c r="H862" s="1618"/>
      <c r="I862" s="1619">
        <f t="shared" si="10"/>
        <v>0</v>
      </c>
      <c r="J862" s="1249">
        <f t="shared" si="11"/>
        <v>641504</v>
      </c>
      <c r="K862" s="1249">
        <f>UFJ!I862</f>
        <v>0</v>
      </c>
      <c r="L862" s="1249">
        <f>三井住友!I862</f>
        <v>1119550</v>
      </c>
      <c r="M862" s="1249">
        <f>paypay!H862</f>
        <v>9</v>
      </c>
      <c r="N862" s="1249">
        <f>楽天!J862</f>
        <v>20873</v>
      </c>
      <c r="O862" s="1620">
        <f t="shared" si="9"/>
        <v>1781936</v>
      </c>
      <c r="P862" s="1272"/>
    </row>
    <row r="863" spans="1:16" ht="15.5">
      <c r="A863" s="1298"/>
      <c r="B863" s="1244">
        <v>46607</v>
      </c>
      <c r="C863" s="1248"/>
      <c r="D863" s="1248"/>
      <c r="E863" s="1248"/>
      <c r="F863" s="1618"/>
      <c r="G863" s="1618"/>
      <c r="H863" s="1618"/>
      <c r="I863" s="1619">
        <f t="shared" si="10"/>
        <v>0</v>
      </c>
      <c r="J863" s="1249">
        <f t="shared" si="11"/>
        <v>641504</v>
      </c>
      <c r="K863" s="1249">
        <f>UFJ!I863</f>
        <v>0</v>
      </c>
      <c r="L863" s="1249">
        <f>三井住友!I863</f>
        <v>1119550</v>
      </c>
      <c r="M863" s="1249">
        <f>paypay!H863</f>
        <v>9</v>
      </c>
      <c r="N863" s="1249">
        <f>楽天!J863</f>
        <v>20873</v>
      </c>
      <c r="O863" s="1620">
        <f t="shared" si="9"/>
        <v>1781936</v>
      </c>
      <c r="P863" s="1272"/>
    </row>
    <row r="864" spans="1:16" ht="15.5">
      <c r="A864" s="1298"/>
      <c r="B864" s="1244">
        <v>46608</v>
      </c>
      <c r="C864" s="1248"/>
      <c r="D864" s="1248"/>
      <c r="E864" s="1248"/>
      <c r="F864" s="1618"/>
      <c r="G864" s="1618"/>
      <c r="H864" s="1618"/>
      <c r="I864" s="1619">
        <f t="shared" si="10"/>
        <v>0</v>
      </c>
      <c r="J864" s="1249">
        <f t="shared" si="11"/>
        <v>641504</v>
      </c>
      <c r="K864" s="1249">
        <f>UFJ!I864</f>
        <v>0</v>
      </c>
      <c r="L864" s="1249">
        <f>三井住友!I864</f>
        <v>1119550</v>
      </c>
      <c r="M864" s="1249">
        <f>paypay!H864</f>
        <v>9</v>
      </c>
      <c r="N864" s="1249">
        <f>楽天!J864</f>
        <v>20873</v>
      </c>
      <c r="O864" s="1620">
        <f t="shared" si="9"/>
        <v>1781936</v>
      </c>
      <c r="P864" s="1272"/>
    </row>
    <row r="865" spans="1:16" ht="15.5">
      <c r="A865" s="1298"/>
      <c r="B865" s="1244">
        <v>46609</v>
      </c>
      <c r="C865" s="1248"/>
      <c r="D865" s="1248"/>
      <c r="E865" s="1248"/>
      <c r="F865" s="1618"/>
      <c r="G865" s="1618"/>
      <c r="H865" s="1618"/>
      <c r="I865" s="1619">
        <f t="shared" si="10"/>
        <v>0</v>
      </c>
      <c r="J865" s="1249">
        <f t="shared" si="11"/>
        <v>641504</v>
      </c>
      <c r="K865" s="1249">
        <f>UFJ!I865</f>
        <v>0</v>
      </c>
      <c r="L865" s="1249">
        <f>三井住友!I865</f>
        <v>1119550</v>
      </c>
      <c r="M865" s="1249">
        <f>paypay!H865</f>
        <v>9</v>
      </c>
      <c r="N865" s="1249">
        <f>楽天!J865</f>
        <v>20873</v>
      </c>
      <c r="O865" s="1620">
        <f t="shared" si="9"/>
        <v>1781936</v>
      </c>
      <c r="P865" s="1272"/>
    </row>
    <row r="866" spans="1:16" ht="15.5">
      <c r="A866" s="1298"/>
      <c r="B866" s="1244">
        <v>46610</v>
      </c>
      <c r="C866" s="1248"/>
      <c r="D866" s="1248"/>
      <c r="E866" s="1248"/>
      <c r="F866" s="1618"/>
      <c r="G866" s="1618"/>
      <c r="H866" s="1618"/>
      <c r="I866" s="1619">
        <f t="shared" si="10"/>
        <v>0</v>
      </c>
      <c r="J866" s="1249">
        <f t="shared" si="11"/>
        <v>641504</v>
      </c>
      <c r="K866" s="1249">
        <f>UFJ!I866</f>
        <v>0</v>
      </c>
      <c r="L866" s="1249">
        <f>三井住友!I866</f>
        <v>1119550</v>
      </c>
      <c r="M866" s="1249">
        <f>paypay!H866</f>
        <v>9</v>
      </c>
      <c r="N866" s="1249">
        <f>楽天!J866</f>
        <v>20873</v>
      </c>
      <c r="O866" s="1620">
        <f t="shared" si="9"/>
        <v>1781936</v>
      </c>
      <c r="P866" s="1272"/>
    </row>
    <row r="867" spans="1:16" ht="15.5">
      <c r="A867" s="1298"/>
      <c r="B867" s="1244">
        <v>46611</v>
      </c>
      <c r="C867" s="1248"/>
      <c r="D867" s="1248"/>
      <c r="E867" s="1248"/>
      <c r="F867" s="1618"/>
      <c r="G867" s="1618"/>
      <c r="H867" s="1618"/>
      <c r="I867" s="1619">
        <f t="shared" si="10"/>
        <v>0</v>
      </c>
      <c r="J867" s="1249">
        <f t="shared" si="11"/>
        <v>641504</v>
      </c>
      <c r="K867" s="1249">
        <f>UFJ!I867</f>
        <v>0</v>
      </c>
      <c r="L867" s="1249">
        <f>三井住友!I867</f>
        <v>1119550</v>
      </c>
      <c r="M867" s="1249">
        <f>paypay!H867</f>
        <v>9</v>
      </c>
      <c r="N867" s="1249">
        <f>楽天!J867</f>
        <v>20873</v>
      </c>
      <c r="O867" s="1620">
        <f t="shared" si="9"/>
        <v>1781936</v>
      </c>
      <c r="P867" s="1272"/>
    </row>
    <row r="868" spans="1:16" ht="15.5">
      <c r="A868" s="1298"/>
      <c r="B868" s="1244">
        <v>46612</v>
      </c>
      <c r="C868" s="1248"/>
      <c r="D868" s="1248"/>
      <c r="E868" s="1248"/>
      <c r="F868" s="1618"/>
      <c r="G868" s="1618"/>
      <c r="H868" s="1618"/>
      <c r="I868" s="1619">
        <f t="shared" si="10"/>
        <v>0</v>
      </c>
      <c r="J868" s="1249">
        <f t="shared" si="11"/>
        <v>641504</v>
      </c>
      <c r="K868" s="1249">
        <f>UFJ!I868</f>
        <v>0</v>
      </c>
      <c r="L868" s="1249">
        <f>三井住友!I868</f>
        <v>1119550</v>
      </c>
      <c r="M868" s="1249">
        <f>paypay!H868</f>
        <v>9</v>
      </c>
      <c r="N868" s="1249">
        <f>楽天!J868</f>
        <v>20873</v>
      </c>
      <c r="O868" s="1620">
        <f t="shared" si="9"/>
        <v>1781936</v>
      </c>
      <c r="P868" s="1272"/>
    </row>
    <row r="869" spans="1:16" ht="15.5">
      <c r="A869" s="1298"/>
      <c r="B869" s="1244">
        <v>46613</v>
      </c>
      <c r="C869" s="1248"/>
      <c r="D869" s="1248"/>
      <c r="E869" s="1248"/>
      <c r="F869" s="1618"/>
      <c r="G869" s="1618"/>
      <c r="H869" s="1618"/>
      <c r="I869" s="1619">
        <f t="shared" si="10"/>
        <v>0</v>
      </c>
      <c r="J869" s="1249">
        <f t="shared" si="11"/>
        <v>641504</v>
      </c>
      <c r="K869" s="1249">
        <f>UFJ!I869</f>
        <v>0</v>
      </c>
      <c r="L869" s="1249">
        <f>三井住友!I869</f>
        <v>1119550</v>
      </c>
      <c r="M869" s="1249">
        <f>paypay!H869</f>
        <v>9</v>
      </c>
      <c r="N869" s="1249">
        <f>楽天!J869</f>
        <v>20873</v>
      </c>
      <c r="O869" s="1620">
        <f t="shared" si="9"/>
        <v>1781936</v>
      </c>
      <c r="P869" s="1272"/>
    </row>
    <row r="870" spans="1:16" ht="15.5">
      <c r="A870" s="1298"/>
      <c r="B870" s="1244">
        <v>46614</v>
      </c>
      <c r="C870" s="1626">
        <v>-300110</v>
      </c>
      <c r="D870" s="1248"/>
      <c r="E870" s="1248"/>
      <c r="F870" s="1618"/>
      <c r="G870" s="1626">
        <v>460000</v>
      </c>
      <c r="H870" s="1618"/>
      <c r="I870" s="1619">
        <f t="shared" si="10"/>
        <v>159890</v>
      </c>
      <c r="J870" s="1249">
        <f t="shared" si="11"/>
        <v>801394</v>
      </c>
      <c r="K870" s="1249">
        <f>UFJ!I870</f>
        <v>0</v>
      </c>
      <c r="L870" s="1249">
        <f>三井住友!I870</f>
        <v>1419550</v>
      </c>
      <c r="M870" s="1249">
        <f>paypay!H870</f>
        <v>9</v>
      </c>
      <c r="N870" s="1249">
        <f>楽天!J870</f>
        <v>20873</v>
      </c>
      <c r="O870" s="1620">
        <f t="shared" si="9"/>
        <v>2241826</v>
      </c>
      <c r="P870" s="1272"/>
    </row>
    <row r="871" spans="1:16" ht="15.5">
      <c r="A871" s="1298"/>
      <c r="B871" s="1244">
        <v>46615</v>
      </c>
      <c r="C871" s="1248"/>
      <c r="D871" s="1248"/>
      <c r="E871" s="1248"/>
      <c r="F871" s="1618"/>
      <c r="G871" s="1618"/>
      <c r="H871" s="1618"/>
      <c r="I871" s="1619">
        <f t="shared" si="10"/>
        <v>0</v>
      </c>
      <c r="J871" s="1249">
        <f t="shared" si="11"/>
        <v>801394</v>
      </c>
      <c r="K871" s="1249">
        <f>UFJ!I871</f>
        <v>0</v>
      </c>
      <c r="L871" s="1249">
        <f>三井住友!I871</f>
        <v>1419550</v>
      </c>
      <c r="M871" s="1249">
        <f>paypay!H871</f>
        <v>9</v>
      </c>
      <c r="N871" s="1249">
        <f>楽天!J871</f>
        <v>20873</v>
      </c>
      <c r="O871" s="1620">
        <f t="shared" si="9"/>
        <v>2241826</v>
      </c>
      <c r="P871" s="1272"/>
    </row>
    <row r="872" spans="1:16" ht="15.5">
      <c r="A872" s="1298"/>
      <c r="B872" s="1244">
        <v>46616</v>
      </c>
      <c r="C872" s="1248"/>
      <c r="D872" s="1248"/>
      <c r="E872" s="1248"/>
      <c r="F872" s="1618"/>
      <c r="G872" s="1618"/>
      <c r="H872" s="1618"/>
      <c r="I872" s="1619">
        <f t="shared" si="10"/>
        <v>0</v>
      </c>
      <c r="J872" s="1249">
        <f t="shared" si="11"/>
        <v>801394</v>
      </c>
      <c r="K872" s="1249">
        <f>UFJ!I872</f>
        <v>0</v>
      </c>
      <c r="L872" s="1249">
        <f>三井住友!I872</f>
        <v>1419550</v>
      </c>
      <c r="M872" s="1249">
        <f>paypay!H872</f>
        <v>9</v>
      </c>
      <c r="N872" s="1249">
        <f>楽天!J872</f>
        <v>20873</v>
      </c>
      <c r="O872" s="1620">
        <f t="shared" si="9"/>
        <v>2241826</v>
      </c>
      <c r="P872" s="1272"/>
    </row>
    <row r="873" spans="1:16" ht="15.5">
      <c r="A873" s="1298"/>
      <c r="B873" s="1244">
        <v>46617</v>
      </c>
      <c r="C873" s="1248"/>
      <c r="D873" s="1248"/>
      <c r="E873" s="1248"/>
      <c r="F873" s="1618"/>
      <c r="G873" s="1618"/>
      <c r="H873" s="1618"/>
      <c r="I873" s="1619">
        <f t="shared" si="10"/>
        <v>0</v>
      </c>
      <c r="J873" s="1249">
        <f t="shared" si="11"/>
        <v>801394</v>
      </c>
      <c r="K873" s="1249">
        <f>UFJ!I873</f>
        <v>0</v>
      </c>
      <c r="L873" s="1249">
        <f>三井住友!I873</f>
        <v>1419550</v>
      </c>
      <c r="M873" s="1249">
        <f>paypay!H873</f>
        <v>9</v>
      </c>
      <c r="N873" s="1249">
        <f>楽天!J873</f>
        <v>20873</v>
      </c>
      <c r="O873" s="1620">
        <f t="shared" si="9"/>
        <v>2241826</v>
      </c>
      <c r="P873" s="1272"/>
    </row>
    <row r="874" spans="1:16" ht="15.5">
      <c r="A874" s="1298"/>
      <c r="B874" s="1244">
        <v>46618</v>
      </c>
      <c r="C874" s="1248"/>
      <c r="D874" s="1248"/>
      <c r="E874" s="1248"/>
      <c r="F874" s="1618"/>
      <c r="G874" s="1618"/>
      <c r="H874" s="1618"/>
      <c r="I874" s="1619">
        <f t="shared" si="10"/>
        <v>0</v>
      </c>
      <c r="J874" s="1249">
        <f t="shared" si="11"/>
        <v>801394</v>
      </c>
      <c r="K874" s="1249">
        <f>UFJ!I874</f>
        <v>0</v>
      </c>
      <c r="L874" s="1249">
        <f>三井住友!I874</f>
        <v>1419550</v>
      </c>
      <c r="M874" s="1249">
        <f>paypay!H874</f>
        <v>9</v>
      </c>
      <c r="N874" s="1249">
        <f>楽天!J874</f>
        <v>20873</v>
      </c>
      <c r="O874" s="1620">
        <f t="shared" si="9"/>
        <v>2241826</v>
      </c>
      <c r="P874" s="1272"/>
    </row>
    <row r="875" spans="1:16" ht="15.5">
      <c r="A875" s="1298"/>
      <c r="B875" s="1244">
        <v>46619</v>
      </c>
      <c r="C875" s="1248"/>
      <c r="D875" s="1248"/>
      <c r="E875" s="1248"/>
      <c r="F875" s="1618"/>
      <c r="G875" s="1618"/>
      <c r="H875" s="1618"/>
      <c r="I875" s="1619">
        <f t="shared" si="10"/>
        <v>0</v>
      </c>
      <c r="J875" s="1249">
        <f t="shared" si="11"/>
        <v>801394</v>
      </c>
      <c r="K875" s="1249">
        <f>UFJ!I875</f>
        <v>0</v>
      </c>
      <c r="L875" s="1249">
        <f>三井住友!I875</f>
        <v>1419550</v>
      </c>
      <c r="M875" s="1249">
        <f>paypay!H875</f>
        <v>9</v>
      </c>
      <c r="N875" s="1249">
        <f>楽天!J875</f>
        <v>20873</v>
      </c>
      <c r="O875" s="1620">
        <f t="shared" si="9"/>
        <v>2241826</v>
      </c>
      <c r="P875" s="1272"/>
    </row>
    <row r="876" spans="1:16" ht="15.5">
      <c r="A876" s="1298"/>
      <c r="B876" s="1244">
        <v>46620</v>
      </c>
      <c r="C876" s="1248"/>
      <c r="D876" s="1248"/>
      <c r="E876" s="1248"/>
      <c r="F876" s="1618"/>
      <c r="G876" s="1618"/>
      <c r="H876" s="1618"/>
      <c r="I876" s="1619">
        <f t="shared" si="10"/>
        <v>0</v>
      </c>
      <c r="J876" s="1249">
        <f t="shared" si="11"/>
        <v>801394</v>
      </c>
      <c r="K876" s="1249">
        <f>UFJ!I876</f>
        <v>0</v>
      </c>
      <c r="L876" s="1249">
        <f>三井住友!I876</f>
        <v>1419550</v>
      </c>
      <c r="M876" s="1249">
        <f>paypay!H876</f>
        <v>9</v>
      </c>
      <c r="N876" s="1249">
        <f>楽天!J876</f>
        <v>20873</v>
      </c>
      <c r="O876" s="1620">
        <f t="shared" si="9"/>
        <v>2241826</v>
      </c>
      <c r="P876" s="1272"/>
    </row>
    <row r="877" spans="1:16" ht="15.5">
      <c r="A877" s="1298"/>
      <c r="B877" s="1244">
        <v>46621</v>
      </c>
      <c r="C877" s="1248"/>
      <c r="D877" s="1248"/>
      <c r="E877" s="1248"/>
      <c r="F877" s="1618"/>
      <c r="G877" s="1618"/>
      <c r="H877" s="1618"/>
      <c r="I877" s="1619">
        <f t="shared" si="10"/>
        <v>0</v>
      </c>
      <c r="J877" s="1249">
        <f t="shared" si="11"/>
        <v>801394</v>
      </c>
      <c r="K877" s="1249">
        <f>UFJ!I877</f>
        <v>0</v>
      </c>
      <c r="L877" s="1249">
        <f>三井住友!I877</f>
        <v>1419550</v>
      </c>
      <c r="M877" s="1249">
        <f>paypay!H877</f>
        <v>9</v>
      </c>
      <c r="N877" s="1249">
        <f>楽天!J877</f>
        <v>20873</v>
      </c>
      <c r="O877" s="1620">
        <f t="shared" si="9"/>
        <v>2241826</v>
      </c>
      <c r="P877" s="1272"/>
    </row>
    <row r="878" spans="1:16" ht="15.5">
      <c r="A878" s="1298"/>
      <c r="B878" s="1244">
        <v>46622</v>
      </c>
      <c r="C878" s="1248"/>
      <c r="D878" s="1248"/>
      <c r="E878" s="1248"/>
      <c r="F878" s="1618"/>
      <c r="G878" s="1618"/>
      <c r="H878" s="1618"/>
      <c r="I878" s="1619">
        <f t="shared" si="10"/>
        <v>0</v>
      </c>
      <c r="J878" s="1249">
        <f t="shared" si="11"/>
        <v>801394</v>
      </c>
      <c r="K878" s="1249">
        <f>UFJ!I878</f>
        <v>0</v>
      </c>
      <c r="L878" s="1249">
        <f>三井住友!I878</f>
        <v>1419550</v>
      </c>
      <c r="M878" s="1249">
        <f>paypay!H878</f>
        <v>9</v>
      </c>
      <c r="N878" s="1249">
        <f>楽天!J878</f>
        <v>20873</v>
      </c>
      <c r="O878" s="1620">
        <f t="shared" si="9"/>
        <v>2241826</v>
      </c>
      <c r="P878" s="1272"/>
    </row>
    <row r="879" spans="1:16" ht="15.5">
      <c r="A879" s="1298"/>
      <c r="B879" s="1244">
        <v>46623</v>
      </c>
      <c r="C879" s="1248"/>
      <c r="D879" s="1248"/>
      <c r="E879" s="1248"/>
      <c r="F879" s="1618"/>
      <c r="G879" s="1618"/>
      <c r="H879" s="1618"/>
      <c r="I879" s="1619">
        <f t="shared" si="10"/>
        <v>0</v>
      </c>
      <c r="J879" s="1249">
        <f t="shared" si="11"/>
        <v>801394</v>
      </c>
      <c r="K879" s="1249">
        <f>UFJ!I879</f>
        <v>0</v>
      </c>
      <c r="L879" s="1249">
        <f>三井住友!I879</f>
        <v>1419550</v>
      </c>
      <c r="M879" s="1249">
        <f>paypay!H879</f>
        <v>9</v>
      </c>
      <c r="N879" s="1249">
        <f>楽天!J879</f>
        <v>20873</v>
      </c>
      <c r="O879" s="1620">
        <f t="shared" si="9"/>
        <v>2241826</v>
      </c>
      <c r="P879" s="1272"/>
    </row>
    <row r="880" spans="1:16" ht="15.5">
      <c r="A880" s="1298"/>
      <c r="B880" s="1244">
        <v>46624</v>
      </c>
      <c r="C880" s="1248"/>
      <c r="D880" s="1248"/>
      <c r="E880" s="1248"/>
      <c r="F880" s="1618"/>
      <c r="G880" s="1618"/>
      <c r="H880" s="1618"/>
      <c r="I880" s="1619">
        <f t="shared" si="10"/>
        <v>0</v>
      </c>
      <c r="J880" s="1249">
        <f t="shared" si="11"/>
        <v>801394</v>
      </c>
      <c r="K880" s="1249">
        <f>UFJ!I880</f>
        <v>0</v>
      </c>
      <c r="L880" s="1249">
        <f>三井住友!I880</f>
        <v>1419550</v>
      </c>
      <c r="M880" s="1249">
        <f>paypay!H880</f>
        <v>9</v>
      </c>
      <c r="N880" s="1249">
        <f>楽天!J880</f>
        <v>20873</v>
      </c>
      <c r="O880" s="1620">
        <f t="shared" si="9"/>
        <v>2241826</v>
      </c>
      <c r="P880" s="1272"/>
    </row>
    <row r="881" spans="1:16" ht="15.5">
      <c r="A881" s="1298"/>
      <c r="B881" s="1244">
        <v>46625</v>
      </c>
      <c r="C881" s="1248"/>
      <c r="D881" s="1629">
        <v>-10000</v>
      </c>
      <c r="E881" s="1248"/>
      <c r="F881" s="1618"/>
      <c r="G881" s="1618"/>
      <c r="H881" s="1618"/>
      <c r="I881" s="1619">
        <f t="shared" si="10"/>
        <v>-10000</v>
      </c>
      <c r="J881" s="1249">
        <f t="shared" si="11"/>
        <v>791394</v>
      </c>
      <c r="K881" s="1249">
        <f>UFJ!I881</f>
        <v>0</v>
      </c>
      <c r="L881" s="1249">
        <f>三井住友!I881</f>
        <v>1419550</v>
      </c>
      <c r="M881" s="1249">
        <f>paypay!H881</f>
        <v>9</v>
      </c>
      <c r="N881" s="1249">
        <f>楽天!J881</f>
        <v>20873</v>
      </c>
      <c r="O881" s="1620">
        <f t="shared" si="9"/>
        <v>2231826</v>
      </c>
      <c r="P881" s="1272"/>
    </row>
    <row r="882" spans="1:16" ht="15.5">
      <c r="A882" s="1298"/>
      <c r="B882" s="1244">
        <v>46626</v>
      </c>
      <c r="C882" s="1248"/>
      <c r="D882" s="1621">
        <v>-129987</v>
      </c>
      <c r="E882" s="1248"/>
      <c r="F882" s="1618"/>
      <c r="G882" s="1618"/>
      <c r="H882" s="1618"/>
      <c r="I882" s="1619">
        <f t="shared" si="10"/>
        <v>-129987</v>
      </c>
      <c r="J882" s="1249">
        <f t="shared" si="11"/>
        <v>661407</v>
      </c>
      <c r="K882" s="1249">
        <f>UFJ!I882</f>
        <v>0</v>
      </c>
      <c r="L882" s="1249">
        <f>三井住友!I882</f>
        <v>1219550</v>
      </c>
      <c r="M882" s="1249">
        <f>paypay!H882</f>
        <v>9</v>
      </c>
      <c r="N882" s="1249">
        <f>楽天!J882</f>
        <v>20873</v>
      </c>
      <c r="O882" s="1620">
        <f t="shared" si="9"/>
        <v>1901839</v>
      </c>
      <c r="P882" s="1272"/>
    </row>
    <row r="883" spans="1:16" ht="15.5">
      <c r="A883" s="1298"/>
      <c r="B883" s="1244">
        <v>46627</v>
      </c>
      <c r="C883" s="1248"/>
      <c r="D883" s="1248"/>
      <c r="E883" s="1248"/>
      <c r="F883" s="1618"/>
      <c r="G883" s="1618"/>
      <c r="H883" s="1618"/>
      <c r="I883" s="1619">
        <f t="shared" si="10"/>
        <v>0</v>
      </c>
      <c r="J883" s="1249">
        <f t="shared" si="11"/>
        <v>661407</v>
      </c>
      <c r="K883" s="1249">
        <f>UFJ!I883</f>
        <v>0</v>
      </c>
      <c r="L883" s="1249">
        <f>三井住友!I883</f>
        <v>1219550</v>
      </c>
      <c r="M883" s="1249">
        <f>paypay!H883</f>
        <v>9</v>
      </c>
      <c r="N883" s="1249">
        <f>楽天!J883</f>
        <v>20873</v>
      </c>
      <c r="O883" s="1620">
        <f t="shared" si="9"/>
        <v>1901839</v>
      </c>
      <c r="P883" s="1272"/>
    </row>
    <row r="884" spans="1:16" ht="15.5">
      <c r="A884" s="1298"/>
      <c r="B884" s="1244">
        <v>46628</v>
      </c>
      <c r="C884" s="1248"/>
      <c r="D884" s="1248"/>
      <c r="E884" s="1248"/>
      <c r="F884" s="1618"/>
      <c r="G884" s="1618"/>
      <c r="H884" s="1618"/>
      <c r="I884" s="1619">
        <f t="shared" si="10"/>
        <v>0</v>
      </c>
      <c r="J884" s="1249">
        <f t="shared" si="11"/>
        <v>661407</v>
      </c>
      <c r="K884" s="1249">
        <f>UFJ!I884</f>
        <v>0</v>
      </c>
      <c r="L884" s="1249">
        <f>三井住友!I884</f>
        <v>1219550</v>
      </c>
      <c r="M884" s="1249">
        <f>paypay!H884</f>
        <v>9</v>
      </c>
      <c r="N884" s="1249">
        <f>楽天!J884</f>
        <v>20873</v>
      </c>
      <c r="O884" s="1620">
        <f t="shared" si="9"/>
        <v>1901839</v>
      </c>
      <c r="P884" s="1272"/>
    </row>
    <row r="885" spans="1:16" ht="15.5">
      <c r="A885" s="1298"/>
      <c r="B885" s="1244">
        <v>46629</v>
      </c>
      <c r="C885" s="1248"/>
      <c r="D885" s="1248"/>
      <c r="E885" s="1248"/>
      <c r="F885" s="1618"/>
      <c r="G885" s="1618"/>
      <c r="H885" s="1618"/>
      <c r="I885" s="1619">
        <f t="shared" si="10"/>
        <v>0</v>
      </c>
      <c r="J885" s="1249">
        <f t="shared" si="11"/>
        <v>661407</v>
      </c>
      <c r="K885" s="1249">
        <f>UFJ!I885</f>
        <v>0</v>
      </c>
      <c r="L885" s="1249">
        <f>三井住友!I885</f>
        <v>1219550</v>
      </c>
      <c r="M885" s="1249">
        <f>paypay!H885</f>
        <v>9</v>
      </c>
      <c r="N885" s="1249">
        <f>楽天!J885</f>
        <v>20873</v>
      </c>
      <c r="O885" s="1620">
        <f t="shared" si="9"/>
        <v>1901839</v>
      </c>
      <c r="P885" s="1272"/>
    </row>
    <row r="886" spans="1:16" ht="15.5">
      <c r="A886" s="1298"/>
      <c r="B886" s="1244">
        <v>46630</v>
      </c>
      <c r="C886" s="1248"/>
      <c r="D886" s="1248"/>
      <c r="E886" s="1248"/>
      <c r="F886" s="1618"/>
      <c r="G886" s="1618"/>
      <c r="H886" s="1618"/>
      <c r="I886" s="1619">
        <f t="shared" si="10"/>
        <v>0</v>
      </c>
      <c r="J886" s="1249">
        <f t="shared" si="11"/>
        <v>661407</v>
      </c>
      <c r="K886" s="1249">
        <f>UFJ!I886</f>
        <v>0</v>
      </c>
      <c r="L886" s="1249">
        <f>三井住友!I886</f>
        <v>1219550</v>
      </c>
      <c r="M886" s="1249">
        <f>paypay!H886</f>
        <v>9</v>
      </c>
      <c r="N886" s="1249">
        <f>楽天!J886</f>
        <v>20873</v>
      </c>
      <c r="O886" s="1620">
        <f t="shared" si="9"/>
        <v>1901839</v>
      </c>
      <c r="P886" s="1272"/>
    </row>
    <row r="887" spans="1:16" ht="15.5">
      <c r="A887" s="1298"/>
      <c r="B887" s="1630">
        <v>46631</v>
      </c>
      <c r="C887" s="1631"/>
      <c r="D887" s="1631"/>
      <c r="E887" s="1631"/>
      <c r="F887" s="1632"/>
      <c r="G887" s="1632"/>
      <c r="H887" s="1632"/>
      <c r="I887" s="1633">
        <f t="shared" si="10"/>
        <v>0</v>
      </c>
      <c r="J887" s="1625">
        <f t="shared" si="11"/>
        <v>661407</v>
      </c>
      <c r="K887" s="1625">
        <f>UFJ!I887</f>
        <v>0</v>
      </c>
      <c r="L887" s="1625">
        <f>三井住友!I887</f>
        <v>1219550</v>
      </c>
      <c r="M887" s="1625">
        <f>paypay!H887</f>
        <v>9</v>
      </c>
      <c r="N887" s="1625">
        <f>楽天!J887</f>
        <v>20873</v>
      </c>
      <c r="O887" s="1627">
        <f t="shared" si="9"/>
        <v>1901839</v>
      </c>
      <c r="P887" s="1272"/>
    </row>
    <row r="888" spans="1:16" ht="15.5">
      <c r="A888" s="1298"/>
      <c r="B888" s="1244">
        <v>46632</v>
      </c>
      <c r="C888" s="1248"/>
      <c r="D888" s="1248"/>
      <c r="E888" s="1248"/>
      <c r="F888" s="1618"/>
      <c r="G888" s="1618"/>
      <c r="H888" s="1618"/>
      <c r="I888" s="1619">
        <f t="shared" si="10"/>
        <v>0</v>
      </c>
      <c r="J888" s="1249">
        <f t="shared" si="11"/>
        <v>661407</v>
      </c>
      <c r="K888" s="1249">
        <f>UFJ!I888</f>
        <v>0</v>
      </c>
      <c r="L888" s="1249">
        <f>三井住友!I888</f>
        <v>1219550</v>
      </c>
      <c r="M888" s="1249">
        <f>paypay!H888</f>
        <v>9</v>
      </c>
      <c r="N888" s="1249">
        <f>楽天!J888</f>
        <v>20873</v>
      </c>
      <c r="O888" s="1620">
        <f t="shared" si="9"/>
        <v>1901839</v>
      </c>
      <c r="P888" s="1272"/>
    </row>
    <row r="889" spans="1:16" ht="15.5">
      <c r="A889" s="1298"/>
      <c r="B889" s="1244">
        <v>46633</v>
      </c>
      <c r="C889" s="1248"/>
      <c r="D889" s="1248"/>
      <c r="E889" s="1248"/>
      <c r="F889" s="1618"/>
      <c r="G889" s="1618"/>
      <c r="H889" s="1618"/>
      <c r="I889" s="1619">
        <f t="shared" si="10"/>
        <v>0</v>
      </c>
      <c r="J889" s="1249">
        <f t="shared" si="11"/>
        <v>661407</v>
      </c>
      <c r="K889" s="1249">
        <f>UFJ!I889</f>
        <v>0</v>
      </c>
      <c r="L889" s="1249">
        <f>三井住友!I889</f>
        <v>1219550</v>
      </c>
      <c r="M889" s="1249">
        <f>paypay!H889</f>
        <v>9</v>
      </c>
      <c r="N889" s="1249">
        <f>楽天!J889</f>
        <v>20873</v>
      </c>
      <c r="O889" s="1620">
        <f t="shared" si="9"/>
        <v>1901839</v>
      </c>
      <c r="P889" s="1272"/>
    </row>
    <row r="890" spans="1:16" ht="15.5">
      <c r="A890" s="1298"/>
      <c r="B890" s="1244">
        <v>46634</v>
      </c>
      <c r="C890" s="1248"/>
      <c r="D890" s="1248"/>
      <c r="E890" s="1248"/>
      <c r="F890" s="1618"/>
      <c r="G890" s="1618"/>
      <c r="H890" s="1618"/>
      <c r="I890" s="1619">
        <f t="shared" si="10"/>
        <v>0</v>
      </c>
      <c r="J890" s="1249">
        <f t="shared" si="11"/>
        <v>661407</v>
      </c>
      <c r="K890" s="1249">
        <f>UFJ!I890</f>
        <v>0</v>
      </c>
      <c r="L890" s="1249">
        <f>三井住友!I890</f>
        <v>1219550</v>
      </c>
      <c r="M890" s="1249">
        <f>paypay!H890</f>
        <v>9</v>
      </c>
      <c r="N890" s="1249">
        <f>楽天!J890</f>
        <v>20873</v>
      </c>
      <c r="O890" s="1620">
        <f t="shared" si="9"/>
        <v>1901839</v>
      </c>
      <c r="P890" s="1272"/>
    </row>
    <row r="891" spans="1:16" ht="15.5">
      <c r="A891" s="1298"/>
      <c r="B891" s="1244">
        <v>46635</v>
      </c>
      <c r="C891" s="1248"/>
      <c r="D891" s="1248"/>
      <c r="E891" s="1248"/>
      <c r="F891" s="1618"/>
      <c r="G891" s="1618"/>
      <c r="H891" s="1618"/>
      <c r="I891" s="1619">
        <f t="shared" si="10"/>
        <v>0</v>
      </c>
      <c r="J891" s="1249">
        <f t="shared" si="11"/>
        <v>661407</v>
      </c>
      <c r="K891" s="1249">
        <f>UFJ!I891</f>
        <v>0</v>
      </c>
      <c r="L891" s="1249">
        <f>三井住友!I891</f>
        <v>1219550</v>
      </c>
      <c r="M891" s="1249">
        <f>paypay!H891</f>
        <v>9</v>
      </c>
      <c r="N891" s="1249">
        <f>楽天!J891</f>
        <v>20873</v>
      </c>
      <c r="O891" s="1620">
        <f t="shared" si="9"/>
        <v>1901839</v>
      </c>
      <c r="P891" s="1272"/>
    </row>
    <row r="892" spans="1:16" ht="15.5">
      <c r="A892" s="1298"/>
      <c r="B892" s="1244">
        <v>46636</v>
      </c>
      <c r="C892" s="1248"/>
      <c r="D892" s="1248"/>
      <c r="E892" s="1248"/>
      <c r="F892" s="1618"/>
      <c r="G892" s="1618"/>
      <c r="H892" s="1618"/>
      <c r="I892" s="1619">
        <f t="shared" si="10"/>
        <v>0</v>
      </c>
      <c r="J892" s="1249">
        <f t="shared" si="11"/>
        <v>661407</v>
      </c>
      <c r="K892" s="1249">
        <f>UFJ!I892</f>
        <v>0</v>
      </c>
      <c r="L892" s="1249">
        <f>三井住友!I892</f>
        <v>1219550</v>
      </c>
      <c r="M892" s="1249">
        <f>paypay!H892</f>
        <v>9</v>
      </c>
      <c r="N892" s="1249">
        <f>楽天!J892</f>
        <v>20873</v>
      </c>
      <c r="O892" s="1620">
        <f t="shared" si="9"/>
        <v>1901839</v>
      </c>
      <c r="P892" s="1272"/>
    </row>
    <row r="893" spans="1:16" ht="15.5">
      <c r="A893" s="1298"/>
      <c r="B893" s="1244">
        <v>46637</v>
      </c>
      <c r="C893" s="1248"/>
      <c r="D893" s="1248"/>
      <c r="E893" s="1248"/>
      <c r="F893" s="1618"/>
      <c r="G893" s="1618"/>
      <c r="H893" s="1618"/>
      <c r="I893" s="1619">
        <f t="shared" si="10"/>
        <v>0</v>
      </c>
      <c r="J893" s="1249">
        <f t="shared" si="11"/>
        <v>661407</v>
      </c>
      <c r="K893" s="1249">
        <f>UFJ!I893</f>
        <v>0</v>
      </c>
      <c r="L893" s="1249">
        <f>三井住友!I893</f>
        <v>1219550</v>
      </c>
      <c r="M893" s="1249">
        <f>paypay!H893</f>
        <v>9</v>
      </c>
      <c r="N893" s="1249">
        <f>楽天!J893</f>
        <v>20873</v>
      </c>
      <c r="O893" s="1620">
        <f t="shared" si="9"/>
        <v>1901839</v>
      </c>
      <c r="P893" s="1272"/>
    </row>
    <row r="894" spans="1:16" ht="15.5">
      <c r="A894" s="1298"/>
      <c r="B894" s="1244">
        <v>46638</v>
      </c>
      <c r="C894" s="1248"/>
      <c r="D894" s="1248"/>
      <c r="E894" s="1248"/>
      <c r="F894" s="1618"/>
      <c r="G894" s="1618"/>
      <c r="H894" s="1618"/>
      <c r="I894" s="1619">
        <f t="shared" si="10"/>
        <v>0</v>
      </c>
      <c r="J894" s="1249">
        <f t="shared" si="11"/>
        <v>661407</v>
      </c>
      <c r="K894" s="1249">
        <f>UFJ!I894</f>
        <v>0</v>
      </c>
      <c r="L894" s="1249">
        <f>三井住友!I894</f>
        <v>1219550</v>
      </c>
      <c r="M894" s="1249">
        <f>paypay!H894</f>
        <v>9</v>
      </c>
      <c r="N894" s="1249">
        <f>楽天!J894</f>
        <v>20873</v>
      </c>
      <c r="O894" s="1620">
        <f t="shared" si="9"/>
        <v>1901839</v>
      </c>
      <c r="P894" s="1272"/>
    </row>
    <row r="895" spans="1:16" ht="15.5">
      <c r="A895" s="1298"/>
      <c r="B895" s="1244">
        <v>46639</v>
      </c>
      <c r="C895" s="1248"/>
      <c r="D895" s="1248"/>
      <c r="E895" s="1248"/>
      <c r="F895" s="1618"/>
      <c r="G895" s="1618"/>
      <c r="H895" s="1618"/>
      <c r="I895" s="1619">
        <f t="shared" si="10"/>
        <v>0</v>
      </c>
      <c r="J895" s="1249">
        <f t="shared" si="11"/>
        <v>661407</v>
      </c>
      <c r="K895" s="1249">
        <f>UFJ!I895</f>
        <v>0</v>
      </c>
      <c r="L895" s="1249">
        <f>三井住友!I895</f>
        <v>1219550</v>
      </c>
      <c r="M895" s="1249">
        <f>paypay!H895</f>
        <v>9</v>
      </c>
      <c r="N895" s="1249">
        <f>楽天!J895</f>
        <v>20873</v>
      </c>
      <c r="O895" s="1620">
        <f t="shared" si="9"/>
        <v>1901839</v>
      </c>
      <c r="P895" s="1272"/>
    </row>
    <row r="896" spans="1:16" ht="15.5">
      <c r="A896" s="1298"/>
      <c r="B896" s="1244">
        <v>46640</v>
      </c>
      <c r="C896" s="1248"/>
      <c r="D896" s="1248"/>
      <c r="E896" s="1248"/>
      <c r="F896" s="1618"/>
      <c r="G896" s="1618"/>
      <c r="H896" s="1618"/>
      <c r="I896" s="1619">
        <f t="shared" si="10"/>
        <v>0</v>
      </c>
      <c r="J896" s="1249">
        <f t="shared" si="11"/>
        <v>661407</v>
      </c>
      <c r="K896" s="1249">
        <f>UFJ!I896</f>
        <v>0</v>
      </c>
      <c r="L896" s="1249">
        <f>三井住友!I896</f>
        <v>1219550</v>
      </c>
      <c r="M896" s="1249">
        <f>paypay!H896</f>
        <v>9</v>
      </c>
      <c r="N896" s="1249">
        <f>楽天!J896</f>
        <v>20873</v>
      </c>
      <c r="O896" s="1620">
        <f t="shared" si="9"/>
        <v>1901839</v>
      </c>
      <c r="P896" s="1272"/>
    </row>
    <row r="897" spans="1:16" ht="15.5">
      <c r="A897" s="1298"/>
      <c r="B897" s="1244">
        <v>46641</v>
      </c>
      <c r="C897" s="1248"/>
      <c r="D897" s="1248"/>
      <c r="E897" s="1248"/>
      <c r="F897" s="1618"/>
      <c r="G897" s="1618"/>
      <c r="H897" s="1618"/>
      <c r="I897" s="1619">
        <f t="shared" si="10"/>
        <v>0</v>
      </c>
      <c r="J897" s="1249">
        <f t="shared" si="11"/>
        <v>661407</v>
      </c>
      <c r="K897" s="1249">
        <f>UFJ!I897</f>
        <v>0</v>
      </c>
      <c r="L897" s="1249">
        <f>三井住友!I897</f>
        <v>1219550</v>
      </c>
      <c r="M897" s="1249">
        <f>paypay!H897</f>
        <v>9</v>
      </c>
      <c r="N897" s="1249">
        <f>楽天!J897</f>
        <v>20873</v>
      </c>
      <c r="O897" s="1620">
        <f t="shared" si="9"/>
        <v>1901839</v>
      </c>
      <c r="P897" s="1272"/>
    </row>
    <row r="898" spans="1:16" ht="15.5">
      <c r="A898" s="1298"/>
      <c r="B898" s="1244">
        <v>46642</v>
      </c>
      <c r="C898" s="1248"/>
      <c r="D898" s="1248"/>
      <c r="E898" s="1248"/>
      <c r="F898" s="1618"/>
      <c r="G898" s="1618"/>
      <c r="H898" s="1618"/>
      <c r="I898" s="1619">
        <f t="shared" si="10"/>
        <v>0</v>
      </c>
      <c r="J898" s="1249">
        <f t="shared" si="11"/>
        <v>661407</v>
      </c>
      <c r="K898" s="1249">
        <f>UFJ!I898</f>
        <v>0</v>
      </c>
      <c r="L898" s="1249">
        <f>三井住友!I898</f>
        <v>1219550</v>
      </c>
      <c r="M898" s="1249">
        <f>paypay!H898</f>
        <v>9</v>
      </c>
      <c r="N898" s="1249">
        <f>楽天!J898</f>
        <v>20873</v>
      </c>
      <c r="O898" s="1620">
        <f t="shared" si="9"/>
        <v>1901839</v>
      </c>
      <c r="P898" s="1272"/>
    </row>
    <row r="899" spans="1:16" ht="15.5">
      <c r="A899" s="1298"/>
      <c r="B899" s="1244">
        <v>46643</v>
      </c>
      <c r="C899" s="1248"/>
      <c r="D899" s="1248"/>
      <c r="E899" s="1248"/>
      <c r="F899" s="1618"/>
      <c r="G899" s="1618"/>
      <c r="H899" s="1618"/>
      <c r="I899" s="1619">
        <f t="shared" si="10"/>
        <v>0</v>
      </c>
      <c r="J899" s="1249">
        <f t="shared" si="11"/>
        <v>661407</v>
      </c>
      <c r="K899" s="1249">
        <f>UFJ!I899</f>
        <v>0</v>
      </c>
      <c r="L899" s="1249">
        <f>三井住友!I899</f>
        <v>1219550</v>
      </c>
      <c r="M899" s="1249">
        <f>paypay!H899</f>
        <v>9</v>
      </c>
      <c r="N899" s="1249">
        <f>楽天!J899</f>
        <v>20873</v>
      </c>
      <c r="O899" s="1620">
        <f t="shared" si="9"/>
        <v>1901839</v>
      </c>
      <c r="P899" s="1272"/>
    </row>
    <row r="900" spans="1:16" ht="15.5">
      <c r="A900" s="1298"/>
      <c r="B900" s="1244">
        <v>46644</v>
      </c>
      <c r="C900" s="1248"/>
      <c r="D900" s="1248"/>
      <c r="E900" s="1248"/>
      <c r="F900" s="1618"/>
      <c r="G900" s="1618"/>
      <c r="H900" s="1618"/>
      <c r="I900" s="1619">
        <f t="shared" si="10"/>
        <v>0</v>
      </c>
      <c r="J900" s="1249">
        <f t="shared" si="11"/>
        <v>661407</v>
      </c>
      <c r="K900" s="1249">
        <f>UFJ!I900</f>
        <v>0</v>
      </c>
      <c r="L900" s="1249">
        <f>三井住友!I900</f>
        <v>1219550</v>
      </c>
      <c r="M900" s="1249">
        <f>paypay!H900</f>
        <v>9</v>
      </c>
      <c r="N900" s="1249">
        <f>楽天!J900</f>
        <v>20873</v>
      </c>
      <c r="O900" s="1620">
        <f t="shared" si="9"/>
        <v>1901839</v>
      </c>
      <c r="P900" s="1272"/>
    </row>
    <row r="901" spans="1:16" ht="15.5">
      <c r="A901" s="1298"/>
      <c r="B901" s="1244">
        <v>46645</v>
      </c>
      <c r="C901" s="1626">
        <v>-300110</v>
      </c>
      <c r="D901" s="1248"/>
      <c r="E901" s="1248"/>
      <c r="F901" s="1618"/>
      <c r="G901" s="1626">
        <v>460000</v>
      </c>
      <c r="H901" s="1618"/>
      <c r="I901" s="1619">
        <f t="shared" si="10"/>
        <v>159890</v>
      </c>
      <c r="J901" s="1249">
        <f t="shared" si="11"/>
        <v>821297</v>
      </c>
      <c r="K901" s="1249">
        <f>UFJ!I901</f>
        <v>0</v>
      </c>
      <c r="L901" s="1249">
        <f>三井住友!I901</f>
        <v>1519550</v>
      </c>
      <c r="M901" s="1249">
        <f>paypay!H901</f>
        <v>9</v>
      </c>
      <c r="N901" s="1249">
        <f>楽天!J901</f>
        <v>20873</v>
      </c>
      <c r="O901" s="1620">
        <f t="shared" si="9"/>
        <v>2361729</v>
      </c>
      <c r="P901" s="1272"/>
    </row>
    <row r="902" spans="1:16" ht="15.5">
      <c r="A902" s="1298"/>
      <c r="B902" s="1244">
        <v>46646</v>
      </c>
      <c r="C902" s="1248"/>
      <c r="D902" s="1248"/>
      <c r="E902" s="1248"/>
      <c r="F902" s="1618"/>
      <c r="G902" s="1618"/>
      <c r="H902" s="1618"/>
      <c r="I902" s="1619">
        <f t="shared" si="10"/>
        <v>0</v>
      </c>
      <c r="J902" s="1249">
        <f t="shared" si="11"/>
        <v>821297</v>
      </c>
      <c r="K902" s="1249">
        <f>UFJ!I902</f>
        <v>0</v>
      </c>
      <c r="L902" s="1249">
        <f>三井住友!I902</f>
        <v>1519550</v>
      </c>
      <c r="M902" s="1249">
        <f>paypay!H902</f>
        <v>9</v>
      </c>
      <c r="N902" s="1249">
        <f>楽天!J902</f>
        <v>20873</v>
      </c>
      <c r="O902" s="1620">
        <f t="shared" si="9"/>
        <v>2361729</v>
      </c>
      <c r="P902" s="1272"/>
    </row>
    <row r="903" spans="1:16" ht="15.5">
      <c r="A903" s="1298"/>
      <c r="B903" s="1244">
        <v>46647</v>
      </c>
      <c r="C903" s="1248"/>
      <c r="D903" s="1248"/>
      <c r="E903" s="1248"/>
      <c r="F903" s="1618"/>
      <c r="G903" s="1618"/>
      <c r="H903" s="1618"/>
      <c r="I903" s="1619">
        <f t="shared" si="10"/>
        <v>0</v>
      </c>
      <c r="J903" s="1249">
        <f t="shared" si="11"/>
        <v>821297</v>
      </c>
      <c r="K903" s="1249">
        <f>UFJ!I903</f>
        <v>0</v>
      </c>
      <c r="L903" s="1249">
        <f>三井住友!I903</f>
        <v>1519550</v>
      </c>
      <c r="M903" s="1249">
        <f>paypay!H903</f>
        <v>9</v>
      </c>
      <c r="N903" s="1249">
        <f>楽天!J903</f>
        <v>20873</v>
      </c>
      <c r="O903" s="1620">
        <f t="shared" si="9"/>
        <v>2361729</v>
      </c>
      <c r="P903" s="1272"/>
    </row>
    <row r="904" spans="1:16" ht="15.5">
      <c r="A904" s="1298"/>
      <c r="B904" s="1244">
        <v>46648</v>
      </c>
      <c r="C904" s="1248"/>
      <c r="D904" s="1248"/>
      <c r="E904" s="1248"/>
      <c r="F904" s="1618"/>
      <c r="G904" s="1618"/>
      <c r="H904" s="1618"/>
      <c r="I904" s="1619">
        <f t="shared" si="10"/>
        <v>0</v>
      </c>
      <c r="J904" s="1249">
        <f t="shared" si="11"/>
        <v>821297</v>
      </c>
      <c r="K904" s="1249">
        <f>UFJ!I904</f>
        <v>0</v>
      </c>
      <c r="L904" s="1249">
        <f>三井住友!I904</f>
        <v>1519550</v>
      </c>
      <c r="M904" s="1249">
        <f>paypay!H904</f>
        <v>9</v>
      </c>
      <c r="N904" s="1249">
        <f>楽天!J904</f>
        <v>20873</v>
      </c>
      <c r="O904" s="1620">
        <f t="shared" si="9"/>
        <v>2361729</v>
      </c>
      <c r="P904" s="1272"/>
    </row>
    <row r="905" spans="1:16" ht="15.5">
      <c r="A905" s="1298"/>
      <c r="B905" s="1244">
        <v>46649</v>
      </c>
      <c r="C905" s="1248"/>
      <c r="D905" s="1248"/>
      <c r="E905" s="1248"/>
      <c r="F905" s="1618"/>
      <c r="G905" s="1618"/>
      <c r="H905" s="1618"/>
      <c r="I905" s="1619">
        <f t="shared" si="10"/>
        <v>0</v>
      </c>
      <c r="J905" s="1249">
        <f t="shared" si="11"/>
        <v>821297</v>
      </c>
      <c r="K905" s="1249">
        <f>UFJ!I905</f>
        <v>0</v>
      </c>
      <c r="L905" s="1249">
        <f>三井住友!I905</f>
        <v>1519550</v>
      </c>
      <c r="M905" s="1249">
        <f>paypay!H905</f>
        <v>9</v>
      </c>
      <c r="N905" s="1249">
        <f>楽天!J905</f>
        <v>20873</v>
      </c>
      <c r="O905" s="1620">
        <f t="shared" si="9"/>
        <v>2361729</v>
      </c>
      <c r="P905" s="1272"/>
    </row>
    <row r="906" spans="1:16" ht="15.5">
      <c r="A906" s="1298"/>
      <c r="B906" s="1244">
        <v>46650</v>
      </c>
      <c r="C906" s="1248"/>
      <c r="D906" s="1248"/>
      <c r="E906" s="1248"/>
      <c r="F906" s="1618"/>
      <c r="G906" s="1618"/>
      <c r="H906" s="1618"/>
      <c r="I906" s="1619">
        <f t="shared" si="10"/>
        <v>0</v>
      </c>
      <c r="J906" s="1249">
        <f t="shared" si="11"/>
        <v>821297</v>
      </c>
      <c r="K906" s="1249">
        <f>UFJ!I906</f>
        <v>0</v>
      </c>
      <c r="L906" s="1249">
        <f>三井住友!I906</f>
        <v>1519550</v>
      </c>
      <c r="M906" s="1249">
        <f>paypay!H906</f>
        <v>9</v>
      </c>
      <c r="N906" s="1249">
        <f>楽天!J906</f>
        <v>20873</v>
      </c>
      <c r="O906" s="1620">
        <f t="shared" si="9"/>
        <v>2361729</v>
      </c>
      <c r="P906" s="1272"/>
    </row>
    <row r="907" spans="1:16" ht="15.5">
      <c r="A907" s="1298"/>
      <c r="B907" s="1244">
        <v>46651</v>
      </c>
      <c r="C907" s="1248"/>
      <c r="D907" s="1248"/>
      <c r="E907" s="1248"/>
      <c r="F907" s="1618"/>
      <c r="G907" s="1618"/>
      <c r="H907" s="1618"/>
      <c r="I907" s="1619">
        <f t="shared" si="10"/>
        <v>0</v>
      </c>
      <c r="J907" s="1249">
        <f t="shared" si="11"/>
        <v>821297</v>
      </c>
      <c r="K907" s="1249">
        <f>UFJ!I907</f>
        <v>0</v>
      </c>
      <c r="L907" s="1249">
        <f>三井住友!I907</f>
        <v>1519550</v>
      </c>
      <c r="M907" s="1249">
        <f>paypay!H907</f>
        <v>9</v>
      </c>
      <c r="N907" s="1249">
        <f>楽天!J907</f>
        <v>20873</v>
      </c>
      <c r="O907" s="1620">
        <f t="shared" si="9"/>
        <v>2361729</v>
      </c>
      <c r="P907" s="1272"/>
    </row>
    <row r="908" spans="1:16" ht="15.5">
      <c r="A908" s="1298"/>
      <c r="B908" s="1244">
        <v>46652</v>
      </c>
      <c r="C908" s="1248"/>
      <c r="D908" s="1248"/>
      <c r="E908" s="1248"/>
      <c r="F908" s="1618"/>
      <c r="G908" s="1618"/>
      <c r="H908" s="1618"/>
      <c r="I908" s="1619">
        <f t="shared" si="10"/>
        <v>0</v>
      </c>
      <c r="J908" s="1249">
        <f t="shared" si="11"/>
        <v>821297</v>
      </c>
      <c r="K908" s="1249">
        <f>UFJ!I908</f>
        <v>0</v>
      </c>
      <c r="L908" s="1249">
        <f>三井住友!I908</f>
        <v>1519550</v>
      </c>
      <c r="M908" s="1249">
        <f>paypay!H908</f>
        <v>9</v>
      </c>
      <c r="N908" s="1249">
        <f>楽天!J908</f>
        <v>20873</v>
      </c>
      <c r="O908" s="1620">
        <f t="shared" si="9"/>
        <v>2361729</v>
      </c>
      <c r="P908" s="1272"/>
    </row>
    <row r="909" spans="1:16" ht="15.5">
      <c r="A909" s="1298"/>
      <c r="B909" s="1244">
        <v>46653</v>
      </c>
      <c r="C909" s="1248"/>
      <c r="D909" s="1248"/>
      <c r="E909" s="1248"/>
      <c r="F909" s="1618"/>
      <c r="G909" s="1618"/>
      <c r="H909" s="1618"/>
      <c r="I909" s="1619">
        <f t="shared" si="10"/>
        <v>0</v>
      </c>
      <c r="J909" s="1249">
        <f t="shared" si="11"/>
        <v>821297</v>
      </c>
      <c r="K909" s="1249">
        <f>UFJ!I909</f>
        <v>0</v>
      </c>
      <c r="L909" s="1249">
        <f>三井住友!I909</f>
        <v>1519550</v>
      </c>
      <c r="M909" s="1249">
        <f>paypay!H909</f>
        <v>9</v>
      </c>
      <c r="N909" s="1249">
        <f>楽天!J909</f>
        <v>20873</v>
      </c>
      <c r="O909" s="1620">
        <f t="shared" si="9"/>
        <v>2361729</v>
      </c>
      <c r="P909" s="1272"/>
    </row>
    <row r="910" spans="1:16" ht="15.5">
      <c r="A910" s="1298"/>
      <c r="B910" s="1244">
        <v>46654</v>
      </c>
      <c r="C910" s="1248"/>
      <c r="D910" s="1248"/>
      <c r="E910" s="1248"/>
      <c r="F910" s="1618"/>
      <c r="G910" s="1618"/>
      <c r="H910" s="1618"/>
      <c r="I910" s="1619">
        <f t="shared" si="10"/>
        <v>0</v>
      </c>
      <c r="J910" s="1249">
        <f t="shared" si="11"/>
        <v>821297</v>
      </c>
      <c r="K910" s="1249">
        <f>UFJ!I910</f>
        <v>0</v>
      </c>
      <c r="L910" s="1249">
        <f>三井住友!I910</f>
        <v>1519550</v>
      </c>
      <c r="M910" s="1249">
        <f>paypay!H910</f>
        <v>9</v>
      </c>
      <c r="N910" s="1249">
        <f>楽天!J910</f>
        <v>20873</v>
      </c>
      <c r="O910" s="1620">
        <f t="shared" si="9"/>
        <v>2361729</v>
      </c>
      <c r="P910" s="1272"/>
    </row>
    <row r="911" spans="1:16" ht="15.5">
      <c r="A911" s="1298"/>
      <c r="B911" s="1244">
        <v>46655</v>
      </c>
      <c r="C911" s="1248"/>
      <c r="D911" s="1248"/>
      <c r="E911" s="1248"/>
      <c r="F911" s="1618"/>
      <c r="G911" s="1618"/>
      <c r="H911" s="1618"/>
      <c r="I911" s="1619">
        <f t="shared" si="10"/>
        <v>0</v>
      </c>
      <c r="J911" s="1249">
        <f t="shared" si="11"/>
        <v>821297</v>
      </c>
      <c r="K911" s="1249">
        <f>UFJ!I911</f>
        <v>0</v>
      </c>
      <c r="L911" s="1249">
        <f>三井住友!I911</f>
        <v>1519550</v>
      </c>
      <c r="M911" s="1249">
        <f>paypay!H911</f>
        <v>9</v>
      </c>
      <c r="N911" s="1249">
        <f>楽天!J911</f>
        <v>20873</v>
      </c>
      <c r="O911" s="1620">
        <f t="shared" si="9"/>
        <v>2361729</v>
      </c>
      <c r="P911" s="1272"/>
    </row>
    <row r="912" spans="1:16" ht="15.5">
      <c r="A912" s="1298"/>
      <c r="B912" s="1244">
        <v>46656</v>
      </c>
      <c r="C912" s="1248"/>
      <c r="D912" s="1629">
        <v>-10000</v>
      </c>
      <c r="E912" s="1248"/>
      <c r="F912" s="1618"/>
      <c r="G912" s="1618"/>
      <c r="H912" s="1618"/>
      <c r="I912" s="1619">
        <f t="shared" si="10"/>
        <v>-10000</v>
      </c>
      <c r="J912" s="1249">
        <f t="shared" si="11"/>
        <v>811297</v>
      </c>
      <c r="K912" s="1249">
        <f>UFJ!I912</f>
        <v>0</v>
      </c>
      <c r="L912" s="1249">
        <f>三井住友!I912</f>
        <v>1519550</v>
      </c>
      <c r="M912" s="1249">
        <f>paypay!H912</f>
        <v>9</v>
      </c>
      <c r="N912" s="1249">
        <f>楽天!J912</f>
        <v>20873</v>
      </c>
      <c r="O912" s="1620">
        <f t="shared" si="9"/>
        <v>2351729</v>
      </c>
      <c r="P912" s="1272"/>
    </row>
    <row r="913" spans="1:16" ht="15.5">
      <c r="A913" s="1298"/>
      <c r="B913" s="1244">
        <v>46657</v>
      </c>
      <c r="C913" s="1248"/>
      <c r="D913" s="1621">
        <v>-129987</v>
      </c>
      <c r="E913" s="1248"/>
      <c r="F913" s="1618"/>
      <c r="G913" s="1618"/>
      <c r="H913" s="1618"/>
      <c r="I913" s="1619">
        <f t="shared" si="10"/>
        <v>-129987</v>
      </c>
      <c r="J913" s="1249">
        <f t="shared" si="11"/>
        <v>681310</v>
      </c>
      <c r="K913" s="1249">
        <f>UFJ!I913</f>
        <v>0</v>
      </c>
      <c r="L913" s="1249">
        <f>三井住友!I913</f>
        <v>1319550</v>
      </c>
      <c r="M913" s="1249">
        <f>paypay!H913</f>
        <v>9</v>
      </c>
      <c r="N913" s="1249">
        <f>楽天!J913</f>
        <v>20873</v>
      </c>
      <c r="O913" s="1620">
        <f t="shared" si="9"/>
        <v>2021742</v>
      </c>
      <c r="P913" s="1272"/>
    </row>
    <row r="914" spans="1:16" ht="15.5">
      <c r="A914" s="1298"/>
      <c r="B914" s="1244">
        <v>46658</v>
      </c>
      <c r="C914" s="1248"/>
      <c r="D914" s="1248"/>
      <c r="E914" s="1248"/>
      <c r="F914" s="1618"/>
      <c r="G914" s="1618"/>
      <c r="H914" s="1618"/>
      <c r="I914" s="1619">
        <f t="shared" si="10"/>
        <v>0</v>
      </c>
      <c r="J914" s="1249">
        <f t="shared" si="11"/>
        <v>681310</v>
      </c>
      <c r="K914" s="1249">
        <f>UFJ!I914</f>
        <v>0</v>
      </c>
      <c r="L914" s="1249">
        <f>三井住友!I914</f>
        <v>1319550</v>
      </c>
      <c r="M914" s="1249">
        <f>paypay!H914</f>
        <v>9</v>
      </c>
      <c r="N914" s="1249">
        <f>楽天!J914</f>
        <v>20873</v>
      </c>
      <c r="O914" s="1620">
        <f t="shared" si="9"/>
        <v>2021742</v>
      </c>
      <c r="P914" s="1272"/>
    </row>
    <row r="915" spans="1:16" ht="15.5">
      <c r="A915" s="1298"/>
      <c r="B915" s="1244">
        <v>46659</v>
      </c>
      <c r="C915" s="1248"/>
      <c r="D915" s="1248"/>
      <c r="E915" s="1248"/>
      <c r="F915" s="1618"/>
      <c r="G915" s="1618"/>
      <c r="H915" s="1618"/>
      <c r="I915" s="1619">
        <f t="shared" si="10"/>
        <v>0</v>
      </c>
      <c r="J915" s="1249">
        <f t="shared" si="11"/>
        <v>681310</v>
      </c>
      <c r="K915" s="1249">
        <f>UFJ!I915</f>
        <v>0</v>
      </c>
      <c r="L915" s="1249">
        <f>三井住友!I915</f>
        <v>1319550</v>
      </c>
      <c r="M915" s="1249">
        <f>paypay!H915</f>
        <v>9</v>
      </c>
      <c r="N915" s="1249">
        <f>楽天!J915</f>
        <v>20873</v>
      </c>
      <c r="O915" s="1620">
        <f t="shared" si="9"/>
        <v>2021742</v>
      </c>
      <c r="P915" s="1272"/>
    </row>
    <row r="916" spans="1:16" ht="15.5">
      <c r="A916" s="1298"/>
      <c r="B916" s="1259">
        <v>46660</v>
      </c>
      <c r="C916" s="1263"/>
      <c r="D916" s="1263"/>
      <c r="E916" s="1263"/>
      <c r="F916" s="1622"/>
      <c r="G916" s="1622"/>
      <c r="H916" s="1622"/>
      <c r="I916" s="1623">
        <f t="shared" si="10"/>
        <v>0</v>
      </c>
      <c r="J916" s="1264">
        <f t="shared" si="11"/>
        <v>681310</v>
      </c>
      <c r="K916" s="1264">
        <f>UFJ!I916</f>
        <v>0</v>
      </c>
      <c r="L916" s="1264">
        <f>三井住友!I916</f>
        <v>1319550</v>
      </c>
      <c r="M916" s="1264">
        <f>paypay!H916</f>
        <v>9</v>
      </c>
      <c r="N916" s="1264">
        <f>楽天!J916</f>
        <v>20873</v>
      </c>
      <c r="O916" s="1624">
        <f t="shared" si="9"/>
        <v>2021742</v>
      </c>
      <c r="P916" s="1272"/>
    </row>
    <row r="917" spans="1:16" ht="15.5">
      <c r="A917" s="1298"/>
      <c r="B917" s="1244">
        <v>46661</v>
      </c>
      <c r="C917" s="1248"/>
      <c r="D917" s="1248"/>
      <c r="E917" s="1248"/>
      <c r="F917" s="1618"/>
      <c r="G917" s="1618"/>
      <c r="H917" s="1618"/>
      <c r="I917" s="1619">
        <f t="shared" si="10"/>
        <v>0</v>
      </c>
      <c r="J917" s="1249">
        <f t="shared" si="11"/>
        <v>681310</v>
      </c>
      <c r="K917" s="1249">
        <f>UFJ!I917</f>
        <v>0</v>
      </c>
      <c r="L917" s="1249">
        <f>三井住友!I917</f>
        <v>1319550</v>
      </c>
      <c r="M917" s="1249">
        <f>paypay!H917</f>
        <v>9</v>
      </c>
      <c r="N917" s="1249">
        <f>楽天!J917</f>
        <v>20873</v>
      </c>
      <c r="O917" s="1620">
        <f t="shared" si="9"/>
        <v>2021742</v>
      </c>
      <c r="P917" s="1272"/>
    </row>
    <row r="918" spans="1:16" ht="15.5">
      <c r="A918" s="1298"/>
      <c r="B918" s="1244">
        <v>46662</v>
      </c>
      <c r="C918" s="1248"/>
      <c r="D918" s="1248"/>
      <c r="E918" s="1248"/>
      <c r="F918" s="1618"/>
      <c r="G918" s="1618"/>
      <c r="H918" s="1618"/>
      <c r="I918" s="1619">
        <f t="shared" si="10"/>
        <v>0</v>
      </c>
      <c r="J918" s="1249">
        <f t="shared" si="11"/>
        <v>681310</v>
      </c>
      <c r="K918" s="1249">
        <f>UFJ!I918</f>
        <v>0</v>
      </c>
      <c r="L918" s="1249">
        <f>三井住友!I918</f>
        <v>1319550</v>
      </c>
      <c r="M918" s="1249">
        <f>paypay!H918</f>
        <v>9</v>
      </c>
      <c r="N918" s="1249">
        <f>楽天!J918</f>
        <v>20873</v>
      </c>
      <c r="O918" s="1620">
        <f t="shared" si="9"/>
        <v>2021742</v>
      </c>
      <c r="P918" s="1272"/>
    </row>
    <row r="919" spans="1:16" ht="15.5">
      <c r="A919" s="1298"/>
      <c r="B919" s="1244">
        <v>46663</v>
      </c>
      <c r="C919" s="1248"/>
      <c r="D919" s="1248"/>
      <c r="E919" s="1248"/>
      <c r="F919" s="1618"/>
      <c r="G919" s="1618"/>
      <c r="H919" s="1618"/>
      <c r="I919" s="1619">
        <f t="shared" si="10"/>
        <v>0</v>
      </c>
      <c r="J919" s="1249">
        <f t="shared" si="11"/>
        <v>681310</v>
      </c>
      <c r="K919" s="1249">
        <f>UFJ!I919</f>
        <v>0</v>
      </c>
      <c r="L919" s="1249">
        <f>三井住友!I919</f>
        <v>1319550</v>
      </c>
      <c r="M919" s="1249">
        <f>paypay!H919</f>
        <v>9</v>
      </c>
      <c r="N919" s="1249">
        <f>楽天!J919</f>
        <v>20873</v>
      </c>
      <c r="O919" s="1620">
        <f t="shared" si="9"/>
        <v>2021742</v>
      </c>
      <c r="P919" s="1272"/>
    </row>
    <row r="920" spans="1:16" ht="15.5">
      <c r="A920" s="1298"/>
      <c r="B920" s="1244">
        <v>46664</v>
      </c>
      <c r="C920" s="1248"/>
      <c r="D920" s="1248"/>
      <c r="E920" s="1248"/>
      <c r="F920" s="1618"/>
      <c r="G920" s="1618"/>
      <c r="H920" s="1618"/>
      <c r="I920" s="1619">
        <f t="shared" si="10"/>
        <v>0</v>
      </c>
      <c r="J920" s="1249">
        <f t="shared" si="11"/>
        <v>681310</v>
      </c>
      <c r="K920" s="1249">
        <f>UFJ!I920</f>
        <v>0</v>
      </c>
      <c r="L920" s="1249">
        <f>三井住友!I920</f>
        <v>1319550</v>
      </c>
      <c r="M920" s="1249">
        <f>paypay!H920</f>
        <v>9</v>
      </c>
      <c r="N920" s="1249">
        <f>楽天!J920</f>
        <v>20873</v>
      </c>
      <c r="O920" s="1620">
        <f t="shared" si="9"/>
        <v>2021742</v>
      </c>
      <c r="P920" s="1272"/>
    </row>
    <row r="921" spans="1:16" ht="15.5">
      <c r="A921" s="1298"/>
      <c r="B921" s="1244">
        <v>46665</v>
      </c>
      <c r="C921" s="1248"/>
      <c r="D921" s="1248"/>
      <c r="E921" s="1248"/>
      <c r="F921" s="1618"/>
      <c r="G921" s="1618"/>
      <c r="H921" s="1618"/>
      <c r="I921" s="1619">
        <f t="shared" si="10"/>
        <v>0</v>
      </c>
      <c r="J921" s="1249">
        <f t="shared" si="11"/>
        <v>681310</v>
      </c>
      <c r="K921" s="1249">
        <f>UFJ!I921</f>
        <v>0</v>
      </c>
      <c r="L921" s="1249">
        <f>三井住友!I921</f>
        <v>1319550</v>
      </c>
      <c r="M921" s="1249">
        <f>paypay!H921</f>
        <v>9</v>
      </c>
      <c r="N921" s="1249">
        <f>楽天!J921</f>
        <v>20873</v>
      </c>
      <c r="O921" s="1620">
        <f t="shared" si="9"/>
        <v>2021742</v>
      </c>
      <c r="P921" s="1272"/>
    </row>
    <row r="922" spans="1:16" ht="15.5">
      <c r="A922" s="1298"/>
      <c r="B922" s="1244">
        <v>46666</v>
      </c>
      <c r="C922" s="1248"/>
      <c r="D922" s="1248"/>
      <c r="E922" s="1248"/>
      <c r="F922" s="1618"/>
      <c r="G922" s="1618"/>
      <c r="H922" s="1618"/>
      <c r="I922" s="1619">
        <f t="shared" si="10"/>
        <v>0</v>
      </c>
      <c r="J922" s="1249">
        <f t="shared" si="11"/>
        <v>681310</v>
      </c>
      <c r="K922" s="1249">
        <f>UFJ!I922</f>
        <v>0</v>
      </c>
      <c r="L922" s="1249">
        <f>三井住友!I922</f>
        <v>1319550</v>
      </c>
      <c r="M922" s="1249">
        <f>paypay!H922</f>
        <v>9</v>
      </c>
      <c r="N922" s="1249">
        <f>楽天!J922</f>
        <v>20873</v>
      </c>
      <c r="O922" s="1620">
        <f t="shared" si="9"/>
        <v>2021742</v>
      </c>
      <c r="P922" s="1272"/>
    </row>
    <row r="923" spans="1:16" ht="15.5">
      <c r="A923" s="1298"/>
      <c r="B923" s="1244">
        <v>46667</v>
      </c>
      <c r="C923" s="1248"/>
      <c r="D923" s="1248"/>
      <c r="E923" s="1248"/>
      <c r="F923" s="1618"/>
      <c r="G923" s="1618"/>
      <c r="H923" s="1618"/>
      <c r="I923" s="1619">
        <f t="shared" si="10"/>
        <v>0</v>
      </c>
      <c r="J923" s="1249">
        <f t="shared" si="11"/>
        <v>681310</v>
      </c>
      <c r="K923" s="1249">
        <f>UFJ!I923</f>
        <v>0</v>
      </c>
      <c r="L923" s="1249">
        <f>三井住友!I923</f>
        <v>1319550</v>
      </c>
      <c r="M923" s="1249">
        <f>paypay!H923</f>
        <v>9</v>
      </c>
      <c r="N923" s="1249">
        <f>楽天!J923</f>
        <v>20873</v>
      </c>
      <c r="O923" s="1620">
        <f t="shared" si="9"/>
        <v>2021742</v>
      </c>
      <c r="P923" s="1272"/>
    </row>
    <row r="924" spans="1:16" ht="15.5">
      <c r="A924" s="1298"/>
      <c r="B924" s="1244">
        <v>46668</v>
      </c>
      <c r="C924" s="1248"/>
      <c r="D924" s="1248"/>
      <c r="E924" s="1248"/>
      <c r="F924" s="1618"/>
      <c r="G924" s="1618"/>
      <c r="H924" s="1618"/>
      <c r="I924" s="1619">
        <f t="shared" si="10"/>
        <v>0</v>
      </c>
      <c r="J924" s="1249">
        <f t="shared" si="11"/>
        <v>681310</v>
      </c>
      <c r="K924" s="1249">
        <f>UFJ!I924</f>
        <v>0</v>
      </c>
      <c r="L924" s="1249">
        <f>三井住友!I924</f>
        <v>1319550</v>
      </c>
      <c r="M924" s="1249">
        <f>paypay!H924</f>
        <v>9</v>
      </c>
      <c r="N924" s="1249">
        <f>楽天!J924</f>
        <v>20873</v>
      </c>
      <c r="O924" s="1620">
        <f t="shared" si="9"/>
        <v>2021742</v>
      </c>
      <c r="P924" s="1272"/>
    </row>
    <row r="925" spans="1:16" ht="15.5">
      <c r="A925" s="1298"/>
      <c r="B925" s="1244">
        <v>46669</v>
      </c>
      <c r="C925" s="1248"/>
      <c r="D925" s="1248"/>
      <c r="E925" s="1248"/>
      <c r="F925" s="1618"/>
      <c r="G925" s="1618"/>
      <c r="H925" s="1618"/>
      <c r="I925" s="1619">
        <f t="shared" si="10"/>
        <v>0</v>
      </c>
      <c r="J925" s="1249">
        <f t="shared" si="11"/>
        <v>681310</v>
      </c>
      <c r="K925" s="1249">
        <f>UFJ!I925</f>
        <v>0</v>
      </c>
      <c r="L925" s="1249">
        <f>三井住友!I925</f>
        <v>1319550</v>
      </c>
      <c r="M925" s="1249">
        <f>paypay!H925</f>
        <v>9</v>
      </c>
      <c r="N925" s="1249">
        <f>楽天!J925</f>
        <v>20873</v>
      </c>
      <c r="O925" s="1620">
        <f t="shared" si="9"/>
        <v>2021742</v>
      </c>
      <c r="P925" s="1272"/>
    </row>
    <row r="926" spans="1:16" ht="15.5">
      <c r="A926" s="1298"/>
      <c r="B926" s="1244">
        <v>46670</v>
      </c>
      <c r="C926" s="1248"/>
      <c r="D926" s="1248"/>
      <c r="E926" s="1248"/>
      <c r="F926" s="1618"/>
      <c r="G926" s="1618"/>
      <c r="H926" s="1618"/>
      <c r="I926" s="1619">
        <f t="shared" si="10"/>
        <v>0</v>
      </c>
      <c r="J926" s="1249">
        <f t="shared" si="11"/>
        <v>681310</v>
      </c>
      <c r="K926" s="1249">
        <f>UFJ!I926</f>
        <v>0</v>
      </c>
      <c r="L926" s="1249">
        <f>三井住友!I926</f>
        <v>1319550</v>
      </c>
      <c r="M926" s="1249">
        <f>paypay!H926</f>
        <v>9</v>
      </c>
      <c r="N926" s="1249">
        <f>楽天!J926</f>
        <v>20873</v>
      </c>
      <c r="O926" s="1620">
        <f t="shared" si="9"/>
        <v>2021742</v>
      </c>
      <c r="P926" s="1272"/>
    </row>
    <row r="927" spans="1:16" ht="15.5">
      <c r="A927" s="1298"/>
      <c r="B927" s="1244">
        <v>46671</v>
      </c>
      <c r="C927" s="1248"/>
      <c r="D927" s="1248"/>
      <c r="E927" s="1248"/>
      <c r="F927" s="1618"/>
      <c r="G927" s="1618"/>
      <c r="H927" s="1618"/>
      <c r="I927" s="1619">
        <f t="shared" si="10"/>
        <v>0</v>
      </c>
      <c r="J927" s="1249">
        <f t="shared" si="11"/>
        <v>681310</v>
      </c>
      <c r="K927" s="1249">
        <f>UFJ!I927</f>
        <v>0</v>
      </c>
      <c r="L927" s="1249">
        <f>三井住友!I927</f>
        <v>1319550</v>
      </c>
      <c r="M927" s="1249">
        <f>paypay!H927</f>
        <v>9</v>
      </c>
      <c r="N927" s="1249">
        <f>楽天!J927</f>
        <v>20873</v>
      </c>
      <c r="O927" s="1620">
        <f t="shared" si="9"/>
        <v>2021742</v>
      </c>
      <c r="P927" s="1272"/>
    </row>
    <row r="928" spans="1:16" ht="15.5">
      <c r="A928" s="1298"/>
      <c r="B928" s="1244">
        <v>46672</v>
      </c>
      <c r="C928" s="1248"/>
      <c r="D928" s="1248"/>
      <c r="E928" s="1248"/>
      <c r="F928" s="1618"/>
      <c r="G928" s="1618"/>
      <c r="H928" s="1618"/>
      <c r="I928" s="1619">
        <f t="shared" si="10"/>
        <v>0</v>
      </c>
      <c r="J928" s="1249">
        <f t="shared" si="11"/>
        <v>681310</v>
      </c>
      <c r="K928" s="1249">
        <f>UFJ!I928</f>
        <v>0</v>
      </c>
      <c r="L928" s="1249">
        <f>三井住友!I928</f>
        <v>1319550</v>
      </c>
      <c r="M928" s="1249">
        <f>paypay!H928</f>
        <v>9</v>
      </c>
      <c r="N928" s="1249">
        <f>楽天!J928</f>
        <v>20873</v>
      </c>
      <c r="O928" s="1620">
        <f t="shared" si="9"/>
        <v>2021742</v>
      </c>
      <c r="P928" s="1272"/>
    </row>
    <row r="929" spans="1:16" ht="15.5">
      <c r="A929" s="1298"/>
      <c r="B929" s="1244">
        <v>46673</v>
      </c>
      <c r="C929" s="1248"/>
      <c r="D929" s="1248"/>
      <c r="E929" s="1248"/>
      <c r="F929" s="1618"/>
      <c r="G929" s="1618"/>
      <c r="H929" s="1618"/>
      <c r="I929" s="1619">
        <f t="shared" si="10"/>
        <v>0</v>
      </c>
      <c r="J929" s="1249">
        <f t="shared" si="11"/>
        <v>681310</v>
      </c>
      <c r="K929" s="1249">
        <f>UFJ!I929</f>
        <v>0</v>
      </c>
      <c r="L929" s="1249">
        <f>三井住友!I929</f>
        <v>1319550</v>
      </c>
      <c r="M929" s="1249">
        <f>paypay!H929</f>
        <v>9</v>
      </c>
      <c r="N929" s="1249">
        <f>楽天!J929</f>
        <v>20873</v>
      </c>
      <c r="O929" s="1620">
        <f t="shared" si="9"/>
        <v>2021742</v>
      </c>
      <c r="P929" s="1272"/>
    </row>
    <row r="930" spans="1:16" ht="15.5">
      <c r="A930" s="1298"/>
      <c r="B930" s="1244">
        <v>46674</v>
      </c>
      <c r="C930" s="1248"/>
      <c r="D930" s="1248"/>
      <c r="E930" s="1248"/>
      <c r="F930" s="1618"/>
      <c r="G930" s="1618"/>
      <c r="H930" s="1618"/>
      <c r="I930" s="1619">
        <f t="shared" si="10"/>
        <v>0</v>
      </c>
      <c r="J930" s="1249">
        <f t="shared" si="11"/>
        <v>681310</v>
      </c>
      <c r="K930" s="1249">
        <f>UFJ!I930</f>
        <v>0</v>
      </c>
      <c r="L930" s="1249">
        <f>三井住友!I930</f>
        <v>1319550</v>
      </c>
      <c r="M930" s="1249">
        <f>paypay!H930</f>
        <v>9</v>
      </c>
      <c r="N930" s="1249">
        <f>楽天!J930</f>
        <v>20873</v>
      </c>
      <c r="O930" s="1620">
        <f t="shared" si="9"/>
        <v>2021742</v>
      </c>
      <c r="P930" s="1272"/>
    </row>
    <row r="931" spans="1:16" ht="15.5">
      <c r="A931" s="1298"/>
      <c r="B931" s="1244">
        <v>46675</v>
      </c>
      <c r="C931" s="1626">
        <v>-300110</v>
      </c>
      <c r="D931" s="1248"/>
      <c r="E931" s="1248"/>
      <c r="F931" s="1618"/>
      <c r="G931" s="1626">
        <v>460000</v>
      </c>
      <c r="H931" s="1618"/>
      <c r="I931" s="1619">
        <f t="shared" si="10"/>
        <v>159890</v>
      </c>
      <c r="J931" s="1249">
        <f t="shared" si="11"/>
        <v>841200</v>
      </c>
      <c r="K931" s="1249">
        <f>UFJ!I931</f>
        <v>0</v>
      </c>
      <c r="L931" s="1249">
        <f>三井住友!I931</f>
        <v>1619550</v>
      </c>
      <c r="M931" s="1249">
        <f>paypay!H931</f>
        <v>9</v>
      </c>
      <c r="N931" s="1249">
        <f>楽天!J931</f>
        <v>20873</v>
      </c>
      <c r="O931" s="1620">
        <f t="shared" si="9"/>
        <v>2481632</v>
      </c>
      <c r="P931" s="1272"/>
    </row>
    <row r="932" spans="1:16" ht="15.5">
      <c r="A932" s="1298"/>
      <c r="B932" s="1244">
        <v>46676</v>
      </c>
      <c r="C932" s="1248"/>
      <c r="D932" s="1248"/>
      <c r="E932" s="1248"/>
      <c r="F932" s="1618"/>
      <c r="G932" s="1618"/>
      <c r="H932" s="1618"/>
      <c r="I932" s="1619">
        <f t="shared" si="10"/>
        <v>0</v>
      </c>
      <c r="J932" s="1249">
        <f t="shared" si="11"/>
        <v>841200</v>
      </c>
      <c r="K932" s="1249">
        <f>UFJ!I932</f>
        <v>0</v>
      </c>
      <c r="L932" s="1249">
        <f>三井住友!I932</f>
        <v>1619550</v>
      </c>
      <c r="M932" s="1249">
        <f>paypay!H932</f>
        <v>9</v>
      </c>
      <c r="N932" s="1249">
        <f>楽天!J932</f>
        <v>20873</v>
      </c>
      <c r="O932" s="1620">
        <f t="shared" si="9"/>
        <v>2481632</v>
      </c>
      <c r="P932" s="1272"/>
    </row>
    <row r="933" spans="1:16" ht="15.5">
      <c r="A933" s="1298"/>
      <c r="B933" s="1244">
        <v>46677</v>
      </c>
      <c r="C933" s="1248"/>
      <c r="D933" s="1248"/>
      <c r="E933" s="1248"/>
      <c r="F933" s="1618"/>
      <c r="G933" s="1618"/>
      <c r="H933" s="1618"/>
      <c r="I933" s="1619">
        <f t="shared" si="10"/>
        <v>0</v>
      </c>
      <c r="J933" s="1249">
        <f t="shared" si="11"/>
        <v>841200</v>
      </c>
      <c r="K933" s="1249">
        <f>UFJ!I933</f>
        <v>0</v>
      </c>
      <c r="L933" s="1249">
        <f>三井住友!I933</f>
        <v>1619550</v>
      </c>
      <c r="M933" s="1249">
        <f>paypay!H933</f>
        <v>9</v>
      </c>
      <c r="N933" s="1249">
        <f>楽天!J933</f>
        <v>20873</v>
      </c>
      <c r="O933" s="1620">
        <f t="shared" si="9"/>
        <v>2481632</v>
      </c>
      <c r="P933" s="1272"/>
    </row>
    <row r="934" spans="1:16" ht="15.5">
      <c r="A934" s="1298"/>
      <c r="B934" s="1244">
        <v>46678</v>
      </c>
      <c r="C934" s="1248"/>
      <c r="D934" s="1248"/>
      <c r="E934" s="1248"/>
      <c r="F934" s="1618"/>
      <c r="G934" s="1618"/>
      <c r="H934" s="1618"/>
      <c r="I934" s="1619">
        <f t="shared" si="10"/>
        <v>0</v>
      </c>
      <c r="J934" s="1249">
        <f t="shared" si="11"/>
        <v>841200</v>
      </c>
      <c r="K934" s="1249">
        <f>UFJ!I934</f>
        <v>0</v>
      </c>
      <c r="L934" s="1249">
        <f>三井住友!I934</f>
        <v>1619550</v>
      </c>
      <c r="M934" s="1249">
        <f>paypay!H934</f>
        <v>9</v>
      </c>
      <c r="N934" s="1249">
        <f>楽天!J934</f>
        <v>20873</v>
      </c>
      <c r="O934" s="1620">
        <f t="shared" si="9"/>
        <v>2481632</v>
      </c>
      <c r="P934" s="1272"/>
    </row>
    <row r="935" spans="1:16" ht="15.5">
      <c r="A935" s="1298"/>
      <c r="B935" s="1244">
        <v>46679</v>
      </c>
      <c r="C935" s="1248"/>
      <c r="D935" s="1248"/>
      <c r="E935" s="1248"/>
      <c r="F935" s="1618"/>
      <c r="G935" s="1618"/>
      <c r="H935" s="1618"/>
      <c r="I935" s="1619">
        <f t="shared" si="10"/>
        <v>0</v>
      </c>
      <c r="J935" s="1249">
        <f t="shared" si="11"/>
        <v>841200</v>
      </c>
      <c r="K935" s="1249">
        <f>UFJ!I935</f>
        <v>0</v>
      </c>
      <c r="L935" s="1249">
        <f>三井住友!I935</f>
        <v>1619550</v>
      </c>
      <c r="M935" s="1249">
        <f>paypay!H935</f>
        <v>9</v>
      </c>
      <c r="N935" s="1249">
        <f>楽天!J935</f>
        <v>20873</v>
      </c>
      <c r="O935" s="1620">
        <f t="shared" si="9"/>
        <v>2481632</v>
      </c>
      <c r="P935" s="1272"/>
    </row>
    <row r="936" spans="1:16" ht="15.5">
      <c r="A936" s="1298"/>
      <c r="B936" s="1244">
        <v>46680</v>
      </c>
      <c r="C936" s="1248"/>
      <c r="D936" s="1248"/>
      <c r="E936" s="1248"/>
      <c r="F936" s="1618"/>
      <c r="G936" s="1618"/>
      <c r="H936" s="1618"/>
      <c r="I936" s="1619">
        <f t="shared" si="10"/>
        <v>0</v>
      </c>
      <c r="J936" s="1249">
        <f t="shared" si="11"/>
        <v>841200</v>
      </c>
      <c r="K936" s="1249">
        <f>UFJ!I936</f>
        <v>0</v>
      </c>
      <c r="L936" s="1249">
        <f>三井住友!I936</f>
        <v>1619550</v>
      </c>
      <c r="M936" s="1249">
        <f>paypay!H936</f>
        <v>9</v>
      </c>
      <c r="N936" s="1249">
        <f>楽天!J936</f>
        <v>20873</v>
      </c>
      <c r="O936" s="1620">
        <f t="shared" si="9"/>
        <v>2481632</v>
      </c>
      <c r="P936" s="1272"/>
    </row>
    <row r="937" spans="1:16" ht="15.5">
      <c r="A937" s="1298"/>
      <c r="B937" s="1244">
        <v>46681</v>
      </c>
      <c r="C937" s="1248"/>
      <c r="D937" s="1248"/>
      <c r="E937" s="1248"/>
      <c r="F937" s="1618"/>
      <c r="G937" s="1618"/>
      <c r="H937" s="1618"/>
      <c r="I937" s="1619">
        <f t="shared" si="10"/>
        <v>0</v>
      </c>
      <c r="J937" s="1249">
        <f t="shared" si="11"/>
        <v>841200</v>
      </c>
      <c r="K937" s="1249">
        <f>UFJ!I937</f>
        <v>0</v>
      </c>
      <c r="L937" s="1249">
        <f>三井住友!I937</f>
        <v>1619550</v>
      </c>
      <c r="M937" s="1249">
        <f>paypay!H937</f>
        <v>9</v>
      </c>
      <c r="N937" s="1249">
        <f>楽天!J937</f>
        <v>20873</v>
      </c>
      <c r="O937" s="1620">
        <f t="shared" si="9"/>
        <v>2481632</v>
      </c>
      <c r="P937" s="1272"/>
    </row>
    <row r="938" spans="1:16" ht="15.5">
      <c r="A938" s="1298"/>
      <c r="B938" s="1244">
        <v>46682</v>
      </c>
      <c r="C938" s="1248"/>
      <c r="D938" s="1248"/>
      <c r="E938" s="1248"/>
      <c r="F938" s="1618"/>
      <c r="G938" s="1618"/>
      <c r="H938" s="1618"/>
      <c r="I938" s="1619">
        <f t="shared" si="10"/>
        <v>0</v>
      </c>
      <c r="J938" s="1249">
        <f t="shared" si="11"/>
        <v>841200</v>
      </c>
      <c r="K938" s="1249">
        <f>UFJ!I938</f>
        <v>0</v>
      </c>
      <c r="L938" s="1249">
        <f>三井住友!I938</f>
        <v>1619550</v>
      </c>
      <c r="M938" s="1249">
        <f>paypay!H938</f>
        <v>9</v>
      </c>
      <c r="N938" s="1249">
        <f>楽天!J938</f>
        <v>20873</v>
      </c>
      <c r="O938" s="1620">
        <f t="shared" si="9"/>
        <v>2481632</v>
      </c>
      <c r="P938" s="1272"/>
    </row>
    <row r="939" spans="1:16" ht="15.5">
      <c r="A939" s="1298"/>
      <c r="B939" s="1244">
        <v>46683</v>
      </c>
      <c r="C939" s="1248"/>
      <c r="D939" s="1248"/>
      <c r="E939" s="1248"/>
      <c r="F939" s="1618"/>
      <c r="G939" s="1618"/>
      <c r="H939" s="1618"/>
      <c r="I939" s="1619">
        <f t="shared" si="10"/>
        <v>0</v>
      </c>
      <c r="J939" s="1249">
        <f t="shared" si="11"/>
        <v>841200</v>
      </c>
      <c r="K939" s="1249">
        <f>UFJ!I939</f>
        <v>0</v>
      </c>
      <c r="L939" s="1249">
        <f>三井住友!I939</f>
        <v>1619550</v>
      </c>
      <c r="M939" s="1249">
        <f>paypay!H939</f>
        <v>9</v>
      </c>
      <c r="N939" s="1249">
        <f>楽天!J939</f>
        <v>20873</v>
      </c>
      <c r="O939" s="1620">
        <f t="shared" si="9"/>
        <v>2481632</v>
      </c>
      <c r="P939" s="1272"/>
    </row>
    <row r="940" spans="1:16" ht="15.5">
      <c r="A940" s="1298"/>
      <c r="B940" s="1244">
        <v>46684</v>
      </c>
      <c r="C940" s="1248"/>
      <c r="D940" s="1248"/>
      <c r="E940" s="1248"/>
      <c r="F940" s="1618"/>
      <c r="G940" s="1618"/>
      <c r="H940" s="1618"/>
      <c r="I940" s="1619">
        <f t="shared" si="10"/>
        <v>0</v>
      </c>
      <c r="J940" s="1249">
        <f t="shared" si="11"/>
        <v>841200</v>
      </c>
      <c r="K940" s="1249">
        <f>UFJ!I940</f>
        <v>0</v>
      </c>
      <c r="L940" s="1249">
        <f>三井住友!I940</f>
        <v>1619550</v>
      </c>
      <c r="M940" s="1249">
        <f>paypay!H940</f>
        <v>9</v>
      </c>
      <c r="N940" s="1249">
        <f>楽天!J940</f>
        <v>20873</v>
      </c>
      <c r="O940" s="1620">
        <f t="shared" si="9"/>
        <v>2481632</v>
      </c>
      <c r="P940" s="1272"/>
    </row>
    <row r="941" spans="1:16" ht="15.5">
      <c r="A941" s="1298"/>
      <c r="B941" s="1244">
        <v>46685</v>
      </c>
      <c r="C941" s="1248"/>
      <c r="D941" s="1248"/>
      <c r="E941" s="1248"/>
      <c r="F941" s="1618"/>
      <c r="G941" s="1618"/>
      <c r="H941" s="1618"/>
      <c r="I941" s="1619">
        <f t="shared" si="10"/>
        <v>0</v>
      </c>
      <c r="J941" s="1249">
        <f t="shared" si="11"/>
        <v>841200</v>
      </c>
      <c r="K941" s="1249">
        <f>UFJ!I941</f>
        <v>0</v>
      </c>
      <c r="L941" s="1249">
        <f>三井住友!I941</f>
        <v>1619550</v>
      </c>
      <c r="M941" s="1249">
        <f>paypay!H941</f>
        <v>9</v>
      </c>
      <c r="N941" s="1249">
        <f>楽天!J941</f>
        <v>20873</v>
      </c>
      <c r="O941" s="1620">
        <f t="shared" si="9"/>
        <v>2481632</v>
      </c>
      <c r="P941" s="1272"/>
    </row>
    <row r="942" spans="1:16" ht="15.5">
      <c r="A942" s="1298"/>
      <c r="B942" s="1244">
        <v>46686</v>
      </c>
      <c r="C942" s="1248"/>
      <c r="D942" s="1629">
        <v>-10000</v>
      </c>
      <c r="E942" s="1248"/>
      <c r="F942" s="1618"/>
      <c r="G942" s="1618"/>
      <c r="H942" s="1618"/>
      <c r="I942" s="1619">
        <f t="shared" si="10"/>
        <v>-10000</v>
      </c>
      <c r="J942" s="1249">
        <f t="shared" si="11"/>
        <v>831200</v>
      </c>
      <c r="K942" s="1249">
        <f>UFJ!I942</f>
        <v>0</v>
      </c>
      <c r="L942" s="1249">
        <f>三井住友!I942</f>
        <v>1619550</v>
      </c>
      <c r="M942" s="1249">
        <f>paypay!H942</f>
        <v>9</v>
      </c>
      <c r="N942" s="1249">
        <f>楽天!J942</f>
        <v>20873</v>
      </c>
      <c r="O942" s="1620">
        <f t="shared" si="9"/>
        <v>2471632</v>
      </c>
      <c r="P942" s="1272"/>
    </row>
    <row r="943" spans="1:16" ht="15.5">
      <c r="A943" s="1298"/>
      <c r="B943" s="1244">
        <v>46687</v>
      </c>
      <c r="C943" s="1248"/>
      <c r="D943" s="1621">
        <v>-129987</v>
      </c>
      <c r="E943" s="1248"/>
      <c r="F943" s="1618"/>
      <c r="G943" s="1618"/>
      <c r="H943" s="1618"/>
      <c r="I943" s="1619">
        <f t="shared" si="10"/>
        <v>-129987</v>
      </c>
      <c r="J943" s="1249">
        <f t="shared" si="11"/>
        <v>701213</v>
      </c>
      <c r="K943" s="1249">
        <f>UFJ!I943</f>
        <v>0</v>
      </c>
      <c r="L943" s="1249">
        <f>三井住友!I943</f>
        <v>1419550</v>
      </c>
      <c r="M943" s="1249">
        <f>paypay!H943</f>
        <v>9</v>
      </c>
      <c r="N943" s="1249">
        <f>楽天!J943</f>
        <v>20873</v>
      </c>
      <c r="O943" s="1620">
        <f t="shared" si="9"/>
        <v>2141645</v>
      </c>
      <c r="P943" s="1272"/>
    </row>
    <row r="944" spans="1:16" ht="15.5">
      <c r="A944" s="1298"/>
      <c r="B944" s="1244">
        <v>46688</v>
      </c>
      <c r="C944" s="1248"/>
      <c r="D944" s="1248"/>
      <c r="E944" s="1248"/>
      <c r="F944" s="1618"/>
      <c r="G944" s="1618"/>
      <c r="H944" s="1618"/>
      <c r="I944" s="1619">
        <f t="shared" si="10"/>
        <v>0</v>
      </c>
      <c r="J944" s="1249">
        <f t="shared" si="11"/>
        <v>701213</v>
      </c>
      <c r="K944" s="1249">
        <f>UFJ!I944</f>
        <v>0</v>
      </c>
      <c r="L944" s="1249">
        <f>三井住友!I944</f>
        <v>1419550</v>
      </c>
      <c r="M944" s="1249">
        <f>paypay!H944</f>
        <v>9</v>
      </c>
      <c r="N944" s="1249">
        <f>楽天!J944</f>
        <v>20873</v>
      </c>
      <c r="O944" s="1620">
        <f t="shared" si="9"/>
        <v>2141645</v>
      </c>
      <c r="P944" s="1272"/>
    </row>
    <row r="945" spans="1:16" ht="15.5">
      <c r="A945" s="1298"/>
      <c r="B945" s="1244">
        <v>46689</v>
      </c>
      <c r="C945" s="1248"/>
      <c r="D945" s="1248"/>
      <c r="E945" s="1248"/>
      <c r="F945" s="1618"/>
      <c r="G945" s="1618"/>
      <c r="H945" s="1618"/>
      <c r="I945" s="1619">
        <f t="shared" si="10"/>
        <v>0</v>
      </c>
      <c r="J945" s="1249">
        <f t="shared" si="11"/>
        <v>701213</v>
      </c>
      <c r="K945" s="1249">
        <f>UFJ!I945</f>
        <v>0</v>
      </c>
      <c r="L945" s="1249">
        <f>三井住友!I945</f>
        <v>1419550</v>
      </c>
      <c r="M945" s="1249">
        <f>paypay!H945</f>
        <v>9</v>
      </c>
      <c r="N945" s="1249">
        <f>楽天!J945</f>
        <v>20873</v>
      </c>
      <c r="O945" s="1620">
        <f t="shared" si="9"/>
        <v>2141645</v>
      </c>
      <c r="P945" s="1272"/>
    </row>
    <row r="946" spans="1:16" ht="15.5">
      <c r="A946" s="1298"/>
      <c r="B946" s="1244">
        <v>46690</v>
      </c>
      <c r="C946" s="1248"/>
      <c r="D946" s="1248"/>
      <c r="E946" s="1248"/>
      <c r="F946" s="1618"/>
      <c r="G946" s="1618"/>
      <c r="H946" s="1618"/>
      <c r="I946" s="1619">
        <f t="shared" si="10"/>
        <v>0</v>
      </c>
      <c r="J946" s="1249">
        <f t="shared" si="11"/>
        <v>701213</v>
      </c>
      <c r="K946" s="1249">
        <f>UFJ!I946</f>
        <v>0</v>
      </c>
      <c r="L946" s="1249">
        <f>三井住友!I946</f>
        <v>1419550</v>
      </c>
      <c r="M946" s="1249">
        <f>paypay!H946</f>
        <v>9</v>
      </c>
      <c r="N946" s="1249">
        <f>楽天!J946</f>
        <v>20873</v>
      </c>
      <c r="O946" s="1620">
        <f t="shared" si="9"/>
        <v>2141645</v>
      </c>
      <c r="P946" s="1272"/>
    </row>
    <row r="947" spans="1:16" ht="15.5">
      <c r="A947" s="1298"/>
      <c r="B947" s="1244">
        <v>46691</v>
      </c>
      <c r="C947" s="1248"/>
      <c r="D947" s="1248"/>
      <c r="E947" s="1248"/>
      <c r="F947" s="1618"/>
      <c r="G947" s="1618"/>
      <c r="H947" s="1618"/>
      <c r="I947" s="1619">
        <f t="shared" si="10"/>
        <v>0</v>
      </c>
      <c r="J947" s="1249">
        <f t="shared" si="11"/>
        <v>701213</v>
      </c>
      <c r="K947" s="1249">
        <f>UFJ!I947</f>
        <v>0</v>
      </c>
      <c r="L947" s="1249">
        <f>三井住友!I947</f>
        <v>1419550</v>
      </c>
      <c r="M947" s="1249">
        <f>paypay!H947</f>
        <v>9</v>
      </c>
      <c r="N947" s="1249">
        <f>楽天!J947</f>
        <v>20873</v>
      </c>
      <c r="O947" s="1620">
        <f t="shared" si="9"/>
        <v>2141645</v>
      </c>
      <c r="P947" s="1272"/>
    </row>
    <row r="948" spans="1:16" ht="15.5">
      <c r="A948" s="1298"/>
      <c r="B948" s="1630">
        <v>46692</v>
      </c>
      <c r="C948" s="1631"/>
      <c r="D948" s="1631"/>
      <c r="E948" s="1631"/>
      <c r="F948" s="1632"/>
      <c r="G948" s="1632"/>
      <c r="H948" s="1632"/>
      <c r="I948" s="1633">
        <f t="shared" si="10"/>
        <v>0</v>
      </c>
      <c r="J948" s="1625">
        <f t="shared" si="11"/>
        <v>701213</v>
      </c>
      <c r="K948" s="1625">
        <f>UFJ!I948</f>
        <v>0</v>
      </c>
      <c r="L948" s="1625">
        <f>三井住友!I948</f>
        <v>1419550</v>
      </c>
      <c r="M948" s="1625">
        <f>paypay!H948</f>
        <v>9</v>
      </c>
      <c r="N948" s="1625">
        <f>楽天!J948</f>
        <v>20873</v>
      </c>
      <c r="O948" s="1627">
        <f t="shared" si="9"/>
        <v>2141645</v>
      </c>
      <c r="P948" s="1272"/>
    </row>
    <row r="949" spans="1:16" ht="15.5">
      <c r="A949" s="1298"/>
      <c r="B949" s="1244">
        <v>46693</v>
      </c>
      <c r="C949" s="1248"/>
      <c r="D949" s="1248"/>
      <c r="E949" s="1248"/>
      <c r="F949" s="1618"/>
      <c r="G949" s="1618"/>
      <c r="H949" s="1618"/>
      <c r="I949" s="1619">
        <f t="shared" si="10"/>
        <v>0</v>
      </c>
      <c r="J949" s="1249">
        <f t="shared" si="11"/>
        <v>701213</v>
      </c>
      <c r="K949" s="1249">
        <f>UFJ!I949</f>
        <v>0</v>
      </c>
      <c r="L949" s="1249">
        <f>三井住友!I949</f>
        <v>1419550</v>
      </c>
      <c r="M949" s="1249">
        <f>paypay!H949</f>
        <v>9</v>
      </c>
      <c r="N949" s="1249">
        <f>楽天!J949</f>
        <v>20873</v>
      </c>
      <c r="O949" s="1620">
        <f t="shared" si="9"/>
        <v>2141645</v>
      </c>
      <c r="P949" s="1272"/>
    </row>
    <row r="950" spans="1:16" ht="15.5">
      <c r="A950" s="1298"/>
      <c r="B950" s="1244">
        <v>46694</v>
      </c>
      <c r="C950" s="1248"/>
      <c r="D950" s="1248"/>
      <c r="E950" s="1248"/>
      <c r="F950" s="1618"/>
      <c r="G950" s="1618"/>
      <c r="H950" s="1618"/>
      <c r="I950" s="1619">
        <f t="shared" si="10"/>
        <v>0</v>
      </c>
      <c r="J950" s="1249">
        <f t="shared" si="11"/>
        <v>701213</v>
      </c>
      <c r="K950" s="1249">
        <f>UFJ!I950</f>
        <v>0</v>
      </c>
      <c r="L950" s="1249">
        <f>三井住友!I950</f>
        <v>1419550</v>
      </c>
      <c r="M950" s="1249">
        <f>paypay!H950</f>
        <v>9</v>
      </c>
      <c r="N950" s="1249">
        <f>楽天!J950</f>
        <v>20873</v>
      </c>
      <c r="O950" s="1620">
        <f t="shared" si="9"/>
        <v>2141645</v>
      </c>
      <c r="P950" s="1272"/>
    </row>
    <row r="951" spans="1:16" ht="15.5">
      <c r="A951" s="1298"/>
      <c r="B951" s="1244">
        <v>46695</v>
      </c>
      <c r="C951" s="1248"/>
      <c r="D951" s="1248"/>
      <c r="E951" s="1248"/>
      <c r="F951" s="1618"/>
      <c r="G951" s="1618"/>
      <c r="H951" s="1618"/>
      <c r="I951" s="1619">
        <f t="shared" si="10"/>
        <v>0</v>
      </c>
      <c r="J951" s="1249">
        <f t="shared" si="11"/>
        <v>701213</v>
      </c>
      <c r="K951" s="1249">
        <f>UFJ!I951</f>
        <v>0</v>
      </c>
      <c r="L951" s="1249">
        <f>三井住友!I951</f>
        <v>1419550</v>
      </c>
      <c r="M951" s="1249">
        <f>paypay!H951</f>
        <v>9</v>
      </c>
      <c r="N951" s="1249">
        <f>楽天!J951</f>
        <v>20873</v>
      </c>
      <c r="O951" s="1620">
        <f t="shared" si="9"/>
        <v>2141645</v>
      </c>
      <c r="P951" s="1272"/>
    </row>
    <row r="952" spans="1:16" ht="15.5">
      <c r="A952" s="1298"/>
      <c r="B952" s="1244">
        <v>46696</v>
      </c>
      <c r="C952" s="1248"/>
      <c r="D952" s="1248"/>
      <c r="E952" s="1248"/>
      <c r="F952" s="1618"/>
      <c r="G952" s="1618"/>
      <c r="H952" s="1618"/>
      <c r="I952" s="1619">
        <f t="shared" si="10"/>
        <v>0</v>
      </c>
      <c r="J952" s="1249">
        <f t="shared" si="11"/>
        <v>701213</v>
      </c>
      <c r="K952" s="1249">
        <f>UFJ!I952</f>
        <v>0</v>
      </c>
      <c r="L952" s="1249">
        <f>三井住友!I952</f>
        <v>1419550</v>
      </c>
      <c r="M952" s="1249">
        <f>paypay!H952</f>
        <v>9</v>
      </c>
      <c r="N952" s="1249">
        <f>楽天!J952</f>
        <v>20873</v>
      </c>
      <c r="O952" s="1620">
        <f t="shared" si="9"/>
        <v>2141645</v>
      </c>
      <c r="P952" s="1272"/>
    </row>
    <row r="953" spans="1:16" ht="15.5">
      <c r="A953" s="1298"/>
      <c r="B953" s="1244">
        <v>46697</v>
      </c>
      <c r="C953" s="1248"/>
      <c r="D953" s="1248"/>
      <c r="E953" s="1248"/>
      <c r="F953" s="1618"/>
      <c r="G953" s="1618"/>
      <c r="H953" s="1618"/>
      <c r="I953" s="1619">
        <f t="shared" si="10"/>
        <v>0</v>
      </c>
      <c r="J953" s="1249">
        <f t="shared" si="11"/>
        <v>701213</v>
      </c>
      <c r="K953" s="1249">
        <f>UFJ!I953</f>
        <v>0</v>
      </c>
      <c r="L953" s="1249">
        <f>三井住友!I953</f>
        <v>1419550</v>
      </c>
      <c r="M953" s="1249">
        <f>paypay!H953</f>
        <v>9</v>
      </c>
      <c r="N953" s="1249">
        <f>楽天!J953</f>
        <v>20873</v>
      </c>
      <c r="O953" s="1620">
        <f t="shared" si="9"/>
        <v>2141645</v>
      </c>
      <c r="P953" s="1272"/>
    </row>
    <row r="954" spans="1:16" ht="15.5">
      <c r="A954" s="1298"/>
      <c r="B954" s="1244">
        <v>46698</v>
      </c>
      <c r="C954" s="1248"/>
      <c r="D954" s="1248"/>
      <c r="E954" s="1248"/>
      <c r="F954" s="1618"/>
      <c r="G954" s="1618"/>
      <c r="H954" s="1618"/>
      <c r="I954" s="1619">
        <f t="shared" si="10"/>
        <v>0</v>
      </c>
      <c r="J954" s="1249">
        <f t="shared" si="11"/>
        <v>701213</v>
      </c>
      <c r="K954" s="1249">
        <f>UFJ!I954</f>
        <v>0</v>
      </c>
      <c r="L954" s="1249">
        <f>三井住友!I954</f>
        <v>1419550</v>
      </c>
      <c r="M954" s="1249">
        <f>paypay!H954</f>
        <v>9</v>
      </c>
      <c r="N954" s="1249">
        <f>楽天!J954</f>
        <v>20873</v>
      </c>
      <c r="O954" s="1620">
        <f t="shared" si="9"/>
        <v>2141645</v>
      </c>
      <c r="P954" s="1272"/>
    </row>
    <row r="955" spans="1:16" ht="15.5">
      <c r="A955" s="1298"/>
      <c r="B955" s="1244">
        <v>46699</v>
      </c>
      <c r="C955" s="1248"/>
      <c r="D955" s="1248"/>
      <c r="E955" s="1248"/>
      <c r="F955" s="1618"/>
      <c r="G955" s="1618"/>
      <c r="H955" s="1618"/>
      <c r="I955" s="1619">
        <f t="shared" si="10"/>
        <v>0</v>
      </c>
      <c r="J955" s="1249">
        <f t="shared" si="11"/>
        <v>701213</v>
      </c>
      <c r="K955" s="1249">
        <f>UFJ!I955</f>
        <v>0</v>
      </c>
      <c r="L955" s="1249">
        <f>三井住友!I955</f>
        <v>1419550</v>
      </c>
      <c r="M955" s="1249">
        <f>paypay!H955</f>
        <v>9</v>
      </c>
      <c r="N955" s="1249">
        <f>楽天!J955</f>
        <v>20873</v>
      </c>
      <c r="O955" s="1620">
        <f t="shared" si="9"/>
        <v>2141645</v>
      </c>
      <c r="P955" s="1272"/>
    </row>
    <row r="956" spans="1:16" ht="15.5">
      <c r="A956" s="1298"/>
      <c r="B956" s="1244">
        <v>46700</v>
      </c>
      <c r="C956" s="1248"/>
      <c r="D956" s="1248"/>
      <c r="E956" s="1248"/>
      <c r="F956" s="1618"/>
      <c r="G956" s="1618"/>
      <c r="H956" s="1618"/>
      <c r="I956" s="1619">
        <f t="shared" si="10"/>
        <v>0</v>
      </c>
      <c r="J956" s="1249">
        <f t="shared" si="11"/>
        <v>701213</v>
      </c>
      <c r="K956" s="1249">
        <f>UFJ!I956</f>
        <v>0</v>
      </c>
      <c r="L956" s="1249">
        <f>三井住友!I956</f>
        <v>1419550</v>
      </c>
      <c r="M956" s="1249">
        <f>paypay!H956</f>
        <v>9</v>
      </c>
      <c r="N956" s="1249">
        <f>楽天!J956</f>
        <v>20873</v>
      </c>
      <c r="O956" s="1620">
        <f t="shared" si="9"/>
        <v>2141645</v>
      </c>
      <c r="P956" s="1272"/>
    </row>
    <row r="957" spans="1:16" ht="15.5">
      <c r="A957" s="1298"/>
      <c r="B957" s="1244">
        <v>46701</v>
      </c>
      <c r="C957" s="1248"/>
      <c r="D957" s="1248"/>
      <c r="E957" s="1248"/>
      <c r="F957" s="1618"/>
      <c r="G957" s="1618"/>
      <c r="H957" s="1618"/>
      <c r="I957" s="1619">
        <f t="shared" si="10"/>
        <v>0</v>
      </c>
      <c r="J957" s="1249">
        <f t="shared" si="11"/>
        <v>701213</v>
      </c>
      <c r="K957" s="1249">
        <f>UFJ!I957</f>
        <v>0</v>
      </c>
      <c r="L957" s="1249">
        <f>三井住友!I957</f>
        <v>1419550</v>
      </c>
      <c r="M957" s="1249">
        <f>paypay!H957</f>
        <v>9</v>
      </c>
      <c r="N957" s="1249">
        <f>楽天!J957</f>
        <v>20873</v>
      </c>
      <c r="O957" s="1620">
        <f t="shared" si="9"/>
        <v>2141645</v>
      </c>
      <c r="P957" s="1272"/>
    </row>
    <row r="958" spans="1:16" ht="15.5">
      <c r="A958" s="1298"/>
      <c r="B958" s="1244">
        <v>46702</v>
      </c>
      <c r="C958" s="1248"/>
      <c r="D958" s="1248"/>
      <c r="E958" s="1248"/>
      <c r="F958" s="1618"/>
      <c r="G958" s="1618"/>
      <c r="H958" s="1618"/>
      <c r="I958" s="1619">
        <f t="shared" si="10"/>
        <v>0</v>
      </c>
      <c r="J958" s="1249">
        <f t="shared" si="11"/>
        <v>701213</v>
      </c>
      <c r="K958" s="1249">
        <f>UFJ!I958</f>
        <v>0</v>
      </c>
      <c r="L958" s="1249">
        <f>三井住友!I958</f>
        <v>1419550</v>
      </c>
      <c r="M958" s="1249">
        <f>paypay!H958</f>
        <v>9</v>
      </c>
      <c r="N958" s="1249">
        <f>楽天!J958</f>
        <v>20873</v>
      </c>
      <c r="O958" s="1620">
        <f t="shared" si="9"/>
        <v>2141645</v>
      </c>
      <c r="P958" s="1272"/>
    </row>
    <row r="959" spans="1:16" ht="15.5">
      <c r="A959" s="1298"/>
      <c r="B959" s="1244">
        <v>46703</v>
      </c>
      <c r="C959" s="1248"/>
      <c r="D959" s="1248"/>
      <c r="E959" s="1248"/>
      <c r="F959" s="1618"/>
      <c r="G959" s="1618"/>
      <c r="H959" s="1618"/>
      <c r="I959" s="1619">
        <f t="shared" si="10"/>
        <v>0</v>
      </c>
      <c r="J959" s="1249">
        <f t="shared" si="11"/>
        <v>701213</v>
      </c>
      <c r="K959" s="1249">
        <f>UFJ!I959</f>
        <v>0</v>
      </c>
      <c r="L959" s="1249">
        <f>三井住友!I959</f>
        <v>1419550</v>
      </c>
      <c r="M959" s="1249">
        <f>paypay!H959</f>
        <v>9</v>
      </c>
      <c r="N959" s="1249">
        <f>楽天!J959</f>
        <v>20873</v>
      </c>
      <c r="O959" s="1620">
        <f t="shared" si="9"/>
        <v>2141645</v>
      </c>
      <c r="P959" s="1272"/>
    </row>
    <row r="960" spans="1:16" ht="15.5">
      <c r="A960" s="1298"/>
      <c r="B960" s="1244">
        <v>46704</v>
      </c>
      <c r="C960" s="1248"/>
      <c r="D960" s="1248"/>
      <c r="E960" s="1248"/>
      <c r="F960" s="1618"/>
      <c r="G960" s="1618"/>
      <c r="H960" s="1618"/>
      <c r="I960" s="1619">
        <f t="shared" si="10"/>
        <v>0</v>
      </c>
      <c r="J960" s="1249">
        <f t="shared" si="11"/>
        <v>701213</v>
      </c>
      <c r="K960" s="1249">
        <f>UFJ!I960</f>
        <v>0</v>
      </c>
      <c r="L960" s="1249">
        <f>三井住友!I960</f>
        <v>1419550</v>
      </c>
      <c r="M960" s="1249">
        <f>paypay!H960</f>
        <v>9</v>
      </c>
      <c r="N960" s="1249">
        <f>楽天!J960</f>
        <v>20873</v>
      </c>
      <c r="O960" s="1620">
        <f t="shared" si="9"/>
        <v>2141645</v>
      </c>
      <c r="P960" s="1272"/>
    </row>
    <row r="961" spans="1:16" ht="15.5">
      <c r="A961" s="1298"/>
      <c r="B961" s="1244">
        <v>46705</v>
      </c>
      <c r="C961" s="1248"/>
      <c r="D961" s="1248"/>
      <c r="E961" s="1248"/>
      <c r="F961" s="1618"/>
      <c r="G961" s="1618"/>
      <c r="H961" s="1618"/>
      <c r="I961" s="1619">
        <f t="shared" si="10"/>
        <v>0</v>
      </c>
      <c r="J961" s="1249">
        <f t="shared" si="11"/>
        <v>701213</v>
      </c>
      <c r="K961" s="1249">
        <f>UFJ!I961</f>
        <v>0</v>
      </c>
      <c r="L961" s="1249">
        <f>三井住友!I961</f>
        <v>1419550</v>
      </c>
      <c r="M961" s="1249">
        <f>paypay!H961</f>
        <v>9</v>
      </c>
      <c r="N961" s="1249">
        <f>楽天!J961</f>
        <v>20873</v>
      </c>
      <c r="O961" s="1620">
        <f t="shared" si="9"/>
        <v>2141645</v>
      </c>
      <c r="P961" s="1272"/>
    </row>
    <row r="962" spans="1:16" ht="15.5">
      <c r="A962" s="1298"/>
      <c r="B962" s="1244">
        <v>46706</v>
      </c>
      <c r="C962" s="1626">
        <v>-300110</v>
      </c>
      <c r="D962" s="1248"/>
      <c r="E962" s="1248"/>
      <c r="F962" s="1618"/>
      <c r="G962" s="1626">
        <v>460000</v>
      </c>
      <c r="H962" s="1618"/>
      <c r="I962" s="1619">
        <f t="shared" si="10"/>
        <v>159890</v>
      </c>
      <c r="J962" s="1249">
        <f t="shared" si="11"/>
        <v>861103</v>
      </c>
      <c r="K962" s="1249">
        <f>UFJ!I962</f>
        <v>0</v>
      </c>
      <c r="L962" s="1249">
        <f>三井住友!I962</f>
        <v>1719550</v>
      </c>
      <c r="M962" s="1249">
        <f>paypay!H962</f>
        <v>9</v>
      </c>
      <c r="N962" s="1249">
        <f>楽天!J962</f>
        <v>20873</v>
      </c>
      <c r="O962" s="1620">
        <f t="shared" si="9"/>
        <v>2601535</v>
      </c>
      <c r="P962" s="1272"/>
    </row>
    <row r="963" spans="1:16" ht="15.5">
      <c r="A963" s="1298"/>
      <c r="B963" s="1244">
        <v>46707</v>
      </c>
      <c r="C963" s="1248"/>
      <c r="D963" s="1248"/>
      <c r="E963" s="1248"/>
      <c r="F963" s="1618"/>
      <c r="G963" s="1618"/>
      <c r="H963" s="1618"/>
      <c r="I963" s="1619">
        <f t="shared" si="10"/>
        <v>0</v>
      </c>
      <c r="J963" s="1249">
        <f t="shared" si="11"/>
        <v>861103</v>
      </c>
      <c r="K963" s="1249">
        <f>UFJ!I963</f>
        <v>0</v>
      </c>
      <c r="L963" s="1249">
        <f>三井住友!I963</f>
        <v>1719550</v>
      </c>
      <c r="M963" s="1249">
        <f>paypay!H963</f>
        <v>9</v>
      </c>
      <c r="N963" s="1249">
        <f>楽天!J963</f>
        <v>20873</v>
      </c>
      <c r="O963" s="1620">
        <f t="shared" si="9"/>
        <v>2601535</v>
      </c>
      <c r="P963" s="1272"/>
    </row>
    <row r="964" spans="1:16" ht="15.5">
      <c r="A964" s="1298"/>
      <c r="B964" s="1244">
        <v>46708</v>
      </c>
      <c r="C964" s="1248"/>
      <c r="D964" s="1248"/>
      <c r="E964" s="1248"/>
      <c r="F964" s="1618"/>
      <c r="G964" s="1618"/>
      <c r="H964" s="1618"/>
      <c r="I964" s="1619">
        <f t="shared" si="10"/>
        <v>0</v>
      </c>
      <c r="J964" s="1249">
        <f t="shared" si="11"/>
        <v>861103</v>
      </c>
      <c r="K964" s="1249">
        <f>UFJ!I964</f>
        <v>0</v>
      </c>
      <c r="L964" s="1249">
        <f>三井住友!I964</f>
        <v>1719550</v>
      </c>
      <c r="M964" s="1249">
        <f>paypay!H964</f>
        <v>9</v>
      </c>
      <c r="N964" s="1249">
        <f>楽天!J964</f>
        <v>20873</v>
      </c>
      <c r="O964" s="1620">
        <f t="shared" si="9"/>
        <v>2601535</v>
      </c>
      <c r="P964" s="1272"/>
    </row>
    <row r="965" spans="1:16" ht="15.5">
      <c r="A965" s="1298"/>
      <c r="B965" s="1244">
        <v>46709</v>
      </c>
      <c r="C965" s="1248"/>
      <c r="D965" s="1248"/>
      <c r="E965" s="1248"/>
      <c r="F965" s="1618"/>
      <c r="G965" s="1618"/>
      <c r="H965" s="1618"/>
      <c r="I965" s="1619">
        <f t="shared" si="10"/>
        <v>0</v>
      </c>
      <c r="J965" s="1249">
        <f t="shared" si="11"/>
        <v>861103</v>
      </c>
      <c r="K965" s="1249">
        <f>UFJ!I965</f>
        <v>0</v>
      </c>
      <c r="L965" s="1249">
        <f>三井住友!I965</f>
        <v>1719550</v>
      </c>
      <c r="M965" s="1249">
        <f>paypay!H965</f>
        <v>9</v>
      </c>
      <c r="N965" s="1249">
        <f>楽天!J965</f>
        <v>20873</v>
      </c>
      <c r="O965" s="1620">
        <f t="shared" si="9"/>
        <v>2601535</v>
      </c>
      <c r="P965" s="1272"/>
    </row>
    <row r="966" spans="1:16" ht="15.5">
      <c r="A966" s="1298"/>
      <c r="B966" s="1244">
        <v>46710</v>
      </c>
      <c r="C966" s="1248"/>
      <c r="D966" s="1248"/>
      <c r="E966" s="1248"/>
      <c r="F966" s="1618"/>
      <c r="G966" s="1618"/>
      <c r="H966" s="1618"/>
      <c r="I966" s="1619">
        <f t="shared" si="10"/>
        <v>0</v>
      </c>
      <c r="J966" s="1249">
        <f t="shared" si="11"/>
        <v>861103</v>
      </c>
      <c r="K966" s="1249">
        <f>UFJ!I966</f>
        <v>0</v>
      </c>
      <c r="L966" s="1249">
        <f>三井住友!I966</f>
        <v>1719550</v>
      </c>
      <c r="M966" s="1249">
        <f>paypay!H966</f>
        <v>9</v>
      </c>
      <c r="N966" s="1249">
        <f>楽天!J966</f>
        <v>20873</v>
      </c>
      <c r="O966" s="1620">
        <f t="shared" si="9"/>
        <v>2601535</v>
      </c>
      <c r="P966" s="1272"/>
    </row>
    <row r="967" spans="1:16" ht="15.5">
      <c r="A967" s="1298"/>
      <c r="B967" s="1244">
        <v>46711</v>
      </c>
      <c r="C967" s="1248"/>
      <c r="D967" s="1248"/>
      <c r="E967" s="1248"/>
      <c r="F967" s="1618"/>
      <c r="G967" s="1618"/>
      <c r="H967" s="1618"/>
      <c r="I967" s="1619">
        <f t="shared" si="10"/>
        <v>0</v>
      </c>
      <c r="J967" s="1249">
        <f t="shared" si="11"/>
        <v>861103</v>
      </c>
      <c r="K967" s="1249">
        <f>UFJ!I967</f>
        <v>0</v>
      </c>
      <c r="L967" s="1249">
        <f>三井住友!I967</f>
        <v>1719550</v>
      </c>
      <c r="M967" s="1249">
        <f>paypay!H967</f>
        <v>9</v>
      </c>
      <c r="N967" s="1249">
        <f>楽天!J967</f>
        <v>20873</v>
      </c>
      <c r="O967" s="1620">
        <f t="shared" si="9"/>
        <v>2601535</v>
      </c>
      <c r="P967" s="1272"/>
    </row>
    <row r="968" spans="1:16" ht="15.5">
      <c r="A968" s="1298"/>
      <c r="B968" s="1244">
        <v>46712</v>
      </c>
      <c r="C968" s="1248"/>
      <c r="D968" s="1248"/>
      <c r="E968" s="1248"/>
      <c r="F968" s="1618"/>
      <c r="G968" s="1618"/>
      <c r="H968" s="1618"/>
      <c r="I968" s="1619">
        <f t="shared" si="10"/>
        <v>0</v>
      </c>
      <c r="J968" s="1249">
        <f t="shared" si="11"/>
        <v>861103</v>
      </c>
      <c r="K968" s="1249">
        <f>UFJ!I968</f>
        <v>0</v>
      </c>
      <c r="L968" s="1249">
        <f>三井住友!I968</f>
        <v>1719550</v>
      </c>
      <c r="M968" s="1249">
        <f>paypay!H968</f>
        <v>9</v>
      </c>
      <c r="N968" s="1249">
        <f>楽天!J968</f>
        <v>20873</v>
      </c>
      <c r="O968" s="1620">
        <f t="shared" si="9"/>
        <v>2601535</v>
      </c>
      <c r="P968" s="1272"/>
    </row>
    <row r="969" spans="1:16" ht="15.5">
      <c r="A969" s="1298"/>
      <c r="B969" s="1244">
        <v>46713</v>
      </c>
      <c r="C969" s="1248"/>
      <c r="D969" s="1248"/>
      <c r="E969" s="1248"/>
      <c r="F969" s="1618"/>
      <c r="G969" s="1618"/>
      <c r="H969" s="1618"/>
      <c r="I969" s="1619">
        <f t="shared" si="10"/>
        <v>0</v>
      </c>
      <c r="J969" s="1249">
        <f t="shared" si="11"/>
        <v>861103</v>
      </c>
      <c r="K969" s="1249">
        <f>UFJ!I969</f>
        <v>0</v>
      </c>
      <c r="L969" s="1249">
        <f>三井住友!I969</f>
        <v>1719550</v>
      </c>
      <c r="M969" s="1249">
        <f>paypay!H969</f>
        <v>9</v>
      </c>
      <c r="N969" s="1249">
        <f>楽天!J969</f>
        <v>20873</v>
      </c>
      <c r="O969" s="1620">
        <f t="shared" si="9"/>
        <v>2601535</v>
      </c>
      <c r="P969" s="1272"/>
    </row>
    <row r="970" spans="1:16" ht="15.5">
      <c r="A970" s="1298"/>
      <c r="B970" s="1244">
        <v>46714</v>
      </c>
      <c r="C970" s="1248"/>
      <c r="D970" s="1248"/>
      <c r="E970" s="1248"/>
      <c r="F970" s="1618"/>
      <c r="G970" s="1618"/>
      <c r="H970" s="1618"/>
      <c r="I970" s="1619">
        <f t="shared" si="10"/>
        <v>0</v>
      </c>
      <c r="J970" s="1249">
        <f t="shared" si="11"/>
        <v>861103</v>
      </c>
      <c r="K970" s="1249">
        <f>UFJ!I970</f>
        <v>0</v>
      </c>
      <c r="L970" s="1249">
        <f>三井住友!I970</f>
        <v>1719550</v>
      </c>
      <c r="M970" s="1249">
        <f>paypay!H970</f>
        <v>9</v>
      </c>
      <c r="N970" s="1249">
        <f>楽天!J970</f>
        <v>20873</v>
      </c>
      <c r="O970" s="1620">
        <f t="shared" si="9"/>
        <v>2601535</v>
      </c>
      <c r="P970" s="1272"/>
    </row>
    <row r="971" spans="1:16" ht="15.5">
      <c r="A971" s="1298"/>
      <c r="B971" s="1244">
        <v>46715</v>
      </c>
      <c r="C971" s="1248"/>
      <c r="D971" s="1248"/>
      <c r="E971" s="1248"/>
      <c r="F971" s="1618"/>
      <c r="G971" s="1618"/>
      <c r="H971" s="1618"/>
      <c r="I971" s="1619">
        <f t="shared" si="10"/>
        <v>0</v>
      </c>
      <c r="J971" s="1249">
        <f t="shared" si="11"/>
        <v>861103</v>
      </c>
      <c r="K971" s="1249">
        <f>UFJ!I971</f>
        <v>0</v>
      </c>
      <c r="L971" s="1249">
        <f>三井住友!I971</f>
        <v>1719550</v>
      </c>
      <c r="M971" s="1249">
        <f>paypay!H971</f>
        <v>9</v>
      </c>
      <c r="N971" s="1249">
        <f>楽天!J971</f>
        <v>20873</v>
      </c>
      <c r="O971" s="1620">
        <f t="shared" si="9"/>
        <v>2601535</v>
      </c>
      <c r="P971" s="1272"/>
    </row>
    <row r="972" spans="1:16" ht="15.5">
      <c r="A972" s="1298"/>
      <c r="B972" s="1244">
        <v>46716</v>
      </c>
      <c r="C972" s="1248"/>
      <c r="D972" s="1248"/>
      <c r="E972" s="1248"/>
      <c r="F972" s="1618"/>
      <c r="G972" s="1618"/>
      <c r="H972" s="1618"/>
      <c r="I972" s="1619">
        <f t="shared" si="10"/>
        <v>0</v>
      </c>
      <c r="J972" s="1249">
        <f t="shared" si="11"/>
        <v>861103</v>
      </c>
      <c r="K972" s="1249">
        <f>UFJ!I972</f>
        <v>0</v>
      </c>
      <c r="L972" s="1249">
        <f>三井住友!I972</f>
        <v>1719550</v>
      </c>
      <c r="M972" s="1249">
        <f>paypay!H972</f>
        <v>9</v>
      </c>
      <c r="N972" s="1249">
        <f>楽天!J972</f>
        <v>20873</v>
      </c>
      <c r="O972" s="1620">
        <f t="shared" si="9"/>
        <v>2601535</v>
      </c>
      <c r="P972" s="1272"/>
    </row>
    <row r="973" spans="1:16" ht="15.5">
      <c r="A973" s="1298"/>
      <c r="B973" s="1244">
        <v>46717</v>
      </c>
      <c r="C973" s="1248"/>
      <c r="D973" s="1629">
        <v>-10000</v>
      </c>
      <c r="E973" s="1248"/>
      <c r="F973" s="1618"/>
      <c r="G973" s="1618"/>
      <c r="H973" s="1618"/>
      <c r="I973" s="1619">
        <f t="shared" si="10"/>
        <v>-10000</v>
      </c>
      <c r="J973" s="1249">
        <f t="shared" si="11"/>
        <v>851103</v>
      </c>
      <c r="K973" s="1249">
        <f>UFJ!I973</f>
        <v>0</v>
      </c>
      <c r="L973" s="1249">
        <f>三井住友!I973</f>
        <v>1719550</v>
      </c>
      <c r="M973" s="1249">
        <f>paypay!H973</f>
        <v>9</v>
      </c>
      <c r="N973" s="1249">
        <f>楽天!J973</f>
        <v>20873</v>
      </c>
      <c r="O973" s="1620">
        <f t="shared" si="9"/>
        <v>2591535</v>
      </c>
      <c r="P973" s="1272"/>
    </row>
    <row r="974" spans="1:16" ht="15.5">
      <c r="A974" s="1298"/>
      <c r="B974" s="1244">
        <v>46718</v>
      </c>
      <c r="C974" s="1248"/>
      <c r="D974" s="1621">
        <v>-129987</v>
      </c>
      <c r="E974" s="1248"/>
      <c r="F974" s="1618"/>
      <c r="G974" s="1618"/>
      <c r="H974" s="1618"/>
      <c r="I974" s="1619">
        <f t="shared" si="10"/>
        <v>-129987</v>
      </c>
      <c r="J974" s="1249">
        <f t="shared" si="11"/>
        <v>721116</v>
      </c>
      <c r="K974" s="1249">
        <f>UFJ!I974</f>
        <v>0</v>
      </c>
      <c r="L974" s="1249">
        <f>三井住友!I974</f>
        <v>1519550</v>
      </c>
      <c r="M974" s="1249">
        <f>paypay!H974</f>
        <v>9</v>
      </c>
      <c r="N974" s="1249">
        <f>楽天!J974</f>
        <v>20873</v>
      </c>
      <c r="O974" s="1620">
        <f t="shared" si="9"/>
        <v>2261548</v>
      </c>
      <c r="P974" s="1272"/>
    </row>
    <row r="975" spans="1:16" ht="15.5">
      <c r="A975" s="1298"/>
      <c r="B975" s="1244">
        <v>46719</v>
      </c>
      <c r="C975" s="1248"/>
      <c r="D975" s="1248"/>
      <c r="E975" s="1248"/>
      <c r="F975" s="1618"/>
      <c r="G975" s="1618"/>
      <c r="H975" s="1618"/>
      <c r="I975" s="1619">
        <f t="shared" si="10"/>
        <v>0</v>
      </c>
      <c r="J975" s="1249">
        <f t="shared" si="11"/>
        <v>721116</v>
      </c>
      <c r="K975" s="1249">
        <f>UFJ!I975</f>
        <v>0</v>
      </c>
      <c r="L975" s="1249">
        <f>三井住友!I975</f>
        <v>1519550</v>
      </c>
      <c r="M975" s="1249">
        <f>paypay!H975</f>
        <v>9</v>
      </c>
      <c r="N975" s="1249">
        <f>楽天!J975</f>
        <v>20873</v>
      </c>
      <c r="O975" s="1620">
        <f t="shared" si="9"/>
        <v>2261548</v>
      </c>
      <c r="P975" s="1272"/>
    </row>
    <row r="976" spans="1:16" ht="15.5">
      <c r="A976" s="1298"/>
      <c r="B976" s="1244">
        <v>46720</v>
      </c>
      <c r="C976" s="1248"/>
      <c r="D976" s="1248"/>
      <c r="E976" s="1248"/>
      <c r="F976" s="1618"/>
      <c r="G976" s="1618"/>
      <c r="H976" s="1618"/>
      <c r="I976" s="1619">
        <f t="shared" si="10"/>
        <v>0</v>
      </c>
      <c r="J976" s="1249">
        <f t="shared" si="11"/>
        <v>721116</v>
      </c>
      <c r="K976" s="1249">
        <f>UFJ!I976</f>
        <v>0</v>
      </c>
      <c r="L976" s="1249">
        <f>三井住友!I976</f>
        <v>1519550</v>
      </c>
      <c r="M976" s="1249">
        <f>paypay!H976</f>
        <v>9</v>
      </c>
      <c r="N976" s="1249">
        <f>楽天!J976</f>
        <v>20873</v>
      </c>
      <c r="O976" s="1620">
        <f t="shared" si="9"/>
        <v>2261548</v>
      </c>
      <c r="P976" s="1272"/>
    </row>
    <row r="977" spans="1:16" ht="15.5">
      <c r="A977" s="1298"/>
      <c r="B977" s="1259">
        <v>46721</v>
      </c>
      <c r="C977" s="1263"/>
      <c r="D977" s="1263"/>
      <c r="E977" s="1263"/>
      <c r="F977" s="1622"/>
      <c r="G977" s="1622"/>
      <c r="H977" s="1622"/>
      <c r="I977" s="1623">
        <f t="shared" si="10"/>
        <v>0</v>
      </c>
      <c r="J977" s="1264">
        <f t="shared" si="11"/>
        <v>721116</v>
      </c>
      <c r="K977" s="1264">
        <f>UFJ!I977</f>
        <v>0</v>
      </c>
      <c r="L977" s="1264">
        <f>三井住友!I977</f>
        <v>1519550</v>
      </c>
      <c r="M977" s="1264">
        <f>paypay!H977</f>
        <v>9</v>
      </c>
      <c r="N977" s="1264">
        <f>楽天!J977</f>
        <v>20873</v>
      </c>
      <c r="O977" s="1624">
        <f t="shared" si="9"/>
        <v>2261548</v>
      </c>
      <c r="P977" s="1272"/>
    </row>
    <row r="978" spans="1:16" ht="15.5">
      <c r="A978" s="1298"/>
      <c r="B978" s="1244">
        <v>46722</v>
      </c>
      <c r="C978" s="1248"/>
      <c r="D978" s="1248"/>
      <c r="E978" s="1248"/>
      <c r="F978" s="1618"/>
      <c r="G978" s="1618"/>
      <c r="H978" s="1618"/>
      <c r="I978" s="1619">
        <f t="shared" si="10"/>
        <v>0</v>
      </c>
      <c r="J978" s="1249">
        <f t="shared" si="11"/>
        <v>721116</v>
      </c>
      <c r="K978" s="1249">
        <f>UFJ!I978</f>
        <v>0</v>
      </c>
      <c r="L978" s="1249">
        <f>三井住友!I978</f>
        <v>1519550</v>
      </c>
      <c r="M978" s="1249">
        <f>paypay!H978</f>
        <v>9</v>
      </c>
      <c r="N978" s="1249">
        <f>楽天!J978</f>
        <v>20873</v>
      </c>
      <c r="O978" s="1620">
        <f t="shared" si="9"/>
        <v>2261548</v>
      </c>
      <c r="P978" s="1272"/>
    </row>
    <row r="979" spans="1:16" ht="15.5">
      <c r="A979" s="1298"/>
      <c r="B979" s="1244">
        <v>46723</v>
      </c>
      <c r="C979" s="1248"/>
      <c r="D979" s="1248"/>
      <c r="E979" s="1248"/>
      <c r="F979" s="1618"/>
      <c r="G979" s="1618"/>
      <c r="H979" s="1618"/>
      <c r="I979" s="1619">
        <f t="shared" si="10"/>
        <v>0</v>
      </c>
      <c r="J979" s="1249">
        <f t="shared" si="11"/>
        <v>721116</v>
      </c>
      <c r="K979" s="1249">
        <f>UFJ!I979</f>
        <v>0</v>
      </c>
      <c r="L979" s="1249">
        <f>三井住友!I979</f>
        <v>1519550</v>
      </c>
      <c r="M979" s="1249">
        <f>paypay!H979</f>
        <v>9</v>
      </c>
      <c r="N979" s="1249">
        <f>楽天!J979</f>
        <v>20873</v>
      </c>
      <c r="O979" s="1620">
        <f t="shared" si="9"/>
        <v>2261548</v>
      </c>
      <c r="P979" s="1272"/>
    </row>
    <row r="980" spans="1:16" ht="15.5">
      <c r="A980" s="1298"/>
      <c r="B980" s="1244">
        <v>46724</v>
      </c>
      <c r="C980" s="1248"/>
      <c r="D980" s="1248"/>
      <c r="E980" s="1248"/>
      <c r="F980" s="1618"/>
      <c r="G980" s="1618"/>
      <c r="H980" s="1618"/>
      <c r="I980" s="1619">
        <f t="shared" si="10"/>
        <v>0</v>
      </c>
      <c r="J980" s="1249">
        <f t="shared" si="11"/>
        <v>721116</v>
      </c>
      <c r="K980" s="1249">
        <f>UFJ!I980</f>
        <v>0</v>
      </c>
      <c r="L980" s="1249">
        <f>三井住友!I980</f>
        <v>1519550</v>
      </c>
      <c r="M980" s="1249">
        <f>paypay!H980</f>
        <v>9</v>
      </c>
      <c r="N980" s="1249">
        <f>楽天!J980</f>
        <v>20873</v>
      </c>
      <c r="O980" s="1620">
        <f t="shared" si="9"/>
        <v>2261548</v>
      </c>
      <c r="P980" s="1272"/>
    </row>
    <row r="981" spans="1:16" ht="15.5">
      <c r="A981" s="1298"/>
      <c r="B981" s="1244">
        <v>46725</v>
      </c>
      <c r="C981" s="1248"/>
      <c r="D981" s="1248"/>
      <c r="E981" s="1248"/>
      <c r="F981" s="1618"/>
      <c r="G981" s="1618"/>
      <c r="H981" s="1618"/>
      <c r="I981" s="1619">
        <f t="shared" si="10"/>
        <v>0</v>
      </c>
      <c r="J981" s="1249">
        <f t="shared" si="11"/>
        <v>721116</v>
      </c>
      <c r="K981" s="1249">
        <f>UFJ!I981</f>
        <v>0</v>
      </c>
      <c r="L981" s="1249">
        <f>三井住友!I981</f>
        <v>1519550</v>
      </c>
      <c r="M981" s="1249">
        <f>paypay!H981</f>
        <v>9</v>
      </c>
      <c r="N981" s="1249">
        <f>楽天!J981</f>
        <v>20873</v>
      </c>
      <c r="O981" s="1620">
        <f t="shared" si="9"/>
        <v>2261548</v>
      </c>
      <c r="P981" s="1272"/>
    </row>
    <row r="982" spans="1:16" ht="15.5">
      <c r="A982" s="1298"/>
      <c r="B982" s="1244">
        <v>46726</v>
      </c>
      <c r="C982" s="1248"/>
      <c r="D982" s="1248"/>
      <c r="E982" s="1248"/>
      <c r="F982" s="1618"/>
      <c r="G982" s="1618"/>
      <c r="H982" s="1618"/>
      <c r="I982" s="1619">
        <f t="shared" si="10"/>
        <v>0</v>
      </c>
      <c r="J982" s="1249">
        <f t="shared" si="11"/>
        <v>721116</v>
      </c>
      <c r="K982" s="1249">
        <f>UFJ!I982</f>
        <v>0</v>
      </c>
      <c r="L982" s="1249">
        <f>三井住友!I982</f>
        <v>1519550</v>
      </c>
      <c r="M982" s="1249">
        <f>paypay!H982</f>
        <v>9</v>
      </c>
      <c r="N982" s="1249">
        <f>楽天!J982</f>
        <v>20873</v>
      </c>
      <c r="O982" s="1620">
        <f t="shared" si="9"/>
        <v>2261548</v>
      </c>
      <c r="P982" s="1272"/>
    </row>
    <row r="983" spans="1:16" ht="15.5">
      <c r="A983" s="1298"/>
      <c r="B983" s="1244">
        <v>46727</v>
      </c>
      <c r="C983" s="1248"/>
      <c r="D983" s="1248"/>
      <c r="E983" s="1248"/>
      <c r="F983" s="1618"/>
      <c r="G983" s="1618"/>
      <c r="H983" s="1618"/>
      <c r="I983" s="1619">
        <f t="shared" si="10"/>
        <v>0</v>
      </c>
      <c r="J983" s="1249">
        <f t="shared" si="11"/>
        <v>721116</v>
      </c>
      <c r="K983" s="1249">
        <f>UFJ!I983</f>
        <v>0</v>
      </c>
      <c r="L983" s="1249">
        <f>三井住友!I983</f>
        <v>1519550</v>
      </c>
      <c r="M983" s="1249">
        <f>paypay!H983</f>
        <v>9</v>
      </c>
      <c r="N983" s="1249">
        <f>楽天!J983</f>
        <v>20873</v>
      </c>
      <c r="O983" s="1620">
        <f t="shared" si="9"/>
        <v>2261548</v>
      </c>
      <c r="P983" s="1272"/>
    </row>
    <row r="984" spans="1:16" ht="15.5">
      <c r="A984" s="1298"/>
      <c r="B984" s="1244">
        <v>46728</v>
      </c>
      <c r="C984" s="1248"/>
      <c r="D984" s="1248"/>
      <c r="E984" s="1248"/>
      <c r="F984" s="1618"/>
      <c r="G984" s="1618"/>
      <c r="H984" s="1618"/>
      <c r="I984" s="1619">
        <f t="shared" si="10"/>
        <v>0</v>
      </c>
      <c r="J984" s="1249">
        <f t="shared" si="11"/>
        <v>721116</v>
      </c>
      <c r="K984" s="1249">
        <f>UFJ!I984</f>
        <v>0</v>
      </c>
      <c r="L984" s="1249">
        <f>三井住友!I984</f>
        <v>1519550</v>
      </c>
      <c r="M984" s="1249">
        <f>paypay!H984</f>
        <v>9</v>
      </c>
      <c r="N984" s="1249">
        <f>楽天!J984</f>
        <v>20873</v>
      </c>
      <c r="O984" s="1620">
        <f t="shared" si="9"/>
        <v>2261548</v>
      </c>
      <c r="P984" s="1272"/>
    </row>
    <row r="985" spans="1:16" ht="15.5">
      <c r="A985" s="1298"/>
      <c r="B985" s="1244">
        <v>46729</v>
      </c>
      <c r="C985" s="1248"/>
      <c r="D985" s="1248"/>
      <c r="E985" s="1248"/>
      <c r="F985" s="1618"/>
      <c r="G985" s="1618"/>
      <c r="H985" s="1618"/>
      <c r="I985" s="1619">
        <f t="shared" si="10"/>
        <v>0</v>
      </c>
      <c r="J985" s="1249">
        <f t="shared" si="11"/>
        <v>721116</v>
      </c>
      <c r="K985" s="1249">
        <f>UFJ!I985</f>
        <v>0</v>
      </c>
      <c r="L985" s="1249">
        <f>三井住友!I985</f>
        <v>1519550</v>
      </c>
      <c r="M985" s="1249">
        <f>paypay!H985</f>
        <v>9</v>
      </c>
      <c r="N985" s="1249">
        <f>楽天!J985</f>
        <v>20873</v>
      </c>
      <c r="O985" s="1620">
        <f t="shared" si="9"/>
        <v>2261548</v>
      </c>
      <c r="P985" s="1272"/>
    </row>
    <row r="986" spans="1:16" ht="15.5">
      <c r="A986" s="1298"/>
      <c r="B986" s="1244">
        <v>46730</v>
      </c>
      <c r="C986" s="1248"/>
      <c r="D986" s="1248"/>
      <c r="E986" s="1248"/>
      <c r="F986" s="1618"/>
      <c r="G986" s="1618"/>
      <c r="H986" s="1618"/>
      <c r="I986" s="1619">
        <f t="shared" si="10"/>
        <v>0</v>
      </c>
      <c r="J986" s="1249">
        <f t="shared" si="11"/>
        <v>721116</v>
      </c>
      <c r="K986" s="1249">
        <f>UFJ!I986</f>
        <v>0</v>
      </c>
      <c r="L986" s="1249">
        <f>三井住友!I986</f>
        <v>1519550</v>
      </c>
      <c r="M986" s="1249">
        <f>paypay!H986</f>
        <v>9</v>
      </c>
      <c r="N986" s="1249">
        <f>楽天!J986</f>
        <v>20873</v>
      </c>
      <c r="O986" s="1620">
        <f t="shared" si="9"/>
        <v>2261548</v>
      </c>
      <c r="P986" s="1272"/>
    </row>
    <row r="987" spans="1:16" ht="15.5">
      <c r="A987" s="1298"/>
      <c r="B987" s="1244">
        <v>46731</v>
      </c>
      <c r="C987" s="1248"/>
      <c r="D987" s="1248"/>
      <c r="E987" s="1248"/>
      <c r="F987" s="1618"/>
      <c r="G987" s="1618"/>
      <c r="H987" s="1618"/>
      <c r="I987" s="1619">
        <f t="shared" si="10"/>
        <v>0</v>
      </c>
      <c r="J987" s="1249">
        <f t="shared" si="11"/>
        <v>721116</v>
      </c>
      <c r="K987" s="1249">
        <f>UFJ!I987</f>
        <v>0</v>
      </c>
      <c r="L987" s="1249">
        <f>三井住友!I987</f>
        <v>1519550</v>
      </c>
      <c r="M987" s="1249">
        <f>paypay!H987</f>
        <v>9</v>
      </c>
      <c r="N987" s="1249">
        <f>楽天!J987</f>
        <v>20873</v>
      </c>
      <c r="O987" s="1620">
        <f t="shared" si="9"/>
        <v>2261548</v>
      </c>
      <c r="P987" s="1272"/>
    </row>
    <row r="988" spans="1:16" ht="15.5">
      <c r="A988" s="1298"/>
      <c r="B988" s="1244">
        <v>46732</v>
      </c>
      <c r="C988" s="1248"/>
      <c r="D988" s="1248"/>
      <c r="E988" s="1248"/>
      <c r="F988" s="1618"/>
      <c r="G988" s="1618"/>
      <c r="H988" s="1618"/>
      <c r="I988" s="1619">
        <f t="shared" si="10"/>
        <v>0</v>
      </c>
      <c r="J988" s="1249">
        <f t="shared" si="11"/>
        <v>721116</v>
      </c>
      <c r="K988" s="1249">
        <f>UFJ!I988</f>
        <v>0</v>
      </c>
      <c r="L988" s="1249">
        <f>三井住友!I988</f>
        <v>1519550</v>
      </c>
      <c r="M988" s="1249">
        <f>paypay!H988</f>
        <v>9</v>
      </c>
      <c r="N988" s="1249">
        <f>楽天!J988</f>
        <v>20873</v>
      </c>
      <c r="O988" s="1620">
        <f t="shared" si="9"/>
        <v>2261548</v>
      </c>
      <c r="P988" s="1272"/>
    </row>
    <row r="989" spans="1:16" ht="15.5">
      <c r="A989" s="1298"/>
      <c r="B989" s="1244">
        <v>46733</v>
      </c>
      <c r="C989" s="1248"/>
      <c r="D989" s="1248"/>
      <c r="E989" s="1248"/>
      <c r="F989" s="1618"/>
      <c r="G989" s="1618"/>
      <c r="H989" s="1618"/>
      <c r="I989" s="1619">
        <f t="shared" si="10"/>
        <v>0</v>
      </c>
      <c r="J989" s="1249">
        <f t="shared" si="11"/>
        <v>721116</v>
      </c>
      <c r="K989" s="1249">
        <f>UFJ!I989</f>
        <v>0</v>
      </c>
      <c r="L989" s="1249">
        <f>三井住友!I989</f>
        <v>1519550</v>
      </c>
      <c r="M989" s="1249">
        <f>paypay!H989</f>
        <v>9</v>
      </c>
      <c r="N989" s="1249">
        <f>楽天!J989</f>
        <v>20873</v>
      </c>
      <c r="O989" s="1620">
        <f t="shared" si="9"/>
        <v>2261548</v>
      </c>
      <c r="P989" s="1272"/>
    </row>
    <row r="990" spans="1:16" ht="15.5">
      <c r="A990" s="1298"/>
      <c r="B990" s="1244">
        <v>46734</v>
      </c>
      <c r="C990" s="1248"/>
      <c r="D990" s="1248"/>
      <c r="E990" s="1248"/>
      <c r="F990" s="1618"/>
      <c r="G990" s="1618"/>
      <c r="H990" s="1618"/>
      <c r="I990" s="1619">
        <f t="shared" si="10"/>
        <v>0</v>
      </c>
      <c r="J990" s="1249">
        <f t="shared" si="11"/>
        <v>721116</v>
      </c>
      <c r="K990" s="1249">
        <f>UFJ!I990</f>
        <v>0</v>
      </c>
      <c r="L990" s="1249">
        <f>三井住友!I990</f>
        <v>1519550</v>
      </c>
      <c r="M990" s="1249">
        <f>paypay!H990</f>
        <v>9</v>
      </c>
      <c r="N990" s="1249">
        <f>楽天!J990</f>
        <v>20873</v>
      </c>
      <c r="O990" s="1620">
        <f t="shared" si="9"/>
        <v>2261548</v>
      </c>
      <c r="P990" s="1272"/>
    </row>
    <row r="991" spans="1:16" ht="15.5">
      <c r="A991" s="1298"/>
      <c r="B991" s="1244">
        <v>46735</v>
      </c>
      <c r="C991" s="1248"/>
      <c r="D991" s="1248"/>
      <c r="E991" s="1248"/>
      <c r="F991" s="1618"/>
      <c r="G991" s="1618"/>
      <c r="H991" s="1618"/>
      <c r="I991" s="1619">
        <f t="shared" si="10"/>
        <v>0</v>
      </c>
      <c r="J991" s="1249">
        <f t="shared" si="11"/>
        <v>721116</v>
      </c>
      <c r="K991" s="1249">
        <f>UFJ!I991</f>
        <v>0</v>
      </c>
      <c r="L991" s="1249">
        <f>三井住友!I991</f>
        <v>1519550</v>
      </c>
      <c r="M991" s="1249">
        <f>paypay!H991</f>
        <v>9</v>
      </c>
      <c r="N991" s="1249">
        <f>楽天!J991</f>
        <v>20873</v>
      </c>
      <c r="O991" s="1620">
        <f t="shared" si="9"/>
        <v>2261548</v>
      </c>
      <c r="P991" s="1272"/>
    </row>
    <row r="992" spans="1:16" ht="15.5">
      <c r="A992" s="1298"/>
      <c r="B992" s="1244">
        <v>46736</v>
      </c>
      <c r="C992" s="1626">
        <v>-300110</v>
      </c>
      <c r="D992" s="1248"/>
      <c r="E992" s="1248"/>
      <c r="F992" s="1618"/>
      <c r="G992" s="1626">
        <v>460000</v>
      </c>
      <c r="H992" s="1618"/>
      <c r="I992" s="1619">
        <f t="shared" si="10"/>
        <v>159890</v>
      </c>
      <c r="J992" s="1249">
        <f t="shared" si="11"/>
        <v>881006</v>
      </c>
      <c r="K992" s="1249">
        <f>UFJ!I992</f>
        <v>0</v>
      </c>
      <c r="L992" s="1249">
        <f>三井住友!I992</f>
        <v>1819550</v>
      </c>
      <c r="M992" s="1249">
        <f>paypay!H992</f>
        <v>9</v>
      </c>
      <c r="N992" s="1249">
        <f>楽天!J992</f>
        <v>20873</v>
      </c>
      <c r="O992" s="1620">
        <f t="shared" si="9"/>
        <v>2721438</v>
      </c>
      <c r="P992" s="1272"/>
    </row>
    <row r="993" spans="1:16" ht="15.5">
      <c r="A993" s="1298"/>
      <c r="B993" s="1244">
        <v>46737</v>
      </c>
      <c r="C993" s="1248"/>
      <c r="D993" s="1248"/>
      <c r="E993" s="1248"/>
      <c r="F993" s="1618"/>
      <c r="G993" s="1618"/>
      <c r="H993" s="1618"/>
      <c r="I993" s="1619">
        <f t="shared" si="10"/>
        <v>0</v>
      </c>
      <c r="J993" s="1249">
        <f t="shared" si="11"/>
        <v>881006</v>
      </c>
      <c r="K993" s="1249">
        <f>UFJ!I993</f>
        <v>0</v>
      </c>
      <c r="L993" s="1249">
        <f>三井住友!I993</f>
        <v>1819550</v>
      </c>
      <c r="M993" s="1249">
        <f>paypay!H993</f>
        <v>9</v>
      </c>
      <c r="N993" s="1249">
        <f>楽天!J993</f>
        <v>20873</v>
      </c>
      <c r="O993" s="1620">
        <f t="shared" si="9"/>
        <v>2721438</v>
      </c>
      <c r="P993" s="1272"/>
    </row>
    <row r="994" spans="1:16" ht="15.5">
      <c r="A994" s="1298"/>
      <c r="B994" s="1244">
        <v>46738</v>
      </c>
      <c r="C994" s="1248"/>
      <c r="D994" s="1248"/>
      <c r="E994" s="1248"/>
      <c r="F994" s="1618"/>
      <c r="G994" s="1618"/>
      <c r="H994" s="1618"/>
      <c r="I994" s="1619">
        <f t="shared" si="10"/>
        <v>0</v>
      </c>
      <c r="J994" s="1249">
        <f t="shared" si="11"/>
        <v>881006</v>
      </c>
      <c r="K994" s="1249">
        <f>UFJ!I994</f>
        <v>0</v>
      </c>
      <c r="L994" s="1249">
        <f>三井住友!I994</f>
        <v>1819550</v>
      </c>
      <c r="M994" s="1249">
        <f>paypay!H994</f>
        <v>9</v>
      </c>
      <c r="N994" s="1249">
        <f>楽天!J994</f>
        <v>20873</v>
      </c>
      <c r="O994" s="1620">
        <f t="shared" si="9"/>
        <v>2721438</v>
      </c>
      <c r="P994" s="1272"/>
    </row>
    <row r="995" spans="1:16" ht="15.5">
      <c r="A995" s="1298"/>
      <c r="B995" s="1244">
        <v>46739</v>
      </c>
      <c r="C995" s="1248"/>
      <c r="D995" s="1248"/>
      <c r="E995" s="1248"/>
      <c r="F995" s="1618"/>
      <c r="G995" s="1618"/>
      <c r="H995" s="1618"/>
      <c r="I995" s="1619">
        <f t="shared" si="10"/>
        <v>0</v>
      </c>
      <c r="J995" s="1249">
        <f t="shared" si="11"/>
        <v>881006</v>
      </c>
      <c r="K995" s="1249">
        <f>UFJ!I995</f>
        <v>0</v>
      </c>
      <c r="L995" s="1249">
        <f>三井住友!I995</f>
        <v>1819550</v>
      </c>
      <c r="M995" s="1249">
        <f>paypay!H995</f>
        <v>9</v>
      </c>
      <c r="N995" s="1249">
        <f>楽天!J995</f>
        <v>20873</v>
      </c>
      <c r="O995" s="1620">
        <f t="shared" si="9"/>
        <v>2721438</v>
      </c>
      <c r="P995" s="1272"/>
    </row>
    <row r="996" spans="1:16" ht="15.5">
      <c r="A996" s="1298"/>
      <c r="B996" s="1244">
        <v>46740</v>
      </c>
      <c r="C996" s="1248"/>
      <c r="D996" s="1248"/>
      <c r="E996" s="1248"/>
      <c r="F996" s="1618"/>
      <c r="G996" s="1618"/>
      <c r="H996" s="1618"/>
      <c r="I996" s="1619">
        <f t="shared" si="10"/>
        <v>0</v>
      </c>
      <c r="J996" s="1249">
        <f t="shared" si="11"/>
        <v>881006</v>
      </c>
      <c r="K996" s="1249">
        <f>UFJ!I996</f>
        <v>0</v>
      </c>
      <c r="L996" s="1249">
        <f>三井住友!I996</f>
        <v>1819550</v>
      </c>
      <c r="M996" s="1249">
        <f>paypay!H996</f>
        <v>9</v>
      </c>
      <c r="N996" s="1249">
        <f>楽天!J996</f>
        <v>20873</v>
      </c>
      <c r="O996" s="1620">
        <f t="shared" si="9"/>
        <v>2721438</v>
      </c>
      <c r="P996" s="1272"/>
    </row>
    <row r="997" spans="1:16" ht="15.5">
      <c r="A997" s="1298"/>
      <c r="B997" s="1244">
        <v>46741</v>
      </c>
      <c r="C997" s="1248"/>
      <c r="D997" s="1248"/>
      <c r="E997" s="1248"/>
      <c r="F997" s="1618"/>
      <c r="G997" s="1618"/>
      <c r="H997" s="1618"/>
      <c r="I997" s="1619">
        <f t="shared" si="10"/>
        <v>0</v>
      </c>
      <c r="J997" s="1249">
        <f t="shared" si="11"/>
        <v>881006</v>
      </c>
      <c r="K997" s="1249">
        <f>UFJ!I997</f>
        <v>0</v>
      </c>
      <c r="L997" s="1249">
        <f>三井住友!I997</f>
        <v>1819550</v>
      </c>
      <c r="M997" s="1249">
        <f>paypay!H997</f>
        <v>9</v>
      </c>
      <c r="N997" s="1249">
        <f>楽天!J997</f>
        <v>20873</v>
      </c>
      <c r="O997" s="1620">
        <f t="shared" si="9"/>
        <v>2721438</v>
      </c>
      <c r="P997" s="1272"/>
    </row>
    <row r="998" spans="1:16" ht="15.5">
      <c r="A998" s="1298"/>
      <c r="B998" s="1244">
        <v>46742</v>
      </c>
      <c r="C998" s="1248"/>
      <c r="D998" s="1248"/>
      <c r="E998" s="1248"/>
      <c r="F998" s="1618"/>
      <c r="G998" s="1618"/>
      <c r="H998" s="1618"/>
      <c r="I998" s="1619">
        <f t="shared" si="10"/>
        <v>0</v>
      </c>
      <c r="J998" s="1249">
        <f t="shared" si="11"/>
        <v>881006</v>
      </c>
      <c r="K998" s="1249">
        <f>UFJ!I998</f>
        <v>0</v>
      </c>
      <c r="L998" s="1249">
        <f>三井住友!I998</f>
        <v>1819550</v>
      </c>
      <c r="M998" s="1249">
        <f>paypay!H998</f>
        <v>9</v>
      </c>
      <c r="N998" s="1249">
        <f>楽天!J998</f>
        <v>20873</v>
      </c>
      <c r="O998" s="1620">
        <f t="shared" si="9"/>
        <v>2721438</v>
      </c>
      <c r="P998" s="1272"/>
    </row>
    <row r="999" spans="1:16" ht="15.5">
      <c r="A999" s="1298"/>
      <c r="B999" s="1244">
        <v>46743</v>
      </c>
      <c r="C999" s="1248"/>
      <c r="D999" s="1248"/>
      <c r="E999" s="1248"/>
      <c r="F999" s="1618"/>
      <c r="G999" s="1618"/>
      <c r="H999" s="1618"/>
      <c r="I999" s="1619">
        <f t="shared" si="10"/>
        <v>0</v>
      </c>
      <c r="J999" s="1249">
        <f t="shared" si="11"/>
        <v>881006</v>
      </c>
      <c r="K999" s="1249">
        <f>UFJ!I999</f>
        <v>0</v>
      </c>
      <c r="L999" s="1249">
        <f>三井住友!I999</f>
        <v>1819550</v>
      </c>
      <c r="M999" s="1249">
        <f>paypay!H999</f>
        <v>9</v>
      </c>
      <c r="N999" s="1249">
        <f>楽天!J999</f>
        <v>20873</v>
      </c>
      <c r="O999" s="1620">
        <f t="shared" si="9"/>
        <v>2721438</v>
      </c>
      <c r="P999" s="1272"/>
    </row>
    <row r="1000" spans="1:16" ht="15.5">
      <c r="A1000" s="1298"/>
      <c r="B1000" s="1244">
        <v>46744</v>
      </c>
      <c r="C1000" s="1248"/>
      <c r="D1000" s="1248"/>
      <c r="E1000" s="1248"/>
      <c r="F1000" s="1618"/>
      <c r="G1000" s="1618"/>
      <c r="H1000" s="1618"/>
      <c r="I1000" s="1619">
        <f t="shared" si="10"/>
        <v>0</v>
      </c>
      <c r="J1000" s="1249">
        <f t="shared" si="11"/>
        <v>881006</v>
      </c>
      <c r="K1000" s="1249">
        <f>UFJ!I1000</f>
        <v>0</v>
      </c>
      <c r="L1000" s="1249">
        <f>三井住友!I1000</f>
        <v>1819550</v>
      </c>
      <c r="M1000" s="1249">
        <f>paypay!H1000</f>
        <v>9</v>
      </c>
      <c r="N1000" s="1249">
        <f>楽天!J1000</f>
        <v>20873</v>
      </c>
      <c r="O1000" s="1620">
        <f t="shared" si="9"/>
        <v>2721438</v>
      </c>
      <c r="P1000" s="1272"/>
    </row>
  </sheetData>
  <phoneticPr fontId="113"/>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outlinePr summaryBelow="0" summaryRight="0"/>
  </sheetPr>
  <dimension ref="A1:O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6328125" defaultRowHeight="15.75" customHeight="1"/>
  <cols>
    <col min="1" max="1" width="2.36328125" customWidth="1"/>
    <col min="2" max="2" width="14.90625" customWidth="1"/>
    <col min="3" max="3" width="19.26953125" customWidth="1"/>
    <col min="4" max="4" width="12.08984375" customWidth="1"/>
    <col min="5" max="6" width="10.453125" customWidth="1"/>
    <col min="7" max="7" width="7.6328125" customWidth="1"/>
    <col min="9" max="9" width="15.453125" customWidth="1"/>
    <col min="10" max="10" width="16.26953125" customWidth="1"/>
    <col min="11" max="11" width="17.08984375" customWidth="1"/>
    <col min="12" max="12" width="12.453125" customWidth="1"/>
    <col min="13" max="13" width="13.7265625" customWidth="1"/>
  </cols>
  <sheetData>
    <row r="1" spans="1:15" ht="14">
      <c r="A1" s="1634"/>
      <c r="B1" s="1634"/>
      <c r="C1" s="1272"/>
      <c r="D1" s="1272"/>
      <c r="E1" s="1272"/>
      <c r="F1" s="1272"/>
      <c r="G1" s="1272"/>
      <c r="H1" s="1272"/>
      <c r="I1" s="1272"/>
      <c r="J1" s="1272"/>
      <c r="K1" s="1272"/>
      <c r="L1" s="1611"/>
      <c r="M1" s="1611"/>
      <c r="N1" s="1611"/>
      <c r="O1" s="1611"/>
    </row>
    <row r="2" spans="1:15" ht="14">
      <c r="A2" s="1231"/>
      <c r="B2" s="1608" t="s">
        <v>405</v>
      </c>
      <c r="C2" s="1609">
        <v>46207</v>
      </c>
      <c r="D2" s="1249"/>
      <c r="E2" s="1249"/>
      <c r="F2" s="1249"/>
      <c r="G2" s="1610"/>
      <c r="H2" s="1249"/>
      <c r="I2" s="1249"/>
      <c r="J2" s="1249"/>
      <c r="K2" s="1610"/>
      <c r="L2" s="1610"/>
      <c r="M2" s="1610"/>
      <c r="N2" s="1611"/>
      <c r="O2" s="1611"/>
    </row>
    <row r="3" spans="1:15" ht="15.5">
      <c r="A3" s="1231"/>
      <c r="B3" s="1612" t="s">
        <v>406</v>
      </c>
      <c r="C3" s="1613" t="s">
        <v>476</v>
      </c>
      <c r="D3" s="1613" t="s">
        <v>477</v>
      </c>
      <c r="E3" s="1635" t="s">
        <v>479</v>
      </c>
      <c r="F3" s="1635" t="s">
        <v>480</v>
      </c>
      <c r="G3" s="1635" t="s">
        <v>481</v>
      </c>
      <c r="H3" s="1615" t="s">
        <v>109</v>
      </c>
      <c r="I3" s="1616" t="s">
        <v>488</v>
      </c>
      <c r="J3" s="1616" t="s">
        <v>489</v>
      </c>
      <c r="K3" s="1616" t="s">
        <v>484</v>
      </c>
      <c r="L3" s="1636" t="s">
        <v>485</v>
      </c>
      <c r="M3" s="1636" t="s">
        <v>486</v>
      </c>
      <c r="N3" s="1637" t="s">
        <v>487</v>
      </c>
      <c r="O3" s="1611"/>
    </row>
    <row r="4" spans="1:15" ht="14" hidden="1">
      <c r="A4" s="1231"/>
      <c r="B4" s="1244">
        <v>45748</v>
      </c>
      <c r="C4" s="1248"/>
      <c r="D4" s="1248"/>
      <c r="E4" s="1618"/>
      <c r="F4" s="1618"/>
      <c r="G4" s="1618"/>
      <c r="H4" s="1619">
        <f t="shared" ref="H4:H258" si="0">SUM(C4:G4)</f>
        <v>0</v>
      </c>
      <c r="I4" s="1249">
        <v>5196</v>
      </c>
      <c r="J4" s="1249">
        <f>みずほ!J4</f>
        <v>12310</v>
      </c>
      <c r="K4" s="1249" t="str">
        <f>三井住友!I4</f>
        <v>/</v>
      </c>
      <c r="L4" s="1638">
        <f>paypay!H4</f>
        <v>6335</v>
      </c>
      <c r="M4" s="1638"/>
      <c r="N4" s="1639">
        <f t="shared" ref="N4:N247" si="1">SUM(I4:L4)</f>
        <v>23841</v>
      </c>
      <c r="O4" s="1640"/>
    </row>
    <row r="5" spans="1:15" ht="14" hidden="1">
      <c r="A5" s="1231"/>
      <c r="B5" s="1244">
        <v>45749</v>
      </c>
      <c r="C5" s="1248"/>
      <c r="D5" s="1248"/>
      <c r="E5" s="1618"/>
      <c r="F5" s="1618"/>
      <c r="G5" s="1618"/>
      <c r="H5" s="1619">
        <f t="shared" si="0"/>
        <v>0</v>
      </c>
      <c r="I5" s="1249">
        <f t="shared" ref="I5:I259" si="2">SUM(I4,H5)</f>
        <v>5196</v>
      </c>
      <c r="J5" s="1249">
        <f>みずほ!J5</f>
        <v>12310</v>
      </c>
      <c r="K5" s="1249" t="str">
        <f>三井住友!I5</f>
        <v>/</v>
      </c>
      <c r="L5" s="1638">
        <f>paypay!H5</f>
        <v>5485</v>
      </c>
      <c r="M5" s="1638"/>
      <c r="N5" s="1639">
        <f t="shared" si="1"/>
        <v>22991</v>
      </c>
      <c r="O5" s="1640"/>
    </row>
    <row r="6" spans="1:15" ht="14" hidden="1">
      <c r="A6" s="1231"/>
      <c r="B6" s="1244">
        <v>45750</v>
      </c>
      <c r="C6" s="1248"/>
      <c r="D6" s="1248"/>
      <c r="E6" s="1618"/>
      <c r="F6" s="1618"/>
      <c r="G6" s="1618"/>
      <c r="H6" s="1619">
        <f t="shared" si="0"/>
        <v>0</v>
      </c>
      <c r="I6" s="1249">
        <f t="shared" si="2"/>
        <v>5196</v>
      </c>
      <c r="J6" s="1249">
        <f>みずほ!J6</f>
        <v>12310</v>
      </c>
      <c r="K6" s="1249" t="str">
        <f>三井住友!I6</f>
        <v>/</v>
      </c>
      <c r="L6" s="1638">
        <f>paypay!H6</f>
        <v>1685</v>
      </c>
      <c r="M6" s="1638"/>
      <c r="N6" s="1639">
        <f t="shared" si="1"/>
        <v>19191</v>
      </c>
      <c r="O6" s="1640"/>
    </row>
    <row r="7" spans="1:15" ht="14" hidden="1">
      <c r="A7" s="1231"/>
      <c r="B7" s="1244">
        <v>45751</v>
      </c>
      <c r="C7" s="1248"/>
      <c r="D7" s="1248"/>
      <c r="E7" s="1618"/>
      <c r="F7" s="1618"/>
      <c r="G7" s="1618"/>
      <c r="H7" s="1619">
        <f t="shared" si="0"/>
        <v>0</v>
      </c>
      <c r="I7" s="1249">
        <f t="shared" si="2"/>
        <v>5196</v>
      </c>
      <c r="J7" s="1249">
        <f>みずほ!J7</f>
        <v>12310</v>
      </c>
      <c r="K7" s="1249" t="str">
        <f>三井住友!I7</f>
        <v>/</v>
      </c>
      <c r="L7" s="1638">
        <f>paypay!H7</f>
        <v>19060</v>
      </c>
      <c r="M7" s="1638"/>
      <c r="N7" s="1639">
        <f t="shared" si="1"/>
        <v>36566</v>
      </c>
      <c r="O7" s="1640"/>
    </row>
    <row r="8" spans="1:15" ht="14" hidden="1">
      <c r="A8" s="1231"/>
      <c r="B8" s="1244">
        <v>45752</v>
      </c>
      <c r="C8" s="1248"/>
      <c r="D8" s="1248"/>
      <c r="E8" s="1618"/>
      <c r="F8" s="1618"/>
      <c r="G8" s="1618"/>
      <c r="H8" s="1619">
        <f t="shared" si="0"/>
        <v>0</v>
      </c>
      <c r="I8" s="1249">
        <f t="shared" si="2"/>
        <v>5196</v>
      </c>
      <c r="J8" s="1249">
        <f>みずほ!J8</f>
        <v>910</v>
      </c>
      <c r="K8" s="1249" t="str">
        <f>三井住友!I8</f>
        <v>/</v>
      </c>
      <c r="L8" s="1638">
        <f>paypay!H8</f>
        <v>16982</v>
      </c>
      <c r="M8" s="1638"/>
      <c r="N8" s="1639">
        <f t="shared" si="1"/>
        <v>23088</v>
      </c>
      <c r="O8" s="1640"/>
    </row>
    <row r="9" spans="1:15" ht="14" hidden="1">
      <c r="A9" s="1231"/>
      <c r="B9" s="1244">
        <v>45753</v>
      </c>
      <c r="C9" s="1248"/>
      <c r="D9" s="1248"/>
      <c r="E9" s="1618"/>
      <c r="F9" s="1618"/>
      <c r="G9" s="1618"/>
      <c r="H9" s="1619">
        <f t="shared" si="0"/>
        <v>0</v>
      </c>
      <c r="I9" s="1249">
        <f t="shared" si="2"/>
        <v>5196</v>
      </c>
      <c r="J9" s="1249">
        <f>みずほ!J9</f>
        <v>910</v>
      </c>
      <c r="K9" s="1249" t="str">
        <f>三井住友!I9</f>
        <v>/</v>
      </c>
      <c r="L9" s="1638">
        <f>paypay!H9</f>
        <v>14944</v>
      </c>
      <c r="M9" s="1638"/>
      <c r="N9" s="1639">
        <f t="shared" si="1"/>
        <v>21050</v>
      </c>
      <c r="O9" s="1640"/>
    </row>
    <row r="10" spans="1:15" ht="14" hidden="1">
      <c r="A10" s="1231"/>
      <c r="B10" s="1244">
        <v>45754</v>
      </c>
      <c r="C10" s="1248"/>
      <c r="D10" s="1248"/>
      <c r="E10" s="1618"/>
      <c r="F10" s="1618"/>
      <c r="G10" s="1618"/>
      <c r="H10" s="1619">
        <f t="shared" si="0"/>
        <v>0</v>
      </c>
      <c r="I10" s="1249">
        <f t="shared" si="2"/>
        <v>5196</v>
      </c>
      <c r="J10" s="1249">
        <f>みずほ!J10</f>
        <v>910</v>
      </c>
      <c r="K10" s="1249" t="str">
        <f>三井住友!I10</f>
        <v>/</v>
      </c>
      <c r="L10" s="1638">
        <f>paypay!H10</f>
        <v>14944</v>
      </c>
      <c r="M10" s="1638"/>
      <c r="N10" s="1639">
        <f t="shared" si="1"/>
        <v>21050</v>
      </c>
      <c r="O10" s="1640"/>
    </row>
    <row r="11" spans="1:15" ht="14" hidden="1">
      <c r="A11" s="1231"/>
      <c r="B11" s="1244">
        <v>45755</v>
      </c>
      <c r="C11" s="1248"/>
      <c r="D11" s="1248"/>
      <c r="E11" s="1618"/>
      <c r="F11" s="1618"/>
      <c r="G11" s="1618"/>
      <c r="H11" s="1619">
        <f t="shared" si="0"/>
        <v>0</v>
      </c>
      <c r="I11" s="1249">
        <f t="shared" si="2"/>
        <v>5196</v>
      </c>
      <c r="J11" s="1249">
        <f>みずほ!J11</f>
        <v>910</v>
      </c>
      <c r="K11" s="1249" t="str">
        <f>三井住友!I11</f>
        <v>/</v>
      </c>
      <c r="L11" s="1638">
        <f>paypay!H11</f>
        <v>14531</v>
      </c>
      <c r="M11" s="1638"/>
      <c r="N11" s="1639">
        <f t="shared" si="1"/>
        <v>20637</v>
      </c>
      <c r="O11" s="1640"/>
    </row>
    <row r="12" spans="1:15" ht="14" hidden="1">
      <c r="A12" s="1231"/>
      <c r="B12" s="1244">
        <v>45756</v>
      </c>
      <c r="C12" s="1248"/>
      <c r="D12" s="1248"/>
      <c r="E12" s="1618"/>
      <c r="F12" s="1618"/>
      <c r="G12" s="1618"/>
      <c r="H12" s="1619">
        <f t="shared" si="0"/>
        <v>0</v>
      </c>
      <c r="I12" s="1249">
        <f t="shared" si="2"/>
        <v>5196</v>
      </c>
      <c r="J12" s="1249">
        <f>みずほ!J12</f>
        <v>910</v>
      </c>
      <c r="K12" s="1249" t="str">
        <f>三井住友!I12</f>
        <v>/</v>
      </c>
      <c r="L12" s="1638">
        <f>paypay!H12</f>
        <v>14531</v>
      </c>
      <c r="M12" s="1638"/>
      <c r="N12" s="1639">
        <f t="shared" si="1"/>
        <v>20637</v>
      </c>
      <c r="O12" s="1640"/>
    </row>
    <row r="13" spans="1:15" ht="14" hidden="1">
      <c r="A13" s="1231"/>
      <c r="B13" s="1244">
        <v>45757</v>
      </c>
      <c r="C13" s="1248"/>
      <c r="D13" s="1248"/>
      <c r="E13" s="1618">
        <v>2970</v>
      </c>
      <c r="F13" s="1618"/>
      <c r="G13" s="1618"/>
      <c r="H13" s="1619">
        <f t="shared" si="0"/>
        <v>2970</v>
      </c>
      <c r="I13" s="1249">
        <f t="shared" si="2"/>
        <v>8166</v>
      </c>
      <c r="J13" s="1249">
        <f>みずほ!J13</f>
        <v>60984</v>
      </c>
      <c r="K13" s="1249" t="str">
        <f>三井住友!I13</f>
        <v>/</v>
      </c>
      <c r="L13" s="1638">
        <f>paypay!H13</f>
        <v>11757</v>
      </c>
      <c r="M13" s="1638"/>
      <c r="N13" s="1639">
        <f t="shared" si="1"/>
        <v>80907</v>
      </c>
      <c r="O13" s="1640"/>
    </row>
    <row r="14" spans="1:15" ht="14" hidden="1">
      <c r="A14" s="1231"/>
      <c r="B14" s="1244">
        <v>45758</v>
      </c>
      <c r="C14" s="1248"/>
      <c r="D14" s="1248"/>
      <c r="E14" s="1618"/>
      <c r="F14" s="1618"/>
      <c r="G14" s="1618"/>
      <c r="H14" s="1619">
        <f t="shared" si="0"/>
        <v>0</v>
      </c>
      <c r="I14" s="1249">
        <f t="shared" si="2"/>
        <v>8166</v>
      </c>
      <c r="J14" s="1249">
        <f>みずほ!J14</f>
        <v>60984</v>
      </c>
      <c r="K14" s="1249" t="str">
        <f>三井住友!I14</f>
        <v>/</v>
      </c>
      <c r="L14" s="1638">
        <f>paypay!H14</f>
        <v>11757</v>
      </c>
      <c r="M14" s="1638"/>
      <c r="N14" s="1639">
        <f t="shared" si="1"/>
        <v>80907</v>
      </c>
      <c r="O14" s="1640"/>
    </row>
    <row r="15" spans="1:15" ht="14" hidden="1">
      <c r="A15" s="1231"/>
      <c r="B15" s="1244">
        <v>45759</v>
      </c>
      <c r="C15" s="1248"/>
      <c r="D15" s="1248"/>
      <c r="E15" s="1618"/>
      <c r="F15" s="1618"/>
      <c r="G15" s="1618"/>
      <c r="H15" s="1619">
        <f t="shared" si="0"/>
        <v>0</v>
      </c>
      <c r="I15" s="1249">
        <f t="shared" si="2"/>
        <v>8166</v>
      </c>
      <c r="J15" s="1249">
        <f>みずほ!J15</f>
        <v>53874</v>
      </c>
      <c r="K15" s="1249" t="str">
        <f>三井住友!I15</f>
        <v>/</v>
      </c>
      <c r="L15" s="1638">
        <f>paypay!H15</f>
        <v>9190</v>
      </c>
      <c r="M15" s="1638"/>
      <c r="N15" s="1639">
        <f t="shared" si="1"/>
        <v>71230</v>
      </c>
      <c r="O15" s="1640"/>
    </row>
    <row r="16" spans="1:15" ht="14" hidden="1">
      <c r="A16" s="1231"/>
      <c r="B16" s="1244">
        <v>45760</v>
      </c>
      <c r="C16" s="1248"/>
      <c r="D16" s="1248"/>
      <c r="E16" s="1618"/>
      <c r="F16" s="1618"/>
      <c r="G16" s="1618"/>
      <c r="H16" s="1619">
        <f t="shared" si="0"/>
        <v>0</v>
      </c>
      <c r="I16" s="1249">
        <f t="shared" si="2"/>
        <v>8166</v>
      </c>
      <c r="J16" s="1249">
        <f>みずほ!J16</f>
        <v>53874</v>
      </c>
      <c r="K16" s="1249" t="str">
        <f>三井住友!I16</f>
        <v>/</v>
      </c>
      <c r="L16" s="1638">
        <f>paypay!H16</f>
        <v>1439</v>
      </c>
      <c r="M16" s="1638"/>
      <c r="N16" s="1639">
        <f t="shared" si="1"/>
        <v>63479</v>
      </c>
      <c r="O16" s="1640"/>
    </row>
    <row r="17" spans="1:15" ht="14" hidden="1">
      <c r="A17" s="1231"/>
      <c r="B17" s="1244">
        <v>45761</v>
      </c>
      <c r="C17" s="1248"/>
      <c r="D17" s="1248"/>
      <c r="E17" s="1618"/>
      <c r="F17" s="1618"/>
      <c r="G17" s="1618"/>
      <c r="H17" s="1619">
        <f t="shared" si="0"/>
        <v>0</v>
      </c>
      <c r="I17" s="1249">
        <f t="shared" si="2"/>
        <v>8166</v>
      </c>
      <c r="J17" s="1249">
        <f>みずほ!J17</f>
        <v>53874</v>
      </c>
      <c r="K17" s="1249" t="str">
        <f>三井住友!I17</f>
        <v>/</v>
      </c>
      <c r="L17" s="1638">
        <f>paypay!H17</f>
        <v>691</v>
      </c>
      <c r="M17" s="1638"/>
      <c r="N17" s="1639">
        <f t="shared" si="1"/>
        <v>62731</v>
      </c>
      <c r="O17" s="1640"/>
    </row>
    <row r="18" spans="1:15" ht="14" hidden="1">
      <c r="A18" s="1231"/>
      <c r="B18" s="1244">
        <v>45762</v>
      </c>
      <c r="C18" s="1248"/>
      <c r="D18" s="1248"/>
      <c r="E18" s="1618"/>
      <c r="F18" s="1618"/>
      <c r="G18" s="1618"/>
      <c r="H18" s="1619">
        <f t="shared" si="0"/>
        <v>0</v>
      </c>
      <c r="I18" s="1249">
        <f t="shared" si="2"/>
        <v>8166</v>
      </c>
      <c r="J18" s="1249">
        <f>みずほ!J18</f>
        <v>50000</v>
      </c>
      <c r="K18" s="1249" t="str">
        <f>三井住友!I18</f>
        <v>/</v>
      </c>
      <c r="L18" s="1638">
        <f>paypay!H18</f>
        <v>3965</v>
      </c>
      <c r="M18" s="1638"/>
      <c r="N18" s="1639">
        <f t="shared" si="1"/>
        <v>62131</v>
      </c>
      <c r="O18" s="1640"/>
    </row>
    <row r="19" spans="1:15" ht="14" hidden="1">
      <c r="A19" s="1231"/>
      <c r="B19" s="1244">
        <v>45763</v>
      </c>
      <c r="C19" s="1248"/>
      <c r="D19" s="1248"/>
      <c r="E19" s="1618"/>
      <c r="F19" s="1618"/>
      <c r="G19" s="1618"/>
      <c r="H19" s="1619">
        <f t="shared" si="0"/>
        <v>0</v>
      </c>
      <c r="I19" s="1249">
        <f t="shared" si="2"/>
        <v>8166</v>
      </c>
      <c r="J19" s="1249">
        <f>みずほ!J19</f>
        <v>50000</v>
      </c>
      <c r="K19" s="1249" t="str">
        <f>三井住友!I19</f>
        <v>/</v>
      </c>
      <c r="L19" s="1638">
        <f>paypay!H19</f>
        <v>2102</v>
      </c>
      <c r="M19" s="1638"/>
      <c r="N19" s="1639">
        <f t="shared" si="1"/>
        <v>60268</v>
      </c>
      <c r="O19" s="1640"/>
    </row>
    <row r="20" spans="1:15" ht="14" hidden="1">
      <c r="A20" s="1231"/>
      <c r="B20" s="1244">
        <v>45764</v>
      </c>
      <c r="C20" s="1248"/>
      <c r="D20" s="1248"/>
      <c r="E20" s="1618"/>
      <c r="F20" s="1618"/>
      <c r="G20" s="1618"/>
      <c r="H20" s="1619">
        <f t="shared" si="0"/>
        <v>0</v>
      </c>
      <c r="I20" s="1249">
        <f t="shared" si="2"/>
        <v>8166</v>
      </c>
      <c r="J20" s="1249">
        <f>みずほ!J20</f>
        <v>50000</v>
      </c>
      <c r="K20" s="1249" t="str">
        <f>三井住友!I20</f>
        <v>/</v>
      </c>
      <c r="L20" s="1638">
        <f>paypay!H20</f>
        <v>2102</v>
      </c>
      <c r="M20" s="1638"/>
      <c r="N20" s="1639">
        <f t="shared" si="1"/>
        <v>60268</v>
      </c>
      <c r="O20" s="1640"/>
    </row>
    <row r="21" spans="1:15" ht="14" hidden="1">
      <c r="A21" s="1231"/>
      <c r="B21" s="1244">
        <v>45765</v>
      </c>
      <c r="C21" s="1248"/>
      <c r="D21" s="1248"/>
      <c r="E21" s="1618"/>
      <c r="F21" s="1618"/>
      <c r="G21" s="1618"/>
      <c r="H21" s="1619">
        <f t="shared" si="0"/>
        <v>0</v>
      </c>
      <c r="I21" s="1249">
        <f t="shared" si="2"/>
        <v>8166</v>
      </c>
      <c r="J21" s="1249">
        <f>みずほ!J21</f>
        <v>50000</v>
      </c>
      <c r="K21" s="1249" t="str">
        <f>三井住友!I21</f>
        <v>/</v>
      </c>
      <c r="L21" s="1638">
        <f>paypay!H21</f>
        <v>890</v>
      </c>
      <c r="M21" s="1638"/>
      <c r="N21" s="1639">
        <f t="shared" si="1"/>
        <v>59056</v>
      </c>
      <c r="O21" s="1640"/>
    </row>
    <row r="22" spans="1:15" ht="14" hidden="1">
      <c r="A22" s="1231"/>
      <c r="B22" s="1244">
        <v>45766</v>
      </c>
      <c r="C22" s="1248"/>
      <c r="D22" s="1248"/>
      <c r="E22" s="1618"/>
      <c r="F22" s="1618"/>
      <c r="G22" s="1618"/>
      <c r="H22" s="1619">
        <f t="shared" si="0"/>
        <v>0</v>
      </c>
      <c r="I22" s="1249">
        <f t="shared" si="2"/>
        <v>8166</v>
      </c>
      <c r="J22" s="1249">
        <f>みずほ!J22</f>
        <v>4780</v>
      </c>
      <c r="K22" s="1249" t="str">
        <f>三井住友!I22</f>
        <v>/</v>
      </c>
      <c r="L22" s="1638">
        <f>paypay!H22</f>
        <v>134</v>
      </c>
      <c r="M22" s="1638"/>
      <c r="N22" s="1639">
        <f t="shared" si="1"/>
        <v>13080</v>
      </c>
      <c r="O22" s="1640"/>
    </row>
    <row r="23" spans="1:15" ht="14" hidden="1">
      <c r="A23" s="1231"/>
      <c r="B23" s="1244">
        <v>45767</v>
      </c>
      <c r="C23" s="1248"/>
      <c r="D23" s="1248">
        <v>-5148</v>
      </c>
      <c r="E23" s="1618"/>
      <c r="F23" s="1618"/>
      <c r="G23" s="1618"/>
      <c r="H23" s="1619">
        <f t="shared" si="0"/>
        <v>-5148</v>
      </c>
      <c r="I23" s="1249">
        <f t="shared" si="2"/>
        <v>3018</v>
      </c>
      <c r="J23" s="1249">
        <f>みずほ!J23</f>
        <v>29780</v>
      </c>
      <c r="K23" s="1249" t="str">
        <f>三井住友!I23</f>
        <v>/</v>
      </c>
      <c r="L23" s="1638">
        <f>paypay!H23</f>
        <v>134</v>
      </c>
      <c r="M23" s="1638"/>
      <c r="N23" s="1639">
        <f t="shared" si="1"/>
        <v>32932</v>
      </c>
      <c r="O23" s="1640"/>
    </row>
    <row r="24" spans="1:15" ht="14" hidden="1">
      <c r="A24" s="1231"/>
      <c r="B24" s="1244">
        <v>45768</v>
      </c>
      <c r="C24" s="1248"/>
      <c r="D24" s="1248"/>
      <c r="E24" s="1618"/>
      <c r="F24" s="1618"/>
      <c r="G24" s="1618"/>
      <c r="H24" s="1619">
        <f t="shared" si="0"/>
        <v>0</v>
      </c>
      <c r="I24" s="1249">
        <f t="shared" si="2"/>
        <v>3018</v>
      </c>
      <c r="J24" s="1249">
        <f>みずほ!J24</f>
        <v>23220</v>
      </c>
      <c r="K24" s="1249" t="str">
        <f>三井住友!I24</f>
        <v>/</v>
      </c>
      <c r="L24" s="1638">
        <f>paypay!H24</f>
        <v>134</v>
      </c>
      <c r="M24" s="1638"/>
      <c r="N24" s="1639">
        <f t="shared" si="1"/>
        <v>26372</v>
      </c>
      <c r="O24" s="1640"/>
    </row>
    <row r="25" spans="1:15" ht="14" hidden="1">
      <c r="A25" s="1231"/>
      <c r="B25" s="1244">
        <v>45769</v>
      </c>
      <c r="C25" s="1248"/>
      <c r="D25" s="1248"/>
      <c r="E25" s="1618"/>
      <c r="F25" s="1618"/>
      <c r="G25" s="1618"/>
      <c r="H25" s="1619">
        <f t="shared" si="0"/>
        <v>0</v>
      </c>
      <c r="I25" s="1249">
        <f t="shared" si="2"/>
        <v>3018</v>
      </c>
      <c r="J25" s="1249">
        <f>みずほ!J25</f>
        <v>23220</v>
      </c>
      <c r="K25" s="1249" t="str">
        <f>三井住友!I25</f>
        <v>/</v>
      </c>
      <c r="L25" s="1638">
        <f>paypay!H25</f>
        <v>134</v>
      </c>
      <c r="M25" s="1638"/>
      <c r="N25" s="1639">
        <f t="shared" si="1"/>
        <v>26372</v>
      </c>
      <c r="O25" s="1640"/>
    </row>
    <row r="26" spans="1:15" ht="14" hidden="1">
      <c r="A26" s="1231"/>
      <c r="B26" s="1244">
        <v>45770</v>
      </c>
      <c r="C26" s="1248"/>
      <c r="D26" s="1248"/>
      <c r="E26" s="1618"/>
      <c r="F26" s="1618"/>
      <c r="G26" s="1618"/>
      <c r="H26" s="1619">
        <f t="shared" si="0"/>
        <v>0</v>
      </c>
      <c r="I26" s="1249">
        <f t="shared" si="2"/>
        <v>3018</v>
      </c>
      <c r="J26" s="1249">
        <f>みずほ!J26</f>
        <v>20220</v>
      </c>
      <c r="K26" s="1249" t="str">
        <f>三井住友!I26</f>
        <v>/</v>
      </c>
      <c r="L26" s="1638">
        <f>paypay!H26</f>
        <v>1320</v>
      </c>
      <c r="M26" s="1638"/>
      <c r="N26" s="1639">
        <f t="shared" si="1"/>
        <v>24558</v>
      </c>
      <c r="O26" s="1640"/>
    </row>
    <row r="27" spans="1:15" ht="14" hidden="1">
      <c r="A27" s="1231"/>
      <c r="B27" s="1244">
        <v>45771</v>
      </c>
      <c r="C27" s="1248"/>
      <c r="D27" s="1248"/>
      <c r="E27" s="1618"/>
      <c r="F27" s="1618"/>
      <c r="G27" s="1618"/>
      <c r="H27" s="1619">
        <f t="shared" si="0"/>
        <v>0</v>
      </c>
      <c r="I27" s="1249">
        <f t="shared" si="2"/>
        <v>3018</v>
      </c>
      <c r="J27" s="1249">
        <f>みずほ!J27</f>
        <v>20220</v>
      </c>
      <c r="K27" s="1249" t="str">
        <f>三井住友!I27</f>
        <v>/</v>
      </c>
      <c r="L27" s="1638">
        <f>paypay!H27</f>
        <v>0</v>
      </c>
      <c r="M27" s="1638"/>
      <c r="N27" s="1639">
        <f t="shared" si="1"/>
        <v>23238</v>
      </c>
      <c r="O27" s="1640"/>
    </row>
    <row r="28" spans="1:15" ht="14" hidden="1">
      <c r="A28" s="1231"/>
      <c r="B28" s="1244">
        <v>45772</v>
      </c>
      <c r="C28" s="1248"/>
      <c r="D28" s="1248"/>
      <c r="E28" s="1618"/>
      <c r="F28" s="1618"/>
      <c r="G28" s="1618">
        <v>190000</v>
      </c>
      <c r="H28" s="1619">
        <f t="shared" si="0"/>
        <v>190000</v>
      </c>
      <c r="I28" s="1249">
        <f t="shared" si="2"/>
        <v>193018</v>
      </c>
      <c r="J28" s="1249">
        <f>みずほ!J28</f>
        <v>177881</v>
      </c>
      <c r="K28" s="1249" t="str">
        <f>三井住友!I28</f>
        <v>/</v>
      </c>
      <c r="L28" s="1638">
        <f>paypay!H28</f>
        <v>0</v>
      </c>
      <c r="M28" s="1638"/>
      <c r="N28" s="1639">
        <f t="shared" si="1"/>
        <v>370899</v>
      </c>
      <c r="O28" s="1640"/>
    </row>
    <row r="29" spans="1:15" ht="14" hidden="1">
      <c r="A29" s="1231"/>
      <c r="B29" s="1244">
        <v>45773</v>
      </c>
      <c r="C29" s="1248"/>
      <c r="D29" s="1248"/>
      <c r="E29" s="1618"/>
      <c r="F29" s="1618"/>
      <c r="G29" s="1618"/>
      <c r="H29" s="1619">
        <f t="shared" si="0"/>
        <v>0</v>
      </c>
      <c r="I29" s="1249">
        <f t="shared" si="2"/>
        <v>193018</v>
      </c>
      <c r="J29" s="1249">
        <f>みずほ!J29</f>
        <v>172881</v>
      </c>
      <c r="K29" s="1249" t="str">
        <f>三井住友!I29</f>
        <v>/</v>
      </c>
      <c r="L29" s="1638">
        <f>paypay!H29</f>
        <v>2792</v>
      </c>
      <c r="M29" s="1638"/>
      <c r="N29" s="1639">
        <f t="shared" si="1"/>
        <v>368691</v>
      </c>
      <c r="O29" s="1640"/>
    </row>
    <row r="30" spans="1:15" ht="14" hidden="1">
      <c r="A30" s="1231"/>
      <c r="B30" s="1244">
        <v>45774</v>
      </c>
      <c r="C30" s="1248"/>
      <c r="D30" s="1248"/>
      <c r="E30" s="1618"/>
      <c r="F30" s="1618"/>
      <c r="G30" s="1618"/>
      <c r="H30" s="1619">
        <f t="shared" si="0"/>
        <v>0</v>
      </c>
      <c r="I30" s="1249">
        <f t="shared" si="2"/>
        <v>193018</v>
      </c>
      <c r="J30" s="1249">
        <f>みずほ!J30</f>
        <v>171881</v>
      </c>
      <c r="K30" s="1249" t="str">
        <f>三井住友!I30</f>
        <v>/</v>
      </c>
      <c r="L30" s="1638">
        <f>paypay!H30</f>
        <v>996</v>
      </c>
      <c r="M30" s="1638"/>
      <c r="N30" s="1639">
        <f t="shared" si="1"/>
        <v>365895</v>
      </c>
      <c r="O30" s="1640"/>
    </row>
    <row r="31" spans="1:15" ht="14" hidden="1">
      <c r="A31" s="1231"/>
      <c r="B31" s="1244">
        <v>45775</v>
      </c>
      <c r="C31" s="1248"/>
      <c r="D31" s="1248">
        <v>-185000</v>
      </c>
      <c r="E31" s="1618"/>
      <c r="F31" s="1618"/>
      <c r="G31" s="1618"/>
      <c r="H31" s="1619">
        <f t="shared" si="0"/>
        <v>-185000</v>
      </c>
      <c r="I31" s="1249">
        <f t="shared" si="2"/>
        <v>8018</v>
      </c>
      <c r="J31" s="1249">
        <f>みずほ!J31</f>
        <v>112732</v>
      </c>
      <c r="K31" s="1249" t="str">
        <f>三井住友!I31</f>
        <v>/</v>
      </c>
      <c r="L31" s="1638">
        <f>paypay!H31</f>
        <v>452</v>
      </c>
      <c r="M31" s="1638"/>
      <c r="N31" s="1639">
        <f t="shared" si="1"/>
        <v>121202</v>
      </c>
      <c r="O31" s="1640"/>
    </row>
    <row r="32" spans="1:15" ht="14" hidden="1">
      <c r="A32" s="1231"/>
      <c r="B32" s="1244">
        <v>45776</v>
      </c>
      <c r="C32" s="1248"/>
      <c r="D32" s="1248"/>
      <c r="E32" s="1618"/>
      <c r="F32" s="1618"/>
      <c r="G32" s="1618"/>
      <c r="H32" s="1619">
        <f t="shared" si="0"/>
        <v>0</v>
      </c>
      <c r="I32" s="1249">
        <f t="shared" si="2"/>
        <v>8018</v>
      </c>
      <c r="J32" s="1249">
        <f>みずほ!J32</f>
        <v>101400</v>
      </c>
      <c r="K32" s="1249" t="str">
        <f>三井住友!I32</f>
        <v>/</v>
      </c>
      <c r="L32" s="1638">
        <f>paypay!H32</f>
        <v>10384</v>
      </c>
      <c r="M32" s="1638"/>
      <c r="N32" s="1639">
        <f t="shared" si="1"/>
        <v>119802</v>
      </c>
      <c r="O32" s="1640"/>
    </row>
    <row r="33" spans="1:15" ht="14" hidden="1">
      <c r="A33" s="1231"/>
      <c r="B33" s="1259">
        <v>45777</v>
      </c>
      <c r="C33" s="1263"/>
      <c r="D33" s="1263"/>
      <c r="E33" s="1622"/>
      <c r="F33" s="1622"/>
      <c r="G33" s="1622"/>
      <c r="H33" s="1623">
        <f t="shared" si="0"/>
        <v>0</v>
      </c>
      <c r="I33" s="1264">
        <f t="shared" si="2"/>
        <v>8018</v>
      </c>
      <c r="J33" s="1264">
        <f>みずほ!J33</f>
        <v>101400</v>
      </c>
      <c r="K33" s="1264" t="str">
        <f>三井住友!I33</f>
        <v>/</v>
      </c>
      <c r="L33" s="1641">
        <f>paypay!H33</f>
        <v>11271</v>
      </c>
      <c r="M33" s="1641"/>
      <c r="N33" s="1642">
        <f t="shared" si="1"/>
        <v>120689</v>
      </c>
      <c r="O33" s="1640"/>
    </row>
    <row r="34" spans="1:15" ht="14" hidden="1">
      <c r="A34" s="1231"/>
      <c r="B34" s="1244">
        <v>45778</v>
      </c>
      <c r="C34" s="1248"/>
      <c r="D34" s="1248"/>
      <c r="E34" s="1618"/>
      <c r="F34" s="1618"/>
      <c r="G34" s="1618"/>
      <c r="H34" s="1619">
        <f t="shared" si="0"/>
        <v>0</v>
      </c>
      <c r="I34" s="1249">
        <f t="shared" si="2"/>
        <v>8018</v>
      </c>
      <c r="J34" s="1249">
        <f>みずほ!J34</f>
        <v>101400</v>
      </c>
      <c r="K34" s="1249" t="str">
        <f>三井住友!I34</f>
        <v>/</v>
      </c>
      <c r="L34" s="1638">
        <f>paypay!H34</f>
        <v>18812</v>
      </c>
      <c r="M34" s="1638"/>
      <c r="N34" s="1639">
        <f t="shared" si="1"/>
        <v>128230</v>
      </c>
      <c r="O34" s="1640"/>
    </row>
    <row r="35" spans="1:15" ht="14" hidden="1">
      <c r="A35" s="1231"/>
      <c r="B35" s="1244">
        <v>45779</v>
      </c>
      <c r="C35" s="1248"/>
      <c r="D35" s="1248"/>
      <c r="E35" s="1618"/>
      <c r="F35" s="1618"/>
      <c r="G35" s="1618"/>
      <c r="H35" s="1619">
        <f t="shared" si="0"/>
        <v>0</v>
      </c>
      <c r="I35" s="1249">
        <f t="shared" si="2"/>
        <v>8018</v>
      </c>
      <c r="J35" s="1249">
        <f>みずほ!J35</f>
        <v>101400</v>
      </c>
      <c r="K35" s="1249" t="str">
        <f>三井住友!I35</f>
        <v>/</v>
      </c>
      <c r="L35" s="1638">
        <f>paypay!H35</f>
        <v>11899</v>
      </c>
      <c r="M35" s="1638"/>
      <c r="N35" s="1639">
        <f t="shared" si="1"/>
        <v>121317</v>
      </c>
      <c r="O35" s="1640"/>
    </row>
    <row r="36" spans="1:15" ht="14" hidden="1">
      <c r="A36" s="1231"/>
      <c r="B36" s="1244">
        <v>45780</v>
      </c>
      <c r="C36" s="1248">
        <v>-8018</v>
      </c>
      <c r="D36" s="1248"/>
      <c r="E36" s="1618"/>
      <c r="F36" s="1618"/>
      <c r="G36" s="1618"/>
      <c r="H36" s="1619">
        <f t="shared" si="0"/>
        <v>-8018</v>
      </c>
      <c r="I36" s="1249">
        <f t="shared" si="2"/>
        <v>0</v>
      </c>
      <c r="J36" s="1249">
        <f>みずほ!J36</f>
        <v>101400</v>
      </c>
      <c r="K36" s="1249" t="str">
        <f>三井住友!I36</f>
        <v>/</v>
      </c>
      <c r="L36" s="1638">
        <f>paypay!H36</f>
        <v>18</v>
      </c>
      <c r="M36" s="1638"/>
      <c r="N36" s="1639">
        <f t="shared" si="1"/>
        <v>101418</v>
      </c>
      <c r="O36" s="1640"/>
    </row>
    <row r="37" spans="1:15" ht="14" hidden="1">
      <c r="A37" s="1231"/>
      <c r="B37" s="1244">
        <v>45781</v>
      </c>
      <c r="C37" s="1248"/>
      <c r="D37" s="1248"/>
      <c r="E37" s="1618"/>
      <c r="F37" s="1618"/>
      <c r="G37" s="1618"/>
      <c r="H37" s="1619">
        <f t="shared" si="0"/>
        <v>0</v>
      </c>
      <c r="I37" s="1249">
        <f t="shared" si="2"/>
        <v>0</v>
      </c>
      <c r="J37" s="1249">
        <f>みずほ!J37</f>
        <v>98400</v>
      </c>
      <c r="K37" s="1249" t="str">
        <f>三井住友!I37</f>
        <v>/</v>
      </c>
      <c r="L37" s="1638">
        <f>paypay!H37</f>
        <v>1577</v>
      </c>
      <c r="M37" s="1638"/>
      <c r="N37" s="1639">
        <f t="shared" si="1"/>
        <v>99977</v>
      </c>
      <c r="O37" s="1640"/>
    </row>
    <row r="38" spans="1:15" ht="14" hidden="1">
      <c r="A38" s="1231"/>
      <c r="B38" s="1244">
        <v>45782</v>
      </c>
      <c r="C38" s="1248"/>
      <c r="D38" s="1248"/>
      <c r="E38" s="1618"/>
      <c r="F38" s="1618"/>
      <c r="G38" s="1618"/>
      <c r="H38" s="1619">
        <f t="shared" si="0"/>
        <v>0</v>
      </c>
      <c r="I38" s="1249">
        <f t="shared" si="2"/>
        <v>0</v>
      </c>
      <c r="J38" s="1249">
        <f>みずほ!J38</f>
        <v>96400</v>
      </c>
      <c r="K38" s="1249" t="str">
        <f>三井住友!I38</f>
        <v>/</v>
      </c>
      <c r="L38" s="1638">
        <f>paypay!H38</f>
        <v>797</v>
      </c>
      <c r="M38" s="1638"/>
      <c r="N38" s="1639">
        <f t="shared" si="1"/>
        <v>97197</v>
      </c>
      <c r="O38" s="1640"/>
    </row>
    <row r="39" spans="1:15" ht="14" hidden="1">
      <c r="A39" s="1231"/>
      <c r="B39" s="1244">
        <v>45783</v>
      </c>
      <c r="C39" s="1248"/>
      <c r="D39" s="1248"/>
      <c r="E39" s="1618"/>
      <c r="F39" s="1618"/>
      <c r="G39" s="1618"/>
      <c r="H39" s="1619">
        <f t="shared" si="0"/>
        <v>0</v>
      </c>
      <c r="I39" s="1249">
        <f t="shared" si="2"/>
        <v>0</v>
      </c>
      <c r="J39" s="1249">
        <f>みずほ!J39</f>
        <v>91400</v>
      </c>
      <c r="K39" s="1249" t="str">
        <f>三井住友!I39</f>
        <v>/</v>
      </c>
      <c r="L39" s="1638">
        <f>paypay!H39</f>
        <v>3252</v>
      </c>
      <c r="M39" s="1638"/>
      <c r="N39" s="1639">
        <f t="shared" si="1"/>
        <v>94652</v>
      </c>
      <c r="O39" s="1640"/>
    </row>
    <row r="40" spans="1:15" ht="14" hidden="1">
      <c r="A40" s="1231"/>
      <c r="B40" s="1244">
        <v>45784</v>
      </c>
      <c r="C40" s="1248"/>
      <c r="D40" s="1248"/>
      <c r="E40" s="1618"/>
      <c r="F40" s="1618"/>
      <c r="G40" s="1618"/>
      <c r="H40" s="1619">
        <f t="shared" si="0"/>
        <v>0</v>
      </c>
      <c r="I40" s="1249">
        <f t="shared" si="2"/>
        <v>0</v>
      </c>
      <c r="J40" s="1249">
        <f>みずほ!J40</f>
        <v>80000</v>
      </c>
      <c r="K40" s="1249" t="str">
        <f>三井住友!I40</f>
        <v>/</v>
      </c>
      <c r="L40" s="1638">
        <f>paypay!H40</f>
        <v>3252</v>
      </c>
      <c r="M40" s="1638"/>
      <c r="N40" s="1639">
        <f t="shared" si="1"/>
        <v>83252</v>
      </c>
      <c r="O40" s="1640"/>
    </row>
    <row r="41" spans="1:15" ht="14" hidden="1">
      <c r="A41" s="1231"/>
      <c r="B41" s="1244">
        <v>45785</v>
      </c>
      <c r="C41" s="1248"/>
      <c r="D41" s="1248"/>
      <c r="E41" s="1618"/>
      <c r="F41" s="1618"/>
      <c r="G41" s="1618"/>
      <c r="H41" s="1619">
        <f t="shared" si="0"/>
        <v>0</v>
      </c>
      <c r="I41" s="1249">
        <f t="shared" si="2"/>
        <v>0</v>
      </c>
      <c r="J41" s="1249">
        <f>みずほ!J41</f>
        <v>80000</v>
      </c>
      <c r="K41" s="1249" t="str">
        <f>三井住友!I41</f>
        <v>/</v>
      </c>
      <c r="L41" s="1638">
        <f>paypay!H41</f>
        <v>2802</v>
      </c>
      <c r="M41" s="1638"/>
      <c r="N41" s="1639">
        <f t="shared" si="1"/>
        <v>82802</v>
      </c>
      <c r="O41" s="1640"/>
    </row>
    <row r="42" spans="1:15" ht="14" hidden="1">
      <c r="A42" s="1231"/>
      <c r="B42" s="1244">
        <v>45786</v>
      </c>
      <c r="C42" s="1248"/>
      <c r="D42" s="1248"/>
      <c r="E42" s="1618"/>
      <c r="F42" s="1618"/>
      <c r="G42" s="1618"/>
      <c r="H42" s="1619">
        <f t="shared" si="0"/>
        <v>0</v>
      </c>
      <c r="I42" s="1249">
        <f t="shared" si="2"/>
        <v>0</v>
      </c>
      <c r="J42" s="1249">
        <f>みずほ!J42</f>
        <v>89463</v>
      </c>
      <c r="K42" s="1249" t="str">
        <f>三井住友!I42</f>
        <v>/</v>
      </c>
      <c r="L42" s="1638">
        <f>paypay!H42</f>
        <v>1942</v>
      </c>
      <c r="M42" s="1638"/>
      <c r="N42" s="1639">
        <f t="shared" si="1"/>
        <v>91405</v>
      </c>
      <c r="O42" s="1640"/>
    </row>
    <row r="43" spans="1:15" ht="14" hidden="1">
      <c r="A43" s="1231"/>
      <c r="B43" s="1244">
        <v>45787</v>
      </c>
      <c r="C43" s="1248"/>
      <c r="D43" s="1248"/>
      <c r="E43" s="1618"/>
      <c r="F43" s="1618"/>
      <c r="G43" s="1618"/>
      <c r="H43" s="1619">
        <f t="shared" si="0"/>
        <v>0</v>
      </c>
      <c r="I43" s="1249">
        <f t="shared" si="2"/>
        <v>0</v>
      </c>
      <c r="J43" s="1249">
        <f>みずほ!J43</f>
        <v>89463</v>
      </c>
      <c r="K43" s="1249" t="str">
        <f>三井住友!I43</f>
        <v>/</v>
      </c>
      <c r="L43" s="1638">
        <f>paypay!H43</f>
        <v>381</v>
      </c>
      <c r="M43" s="1638"/>
      <c r="N43" s="1639">
        <f t="shared" si="1"/>
        <v>89844</v>
      </c>
      <c r="O43" s="1640"/>
    </row>
    <row r="44" spans="1:15" ht="14" hidden="1">
      <c r="A44" s="1231"/>
      <c r="B44" s="1244">
        <v>45788</v>
      </c>
      <c r="C44" s="1248"/>
      <c r="D44" s="1248">
        <v>-172352</v>
      </c>
      <c r="E44" s="1643">
        <v>230000</v>
      </c>
      <c r="F44" s="1618"/>
      <c r="G44" s="1618"/>
      <c r="H44" s="1619">
        <f t="shared" si="0"/>
        <v>57648</v>
      </c>
      <c r="I44" s="1249">
        <f t="shared" si="2"/>
        <v>57648</v>
      </c>
      <c r="J44" s="1249">
        <f>みずほ!J44</f>
        <v>89463</v>
      </c>
      <c r="K44" s="1249" t="str">
        <f>三井住友!I44</f>
        <v>/</v>
      </c>
      <c r="L44" s="1638">
        <f>paypay!H44</f>
        <v>18887</v>
      </c>
      <c r="M44" s="1638"/>
      <c r="N44" s="1639">
        <f t="shared" si="1"/>
        <v>165998</v>
      </c>
      <c r="O44" s="1640"/>
    </row>
    <row r="45" spans="1:15" ht="14" hidden="1">
      <c r="A45" s="1231"/>
      <c r="B45" s="1244">
        <v>45789</v>
      </c>
      <c r="C45" s="1248"/>
      <c r="D45" s="1248">
        <v>-10154</v>
      </c>
      <c r="E45" s="1618"/>
      <c r="F45" s="1618"/>
      <c r="G45" s="1618"/>
      <c r="H45" s="1619">
        <f t="shared" si="0"/>
        <v>-10154</v>
      </c>
      <c r="I45" s="1249">
        <f t="shared" si="2"/>
        <v>47494</v>
      </c>
      <c r="J45" s="1249">
        <f>みずほ!J45</f>
        <v>89463</v>
      </c>
      <c r="K45" s="1249" t="str">
        <f>三井住友!I45</f>
        <v>/</v>
      </c>
      <c r="L45" s="1638">
        <f>paypay!H45</f>
        <v>21887</v>
      </c>
      <c r="M45" s="1638"/>
      <c r="N45" s="1639">
        <f t="shared" si="1"/>
        <v>158844</v>
      </c>
      <c r="O45" s="1640"/>
    </row>
    <row r="46" spans="1:15" ht="14" hidden="1">
      <c r="A46" s="1231"/>
      <c r="B46" s="1244">
        <v>45790</v>
      </c>
      <c r="C46" s="1248"/>
      <c r="D46" s="1248"/>
      <c r="E46" s="1618"/>
      <c r="F46" s="1618"/>
      <c r="G46" s="1618"/>
      <c r="H46" s="1619">
        <f t="shared" si="0"/>
        <v>0</v>
      </c>
      <c r="I46" s="1249">
        <f t="shared" si="2"/>
        <v>47494</v>
      </c>
      <c r="J46" s="1249">
        <f>みずほ!J46</f>
        <v>89463</v>
      </c>
      <c r="K46" s="1249" t="str">
        <f>三井住友!I46</f>
        <v>/</v>
      </c>
      <c r="L46" s="1638">
        <f>paypay!H46</f>
        <v>14670</v>
      </c>
      <c r="M46" s="1638"/>
      <c r="N46" s="1639">
        <f t="shared" si="1"/>
        <v>151627</v>
      </c>
      <c r="O46" s="1640"/>
    </row>
    <row r="47" spans="1:15" ht="14" hidden="1">
      <c r="A47" s="1231"/>
      <c r="B47" s="1244">
        <v>45791</v>
      </c>
      <c r="C47" s="1248"/>
      <c r="D47" s="1248"/>
      <c r="E47" s="1618"/>
      <c r="F47" s="1618"/>
      <c r="G47" s="1618"/>
      <c r="H47" s="1619">
        <f t="shared" si="0"/>
        <v>0</v>
      </c>
      <c r="I47" s="1249">
        <f t="shared" si="2"/>
        <v>47494</v>
      </c>
      <c r="J47" s="1249">
        <f>みずほ!J47</f>
        <v>89463</v>
      </c>
      <c r="K47" s="1249" t="str">
        <f>三井住友!I47</f>
        <v>/</v>
      </c>
      <c r="L47" s="1638">
        <f>paypay!H47</f>
        <v>14024</v>
      </c>
      <c r="M47" s="1638"/>
      <c r="N47" s="1639">
        <f t="shared" si="1"/>
        <v>150981</v>
      </c>
      <c r="O47" s="1640"/>
    </row>
    <row r="48" spans="1:15" ht="14" hidden="1">
      <c r="A48" s="1231"/>
      <c r="B48" s="1244">
        <v>45792</v>
      </c>
      <c r="C48" s="1248"/>
      <c r="D48" s="1248"/>
      <c r="E48" s="1618"/>
      <c r="F48" s="1618"/>
      <c r="G48" s="1618"/>
      <c r="H48" s="1619">
        <f t="shared" si="0"/>
        <v>0</v>
      </c>
      <c r="I48" s="1249">
        <f t="shared" si="2"/>
        <v>47494</v>
      </c>
      <c r="J48" s="1249">
        <f>みずほ!J48</f>
        <v>148465</v>
      </c>
      <c r="K48" s="1249" t="str">
        <f>三井住友!I48</f>
        <v>/</v>
      </c>
      <c r="L48" s="1638">
        <f>paypay!H48</f>
        <v>12424</v>
      </c>
      <c r="M48" s="1638"/>
      <c r="N48" s="1639">
        <f t="shared" si="1"/>
        <v>208383</v>
      </c>
      <c r="O48" s="1640"/>
    </row>
    <row r="49" spans="1:15" ht="14" hidden="1">
      <c r="A49" s="1231"/>
      <c r="B49" s="1244">
        <v>45793</v>
      </c>
      <c r="C49" s="1248"/>
      <c r="D49" s="1248"/>
      <c r="E49" s="1618"/>
      <c r="F49" s="1618"/>
      <c r="G49" s="1618"/>
      <c r="H49" s="1619">
        <f t="shared" si="0"/>
        <v>0</v>
      </c>
      <c r="I49" s="1249">
        <f t="shared" si="2"/>
        <v>47494</v>
      </c>
      <c r="J49" s="1249">
        <f>みずほ!J49</f>
        <v>148465</v>
      </c>
      <c r="K49" s="1249" t="str">
        <f>三井住友!I49</f>
        <v>/</v>
      </c>
      <c r="L49" s="1638">
        <f>paypay!H49</f>
        <v>8642</v>
      </c>
      <c r="M49" s="1638"/>
      <c r="N49" s="1639">
        <f t="shared" si="1"/>
        <v>204601</v>
      </c>
      <c r="O49" s="1640"/>
    </row>
    <row r="50" spans="1:15" ht="14" hidden="1">
      <c r="A50" s="1231"/>
      <c r="B50" s="1244">
        <v>45794</v>
      </c>
      <c r="C50" s="1248"/>
      <c r="D50" s="1248"/>
      <c r="E50" s="1618"/>
      <c r="F50" s="1618"/>
      <c r="G50" s="1618"/>
      <c r="H50" s="1619">
        <f t="shared" si="0"/>
        <v>0</v>
      </c>
      <c r="I50" s="1249">
        <f t="shared" si="2"/>
        <v>47494</v>
      </c>
      <c r="J50" s="1249">
        <f>みずほ!J50</f>
        <v>148465</v>
      </c>
      <c r="K50" s="1249" t="str">
        <f>三井住友!I50</f>
        <v>/</v>
      </c>
      <c r="L50" s="1638">
        <f>paypay!H50</f>
        <v>4626</v>
      </c>
      <c r="M50" s="1638"/>
      <c r="N50" s="1639">
        <f t="shared" si="1"/>
        <v>200585</v>
      </c>
      <c r="O50" s="1640"/>
    </row>
    <row r="51" spans="1:15" ht="14" hidden="1">
      <c r="A51" s="1231"/>
      <c r="B51" s="1244">
        <v>45795</v>
      </c>
      <c r="C51" s="1248"/>
      <c r="D51" s="1248"/>
      <c r="E51" s="1618"/>
      <c r="F51" s="1618"/>
      <c r="G51" s="1618"/>
      <c r="H51" s="1619">
        <f t="shared" si="0"/>
        <v>0</v>
      </c>
      <c r="I51" s="1249">
        <f t="shared" si="2"/>
        <v>47494</v>
      </c>
      <c r="J51" s="1249">
        <f>みずほ!J51</f>
        <v>160465</v>
      </c>
      <c r="K51" s="1249" t="str">
        <f>三井住友!I51</f>
        <v>/</v>
      </c>
      <c r="L51" s="1638">
        <f>paypay!H51</f>
        <v>3741</v>
      </c>
      <c r="M51" s="1638"/>
      <c r="N51" s="1639">
        <f t="shared" si="1"/>
        <v>211700</v>
      </c>
      <c r="O51" s="1640"/>
    </row>
    <row r="52" spans="1:15" ht="14" hidden="1">
      <c r="A52" s="1231"/>
      <c r="B52" s="1244">
        <v>45796</v>
      </c>
      <c r="C52" s="1248"/>
      <c r="D52" s="1248"/>
      <c r="E52" s="1618"/>
      <c r="F52" s="1618"/>
      <c r="G52" s="1618"/>
      <c r="H52" s="1619">
        <f t="shared" si="0"/>
        <v>0</v>
      </c>
      <c r="I52" s="1249">
        <f t="shared" si="2"/>
        <v>47494</v>
      </c>
      <c r="J52" s="1249">
        <f>みずほ!J52</f>
        <v>160465</v>
      </c>
      <c r="K52" s="1249" t="str">
        <f>三井住友!I52</f>
        <v>/</v>
      </c>
      <c r="L52" s="1638">
        <f>paypay!H52</f>
        <v>2302</v>
      </c>
      <c r="M52" s="1638"/>
      <c r="N52" s="1639">
        <f t="shared" si="1"/>
        <v>210261</v>
      </c>
      <c r="O52" s="1640"/>
    </row>
    <row r="53" spans="1:15" ht="14" hidden="1">
      <c r="A53" s="1231"/>
      <c r="B53" s="1244">
        <v>45797</v>
      </c>
      <c r="C53" s="1248"/>
      <c r="D53" s="1248"/>
      <c r="E53" s="1618"/>
      <c r="F53" s="1618"/>
      <c r="G53" s="1618"/>
      <c r="H53" s="1619">
        <f t="shared" si="0"/>
        <v>0</v>
      </c>
      <c r="I53" s="1249">
        <f t="shared" si="2"/>
        <v>47494</v>
      </c>
      <c r="J53" s="1249">
        <f>みずほ!J53</f>
        <v>160465</v>
      </c>
      <c r="K53" s="1249" t="str">
        <f>三井住友!I53</f>
        <v>/</v>
      </c>
      <c r="L53" s="1638">
        <f>paypay!H53</f>
        <v>754</v>
      </c>
      <c r="M53" s="1638"/>
      <c r="N53" s="1639">
        <f t="shared" si="1"/>
        <v>208713</v>
      </c>
      <c r="O53" s="1640"/>
    </row>
    <row r="54" spans="1:15" ht="14" hidden="1">
      <c r="A54" s="1231"/>
      <c r="B54" s="1244">
        <v>45798</v>
      </c>
      <c r="C54" s="1248"/>
      <c r="D54" s="1248"/>
      <c r="E54" s="1618"/>
      <c r="F54" s="1618"/>
      <c r="G54" s="1618"/>
      <c r="H54" s="1619">
        <f t="shared" si="0"/>
        <v>0</v>
      </c>
      <c r="I54" s="1249">
        <f t="shared" si="2"/>
        <v>47494</v>
      </c>
      <c r="J54" s="1249">
        <f>みずほ!J54</f>
        <v>160465</v>
      </c>
      <c r="K54" s="1249" t="str">
        <f>三井住友!I54</f>
        <v>/</v>
      </c>
      <c r="L54" s="1638">
        <f>paypay!H54</f>
        <v>754</v>
      </c>
      <c r="M54" s="1638"/>
      <c r="N54" s="1639">
        <f t="shared" si="1"/>
        <v>208713</v>
      </c>
      <c r="O54" s="1640"/>
    </row>
    <row r="55" spans="1:15" ht="14" hidden="1">
      <c r="A55" s="1231"/>
      <c r="B55" s="1244">
        <v>45799</v>
      </c>
      <c r="C55" s="1248"/>
      <c r="D55" s="1248"/>
      <c r="E55" s="1618"/>
      <c r="F55" s="1618"/>
      <c r="G55" s="1618"/>
      <c r="H55" s="1619">
        <f t="shared" si="0"/>
        <v>0</v>
      </c>
      <c r="I55" s="1249">
        <f t="shared" si="2"/>
        <v>47494</v>
      </c>
      <c r="J55" s="1249">
        <f>みずほ!J55</f>
        <v>160465</v>
      </c>
      <c r="K55" s="1249" t="str">
        <f>三井住友!I55</f>
        <v>/</v>
      </c>
      <c r="L55" s="1638">
        <f>paypay!H55</f>
        <v>90</v>
      </c>
      <c r="M55" s="1638"/>
      <c r="N55" s="1639">
        <f t="shared" si="1"/>
        <v>208049</v>
      </c>
      <c r="O55" s="1640"/>
    </row>
    <row r="56" spans="1:15" ht="14" hidden="1">
      <c r="A56" s="1231"/>
      <c r="B56" s="1244">
        <v>45800</v>
      </c>
      <c r="C56" s="1248"/>
      <c r="D56" s="1248">
        <v>-7219</v>
      </c>
      <c r="E56" s="1618"/>
      <c r="F56" s="1618"/>
      <c r="G56" s="1618">
        <v>300000</v>
      </c>
      <c r="H56" s="1619">
        <f t="shared" si="0"/>
        <v>292781</v>
      </c>
      <c r="I56" s="1249">
        <f t="shared" si="2"/>
        <v>340275</v>
      </c>
      <c r="J56" s="1249">
        <f>みずほ!J56</f>
        <v>112099</v>
      </c>
      <c r="K56" s="1249" t="str">
        <f>三井住友!I56</f>
        <v>/</v>
      </c>
      <c r="L56" s="1638">
        <f>paypay!H56</f>
        <v>90</v>
      </c>
      <c r="M56" s="1638"/>
      <c r="N56" s="1639">
        <f t="shared" si="1"/>
        <v>452464</v>
      </c>
      <c r="O56" s="1640"/>
    </row>
    <row r="57" spans="1:15" ht="14" hidden="1">
      <c r="A57" s="1231"/>
      <c r="B57" s="1244">
        <v>45801</v>
      </c>
      <c r="C57" s="1248"/>
      <c r="D57" s="1248"/>
      <c r="E57" s="1618"/>
      <c r="F57" s="1618"/>
      <c r="G57" s="1618"/>
      <c r="H57" s="1619">
        <f t="shared" si="0"/>
        <v>0</v>
      </c>
      <c r="I57" s="1249">
        <f t="shared" si="2"/>
        <v>340275</v>
      </c>
      <c r="J57" s="1249">
        <f>みずほ!J57</f>
        <v>110000</v>
      </c>
      <c r="K57" s="1249" t="str">
        <f>三井住友!I57</f>
        <v>/</v>
      </c>
      <c r="L57" s="1638">
        <f>paypay!H57</f>
        <v>1239</v>
      </c>
      <c r="M57" s="1638"/>
      <c r="N57" s="1639">
        <f t="shared" si="1"/>
        <v>451514</v>
      </c>
      <c r="O57" s="1640"/>
    </row>
    <row r="58" spans="1:15" ht="14" hidden="1">
      <c r="A58" s="1231"/>
      <c r="B58" s="1244">
        <v>45802</v>
      </c>
      <c r="C58" s="1248"/>
      <c r="D58" s="1248"/>
      <c r="E58" s="1618"/>
      <c r="F58" s="1618"/>
      <c r="G58" s="1618"/>
      <c r="H58" s="1619">
        <f t="shared" si="0"/>
        <v>0</v>
      </c>
      <c r="I58" s="1249">
        <f t="shared" si="2"/>
        <v>340275</v>
      </c>
      <c r="J58" s="1249">
        <f>みずほ!J58</f>
        <v>100000</v>
      </c>
      <c r="K58" s="1249" t="str">
        <f>三井住友!I58</f>
        <v>/</v>
      </c>
      <c r="L58" s="1638">
        <f>paypay!H58</f>
        <v>7486</v>
      </c>
      <c r="M58" s="1638"/>
      <c r="N58" s="1639">
        <f t="shared" si="1"/>
        <v>447761</v>
      </c>
      <c r="O58" s="1640"/>
    </row>
    <row r="59" spans="1:15" ht="14" hidden="1">
      <c r="A59" s="1231"/>
      <c r="B59" s="1244">
        <v>45803</v>
      </c>
      <c r="C59" s="1248"/>
      <c r="D59" s="1248"/>
      <c r="E59" s="1618"/>
      <c r="F59" s="1618"/>
      <c r="G59" s="1618"/>
      <c r="H59" s="1619">
        <f t="shared" si="0"/>
        <v>0</v>
      </c>
      <c r="I59" s="1249">
        <f t="shared" si="2"/>
        <v>340275</v>
      </c>
      <c r="J59" s="1249">
        <f>みずほ!J59</f>
        <v>100000</v>
      </c>
      <c r="K59" s="1249" t="str">
        <f>三井住友!I59</f>
        <v>/</v>
      </c>
      <c r="L59" s="1638">
        <f>paypay!H59</f>
        <v>6606</v>
      </c>
      <c r="M59" s="1638"/>
      <c r="N59" s="1639">
        <f t="shared" si="1"/>
        <v>446881</v>
      </c>
      <c r="O59" s="1640"/>
    </row>
    <row r="60" spans="1:15" ht="14" hidden="1">
      <c r="A60" s="1231"/>
      <c r="B60" s="1244">
        <v>45804</v>
      </c>
      <c r="C60" s="1248"/>
      <c r="D60" s="1621">
        <v>-287000</v>
      </c>
      <c r="E60" s="1618"/>
      <c r="F60" s="1618"/>
      <c r="G60" s="1618"/>
      <c r="H60" s="1619">
        <f t="shared" si="0"/>
        <v>-287000</v>
      </c>
      <c r="I60" s="1249">
        <f t="shared" si="2"/>
        <v>53275</v>
      </c>
      <c r="J60" s="1249">
        <f>みずほ!J60</f>
        <v>100000</v>
      </c>
      <c r="K60" s="1249" t="str">
        <f>三井住友!I60</f>
        <v>/</v>
      </c>
      <c r="L60" s="1638">
        <f>paypay!H60</f>
        <v>3163</v>
      </c>
      <c r="M60" s="1638"/>
      <c r="N60" s="1639">
        <f t="shared" si="1"/>
        <v>156438</v>
      </c>
      <c r="O60" s="1640"/>
    </row>
    <row r="61" spans="1:15" ht="14" hidden="1">
      <c r="A61" s="1231"/>
      <c r="B61" s="1244">
        <v>45805</v>
      </c>
      <c r="C61" s="1248"/>
      <c r="D61" s="1248"/>
      <c r="E61" s="1618"/>
      <c r="F61" s="1618"/>
      <c r="G61" s="1618"/>
      <c r="H61" s="1619">
        <f t="shared" si="0"/>
        <v>0</v>
      </c>
      <c r="I61" s="1249">
        <f t="shared" si="2"/>
        <v>53275</v>
      </c>
      <c r="J61" s="1249">
        <f>みずほ!J61</f>
        <v>120380</v>
      </c>
      <c r="K61" s="1249" t="str">
        <f>三井住友!I61</f>
        <v>/</v>
      </c>
      <c r="L61" s="1638">
        <f>paypay!H61</f>
        <v>870</v>
      </c>
      <c r="M61" s="1638"/>
      <c r="N61" s="1639">
        <f t="shared" si="1"/>
        <v>174525</v>
      </c>
      <c r="O61" s="1640"/>
    </row>
    <row r="62" spans="1:15" ht="14" hidden="1">
      <c r="A62" s="1231"/>
      <c r="B62" s="1244">
        <v>45806</v>
      </c>
      <c r="C62" s="1248"/>
      <c r="D62" s="1248"/>
      <c r="E62" s="1618"/>
      <c r="F62" s="1618"/>
      <c r="G62" s="1618"/>
      <c r="H62" s="1619">
        <f t="shared" si="0"/>
        <v>0</v>
      </c>
      <c r="I62" s="1249">
        <f t="shared" si="2"/>
        <v>53275</v>
      </c>
      <c r="J62" s="1249">
        <f>みずほ!J62</f>
        <v>120380</v>
      </c>
      <c r="K62" s="1249" t="str">
        <f>三井住友!I62</f>
        <v>/</v>
      </c>
      <c r="L62" s="1638">
        <f>paypay!H62</f>
        <v>870</v>
      </c>
      <c r="M62" s="1638"/>
      <c r="N62" s="1639">
        <f t="shared" si="1"/>
        <v>174525</v>
      </c>
      <c r="O62" s="1640"/>
    </row>
    <row r="63" spans="1:15" ht="14" hidden="1">
      <c r="A63" s="1231"/>
      <c r="B63" s="1244">
        <v>45807</v>
      </c>
      <c r="C63" s="1248"/>
      <c r="D63" s="1248"/>
      <c r="E63" s="1618"/>
      <c r="F63" s="1618"/>
      <c r="G63" s="1618"/>
      <c r="H63" s="1619">
        <f t="shared" si="0"/>
        <v>0</v>
      </c>
      <c r="I63" s="1249">
        <f t="shared" si="2"/>
        <v>53275</v>
      </c>
      <c r="J63" s="1249">
        <f>みずほ!J63</f>
        <v>110380</v>
      </c>
      <c r="K63" s="1249" t="str">
        <f>三井住友!I63</f>
        <v>/</v>
      </c>
      <c r="L63" s="1638">
        <f>paypay!H63</f>
        <v>10427</v>
      </c>
      <c r="M63" s="1638"/>
      <c r="N63" s="1639">
        <f t="shared" si="1"/>
        <v>174082</v>
      </c>
      <c r="O63" s="1640"/>
    </row>
    <row r="64" spans="1:15" ht="14" hidden="1">
      <c r="A64" s="1231"/>
      <c r="B64" s="1259">
        <v>45808</v>
      </c>
      <c r="C64" s="1263"/>
      <c r="D64" s="1263"/>
      <c r="E64" s="1622"/>
      <c r="F64" s="1622"/>
      <c r="G64" s="1622"/>
      <c r="H64" s="1623">
        <f t="shared" si="0"/>
        <v>0</v>
      </c>
      <c r="I64" s="1264">
        <f t="shared" si="2"/>
        <v>53275</v>
      </c>
      <c r="J64" s="1264">
        <f>みずほ!J64</f>
        <v>110380</v>
      </c>
      <c r="K64" s="1249" t="str">
        <f>三井住友!I64</f>
        <v>/</v>
      </c>
      <c r="L64" s="1641">
        <f>paypay!H64</f>
        <v>2276</v>
      </c>
      <c r="M64" s="1641"/>
      <c r="N64" s="1642">
        <f t="shared" si="1"/>
        <v>165931</v>
      </c>
      <c r="O64" s="1640"/>
    </row>
    <row r="65" spans="1:15" ht="14" hidden="1">
      <c r="A65" s="1231"/>
      <c r="B65" s="1244">
        <v>45809</v>
      </c>
      <c r="C65" s="1248"/>
      <c r="D65" s="1248"/>
      <c r="E65" s="1618"/>
      <c r="F65" s="1618"/>
      <c r="G65" s="1618"/>
      <c r="H65" s="1619">
        <f t="shared" si="0"/>
        <v>0</v>
      </c>
      <c r="I65" s="1249">
        <f t="shared" si="2"/>
        <v>53275</v>
      </c>
      <c r="J65" s="1249">
        <f>みずほ!J65</f>
        <v>340380</v>
      </c>
      <c r="K65" s="1625" t="str">
        <f>三井住友!I65</f>
        <v>/</v>
      </c>
      <c r="L65" s="1638">
        <f>paypay!H65</f>
        <v>2276</v>
      </c>
      <c r="M65" s="1638"/>
      <c r="N65" s="1639">
        <f t="shared" si="1"/>
        <v>395931</v>
      </c>
      <c r="O65" s="1640"/>
    </row>
    <row r="66" spans="1:15" ht="14" hidden="1">
      <c r="A66" s="1231"/>
      <c r="B66" s="1244">
        <v>45810</v>
      </c>
      <c r="C66" s="1248"/>
      <c r="D66" s="1248"/>
      <c r="E66" s="1618"/>
      <c r="F66" s="1618"/>
      <c r="G66" s="1618"/>
      <c r="H66" s="1619">
        <f t="shared" si="0"/>
        <v>0</v>
      </c>
      <c r="I66" s="1249">
        <f t="shared" si="2"/>
        <v>53275</v>
      </c>
      <c r="J66" s="1249">
        <f>みずほ!J66</f>
        <v>340380</v>
      </c>
      <c r="K66" s="1249" t="str">
        <f>三井住友!I66</f>
        <v>/</v>
      </c>
      <c r="L66" s="1638">
        <f>paypay!H66</f>
        <v>2276</v>
      </c>
      <c r="M66" s="1638"/>
      <c r="N66" s="1639">
        <f t="shared" si="1"/>
        <v>395931</v>
      </c>
      <c r="O66" s="1640"/>
    </row>
    <row r="67" spans="1:15" ht="14" hidden="1">
      <c r="A67" s="1231"/>
      <c r="B67" s="1244">
        <v>45811</v>
      </c>
      <c r="C67" s="1248"/>
      <c r="D67" s="1248"/>
      <c r="E67" s="1618"/>
      <c r="F67" s="1618"/>
      <c r="G67" s="1618">
        <v>200000</v>
      </c>
      <c r="H67" s="1619">
        <f t="shared" si="0"/>
        <v>200000</v>
      </c>
      <c r="I67" s="1249">
        <f t="shared" si="2"/>
        <v>253275</v>
      </c>
      <c r="J67" s="1249">
        <f>みずほ!J67</f>
        <v>140270</v>
      </c>
      <c r="K67" s="1249" t="str">
        <f>三井住友!I67</f>
        <v>/</v>
      </c>
      <c r="L67" s="1638">
        <f>paypay!H67</f>
        <v>2276</v>
      </c>
      <c r="M67" s="1638"/>
      <c r="N67" s="1639">
        <f t="shared" si="1"/>
        <v>395821</v>
      </c>
      <c r="O67" s="1640"/>
    </row>
    <row r="68" spans="1:15" ht="14" hidden="1">
      <c r="A68" s="1231"/>
      <c r="B68" s="1244">
        <v>45812</v>
      </c>
      <c r="C68" s="1248"/>
      <c r="D68" s="1248"/>
      <c r="E68" s="1618"/>
      <c r="F68" s="1618"/>
      <c r="G68" s="1618"/>
      <c r="H68" s="1619">
        <f t="shared" si="0"/>
        <v>0</v>
      </c>
      <c r="I68" s="1249">
        <f t="shared" si="2"/>
        <v>253275</v>
      </c>
      <c r="J68" s="1249">
        <f>みずほ!J68</f>
        <v>140270</v>
      </c>
      <c r="K68" s="1249" t="str">
        <f>三井住友!I68</f>
        <v>/</v>
      </c>
      <c r="L68" s="1638">
        <f>paypay!H68</f>
        <v>1972</v>
      </c>
      <c r="M68" s="1638"/>
      <c r="N68" s="1639">
        <f t="shared" si="1"/>
        <v>395517</v>
      </c>
      <c r="O68" s="1640"/>
    </row>
    <row r="69" spans="1:15" ht="14" hidden="1">
      <c r="A69" s="1231"/>
      <c r="B69" s="1244">
        <v>45813</v>
      </c>
      <c r="C69" s="1248"/>
      <c r="D69" s="1248"/>
      <c r="E69" s="1618"/>
      <c r="F69" s="1618"/>
      <c r="G69" s="1618"/>
      <c r="H69" s="1619">
        <f t="shared" si="0"/>
        <v>0</v>
      </c>
      <c r="I69" s="1249">
        <f t="shared" si="2"/>
        <v>253275</v>
      </c>
      <c r="J69" s="1249">
        <f>みずほ!J69</f>
        <v>128870</v>
      </c>
      <c r="K69" s="1249" t="str">
        <f>三井住友!I69</f>
        <v>/</v>
      </c>
      <c r="L69" s="1638">
        <f>paypay!H69</f>
        <v>1142</v>
      </c>
      <c r="M69" s="1638"/>
      <c r="N69" s="1639">
        <f t="shared" si="1"/>
        <v>383287</v>
      </c>
      <c r="O69" s="1640"/>
    </row>
    <row r="70" spans="1:15" ht="14" hidden="1">
      <c r="A70" s="1231"/>
      <c r="B70" s="1244">
        <v>45814</v>
      </c>
      <c r="C70" s="1248"/>
      <c r="D70" s="1248"/>
      <c r="E70" s="1618"/>
      <c r="F70" s="1618"/>
      <c r="G70" s="1618"/>
      <c r="H70" s="1619">
        <f t="shared" si="0"/>
        <v>0</v>
      </c>
      <c r="I70" s="1249">
        <f t="shared" si="2"/>
        <v>253275</v>
      </c>
      <c r="J70" s="1249">
        <f>みずほ!J70</f>
        <v>128870</v>
      </c>
      <c r="K70" s="1249" t="str">
        <f>三井住友!I70</f>
        <v>/</v>
      </c>
      <c r="L70" s="1638">
        <f>paypay!H70</f>
        <v>1142</v>
      </c>
      <c r="M70" s="1638"/>
      <c r="N70" s="1639">
        <f t="shared" si="1"/>
        <v>383287</v>
      </c>
      <c r="O70" s="1640"/>
    </row>
    <row r="71" spans="1:15" ht="14" hidden="1">
      <c r="A71" s="1231"/>
      <c r="B71" s="1244">
        <v>45815</v>
      </c>
      <c r="C71" s="1248"/>
      <c r="D71" s="1248"/>
      <c r="E71" s="1618"/>
      <c r="F71" s="1618"/>
      <c r="G71" s="1618"/>
      <c r="H71" s="1619">
        <f t="shared" si="0"/>
        <v>0</v>
      </c>
      <c r="I71" s="1249">
        <f t="shared" si="2"/>
        <v>253275</v>
      </c>
      <c r="J71" s="1249">
        <f>みずほ!J71</f>
        <v>128870</v>
      </c>
      <c r="K71" s="1249" t="str">
        <f>三井住友!I71</f>
        <v>/</v>
      </c>
      <c r="L71" s="1638">
        <f>paypay!H71</f>
        <v>20674</v>
      </c>
      <c r="M71" s="1638"/>
      <c r="N71" s="1639">
        <f t="shared" si="1"/>
        <v>402819</v>
      </c>
      <c r="O71" s="1640"/>
    </row>
    <row r="72" spans="1:15" ht="14" hidden="1">
      <c r="A72" s="1231"/>
      <c r="B72" s="1244">
        <v>45816</v>
      </c>
      <c r="C72" s="1248"/>
      <c r="D72" s="1248"/>
      <c r="E72" s="1618"/>
      <c r="F72" s="1618"/>
      <c r="G72" s="1618"/>
      <c r="H72" s="1619">
        <f t="shared" si="0"/>
        <v>0</v>
      </c>
      <c r="I72" s="1249">
        <f t="shared" si="2"/>
        <v>253275</v>
      </c>
      <c r="J72" s="1249">
        <f>みずほ!J72</f>
        <v>128870</v>
      </c>
      <c r="K72" s="1249" t="str">
        <f>三井住友!I72</f>
        <v>/</v>
      </c>
      <c r="L72" s="1638">
        <f>paypay!H72</f>
        <v>11858</v>
      </c>
      <c r="M72" s="1638"/>
      <c r="N72" s="1639">
        <f t="shared" si="1"/>
        <v>394003</v>
      </c>
      <c r="O72" s="1640"/>
    </row>
    <row r="73" spans="1:15" ht="14" hidden="1">
      <c r="A73" s="1231"/>
      <c r="B73" s="1244">
        <v>45817</v>
      </c>
      <c r="C73" s="1248"/>
      <c r="D73" s="1248"/>
      <c r="E73" s="1618"/>
      <c r="F73" s="1618"/>
      <c r="G73" s="1618"/>
      <c r="H73" s="1619">
        <f t="shared" si="0"/>
        <v>0</v>
      </c>
      <c r="I73" s="1249">
        <f t="shared" si="2"/>
        <v>253275</v>
      </c>
      <c r="J73" s="1249">
        <f>みずほ!J73</f>
        <v>128870</v>
      </c>
      <c r="K73" s="1249" t="str">
        <f>三井住友!I73</f>
        <v>/</v>
      </c>
      <c r="L73" s="1638">
        <f>paypay!H73</f>
        <v>11081</v>
      </c>
      <c r="M73" s="1638"/>
      <c r="N73" s="1639">
        <f t="shared" si="1"/>
        <v>393226</v>
      </c>
      <c r="O73" s="1640"/>
    </row>
    <row r="74" spans="1:15" ht="14" hidden="1">
      <c r="A74" s="1231"/>
      <c r="B74" s="1244">
        <v>45818</v>
      </c>
      <c r="C74" s="1248"/>
      <c r="D74" s="1248"/>
      <c r="E74" s="1618"/>
      <c r="F74" s="1618"/>
      <c r="G74" s="1618"/>
      <c r="H74" s="1619">
        <f t="shared" si="0"/>
        <v>0</v>
      </c>
      <c r="I74" s="1249">
        <f t="shared" si="2"/>
        <v>253275</v>
      </c>
      <c r="J74" s="1249">
        <f>みずほ!J74</f>
        <v>128870</v>
      </c>
      <c r="K74" s="1249" t="str">
        <f>三井住友!I74</f>
        <v>/</v>
      </c>
      <c r="L74" s="1638">
        <f>paypay!H74</f>
        <v>9823</v>
      </c>
      <c r="M74" s="1638"/>
      <c r="N74" s="1639">
        <f t="shared" si="1"/>
        <v>391968</v>
      </c>
      <c r="O74" s="1640"/>
    </row>
    <row r="75" spans="1:15" ht="14" hidden="1">
      <c r="A75" s="1231"/>
      <c r="B75" s="1244">
        <v>45819</v>
      </c>
      <c r="C75" s="1248"/>
      <c r="D75" s="1248"/>
      <c r="E75" s="1618"/>
      <c r="F75" s="1618"/>
      <c r="G75" s="1618"/>
      <c r="H75" s="1619">
        <f t="shared" si="0"/>
        <v>0</v>
      </c>
      <c r="I75" s="1249">
        <f t="shared" si="2"/>
        <v>253275</v>
      </c>
      <c r="J75" s="1249">
        <f>みずほ!J75</f>
        <v>128870</v>
      </c>
      <c r="K75" s="1249" t="str">
        <f>三井住友!I75</f>
        <v>/</v>
      </c>
      <c r="L75" s="1638">
        <f>paypay!H75</f>
        <v>8593</v>
      </c>
      <c r="M75" s="1638"/>
      <c r="N75" s="1639">
        <f t="shared" si="1"/>
        <v>390738</v>
      </c>
      <c r="O75" s="1640"/>
    </row>
    <row r="76" spans="1:15" ht="14" hidden="1">
      <c r="A76" s="1231"/>
      <c r="B76" s="1244">
        <v>45820</v>
      </c>
      <c r="C76" s="1248"/>
      <c r="D76" s="1248"/>
      <c r="E76" s="1618"/>
      <c r="F76" s="1618"/>
      <c r="G76" s="1618"/>
      <c r="H76" s="1619">
        <f t="shared" si="0"/>
        <v>0</v>
      </c>
      <c r="I76" s="1249">
        <f t="shared" si="2"/>
        <v>253275</v>
      </c>
      <c r="J76" s="1249">
        <f>みずほ!J76</f>
        <v>128870</v>
      </c>
      <c r="K76" s="1249" t="str">
        <f>三井住友!I76</f>
        <v>/</v>
      </c>
      <c r="L76" s="1638">
        <f>paypay!H76</f>
        <v>7589</v>
      </c>
      <c r="M76" s="1638"/>
      <c r="N76" s="1639">
        <f t="shared" si="1"/>
        <v>389734</v>
      </c>
      <c r="O76" s="1640"/>
    </row>
    <row r="77" spans="1:15" ht="14" hidden="1">
      <c r="A77" s="1231"/>
      <c r="B77" s="1244">
        <v>45821</v>
      </c>
      <c r="C77" s="1248"/>
      <c r="D77" s="1248"/>
      <c r="E77" s="1618"/>
      <c r="F77" s="1618"/>
      <c r="G77" s="1618"/>
      <c r="H77" s="1619">
        <f t="shared" si="0"/>
        <v>0</v>
      </c>
      <c r="I77" s="1249">
        <f t="shared" si="2"/>
        <v>253275</v>
      </c>
      <c r="J77" s="1249">
        <f>みずほ!J77</f>
        <v>128870</v>
      </c>
      <c r="K77" s="1249" t="str">
        <f>三井住友!I77</f>
        <v>/</v>
      </c>
      <c r="L77" s="1638">
        <f>paypay!H77</f>
        <v>7432</v>
      </c>
      <c r="M77" s="1638"/>
      <c r="N77" s="1639">
        <f t="shared" si="1"/>
        <v>389577</v>
      </c>
      <c r="O77" s="1640"/>
    </row>
    <row r="78" spans="1:15" ht="14" hidden="1">
      <c r="A78" s="1231"/>
      <c r="B78" s="1244">
        <v>45822</v>
      </c>
      <c r="C78" s="1248"/>
      <c r="D78" s="1248"/>
      <c r="E78" s="1618"/>
      <c r="F78" s="1618"/>
      <c r="G78" s="1618"/>
      <c r="H78" s="1619">
        <f t="shared" si="0"/>
        <v>0</v>
      </c>
      <c r="I78" s="1249">
        <f t="shared" si="2"/>
        <v>253275</v>
      </c>
      <c r="J78" s="1249">
        <f>みずほ!J78</f>
        <v>128870</v>
      </c>
      <c r="K78" s="1249" t="str">
        <f>三井住友!I78</f>
        <v>/</v>
      </c>
      <c r="L78" s="1638">
        <f>paypay!H78</f>
        <v>7432</v>
      </c>
      <c r="M78" s="1638"/>
      <c r="N78" s="1639">
        <f t="shared" si="1"/>
        <v>389577</v>
      </c>
      <c r="O78" s="1640"/>
    </row>
    <row r="79" spans="1:15" ht="14" hidden="1">
      <c r="A79" s="1231"/>
      <c r="B79" s="1244">
        <v>45823</v>
      </c>
      <c r="C79" s="1248"/>
      <c r="D79" s="1248"/>
      <c r="E79" s="1618"/>
      <c r="F79" s="1618"/>
      <c r="G79" s="1618"/>
      <c r="H79" s="1619">
        <f t="shared" si="0"/>
        <v>0</v>
      </c>
      <c r="I79" s="1249">
        <f t="shared" si="2"/>
        <v>253275</v>
      </c>
      <c r="J79" s="1249">
        <f>みずほ!J79</f>
        <v>128870</v>
      </c>
      <c r="K79" s="1249" t="str">
        <f>三井住友!I79</f>
        <v>/</v>
      </c>
      <c r="L79" s="1638">
        <f>paypay!H79</f>
        <v>4985</v>
      </c>
      <c r="M79" s="1638"/>
      <c r="N79" s="1639">
        <f t="shared" si="1"/>
        <v>387130</v>
      </c>
      <c r="O79" s="1640"/>
    </row>
    <row r="80" spans="1:15" ht="14" hidden="1">
      <c r="A80" s="1231"/>
      <c r="B80" s="1244">
        <v>45824</v>
      </c>
      <c r="C80" s="1248"/>
      <c r="D80" s="1248"/>
      <c r="E80" s="1618"/>
      <c r="F80" s="1618"/>
      <c r="G80" s="1618"/>
      <c r="H80" s="1619">
        <f t="shared" si="0"/>
        <v>0</v>
      </c>
      <c r="I80" s="1249">
        <f t="shared" si="2"/>
        <v>253275</v>
      </c>
      <c r="J80" s="1249">
        <f>みずほ!J80</f>
        <v>128870</v>
      </c>
      <c r="K80" s="1249" t="str">
        <f>三井住友!I80</f>
        <v>/</v>
      </c>
      <c r="L80" s="1638">
        <f>paypay!H80</f>
        <v>3946</v>
      </c>
      <c r="M80" s="1638"/>
      <c r="N80" s="1639">
        <f t="shared" si="1"/>
        <v>386091</v>
      </c>
      <c r="O80" s="1640"/>
    </row>
    <row r="81" spans="1:15" ht="14" hidden="1">
      <c r="A81" s="1231"/>
      <c r="B81" s="1244">
        <v>45825</v>
      </c>
      <c r="C81" s="1248">
        <v>-2000</v>
      </c>
      <c r="D81" s="1248"/>
      <c r="E81" s="1618"/>
      <c r="F81" s="1618"/>
      <c r="G81" s="1618"/>
      <c r="H81" s="1619">
        <f t="shared" si="0"/>
        <v>-2000</v>
      </c>
      <c r="I81" s="1249">
        <f t="shared" si="2"/>
        <v>251275</v>
      </c>
      <c r="J81" s="1249">
        <f>みずほ!J81</f>
        <v>128870</v>
      </c>
      <c r="K81" s="1249" t="str">
        <f>三井住友!I81</f>
        <v>/</v>
      </c>
      <c r="L81" s="1638">
        <f>paypay!H81</f>
        <v>3902</v>
      </c>
      <c r="M81" s="1638"/>
      <c r="N81" s="1639">
        <f t="shared" si="1"/>
        <v>384047</v>
      </c>
      <c r="O81" s="1640"/>
    </row>
    <row r="82" spans="1:15" ht="14" hidden="1">
      <c r="A82" s="1231"/>
      <c r="B82" s="1244">
        <v>45826</v>
      </c>
      <c r="C82" s="1248"/>
      <c r="D82" s="1248"/>
      <c r="E82" s="1618"/>
      <c r="F82" s="1618"/>
      <c r="G82" s="1618"/>
      <c r="H82" s="1619">
        <f t="shared" si="0"/>
        <v>0</v>
      </c>
      <c r="I82" s="1249">
        <f t="shared" si="2"/>
        <v>251275</v>
      </c>
      <c r="J82" s="1249">
        <f>みずほ!J82</f>
        <v>128870</v>
      </c>
      <c r="K82" s="1249" t="str">
        <f>三井住友!I82</f>
        <v>/</v>
      </c>
      <c r="L82" s="1638">
        <f>paypay!H82</f>
        <v>3589</v>
      </c>
      <c r="M82" s="1638"/>
      <c r="N82" s="1639">
        <f t="shared" si="1"/>
        <v>383734</v>
      </c>
      <c r="O82" s="1640"/>
    </row>
    <row r="83" spans="1:15" ht="14" hidden="1">
      <c r="A83" s="1231"/>
      <c r="B83" s="1244">
        <v>45827</v>
      </c>
      <c r="C83" s="1248"/>
      <c r="D83" s="1248"/>
      <c r="E83" s="1618"/>
      <c r="F83" s="1618"/>
      <c r="G83" s="1618"/>
      <c r="H83" s="1619">
        <f t="shared" si="0"/>
        <v>0</v>
      </c>
      <c r="I83" s="1249">
        <f t="shared" si="2"/>
        <v>251275</v>
      </c>
      <c r="J83" s="1249">
        <f>みずほ!J83</f>
        <v>128870</v>
      </c>
      <c r="K83" s="1249" t="str">
        <f>三井住友!I83</f>
        <v>/</v>
      </c>
      <c r="L83" s="1638">
        <f>paypay!H83</f>
        <v>3429</v>
      </c>
      <c r="M83" s="1638"/>
      <c r="N83" s="1639">
        <f t="shared" si="1"/>
        <v>383574</v>
      </c>
      <c r="O83" s="1640"/>
    </row>
    <row r="84" spans="1:15" ht="14" hidden="1">
      <c r="A84" s="1231"/>
      <c r="B84" s="1244">
        <v>45828</v>
      </c>
      <c r="C84" s="1248"/>
      <c r="D84" s="1248"/>
      <c r="E84" s="1618"/>
      <c r="F84" s="1618"/>
      <c r="G84" s="1618"/>
      <c r="H84" s="1619">
        <f t="shared" si="0"/>
        <v>0</v>
      </c>
      <c r="I84" s="1249">
        <f t="shared" si="2"/>
        <v>251275</v>
      </c>
      <c r="J84" s="1249">
        <f>みずほ!J84</f>
        <v>118870</v>
      </c>
      <c r="K84" s="1249" t="str">
        <f>三井住友!I84</f>
        <v>/</v>
      </c>
      <c r="L84" s="1638">
        <f>paypay!H84</f>
        <v>12569</v>
      </c>
      <c r="M84" s="1638"/>
      <c r="N84" s="1639">
        <f t="shared" si="1"/>
        <v>382714</v>
      </c>
      <c r="O84" s="1640"/>
    </row>
    <row r="85" spans="1:15" ht="14" hidden="1">
      <c r="A85" s="1231"/>
      <c r="B85" s="1244">
        <v>45829</v>
      </c>
      <c r="C85" s="1248"/>
      <c r="D85" s="1248">
        <v>-8437</v>
      </c>
      <c r="E85" s="1618"/>
      <c r="F85" s="1618"/>
      <c r="G85" s="1618"/>
      <c r="H85" s="1619">
        <f t="shared" si="0"/>
        <v>-8437</v>
      </c>
      <c r="I85" s="1249">
        <f t="shared" si="2"/>
        <v>242838</v>
      </c>
      <c r="J85" s="1249">
        <f>みずほ!J85</f>
        <v>118870</v>
      </c>
      <c r="K85" s="1249" t="str">
        <f>三井住友!I85</f>
        <v>/</v>
      </c>
      <c r="L85" s="1638">
        <f>paypay!H85</f>
        <v>12778</v>
      </c>
      <c r="M85" s="1638"/>
      <c r="N85" s="1639">
        <f t="shared" si="1"/>
        <v>374486</v>
      </c>
      <c r="O85" s="1640"/>
    </row>
    <row r="86" spans="1:15" ht="14" hidden="1">
      <c r="A86" s="1231"/>
      <c r="B86" s="1244">
        <v>45830</v>
      </c>
      <c r="C86" s="1248"/>
      <c r="D86" s="1248"/>
      <c r="E86" s="1618"/>
      <c r="F86" s="1618"/>
      <c r="G86" s="1618"/>
      <c r="H86" s="1619">
        <f t="shared" si="0"/>
        <v>0</v>
      </c>
      <c r="I86" s="1249">
        <f t="shared" si="2"/>
        <v>242838</v>
      </c>
      <c r="J86" s="1249">
        <f>みずほ!J86</f>
        <v>118870</v>
      </c>
      <c r="K86" s="1249" t="str">
        <f>三井住友!I86</f>
        <v>/</v>
      </c>
      <c r="L86" s="1638">
        <f>paypay!H86</f>
        <v>12128</v>
      </c>
      <c r="M86" s="1638"/>
      <c r="N86" s="1639">
        <f t="shared" si="1"/>
        <v>373836</v>
      </c>
      <c r="O86" s="1640"/>
    </row>
    <row r="87" spans="1:15" ht="14" hidden="1">
      <c r="A87" s="1231"/>
      <c r="B87" s="1244">
        <v>45831</v>
      </c>
      <c r="C87" s="1248"/>
      <c r="D87" s="1248"/>
      <c r="E87" s="1618"/>
      <c r="F87" s="1618"/>
      <c r="G87" s="1618"/>
      <c r="H87" s="1619">
        <f t="shared" si="0"/>
        <v>0</v>
      </c>
      <c r="I87" s="1249">
        <f t="shared" si="2"/>
        <v>242838</v>
      </c>
      <c r="J87" s="1249">
        <f>みずほ!J87</f>
        <v>118870</v>
      </c>
      <c r="K87" s="1249" t="str">
        <f>三井住友!I87</f>
        <v>/</v>
      </c>
      <c r="L87" s="1638">
        <f>paypay!H87</f>
        <v>11974</v>
      </c>
      <c r="M87" s="1638"/>
      <c r="N87" s="1639">
        <f t="shared" si="1"/>
        <v>373682</v>
      </c>
      <c r="O87" s="1640"/>
    </row>
    <row r="88" spans="1:15" ht="14" hidden="1">
      <c r="A88" s="1231"/>
      <c r="B88" s="1244">
        <v>45832</v>
      </c>
      <c r="C88" s="1248"/>
      <c r="D88" s="1248"/>
      <c r="E88" s="1618"/>
      <c r="F88" s="1618"/>
      <c r="G88" s="1618"/>
      <c r="H88" s="1619">
        <f t="shared" si="0"/>
        <v>0</v>
      </c>
      <c r="I88" s="1249">
        <f t="shared" si="2"/>
        <v>242838</v>
      </c>
      <c r="J88" s="1249">
        <f>みずほ!J88</f>
        <v>118870</v>
      </c>
      <c r="K88" s="1249" t="str">
        <f>三井住友!I88</f>
        <v>/</v>
      </c>
      <c r="L88" s="1638">
        <f>paypay!H88</f>
        <v>11656</v>
      </c>
      <c r="M88" s="1638"/>
      <c r="N88" s="1639">
        <f t="shared" si="1"/>
        <v>373364</v>
      </c>
      <c r="O88" s="1640"/>
    </row>
    <row r="89" spans="1:15" ht="14" hidden="1">
      <c r="A89" s="1231"/>
      <c r="B89" s="1244">
        <v>45833</v>
      </c>
      <c r="C89" s="1248"/>
      <c r="D89" s="1248"/>
      <c r="E89" s="1618"/>
      <c r="F89" s="1618"/>
      <c r="G89" s="1618"/>
      <c r="H89" s="1619">
        <f t="shared" si="0"/>
        <v>0</v>
      </c>
      <c r="I89" s="1249">
        <f t="shared" si="2"/>
        <v>242838</v>
      </c>
      <c r="J89" s="1249">
        <f>みずほ!J89</f>
        <v>118870</v>
      </c>
      <c r="K89" s="1249" t="str">
        <f>三井住友!I89</f>
        <v>/</v>
      </c>
      <c r="L89" s="1638">
        <f>paypay!H89</f>
        <v>9855</v>
      </c>
      <c r="M89" s="1638"/>
      <c r="N89" s="1639">
        <f t="shared" si="1"/>
        <v>371563</v>
      </c>
      <c r="O89" s="1640"/>
    </row>
    <row r="90" spans="1:15" ht="14" hidden="1">
      <c r="A90" s="1231"/>
      <c r="B90" s="1244">
        <v>45834</v>
      </c>
      <c r="C90" s="1248"/>
      <c r="D90" s="1248"/>
      <c r="E90" s="1618"/>
      <c r="F90" s="1618"/>
      <c r="G90" s="1618"/>
      <c r="H90" s="1619">
        <f t="shared" si="0"/>
        <v>0</v>
      </c>
      <c r="I90" s="1249">
        <f t="shared" si="2"/>
        <v>242838</v>
      </c>
      <c r="J90" s="1249">
        <f>みずほ!J90</f>
        <v>118870</v>
      </c>
      <c r="K90" s="1249" t="str">
        <f>三井住友!I90</f>
        <v>/</v>
      </c>
      <c r="L90" s="1638">
        <f>paypay!H90</f>
        <v>7695</v>
      </c>
      <c r="M90" s="1638"/>
      <c r="N90" s="1639">
        <f t="shared" si="1"/>
        <v>369403</v>
      </c>
      <c r="O90" s="1640"/>
    </row>
    <row r="91" spans="1:15" ht="14" hidden="1">
      <c r="A91" s="1231"/>
      <c r="B91" s="1244">
        <v>45835</v>
      </c>
      <c r="C91" s="1248"/>
      <c r="D91" s="1621">
        <v>-230000</v>
      </c>
      <c r="E91" s="1618"/>
      <c r="F91" s="1618"/>
      <c r="G91" s="1618"/>
      <c r="H91" s="1619">
        <f t="shared" si="0"/>
        <v>-230000</v>
      </c>
      <c r="I91" s="1249">
        <f t="shared" si="2"/>
        <v>12838</v>
      </c>
      <c r="J91" s="1249">
        <f>みずほ!J91</f>
        <v>7108</v>
      </c>
      <c r="K91" s="1249" t="str">
        <f>三井住友!I91</f>
        <v>/</v>
      </c>
      <c r="L91" s="1638">
        <f>paypay!H91</f>
        <v>7551</v>
      </c>
      <c r="M91" s="1638"/>
      <c r="N91" s="1639">
        <f t="shared" si="1"/>
        <v>27497</v>
      </c>
      <c r="O91" s="1640"/>
    </row>
    <row r="92" spans="1:15" ht="14" hidden="1">
      <c r="A92" s="1231"/>
      <c r="B92" s="1244">
        <v>45836</v>
      </c>
      <c r="C92" s="1248"/>
      <c r="D92" s="1248"/>
      <c r="E92" s="1618"/>
      <c r="F92" s="1618"/>
      <c r="G92" s="1618"/>
      <c r="H92" s="1619">
        <f t="shared" si="0"/>
        <v>0</v>
      </c>
      <c r="I92" s="1249">
        <f t="shared" si="2"/>
        <v>12838</v>
      </c>
      <c r="J92" s="1249">
        <f>みずほ!J92</f>
        <v>7108</v>
      </c>
      <c r="K92" s="1249" t="str">
        <f>三井住友!I92</f>
        <v>/</v>
      </c>
      <c r="L92" s="1638">
        <f>paypay!H92</f>
        <v>7551</v>
      </c>
      <c r="M92" s="1638"/>
      <c r="N92" s="1639">
        <f t="shared" si="1"/>
        <v>27497</v>
      </c>
      <c r="O92" s="1640"/>
    </row>
    <row r="93" spans="1:15" ht="14" hidden="1">
      <c r="A93" s="1231"/>
      <c r="B93" s="1244">
        <v>45837</v>
      </c>
      <c r="C93" s="1248"/>
      <c r="D93" s="1248"/>
      <c r="E93" s="1618"/>
      <c r="F93" s="1618"/>
      <c r="G93" s="1618"/>
      <c r="H93" s="1619">
        <f t="shared" si="0"/>
        <v>0</v>
      </c>
      <c r="I93" s="1249">
        <f t="shared" si="2"/>
        <v>12838</v>
      </c>
      <c r="J93" s="1249">
        <f>みずほ!J93</f>
        <v>7108</v>
      </c>
      <c r="K93" s="1249" t="str">
        <f>三井住友!I93</f>
        <v>/</v>
      </c>
      <c r="L93" s="1638">
        <f>paypay!H93</f>
        <v>7551</v>
      </c>
      <c r="M93" s="1638"/>
      <c r="N93" s="1639">
        <f t="shared" si="1"/>
        <v>27497</v>
      </c>
      <c r="O93" s="1640"/>
    </row>
    <row r="94" spans="1:15" ht="14" hidden="1">
      <c r="A94" s="1231"/>
      <c r="B94" s="1259">
        <v>45838</v>
      </c>
      <c r="C94" s="1263"/>
      <c r="D94" s="1263"/>
      <c r="E94" s="1622"/>
      <c r="F94" s="1622"/>
      <c r="G94" s="1622"/>
      <c r="H94" s="1623">
        <f t="shared" si="0"/>
        <v>0</v>
      </c>
      <c r="I94" s="1264">
        <f t="shared" si="2"/>
        <v>12838</v>
      </c>
      <c r="J94" s="1264">
        <f>みずほ!J94</f>
        <v>35621</v>
      </c>
      <c r="K94" s="1264" t="str">
        <f>三井住友!I94</f>
        <v>/</v>
      </c>
      <c r="L94" s="1641">
        <f>paypay!H94</f>
        <v>7391</v>
      </c>
      <c r="M94" s="1641"/>
      <c r="N94" s="1642">
        <f t="shared" si="1"/>
        <v>55850</v>
      </c>
      <c r="O94" s="1640"/>
    </row>
    <row r="95" spans="1:15" ht="14" hidden="1">
      <c r="A95" s="1231"/>
      <c r="B95" s="1244">
        <v>45839</v>
      </c>
      <c r="C95" s="1248"/>
      <c r="D95" s="1248"/>
      <c r="E95" s="1618"/>
      <c r="F95" s="1618"/>
      <c r="G95" s="1618"/>
      <c r="H95" s="1619">
        <f t="shared" si="0"/>
        <v>0</v>
      </c>
      <c r="I95" s="1249">
        <f t="shared" si="2"/>
        <v>12838</v>
      </c>
      <c r="J95" s="1249">
        <f>みずほ!J95</f>
        <v>12332</v>
      </c>
      <c r="K95" s="1249">
        <f>三井住友!I95</f>
        <v>0</v>
      </c>
      <c r="L95" s="1638">
        <f>paypay!H95</f>
        <v>6269</v>
      </c>
      <c r="M95" s="1638"/>
      <c r="N95" s="1639">
        <f t="shared" si="1"/>
        <v>31439</v>
      </c>
      <c r="O95" s="1640"/>
    </row>
    <row r="96" spans="1:15" ht="14" hidden="1">
      <c r="A96" s="1231"/>
      <c r="B96" s="1244">
        <v>45840</v>
      </c>
      <c r="C96" s="1248"/>
      <c r="D96" s="1248"/>
      <c r="E96" s="1618"/>
      <c r="F96" s="1618"/>
      <c r="G96" s="1618"/>
      <c r="H96" s="1619">
        <f t="shared" si="0"/>
        <v>0</v>
      </c>
      <c r="I96" s="1249">
        <f t="shared" si="2"/>
        <v>12838</v>
      </c>
      <c r="J96" s="1249">
        <f>みずほ!J96</f>
        <v>12332</v>
      </c>
      <c r="K96" s="1249">
        <f>三井住友!I96</f>
        <v>0</v>
      </c>
      <c r="L96" s="1638">
        <f>paypay!H96</f>
        <v>3109</v>
      </c>
      <c r="M96" s="1638"/>
      <c r="N96" s="1639">
        <f t="shared" si="1"/>
        <v>28279</v>
      </c>
      <c r="O96" s="1640"/>
    </row>
    <row r="97" spans="1:15" ht="14" hidden="1">
      <c r="A97" s="1231"/>
      <c r="B97" s="1244">
        <v>45841</v>
      </c>
      <c r="C97" s="1248"/>
      <c r="D97" s="1248"/>
      <c r="E97" s="1618"/>
      <c r="F97" s="1618"/>
      <c r="G97" s="1618"/>
      <c r="H97" s="1619">
        <f t="shared" si="0"/>
        <v>0</v>
      </c>
      <c r="I97" s="1249">
        <f t="shared" si="2"/>
        <v>12838</v>
      </c>
      <c r="J97" s="1249">
        <f>みずほ!J97</f>
        <v>12332</v>
      </c>
      <c r="K97" s="1249">
        <f>三井住友!I97</f>
        <v>0</v>
      </c>
      <c r="L97" s="1638">
        <f>paypay!H97</f>
        <v>2949</v>
      </c>
      <c r="M97" s="1638"/>
      <c r="N97" s="1639">
        <f t="shared" si="1"/>
        <v>28119</v>
      </c>
      <c r="O97" s="1640"/>
    </row>
    <row r="98" spans="1:15" ht="14" hidden="1">
      <c r="A98" s="1231"/>
      <c r="B98" s="1244">
        <v>45842</v>
      </c>
      <c r="C98" s="1248"/>
      <c r="D98" s="1248"/>
      <c r="E98" s="1618"/>
      <c r="F98" s="1618"/>
      <c r="G98" s="1618"/>
      <c r="H98" s="1619">
        <f t="shared" si="0"/>
        <v>0</v>
      </c>
      <c r="I98" s="1249">
        <f t="shared" si="2"/>
        <v>12838</v>
      </c>
      <c r="J98" s="1249">
        <f>みずほ!J98</f>
        <v>12332</v>
      </c>
      <c r="K98" s="1249">
        <f>三井住友!I98</f>
        <v>0</v>
      </c>
      <c r="L98" s="1638">
        <f>paypay!H98</f>
        <v>2795</v>
      </c>
      <c r="M98" s="1638"/>
      <c r="N98" s="1639">
        <f t="shared" si="1"/>
        <v>27965</v>
      </c>
      <c r="O98" s="1640"/>
    </row>
    <row r="99" spans="1:15" ht="14" hidden="1">
      <c r="A99" s="1231"/>
      <c r="B99" s="1244">
        <v>45843</v>
      </c>
      <c r="C99" s="1248"/>
      <c r="D99" s="1248">
        <v>-12414</v>
      </c>
      <c r="E99" s="1618"/>
      <c r="F99" s="1618"/>
      <c r="G99" s="1618"/>
      <c r="H99" s="1619">
        <f t="shared" si="0"/>
        <v>-12414</v>
      </c>
      <c r="I99" s="1249">
        <f t="shared" si="2"/>
        <v>424</v>
      </c>
      <c r="J99" s="1249">
        <f>みずほ!J99</f>
        <v>932</v>
      </c>
      <c r="K99" s="1249">
        <f>三井住友!I99</f>
        <v>0</v>
      </c>
      <c r="L99" s="1638">
        <f>paypay!H99</f>
        <v>5635</v>
      </c>
      <c r="M99" s="1638"/>
      <c r="N99" s="1639">
        <f t="shared" si="1"/>
        <v>6991</v>
      </c>
      <c r="O99" s="1640"/>
    </row>
    <row r="100" spans="1:15" ht="14" hidden="1">
      <c r="A100" s="1231"/>
      <c r="B100" s="1244">
        <v>45844</v>
      </c>
      <c r="C100" s="1248"/>
      <c r="D100" s="1248"/>
      <c r="E100" s="1618"/>
      <c r="F100" s="1618"/>
      <c r="G100" s="1618"/>
      <c r="H100" s="1619">
        <f t="shared" si="0"/>
        <v>0</v>
      </c>
      <c r="I100" s="1249">
        <f t="shared" si="2"/>
        <v>424</v>
      </c>
      <c r="J100" s="1249">
        <f>みずほ!J100</f>
        <v>932</v>
      </c>
      <c r="K100" s="1249">
        <f>三井住友!I100</f>
        <v>0</v>
      </c>
      <c r="L100" s="1638">
        <f>paypay!H100</f>
        <v>4675</v>
      </c>
      <c r="M100" s="1638"/>
      <c r="N100" s="1639">
        <f t="shared" si="1"/>
        <v>6031</v>
      </c>
      <c r="O100" s="1640"/>
    </row>
    <row r="101" spans="1:15" ht="14" hidden="1">
      <c r="A101" s="1231"/>
      <c r="B101" s="1244">
        <v>45845</v>
      </c>
      <c r="C101" s="1248"/>
      <c r="D101" s="1248"/>
      <c r="E101" s="1618"/>
      <c r="F101" s="1618"/>
      <c r="G101" s="1618"/>
      <c r="H101" s="1619">
        <f t="shared" si="0"/>
        <v>0</v>
      </c>
      <c r="I101" s="1249">
        <f t="shared" si="2"/>
        <v>424</v>
      </c>
      <c r="J101" s="1249">
        <f>みずほ!J101</f>
        <v>932</v>
      </c>
      <c r="K101" s="1249">
        <f>三井住友!I101</f>
        <v>0</v>
      </c>
      <c r="L101" s="1638">
        <f>paypay!H101</f>
        <v>3338</v>
      </c>
      <c r="M101" s="1638"/>
      <c r="N101" s="1639">
        <f t="shared" si="1"/>
        <v>4694</v>
      </c>
      <c r="O101" s="1640"/>
    </row>
    <row r="102" spans="1:15" ht="14" hidden="1">
      <c r="A102" s="1231"/>
      <c r="B102" s="1244">
        <v>45846</v>
      </c>
      <c r="C102" s="1248"/>
      <c r="D102" s="1248"/>
      <c r="E102" s="1618"/>
      <c r="F102" s="1618"/>
      <c r="G102" s="1618"/>
      <c r="H102" s="1619">
        <f t="shared" si="0"/>
        <v>0</v>
      </c>
      <c r="I102" s="1249">
        <f t="shared" si="2"/>
        <v>424</v>
      </c>
      <c r="J102" s="1249">
        <f>みずほ!J102</f>
        <v>932</v>
      </c>
      <c r="K102" s="1249">
        <f>三井住友!I102</f>
        <v>0</v>
      </c>
      <c r="L102" s="1638">
        <f>paypay!H102</f>
        <v>2858</v>
      </c>
      <c r="M102" s="1638"/>
      <c r="N102" s="1639">
        <f t="shared" si="1"/>
        <v>4214</v>
      </c>
      <c r="O102" s="1640"/>
    </row>
    <row r="103" spans="1:15" ht="14" hidden="1">
      <c r="A103" s="1231"/>
      <c r="B103" s="1244">
        <v>45847</v>
      </c>
      <c r="C103" s="1248"/>
      <c r="D103" s="1248"/>
      <c r="E103" s="1618"/>
      <c r="F103" s="1618"/>
      <c r="G103" s="1618"/>
      <c r="H103" s="1619">
        <f t="shared" si="0"/>
        <v>0</v>
      </c>
      <c r="I103" s="1249">
        <f t="shared" si="2"/>
        <v>424</v>
      </c>
      <c r="J103" s="1249">
        <f>みずほ!J103</f>
        <v>932</v>
      </c>
      <c r="K103" s="1249">
        <f>三井住友!I103</f>
        <v>0</v>
      </c>
      <c r="L103" s="1638">
        <f>paypay!H103</f>
        <v>614</v>
      </c>
      <c r="M103" s="1638"/>
      <c r="N103" s="1639">
        <f t="shared" si="1"/>
        <v>1970</v>
      </c>
      <c r="O103" s="1640"/>
    </row>
    <row r="104" spans="1:15" ht="14" hidden="1">
      <c r="A104" s="1231"/>
      <c r="B104" s="1244">
        <v>45848</v>
      </c>
      <c r="C104" s="1248"/>
      <c r="D104" s="1248"/>
      <c r="E104" s="1618"/>
      <c r="F104" s="1618"/>
      <c r="G104" s="1618"/>
      <c r="H104" s="1619">
        <f t="shared" si="0"/>
        <v>0</v>
      </c>
      <c r="I104" s="1249">
        <f t="shared" si="2"/>
        <v>424</v>
      </c>
      <c r="J104" s="1249">
        <f>みずほ!J104</f>
        <v>932</v>
      </c>
      <c r="K104" s="1249">
        <f>三井住友!I104</f>
        <v>0</v>
      </c>
      <c r="L104" s="1638">
        <f>paypay!H104</f>
        <v>27625</v>
      </c>
      <c r="M104" s="1638"/>
      <c r="N104" s="1639">
        <f t="shared" si="1"/>
        <v>28981</v>
      </c>
      <c r="O104" s="1640"/>
    </row>
    <row r="105" spans="1:15" ht="14" hidden="1">
      <c r="A105" s="1231"/>
      <c r="B105" s="1244">
        <v>45849</v>
      </c>
      <c r="C105" s="1248"/>
      <c r="D105" s="1248">
        <v>-400</v>
      </c>
      <c r="E105" s="1618"/>
      <c r="F105" s="1618"/>
      <c r="G105" s="1618"/>
      <c r="H105" s="1619">
        <f t="shared" si="0"/>
        <v>-400</v>
      </c>
      <c r="I105" s="1249">
        <f t="shared" si="2"/>
        <v>24</v>
      </c>
      <c r="J105" s="1249">
        <f>みずほ!J105</f>
        <v>932</v>
      </c>
      <c r="K105" s="1249">
        <f>三井住友!I105</f>
        <v>0</v>
      </c>
      <c r="L105" s="1638">
        <f>paypay!H105</f>
        <v>26062</v>
      </c>
      <c r="M105" s="1638"/>
      <c r="N105" s="1639">
        <f t="shared" si="1"/>
        <v>27018</v>
      </c>
      <c r="O105" s="1640"/>
    </row>
    <row r="106" spans="1:15" ht="14" hidden="1">
      <c r="A106" s="1231"/>
      <c r="B106" s="1244">
        <v>45850</v>
      </c>
      <c r="C106" s="1248"/>
      <c r="D106" s="1248"/>
      <c r="E106" s="1618"/>
      <c r="F106" s="1618"/>
      <c r="G106" s="1618"/>
      <c r="H106" s="1619">
        <f t="shared" si="0"/>
        <v>0</v>
      </c>
      <c r="I106" s="1249">
        <f t="shared" si="2"/>
        <v>24</v>
      </c>
      <c r="J106" s="1249">
        <f>みずほ!J106</f>
        <v>932</v>
      </c>
      <c r="K106" s="1249">
        <f>三井住友!I106</f>
        <v>0</v>
      </c>
      <c r="L106" s="1638">
        <f>paypay!H106</f>
        <v>25562</v>
      </c>
      <c r="M106" s="1638"/>
      <c r="N106" s="1639">
        <f t="shared" si="1"/>
        <v>26518</v>
      </c>
      <c r="O106" s="1640"/>
    </row>
    <row r="107" spans="1:15" ht="14" hidden="1">
      <c r="A107" s="1231"/>
      <c r="B107" s="1244">
        <v>45851</v>
      </c>
      <c r="C107" s="1248"/>
      <c r="D107" s="1248"/>
      <c r="E107" s="1618"/>
      <c r="F107" s="1618"/>
      <c r="G107" s="1618"/>
      <c r="H107" s="1619">
        <f t="shared" si="0"/>
        <v>0</v>
      </c>
      <c r="I107" s="1249">
        <f t="shared" si="2"/>
        <v>24</v>
      </c>
      <c r="J107" s="1249">
        <f>みずほ!J107</f>
        <v>932</v>
      </c>
      <c r="K107" s="1249">
        <f>三井住友!I107</f>
        <v>0</v>
      </c>
      <c r="L107" s="1638">
        <f>paypay!H107</f>
        <v>18862</v>
      </c>
      <c r="M107" s="1638"/>
      <c r="N107" s="1639">
        <f t="shared" si="1"/>
        <v>19818</v>
      </c>
      <c r="O107" s="1640"/>
    </row>
    <row r="108" spans="1:15" ht="14" hidden="1">
      <c r="A108" s="1231"/>
      <c r="B108" s="1244">
        <v>45852</v>
      </c>
      <c r="C108" s="1248"/>
      <c r="D108" s="1248"/>
      <c r="E108" s="1618"/>
      <c r="F108" s="1618"/>
      <c r="G108" s="1618"/>
      <c r="H108" s="1619">
        <f t="shared" si="0"/>
        <v>0</v>
      </c>
      <c r="I108" s="1249">
        <f t="shared" si="2"/>
        <v>24</v>
      </c>
      <c r="J108" s="1249">
        <f>みずほ!J108</f>
        <v>932</v>
      </c>
      <c r="K108" s="1249">
        <f>三井住友!I108</f>
        <v>0</v>
      </c>
      <c r="L108" s="1638">
        <f>paypay!H108</f>
        <v>17710</v>
      </c>
      <c r="M108" s="1638"/>
      <c r="N108" s="1639">
        <f t="shared" si="1"/>
        <v>18666</v>
      </c>
      <c r="O108" s="1640"/>
    </row>
    <row r="109" spans="1:15" ht="14" hidden="1">
      <c r="A109" s="1231"/>
      <c r="B109" s="1244">
        <v>45853</v>
      </c>
      <c r="C109" s="1248"/>
      <c r="D109" s="1248"/>
      <c r="E109" s="1618"/>
      <c r="F109" s="1618"/>
      <c r="G109" s="1618"/>
      <c r="H109" s="1619">
        <f t="shared" si="0"/>
        <v>0</v>
      </c>
      <c r="I109" s="1249">
        <f t="shared" si="2"/>
        <v>24</v>
      </c>
      <c r="J109" s="1249">
        <f>みずほ!J109</f>
        <v>428860</v>
      </c>
      <c r="K109" s="1249">
        <f>三井住友!I109</f>
        <v>0</v>
      </c>
      <c r="L109" s="1638">
        <f>paypay!H109</f>
        <v>16232</v>
      </c>
      <c r="M109" s="1638"/>
      <c r="N109" s="1639">
        <f t="shared" si="1"/>
        <v>445116</v>
      </c>
      <c r="O109" s="1640"/>
    </row>
    <row r="110" spans="1:15" ht="14" hidden="1">
      <c r="A110" s="1231"/>
      <c r="B110" s="1244">
        <v>45854</v>
      </c>
      <c r="C110" s="1248"/>
      <c r="D110" s="1248"/>
      <c r="E110" s="1618"/>
      <c r="F110" s="1618"/>
      <c r="G110" s="1618">
        <v>206000</v>
      </c>
      <c r="H110" s="1619">
        <f t="shared" si="0"/>
        <v>206000</v>
      </c>
      <c r="I110" s="1249">
        <f t="shared" si="2"/>
        <v>206024</v>
      </c>
      <c r="J110" s="1249">
        <f>みずほ!J110</f>
        <v>125477</v>
      </c>
      <c r="K110" s="1249">
        <f>三井住友!I110</f>
        <v>0</v>
      </c>
      <c r="L110" s="1638">
        <f>paypay!H110</f>
        <v>15419</v>
      </c>
      <c r="M110" s="1638"/>
      <c r="N110" s="1639">
        <f t="shared" si="1"/>
        <v>346920</v>
      </c>
      <c r="O110" s="1640"/>
    </row>
    <row r="111" spans="1:15" ht="14" hidden="1">
      <c r="A111" s="1231"/>
      <c r="B111" s="1244">
        <v>45855</v>
      </c>
      <c r="C111" s="1248"/>
      <c r="D111" s="1248"/>
      <c r="E111" s="1618"/>
      <c r="F111" s="1618"/>
      <c r="G111" s="1618"/>
      <c r="H111" s="1619">
        <f t="shared" si="0"/>
        <v>0</v>
      </c>
      <c r="I111" s="1249">
        <f t="shared" si="2"/>
        <v>206024</v>
      </c>
      <c r="J111" s="1249">
        <f>みずほ!J111</f>
        <v>110231</v>
      </c>
      <c r="K111" s="1249">
        <f>三井住友!I111</f>
        <v>0</v>
      </c>
      <c r="L111" s="1638">
        <f>paypay!H111</f>
        <v>14572</v>
      </c>
      <c r="M111" s="1638"/>
      <c r="N111" s="1639">
        <f t="shared" si="1"/>
        <v>330827</v>
      </c>
      <c r="O111" s="1640"/>
    </row>
    <row r="112" spans="1:15" ht="14" hidden="1">
      <c r="A112" s="1231"/>
      <c r="B112" s="1244">
        <v>45856</v>
      </c>
      <c r="C112" s="1248"/>
      <c r="D112" s="1248"/>
      <c r="E112" s="1618"/>
      <c r="F112" s="1618"/>
      <c r="G112" s="1618"/>
      <c r="H112" s="1619">
        <f t="shared" si="0"/>
        <v>0</v>
      </c>
      <c r="I112" s="1249">
        <f t="shared" si="2"/>
        <v>206024</v>
      </c>
      <c r="J112" s="1249">
        <f>みずほ!J112</f>
        <v>110231</v>
      </c>
      <c r="K112" s="1249">
        <f>三井住友!I112</f>
        <v>0</v>
      </c>
      <c r="L112" s="1638">
        <f>paypay!H112</f>
        <v>12862</v>
      </c>
      <c r="M112" s="1638"/>
      <c r="N112" s="1639">
        <f t="shared" si="1"/>
        <v>329117</v>
      </c>
      <c r="O112" s="1640"/>
    </row>
    <row r="113" spans="1:15" ht="14" hidden="1">
      <c r="A113" s="1231"/>
      <c r="B113" s="1244">
        <v>45857</v>
      </c>
      <c r="C113" s="1248"/>
      <c r="D113" s="1248"/>
      <c r="E113" s="1618"/>
      <c r="F113" s="1618"/>
      <c r="G113" s="1618"/>
      <c r="H113" s="1619">
        <f t="shared" si="0"/>
        <v>0</v>
      </c>
      <c r="I113" s="1249">
        <f t="shared" si="2"/>
        <v>206024</v>
      </c>
      <c r="J113" s="1249">
        <f>みずほ!J113</f>
        <v>110231</v>
      </c>
      <c r="K113" s="1249">
        <f>三井住友!I113</f>
        <v>0</v>
      </c>
      <c r="L113" s="1638">
        <f>paypay!H113</f>
        <v>7087</v>
      </c>
      <c r="M113" s="1638"/>
      <c r="N113" s="1639">
        <f t="shared" si="1"/>
        <v>323342</v>
      </c>
      <c r="O113" s="1640"/>
    </row>
    <row r="114" spans="1:15" ht="14" hidden="1">
      <c r="A114" s="1231"/>
      <c r="B114" s="1244">
        <v>45858</v>
      </c>
      <c r="C114" s="1248"/>
      <c r="D114" s="1248"/>
      <c r="E114" s="1618"/>
      <c r="F114" s="1618"/>
      <c r="G114" s="1618"/>
      <c r="H114" s="1619">
        <f t="shared" si="0"/>
        <v>0</v>
      </c>
      <c r="I114" s="1249">
        <f t="shared" si="2"/>
        <v>206024</v>
      </c>
      <c r="J114" s="1249">
        <f>みずほ!J114</f>
        <v>101011</v>
      </c>
      <c r="K114" s="1249">
        <f>三井住友!I114</f>
        <v>0</v>
      </c>
      <c r="L114" s="1638">
        <f>paypay!H114</f>
        <v>9684</v>
      </c>
      <c r="M114" s="1638"/>
      <c r="N114" s="1639">
        <f t="shared" si="1"/>
        <v>316719</v>
      </c>
      <c r="O114" s="1640"/>
    </row>
    <row r="115" spans="1:15" ht="14" hidden="1">
      <c r="A115" s="1231"/>
      <c r="B115" s="1244">
        <v>45859</v>
      </c>
      <c r="C115" s="1248"/>
      <c r="D115" s="1248">
        <v>-4100</v>
      </c>
      <c r="E115" s="1618"/>
      <c r="F115" s="1618"/>
      <c r="G115" s="1618"/>
      <c r="H115" s="1619">
        <f t="shared" si="0"/>
        <v>-4100</v>
      </c>
      <c r="I115" s="1249">
        <f t="shared" si="2"/>
        <v>201924</v>
      </c>
      <c r="J115" s="1249">
        <f>みずほ!J115</f>
        <v>101011</v>
      </c>
      <c r="K115" s="1249">
        <f>三井住友!I115</f>
        <v>0</v>
      </c>
      <c r="L115" s="1638">
        <f>paypay!H115</f>
        <v>8900</v>
      </c>
      <c r="M115" s="1638"/>
      <c r="N115" s="1639">
        <f t="shared" si="1"/>
        <v>311835</v>
      </c>
      <c r="O115" s="1640"/>
    </row>
    <row r="116" spans="1:15" ht="14" hidden="1">
      <c r="A116" s="1231"/>
      <c r="B116" s="1244">
        <v>45860</v>
      </c>
      <c r="C116" s="1248"/>
      <c r="D116" s="1248"/>
      <c r="E116" s="1618"/>
      <c r="F116" s="1618"/>
      <c r="G116" s="1618"/>
      <c r="H116" s="1619">
        <f t="shared" si="0"/>
        <v>0</v>
      </c>
      <c r="I116" s="1249">
        <f t="shared" si="2"/>
        <v>201924</v>
      </c>
      <c r="J116" s="1249">
        <f>みずほ!J116</f>
        <v>101011</v>
      </c>
      <c r="K116" s="1249">
        <f>三井住友!I116</f>
        <v>0</v>
      </c>
      <c r="L116" s="1638">
        <f>paypay!H116</f>
        <v>5900</v>
      </c>
      <c r="M116" s="1638"/>
      <c r="N116" s="1639">
        <f t="shared" si="1"/>
        <v>308835</v>
      </c>
      <c r="O116" s="1640"/>
    </row>
    <row r="117" spans="1:15" ht="14" hidden="1">
      <c r="A117" s="1231"/>
      <c r="B117" s="1244">
        <v>45861</v>
      </c>
      <c r="C117" s="1248"/>
      <c r="D117" s="1248"/>
      <c r="E117" s="1618"/>
      <c r="F117" s="1618"/>
      <c r="G117" s="1618"/>
      <c r="H117" s="1619">
        <f t="shared" si="0"/>
        <v>0</v>
      </c>
      <c r="I117" s="1249">
        <f t="shared" si="2"/>
        <v>201924</v>
      </c>
      <c r="J117" s="1249">
        <f>みずほ!J117</f>
        <v>101011</v>
      </c>
      <c r="K117" s="1249">
        <f>三井住友!I117</f>
        <v>0</v>
      </c>
      <c r="L117" s="1638">
        <f>paypay!H117</f>
        <v>35960</v>
      </c>
      <c r="M117" s="1638"/>
      <c r="N117" s="1639">
        <f t="shared" si="1"/>
        <v>338895</v>
      </c>
      <c r="O117" s="1640"/>
    </row>
    <row r="118" spans="1:15" ht="14" hidden="1">
      <c r="A118" s="1231"/>
      <c r="B118" s="1244">
        <v>45862</v>
      </c>
      <c r="C118" s="1248"/>
      <c r="D118" s="1248"/>
      <c r="E118" s="1618"/>
      <c r="F118" s="1618"/>
      <c r="G118" s="1618"/>
      <c r="H118" s="1619">
        <f t="shared" si="0"/>
        <v>0</v>
      </c>
      <c r="I118" s="1249">
        <f t="shared" si="2"/>
        <v>201924</v>
      </c>
      <c r="J118" s="1249">
        <f>みずほ!J118</f>
        <v>101011</v>
      </c>
      <c r="K118" s="1249">
        <f>三井住友!I118</f>
        <v>0</v>
      </c>
      <c r="L118" s="1638">
        <f>paypay!H118</f>
        <v>32529</v>
      </c>
      <c r="M118" s="1638"/>
      <c r="N118" s="1639">
        <f t="shared" si="1"/>
        <v>335464</v>
      </c>
      <c r="O118" s="1640"/>
    </row>
    <row r="119" spans="1:15" ht="14" hidden="1">
      <c r="A119" s="1231"/>
      <c r="B119" s="1244">
        <v>45863</v>
      </c>
      <c r="C119" s="1248"/>
      <c r="D119" s="1248"/>
      <c r="E119" s="1618"/>
      <c r="F119" s="1618"/>
      <c r="G119" s="1618"/>
      <c r="H119" s="1619">
        <f t="shared" si="0"/>
        <v>0</v>
      </c>
      <c r="I119" s="1249">
        <f t="shared" si="2"/>
        <v>201924</v>
      </c>
      <c r="J119" s="1249">
        <f>みずほ!J119</f>
        <v>101011</v>
      </c>
      <c r="K119" s="1249">
        <f>三井住友!I119</f>
        <v>0</v>
      </c>
      <c r="L119" s="1638">
        <f>paypay!H119</f>
        <v>30266</v>
      </c>
      <c r="M119" s="1638"/>
      <c r="N119" s="1639">
        <f t="shared" si="1"/>
        <v>333201</v>
      </c>
      <c r="O119" s="1640"/>
    </row>
    <row r="120" spans="1:15" ht="14" hidden="1">
      <c r="A120" s="1231"/>
      <c r="B120" s="1244">
        <v>45864</v>
      </c>
      <c r="C120" s="1248"/>
      <c r="D120" s="1248"/>
      <c r="E120" s="1618"/>
      <c r="F120" s="1618"/>
      <c r="G120" s="1618"/>
      <c r="H120" s="1619">
        <f t="shared" si="0"/>
        <v>0</v>
      </c>
      <c r="I120" s="1249">
        <f t="shared" si="2"/>
        <v>201924</v>
      </c>
      <c r="J120" s="1249">
        <f>みずほ!J120</f>
        <v>136011</v>
      </c>
      <c r="K120" s="1249">
        <f>三井住友!I120</f>
        <v>0</v>
      </c>
      <c r="L120" s="1638">
        <f>paypay!H120</f>
        <v>3574</v>
      </c>
      <c r="M120" s="1638"/>
      <c r="N120" s="1639">
        <f t="shared" si="1"/>
        <v>341509</v>
      </c>
      <c r="O120" s="1640"/>
    </row>
    <row r="121" spans="1:15" ht="14" hidden="1">
      <c r="A121" s="1231"/>
      <c r="B121" s="1244">
        <v>45865</v>
      </c>
      <c r="C121" s="1248"/>
      <c r="D121" s="1621">
        <v>-195000</v>
      </c>
      <c r="E121" s="1618"/>
      <c r="F121" s="1618"/>
      <c r="G121" s="1618"/>
      <c r="H121" s="1619">
        <f t="shared" si="0"/>
        <v>-195000</v>
      </c>
      <c r="I121" s="1249">
        <f t="shared" si="2"/>
        <v>6924</v>
      </c>
      <c r="J121" s="1249">
        <f>みずほ!J121</f>
        <v>103620</v>
      </c>
      <c r="K121" s="1249">
        <f>三井住友!I121</f>
        <v>0</v>
      </c>
      <c r="L121" s="1638">
        <f>paypay!H121</f>
        <v>2034</v>
      </c>
      <c r="M121" s="1638"/>
      <c r="N121" s="1639">
        <f t="shared" si="1"/>
        <v>112578</v>
      </c>
      <c r="O121" s="1640"/>
    </row>
    <row r="122" spans="1:15" ht="14" hidden="1">
      <c r="A122" s="1231"/>
      <c r="B122" s="1244">
        <v>45866</v>
      </c>
      <c r="C122" s="1248"/>
      <c r="D122" s="1248"/>
      <c r="E122" s="1618"/>
      <c r="F122" s="1618"/>
      <c r="G122" s="1618"/>
      <c r="H122" s="1619">
        <f t="shared" si="0"/>
        <v>0</v>
      </c>
      <c r="I122" s="1249">
        <f t="shared" si="2"/>
        <v>6924</v>
      </c>
      <c r="J122" s="1249">
        <f>みずほ!J122</f>
        <v>14033</v>
      </c>
      <c r="K122" s="1249">
        <f>三井住友!I122</f>
        <v>0</v>
      </c>
      <c r="L122" s="1638">
        <f>paypay!H122</f>
        <v>511</v>
      </c>
      <c r="M122" s="1638"/>
      <c r="N122" s="1639">
        <f t="shared" si="1"/>
        <v>21468</v>
      </c>
      <c r="O122" s="1640"/>
    </row>
    <row r="123" spans="1:15" ht="14" hidden="1">
      <c r="A123" s="1231"/>
      <c r="B123" s="1244">
        <v>45867</v>
      </c>
      <c r="C123" s="1248"/>
      <c r="D123" s="1248"/>
      <c r="E123" s="1618"/>
      <c r="F123" s="1618"/>
      <c r="G123" s="1618"/>
      <c r="H123" s="1619">
        <f t="shared" si="0"/>
        <v>0</v>
      </c>
      <c r="I123" s="1249">
        <f t="shared" si="2"/>
        <v>6924</v>
      </c>
      <c r="J123" s="1249">
        <f>みずほ!J123</f>
        <v>14033</v>
      </c>
      <c r="K123" s="1249">
        <f>三井住友!I123</f>
        <v>0</v>
      </c>
      <c r="L123" s="1638">
        <f>paypay!H123</f>
        <v>54</v>
      </c>
      <c r="M123" s="1638"/>
      <c r="N123" s="1639">
        <f t="shared" si="1"/>
        <v>21011</v>
      </c>
      <c r="O123" s="1640"/>
    </row>
    <row r="124" spans="1:15" ht="14" hidden="1">
      <c r="A124" s="1231"/>
      <c r="B124" s="1244">
        <v>45868</v>
      </c>
      <c r="C124" s="1248"/>
      <c r="D124" s="1248"/>
      <c r="E124" s="1618"/>
      <c r="F124" s="1618"/>
      <c r="G124" s="1618"/>
      <c r="H124" s="1619">
        <f t="shared" si="0"/>
        <v>0</v>
      </c>
      <c r="I124" s="1249">
        <f t="shared" si="2"/>
        <v>6924</v>
      </c>
      <c r="J124" s="1249">
        <f>みずほ!J124</f>
        <v>14033</v>
      </c>
      <c r="K124" s="1249">
        <f>三井住友!I124</f>
        <v>0</v>
      </c>
      <c r="L124" s="1638">
        <f>paypay!H124</f>
        <v>54</v>
      </c>
      <c r="M124" s="1638"/>
      <c r="N124" s="1639">
        <f t="shared" si="1"/>
        <v>21011</v>
      </c>
      <c r="O124" s="1640"/>
    </row>
    <row r="125" spans="1:15" ht="14" hidden="1">
      <c r="A125" s="1231"/>
      <c r="B125" s="1259">
        <v>45869</v>
      </c>
      <c r="C125" s="1263"/>
      <c r="D125" s="1263"/>
      <c r="E125" s="1622"/>
      <c r="F125" s="1622"/>
      <c r="G125" s="1622"/>
      <c r="H125" s="1623">
        <f t="shared" si="0"/>
        <v>0</v>
      </c>
      <c r="I125" s="1264">
        <f t="shared" si="2"/>
        <v>6924</v>
      </c>
      <c r="J125" s="1264">
        <f>みずほ!J125</f>
        <v>14033</v>
      </c>
      <c r="K125" s="1249">
        <f>三井住友!I125</f>
        <v>0</v>
      </c>
      <c r="L125" s="1641">
        <f>paypay!H125</f>
        <v>54</v>
      </c>
      <c r="M125" s="1641"/>
      <c r="N125" s="1642">
        <f t="shared" si="1"/>
        <v>21011</v>
      </c>
      <c r="O125" s="1640"/>
    </row>
    <row r="126" spans="1:15" ht="14" hidden="1">
      <c r="A126" s="1231"/>
      <c r="B126" s="1244">
        <v>45870</v>
      </c>
      <c r="C126" s="1248"/>
      <c r="D126" s="1248"/>
      <c r="E126" s="1618"/>
      <c r="F126" s="1618"/>
      <c r="G126" s="1618"/>
      <c r="H126" s="1619">
        <f t="shared" si="0"/>
        <v>0</v>
      </c>
      <c r="I126" s="1249">
        <f t="shared" si="2"/>
        <v>6924</v>
      </c>
      <c r="J126" s="1249">
        <f>みずほ!J126</f>
        <v>14033</v>
      </c>
      <c r="K126" s="1625">
        <f>三井住友!I126</f>
        <v>0</v>
      </c>
      <c r="L126" s="1638">
        <f>paypay!H126</f>
        <v>304</v>
      </c>
      <c r="M126" s="1638"/>
      <c r="N126" s="1639">
        <f t="shared" si="1"/>
        <v>21261</v>
      </c>
      <c r="O126" s="1640"/>
    </row>
    <row r="127" spans="1:15" ht="14" hidden="1">
      <c r="A127" s="1231"/>
      <c r="B127" s="1244">
        <v>45871</v>
      </c>
      <c r="C127" s="1248"/>
      <c r="D127" s="1248">
        <v>-6654</v>
      </c>
      <c r="E127" s="1618"/>
      <c r="F127" s="1618"/>
      <c r="G127" s="1618"/>
      <c r="H127" s="1619">
        <f t="shared" si="0"/>
        <v>-6654</v>
      </c>
      <c r="I127" s="1249">
        <f t="shared" si="2"/>
        <v>270</v>
      </c>
      <c r="J127" s="1249">
        <f>みずほ!J127</f>
        <v>13033</v>
      </c>
      <c r="K127" s="1249">
        <f>三井住友!I127</f>
        <v>0</v>
      </c>
      <c r="L127" s="1638">
        <f>paypay!H127</f>
        <v>55495</v>
      </c>
      <c r="M127" s="1638"/>
      <c r="N127" s="1639">
        <f t="shared" si="1"/>
        <v>68798</v>
      </c>
      <c r="O127" s="1640"/>
    </row>
    <row r="128" spans="1:15" ht="14" hidden="1">
      <c r="A128" s="1231"/>
      <c r="B128" s="1244">
        <v>45872</v>
      </c>
      <c r="C128" s="1248"/>
      <c r="D128" s="1248"/>
      <c r="E128" s="1618"/>
      <c r="F128" s="1618"/>
      <c r="G128" s="1618"/>
      <c r="H128" s="1619">
        <f t="shared" si="0"/>
        <v>0</v>
      </c>
      <c r="I128" s="1249">
        <f t="shared" si="2"/>
        <v>270</v>
      </c>
      <c r="J128" s="1249">
        <f>みずほ!J128</f>
        <v>13033</v>
      </c>
      <c r="K128" s="1249">
        <f>三井住友!I128</f>
        <v>0</v>
      </c>
      <c r="L128" s="1638">
        <f>paypay!H128</f>
        <v>55495</v>
      </c>
      <c r="M128" s="1638"/>
      <c r="N128" s="1639">
        <f t="shared" si="1"/>
        <v>68798</v>
      </c>
      <c r="O128" s="1640"/>
    </row>
    <row r="129" spans="1:15" ht="14" hidden="1">
      <c r="A129" s="1231"/>
      <c r="B129" s="1244">
        <v>45873</v>
      </c>
      <c r="C129" s="1248"/>
      <c r="D129" s="1248"/>
      <c r="E129" s="1618"/>
      <c r="F129" s="1618"/>
      <c r="G129" s="1618"/>
      <c r="H129" s="1619">
        <f t="shared" si="0"/>
        <v>0</v>
      </c>
      <c r="I129" s="1249">
        <f t="shared" si="2"/>
        <v>270</v>
      </c>
      <c r="J129" s="1249">
        <f>みずほ!J129</f>
        <v>13033</v>
      </c>
      <c r="K129" s="1249">
        <f>三井住友!I129</f>
        <v>0</v>
      </c>
      <c r="L129" s="1638">
        <f>paypay!H129</f>
        <v>52781</v>
      </c>
      <c r="M129" s="1638"/>
      <c r="N129" s="1639">
        <f t="shared" si="1"/>
        <v>66084</v>
      </c>
      <c r="O129" s="1640"/>
    </row>
    <row r="130" spans="1:15" ht="14" hidden="1">
      <c r="A130" s="1231"/>
      <c r="B130" s="1244">
        <v>45874</v>
      </c>
      <c r="C130" s="1248"/>
      <c r="D130" s="1248"/>
      <c r="E130" s="1618"/>
      <c r="F130" s="1618"/>
      <c r="G130" s="1618"/>
      <c r="H130" s="1619">
        <f t="shared" si="0"/>
        <v>0</v>
      </c>
      <c r="I130" s="1249">
        <f t="shared" si="2"/>
        <v>270</v>
      </c>
      <c r="J130" s="1249">
        <f>みずほ!J130</f>
        <v>1633</v>
      </c>
      <c r="K130" s="1249">
        <f>三井住友!I130</f>
        <v>0</v>
      </c>
      <c r="L130" s="1638">
        <f>paypay!H130</f>
        <v>49735</v>
      </c>
      <c r="M130" s="1638"/>
      <c r="N130" s="1639">
        <f t="shared" si="1"/>
        <v>51638</v>
      </c>
      <c r="O130" s="1640"/>
    </row>
    <row r="131" spans="1:15" ht="14" hidden="1">
      <c r="A131" s="1231"/>
      <c r="B131" s="1244">
        <v>45875</v>
      </c>
      <c r="C131" s="1248"/>
      <c r="D131" s="1248"/>
      <c r="E131" s="1618"/>
      <c r="F131" s="1618"/>
      <c r="G131" s="1618"/>
      <c r="H131" s="1619">
        <f t="shared" si="0"/>
        <v>0</v>
      </c>
      <c r="I131" s="1249">
        <f t="shared" si="2"/>
        <v>270</v>
      </c>
      <c r="J131" s="1249">
        <f>みずほ!J131</f>
        <v>1633</v>
      </c>
      <c r="K131" s="1249">
        <f>三井住友!I131</f>
        <v>0</v>
      </c>
      <c r="L131" s="1638">
        <f>paypay!H131</f>
        <v>49241</v>
      </c>
      <c r="M131" s="1638"/>
      <c r="N131" s="1639">
        <f t="shared" si="1"/>
        <v>51144</v>
      </c>
      <c r="O131" s="1640"/>
    </row>
    <row r="132" spans="1:15" ht="14" hidden="1">
      <c r="A132" s="1231"/>
      <c r="B132" s="1244">
        <v>45876</v>
      </c>
      <c r="C132" s="1248"/>
      <c r="D132" s="1248"/>
      <c r="E132" s="1618"/>
      <c r="F132" s="1618"/>
      <c r="G132" s="1618"/>
      <c r="H132" s="1619">
        <f t="shared" si="0"/>
        <v>0</v>
      </c>
      <c r="I132" s="1249">
        <f t="shared" si="2"/>
        <v>270</v>
      </c>
      <c r="J132" s="1249">
        <f>みずほ!J132</f>
        <v>1633</v>
      </c>
      <c r="K132" s="1249">
        <f>三井住友!I132</f>
        <v>0</v>
      </c>
      <c r="L132" s="1638">
        <f>paypay!H132</f>
        <v>48524</v>
      </c>
      <c r="M132" s="1638"/>
      <c r="N132" s="1639">
        <f t="shared" si="1"/>
        <v>50427</v>
      </c>
      <c r="O132" s="1640"/>
    </row>
    <row r="133" spans="1:15" ht="14" hidden="1">
      <c r="A133" s="1231"/>
      <c r="B133" s="1244">
        <v>45877</v>
      </c>
      <c r="C133" s="1248"/>
      <c r="D133" s="1248"/>
      <c r="E133" s="1618"/>
      <c r="F133" s="1618"/>
      <c r="G133" s="1618"/>
      <c r="H133" s="1619">
        <f t="shared" si="0"/>
        <v>0</v>
      </c>
      <c r="I133" s="1249">
        <f t="shared" si="2"/>
        <v>270</v>
      </c>
      <c r="J133" s="1249">
        <f>みずほ!J133</f>
        <v>1633</v>
      </c>
      <c r="K133" s="1249">
        <f>三井住友!I133</f>
        <v>0</v>
      </c>
      <c r="L133" s="1638">
        <f>paypay!H133</f>
        <v>48012</v>
      </c>
      <c r="M133" s="1638"/>
      <c r="N133" s="1639">
        <f t="shared" si="1"/>
        <v>49915</v>
      </c>
      <c r="O133" s="1640"/>
    </row>
    <row r="134" spans="1:15" ht="14" hidden="1">
      <c r="A134" s="1231"/>
      <c r="B134" s="1244">
        <v>45878</v>
      </c>
      <c r="C134" s="1248"/>
      <c r="D134" s="1248"/>
      <c r="E134" s="1618"/>
      <c r="F134" s="1618"/>
      <c r="G134" s="1618"/>
      <c r="H134" s="1619">
        <f t="shared" si="0"/>
        <v>0</v>
      </c>
      <c r="I134" s="1249">
        <f t="shared" si="2"/>
        <v>270</v>
      </c>
      <c r="J134" s="1249">
        <f>みずほ!J134</f>
        <v>1633</v>
      </c>
      <c r="K134" s="1249">
        <f>三井住友!I134</f>
        <v>0</v>
      </c>
      <c r="L134" s="1638">
        <f>paypay!H134</f>
        <v>48062</v>
      </c>
      <c r="M134" s="1638"/>
      <c r="N134" s="1639">
        <f t="shared" si="1"/>
        <v>49965</v>
      </c>
      <c r="O134" s="1640"/>
    </row>
    <row r="135" spans="1:15" ht="14" hidden="1">
      <c r="A135" s="1231"/>
      <c r="B135" s="1244">
        <v>45879</v>
      </c>
      <c r="C135" s="1248"/>
      <c r="D135" s="1248"/>
      <c r="E135" s="1618"/>
      <c r="F135" s="1618"/>
      <c r="G135" s="1618"/>
      <c r="H135" s="1619">
        <f t="shared" si="0"/>
        <v>0</v>
      </c>
      <c r="I135" s="1249">
        <f t="shared" si="2"/>
        <v>270</v>
      </c>
      <c r="J135" s="1249">
        <f>みずほ!J135</f>
        <v>1633</v>
      </c>
      <c r="K135" s="1249">
        <f>三井住友!I135</f>
        <v>0</v>
      </c>
      <c r="L135" s="1638">
        <f>paypay!H135</f>
        <v>46418</v>
      </c>
      <c r="M135" s="1638"/>
      <c r="N135" s="1639">
        <f t="shared" si="1"/>
        <v>48321</v>
      </c>
      <c r="O135" s="1640"/>
    </row>
    <row r="136" spans="1:15" ht="14" hidden="1">
      <c r="A136" s="1231"/>
      <c r="B136" s="1244">
        <v>45880</v>
      </c>
      <c r="C136" s="1248"/>
      <c r="D136" s="1248"/>
      <c r="E136" s="1618"/>
      <c r="F136" s="1618"/>
      <c r="G136" s="1618"/>
      <c r="H136" s="1619">
        <f t="shared" si="0"/>
        <v>0</v>
      </c>
      <c r="I136" s="1249">
        <f t="shared" si="2"/>
        <v>270</v>
      </c>
      <c r="J136" s="1249">
        <f>みずほ!J136</f>
        <v>1633</v>
      </c>
      <c r="K136" s="1249">
        <f>三井住友!I136</f>
        <v>0</v>
      </c>
      <c r="L136" s="1638">
        <f>paypay!H136</f>
        <v>38102</v>
      </c>
      <c r="M136" s="1638"/>
      <c r="N136" s="1639">
        <f t="shared" si="1"/>
        <v>40005</v>
      </c>
      <c r="O136" s="1640"/>
    </row>
    <row r="137" spans="1:15" ht="14" hidden="1">
      <c r="A137" s="1231"/>
      <c r="B137" s="1244">
        <v>45881</v>
      </c>
      <c r="C137" s="1248"/>
      <c r="D137" s="1248"/>
      <c r="E137" s="1618"/>
      <c r="F137" s="1618"/>
      <c r="G137" s="1618"/>
      <c r="H137" s="1619">
        <f t="shared" si="0"/>
        <v>0</v>
      </c>
      <c r="I137" s="1249">
        <f t="shared" si="2"/>
        <v>270</v>
      </c>
      <c r="J137" s="1249">
        <f>みずほ!J137</f>
        <v>1633</v>
      </c>
      <c r="K137" s="1249">
        <f>三井住友!I137</f>
        <v>0</v>
      </c>
      <c r="L137" s="1638">
        <f>paypay!H137</f>
        <v>38102</v>
      </c>
      <c r="M137" s="1638"/>
      <c r="N137" s="1639">
        <f t="shared" si="1"/>
        <v>40005</v>
      </c>
      <c r="O137" s="1640"/>
    </row>
    <row r="138" spans="1:15" ht="14" hidden="1">
      <c r="A138" s="1231"/>
      <c r="B138" s="1244">
        <v>45882</v>
      </c>
      <c r="C138" s="1248"/>
      <c r="D138" s="1248"/>
      <c r="E138" s="1618"/>
      <c r="F138" s="1618"/>
      <c r="G138" s="1618"/>
      <c r="H138" s="1619">
        <f t="shared" si="0"/>
        <v>0</v>
      </c>
      <c r="I138" s="1249">
        <f t="shared" si="2"/>
        <v>270</v>
      </c>
      <c r="J138" s="1249">
        <f>みずほ!J138</f>
        <v>1633</v>
      </c>
      <c r="K138" s="1249">
        <f>三井住友!I138</f>
        <v>0</v>
      </c>
      <c r="L138" s="1638">
        <f>paypay!H138</f>
        <v>38102</v>
      </c>
      <c r="M138" s="1638"/>
      <c r="N138" s="1639">
        <f t="shared" si="1"/>
        <v>40005</v>
      </c>
      <c r="O138" s="1640"/>
    </row>
    <row r="139" spans="1:15" ht="14" hidden="1">
      <c r="A139" s="1231"/>
      <c r="B139" s="1244">
        <v>45883</v>
      </c>
      <c r="C139" s="1248"/>
      <c r="D139" s="1248"/>
      <c r="E139" s="1618"/>
      <c r="F139" s="1618"/>
      <c r="G139" s="1618"/>
      <c r="H139" s="1619">
        <f t="shared" si="0"/>
        <v>0</v>
      </c>
      <c r="I139" s="1249">
        <f t="shared" si="2"/>
        <v>270</v>
      </c>
      <c r="J139" s="1249">
        <f>みずほ!J139</f>
        <v>1633</v>
      </c>
      <c r="K139" s="1249">
        <f>三井住友!I139</f>
        <v>0</v>
      </c>
      <c r="L139" s="1638">
        <f>paypay!H139</f>
        <v>38102</v>
      </c>
      <c r="M139" s="1638"/>
      <c r="N139" s="1639">
        <f t="shared" si="1"/>
        <v>40005</v>
      </c>
      <c r="O139" s="1640"/>
    </row>
    <row r="140" spans="1:15" ht="14" hidden="1">
      <c r="A140" s="1231"/>
      <c r="B140" s="1244">
        <v>45884</v>
      </c>
      <c r="C140" s="1248"/>
      <c r="D140" s="1248"/>
      <c r="E140" s="1618"/>
      <c r="F140" s="1618"/>
      <c r="G140" s="1618"/>
      <c r="H140" s="1619">
        <f t="shared" si="0"/>
        <v>0</v>
      </c>
      <c r="I140" s="1249">
        <f t="shared" si="2"/>
        <v>270</v>
      </c>
      <c r="J140" s="1249">
        <f>みずほ!J140</f>
        <v>483036</v>
      </c>
      <c r="K140" s="1249">
        <f>三井住友!I140</f>
        <v>220000</v>
      </c>
      <c r="L140" s="1638">
        <f>paypay!H140</f>
        <v>37002</v>
      </c>
      <c r="M140" s="1638"/>
      <c r="N140" s="1639">
        <f t="shared" si="1"/>
        <v>740308</v>
      </c>
      <c r="O140" s="1640"/>
    </row>
    <row r="141" spans="1:15" ht="14" hidden="1">
      <c r="A141" s="1231"/>
      <c r="B141" s="1244">
        <v>45885</v>
      </c>
      <c r="C141" s="1248"/>
      <c r="D141" s="1248"/>
      <c r="E141" s="1618"/>
      <c r="F141" s="1618"/>
      <c r="G141" s="1618"/>
      <c r="H141" s="1619">
        <f t="shared" si="0"/>
        <v>0</v>
      </c>
      <c r="I141" s="1249">
        <f t="shared" si="2"/>
        <v>270</v>
      </c>
      <c r="J141" s="1249">
        <f>みずほ!J141</f>
        <v>323549</v>
      </c>
      <c r="K141" s="1249">
        <f>三井住友!I141</f>
        <v>220000</v>
      </c>
      <c r="L141" s="1638">
        <f>paypay!H141</f>
        <v>30247</v>
      </c>
      <c r="M141" s="1638"/>
      <c r="N141" s="1639">
        <f t="shared" si="1"/>
        <v>574066</v>
      </c>
      <c r="O141" s="1640"/>
    </row>
    <row r="142" spans="1:15" ht="14" hidden="1">
      <c r="A142" s="1231"/>
      <c r="B142" s="1244">
        <v>45886</v>
      </c>
      <c r="C142" s="1248"/>
      <c r="D142" s="1248"/>
      <c r="E142" s="1618"/>
      <c r="F142" s="1618"/>
      <c r="G142" s="1618"/>
      <c r="H142" s="1619">
        <f t="shared" si="0"/>
        <v>0</v>
      </c>
      <c r="I142" s="1249">
        <f t="shared" si="2"/>
        <v>270</v>
      </c>
      <c r="J142" s="1249">
        <f>みずほ!J142</f>
        <v>103439</v>
      </c>
      <c r="K142" s="1249">
        <f>三井住友!I142</f>
        <v>220000</v>
      </c>
      <c r="L142" s="1638">
        <f>paypay!H142</f>
        <v>30249</v>
      </c>
      <c r="M142" s="1638"/>
      <c r="N142" s="1639">
        <f t="shared" si="1"/>
        <v>353958</v>
      </c>
      <c r="O142" s="1640"/>
    </row>
    <row r="143" spans="1:15" ht="14" hidden="1">
      <c r="A143" s="1231"/>
      <c r="B143" s="1244">
        <v>45887</v>
      </c>
      <c r="C143" s="1248"/>
      <c r="D143" s="1248"/>
      <c r="E143" s="1618"/>
      <c r="F143" s="1618">
        <v>55</v>
      </c>
      <c r="G143" s="1618"/>
      <c r="H143" s="1619">
        <f t="shared" si="0"/>
        <v>55</v>
      </c>
      <c r="I143" s="1249">
        <f t="shared" si="2"/>
        <v>325</v>
      </c>
      <c r="J143" s="1249">
        <f>みずほ!J143</f>
        <v>103492</v>
      </c>
      <c r="K143" s="1249">
        <f>三井住友!I143</f>
        <v>212000</v>
      </c>
      <c r="L143" s="1638">
        <f>paypay!H143</f>
        <v>30298</v>
      </c>
      <c r="M143" s="1638"/>
      <c r="N143" s="1639">
        <f t="shared" si="1"/>
        <v>346115</v>
      </c>
      <c r="O143" s="1640"/>
    </row>
    <row r="144" spans="1:15" ht="14" hidden="1">
      <c r="A144" s="1231"/>
      <c r="B144" s="1244">
        <v>45888</v>
      </c>
      <c r="C144" s="1248"/>
      <c r="D144" s="1248"/>
      <c r="E144" s="1618"/>
      <c r="F144" s="1618"/>
      <c r="G144" s="1618"/>
      <c r="H144" s="1619">
        <f t="shared" si="0"/>
        <v>0</v>
      </c>
      <c r="I144" s="1249">
        <f t="shared" si="2"/>
        <v>325</v>
      </c>
      <c r="J144" s="1249">
        <f>みずほ!J144</f>
        <v>103492</v>
      </c>
      <c r="K144" s="1249">
        <f>三井住友!I144</f>
        <v>212000</v>
      </c>
      <c r="L144" s="1638">
        <f>paypay!H144</f>
        <v>19428</v>
      </c>
      <c r="M144" s="1638"/>
      <c r="N144" s="1639">
        <f t="shared" si="1"/>
        <v>335245</v>
      </c>
      <c r="O144" s="1640"/>
    </row>
    <row r="145" spans="1:15" ht="14" hidden="1">
      <c r="A145" s="1231"/>
      <c r="B145" s="1244">
        <v>45889</v>
      </c>
      <c r="C145" s="1248"/>
      <c r="D145" s="1248"/>
      <c r="E145" s="1618"/>
      <c r="F145" s="1618"/>
      <c r="G145" s="1618"/>
      <c r="H145" s="1619">
        <f t="shared" si="0"/>
        <v>0</v>
      </c>
      <c r="I145" s="1249">
        <f t="shared" si="2"/>
        <v>325</v>
      </c>
      <c r="J145" s="1249">
        <f>みずほ!J145</f>
        <v>103492</v>
      </c>
      <c r="K145" s="1249">
        <f>三井住友!I145</f>
        <v>212000</v>
      </c>
      <c r="L145" s="1638">
        <f>paypay!H145</f>
        <v>19428</v>
      </c>
      <c r="M145" s="1638"/>
      <c r="N145" s="1639">
        <f t="shared" si="1"/>
        <v>335245</v>
      </c>
      <c r="O145" s="1640"/>
    </row>
    <row r="146" spans="1:15" ht="14" hidden="1">
      <c r="A146" s="1231"/>
      <c r="B146" s="1244">
        <v>45890</v>
      </c>
      <c r="C146" s="1248"/>
      <c r="D146" s="1248"/>
      <c r="E146" s="1618"/>
      <c r="F146" s="1618"/>
      <c r="G146" s="1618"/>
      <c r="H146" s="1619">
        <f t="shared" si="0"/>
        <v>0</v>
      </c>
      <c r="I146" s="1249">
        <f t="shared" si="2"/>
        <v>325</v>
      </c>
      <c r="J146" s="1249">
        <f>みずほ!J146</f>
        <v>103492</v>
      </c>
      <c r="K146" s="1249">
        <f>三井住友!I146</f>
        <v>212000</v>
      </c>
      <c r="L146" s="1638">
        <f>paypay!H146</f>
        <v>19431</v>
      </c>
      <c r="M146" s="1638"/>
      <c r="N146" s="1639">
        <f t="shared" si="1"/>
        <v>335248</v>
      </c>
      <c r="O146" s="1640"/>
    </row>
    <row r="147" spans="1:15" ht="14" hidden="1">
      <c r="A147" s="1231"/>
      <c r="B147" s="1244">
        <v>45891</v>
      </c>
      <c r="C147" s="1248"/>
      <c r="D147" s="1248"/>
      <c r="E147" s="1618"/>
      <c r="F147" s="1618"/>
      <c r="G147" s="1618"/>
      <c r="H147" s="1619">
        <f t="shared" si="0"/>
        <v>0</v>
      </c>
      <c r="I147" s="1249">
        <f t="shared" si="2"/>
        <v>325</v>
      </c>
      <c r="J147" s="1249">
        <f>みずほ!J147</f>
        <v>103492</v>
      </c>
      <c r="K147" s="1249">
        <f>三井住友!I147</f>
        <v>212000</v>
      </c>
      <c r="L147" s="1638">
        <f>paypay!H147</f>
        <v>13509</v>
      </c>
      <c r="M147" s="1638"/>
      <c r="N147" s="1639">
        <f t="shared" si="1"/>
        <v>329326</v>
      </c>
      <c r="O147" s="1640"/>
    </row>
    <row r="148" spans="1:15" ht="14" hidden="1">
      <c r="A148" s="1231"/>
      <c r="B148" s="1244">
        <v>45892</v>
      </c>
      <c r="C148" s="1248"/>
      <c r="D148" s="1248"/>
      <c r="E148" s="1618"/>
      <c r="F148" s="1618"/>
      <c r="G148" s="1618"/>
      <c r="H148" s="1619">
        <f t="shared" si="0"/>
        <v>0</v>
      </c>
      <c r="I148" s="1249">
        <f t="shared" si="2"/>
        <v>325</v>
      </c>
      <c r="J148" s="1249">
        <f>みずほ!J148</f>
        <v>103492</v>
      </c>
      <c r="K148" s="1249">
        <f>三井住友!I148</f>
        <v>212000</v>
      </c>
      <c r="L148" s="1638">
        <f>paypay!H148</f>
        <v>2647</v>
      </c>
      <c r="M148" s="1638"/>
      <c r="N148" s="1639">
        <f t="shared" si="1"/>
        <v>318464</v>
      </c>
      <c r="O148" s="1640"/>
    </row>
    <row r="149" spans="1:15" ht="14" hidden="1">
      <c r="A149" s="1231"/>
      <c r="B149" s="1244">
        <v>45893</v>
      </c>
      <c r="C149" s="1248"/>
      <c r="D149" s="1248"/>
      <c r="E149" s="1618"/>
      <c r="F149" s="1618"/>
      <c r="G149" s="1618"/>
      <c r="H149" s="1619">
        <f t="shared" si="0"/>
        <v>0</v>
      </c>
      <c r="I149" s="1249">
        <f t="shared" si="2"/>
        <v>325</v>
      </c>
      <c r="J149" s="1249">
        <f>みずほ!J149</f>
        <v>103492</v>
      </c>
      <c r="K149" s="1249">
        <f>三井住友!I149</f>
        <v>212000</v>
      </c>
      <c r="L149" s="1638">
        <f>paypay!H149</f>
        <v>1186</v>
      </c>
      <c r="M149" s="1638"/>
      <c r="N149" s="1639">
        <f t="shared" si="1"/>
        <v>317003</v>
      </c>
      <c r="O149" s="1640"/>
    </row>
    <row r="150" spans="1:15" ht="14" hidden="1">
      <c r="A150" s="1231"/>
      <c r="B150" s="1244">
        <v>45894</v>
      </c>
      <c r="C150" s="1248"/>
      <c r="D150" s="1248"/>
      <c r="E150" s="1618"/>
      <c r="F150" s="1618"/>
      <c r="G150" s="1618"/>
      <c r="H150" s="1619">
        <f t="shared" si="0"/>
        <v>0</v>
      </c>
      <c r="I150" s="1249">
        <f t="shared" si="2"/>
        <v>325</v>
      </c>
      <c r="J150" s="1249">
        <f>みずほ!J150</f>
        <v>103492</v>
      </c>
      <c r="K150" s="1249">
        <f>三井住友!I150</f>
        <v>212000</v>
      </c>
      <c r="L150" s="1638">
        <f>paypay!H150</f>
        <v>3550</v>
      </c>
      <c r="M150" s="1638"/>
      <c r="N150" s="1639">
        <f t="shared" si="1"/>
        <v>319367</v>
      </c>
      <c r="O150" s="1640"/>
    </row>
    <row r="151" spans="1:15" ht="14" hidden="1">
      <c r="A151" s="1231"/>
      <c r="B151" s="1244">
        <v>45895</v>
      </c>
      <c r="C151" s="1248"/>
      <c r="D151" s="1248"/>
      <c r="E151" s="1618"/>
      <c r="F151" s="1618"/>
      <c r="G151" s="1618"/>
      <c r="H151" s="1619">
        <f t="shared" si="0"/>
        <v>0</v>
      </c>
      <c r="I151" s="1249">
        <f t="shared" si="2"/>
        <v>325</v>
      </c>
      <c r="J151" s="1249">
        <f>みずほ!J151</f>
        <v>103492</v>
      </c>
      <c r="K151" s="1249">
        <f>三井住友!I151</f>
        <v>212000</v>
      </c>
      <c r="L151" s="1638">
        <f>paypay!H151</f>
        <v>2872</v>
      </c>
      <c r="M151" s="1638"/>
      <c r="N151" s="1639">
        <f t="shared" si="1"/>
        <v>318689</v>
      </c>
      <c r="O151" s="1640"/>
    </row>
    <row r="152" spans="1:15" ht="14" hidden="1">
      <c r="A152" s="1231"/>
      <c r="B152" s="1244">
        <v>45896</v>
      </c>
      <c r="C152" s="1248"/>
      <c r="D152" s="1248"/>
      <c r="E152" s="1618"/>
      <c r="F152" s="1618"/>
      <c r="G152" s="1618"/>
      <c r="H152" s="1619">
        <f t="shared" si="0"/>
        <v>0</v>
      </c>
      <c r="I152" s="1249">
        <f t="shared" si="2"/>
        <v>325</v>
      </c>
      <c r="J152" s="1249">
        <f>みずほ!J152</f>
        <v>13905</v>
      </c>
      <c r="K152" s="1249">
        <f>三井住友!I152</f>
        <v>6780</v>
      </c>
      <c r="L152" s="1638">
        <f>paypay!H152</f>
        <v>2884</v>
      </c>
      <c r="M152" s="1638"/>
      <c r="N152" s="1639">
        <f t="shared" si="1"/>
        <v>23894</v>
      </c>
      <c r="O152" s="1640"/>
    </row>
    <row r="153" spans="1:15" ht="14" hidden="1">
      <c r="A153" s="1231"/>
      <c r="B153" s="1244">
        <v>45897</v>
      </c>
      <c r="C153" s="1248"/>
      <c r="D153" s="1248"/>
      <c r="E153" s="1618"/>
      <c r="F153" s="1618"/>
      <c r="G153" s="1618"/>
      <c r="H153" s="1619">
        <f t="shared" si="0"/>
        <v>0</v>
      </c>
      <c r="I153" s="1249">
        <f t="shared" si="2"/>
        <v>325</v>
      </c>
      <c r="J153" s="1249">
        <f>みずほ!J153</f>
        <v>13905</v>
      </c>
      <c r="K153" s="1249">
        <f>三井住友!I153</f>
        <v>6780</v>
      </c>
      <c r="L153" s="1638">
        <f>paypay!H153</f>
        <v>1786</v>
      </c>
      <c r="M153" s="1638"/>
      <c r="N153" s="1639">
        <f t="shared" si="1"/>
        <v>22796</v>
      </c>
      <c r="O153" s="1640"/>
    </row>
    <row r="154" spans="1:15" ht="14" hidden="1">
      <c r="A154" s="1231"/>
      <c r="B154" s="1244">
        <v>45898</v>
      </c>
      <c r="C154" s="1248"/>
      <c r="D154" s="1248"/>
      <c r="E154" s="1618"/>
      <c r="F154" s="1618"/>
      <c r="G154" s="1618"/>
      <c r="H154" s="1619">
        <f t="shared" si="0"/>
        <v>0</v>
      </c>
      <c r="I154" s="1249">
        <f t="shared" si="2"/>
        <v>325</v>
      </c>
      <c r="J154" s="1249">
        <f>みずほ!J154</f>
        <v>13905</v>
      </c>
      <c r="K154" s="1249">
        <f>三井住友!I154</f>
        <v>6780</v>
      </c>
      <c r="L154" s="1638">
        <f>paypay!H154</f>
        <v>1248</v>
      </c>
      <c r="M154" s="1638"/>
      <c r="N154" s="1639">
        <f t="shared" si="1"/>
        <v>22258</v>
      </c>
      <c r="O154" s="1640"/>
    </row>
    <row r="155" spans="1:15" ht="14" hidden="1">
      <c r="A155" s="1231"/>
      <c r="B155" s="1244">
        <v>45899</v>
      </c>
      <c r="C155" s="1248"/>
      <c r="D155" s="1248"/>
      <c r="E155" s="1618"/>
      <c r="F155" s="1618"/>
      <c r="G155" s="1618"/>
      <c r="H155" s="1619">
        <f t="shared" si="0"/>
        <v>0</v>
      </c>
      <c r="I155" s="1249">
        <f t="shared" si="2"/>
        <v>325</v>
      </c>
      <c r="J155" s="1249">
        <f>みずほ!J155</f>
        <v>13905</v>
      </c>
      <c r="K155" s="1249">
        <f>三井住友!I155</f>
        <v>6780</v>
      </c>
      <c r="L155" s="1638">
        <f>paypay!H155</f>
        <v>1248</v>
      </c>
      <c r="M155" s="1638"/>
      <c r="N155" s="1639">
        <f t="shared" si="1"/>
        <v>22258</v>
      </c>
      <c r="O155" s="1640"/>
    </row>
    <row r="156" spans="1:15" ht="14" hidden="1">
      <c r="A156" s="1231"/>
      <c r="B156" s="1259">
        <v>45900</v>
      </c>
      <c r="C156" s="1263"/>
      <c r="D156" s="1263"/>
      <c r="E156" s="1622"/>
      <c r="F156" s="1622"/>
      <c r="G156" s="1622"/>
      <c r="H156" s="1623">
        <f t="shared" si="0"/>
        <v>0</v>
      </c>
      <c r="I156" s="1264">
        <f t="shared" si="2"/>
        <v>325</v>
      </c>
      <c r="J156" s="1264">
        <f>みずほ!J156</f>
        <v>13905</v>
      </c>
      <c r="K156" s="1264">
        <f>三井住友!I156</f>
        <v>6780</v>
      </c>
      <c r="L156" s="1641">
        <f>paypay!H156</f>
        <v>2524</v>
      </c>
      <c r="M156" s="1641"/>
      <c r="N156" s="1642">
        <f t="shared" si="1"/>
        <v>23534</v>
      </c>
      <c r="O156" s="1640"/>
    </row>
    <row r="157" spans="1:15" ht="14" hidden="1">
      <c r="A157" s="1231"/>
      <c r="B157" s="1244">
        <v>45901</v>
      </c>
      <c r="C157" s="1248"/>
      <c r="D157" s="1248"/>
      <c r="E157" s="1618"/>
      <c r="F157" s="1618"/>
      <c r="G157" s="1618"/>
      <c r="H157" s="1619">
        <f t="shared" si="0"/>
        <v>0</v>
      </c>
      <c r="I157" s="1249">
        <f t="shared" si="2"/>
        <v>325</v>
      </c>
      <c r="J157" s="1249">
        <f>みずほ!J157</f>
        <v>23905</v>
      </c>
      <c r="K157" s="1249">
        <f>三井住友!I157</f>
        <v>780</v>
      </c>
      <c r="L157" s="1638">
        <f>paypay!H157</f>
        <v>2524</v>
      </c>
      <c r="M157" s="1638"/>
      <c r="N157" s="1639">
        <f t="shared" si="1"/>
        <v>27534</v>
      </c>
      <c r="O157" s="1640"/>
    </row>
    <row r="158" spans="1:15" ht="14" hidden="1">
      <c r="A158" s="1231"/>
      <c r="B158" s="1244">
        <v>45902</v>
      </c>
      <c r="C158" s="1248"/>
      <c r="D158" s="1248"/>
      <c r="E158" s="1618"/>
      <c r="F158" s="1618"/>
      <c r="G158" s="1618"/>
      <c r="H158" s="1619">
        <f t="shared" si="0"/>
        <v>0</v>
      </c>
      <c r="I158" s="1249">
        <f t="shared" si="2"/>
        <v>325</v>
      </c>
      <c r="J158" s="1249">
        <f>みずほ!J158</f>
        <v>23905</v>
      </c>
      <c r="K158" s="1249">
        <f>三井住友!I158</f>
        <v>780</v>
      </c>
      <c r="L158" s="1638">
        <f>paypay!H158</f>
        <v>1574</v>
      </c>
      <c r="M158" s="1638"/>
      <c r="N158" s="1639">
        <f t="shared" si="1"/>
        <v>26584</v>
      </c>
      <c r="O158" s="1640"/>
    </row>
    <row r="159" spans="1:15" ht="14" hidden="1">
      <c r="A159" s="1231"/>
      <c r="B159" s="1244">
        <v>45903</v>
      </c>
      <c r="C159" s="1248"/>
      <c r="D159" s="1248"/>
      <c r="E159" s="1618"/>
      <c r="F159" s="1618"/>
      <c r="G159" s="1618"/>
      <c r="H159" s="1619">
        <f t="shared" si="0"/>
        <v>0</v>
      </c>
      <c r="I159" s="1249">
        <f t="shared" si="2"/>
        <v>325</v>
      </c>
      <c r="J159" s="1249">
        <f>みずほ!J159</f>
        <v>23905</v>
      </c>
      <c r="K159" s="1249">
        <f>三井住友!I159</f>
        <v>780</v>
      </c>
      <c r="L159" s="1638">
        <f>paypay!H159</f>
        <v>1574</v>
      </c>
      <c r="M159" s="1638"/>
      <c r="N159" s="1639">
        <f t="shared" si="1"/>
        <v>26584</v>
      </c>
      <c r="O159" s="1640"/>
    </row>
    <row r="160" spans="1:15" ht="14" hidden="1">
      <c r="A160" s="1231"/>
      <c r="B160" s="1244">
        <v>45904</v>
      </c>
      <c r="C160" s="1248"/>
      <c r="D160" s="1248"/>
      <c r="E160" s="1618"/>
      <c r="F160" s="1618"/>
      <c r="G160" s="1618"/>
      <c r="H160" s="1619">
        <f t="shared" si="0"/>
        <v>0</v>
      </c>
      <c r="I160" s="1249">
        <f t="shared" si="2"/>
        <v>325</v>
      </c>
      <c r="J160" s="1249">
        <f>みずほ!J160</f>
        <v>23905</v>
      </c>
      <c r="K160" s="1249">
        <f>三井住友!I160</f>
        <v>780</v>
      </c>
      <c r="L160" s="1638">
        <f>paypay!H160</f>
        <v>1574</v>
      </c>
      <c r="M160" s="1638"/>
      <c r="N160" s="1639">
        <f t="shared" si="1"/>
        <v>26584</v>
      </c>
      <c r="O160" s="1640"/>
    </row>
    <row r="161" spans="1:15" ht="14" hidden="1">
      <c r="A161" s="1231"/>
      <c r="B161" s="1244">
        <v>45905</v>
      </c>
      <c r="C161" s="1248"/>
      <c r="D161" s="1248"/>
      <c r="E161" s="1618"/>
      <c r="F161" s="1618"/>
      <c r="G161" s="1618"/>
      <c r="H161" s="1619">
        <f t="shared" si="0"/>
        <v>0</v>
      </c>
      <c r="I161" s="1249">
        <f t="shared" si="2"/>
        <v>325</v>
      </c>
      <c r="J161" s="1249">
        <f>みずほ!J161</f>
        <v>12505</v>
      </c>
      <c r="K161" s="1249">
        <f>三井住友!I161</f>
        <v>780</v>
      </c>
      <c r="L161" s="1638">
        <f>paypay!H161</f>
        <v>1574</v>
      </c>
      <c r="M161" s="1638"/>
      <c r="N161" s="1639">
        <f t="shared" si="1"/>
        <v>15184</v>
      </c>
      <c r="O161" s="1640"/>
    </row>
    <row r="162" spans="1:15" ht="14" hidden="1">
      <c r="A162" s="1231"/>
      <c r="B162" s="1244">
        <v>45906</v>
      </c>
      <c r="C162" s="1248"/>
      <c r="D162" s="1248"/>
      <c r="E162" s="1618"/>
      <c r="F162" s="1618"/>
      <c r="G162" s="1618"/>
      <c r="H162" s="1619">
        <f t="shared" si="0"/>
        <v>0</v>
      </c>
      <c r="I162" s="1249">
        <f t="shared" si="2"/>
        <v>325</v>
      </c>
      <c r="J162" s="1249">
        <f>みずほ!J162</f>
        <v>12505</v>
      </c>
      <c r="K162" s="1249">
        <f>三井住友!I162</f>
        <v>780</v>
      </c>
      <c r="L162" s="1638">
        <f>paypay!H162</f>
        <v>10144</v>
      </c>
      <c r="M162" s="1638"/>
      <c r="N162" s="1639">
        <f t="shared" si="1"/>
        <v>23754</v>
      </c>
      <c r="O162" s="1640"/>
    </row>
    <row r="163" spans="1:15" ht="14" hidden="1">
      <c r="A163" s="1231"/>
      <c r="B163" s="1244">
        <v>45907</v>
      </c>
      <c r="C163" s="1248"/>
      <c r="D163" s="1248"/>
      <c r="E163" s="1618"/>
      <c r="F163" s="1618"/>
      <c r="G163" s="1618"/>
      <c r="H163" s="1619">
        <f t="shared" si="0"/>
        <v>0</v>
      </c>
      <c r="I163" s="1249">
        <f t="shared" si="2"/>
        <v>325</v>
      </c>
      <c r="J163" s="1249">
        <f>みずほ!J163</f>
        <v>12505</v>
      </c>
      <c r="K163" s="1249">
        <f>三井住友!I163</f>
        <v>780</v>
      </c>
      <c r="L163" s="1638">
        <f>paypay!H163</f>
        <v>7614</v>
      </c>
      <c r="M163" s="1638"/>
      <c r="N163" s="1639">
        <f t="shared" si="1"/>
        <v>21224</v>
      </c>
      <c r="O163" s="1640"/>
    </row>
    <row r="164" spans="1:15" ht="14" hidden="1">
      <c r="A164" s="1231"/>
      <c r="B164" s="1244">
        <v>45908</v>
      </c>
      <c r="C164" s="1248"/>
      <c r="D164" s="1248"/>
      <c r="E164" s="1618"/>
      <c r="F164" s="1618"/>
      <c r="G164" s="1618"/>
      <c r="H164" s="1619">
        <f t="shared" si="0"/>
        <v>0</v>
      </c>
      <c r="I164" s="1249">
        <f t="shared" si="2"/>
        <v>325</v>
      </c>
      <c r="J164" s="1249">
        <f>みずほ!J164</f>
        <v>22505</v>
      </c>
      <c r="K164" s="1249">
        <f>三井住友!I164</f>
        <v>780</v>
      </c>
      <c r="L164" s="1638">
        <f>paypay!H164</f>
        <v>7614</v>
      </c>
      <c r="M164" s="1638"/>
      <c r="N164" s="1639">
        <f t="shared" si="1"/>
        <v>31224</v>
      </c>
      <c r="O164" s="1640"/>
    </row>
    <row r="165" spans="1:15" ht="14" hidden="1">
      <c r="A165" s="1231"/>
      <c r="B165" s="1244">
        <v>45909</v>
      </c>
      <c r="C165" s="1248"/>
      <c r="D165" s="1248"/>
      <c r="E165" s="1618"/>
      <c r="F165" s="1618"/>
      <c r="G165" s="1618"/>
      <c r="H165" s="1619">
        <f t="shared" si="0"/>
        <v>0</v>
      </c>
      <c r="I165" s="1249">
        <f t="shared" si="2"/>
        <v>325</v>
      </c>
      <c r="J165" s="1249">
        <f>みずほ!J165</f>
        <v>22505</v>
      </c>
      <c r="K165" s="1249">
        <f>三井住友!I165</f>
        <v>780</v>
      </c>
      <c r="L165" s="1638">
        <f>paypay!H165</f>
        <v>7614</v>
      </c>
      <c r="M165" s="1638"/>
      <c r="N165" s="1639">
        <f t="shared" si="1"/>
        <v>31224</v>
      </c>
      <c r="O165" s="1640"/>
    </row>
    <row r="166" spans="1:15" ht="14" hidden="1">
      <c r="A166" s="1231"/>
      <c r="B166" s="1244">
        <v>45910</v>
      </c>
      <c r="C166" s="1248"/>
      <c r="D166" s="1248"/>
      <c r="E166" s="1618"/>
      <c r="F166" s="1618"/>
      <c r="G166" s="1618"/>
      <c r="H166" s="1619">
        <f t="shared" si="0"/>
        <v>0</v>
      </c>
      <c r="I166" s="1249">
        <f t="shared" si="2"/>
        <v>325</v>
      </c>
      <c r="J166" s="1249">
        <f>みずほ!J166</f>
        <v>22505</v>
      </c>
      <c r="K166" s="1249">
        <f>三井住友!I166</f>
        <v>780</v>
      </c>
      <c r="L166" s="1638">
        <f>paypay!H166</f>
        <v>5128</v>
      </c>
      <c r="M166" s="1638"/>
      <c r="N166" s="1639">
        <f t="shared" si="1"/>
        <v>28738</v>
      </c>
      <c r="O166" s="1640"/>
    </row>
    <row r="167" spans="1:15" ht="14" hidden="1">
      <c r="A167" s="1231"/>
      <c r="B167" s="1244">
        <v>45911</v>
      </c>
      <c r="C167" s="1248"/>
      <c r="D167" s="1248"/>
      <c r="E167" s="1618"/>
      <c r="F167" s="1618"/>
      <c r="G167" s="1618"/>
      <c r="H167" s="1619">
        <f t="shared" si="0"/>
        <v>0</v>
      </c>
      <c r="I167" s="1249">
        <f t="shared" si="2"/>
        <v>325</v>
      </c>
      <c r="J167" s="1249">
        <f>みずほ!J167</f>
        <v>22505</v>
      </c>
      <c r="K167" s="1249">
        <f>三井住友!I167</f>
        <v>780</v>
      </c>
      <c r="L167" s="1638">
        <f>paypay!H167</f>
        <v>5128</v>
      </c>
      <c r="M167" s="1638"/>
      <c r="N167" s="1639">
        <f t="shared" si="1"/>
        <v>28738</v>
      </c>
      <c r="O167" s="1640"/>
    </row>
    <row r="168" spans="1:15" ht="14" hidden="1">
      <c r="A168" s="1231"/>
      <c r="B168" s="1244">
        <v>45912</v>
      </c>
      <c r="C168" s="1248"/>
      <c r="D168" s="1248"/>
      <c r="E168" s="1618"/>
      <c r="F168" s="1618"/>
      <c r="G168" s="1618"/>
      <c r="H168" s="1619">
        <f t="shared" si="0"/>
        <v>0</v>
      </c>
      <c r="I168" s="1249">
        <f t="shared" si="2"/>
        <v>325</v>
      </c>
      <c r="J168" s="1249">
        <f>みずほ!J168</f>
        <v>463975</v>
      </c>
      <c r="K168" s="1249">
        <f>三井住友!I168</f>
        <v>780</v>
      </c>
      <c r="L168" s="1638">
        <f>paypay!H168</f>
        <v>4729</v>
      </c>
      <c r="M168" s="1638"/>
      <c r="N168" s="1639">
        <f t="shared" si="1"/>
        <v>469809</v>
      </c>
      <c r="O168" s="1640"/>
    </row>
    <row r="169" spans="1:15" ht="14" hidden="1">
      <c r="A169" s="1231"/>
      <c r="B169" s="1244">
        <v>45913</v>
      </c>
      <c r="C169" s="1248"/>
      <c r="D169" s="1248"/>
      <c r="E169" s="1618"/>
      <c r="F169" s="1618"/>
      <c r="G169" s="1618"/>
      <c r="H169" s="1619">
        <f t="shared" si="0"/>
        <v>0</v>
      </c>
      <c r="I169" s="1249">
        <f t="shared" si="2"/>
        <v>325</v>
      </c>
      <c r="J169" s="1249">
        <f>みずほ!J169</f>
        <v>419685</v>
      </c>
      <c r="K169" s="1249">
        <f>三井住友!I169</f>
        <v>780</v>
      </c>
      <c r="L169" s="1638">
        <f>paypay!H169</f>
        <v>11229</v>
      </c>
      <c r="M169" s="1638"/>
      <c r="N169" s="1639">
        <f t="shared" si="1"/>
        <v>432019</v>
      </c>
      <c r="O169" s="1640"/>
    </row>
    <row r="170" spans="1:15" ht="14" hidden="1">
      <c r="A170" s="1231"/>
      <c r="B170" s="1244">
        <v>45914</v>
      </c>
      <c r="C170" s="1248"/>
      <c r="D170" s="1248"/>
      <c r="E170" s="1618"/>
      <c r="F170" s="1618"/>
      <c r="G170" s="1618"/>
      <c r="H170" s="1619">
        <f t="shared" si="0"/>
        <v>0</v>
      </c>
      <c r="I170" s="1249">
        <f t="shared" si="2"/>
        <v>325</v>
      </c>
      <c r="J170" s="1249">
        <f>みずほ!J170</f>
        <v>109506</v>
      </c>
      <c r="K170" s="1249">
        <f>三井住友!I170</f>
        <v>250780</v>
      </c>
      <c r="L170" s="1638">
        <f>paypay!H170</f>
        <v>7404</v>
      </c>
      <c r="M170" s="1638"/>
      <c r="N170" s="1639">
        <f t="shared" si="1"/>
        <v>368015</v>
      </c>
      <c r="O170" s="1640"/>
    </row>
    <row r="171" spans="1:15" ht="14" hidden="1">
      <c r="A171" s="1231"/>
      <c r="B171" s="1244">
        <v>45915</v>
      </c>
      <c r="C171" s="1248"/>
      <c r="D171" s="1248"/>
      <c r="E171" s="1618"/>
      <c r="F171" s="1618"/>
      <c r="G171" s="1618"/>
      <c r="H171" s="1619">
        <f t="shared" si="0"/>
        <v>0</v>
      </c>
      <c r="I171" s="1249">
        <f t="shared" si="2"/>
        <v>325</v>
      </c>
      <c r="J171" s="1249">
        <f>みずほ!J171</f>
        <v>109506</v>
      </c>
      <c r="K171" s="1249">
        <f>三井住友!I171</f>
        <v>240776</v>
      </c>
      <c r="L171" s="1638">
        <f>paypay!H171</f>
        <v>7244</v>
      </c>
      <c r="M171" s="1638"/>
      <c r="N171" s="1639">
        <f t="shared" si="1"/>
        <v>357851</v>
      </c>
      <c r="O171" s="1640"/>
    </row>
    <row r="172" spans="1:15" ht="14" hidden="1">
      <c r="A172" s="1231"/>
      <c r="B172" s="1244">
        <v>45916</v>
      </c>
      <c r="C172" s="1248"/>
      <c r="D172" s="1248"/>
      <c r="E172" s="1618"/>
      <c r="F172" s="1618"/>
      <c r="G172" s="1618"/>
      <c r="H172" s="1619">
        <f t="shared" si="0"/>
        <v>0</v>
      </c>
      <c r="I172" s="1249">
        <f t="shared" si="2"/>
        <v>325</v>
      </c>
      <c r="J172" s="1249">
        <f>みずほ!J172</f>
        <v>109506</v>
      </c>
      <c r="K172" s="1249">
        <f>三井住友!I172</f>
        <v>240776</v>
      </c>
      <c r="L172" s="1638">
        <f>paypay!H172</f>
        <v>3033</v>
      </c>
      <c r="M172" s="1638"/>
      <c r="N172" s="1639">
        <f t="shared" si="1"/>
        <v>353640</v>
      </c>
      <c r="O172" s="1640"/>
    </row>
    <row r="173" spans="1:15" ht="14" hidden="1">
      <c r="A173" s="1231"/>
      <c r="B173" s="1244">
        <v>45917</v>
      </c>
      <c r="C173" s="1248"/>
      <c r="D173" s="1248"/>
      <c r="E173" s="1618"/>
      <c r="F173" s="1618"/>
      <c r="G173" s="1618"/>
      <c r="H173" s="1619">
        <f t="shared" si="0"/>
        <v>0</v>
      </c>
      <c r="I173" s="1249">
        <f t="shared" si="2"/>
        <v>325</v>
      </c>
      <c r="J173" s="1249">
        <f>みずほ!J173</f>
        <v>109506</v>
      </c>
      <c r="K173" s="1249">
        <f>三井住友!I173</f>
        <v>240776</v>
      </c>
      <c r="L173" s="1638">
        <f>paypay!H173</f>
        <v>694</v>
      </c>
      <c r="M173" s="1638"/>
      <c r="N173" s="1639">
        <f t="shared" si="1"/>
        <v>351301</v>
      </c>
      <c r="O173" s="1640"/>
    </row>
    <row r="174" spans="1:15" ht="14" hidden="1">
      <c r="A174" s="1231"/>
      <c r="B174" s="1244">
        <v>45918</v>
      </c>
      <c r="C174" s="1248"/>
      <c r="D174" s="1248"/>
      <c r="E174" s="1618"/>
      <c r="F174" s="1618"/>
      <c r="G174" s="1618"/>
      <c r="H174" s="1619">
        <f t="shared" si="0"/>
        <v>0</v>
      </c>
      <c r="I174" s="1249">
        <f t="shared" si="2"/>
        <v>325</v>
      </c>
      <c r="J174" s="1249">
        <f>みずほ!J174</f>
        <v>109506</v>
      </c>
      <c r="K174" s="1249">
        <f>三井住友!I174</f>
        <v>240776</v>
      </c>
      <c r="L174" s="1638">
        <f>paypay!H174</f>
        <v>44</v>
      </c>
      <c r="M174" s="1638"/>
      <c r="N174" s="1639">
        <f t="shared" si="1"/>
        <v>350651</v>
      </c>
      <c r="O174" s="1640"/>
    </row>
    <row r="175" spans="1:15" ht="14" hidden="1">
      <c r="A175" s="1231"/>
      <c r="B175" s="1244">
        <v>45919</v>
      </c>
      <c r="C175" s="1248"/>
      <c r="D175" s="1248"/>
      <c r="E175" s="1618"/>
      <c r="F175" s="1618"/>
      <c r="G175" s="1618"/>
      <c r="H175" s="1619">
        <f t="shared" si="0"/>
        <v>0</v>
      </c>
      <c r="I175" s="1249">
        <f t="shared" si="2"/>
        <v>325</v>
      </c>
      <c r="J175" s="1249">
        <f>みずほ!J175</f>
        <v>109506</v>
      </c>
      <c r="K175" s="1249">
        <f>三井住友!I175</f>
        <v>240776</v>
      </c>
      <c r="L175" s="1638">
        <f>paypay!H175</f>
        <v>9530</v>
      </c>
      <c r="M175" s="1638"/>
      <c r="N175" s="1639">
        <f t="shared" si="1"/>
        <v>360137</v>
      </c>
      <c r="O175" s="1640"/>
    </row>
    <row r="176" spans="1:15" ht="14" hidden="1">
      <c r="A176" s="1231"/>
      <c r="B176" s="1244">
        <v>45920</v>
      </c>
      <c r="C176" s="1248"/>
      <c r="D176" s="1248"/>
      <c r="E176" s="1618"/>
      <c r="F176" s="1618"/>
      <c r="G176" s="1618"/>
      <c r="H176" s="1619">
        <f t="shared" si="0"/>
        <v>0</v>
      </c>
      <c r="I176" s="1249">
        <f t="shared" si="2"/>
        <v>325</v>
      </c>
      <c r="J176" s="1249">
        <f>みずほ!J176</f>
        <v>109506</v>
      </c>
      <c r="K176" s="1249">
        <f>三井住友!I176</f>
        <v>240776</v>
      </c>
      <c r="L176" s="1638">
        <f>paypay!H176</f>
        <v>3390</v>
      </c>
      <c r="M176" s="1638"/>
      <c r="N176" s="1639">
        <f t="shared" si="1"/>
        <v>353997</v>
      </c>
      <c r="O176" s="1640"/>
    </row>
    <row r="177" spans="1:15" ht="14" hidden="1">
      <c r="A177" s="1231"/>
      <c r="B177" s="1244">
        <v>45921</v>
      </c>
      <c r="C177" s="1248"/>
      <c r="D177" s="1248"/>
      <c r="E177" s="1618"/>
      <c r="F177" s="1618"/>
      <c r="G177" s="1618"/>
      <c r="H177" s="1619">
        <f t="shared" si="0"/>
        <v>0</v>
      </c>
      <c r="I177" s="1249">
        <f t="shared" si="2"/>
        <v>325</v>
      </c>
      <c r="J177" s="1249">
        <f>みずほ!J177</f>
        <v>109506</v>
      </c>
      <c r="K177" s="1249">
        <f>三井住友!I177</f>
        <v>240776</v>
      </c>
      <c r="L177" s="1638">
        <f>paypay!H177</f>
        <v>2503</v>
      </c>
      <c r="M177" s="1638"/>
      <c r="N177" s="1639">
        <f t="shared" si="1"/>
        <v>353110</v>
      </c>
      <c r="O177" s="1640"/>
    </row>
    <row r="178" spans="1:15" ht="14" hidden="1">
      <c r="A178" s="1231"/>
      <c r="B178" s="1244">
        <v>45922</v>
      </c>
      <c r="C178" s="1248"/>
      <c r="D178" s="1248"/>
      <c r="E178" s="1618"/>
      <c r="F178" s="1618"/>
      <c r="G178" s="1618"/>
      <c r="H178" s="1619">
        <f t="shared" si="0"/>
        <v>0</v>
      </c>
      <c r="I178" s="1249">
        <f t="shared" si="2"/>
        <v>325</v>
      </c>
      <c r="J178" s="1249">
        <f>みずほ!J178</f>
        <v>109506</v>
      </c>
      <c r="K178" s="1249">
        <f>三井住友!I178</f>
        <v>240776</v>
      </c>
      <c r="L178" s="1638">
        <f>paypay!H178</f>
        <v>2162</v>
      </c>
      <c r="M178" s="1638"/>
      <c r="N178" s="1639">
        <f t="shared" si="1"/>
        <v>352769</v>
      </c>
      <c r="O178" s="1640"/>
    </row>
    <row r="179" spans="1:15" ht="14" hidden="1">
      <c r="A179" s="1231"/>
      <c r="B179" s="1244">
        <v>45923</v>
      </c>
      <c r="C179" s="1248"/>
      <c r="D179" s="1248"/>
      <c r="E179" s="1618"/>
      <c r="F179" s="1618"/>
      <c r="G179" s="1618"/>
      <c r="H179" s="1619">
        <f t="shared" si="0"/>
        <v>0</v>
      </c>
      <c r="I179" s="1249">
        <f t="shared" si="2"/>
        <v>325</v>
      </c>
      <c r="J179" s="1249">
        <f>みずほ!J179</f>
        <v>109506</v>
      </c>
      <c r="K179" s="1249">
        <f>三井住友!I179</f>
        <v>240776</v>
      </c>
      <c r="L179" s="1638">
        <f>paypay!H179</f>
        <v>2672</v>
      </c>
      <c r="M179" s="1638"/>
      <c r="N179" s="1639">
        <f t="shared" si="1"/>
        <v>353279</v>
      </c>
      <c r="O179" s="1640"/>
    </row>
    <row r="180" spans="1:15" ht="14" hidden="1">
      <c r="A180" s="1231"/>
      <c r="B180" s="1244">
        <v>45924</v>
      </c>
      <c r="C180" s="1248"/>
      <c r="D180" s="1248"/>
      <c r="E180" s="1618"/>
      <c r="F180" s="1618"/>
      <c r="G180" s="1618"/>
      <c r="H180" s="1619">
        <f t="shared" si="0"/>
        <v>0</v>
      </c>
      <c r="I180" s="1249">
        <f t="shared" si="2"/>
        <v>325</v>
      </c>
      <c r="J180" s="1249">
        <f>みずほ!J180</f>
        <v>109506</v>
      </c>
      <c r="K180" s="1249">
        <f>三井住友!I180</f>
        <v>240776</v>
      </c>
      <c r="L180" s="1638">
        <f>paypay!H180</f>
        <v>2672</v>
      </c>
      <c r="M180" s="1638"/>
      <c r="N180" s="1639">
        <f t="shared" si="1"/>
        <v>353279</v>
      </c>
      <c r="O180" s="1640"/>
    </row>
    <row r="181" spans="1:15" ht="14" hidden="1">
      <c r="A181" s="1231"/>
      <c r="B181" s="1244">
        <v>45925</v>
      </c>
      <c r="C181" s="1248"/>
      <c r="D181" s="1248"/>
      <c r="E181" s="1618"/>
      <c r="F181" s="1618"/>
      <c r="G181" s="1618"/>
      <c r="H181" s="1619">
        <f t="shared" si="0"/>
        <v>0</v>
      </c>
      <c r="I181" s="1249">
        <f t="shared" si="2"/>
        <v>325</v>
      </c>
      <c r="J181" s="1249">
        <f>みずほ!J181</f>
        <v>104506</v>
      </c>
      <c r="K181" s="1249">
        <f>三井住友!I181</f>
        <v>240776</v>
      </c>
      <c r="L181" s="1638">
        <f>paypay!H181</f>
        <v>2972</v>
      </c>
      <c r="M181" s="1638"/>
      <c r="N181" s="1639">
        <f t="shared" si="1"/>
        <v>348579</v>
      </c>
      <c r="O181" s="1640"/>
    </row>
    <row r="182" spans="1:15" ht="14" hidden="1">
      <c r="A182" s="1231"/>
      <c r="B182" s="1244">
        <v>45926</v>
      </c>
      <c r="C182" s="1248"/>
      <c r="D182" s="1248"/>
      <c r="E182" s="1618"/>
      <c r="F182" s="1618"/>
      <c r="G182" s="1618"/>
      <c r="H182" s="1619">
        <f t="shared" si="0"/>
        <v>0</v>
      </c>
      <c r="I182" s="1249">
        <f t="shared" si="2"/>
        <v>325</v>
      </c>
      <c r="J182" s="1249">
        <f>みずほ!J182</f>
        <v>104506</v>
      </c>
      <c r="K182" s="1249">
        <f>三井住友!I182</f>
        <v>231020</v>
      </c>
      <c r="L182" s="1638">
        <f>paypay!H182</f>
        <v>2972</v>
      </c>
      <c r="M182" s="1638"/>
      <c r="N182" s="1639">
        <f t="shared" si="1"/>
        <v>338823</v>
      </c>
      <c r="O182" s="1640"/>
    </row>
    <row r="183" spans="1:15" ht="14" hidden="1">
      <c r="A183" s="1231"/>
      <c r="B183" s="1244">
        <v>45927</v>
      </c>
      <c r="C183" s="1248"/>
      <c r="D183" s="1248"/>
      <c r="E183" s="1618"/>
      <c r="F183" s="1618"/>
      <c r="G183" s="1618"/>
      <c r="H183" s="1619">
        <f t="shared" si="0"/>
        <v>0</v>
      </c>
      <c r="I183" s="1249">
        <f t="shared" si="2"/>
        <v>325</v>
      </c>
      <c r="J183" s="1249">
        <f>みずほ!J183</f>
        <v>14919</v>
      </c>
      <c r="K183" s="1249">
        <f>三井住友!I183</f>
        <v>91020</v>
      </c>
      <c r="L183" s="1638">
        <f>paypay!H183</f>
        <v>2972</v>
      </c>
      <c r="M183" s="1638"/>
      <c r="N183" s="1639">
        <f t="shared" si="1"/>
        <v>109236</v>
      </c>
      <c r="O183" s="1640"/>
    </row>
    <row r="184" spans="1:15" ht="14" hidden="1">
      <c r="A184" s="1231"/>
      <c r="B184" s="1244">
        <v>45928</v>
      </c>
      <c r="C184" s="1248"/>
      <c r="D184" s="1248"/>
      <c r="E184" s="1618"/>
      <c r="F184" s="1618"/>
      <c r="G184" s="1618"/>
      <c r="H184" s="1619">
        <f t="shared" si="0"/>
        <v>0</v>
      </c>
      <c r="I184" s="1249">
        <f t="shared" si="2"/>
        <v>325</v>
      </c>
      <c r="J184" s="1249">
        <f>みずほ!J184</f>
        <v>14919</v>
      </c>
      <c r="K184" s="1249">
        <f>三井住友!I184</f>
        <v>11314</v>
      </c>
      <c r="L184" s="1638">
        <f>paypay!H184</f>
        <v>2972</v>
      </c>
      <c r="M184" s="1638"/>
      <c r="N184" s="1639">
        <f t="shared" si="1"/>
        <v>29530</v>
      </c>
      <c r="O184" s="1640"/>
    </row>
    <row r="185" spans="1:15" ht="14" hidden="1">
      <c r="A185" s="1231"/>
      <c r="B185" s="1244">
        <v>45929</v>
      </c>
      <c r="C185" s="1248"/>
      <c r="D185" s="1248"/>
      <c r="E185" s="1618"/>
      <c r="F185" s="1618"/>
      <c r="G185" s="1618"/>
      <c r="H185" s="1619">
        <f t="shared" si="0"/>
        <v>0</v>
      </c>
      <c r="I185" s="1249">
        <f t="shared" si="2"/>
        <v>325</v>
      </c>
      <c r="J185" s="1249">
        <f>みずほ!J185</f>
        <v>14919</v>
      </c>
      <c r="K185" s="1249">
        <f>三井住友!I185</f>
        <v>11314</v>
      </c>
      <c r="L185" s="1638">
        <f>paypay!H185</f>
        <v>1813</v>
      </c>
      <c r="M185" s="1638"/>
      <c r="N185" s="1639">
        <f t="shared" si="1"/>
        <v>28371</v>
      </c>
      <c r="O185" s="1640"/>
    </row>
    <row r="186" spans="1:15" ht="14" hidden="1">
      <c r="A186" s="1231"/>
      <c r="B186" s="1259">
        <v>45930</v>
      </c>
      <c r="C186" s="1263"/>
      <c r="D186" s="1263"/>
      <c r="E186" s="1622"/>
      <c r="F186" s="1622"/>
      <c r="G186" s="1622"/>
      <c r="H186" s="1623">
        <f t="shared" si="0"/>
        <v>0</v>
      </c>
      <c r="I186" s="1264">
        <f t="shared" si="2"/>
        <v>325</v>
      </c>
      <c r="J186" s="1264">
        <f>みずほ!J186</f>
        <v>13900</v>
      </c>
      <c r="K186" s="1249">
        <f>三井住友!I186</f>
        <v>11314</v>
      </c>
      <c r="L186" s="1641">
        <f>paypay!H186</f>
        <v>2672</v>
      </c>
      <c r="M186" s="1641"/>
      <c r="N186" s="1642">
        <f t="shared" si="1"/>
        <v>28211</v>
      </c>
      <c r="O186" s="1640"/>
    </row>
    <row r="187" spans="1:15" ht="14" hidden="1">
      <c r="A187" s="1231"/>
      <c r="B187" s="1244">
        <v>45931</v>
      </c>
      <c r="C187" s="1248"/>
      <c r="D187" s="1248"/>
      <c r="E187" s="1618"/>
      <c r="F187" s="1618"/>
      <c r="G187" s="1618"/>
      <c r="H187" s="1619">
        <f t="shared" si="0"/>
        <v>0</v>
      </c>
      <c r="I187" s="1249">
        <f t="shared" si="2"/>
        <v>325</v>
      </c>
      <c r="J187" s="1249">
        <f>みずほ!J187</f>
        <v>13900</v>
      </c>
      <c r="K187" s="1625">
        <f>三井住友!I187</f>
        <v>11314</v>
      </c>
      <c r="L187" s="1638">
        <f>paypay!H187</f>
        <v>2352</v>
      </c>
      <c r="M187" s="1638"/>
      <c r="N187" s="1639">
        <f t="shared" si="1"/>
        <v>27891</v>
      </c>
      <c r="O187" s="1640"/>
    </row>
    <row r="188" spans="1:15" ht="14" hidden="1">
      <c r="A188" s="1231"/>
      <c r="B188" s="1244">
        <v>45932</v>
      </c>
      <c r="C188" s="1248"/>
      <c r="D188" s="1248"/>
      <c r="E188" s="1618"/>
      <c r="F188" s="1618"/>
      <c r="G188" s="1618"/>
      <c r="H188" s="1619">
        <f t="shared" si="0"/>
        <v>0</v>
      </c>
      <c r="I188" s="1249">
        <f t="shared" si="2"/>
        <v>325</v>
      </c>
      <c r="J188" s="1249">
        <f>みずほ!J188</f>
        <v>13900</v>
      </c>
      <c r="K188" s="1249">
        <f>三井住友!I188</f>
        <v>11314</v>
      </c>
      <c r="L188" s="1638">
        <f>paypay!H188</f>
        <v>12192</v>
      </c>
      <c r="M188" s="1638"/>
      <c r="N188" s="1639">
        <f t="shared" si="1"/>
        <v>37731</v>
      </c>
      <c r="O188" s="1640"/>
    </row>
    <row r="189" spans="1:15" ht="14" hidden="1">
      <c r="A189" s="1231"/>
      <c r="B189" s="1244">
        <v>45933</v>
      </c>
      <c r="C189" s="1248"/>
      <c r="D189" s="1248"/>
      <c r="E189" s="1618"/>
      <c r="F189" s="1618"/>
      <c r="G189" s="1618"/>
      <c r="H189" s="1619">
        <f t="shared" si="0"/>
        <v>0</v>
      </c>
      <c r="I189" s="1249">
        <f t="shared" si="2"/>
        <v>325</v>
      </c>
      <c r="J189" s="1249">
        <f>みずほ!J189</f>
        <v>13900</v>
      </c>
      <c r="K189" s="1249">
        <f>三井住友!I189</f>
        <v>11314</v>
      </c>
      <c r="L189" s="1638">
        <f>paypay!H189</f>
        <v>10732</v>
      </c>
      <c r="M189" s="1638"/>
      <c r="N189" s="1639">
        <f t="shared" si="1"/>
        <v>36271</v>
      </c>
      <c r="O189" s="1640"/>
    </row>
    <row r="190" spans="1:15" ht="14" hidden="1">
      <c r="A190" s="1231"/>
      <c r="B190" s="1244">
        <v>45934</v>
      </c>
      <c r="C190" s="1248"/>
      <c r="D190" s="1248"/>
      <c r="E190" s="1618"/>
      <c r="F190" s="1618"/>
      <c r="G190" s="1618"/>
      <c r="H190" s="1619">
        <f t="shared" si="0"/>
        <v>0</v>
      </c>
      <c r="I190" s="1249">
        <f t="shared" si="2"/>
        <v>325</v>
      </c>
      <c r="J190" s="1249">
        <f>みずほ!J190</f>
        <v>13900</v>
      </c>
      <c r="K190" s="1249">
        <f>三井住友!I190</f>
        <v>11314</v>
      </c>
      <c r="L190" s="1638">
        <f>paypay!H190</f>
        <v>13572</v>
      </c>
      <c r="M190" s="1638"/>
      <c r="N190" s="1639">
        <f t="shared" si="1"/>
        <v>39111</v>
      </c>
      <c r="O190" s="1640"/>
    </row>
    <row r="191" spans="1:15" ht="14" hidden="1">
      <c r="A191" s="1231"/>
      <c r="B191" s="1244">
        <v>45935</v>
      </c>
      <c r="C191" s="1248"/>
      <c r="D191" s="1248"/>
      <c r="E191" s="1618"/>
      <c r="F191" s="1618"/>
      <c r="G191" s="1618"/>
      <c r="H191" s="1619">
        <f t="shared" si="0"/>
        <v>0</v>
      </c>
      <c r="I191" s="1249">
        <f t="shared" si="2"/>
        <v>325</v>
      </c>
      <c r="J191" s="1249">
        <f>みずほ!J191</f>
        <v>2500</v>
      </c>
      <c r="K191" s="1249">
        <f>三井住友!I191</f>
        <v>11314</v>
      </c>
      <c r="L191" s="1638">
        <f>paypay!H191</f>
        <v>11572</v>
      </c>
      <c r="M191" s="1638"/>
      <c r="N191" s="1639">
        <f t="shared" si="1"/>
        <v>25711</v>
      </c>
      <c r="O191" s="1640"/>
    </row>
    <row r="192" spans="1:15" ht="14" hidden="1">
      <c r="A192" s="1231"/>
      <c r="B192" s="1244">
        <v>45936</v>
      </c>
      <c r="C192" s="1248"/>
      <c r="D192" s="1248"/>
      <c r="E192" s="1618"/>
      <c r="F192" s="1618"/>
      <c r="G192" s="1618"/>
      <c r="H192" s="1619">
        <f t="shared" si="0"/>
        <v>0</v>
      </c>
      <c r="I192" s="1249">
        <f t="shared" si="2"/>
        <v>325</v>
      </c>
      <c r="J192" s="1249">
        <f>みずほ!J192</f>
        <v>2500</v>
      </c>
      <c r="K192" s="1249">
        <f>三井住友!I192</f>
        <v>11314</v>
      </c>
      <c r="L192" s="1638">
        <f>paypay!H192</f>
        <v>8992</v>
      </c>
      <c r="M192" s="1638"/>
      <c r="N192" s="1639">
        <f t="shared" si="1"/>
        <v>23131</v>
      </c>
      <c r="O192" s="1640"/>
    </row>
    <row r="193" spans="1:15" ht="14" hidden="1">
      <c r="A193" s="1231"/>
      <c r="B193" s="1244">
        <v>45937</v>
      </c>
      <c r="C193" s="1248"/>
      <c r="D193" s="1248"/>
      <c r="E193" s="1618"/>
      <c r="F193" s="1618"/>
      <c r="G193" s="1618"/>
      <c r="H193" s="1619">
        <f t="shared" si="0"/>
        <v>0</v>
      </c>
      <c r="I193" s="1249">
        <f t="shared" si="2"/>
        <v>325</v>
      </c>
      <c r="J193" s="1249">
        <f>みずほ!J193</f>
        <v>2500</v>
      </c>
      <c r="K193" s="1249">
        <f>三井住友!I193</f>
        <v>11314</v>
      </c>
      <c r="L193" s="1638">
        <f>paypay!H193</f>
        <v>8992</v>
      </c>
      <c r="M193" s="1638"/>
      <c r="N193" s="1639">
        <f t="shared" si="1"/>
        <v>23131</v>
      </c>
      <c r="O193" s="1640"/>
    </row>
    <row r="194" spans="1:15" ht="14" hidden="1">
      <c r="A194" s="1231"/>
      <c r="B194" s="1244">
        <v>45938</v>
      </c>
      <c r="C194" s="1248"/>
      <c r="D194" s="1248"/>
      <c r="E194" s="1618"/>
      <c r="F194" s="1618"/>
      <c r="G194" s="1618"/>
      <c r="H194" s="1619">
        <f t="shared" si="0"/>
        <v>0</v>
      </c>
      <c r="I194" s="1249">
        <f t="shared" si="2"/>
        <v>325</v>
      </c>
      <c r="J194" s="1249">
        <f>みずほ!J194</f>
        <v>2500</v>
      </c>
      <c r="K194" s="1249">
        <f>三井住友!I194</f>
        <v>11314</v>
      </c>
      <c r="L194" s="1638">
        <f>paypay!H194</f>
        <v>8992</v>
      </c>
      <c r="M194" s="1638"/>
      <c r="N194" s="1639">
        <f t="shared" si="1"/>
        <v>23131</v>
      </c>
      <c r="O194" s="1640"/>
    </row>
    <row r="195" spans="1:15" ht="14" hidden="1">
      <c r="A195" s="1231"/>
      <c r="B195" s="1244">
        <v>45939</v>
      </c>
      <c r="C195" s="1248"/>
      <c r="D195" s="1248"/>
      <c r="E195" s="1618"/>
      <c r="F195" s="1618"/>
      <c r="G195" s="1618"/>
      <c r="H195" s="1619">
        <f t="shared" si="0"/>
        <v>0</v>
      </c>
      <c r="I195" s="1249">
        <f t="shared" si="2"/>
        <v>325</v>
      </c>
      <c r="J195" s="1249">
        <f>みずほ!J195</f>
        <v>2500</v>
      </c>
      <c r="K195" s="1249">
        <f>三井住友!I195</f>
        <v>11314</v>
      </c>
      <c r="L195" s="1638">
        <f>paypay!H195</f>
        <v>8992</v>
      </c>
      <c r="M195" s="1638"/>
      <c r="N195" s="1639">
        <f t="shared" si="1"/>
        <v>23131</v>
      </c>
      <c r="O195" s="1640"/>
    </row>
    <row r="196" spans="1:15" ht="14" hidden="1">
      <c r="A196" s="1231"/>
      <c r="B196" s="1244">
        <v>45940</v>
      </c>
      <c r="C196" s="1248"/>
      <c r="D196" s="1248"/>
      <c r="E196" s="1618"/>
      <c r="F196" s="1618"/>
      <c r="G196" s="1618"/>
      <c r="H196" s="1619">
        <f t="shared" si="0"/>
        <v>0</v>
      </c>
      <c r="I196" s="1249">
        <f t="shared" si="2"/>
        <v>325</v>
      </c>
      <c r="J196" s="1249">
        <f>みずほ!J196</f>
        <v>2500</v>
      </c>
      <c r="K196" s="1249">
        <f>三井住友!I196</f>
        <v>11314</v>
      </c>
      <c r="L196" s="1638">
        <f>paypay!H196</f>
        <v>8992</v>
      </c>
      <c r="M196" s="1638"/>
      <c r="N196" s="1639">
        <f t="shared" si="1"/>
        <v>23131</v>
      </c>
      <c r="O196" s="1640"/>
    </row>
    <row r="197" spans="1:15" ht="14" hidden="1">
      <c r="A197" s="1231"/>
      <c r="B197" s="1244">
        <v>45941</v>
      </c>
      <c r="C197" s="1248"/>
      <c r="D197" s="1248"/>
      <c r="E197" s="1618"/>
      <c r="F197" s="1618"/>
      <c r="G197" s="1618"/>
      <c r="H197" s="1619">
        <f t="shared" si="0"/>
        <v>0</v>
      </c>
      <c r="I197" s="1249">
        <f t="shared" si="2"/>
        <v>325</v>
      </c>
      <c r="J197" s="1249">
        <f>みずほ!J197</f>
        <v>2500</v>
      </c>
      <c r="K197" s="1249">
        <f>三井住友!I197</f>
        <v>5314</v>
      </c>
      <c r="L197" s="1638">
        <f>paypay!H197</f>
        <v>8412</v>
      </c>
      <c r="M197" s="1638"/>
      <c r="N197" s="1639">
        <f t="shared" si="1"/>
        <v>16551</v>
      </c>
      <c r="O197" s="1640"/>
    </row>
    <row r="198" spans="1:15" ht="14" hidden="1">
      <c r="A198" s="1231"/>
      <c r="B198" s="1244">
        <v>45942</v>
      </c>
      <c r="C198" s="1248"/>
      <c r="D198" s="1248"/>
      <c r="E198" s="1618"/>
      <c r="F198" s="1618"/>
      <c r="G198" s="1618"/>
      <c r="H198" s="1619">
        <f t="shared" si="0"/>
        <v>0</v>
      </c>
      <c r="I198" s="1249">
        <f t="shared" si="2"/>
        <v>325</v>
      </c>
      <c r="J198" s="1249">
        <f>みずほ!J198</f>
        <v>2500</v>
      </c>
      <c r="K198" s="1249">
        <f>三井住友!I198</f>
        <v>5314</v>
      </c>
      <c r="L198" s="1638">
        <f>paypay!H198</f>
        <v>7462</v>
      </c>
      <c r="M198" s="1638"/>
      <c r="N198" s="1639">
        <f t="shared" si="1"/>
        <v>15601</v>
      </c>
      <c r="O198" s="1640"/>
    </row>
    <row r="199" spans="1:15" ht="14" hidden="1">
      <c r="A199" s="1231"/>
      <c r="B199" s="1244">
        <v>45943</v>
      </c>
      <c r="C199" s="1248"/>
      <c r="D199" s="1248"/>
      <c r="E199" s="1618"/>
      <c r="F199" s="1618"/>
      <c r="G199" s="1618"/>
      <c r="H199" s="1619">
        <f t="shared" si="0"/>
        <v>0</v>
      </c>
      <c r="I199" s="1249">
        <f t="shared" si="2"/>
        <v>325</v>
      </c>
      <c r="J199" s="1249">
        <f>みずほ!J199</f>
        <v>500</v>
      </c>
      <c r="K199" s="1249">
        <f>三井住友!I199</f>
        <v>5314</v>
      </c>
      <c r="L199" s="1638">
        <f>paypay!H199</f>
        <v>7462</v>
      </c>
      <c r="M199" s="1638"/>
      <c r="N199" s="1639">
        <f t="shared" si="1"/>
        <v>13601</v>
      </c>
      <c r="O199" s="1640"/>
    </row>
    <row r="200" spans="1:15" ht="14" hidden="1">
      <c r="A200" s="1231"/>
      <c r="B200" s="1244">
        <v>45944</v>
      </c>
      <c r="C200" s="1248"/>
      <c r="D200" s="1248"/>
      <c r="E200" s="1618"/>
      <c r="F200" s="1618"/>
      <c r="G200" s="1618"/>
      <c r="H200" s="1619">
        <f t="shared" si="0"/>
        <v>0</v>
      </c>
      <c r="I200" s="1249">
        <f t="shared" si="2"/>
        <v>325</v>
      </c>
      <c r="J200" s="1249">
        <f>みずほ!J200</f>
        <v>500</v>
      </c>
      <c r="K200" s="1249">
        <f>三井住友!I200</f>
        <v>5314</v>
      </c>
      <c r="L200" s="1638">
        <f>paypay!H200</f>
        <v>7462</v>
      </c>
      <c r="M200" s="1638"/>
      <c r="N200" s="1639">
        <f t="shared" si="1"/>
        <v>13601</v>
      </c>
      <c r="O200" s="1640"/>
    </row>
    <row r="201" spans="1:15" ht="14" hidden="1">
      <c r="A201" s="1231"/>
      <c r="B201" s="1244">
        <v>45945</v>
      </c>
      <c r="C201" s="1248"/>
      <c r="D201" s="1248"/>
      <c r="E201" s="1618"/>
      <c r="F201" s="1618"/>
      <c r="G201" s="1618"/>
      <c r="H201" s="1619">
        <f t="shared" si="0"/>
        <v>0</v>
      </c>
      <c r="I201" s="1249">
        <f t="shared" si="2"/>
        <v>325</v>
      </c>
      <c r="J201" s="1249">
        <f>みずほ!J201</f>
        <v>506410</v>
      </c>
      <c r="K201" s="1249">
        <f>三井住友!I201</f>
        <v>5314</v>
      </c>
      <c r="L201" s="1638">
        <f>paypay!H201</f>
        <v>6462</v>
      </c>
      <c r="M201" s="1638"/>
      <c r="N201" s="1639">
        <f t="shared" si="1"/>
        <v>518511</v>
      </c>
      <c r="O201" s="1640"/>
    </row>
    <row r="202" spans="1:15" ht="14" hidden="1">
      <c r="A202" s="1231"/>
      <c r="B202" s="1244">
        <v>45946</v>
      </c>
      <c r="C202" s="1248"/>
      <c r="D202" s="1248"/>
      <c r="E202" s="1618"/>
      <c r="F202" s="1618"/>
      <c r="G202" s="1618"/>
      <c r="H202" s="1619">
        <f t="shared" si="0"/>
        <v>0</v>
      </c>
      <c r="I202" s="1249">
        <f t="shared" si="2"/>
        <v>325</v>
      </c>
      <c r="J202" s="1249">
        <f>みずほ!J202</f>
        <v>491977</v>
      </c>
      <c r="K202" s="1249">
        <f>三井住友!I202</f>
        <v>5314</v>
      </c>
      <c r="L202" s="1638">
        <f>paypay!H202</f>
        <v>6462</v>
      </c>
      <c r="M202" s="1638"/>
      <c r="N202" s="1639">
        <f t="shared" si="1"/>
        <v>504078</v>
      </c>
      <c r="O202" s="1640"/>
    </row>
    <row r="203" spans="1:15" ht="14" hidden="1">
      <c r="A203" s="1231"/>
      <c r="B203" s="1244">
        <v>45947</v>
      </c>
      <c r="C203" s="1248"/>
      <c r="D203" s="1248"/>
      <c r="E203" s="1618"/>
      <c r="F203" s="1618"/>
      <c r="G203" s="1618"/>
      <c r="H203" s="1619">
        <f t="shared" si="0"/>
        <v>0</v>
      </c>
      <c r="I203" s="1249">
        <f t="shared" si="2"/>
        <v>325</v>
      </c>
      <c r="J203" s="1249">
        <f>みずほ!J203</f>
        <v>392331</v>
      </c>
      <c r="K203" s="1249">
        <f>三井住友!I203</f>
        <v>5314</v>
      </c>
      <c r="L203" s="1638">
        <f>paypay!H203</f>
        <v>6462</v>
      </c>
      <c r="M203" s="1638"/>
      <c r="N203" s="1639">
        <f t="shared" si="1"/>
        <v>404432</v>
      </c>
      <c r="O203" s="1640"/>
    </row>
    <row r="204" spans="1:15" ht="14" hidden="1">
      <c r="A204" s="1231"/>
      <c r="B204" s="1244">
        <v>45948</v>
      </c>
      <c r="C204" s="1248"/>
      <c r="D204" s="1248"/>
      <c r="E204" s="1618"/>
      <c r="F204" s="1618"/>
      <c r="G204" s="1618"/>
      <c r="H204" s="1619">
        <f t="shared" si="0"/>
        <v>0</v>
      </c>
      <c r="I204" s="1249">
        <f t="shared" si="2"/>
        <v>325</v>
      </c>
      <c r="J204" s="1249">
        <f>みずほ!J204</f>
        <v>153221</v>
      </c>
      <c r="K204" s="1249">
        <f>三井住友!I204</f>
        <v>235314</v>
      </c>
      <c r="L204" s="1638">
        <f>paypay!H204</f>
        <v>6462</v>
      </c>
      <c r="M204" s="1638"/>
      <c r="N204" s="1639">
        <f t="shared" si="1"/>
        <v>395322</v>
      </c>
      <c r="O204" s="1640"/>
    </row>
    <row r="205" spans="1:15" ht="14" hidden="1">
      <c r="A205" s="1231"/>
      <c r="B205" s="1244">
        <v>45949</v>
      </c>
      <c r="C205" s="1248"/>
      <c r="D205" s="1248"/>
      <c r="E205" s="1618"/>
      <c r="F205" s="1618"/>
      <c r="G205" s="1618"/>
      <c r="H205" s="1619">
        <f t="shared" si="0"/>
        <v>0</v>
      </c>
      <c r="I205" s="1249">
        <f t="shared" si="2"/>
        <v>325</v>
      </c>
      <c r="J205" s="1249">
        <f>みずほ!J205</f>
        <v>124221</v>
      </c>
      <c r="K205" s="1249">
        <f>三井住友!I205</f>
        <v>235314</v>
      </c>
      <c r="L205" s="1638">
        <f>paypay!H205</f>
        <v>5822</v>
      </c>
      <c r="M205" s="1638"/>
      <c r="N205" s="1639">
        <f t="shared" si="1"/>
        <v>365682</v>
      </c>
      <c r="O205" s="1640"/>
    </row>
    <row r="206" spans="1:15" ht="14" hidden="1">
      <c r="A206" s="1231"/>
      <c r="B206" s="1244">
        <v>45950</v>
      </c>
      <c r="C206" s="1248"/>
      <c r="D206" s="1248"/>
      <c r="E206" s="1618"/>
      <c r="F206" s="1618"/>
      <c r="G206" s="1618"/>
      <c r="H206" s="1619">
        <f t="shared" si="0"/>
        <v>0</v>
      </c>
      <c r="I206" s="1249">
        <f t="shared" si="2"/>
        <v>325</v>
      </c>
      <c r="J206" s="1249">
        <f>みずほ!J206</f>
        <v>124221</v>
      </c>
      <c r="K206" s="1249">
        <f>三井住友!I206</f>
        <v>235314</v>
      </c>
      <c r="L206" s="1638">
        <f>paypay!H206</f>
        <v>5662</v>
      </c>
      <c r="M206" s="1638"/>
      <c r="N206" s="1639">
        <f t="shared" si="1"/>
        <v>365522</v>
      </c>
      <c r="O206" s="1640"/>
    </row>
    <row r="207" spans="1:15" ht="14" hidden="1">
      <c r="A207" s="1231"/>
      <c r="B207" s="1244">
        <v>45951</v>
      </c>
      <c r="C207" s="1248"/>
      <c r="D207" s="1248"/>
      <c r="E207" s="1618"/>
      <c r="F207" s="1618"/>
      <c r="G207" s="1618"/>
      <c r="H207" s="1619">
        <f t="shared" si="0"/>
        <v>0</v>
      </c>
      <c r="I207" s="1249">
        <f t="shared" si="2"/>
        <v>325</v>
      </c>
      <c r="J207" s="1249">
        <f>みずほ!J207</f>
        <v>124221</v>
      </c>
      <c r="K207" s="1249">
        <f>三井住友!I207</f>
        <v>235314</v>
      </c>
      <c r="L207" s="1638">
        <f>paypay!H207</f>
        <v>3412</v>
      </c>
      <c r="M207" s="1638"/>
      <c r="N207" s="1639">
        <f t="shared" si="1"/>
        <v>363272</v>
      </c>
      <c r="O207" s="1640"/>
    </row>
    <row r="208" spans="1:15" ht="14" hidden="1">
      <c r="A208" s="1231"/>
      <c r="B208" s="1244">
        <v>45952</v>
      </c>
      <c r="C208" s="1248"/>
      <c r="D208" s="1248"/>
      <c r="E208" s="1618"/>
      <c r="F208" s="1618"/>
      <c r="G208" s="1618"/>
      <c r="H208" s="1619">
        <f t="shared" si="0"/>
        <v>0</v>
      </c>
      <c r="I208" s="1249">
        <f t="shared" si="2"/>
        <v>325</v>
      </c>
      <c r="J208" s="1249">
        <f>みずほ!J208</f>
        <v>124221</v>
      </c>
      <c r="K208" s="1249">
        <f>三井住友!I208</f>
        <v>235314</v>
      </c>
      <c r="L208" s="1638">
        <f>paypay!H208</f>
        <v>3252</v>
      </c>
      <c r="M208" s="1638"/>
      <c r="N208" s="1639">
        <f t="shared" si="1"/>
        <v>363112</v>
      </c>
      <c r="O208" s="1640"/>
    </row>
    <row r="209" spans="1:15" ht="14" hidden="1">
      <c r="A209" s="1231"/>
      <c r="B209" s="1244">
        <v>45953</v>
      </c>
      <c r="C209" s="1248"/>
      <c r="D209" s="1248"/>
      <c r="E209" s="1618"/>
      <c r="F209" s="1618"/>
      <c r="G209" s="1618"/>
      <c r="H209" s="1619">
        <f t="shared" si="0"/>
        <v>0</v>
      </c>
      <c r="I209" s="1249">
        <f t="shared" si="2"/>
        <v>325</v>
      </c>
      <c r="J209" s="1249">
        <f>みずほ!J209</f>
        <v>124221</v>
      </c>
      <c r="K209" s="1249">
        <f>三井住友!I209</f>
        <v>235314</v>
      </c>
      <c r="L209" s="1638">
        <f>paypay!H209</f>
        <v>3252</v>
      </c>
      <c r="M209" s="1638"/>
      <c r="N209" s="1639">
        <f t="shared" si="1"/>
        <v>363112</v>
      </c>
      <c r="O209" s="1640"/>
    </row>
    <row r="210" spans="1:15" ht="14" hidden="1">
      <c r="A210" s="1231"/>
      <c r="B210" s="1244">
        <v>45954</v>
      </c>
      <c r="C210" s="1248"/>
      <c r="D210" s="1248"/>
      <c r="E210" s="1618"/>
      <c r="F210" s="1618"/>
      <c r="G210" s="1618"/>
      <c r="H210" s="1619">
        <f t="shared" si="0"/>
        <v>0</v>
      </c>
      <c r="I210" s="1249">
        <f t="shared" si="2"/>
        <v>325</v>
      </c>
      <c r="J210" s="1249">
        <f>みずほ!J210</f>
        <v>124221</v>
      </c>
      <c r="K210" s="1249">
        <f>三井住友!I210</f>
        <v>235314</v>
      </c>
      <c r="L210" s="1638">
        <f>paypay!H210</f>
        <v>3092</v>
      </c>
      <c r="M210" s="1638"/>
      <c r="N210" s="1639">
        <f t="shared" si="1"/>
        <v>362952</v>
      </c>
      <c r="O210" s="1640"/>
    </row>
    <row r="211" spans="1:15" ht="14" hidden="1">
      <c r="A211" s="1231"/>
      <c r="B211" s="1244">
        <v>45955</v>
      </c>
      <c r="C211" s="1248"/>
      <c r="D211" s="1248"/>
      <c r="E211" s="1618"/>
      <c r="F211" s="1618"/>
      <c r="G211" s="1618"/>
      <c r="H211" s="1619">
        <f t="shared" si="0"/>
        <v>0</v>
      </c>
      <c r="I211" s="1249">
        <f t="shared" si="2"/>
        <v>325</v>
      </c>
      <c r="J211" s="1249">
        <f>みずほ!J211</f>
        <v>124221</v>
      </c>
      <c r="K211" s="1249">
        <f>三井住友!I211</f>
        <v>224964</v>
      </c>
      <c r="L211" s="1638">
        <f>paypay!H211</f>
        <v>3092</v>
      </c>
      <c r="M211" s="1638"/>
      <c r="N211" s="1639">
        <f t="shared" si="1"/>
        <v>352602</v>
      </c>
      <c r="O211" s="1640"/>
    </row>
    <row r="212" spans="1:15" ht="14" hidden="1">
      <c r="A212" s="1231"/>
      <c r="B212" s="1244">
        <v>45956</v>
      </c>
      <c r="C212" s="1248"/>
      <c r="D212" s="1248"/>
      <c r="E212" s="1618"/>
      <c r="F212" s="1618"/>
      <c r="G212" s="1618"/>
      <c r="H212" s="1619">
        <f t="shared" si="0"/>
        <v>0</v>
      </c>
      <c r="I212" s="1249">
        <f t="shared" si="2"/>
        <v>325</v>
      </c>
      <c r="J212" s="1249">
        <f>みずほ!J212</f>
        <v>124221</v>
      </c>
      <c r="K212" s="1249">
        <f>三井住友!I212</f>
        <v>184788</v>
      </c>
      <c r="L212" s="1638">
        <f>paypay!H212</f>
        <v>19092</v>
      </c>
      <c r="M212" s="1638"/>
      <c r="N212" s="1639">
        <f t="shared" si="1"/>
        <v>328426</v>
      </c>
      <c r="O212" s="1640"/>
    </row>
    <row r="213" spans="1:15" ht="14" hidden="1">
      <c r="A213" s="1231"/>
      <c r="B213" s="1244">
        <v>45957</v>
      </c>
      <c r="C213" s="1248"/>
      <c r="D213" s="1248"/>
      <c r="E213" s="1618"/>
      <c r="F213" s="1618"/>
      <c r="G213" s="1618"/>
      <c r="H213" s="1619">
        <f t="shared" si="0"/>
        <v>0</v>
      </c>
      <c r="I213" s="1249">
        <f t="shared" si="2"/>
        <v>325</v>
      </c>
      <c r="J213" s="1249">
        <f>みずほ!J213</f>
        <v>34634</v>
      </c>
      <c r="K213" s="1249">
        <f>三井住友!I213</f>
        <v>133477</v>
      </c>
      <c r="L213" s="1638">
        <f>paypay!H213</f>
        <v>17992</v>
      </c>
      <c r="M213" s="1638"/>
      <c r="N213" s="1639">
        <f t="shared" si="1"/>
        <v>186428</v>
      </c>
      <c r="O213" s="1640"/>
    </row>
    <row r="214" spans="1:15" ht="14" hidden="1">
      <c r="A214" s="1231"/>
      <c r="B214" s="1244">
        <v>45958</v>
      </c>
      <c r="C214" s="1248"/>
      <c r="D214" s="1248"/>
      <c r="E214" s="1618"/>
      <c r="F214" s="1618"/>
      <c r="G214" s="1618"/>
      <c r="H214" s="1619">
        <f t="shared" si="0"/>
        <v>0</v>
      </c>
      <c r="I214" s="1249">
        <f t="shared" si="2"/>
        <v>325</v>
      </c>
      <c r="J214" s="1249">
        <f>みずほ!J214</f>
        <v>34634</v>
      </c>
      <c r="K214" s="1249">
        <f>三井住友!I214</f>
        <v>13951</v>
      </c>
      <c r="L214" s="1638">
        <f>paypay!H214</f>
        <v>17112</v>
      </c>
      <c r="M214" s="1638"/>
      <c r="N214" s="1639">
        <f t="shared" si="1"/>
        <v>66022</v>
      </c>
      <c r="O214" s="1640"/>
    </row>
    <row r="215" spans="1:15" ht="14" hidden="1">
      <c r="A215" s="1231"/>
      <c r="B215" s="1244">
        <v>45959</v>
      </c>
      <c r="C215" s="1248"/>
      <c r="D215" s="1248"/>
      <c r="E215" s="1618"/>
      <c r="F215" s="1618"/>
      <c r="G215" s="1618"/>
      <c r="H215" s="1619">
        <f t="shared" si="0"/>
        <v>0</v>
      </c>
      <c r="I215" s="1249">
        <f t="shared" si="2"/>
        <v>325</v>
      </c>
      <c r="J215" s="1249">
        <f>みずほ!J215</f>
        <v>34634</v>
      </c>
      <c r="K215" s="1249">
        <f>三井住友!I215</f>
        <v>13951</v>
      </c>
      <c r="L215" s="1638">
        <f>paypay!H215</f>
        <v>17112</v>
      </c>
      <c r="M215" s="1638"/>
      <c r="N215" s="1639">
        <f t="shared" si="1"/>
        <v>66022</v>
      </c>
      <c r="O215" s="1640"/>
    </row>
    <row r="216" spans="1:15" ht="14" hidden="1">
      <c r="A216" s="1231"/>
      <c r="B216" s="1244">
        <v>45960</v>
      </c>
      <c r="C216" s="1248"/>
      <c r="D216" s="1248"/>
      <c r="E216" s="1618"/>
      <c r="F216" s="1618"/>
      <c r="G216" s="1618"/>
      <c r="H216" s="1619">
        <f t="shared" si="0"/>
        <v>0</v>
      </c>
      <c r="I216" s="1249">
        <f t="shared" si="2"/>
        <v>325</v>
      </c>
      <c r="J216" s="1249">
        <f>みずほ!J216</f>
        <v>34634</v>
      </c>
      <c r="K216" s="1249">
        <f>三井住友!I216</f>
        <v>13951</v>
      </c>
      <c r="L216" s="1638">
        <f>paypay!H216</f>
        <v>15685</v>
      </c>
      <c r="M216" s="1638"/>
      <c r="N216" s="1639">
        <f t="shared" si="1"/>
        <v>64595</v>
      </c>
      <c r="O216" s="1640"/>
    </row>
    <row r="217" spans="1:15" ht="14" hidden="1">
      <c r="A217" s="1231"/>
      <c r="B217" s="1259">
        <v>45961</v>
      </c>
      <c r="C217" s="1263"/>
      <c r="D217" s="1263"/>
      <c r="E217" s="1622"/>
      <c r="F217" s="1622"/>
      <c r="G217" s="1622"/>
      <c r="H217" s="1623">
        <f t="shared" si="0"/>
        <v>0</v>
      </c>
      <c r="I217" s="1264">
        <f t="shared" si="2"/>
        <v>325</v>
      </c>
      <c r="J217" s="1264">
        <f>みずほ!J217</f>
        <v>34634</v>
      </c>
      <c r="K217" s="1264">
        <f>三井住友!I217</f>
        <v>13951</v>
      </c>
      <c r="L217" s="1641">
        <f>paypay!H217</f>
        <v>14685</v>
      </c>
      <c r="M217" s="1641"/>
      <c r="N217" s="1642">
        <f t="shared" si="1"/>
        <v>63595</v>
      </c>
      <c r="O217" s="1640"/>
    </row>
    <row r="218" spans="1:15" ht="14" hidden="1">
      <c r="A218" s="1231"/>
      <c r="B218" s="1244">
        <v>45962</v>
      </c>
      <c r="C218" s="1248"/>
      <c r="D218" s="1248"/>
      <c r="E218" s="1618"/>
      <c r="F218" s="1618"/>
      <c r="G218" s="1618"/>
      <c r="H218" s="1619">
        <f t="shared" si="0"/>
        <v>0</v>
      </c>
      <c r="I218" s="1249">
        <f t="shared" si="2"/>
        <v>325</v>
      </c>
      <c r="J218" s="1249">
        <f>みずほ!J218</f>
        <v>34634</v>
      </c>
      <c r="K218" s="1249">
        <f>三井住友!I218</f>
        <v>13951</v>
      </c>
      <c r="L218" s="1638">
        <f>paypay!H218</f>
        <v>14685</v>
      </c>
      <c r="M218" s="1638"/>
      <c r="N218" s="1639">
        <f t="shared" si="1"/>
        <v>63595</v>
      </c>
      <c r="O218" s="1640"/>
    </row>
    <row r="219" spans="1:15" ht="14" hidden="1">
      <c r="A219" s="1231"/>
      <c r="B219" s="1244">
        <v>45963</v>
      </c>
      <c r="C219" s="1248"/>
      <c r="D219" s="1248"/>
      <c r="E219" s="1618"/>
      <c r="F219" s="1618"/>
      <c r="G219" s="1618"/>
      <c r="H219" s="1619">
        <f t="shared" si="0"/>
        <v>0</v>
      </c>
      <c r="I219" s="1249">
        <f t="shared" si="2"/>
        <v>325</v>
      </c>
      <c r="J219" s="1249">
        <f>みずほ!J219</f>
        <v>34634</v>
      </c>
      <c r="K219" s="1249">
        <f>三井住友!I219</f>
        <v>7951</v>
      </c>
      <c r="L219" s="1638">
        <f>paypay!H219</f>
        <v>9685</v>
      </c>
      <c r="M219" s="1638"/>
      <c r="N219" s="1639">
        <f t="shared" si="1"/>
        <v>52595</v>
      </c>
      <c r="O219" s="1640"/>
    </row>
    <row r="220" spans="1:15" ht="14" hidden="1">
      <c r="A220" s="1231"/>
      <c r="B220" s="1244">
        <v>45964</v>
      </c>
      <c r="C220" s="1248"/>
      <c r="D220" s="1248"/>
      <c r="E220" s="1618"/>
      <c r="F220" s="1618"/>
      <c r="G220" s="1618"/>
      <c r="H220" s="1619">
        <f t="shared" si="0"/>
        <v>0</v>
      </c>
      <c r="I220" s="1249">
        <f t="shared" si="2"/>
        <v>325</v>
      </c>
      <c r="J220" s="1249">
        <f>みずほ!J220</f>
        <v>34634</v>
      </c>
      <c r="K220" s="1249">
        <f>三井住友!I220</f>
        <v>7951</v>
      </c>
      <c r="L220" s="1638">
        <f>paypay!H220</f>
        <v>9685</v>
      </c>
      <c r="M220" s="1638"/>
      <c r="N220" s="1639">
        <f t="shared" si="1"/>
        <v>52595</v>
      </c>
      <c r="O220" s="1640"/>
    </row>
    <row r="221" spans="1:15" ht="14" hidden="1">
      <c r="A221" s="1231"/>
      <c r="B221" s="1244">
        <v>45965</v>
      </c>
      <c r="C221" s="1248"/>
      <c r="D221" s="1248"/>
      <c r="E221" s="1618"/>
      <c r="F221" s="1618"/>
      <c r="G221" s="1618"/>
      <c r="H221" s="1619">
        <f t="shared" si="0"/>
        <v>0</v>
      </c>
      <c r="I221" s="1249">
        <f t="shared" si="2"/>
        <v>325</v>
      </c>
      <c r="J221" s="1249">
        <f>みずほ!J221</f>
        <v>34634</v>
      </c>
      <c r="K221" s="1249">
        <f>三井住友!I221</f>
        <v>7951</v>
      </c>
      <c r="L221" s="1638">
        <f>paypay!H221</f>
        <v>9005</v>
      </c>
      <c r="M221" s="1638"/>
      <c r="N221" s="1639">
        <f t="shared" si="1"/>
        <v>51915</v>
      </c>
      <c r="O221" s="1640"/>
    </row>
    <row r="222" spans="1:15" ht="14" hidden="1">
      <c r="A222" s="1231"/>
      <c r="B222" s="1244">
        <v>45966</v>
      </c>
      <c r="C222" s="1248"/>
      <c r="D222" s="1248"/>
      <c r="E222" s="1618"/>
      <c r="F222" s="1618"/>
      <c r="G222" s="1618"/>
      <c r="H222" s="1619">
        <f t="shared" si="0"/>
        <v>0</v>
      </c>
      <c r="I222" s="1249">
        <f t="shared" si="2"/>
        <v>325</v>
      </c>
      <c r="J222" s="1249">
        <f>みずほ!J222</f>
        <v>23234</v>
      </c>
      <c r="K222" s="1249">
        <f>三井住友!I222</f>
        <v>7951</v>
      </c>
      <c r="L222" s="1638">
        <f>paypay!H222</f>
        <v>8025</v>
      </c>
      <c r="M222" s="1638"/>
      <c r="N222" s="1639">
        <f t="shared" si="1"/>
        <v>39535</v>
      </c>
      <c r="O222" s="1640"/>
    </row>
    <row r="223" spans="1:15" ht="14" hidden="1">
      <c r="A223" s="1231"/>
      <c r="B223" s="1244">
        <v>45967</v>
      </c>
      <c r="C223" s="1248"/>
      <c r="D223" s="1248"/>
      <c r="E223" s="1618"/>
      <c r="F223" s="1618"/>
      <c r="G223" s="1618"/>
      <c r="H223" s="1619">
        <f t="shared" si="0"/>
        <v>0</v>
      </c>
      <c r="I223" s="1249">
        <f t="shared" si="2"/>
        <v>325</v>
      </c>
      <c r="J223" s="1249">
        <f>みずほ!J223</f>
        <v>23234</v>
      </c>
      <c r="K223" s="1249">
        <f>三井住友!I223</f>
        <v>7951</v>
      </c>
      <c r="L223" s="1638">
        <f>paypay!H223</f>
        <v>8025</v>
      </c>
      <c r="M223" s="1638"/>
      <c r="N223" s="1639">
        <f t="shared" si="1"/>
        <v>39535</v>
      </c>
      <c r="O223" s="1640"/>
    </row>
    <row r="224" spans="1:15" ht="14" hidden="1">
      <c r="A224" s="1231"/>
      <c r="B224" s="1244">
        <v>45968</v>
      </c>
      <c r="C224" s="1248"/>
      <c r="D224" s="1248"/>
      <c r="E224" s="1618"/>
      <c r="F224" s="1618"/>
      <c r="G224" s="1618"/>
      <c r="H224" s="1619">
        <f t="shared" si="0"/>
        <v>0</v>
      </c>
      <c r="I224" s="1249">
        <f t="shared" si="2"/>
        <v>325</v>
      </c>
      <c r="J224" s="1249">
        <f>みずほ!J224</f>
        <v>23234</v>
      </c>
      <c r="K224" s="1249">
        <f>三井住友!I224</f>
        <v>7951</v>
      </c>
      <c r="L224" s="1638">
        <f>paypay!H224</f>
        <v>8025</v>
      </c>
      <c r="M224" s="1638"/>
      <c r="N224" s="1639">
        <f t="shared" si="1"/>
        <v>39535</v>
      </c>
      <c r="O224" s="1640"/>
    </row>
    <row r="225" spans="1:15" ht="14" hidden="1">
      <c r="A225" s="1231"/>
      <c r="B225" s="1244">
        <v>45969</v>
      </c>
      <c r="C225" s="1248"/>
      <c r="D225" s="1248"/>
      <c r="E225" s="1618"/>
      <c r="F225" s="1618"/>
      <c r="G225" s="1618"/>
      <c r="H225" s="1619">
        <f t="shared" si="0"/>
        <v>0</v>
      </c>
      <c r="I225" s="1249">
        <f t="shared" si="2"/>
        <v>325</v>
      </c>
      <c r="J225" s="1249">
        <f>みずほ!J225</f>
        <v>23234</v>
      </c>
      <c r="K225" s="1249">
        <f>三井住友!I225</f>
        <v>7951</v>
      </c>
      <c r="L225" s="1638">
        <f>paypay!H225</f>
        <v>9525</v>
      </c>
      <c r="M225" s="1638"/>
      <c r="N225" s="1639">
        <f t="shared" si="1"/>
        <v>41035</v>
      </c>
      <c r="O225" s="1640"/>
    </row>
    <row r="226" spans="1:15" ht="14" hidden="1">
      <c r="A226" s="1231"/>
      <c r="B226" s="1244">
        <v>45970</v>
      </c>
      <c r="C226" s="1248"/>
      <c r="D226" s="1248"/>
      <c r="E226" s="1618"/>
      <c r="F226" s="1618"/>
      <c r="G226" s="1618"/>
      <c r="H226" s="1619">
        <f t="shared" si="0"/>
        <v>0</v>
      </c>
      <c r="I226" s="1249">
        <f t="shared" si="2"/>
        <v>325</v>
      </c>
      <c r="J226" s="1249">
        <f>みずほ!J226</f>
        <v>18014</v>
      </c>
      <c r="K226" s="1249">
        <f>三井住友!I226</f>
        <v>7951</v>
      </c>
      <c r="L226" s="1638">
        <f>paypay!H226</f>
        <v>11525</v>
      </c>
      <c r="M226" s="1638"/>
      <c r="N226" s="1639">
        <f t="shared" si="1"/>
        <v>37815</v>
      </c>
      <c r="O226" s="1640"/>
    </row>
    <row r="227" spans="1:15" ht="14" hidden="1">
      <c r="A227" s="1231"/>
      <c r="B227" s="1244">
        <v>45971</v>
      </c>
      <c r="C227" s="1248"/>
      <c r="D227" s="1248"/>
      <c r="E227" s="1618"/>
      <c r="F227" s="1618"/>
      <c r="G227" s="1618"/>
      <c r="H227" s="1619">
        <f t="shared" si="0"/>
        <v>0</v>
      </c>
      <c r="I227" s="1249">
        <f t="shared" si="2"/>
        <v>325</v>
      </c>
      <c r="J227" s="1249">
        <f>みずほ!J227</f>
        <v>18014</v>
      </c>
      <c r="K227" s="1249">
        <f>三井住友!I227</f>
        <v>7951</v>
      </c>
      <c r="L227" s="1638">
        <f>paypay!H227</f>
        <v>9995</v>
      </c>
      <c r="M227" s="1638"/>
      <c r="N227" s="1639">
        <f t="shared" si="1"/>
        <v>36285</v>
      </c>
      <c r="O227" s="1640"/>
    </row>
    <row r="228" spans="1:15" ht="14" hidden="1">
      <c r="A228" s="1231"/>
      <c r="B228" s="1244">
        <v>45972</v>
      </c>
      <c r="C228" s="1248"/>
      <c r="D228" s="1248"/>
      <c r="E228" s="1618"/>
      <c r="F228" s="1618"/>
      <c r="G228" s="1618"/>
      <c r="H228" s="1619">
        <f t="shared" si="0"/>
        <v>0</v>
      </c>
      <c r="I228" s="1249">
        <f t="shared" si="2"/>
        <v>325</v>
      </c>
      <c r="J228" s="1249">
        <f>みずほ!J228</f>
        <v>18014</v>
      </c>
      <c r="K228" s="1249">
        <f>三井住友!I228</f>
        <v>7951</v>
      </c>
      <c r="L228" s="1638">
        <f>paypay!H228</f>
        <v>9023</v>
      </c>
      <c r="M228" s="1638"/>
      <c r="N228" s="1639">
        <f t="shared" si="1"/>
        <v>35313</v>
      </c>
      <c r="O228" s="1640"/>
    </row>
    <row r="229" spans="1:15" ht="14" hidden="1">
      <c r="A229" s="1231"/>
      <c r="B229" s="1244">
        <v>45973</v>
      </c>
      <c r="C229" s="1248"/>
      <c r="D229" s="1248"/>
      <c r="E229" s="1618"/>
      <c r="F229" s="1618"/>
      <c r="G229" s="1618"/>
      <c r="H229" s="1619">
        <f t="shared" si="0"/>
        <v>0</v>
      </c>
      <c r="I229" s="1249">
        <f t="shared" si="2"/>
        <v>325</v>
      </c>
      <c r="J229" s="1249">
        <f>みずほ!J229</f>
        <v>18014</v>
      </c>
      <c r="K229" s="1249">
        <f>三井住友!I229</f>
        <v>7951</v>
      </c>
      <c r="L229" s="1638">
        <f>paypay!H229</f>
        <v>8073</v>
      </c>
      <c r="M229" s="1638"/>
      <c r="N229" s="1639">
        <f t="shared" si="1"/>
        <v>34363</v>
      </c>
      <c r="O229" s="1640"/>
    </row>
    <row r="230" spans="1:15" ht="14" hidden="1">
      <c r="A230" s="1231"/>
      <c r="B230" s="1244">
        <v>45974</v>
      </c>
      <c r="C230" s="1248"/>
      <c r="D230" s="1248"/>
      <c r="E230" s="1618"/>
      <c r="F230" s="1618"/>
      <c r="G230" s="1618"/>
      <c r="H230" s="1619">
        <f t="shared" si="0"/>
        <v>0</v>
      </c>
      <c r="I230" s="1249">
        <f t="shared" si="2"/>
        <v>325</v>
      </c>
      <c r="J230" s="1249">
        <f>みずほ!J230</f>
        <v>18014</v>
      </c>
      <c r="K230" s="1249">
        <f>三井住友!I230</f>
        <v>50243</v>
      </c>
      <c r="L230" s="1638">
        <f>paypay!H230</f>
        <v>5787</v>
      </c>
      <c r="M230" s="1638"/>
      <c r="N230" s="1639">
        <f t="shared" si="1"/>
        <v>74369</v>
      </c>
      <c r="O230" s="1640"/>
    </row>
    <row r="231" spans="1:15" ht="14" hidden="1">
      <c r="A231" s="1231"/>
      <c r="B231" s="1244">
        <v>45975</v>
      </c>
      <c r="C231" s="1248"/>
      <c r="D231" s="1248"/>
      <c r="E231" s="1618"/>
      <c r="F231" s="1618"/>
      <c r="G231" s="1618"/>
      <c r="H231" s="1619">
        <f t="shared" si="0"/>
        <v>0</v>
      </c>
      <c r="I231" s="1249">
        <f t="shared" si="2"/>
        <v>325</v>
      </c>
      <c r="J231" s="1249">
        <f>みずほ!J231</f>
        <v>552232</v>
      </c>
      <c r="K231" s="1249">
        <f>三井住友!I231</f>
        <v>50243</v>
      </c>
      <c r="L231" s="1638">
        <f>paypay!H231</f>
        <v>1257</v>
      </c>
      <c r="M231" s="1638"/>
      <c r="N231" s="1639">
        <f t="shared" si="1"/>
        <v>604057</v>
      </c>
      <c r="O231" s="1640"/>
    </row>
    <row r="232" spans="1:15" ht="14" hidden="1">
      <c r="A232" s="1231"/>
      <c r="B232" s="1244">
        <v>45976</v>
      </c>
      <c r="C232" s="1248"/>
      <c r="D232" s="1248"/>
      <c r="E232" s="1618"/>
      <c r="F232" s="1618"/>
      <c r="G232" s="1618"/>
      <c r="H232" s="1619">
        <f t="shared" si="0"/>
        <v>0</v>
      </c>
      <c r="I232" s="1249">
        <f t="shared" si="2"/>
        <v>325</v>
      </c>
      <c r="J232" s="1249">
        <f>みずほ!J232</f>
        <v>342122</v>
      </c>
      <c r="K232" s="1249">
        <f>三井住友!I232</f>
        <v>260243</v>
      </c>
      <c r="L232" s="1638">
        <f>paypay!H232</f>
        <v>4457</v>
      </c>
      <c r="M232" s="1638"/>
      <c r="N232" s="1639">
        <f t="shared" si="1"/>
        <v>607147</v>
      </c>
      <c r="O232" s="1640"/>
    </row>
    <row r="233" spans="1:15" ht="14" hidden="1">
      <c r="A233" s="1231"/>
      <c r="B233" s="1244">
        <v>45977</v>
      </c>
      <c r="C233" s="1248"/>
      <c r="D233" s="1248"/>
      <c r="E233" s="1618"/>
      <c r="F233" s="1618"/>
      <c r="G233" s="1618"/>
      <c r="H233" s="1619">
        <f t="shared" si="0"/>
        <v>0</v>
      </c>
      <c r="I233" s="1249">
        <f t="shared" si="2"/>
        <v>325</v>
      </c>
      <c r="J233" s="1249">
        <f>みずほ!J233</f>
        <v>322122</v>
      </c>
      <c r="K233" s="1249">
        <f>三井住友!I233</f>
        <v>260243</v>
      </c>
      <c r="L233" s="1638">
        <f>paypay!H233</f>
        <v>3401</v>
      </c>
      <c r="M233" s="1638"/>
      <c r="N233" s="1639">
        <f t="shared" si="1"/>
        <v>586091</v>
      </c>
      <c r="O233" s="1640"/>
    </row>
    <row r="234" spans="1:15" ht="14" hidden="1">
      <c r="A234" s="1231"/>
      <c r="B234" s="1244">
        <v>45978</v>
      </c>
      <c r="C234" s="1248"/>
      <c r="D234" s="1248"/>
      <c r="E234" s="1618"/>
      <c r="F234" s="1618"/>
      <c r="G234" s="1618"/>
      <c r="H234" s="1619">
        <f t="shared" si="0"/>
        <v>0</v>
      </c>
      <c r="I234" s="1249">
        <f t="shared" si="2"/>
        <v>325</v>
      </c>
      <c r="J234" s="1249">
        <f>みずほ!J234</f>
        <v>322122</v>
      </c>
      <c r="K234" s="1249">
        <f>三井住友!I234</f>
        <v>260243</v>
      </c>
      <c r="L234" s="1638">
        <f>paypay!H234</f>
        <v>3781</v>
      </c>
      <c r="M234" s="1638"/>
      <c r="N234" s="1639">
        <f t="shared" si="1"/>
        <v>586471</v>
      </c>
      <c r="O234" s="1640"/>
    </row>
    <row r="235" spans="1:15" ht="14" hidden="1">
      <c r="A235" s="1231"/>
      <c r="B235" s="1244">
        <v>45979</v>
      </c>
      <c r="C235" s="1248"/>
      <c r="D235" s="1248"/>
      <c r="E235" s="1618"/>
      <c r="F235" s="1618"/>
      <c r="G235" s="1618"/>
      <c r="H235" s="1619">
        <f t="shared" si="0"/>
        <v>0</v>
      </c>
      <c r="I235" s="1249">
        <f t="shared" si="2"/>
        <v>325</v>
      </c>
      <c r="J235" s="1249">
        <f>みずほ!J235</f>
        <v>322122</v>
      </c>
      <c r="K235" s="1249">
        <f>三井住友!I235</f>
        <v>260243</v>
      </c>
      <c r="L235" s="1638">
        <f>paypay!H235</f>
        <v>3781</v>
      </c>
      <c r="M235" s="1638"/>
      <c r="N235" s="1639">
        <f t="shared" si="1"/>
        <v>586471</v>
      </c>
      <c r="O235" s="1640"/>
    </row>
    <row r="236" spans="1:15" ht="14" hidden="1">
      <c r="A236" s="1231"/>
      <c r="B236" s="1244">
        <v>45980</v>
      </c>
      <c r="C236" s="1248"/>
      <c r="D236" s="1248"/>
      <c r="E236" s="1618"/>
      <c r="F236" s="1618"/>
      <c r="G236" s="1618"/>
      <c r="H236" s="1619">
        <f t="shared" si="0"/>
        <v>0</v>
      </c>
      <c r="I236" s="1249">
        <f t="shared" si="2"/>
        <v>325</v>
      </c>
      <c r="J236" s="1249">
        <f>みずほ!J236</f>
        <v>322122</v>
      </c>
      <c r="K236" s="1249">
        <f>三井住友!I236</f>
        <v>260243</v>
      </c>
      <c r="L236" s="1638">
        <f>paypay!H236</f>
        <v>3781</v>
      </c>
      <c r="M236" s="1638"/>
      <c r="N236" s="1639">
        <f t="shared" si="1"/>
        <v>586471</v>
      </c>
      <c r="O236" s="1640"/>
    </row>
    <row r="237" spans="1:15" ht="14" hidden="1">
      <c r="A237" s="1231"/>
      <c r="B237" s="1244">
        <v>45981</v>
      </c>
      <c r="C237" s="1248"/>
      <c r="D237" s="1248"/>
      <c r="E237" s="1618"/>
      <c r="F237" s="1618"/>
      <c r="G237" s="1618"/>
      <c r="H237" s="1619">
        <f t="shared" si="0"/>
        <v>0</v>
      </c>
      <c r="I237" s="1249">
        <f t="shared" si="2"/>
        <v>325</v>
      </c>
      <c r="J237" s="1249">
        <f>みずほ!J237</f>
        <v>322122</v>
      </c>
      <c r="K237" s="1249">
        <f>三井住友!I237</f>
        <v>260243</v>
      </c>
      <c r="L237" s="1638">
        <f>paypay!H237</f>
        <v>3781</v>
      </c>
      <c r="M237" s="1638"/>
      <c r="N237" s="1639">
        <f t="shared" si="1"/>
        <v>586471</v>
      </c>
      <c r="O237" s="1640"/>
    </row>
    <row r="238" spans="1:15" ht="14" hidden="1">
      <c r="A238" s="1231"/>
      <c r="B238" s="1244">
        <v>45982</v>
      </c>
      <c r="C238" s="1248"/>
      <c r="D238" s="1248"/>
      <c r="E238" s="1618"/>
      <c r="F238" s="1618"/>
      <c r="G238" s="1618"/>
      <c r="H238" s="1619">
        <f t="shared" si="0"/>
        <v>0</v>
      </c>
      <c r="I238" s="1249">
        <f t="shared" si="2"/>
        <v>325</v>
      </c>
      <c r="J238" s="1249">
        <f>みずほ!J238</f>
        <v>320122</v>
      </c>
      <c r="K238" s="1249">
        <f>三井住友!I238</f>
        <v>260243</v>
      </c>
      <c r="L238" s="1638">
        <f>paypay!H238</f>
        <v>1043</v>
      </c>
      <c r="M238" s="1638"/>
      <c r="N238" s="1639">
        <f t="shared" si="1"/>
        <v>581733</v>
      </c>
      <c r="O238" s="1640"/>
    </row>
    <row r="239" spans="1:15" ht="14" hidden="1">
      <c r="A239" s="1231"/>
      <c r="B239" s="1244">
        <v>45983</v>
      </c>
      <c r="C239" s="1248"/>
      <c r="D239" s="1248"/>
      <c r="E239" s="1618"/>
      <c r="F239" s="1618"/>
      <c r="G239" s="1618"/>
      <c r="H239" s="1619">
        <f t="shared" si="0"/>
        <v>0</v>
      </c>
      <c r="I239" s="1249">
        <f t="shared" si="2"/>
        <v>325</v>
      </c>
      <c r="J239" s="1249">
        <f>みずほ!J239</f>
        <v>320122</v>
      </c>
      <c r="K239" s="1249">
        <f>三井住友!I239</f>
        <v>260243</v>
      </c>
      <c r="L239" s="1638">
        <f>paypay!H239</f>
        <v>5063</v>
      </c>
      <c r="M239" s="1638"/>
      <c r="N239" s="1639">
        <f t="shared" si="1"/>
        <v>585753</v>
      </c>
      <c r="O239" s="1640"/>
    </row>
    <row r="240" spans="1:15" ht="14" hidden="1">
      <c r="A240" s="1231"/>
      <c r="B240" s="1244">
        <v>45984</v>
      </c>
      <c r="C240" s="1248"/>
      <c r="D240" s="1248"/>
      <c r="E240" s="1618"/>
      <c r="F240" s="1618"/>
      <c r="G240" s="1618"/>
      <c r="H240" s="1619">
        <f t="shared" si="0"/>
        <v>0</v>
      </c>
      <c r="I240" s="1249">
        <f t="shared" si="2"/>
        <v>325</v>
      </c>
      <c r="J240" s="1249">
        <f>みずほ!J240</f>
        <v>320122</v>
      </c>
      <c r="K240" s="1249">
        <f>三井住友!I240</f>
        <v>260243</v>
      </c>
      <c r="L240" s="1638">
        <f>paypay!H240</f>
        <v>4907</v>
      </c>
      <c r="M240" s="1638"/>
      <c r="N240" s="1639">
        <f t="shared" si="1"/>
        <v>585597</v>
      </c>
      <c r="O240" s="1640"/>
    </row>
    <row r="241" spans="1:15" ht="14" hidden="1">
      <c r="A241" s="1231"/>
      <c r="B241" s="1244">
        <v>45985</v>
      </c>
      <c r="C241" s="1248"/>
      <c r="D241" s="1248"/>
      <c r="E241" s="1618"/>
      <c r="F241" s="1618"/>
      <c r="G241" s="1618"/>
      <c r="H241" s="1619">
        <f t="shared" si="0"/>
        <v>0</v>
      </c>
      <c r="I241" s="1249">
        <f t="shared" si="2"/>
        <v>325</v>
      </c>
      <c r="J241" s="1249">
        <f>みずほ!J241</f>
        <v>320122</v>
      </c>
      <c r="K241" s="1249">
        <f>三井住友!I241</f>
        <v>260243</v>
      </c>
      <c r="L241" s="1638">
        <f>paypay!H241</f>
        <v>4187</v>
      </c>
      <c r="M241" s="1638"/>
      <c r="N241" s="1639">
        <f t="shared" si="1"/>
        <v>584877</v>
      </c>
      <c r="O241" s="1640"/>
    </row>
    <row r="242" spans="1:15" ht="14" hidden="1">
      <c r="A242" s="1231"/>
      <c r="B242" s="1244">
        <v>45986</v>
      </c>
      <c r="C242" s="1248"/>
      <c r="D242" s="1248"/>
      <c r="E242" s="1618"/>
      <c r="F242" s="1618"/>
      <c r="G242" s="1618"/>
      <c r="H242" s="1619">
        <f t="shared" si="0"/>
        <v>0</v>
      </c>
      <c r="I242" s="1249">
        <f t="shared" si="2"/>
        <v>325</v>
      </c>
      <c r="J242" s="1249">
        <f>みずほ!J242</f>
        <v>320122</v>
      </c>
      <c r="K242" s="1249">
        <f>三井住友!I242</f>
        <v>260243</v>
      </c>
      <c r="L242" s="1638">
        <f>paypay!H242</f>
        <v>3641</v>
      </c>
      <c r="M242" s="1638"/>
      <c r="N242" s="1639">
        <f t="shared" si="1"/>
        <v>584331</v>
      </c>
      <c r="O242" s="1640"/>
    </row>
    <row r="243" spans="1:15" ht="14" hidden="1">
      <c r="A243" s="1231"/>
      <c r="B243" s="1244">
        <v>45987</v>
      </c>
      <c r="C243" s="1248"/>
      <c r="D243" s="1248"/>
      <c r="E243" s="1618"/>
      <c r="F243" s="1618"/>
      <c r="G243" s="1618"/>
      <c r="H243" s="1619">
        <f t="shared" si="0"/>
        <v>0</v>
      </c>
      <c r="I243" s="1249">
        <f t="shared" si="2"/>
        <v>325</v>
      </c>
      <c r="J243" s="1249">
        <f>みずほ!J243</f>
        <v>157960</v>
      </c>
      <c r="K243" s="1249">
        <f>三井住友!I243</f>
        <v>260243</v>
      </c>
      <c r="L243" s="1638">
        <f>paypay!H243</f>
        <v>2691</v>
      </c>
      <c r="M243" s="1638"/>
      <c r="N243" s="1639">
        <f t="shared" si="1"/>
        <v>421219</v>
      </c>
      <c r="O243" s="1640"/>
    </row>
    <row r="244" spans="1:15" ht="14" hidden="1">
      <c r="A244" s="1231"/>
      <c r="B244" s="1244">
        <v>45988</v>
      </c>
      <c r="C244" s="1248"/>
      <c r="D244" s="1248"/>
      <c r="E244" s="1618"/>
      <c r="F244" s="1618"/>
      <c r="G244" s="1618"/>
      <c r="H244" s="1619">
        <f t="shared" si="0"/>
        <v>0</v>
      </c>
      <c r="I244" s="1249">
        <f t="shared" si="2"/>
        <v>325</v>
      </c>
      <c r="J244" s="1249">
        <f>みずほ!J244</f>
        <v>22620</v>
      </c>
      <c r="K244" s="1249">
        <f>三井住友!I244</f>
        <v>7414</v>
      </c>
      <c r="L244" s="1638">
        <f>paypay!H244</f>
        <v>11616</v>
      </c>
      <c r="M244" s="1638"/>
      <c r="N244" s="1639">
        <f t="shared" si="1"/>
        <v>41975</v>
      </c>
      <c r="O244" s="1640"/>
    </row>
    <row r="245" spans="1:15" ht="14" hidden="1">
      <c r="A245" s="1231"/>
      <c r="B245" s="1244">
        <v>45989</v>
      </c>
      <c r="C245" s="1248"/>
      <c r="D245" s="1248"/>
      <c r="E245" s="1618"/>
      <c r="F245" s="1618"/>
      <c r="G245" s="1618"/>
      <c r="H245" s="1619">
        <f t="shared" si="0"/>
        <v>0</v>
      </c>
      <c r="I245" s="1249">
        <f t="shared" si="2"/>
        <v>325</v>
      </c>
      <c r="J245" s="1249">
        <f>みずほ!J245</f>
        <v>22620</v>
      </c>
      <c r="K245" s="1249">
        <f>三井住友!I245</f>
        <v>7414</v>
      </c>
      <c r="L245" s="1638">
        <f>paypay!H245</f>
        <v>19441</v>
      </c>
      <c r="M245" s="1638"/>
      <c r="N245" s="1639">
        <f t="shared" si="1"/>
        <v>49800</v>
      </c>
      <c r="O245" s="1640"/>
    </row>
    <row r="246" spans="1:15" ht="14" hidden="1">
      <c r="A246" s="1231"/>
      <c r="B246" s="1244">
        <v>45990</v>
      </c>
      <c r="C246" s="1248"/>
      <c r="D246" s="1248"/>
      <c r="E246" s="1618"/>
      <c r="F246" s="1618"/>
      <c r="G246" s="1618"/>
      <c r="H246" s="1619">
        <f t="shared" si="0"/>
        <v>0</v>
      </c>
      <c r="I246" s="1249">
        <f t="shared" si="2"/>
        <v>325</v>
      </c>
      <c r="J246" s="1249">
        <f>みずほ!J246</f>
        <v>22620</v>
      </c>
      <c r="K246" s="1249">
        <f>三井住友!I246</f>
        <v>7414</v>
      </c>
      <c r="L246" s="1638">
        <f>paypay!H246</f>
        <v>21966</v>
      </c>
      <c r="M246" s="1638"/>
      <c r="N246" s="1639">
        <f t="shared" si="1"/>
        <v>52325</v>
      </c>
      <c r="O246" s="1640"/>
    </row>
    <row r="247" spans="1:15" ht="14" hidden="1">
      <c r="A247" s="1231"/>
      <c r="B247" s="1259">
        <v>45991</v>
      </c>
      <c r="C247" s="1263"/>
      <c r="D247" s="1263"/>
      <c r="E247" s="1622"/>
      <c r="F247" s="1622"/>
      <c r="G247" s="1622"/>
      <c r="H247" s="1623">
        <f t="shared" si="0"/>
        <v>0</v>
      </c>
      <c r="I247" s="1264">
        <f t="shared" si="2"/>
        <v>325</v>
      </c>
      <c r="J247" s="1264">
        <f>みずほ!J247</f>
        <v>22620</v>
      </c>
      <c r="K247" s="1249">
        <f>三井住友!I247</f>
        <v>7414</v>
      </c>
      <c r="L247" s="1641">
        <f>paypay!H247</f>
        <v>17906</v>
      </c>
      <c r="M247" s="1641"/>
      <c r="N247" s="1642">
        <f t="shared" si="1"/>
        <v>48265</v>
      </c>
      <c r="O247" s="1640"/>
    </row>
    <row r="248" spans="1:15" ht="14" hidden="1">
      <c r="A248" s="1231"/>
      <c r="B248" s="1244">
        <v>45992</v>
      </c>
      <c r="C248" s="1248"/>
      <c r="D248" s="1248"/>
      <c r="E248" s="1618"/>
      <c r="F248" s="1618"/>
      <c r="G248" s="1618"/>
      <c r="H248" s="1619">
        <f t="shared" si="0"/>
        <v>0</v>
      </c>
      <c r="I248" s="1249">
        <f t="shared" si="2"/>
        <v>325</v>
      </c>
      <c r="J248" s="1249">
        <f>みずほ!J248</f>
        <v>22620</v>
      </c>
      <c r="K248" s="1625">
        <f>三井住友!I248</f>
        <v>1414</v>
      </c>
      <c r="L248" s="1638">
        <f>paypay!H248</f>
        <v>17906</v>
      </c>
      <c r="M248" s="1638">
        <f>楽天!J248</f>
        <v>0</v>
      </c>
      <c r="N248" s="1639">
        <f t="shared" ref="N248:N502" si="3">SUM(I248:M248)</f>
        <v>42265</v>
      </c>
      <c r="O248" s="1640"/>
    </row>
    <row r="249" spans="1:15" ht="14" hidden="1">
      <c r="A249" s="1231"/>
      <c r="B249" s="1244">
        <v>45993</v>
      </c>
      <c r="C249" s="1248"/>
      <c r="D249" s="1248"/>
      <c r="E249" s="1618"/>
      <c r="F249" s="1618"/>
      <c r="G249" s="1618"/>
      <c r="H249" s="1619">
        <f t="shared" si="0"/>
        <v>0</v>
      </c>
      <c r="I249" s="1249">
        <f t="shared" si="2"/>
        <v>325</v>
      </c>
      <c r="J249" s="1249">
        <f>みずほ!J249</f>
        <v>22620</v>
      </c>
      <c r="K249" s="1249">
        <f>三井住友!I249</f>
        <v>1414</v>
      </c>
      <c r="L249" s="1638">
        <f>paypay!H249</f>
        <v>17906</v>
      </c>
      <c r="M249" s="1638">
        <f>楽天!J249</f>
        <v>0</v>
      </c>
      <c r="N249" s="1639">
        <f t="shared" si="3"/>
        <v>42265</v>
      </c>
      <c r="O249" s="1640"/>
    </row>
    <row r="250" spans="1:15" ht="14" hidden="1">
      <c r="A250" s="1231"/>
      <c r="B250" s="1244">
        <v>45994</v>
      </c>
      <c r="C250" s="1248"/>
      <c r="D250" s="1248"/>
      <c r="E250" s="1618"/>
      <c r="F250" s="1618"/>
      <c r="G250" s="1618"/>
      <c r="H250" s="1619">
        <f t="shared" si="0"/>
        <v>0</v>
      </c>
      <c r="I250" s="1249">
        <f t="shared" si="2"/>
        <v>325</v>
      </c>
      <c r="J250" s="1249">
        <f>みずほ!J250</f>
        <v>22620</v>
      </c>
      <c r="K250" s="1249">
        <f>三井住友!I250</f>
        <v>1414</v>
      </c>
      <c r="L250" s="1638">
        <f>paypay!H250</f>
        <v>23906</v>
      </c>
      <c r="M250" s="1638">
        <f>楽天!J250</f>
        <v>0</v>
      </c>
      <c r="N250" s="1639">
        <f t="shared" si="3"/>
        <v>48265</v>
      </c>
      <c r="O250" s="1640"/>
    </row>
    <row r="251" spans="1:15" ht="14" hidden="1">
      <c r="A251" s="1231"/>
      <c r="B251" s="1244">
        <v>45995</v>
      </c>
      <c r="C251" s="1248"/>
      <c r="D251" s="1248"/>
      <c r="E251" s="1618"/>
      <c r="F251" s="1618"/>
      <c r="G251" s="1618"/>
      <c r="H251" s="1619">
        <f t="shared" si="0"/>
        <v>0</v>
      </c>
      <c r="I251" s="1249">
        <f t="shared" si="2"/>
        <v>325</v>
      </c>
      <c r="J251" s="1249">
        <f>みずほ!J251</f>
        <v>22620</v>
      </c>
      <c r="K251" s="1249">
        <f>三井住友!I251</f>
        <v>1414</v>
      </c>
      <c r="L251" s="1638">
        <f>paypay!H251</f>
        <v>21191</v>
      </c>
      <c r="M251" s="1638">
        <f>楽天!J251</f>
        <v>0</v>
      </c>
      <c r="N251" s="1639">
        <f t="shared" si="3"/>
        <v>45550</v>
      </c>
      <c r="O251" s="1640"/>
    </row>
    <row r="252" spans="1:15" ht="14" hidden="1">
      <c r="A252" s="1231"/>
      <c r="B252" s="1244">
        <v>45996</v>
      </c>
      <c r="C252" s="1248"/>
      <c r="D252" s="1248"/>
      <c r="E252" s="1618"/>
      <c r="F252" s="1618"/>
      <c r="G252" s="1618"/>
      <c r="H252" s="1619">
        <f t="shared" si="0"/>
        <v>0</v>
      </c>
      <c r="I252" s="1249">
        <f t="shared" si="2"/>
        <v>325</v>
      </c>
      <c r="J252" s="1249">
        <f>みずほ!J252</f>
        <v>11220</v>
      </c>
      <c r="K252" s="1249">
        <f>三井住友!I252</f>
        <v>1414</v>
      </c>
      <c r="L252" s="1638">
        <f>paypay!H252</f>
        <v>9952</v>
      </c>
      <c r="M252" s="1638">
        <f>楽天!J252</f>
        <v>0</v>
      </c>
      <c r="N252" s="1639">
        <f t="shared" si="3"/>
        <v>22911</v>
      </c>
      <c r="O252" s="1640"/>
    </row>
    <row r="253" spans="1:15" ht="14" hidden="1">
      <c r="A253" s="1231"/>
      <c r="B253" s="1244">
        <v>45997</v>
      </c>
      <c r="C253" s="1248"/>
      <c r="D253" s="1248"/>
      <c r="E253" s="1618"/>
      <c r="F253" s="1618"/>
      <c r="G253" s="1618"/>
      <c r="H253" s="1619">
        <f t="shared" si="0"/>
        <v>0</v>
      </c>
      <c r="I253" s="1249">
        <f t="shared" si="2"/>
        <v>325</v>
      </c>
      <c r="J253" s="1249">
        <f>みずほ!J253</f>
        <v>11220</v>
      </c>
      <c r="K253" s="1249">
        <f>三井住友!I253</f>
        <v>1414</v>
      </c>
      <c r="L253" s="1638">
        <f>paypay!H253</f>
        <v>6174</v>
      </c>
      <c r="M253" s="1638">
        <f>楽天!J253</f>
        <v>0</v>
      </c>
      <c r="N253" s="1639">
        <f t="shared" si="3"/>
        <v>19133</v>
      </c>
      <c r="O253" s="1640"/>
    </row>
    <row r="254" spans="1:15" ht="14" hidden="1">
      <c r="A254" s="1231"/>
      <c r="B254" s="1244">
        <v>45998</v>
      </c>
      <c r="C254" s="1248"/>
      <c r="D254" s="1248"/>
      <c r="E254" s="1618"/>
      <c r="F254" s="1618"/>
      <c r="G254" s="1618"/>
      <c r="H254" s="1619">
        <f t="shared" si="0"/>
        <v>0</v>
      </c>
      <c r="I254" s="1249">
        <f t="shared" si="2"/>
        <v>325</v>
      </c>
      <c r="J254" s="1249">
        <f>みずほ!J254</f>
        <v>11220</v>
      </c>
      <c r="K254" s="1249">
        <f>三井住友!I254</f>
        <v>1414</v>
      </c>
      <c r="L254" s="1638">
        <f>paypay!H254</f>
        <v>1914</v>
      </c>
      <c r="M254" s="1638">
        <f>楽天!J254</f>
        <v>0</v>
      </c>
      <c r="N254" s="1639">
        <f t="shared" si="3"/>
        <v>14873</v>
      </c>
      <c r="O254" s="1640"/>
    </row>
    <row r="255" spans="1:15" ht="14" hidden="1">
      <c r="A255" s="1231"/>
      <c r="B255" s="1244">
        <v>45999</v>
      </c>
      <c r="C255" s="1248"/>
      <c r="D255" s="1248"/>
      <c r="E255" s="1618"/>
      <c r="F255" s="1618"/>
      <c r="G255" s="1618"/>
      <c r="H255" s="1619">
        <f t="shared" si="0"/>
        <v>0</v>
      </c>
      <c r="I255" s="1249">
        <f t="shared" si="2"/>
        <v>325</v>
      </c>
      <c r="J255" s="1249">
        <f>みずほ!J255</f>
        <v>15220</v>
      </c>
      <c r="K255" s="1249">
        <f>三井住友!I255</f>
        <v>1414</v>
      </c>
      <c r="L255" s="1638">
        <f>paypay!H255</f>
        <v>2180</v>
      </c>
      <c r="M255" s="1638">
        <f>楽天!J255</f>
        <v>0</v>
      </c>
      <c r="N255" s="1639">
        <f t="shared" si="3"/>
        <v>19139</v>
      </c>
      <c r="O255" s="1640"/>
    </row>
    <row r="256" spans="1:15" ht="14" hidden="1">
      <c r="A256" s="1231"/>
      <c r="B256" s="1244">
        <v>46000</v>
      </c>
      <c r="C256" s="1248"/>
      <c r="D256" s="1248"/>
      <c r="E256" s="1618"/>
      <c r="F256" s="1618"/>
      <c r="G256" s="1618"/>
      <c r="H256" s="1619">
        <f t="shared" si="0"/>
        <v>0</v>
      </c>
      <c r="I256" s="1249">
        <f t="shared" si="2"/>
        <v>325</v>
      </c>
      <c r="J256" s="1249">
        <f>みずほ!J256</f>
        <v>15220</v>
      </c>
      <c r="K256" s="1249">
        <f>三井住友!I256</f>
        <v>1414</v>
      </c>
      <c r="L256" s="1638">
        <f>paypay!H256</f>
        <v>2180</v>
      </c>
      <c r="M256" s="1638">
        <f>楽天!J256</f>
        <v>0</v>
      </c>
      <c r="N256" s="1639">
        <f t="shared" si="3"/>
        <v>19139</v>
      </c>
      <c r="O256" s="1640"/>
    </row>
    <row r="257" spans="1:15" ht="14" hidden="1">
      <c r="A257" s="1231"/>
      <c r="B257" s="1244">
        <v>46001</v>
      </c>
      <c r="C257" s="1248"/>
      <c r="D257" s="1248"/>
      <c r="E257" s="1618"/>
      <c r="F257" s="1618"/>
      <c r="G257" s="1618"/>
      <c r="H257" s="1619">
        <f t="shared" si="0"/>
        <v>0</v>
      </c>
      <c r="I257" s="1249">
        <f t="shared" si="2"/>
        <v>325</v>
      </c>
      <c r="J257" s="1249">
        <f>みずほ!J257</f>
        <v>15220</v>
      </c>
      <c r="K257" s="1249">
        <f>三井住友!I257</f>
        <v>1414</v>
      </c>
      <c r="L257" s="1638">
        <f>paypay!H257</f>
        <v>1180</v>
      </c>
      <c r="M257" s="1638">
        <f>楽天!J257</f>
        <v>0</v>
      </c>
      <c r="N257" s="1639">
        <f t="shared" si="3"/>
        <v>18139</v>
      </c>
      <c r="O257" s="1640"/>
    </row>
    <row r="258" spans="1:15" ht="14" hidden="1">
      <c r="A258" s="1231"/>
      <c r="B258" s="1244">
        <v>46002</v>
      </c>
      <c r="C258" s="1248"/>
      <c r="D258" s="1248"/>
      <c r="E258" s="1618"/>
      <c r="F258" s="1618"/>
      <c r="G258" s="1618"/>
      <c r="H258" s="1619">
        <f t="shared" si="0"/>
        <v>0</v>
      </c>
      <c r="I258" s="1249">
        <f t="shared" si="2"/>
        <v>325</v>
      </c>
      <c r="J258" s="1249">
        <f>みずほ!J258</f>
        <v>15220</v>
      </c>
      <c r="K258" s="1249">
        <f>三井住友!I258</f>
        <v>1414</v>
      </c>
      <c r="L258" s="1638">
        <f>paypay!H258</f>
        <v>230</v>
      </c>
      <c r="M258" s="1638">
        <f>楽天!J258</f>
        <v>0</v>
      </c>
      <c r="N258" s="1639">
        <f t="shared" si="3"/>
        <v>17189</v>
      </c>
      <c r="O258" s="1640"/>
    </row>
    <row r="259" spans="1:15" ht="14" hidden="1">
      <c r="A259" s="1231"/>
      <c r="B259" s="1244">
        <v>46003</v>
      </c>
      <c r="C259" s="1248"/>
      <c r="D259" s="1248"/>
      <c r="E259" s="1618"/>
      <c r="F259" s="1618"/>
      <c r="G259" s="1618"/>
      <c r="H259" s="1619">
        <f t="shared" ref="H259:H513" si="4">SUM(C259:G259)</f>
        <v>0</v>
      </c>
      <c r="I259" s="1249">
        <f t="shared" si="2"/>
        <v>325</v>
      </c>
      <c r="J259" s="1249">
        <f>みずほ!J259</f>
        <v>15220</v>
      </c>
      <c r="K259" s="1249">
        <f>三井住友!I259</f>
        <v>1414</v>
      </c>
      <c r="L259" s="1638">
        <f>paypay!H259</f>
        <v>9807</v>
      </c>
      <c r="M259" s="1638">
        <f>楽天!J259</f>
        <v>0</v>
      </c>
      <c r="N259" s="1639">
        <f t="shared" si="3"/>
        <v>26766</v>
      </c>
      <c r="O259" s="1640"/>
    </row>
    <row r="260" spans="1:15" ht="14" hidden="1">
      <c r="A260" s="1231"/>
      <c r="B260" s="1244">
        <v>46004</v>
      </c>
      <c r="C260" s="1248"/>
      <c r="D260" s="1248"/>
      <c r="E260" s="1618"/>
      <c r="F260" s="1618"/>
      <c r="G260" s="1618"/>
      <c r="H260" s="1619">
        <f t="shared" si="4"/>
        <v>0</v>
      </c>
      <c r="I260" s="1249">
        <f t="shared" ref="I260:I514" si="5">SUM(I259,H260)</f>
        <v>325</v>
      </c>
      <c r="J260" s="1249">
        <f>みずほ!J260</f>
        <v>28271</v>
      </c>
      <c r="K260" s="1249">
        <f>三井住友!I260</f>
        <v>1414</v>
      </c>
      <c r="L260" s="1638">
        <f>paypay!H260</f>
        <v>8867</v>
      </c>
      <c r="M260" s="1638">
        <f>楽天!J260</f>
        <v>0</v>
      </c>
      <c r="N260" s="1639">
        <f t="shared" si="3"/>
        <v>38877</v>
      </c>
      <c r="O260" s="1640"/>
    </row>
    <row r="261" spans="1:15" ht="14" hidden="1">
      <c r="A261" s="1231"/>
      <c r="B261" s="1244">
        <v>46005</v>
      </c>
      <c r="C261" s="1248"/>
      <c r="D261" s="1248"/>
      <c r="E261" s="1618"/>
      <c r="F261" s="1618"/>
      <c r="G261" s="1618"/>
      <c r="H261" s="1619">
        <f t="shared" si="4"/>
        <v>0</v>
      </c>
      <c r="I261" s="1249">
        <f t="shared" si="5"/>
        <v>325</v>
      </c>
      <c r="J261" s="1249">
        <f>みずほ!J261</f>
        <v>41322</v>
      </c>
      <c r="K261" s="1249">
        <f>三井住友!I261</f>
        <v>8464</v>
      </c>
      <c r="L261" s="1638">
        <f>paypay!H261</f>
        <v>25316</v>
      </c>
      <c r="M261" s="1638">
        <f>楽天!J261</f>
        <v>0</v>
      </c>
      <c r="N261" s="1639">
        <f t="shared" si="3"/>
        <v>75427</v>
      </c>
      <c r="O261" s="1640"/>
    </row>
    <row r="262" spans="1:15" ht="14" hidden="1">
      <c r="A262" s="1231"/>
      <c r="B262" s="1244">
        <v>46006</v>
      </c>
      <c r="C262" s="1248"/>
      <c r="D262" s="1248"/>
      <c r="E262" s="1618"/>
      <c r="F262" s="1618"/>
      <c r="G262" s="1618"/>
      <c r="H262" s="1619">
        <f t="shared" si="4"/>
        <v>0</v>
      </c>
      <c r="I262" s="1249">
        <f t="shared" si="5"/>
        <v>325</v>
      </c>
      <c r="J262" s="1249">
        <f>みずほ!J262</f>
        <v>138355</v>
      </c>
      <c r="K262" s="1249">
        <f>三井住友!I262</f>
        <v>251515</v>
      </c>
      <c r="L262" s="1638">
        <f>paypay!H262</f>
        <v>24566</v>
      </c>
      <c r="M262" s="1638">
        <f>楽天!J262</f>
        <v>0</v>
      </c>
      <c r="N262" s="1639">
        <f t="shared" si="3"/>
        <v>414761</v>
      </c>
      <c r="O262" s="1640"/>
    </row>
    <row r="263" spans="1:15" ht="14" hidden="1">
      <c r="A263" s="1231"/>
      <c r="B263" s="1244">
        <v>46007</v>
      </c>
      <c r="C263" s="1248"/>
      <c r="D263" s="1248"/>
      <c r="E263" s="1618"/>
      <c r="F263" s="1618"/>
      <c r="G263" s="1618"/>
      <c r="H263" s="1619">
        <f t="shared" si="4"/>
        <v>0</v>
      </c>
      <c r="I263" s="1249">
        <f t="shared" si="5"/>
        <v>325</v>
      </c>
      <c r="J263" s="1249">
        <f>みずほ!J263</f>
        <v>138355</v>
      </c>
      <c r="K263" s="1249">
        <f>三井住友!I263</f>
        <v>251515</v>
      </c>
      <c r="L263" s="1638">
        <f>paypay!H263</f>
        <v>22882</v>
      </c>
      <c r="M263" s="1638">
        <f>楽天!J263</f>
        <v>0</v>
      </c>
      <c r="N263" s="1639">
        <f t="shared" si="3"/>
        <v>413077</v>
      </c>
      <c r="O263" s="1640"/>
    </row>
    <row r="264" spans="1:15" ht="14" hidden="1">
      <c r="A264" s="1231"/>
      <c r="B264" s="1244">
        <v>46008</v>
      </c>
      <c r="C264" s="1248"/>
      <c r="D264" s="1248"/>
      <c r="E264" s="1618"/>
      <c r="F264" s="1618"/>
      <c r="G264" s="1618"/>
      <c r="H264" s="1619">
        <f t="shared" si="4"/>
        <v>0</v>
      </c>
      <c r="I264" s="1249">
        <f t="shared" si="5"/>
        <v>325</v>
      </c>
      <c r="J264" s="1249">
        <f>みずほ!J264</f>
        <v>138355</v>
      </c>
      <c r="K264" s="1249">
        <f>三井住友!I264</f>
        <v>251515</v>
      </c>
      <c r="L264" s="1638">
        <f>paypay!H264</f>
        <v>21782</v>
      </c>
      <c r="M264" s="1638">
        <f>楽天!J264</f>
        <v>0</v>
      </c>
      <c r="N264" s="1639">
        <f t="shared" si="3"/>
        <v>411977</v>
      </c>
      <c r="O264" s="1640"/>
    </row>
    <row r="265" spans="1:15" ht="14" hidden="1">
      <c r="A265" s="1231"/>
      <c r="B265" s="1244">
        <v>46009</v>
      </c>
      <c r="C265" s="1248"/>
      <c r="D265" s="1248"/>
      <c r="E265" s="1618"/>
      <c r="F265" s="1618"/>
      <c r="G265" s="1618"/>
      <c r="H265" s="1619">
        <f t="shared" si="4"/>
        <v>0</v>
      </c>
      <c r="I265" s="1249">
        <f t="shared" si="5"/>
        <v>325</v>
      </c>
      <c r="J265" s="1249">
        <f>みずほ!J265</f>
        <v>138355</v>
      </c>
      <c r="K265" s="1249">
        <f>三井住友!I265</f>
        <v>251515</v>
      </c>
      <c r="L265" s="1638">
        <f>paypay!H265</f>
        <v>18782</v>
      </c>
      <c r="M265" s="1638">
        <f>楽天!J265</f>
        <v>0</v>
      </c>
      <c r="N265" s="1639">
        <f t="shared" si="3"/>
        <v>408977</v>
      </c>
      <c r="O265" s="1640"/>
    </row>
    <row r="266" spans="1:15" ht="14" hidden="1">
      <c r="A266" s="1231"/>
      <c r="B266" s="1244">
        <v>46010</v>
      </c>
      <c r="C266" s="1248"/>
      <c r="D266" s="1248"/>
      <c r="E266" s="1618"/>
      <c r="F266" s="1618"/>
      <c r="G266" s="1618"/>
      <c r="H266" s="1619">
        <f t="shared" si="4"/>
        <v>0</v>
      </c>
      <c r="I266" s="1249">
        <f t="shared" si="5"/>
        <v>325</v>
      </c>
      <c r="J266" s="1249">
        <f>みずほ!J266</f>
        <v>138355</v>
      </c>
      <c r="K266" s="1249">
        <f>三井住友!I266</f>
        <v>251515</v>
      </c>
      <c r="L266" s="1638">
        <f>paypay!H266</f>
        <v>17832</v>
      </c>
      <c r="M266" s="1638">
        <f>楽天!J266</f>
        <v>0</v>
      </c>
      <c r="N266" s="1639">
        <f t="shared" si="3"/>
        <v>408027</v>
      </c>
      <c r="O266" s="1640"/>
    </row>
    <row r="267" spans="1:15" ht="14" hidden="1">
      <c r="A267" s="1231"/>
      <c r="B267" s="1244">
        <v>46011</v>
      </c>
      <c r="C267" s="1248"/>
      <c r="D267" s="1248"/>
      <c r="E267" s="1618"/>
      <c r="F267" s="1618"/>
      <c r="G267" s="1618"/>
      <c r="H267" s="1619">
        <f t="shared" si="4"/>
        <v>0</v>
      </c>
      <c r="I267" s="1249">
        <f t="shared" si="5"/>
        <v>325</v>
      </c>
      <c r="J267" s="1249">
        <f>みずほ!J267</f>
        <v>138355</v>
      </c>
      <c r="K267" s="1249">
        <f>三井住友!I267</f>
        <v>251515</v>
      </c>
      <c r="L267" s="1638">
        <f>paypay!H267</f>
        <v>17387</v>
      </c>
      <c r="M267" s="1638">
        <f>楽天!J267</f>
        <v>0</v>
      </c>
      <c r="N267" s="1639">
        <f t="shared" si="3"/>
        <v>407582</v>
      </c>
      <c r="O267" s="1640"/>
    </row>
    <row r="268" spans="1:15" ht="14" hidden="1">
      <c r="A268" s="1231"/>
      <c r="B268" s="1244">
        <v>46012</v>
      </c>
      <c r="C268" s="1248"/>
      <c r="D268" s="1248"/>
      <c r="E268" s="1618"/>
      <c r="F268" s="1618"/>
      <c r="G268" s="1618"/>
      <c r="H268" s="1619">
        <f t="shared" si="4"/>
        <v>0</v>
      </c>
      <c r="I268" s="1249">
        <f t="shared" si="5"/>
        <v>325</v>
      </c>
      <c r="J268" s="1249">
        <f>みずほ!J268</f>
        <v>138355</v>
      </c>
      <c r="K268" s="1249">
        <f>三井住友!I268</f>
        <v>251515</v>
      </c>
      <c r="L268" s="1638">
        <f>paypay!H268</f>
        <v>5099</v>
      </c>
      <c r="M268" s="1638">
        <f>楽天!J268</f>
        <v>0</v>
      </c>
      <c r="N268" s="1639">
        <f t="shared" si="3"/>
        <v>395294</v>
      </c>
      <c r="O268" s="1640"/>
    </row>
    <row r="269" spans="1:15" ht="14" hidden="1">
      <c r="A269" s="1231"/>
      <c r="B269" s="1244">
        <v>46013</v>
      </c>
      <c r="C269" s="1248"/>
      <c r="D269" s="1248"/>
      <c r="E269" s="1618"/>
      <c r="F269" s="1618"/>
      <c r="G269" s="1618"/>
      <c r="H269" s="1619">
        <f t="shared" si="4"/>
        <v>0</v>
      </c>
      <c r="I269" s="1249">
        <f t="shared" si="5"/>
        <v>325</v>
      </c>
      <c r="J269" s="1249">
        <f>みずほ!J269</f>
        <v>133355</v>
      </c>
      <c r="K269" s="1249">
        <f>三井住友!I269</f>
        <v>251515</v>
      </c>
      <c r="L269" s="1638">
        <f>paypay!H269</f>
        <v>5010</v>
      </c>
      <c r="M269" s="1638">
        <f>楽天!J269</f>
        <v>0</v>
      </c>
      <c r="N269" s="1639">
        <f t="shared" si="3"/>
        <v>390205</v>
      </c>
      <c r="O269" s="1640"/>
    </row>
    <row r="270" spans="1:15" ht="14" hidden="1">
      <c r="A270" s="1231"/>
      <c r="B270" s="1244">
        <v>46014</v>
      </c>
      <c r="C270" s="1248"/>
      <c r="D270" s="1248"/>
      <c r="E270" s="1618"/>
      <c r="F270" s="1618"/>
      <c r="G270" s="1618"/>
      <c r="H270" s="1619">
        <f t="shared" si="4"/>
        <v>0</v>
      </c>
      <c r="I270" s="1249">
        <f t="shared" si="5"/>
        <v>325</v>
      </c>
      <c r="J270" s="1249">
        <f>みずほ!J270</f>
        <v>132355</v>
      </c>
      <c r="K270" s="1249">
        <f>三井住友!I270</f>
        <v>251515</v>
      </c>
      <c r="L270" s="1638">
        <f>paypay!H270</f>
        <v>935</v>
      </c>
      <c r="M270" s="1638">
        <f>楽天!J270</f>
        <v>0</v>
      </c>
      <c r="N270" s="1639">
        <f t="shared" si="3"/>
        <v>385130</v>
      </c>
      <c r="O270" s="1640"/>
    </row>
    <row r="271" spans="1:15" ht="14" hidden="1">
      <c r="A271" s="1231"/>
      <c r="B271" s="1244">
        <v>46015</v>
      </c>
      <c r="C271" s="1248"/>
      <c r="D271" s="1248"/>
      <c r="E271" s="1618"/>
      <c r="F271" s="1618"/>
      <c r="G271" s="1618"/>
      <c r="H271" s="1619">
        <f t="shared" si="4"/>
        <v>0</v>
      </c>
      <c r="I271" s="1249">
        <f t="shared" si="5"/>
        <v>325</v>
      </c>
      <c r="J271" s="1249">
        <f>みずほ!J271</f>
        <v>132355</v>
      </c>
      <c r="K271" s="1249">
        <f>三井住友!I271</f>
        <v>251515</v>
      </c>
      <c r="L271" s="1638">
        <f>paypay!H271</f>
        <v>935</v>
      </c>
      <c r="M271" s="1638">
        <f>楽天!J271</f>
        <v>0</v>
      </c>
      <c r="N271" s="1639">
        <f t="shared" si="3"/>
        <v>385130</v>
      </c>
      <c r="O271" s="1640"/>
    </row>
    <row r="272" spans="1:15" ht="14" hidden="1">
      <c r="A272" s="1231"/>
      <c r="B272" s="1244">
        <v>46016</v>
      </c>
      <c r="C272" s="1248"/>
      <c r="D272" s="1248"/>
      <c r="E272" s="1618"/>
      <c r="F272" s="1618"/>
      <c r="G272" s="1618"/>
      <c r="H272" s="1619">
        <f t="shared" si="4"/>
        <v>0</v>
      </c>
      <c r="I272" s="1249">
        <f t="shared" si="5"/>
        <v>325</v>
      </c>
      <c r="J272" s="1249">
        <f>みずほ!J272</f>
        <v>132355</v>
      </c>
      <c r="K272" s="1249">
        <f>三井住友!I272</f>
        <v>251515</v>
      </c>
      <c r="L272" s="1638">
        <f>paypay!H272</f>
        <v>935</v>
      </c>
      <c r="M272" s="1638">
        <f>楽天!J272</f>
        <v>0</v>
      </c>
      <c r="N272" s="1639">
        <f t="shared" si="3"/>
        <v>385130</v>
      </c>
      <c r="O272" s="1640"/>
    </row>
    <row r="273" spans="1:15" ht="14" hidden="1">
      <c r="A273" s="1231"/>
      <c r="B273" s="1244">
        <v>46017</v>
      </c>
      <c r="C273" s="1248"/>
      <c r="D273" s="1248"/>
      <c r="E273" s="1618"/>
      <c r="F273" s="1618"/>
      <c r="G273" s="1618"/>
      <c r="H273" s="1619">
        <f t="shared" si="4"/>
        <v>0</v>
      </c>
      <c r="I273" s="1249">
        <f t="shared" si="5"/>
        <v>325</v>
      </c>
      <c r="J273" s="1249">
        <f>みずほ!J273</f>
        <v>253735</v>
      </c>
      <c r="K273" s="1249">
        <f>三井住友!I273</f>
        <v>252015</v>
      </c>
      <c r="L273" s="1638">
        <f>paypay!H273</f>
        <v>935</v>
      </c>
      <c r="M273" s="1638">
        <f>楽天!J273</f>
        <v>0</v>
      </c>
      <c r="N273" s="1639">
        <f t="shared" si="3"/>
        <v>507010</v>
      </c>
      <c r="O273" s="1640"/>
    </row>
    <row r="274" spans="1:15" ht="14" hidden="1">
      <c r="A274" s="1231"/>
      <c r="B274" s="1244">
        <v>46018</v>
      </c>
      <c r="C274" s="1248"/>
      <c r="D274" s="1248"/>
      <c r="E274" s="1618"/>
      <c r="F274" s="1618"/>
      <c r="G274" s="1618"/>
      <c r="H274" s="1619">
        <f t="shared" si="4"/>
        <v>0</v>
      </c>
      <c r="I274" s="1249">
        <f t="shared" si="5"/>
        <v>325</v>
      </c>
      <c r="J274" s="1249">
        <f>みずほ!J274</f>
        <v>191380</v>
      </c>
      <c r="K274" s="1249">
        <f>三井住友!I274</f>
        <v>21546</v>
      </c>
      <c r="L274" s="1638">
        <f>paypay!H274</f>
        <v>1941</v>
      </c>
      <c r="M274" s="1638">
        <f>楽天!J274</f>
        <v>0</v>
      </c>
      <c r="N274" s="1639">
        <f t="shared" si="3"/>
        <v>215192</v>
      </c>
      <c r="O274" s="1640"/>
    </row>
    <row r="275" spans="1:15" ht="14" hidden="1">
      <c r="A275" s="1231"/>
      <c r="B275" s="1244">
        <v>46019</v>
      </c>
      <c r="C275" s="1248"/>
      <c r="D275" s="1248"/>
      <c r="E275" s="1618"/>
      <c r="F275" s="1618"/>
      <c r="G275" s="1618"/>
      <c r="H275" s="1619">
        <f t="shared" si="4"/>
        <v>0</v>
      </c>
      <c r="I275" s="1249">
        <f t="shared" si="5"/>
        <v>325</v>
      </c>
      <c r="J275" s="1249">
        <f>みずほ!J275</f>
        <v>191380</v>
      </c>
      <c r="K275" s="1249">
        <f>三井住友!I275</f>
        <v>21546</v>
      </c>
      <c r="L275" s="1638">
        <f>paypay!H275</f>
        <v>2480</v>
      </c>
      <c r="M275" s="1638">
        <f>楽天!J275</f>
        <v>0</v>
      </c>
      <c r="N275" s="1639">
        <f t="shared" si="3"/>
        <v>215731</v>
      </c>
      <c r="O275" s="1640"/>
    </row>
    <row r="276" spans="1:15" ht="14" hidden="1">
      <c r="A276" s="1231"/>
      <c r="B276" s="1244">
        <v>46020</v>
      </c>
      <c r="C276" s="1248"/>
      <c r="D276" s="1248"/>
      <c r="E276" s="1618"/>
      <c r="F276" s="1618"/>
      <c r="G276" s="1618"/>
      <c r="H276" s="1619">
        <f t="shared" si="4"/>
        <v>0</v>
      </c>
      <c r="I276" s="1249">
        <f t="shared" si="5"/>
        <v>325</v>
      </c>
      <c r="J276" s="1249">
        <f>みずほ!J276</f>
        <v>61393</v>
      </c>
      <c r="K276" s="1249">
        <f>三井住友!I276</f>
        <v>21546</v>
      </c>
      <c r="L276" s="1638">
        <f>paypay!H276</f>
        <v>7280</v>
      </c>
      <c r="M276" s="1638">
        <f>楽天!J276</f>
        <v>0</v>
      </c>
      <c r="N276" s="1639">
        <f t="shared" si="3"/>
        <v>90544</v>
      </c>
      <c r="O276" s="1640"/>
    </row>
    <row r="277" spans="1:15" ht="14" hidden="1">
      <c r="A277" s="1231"/>
      <c r="B277" s="1244">
        <v>46021</v>
      </c>
      <c r="C277" s="1248"/>
      <c r="D277" s="1248"/>
      <c r="E277" s="1618"/>
      <c r="F277" s="1618"/>
      <c r="G277" s="1618"/>
      <c r="H277" s="1619">
        <f t="shared" si="4"/>
        <v>0</v>
      </c>
      <c r="I277" s="1249">
        <f t="shared" si="5"/>
        <v>325</v>
      </c>
      <c r="J277" s="1249">
        <f>みずほ!J277</f>
        <v>61393</v>
      </c>
      <c r="K277" s="1249">
        <f>三井住友!I277</f>
        <v>27387</v>
      </c>
      <c r="L277" s="1638">
        <f>paypay!H277</f>
        <v>18762</v>
      </c>
      <c r="M277" s="1638">
        <f>楽天!J277</f>
        <v>0</v>
      </c>
      <c r="N277" s="1639">
        <f t="shared" si="3"/>
        <v>107867</v>
      </c>
      <c r="O277" s="1640"/>
    </row>
    <row r="278" spans="1:15" ht="14" hidden="1">
      <c r="A278" s="1231"/>
      <c r="B278" s="1259">
        <v>46022</v>
      </c>
      <c r="C278" s="1263"/>
      <c r="D278" s="1263"/>
      <c r="E278" s="1622"/>
      <c r="F278" s="1622"/>
      <c r="G278" s="1622"/>
      <c r="H278" s="1623">
        <f t="shared" si="4"/>
        <v>0</v>
      </c>
      <c r="I278" s="1264">
        <f t="shared" si="5"/>
        <v>325</v>
      </c>
      <c r="J278" s="1264">
        <f>みずほ!J278</f>
        <v>58393</v>
      </c>
      <c r="K278" s="1264">
        <f>三井住友!I278</f>
        <v>27387</v>
      </c>
      <c r="L278" s="1641">
        <f>paypay!H278</f>
        <v>1733</v>
      </c>
      <c r="M278" s="1638">
        <f>楽天!J278</f>
        <v>0</v>
      </c>
      <c r="N278" s="1639">
        <f t="shared" si="3"/>
        <v>87838</v>
      </c>
      <c r="O278" s="1640"/>
    </row>
    <row r="279" spans="1:15" ht="14" hidden="1">
      <c r="A279" s="1231"/>
      <c r="B279" s="1244">
        <v>46023</v>
      </c>
      <c r="C279" s="1248"/>
      <c r="D279" s="1248"/>
      <c r="E279" s="1618"/>
      <c r="F279" s="1618"/>
      <c r="G279" s="1618"/>
      <c r="H279" s="1619">
        <f t="shared" si="4"/>
        <v>0</v>
      </c>
      <c r="I279" s="1249">
        <f t="shared" si="5"/>
        <v>325</v>
      </c>
      <c r="J279" s="1249">
        <f>みずほ!J279</f>
        <v>38393</v>
      </c>
      <c r="K279" s="1249">
        <f>三井住友!I279</f>
        <v>27387</v>
      </c>
      <c r="L279" s="1638">
        <f>paypay!H279</f>
        <v>5283</v>
      </c>
      <c r="M279" s="1644">
        <f>楽天!J279</f>
        <v>0</v>
      </c>
      <c r="N279" s="1645">
        <f t="shared" si="3"/>
        <v>71388</v>
      </c>
      <c r="O279" s="1640"/>
    </row>
    <row r="280" spans="1:15" ht="14" hidden="1">
      <c r="A280" s="1231"/>
      <c r="B280" s="1244">
        <v>46024</v>
      </c>
      <c r="C280" s="1248"/>
      <c r="D280" s="1248"/>
      <c r="E280" s="1618"/>
      <c r="F280" s="1618"/>
      <c r="G280" s="1618"/>
      <c r="H280" s="1619">
        <f t="shared" si="4"/>
        <v>0</v>
      </c>
      <c r="I280" s="1249">
        <f t="shared" si="5"/>
        <v>325</v>
      </c>
      <c r="J280" s="1249">
        <f>みずほ!J280</f>
        <v>65173</v>
      </c>
      <c r="K280" s="1249">
        <f>三井住友!I280</f>
        <v>27387</v>
      </c>
      <c r="L280" s="1638">
        <f>paypay!H280</f>
        <v>4208</v>
      </c>
      <c r="M280" s="1638">
        <f>楽天!J280</f>
        <v>0</v>
      </c>
      <c r="N280" s="1639">
        <f t="shared" si="3"/>
        <v>97093</v>
      </c>
      <c r="O280" s="1640"/>
    </row>
    <row r="281" spans="1:15" ht="14" hidden="1">
      <c r="A281" s="1231"/>
      <c r="B281" s="1244">
        <v>46025</v>
      </c>
      <c r="C281" s="1248"/>
      <c r="D281" s="1248"/>
      <c r="E281" s="1618"/>
      <c r="F281" s="1618"/>
      <c r="G281" s="1618"/>
      <c r="H281" s="1619">
        <f t="shared" si="4"/>
        <v>0</v>
      </c>
      <c r="I281" s="1249">
        <f t="shared" si="5"/>
        <v>325</v>
      </c>
      <c r="J281" s="1249">
        <f>みずほ!J281</f>
        <v>65173</v>
      </c>
      <c r="K281" s="1249">
        <f>三井住友!I281</f>
        <v>27387</v>
      </c>
      <c r="L281" s="1638">
        <f>paypay!H281</f>
        <v>4208</v>
      </c>
      <c r="M281" s="1638">
        <f>楽天!J281</f>
        <v>0</v>
      </c>
      <c r="N281" s="1639">
        <f t="shared" si="3"/>
        <v>97093</v>
      </c>
      <c r="O281" s="1640"/>
    </row>
    <row r="282" spans="1:15" ht="14" hidden="1">
      <c r="A282" s="1231"/>
      <c r="B282" s="1244">
        <v>46026</v>
      </c>
      <c r="C282" s="1248"/>
      <c r="D282" s="1248"/>
      <c r="E282" s="1618"/>
      <c r="F282" s="1618"/>
      <c r="G282" s="1618"/>
      <c r="H282" s="1619">
        <f t="shared" si="4"/>
        <v>0</v>
      </c>
      <c r="I282" s="1249">
        <f t="shared" si="5"/>
        <v>325</v>
      </c>
      <c r="J282" s="1249">
        <f>みずほ!J282</f>
        <v>62173</v>
      </c>
      <c r="K282" s="1249">
        <f>三井住友!I282</f>
        <v>27387</v>
      </c>
      <c r="L282" s="1638">
        <f>paypay!H282</f>
        <v>759</v>
      </c>
      <c r="M282" s="1638">
        <f>楽天!J282</f>
        <v>0</v>
      </c>
      <c r="N282" s="1639">
        <f t="shared" si="3"/>
        <v>90644</v>
      </c>
      <c r="O282" s="1640"/>
    </row>
    <row r="283" spans="1:15" ht="14" hidden="1">
      <c r="A283" s="1231"/>
      <c r="B283" s="1244">
        <v>46027</v>
      </c>
      <c r="C283" s="1248"/>
      <c r="D283" s="1248"/>
      <c r="E283" s="1618"/>
      <c r="F283" s="1618"/>
      <c r="G283" s="1618"/>
      <c r="H283" s="1619">
        <f t="shared" si="4"/>
        <v>0</v>
      </c>
      <c r="I283" s="1249">
        <f t="shared" si="5"/>
        <v>325</v>
      </c>
      <c r="J283" s="1249">
        <f>みずほ!J283</f>
        <v>50773</v>
      </c>
      <c r="K283" s="1249">
        <f>三井住友!I283</f>
        <v>27387</v>
      </c>
      <c r="L283" s="1638">
        <f>paypay!H283</f>
        <v>759</v>
      </c>
      <c r="M283" s="1638">
        <f>楽天!J283</f>
        <v>0</v>
      </c>
      <c r="N283" s="1639">
        <f t="shared" si="3"/>
        <v>79244</v>
      </c>
      <c r="O283" s="1640"/>
    </row>
    <row r="284" spans="1:15" ht="14" hidden="1">
      <c r="A284" s="1231"/>
      <c r="B284" s="1244">
        <v>46028</v>
      </c>
      <c r="C284" s="1248"/>
      <c r="D284" s="1248"/>
      <c r="E284" s="1618"/>
      <c r="F284" s="1618"/>
      <c r="G284" s="1618"/>
      <c r="H284" s="1619">
        <f t="shared" si="4"/>
        <v>0</v>
      </c>
      <c r="I284" s="1249">
        <f t="shared" si="5"/>
        <v>325</v>
      </c>
      <c r="J284" s="1249">
        <f>みずほ!J284</f>
        <v>50773</v>
      </c>
      <c r="K284" s="1249">
        <f>三井住友!I284</f>
        <v>55877</v>
      </c>
      <c r="L284" s="1638">
        <f>paypay!H284</f>
        <v>759</v>
      </c>
      <c r="M284" s="1638">
        <f>楽天!J284</f>
        <v>0</v>
      </c>
      <c r="N284" s="1639">
        <f t="shared" si="3"/>
        <v>107734</v>
      </c>
      <c r="O284" s="1640"/>
    </row>
    <row r="285" spans="1:15" ht="14" hidden="1">
      <c r="A285" s="1231"/>
      <c r="B285" s="1244">
        <v>46029</v>
      </c>
      <c r="C285" s="1248"/>
      <c r="D285" s="1248"/>
      <c r="E285" s="1618"/>
      <c r="F285" s="1618"/>
      <c r="G285" s="1618"/>
      <c r="H285" s="1619">
        <f t="shared" si="4"/>
        <v>0</v>
      </c>
      <c r="I285" s="1249">
        <f t="shared" si="5"/>
        <v>325</v>
      </c>
      <c r="J285" s="1249">
        <f>みずほ!J285</f>
        <v>50773</v>
      </c>
      <c r="K285" s="1249">
        <f>三井住友!I285</f>
        <v>55877</v>
      </c>
      <c r="L285" s="1638">
        <f>paypay!H285</f>
        <v>759</v>
      </c>
      <c r="M285" s="1638">
        <f>楽天!J285</f>
        <v>0</v>
      </c>
      <c r="N285" s="1639">
        <f t="shared" si="3"/>
        <v>107734</v>
      </c>
      <c r="O285" s="1640"/>
    </row>
    <row r="286" spans="1:15" ht="14" hidden="1">
      <c r="A286" s="1231"/>
      <c r="B286" s="1244">
        <v>46030</v>
      </c>
      <c r="C286" s="1248"/>
      <c r="D286" s="1248"/>
      <c r="E286" s="1618"/>
      <c r="F286" s="1618"/>
      <c r="G286" s="1618"/>
      <c r="H286" s="1619">
        <f t="shared" si="4"/>
        <v>0</v>
      </c>
      <c r="I286" s="1249">
        <f t="shared" si="5"/>
        <v>325</v>
      </c>
      <c r="J286" s="1249">
        <f>みずほ!J286</f>
        <v>50773</v>
      </c>
      <c r="K286" s="1249">
        <f>三井住友!I286</f>
        <v>55877</v>
      </c>
      <c r="L286" s="1638">
        <f>paypay!H286</f>
        <v>759</v>
      </c>
      <c r="M286" s="1638">
        <f>楽天!J286</f>
        <v>0</v>
      </c>
      <c r="N286" s="1639">
        <f t="shared" si="3"/>
        <v>107734</v>
      </c>
      <c r="O286" s="1640"/>
    </row>
    <row r="287" spans="1:15" ht="14" hidden="1">
      <c r="A287" s="1231"/>
      <c r="B287" s="1244">
        <v>46031</v>
      </c>
      <c r="C287" s="1248"/>
      <c r="D287" s="1248"/>
      <c r="E287" s="1618"/>
      <c r="F287" s="1618"/>
      <c r="G287" s="1618"/>
      <c r="H287" s="1619">
        <f t="shared" si="4"/>
        <v>0</v>
      </c>
      <c r="I287" s="1249">
        <f t="shared" si="5"/>
        <v>325</v>
      </c>
      <c r="J287" s="1249">
        <f>みずほ!J287</f>
        <v>50773</v>
      </c>
      <c r="K287" s="1249">
        <f>三井住友!I287</f>
        <v>55877</v>
      </c>
      <c r="L287" s="1638">
        <f>paypay!H287</f>
        <v>759</v>
      </c>
      <c r="M287" s="1638">
        <f>楽天!J287</f>
        <v>0</v>
      </c>
      <c r="N287" s="1639">
        <f t="shared" si="3"/>
        <v>107734</v>
      </c>
      <c r="O287" s="1640"/>
    </row>
    <row r="288" spans="1:15" ht="14" hidden="1">
      <c r="A288" s="1231"/>
      <c r="B288" s="1244">
        <v>46032</v>
      </c>
      <c r="C288" s="1248"/>
      <c r="D288" s="1248"/>
      <c r="E288" s="1618"/>
      <c r="F288" s="1618"/>
      <c r="G288" s="1618"/>
      <c r="H288" s="1619">
        <f t="shared" si="4"/>
        <v>0</v>
      </c>
      <c r="I288" s="1249">
        <f t="shared" si="5"/>
        <v>325</v>
      </c>
      <c r="J288" s="1249">
        <f>みずほ!J288</f>
        <v>50773</v>
      </c>
      <c r="K288" s="1249">
        <f>三井住友!I288</f>
        <v>55877</v>
      </c>
      <c r="L288" s="1638">
        <f>paypay!H288</f>
        <v>759</v>
      </c>
      <c r="M288" s="1638">
        <f>楽天!J288</f>
        <v>0</v>
      </c>
      <c r="N288" s="1639">
        <f t="shared" si="3"/>
        <v>107734</v>
      </c>
      <c r="O288" s="1640"/>
    </row>
    <row r="289" spans="1:15" ht="14" hidden="1">
      <c r="A289" s="1231"/>
      <c r="B289" s="1244">
        <v>46033</v>
      </c>
      <c r="C289" s="1248"/>
      <c r="D289" s="1248"/>
      <c r="E289" s="1618"/>
      <c r="F289" s="1618"/>
      <c r="G289" s="1618"/>
      <c r="H289" s="1619">
        <f t="shared" si="4"/>
        <v>0</v>
      </c>
      <c r="I289" s="1249">
        <f t="shared" si="5"/>
        <v>325</v>
      </c>
      <c r="J289" s="1249">
        <f>みずほ!J289</f>
        <v>50773</v>
      </c>
      <c r="K289" s="1249">
        <f>三井住友!I289</f>
        <v>55877</v>
      </c>
      <c r="L289" s="1638">
        <f>paypay!H289</f>
        <v>759</v>
      </c>
      <c r="M289" s="1638">
        <f>楽天!J289</f>
        <v>0</v>
      </c>
      <c r="N289" s="1639">
        <f t="shared" si="3"/>
        <v>107734</v>
      </c>
      <c r="O289" s="1640"/>
    </row>
    <row r="290" spans="1:15" ht="14" hidden="1">
      <c r="A290" s="1231"/>
      <c r="B290" s="1244">
        <v>46034</v>
      </c>
      <c r="C290" s="1248"/>
      <c r="D290" s="1248"/>
      <c r="E290" s="1618"/>
      <c r="F290" s="1618"/>
      <c r="G290" s="1618"/>
      <c r="H290" s="1619">
        <f t="shared" si="4"/>
        <v>0</v>
      </c>
      <c r="I290" s="1249">
        <f t="shared" si="5"/>
        <v>325</v>
      </c>
      <c r="J290" s="1249">
        <f>みずほ!J290</f>
        <v>50773</v>
      </c>
      <c r="K290" s="1249">
        <f>三井住友!I290</f>
        <v>55877</v>
      </c>
      <c r="L290" s="1638">
        <f>paypay!H290</f>
        <v>759</v>
      </c>
      <c r="M290" s="1638">
        <f>楽天!J290</f>
        <v>0</v>
      </c>
      <c r="N290" s="1639">
        <f t="shared" si="3"/>
        <v>107734</v>
      </c>
      <c r="O290" s="1640"/>
    </row>
    <row r="291" spans="1:15" ht="14" hidden="1">
      <c r="A291" s="1231"/>
      <c r="B291" s="1244">
        <v>46035</v>
      </c>
      <c r="C291" s="1248"/>
      <c r="D291" s="1248"/>
      <c r="E291" s="1618"/>
      <c r="F291" s="1618"/>
      <c r="G291" s="1618"/>
      <c r="H291" s="1619">
        <f t="shared" si="4"/>
        <v>0</v>
      </c>
      <c r="I291" s="1249">
        <f t="shared" si="5"/>
        <v>325</v>
      </c>
      <c r="J291" s="1249">
        <f>みずほ!J291</f>
        <v>50773</v>
      </c>
      <c r="K291" s="1249">
        <f>三井住友!I291</f>
        <v>55877</v>
      </c>
      <c r="L291" s="1638">
        <f>paypay!H291</f>
        <v>759</v>
      </c>
      <c r="M291" s="1638">
        <f>楽天!J291</f>
        <v>0</v>
      </c>
      <c r="N291" s="1639">
        <f t="shared" si="3"/>
        <v>107734</v>
      </c>
      <c r="O291" s="1640"/>
    </row>
    <row r="292" spans="1:15" ht="14" hidden="1">
      <c r="A292" s="1231"/>
      <c r="B292" s="1244">
        <v>46036</v>
      </c>
      <c r="C292" s="1248"/>
      <c r="D292" s="1248"/>
      <c r="E292" s="1618"/>
      <c r="F292" s="1618"/>
      <c r="G292" s="1618"/>
      <c r="H292" s="1619">
        <f t="shared" si="4"/>
        <v>0</v>
      </c>
      <c r="I292" s="1249">
        <f t="shared" si="5"/>
        <v>325</v>
      </c>
      <c r="J292" s="1249">
        <f>みずほ!J292</f>
        <v>41773</v>
      </c>
      <c r="K292" s="1249">
        <f>三井住友!I292</f>
        <v>55877</v>
      </c>
      <c r="L292" s="1638">
        <f>paypay!H292</f>
        <v>759</v>
      </c>
      <c r="M292" s="1638">
        <f>楽天!J292</f>
        <v>0</v>
      </c>
      <c r="N292" s="1639">
        <f t="shared" si="3"/>
        <v>98734</v>
      </c>
      <c r="O292" s="1640"/>
    </row>
    <row r="293" spans="1:15" ht="14" hidden="1">
      <c r="A293" s="1231"/>
      <c r="B293" s="1244">
        <v>46037</v>
      </c>
      <c r="C293" s="1248"/>
      <c r="D293" s="1248"/>
      <c r="E293" s="1618"/>
      <c r="F293" s="1618"/>
      <c r="G293" s="1618"/>
      <c r="H293" s="1619">
        <f t="shared" si="4"/>
        <v>0</v>
      </c>
      <c r="I293" s="1249">
        <f t="shared" si="5"/>
        <v>325</v>
      </c>
      <c r="J293" s="1249">
        <f>みずほ!J293</f>
        <v>202742</v>
      </c>
      <c r="K293" s="1249">
        <f>三井住友!I293</f>
        <v>455877</v>
      </c>
      <c r="L293" s="1638">
        <f>paypay!H293</f>
        <v>559</v>
      </c>
      <c r="M293" s="1638">
        <f>楽天!J293</f>
        <v>0</v>
      </c>
      <c r="N293" s="1639">
        <f t="shared" si="3"/>
        <v>659503</v>
      </c>
      <c r="O293" s="1640"/>
    </row>
    <row r="294" spans="1:15" ht="14" hidden="1">
      <c r="A294" s="1231"/>
      <c r="B294" s="1244">
        <v>46038</v>
      </c>
      <c r="C294" s="1248"/>
      <c r="D294" s="1248"/>
      <c r="E294" s="1618"/>
      <c r="F294" s="1618"/>
      <c r="G294" s="1618"/>
      <c r="H294" s="1619">
        <f t="shared" si="4"/>
        <v>0</v>
      </c>
      <c r="I294" s="1249">
        <f t="shared" si="5"/>
        <v>325</v>
      </c>
      <c r="J294" s="1249">
        <f>みずほ!J294</f>
        <v>192742</v>
      </c>
      <c r="K294" s="1249">
        <f>三井住友!I294</f>
        <v>455877</v>
      </c>
      <c r="L294" s="1638">
        <f>paypay!H294</f>
        <v>8486</v>
      </c>
      <c r="M294" s="1638">
        <f>楽天!J294</f>
        <v>0</v>
      </c>
      <c r="N294" s="1639">
        <f t="shared" si="3"/>
        <v>657430</v>
      </c>
      <c r="O294" s="1640"/>
    </row>
    <row r="295" spans="1:15" ht="14" hidden="1">
      <c r="A295" s="1231"/>
      <c r="B295" s="1244">
        <v>46039</v>
      </c>
      <c r="C295" s="1248"/>
      <c r="D295" s="1248"/>
      <c r="E295" s="1618"/>
      <c r="F295" s="1618"/>
      <c r="G295" s="1618"/>
      <c r="H295" s="1619">
        <f t="shared" si="4"/>
        <v>0</v>
      </c>
      <c r="I295" s="1249">
        <f t="shared" si="5"/>
        <v>325</v>
      </c>
      <c r="J295" s="1249">
        <f>みずほ!J295</f>
        <v>187742</v>
      </c>
      <c r="K295" s="1249">
        <f>三井住友!I295</f>
        <v>455877</v>
      </c>
      <c r="L295" s="1638">
        <f>paypay!H295</f>
        <v>4353</v>
      </c>
      <c r="M295" s="1638">
        <f>楽天!J295</f>
        <v>0</v>
      </c>
      <c r="N295" s="1639">
        <f t="shared" si="3"/>
        <v>648297</v>
      </c>
      <c r="O295" s="1640"/>
    </row>
    <row r="296" spans="1:15" ht="14" hidden="1">
      <c r="A296" s="1231"/>
      <c r="B296" s="1244">
        <v>46040</v>
      </c>
      <c r="C296" s="1248"/>
      <c r="D296" s="1248"/>
      <c r="E296" s="1618"/>
      <c r="F296" s="1618"/>
      <c r="G296" s="1618"/>
      <c r="H296" s="1619">
        <f t="shared" si="4"/>
        <v>0</v>
      </c>
      <c r="I296" s="1249">
        <f t="shared" si="5"/>
        <v>325</v>
      </c>
      <c r="J296" s="1249">
        <f>みずほ!J296</f>
        <v>187742</v>
      </c>
      <c r="K296" s="1249">
        <f>三井住友!I296</f>
        <v>455877</v>
      </c>
      <c r="L296" s="1638">
        <f>paypay!H296</f>
        <v>573</v>
      </c>
      <c r="M296" s="1638">
        <f>楽天!J296</f>
        <v>0</v>
      </c>
      <c r="N296" s="1639">
        <f t="shared" si="3"/>
        <v>644517</v>
      </c>
      <c r="O296" s="1640"/>
    </row>
    <row r="297" spans="1:15" ht="14" hidden="1">
      <c r="A297" s="1231"/>
      <c r="B297" s="1244">
        <v>46041</v>
      </c>
      <c r="C297" s="1248"/>
      <c r="D297" s="1248"/>
      <c r="E297" s="1618"/>
      <c r="F297" s="1618"/>
      <c r="G297" s="1618"/>
      <c r="H297" s="1619">
        <f t="shared" si="4"/>
        <v>0</v>
      </c>
      <c r="I297" s="1249">
        <f t="shared" si="5"/>
        <v>325</v>
      </c>
      <c r="J297" s="1249">
        <f>みずほ!J297</f>
        <v>182742</v>
      </c>
      <c r="K297" s="1249">
        <f>三井住友!I297</f>
        <v>455877</v>
      </c>
      <c r="L297" s="1638">
        <f>paypay!H297</f>
        <v>2393</v>
      </c>
      <c r="M297" s="1638">
        <f>楽天!J297</f>
        <v>0</v>
      </c>
      <c r="N297" s="1639">
        <f t="shared" si="3"/>
        <v>641337</v>
      </c>
      <c r="O297" s="1640"/>
    </row>
    <row r="298" spans="1:15" ht="14" hidden="1">
      <c r="A298" s="1231"/>
      <c r="B298" s="1244">
        <v>46042</v>
      </c>
      <c r="C298" s="1248"/>
      <c r="D298" s="1248"/>
      <c r="E298" s="1618"/>
      <c r="F298" s="1618"/>
      <c r="G298" s="1618"/>
      <c r="H298" s="1619">
        <f t="shared" si="4"/>
        <v>0</v>
      </c>
      <c r="I298" s="1249">
        <f t="shared" si="5"/>
        <v>325</v>
      </c>
      <c r="J298" s="1249">
        <f>みずほ!J298</f>
        <v>182742</v>
      </c>
      <c r="K298" s="1249">
        <f>三井住友!I298</f>
        <v>455877</v>
      </c>
      <c r="L298" s="1638">
        <f>paypay!H298</f>
        <v>1685</v>
      </c>
      <c r="M298" s="1638">
        <f>楽天!J298</f>
        <v>0</v>
      </c>
      <c r="N298" s="1639">
        <f t="shared" si="3"/>
        <v>640629</v>
      </c>
      <c r="O298" s="1640"/>
    </row>
    <row r="299" spans="1:15" ht="14" hidden="1">
      <c r="A299" s="1231"/>
      <c r="B299" s="1244">
        <v>46043</v>
      </c>
      <c r="C299" s="1248"/>
      <c r="D299" s="1248"/>
      <c r="E299" s="1618"/>
      <c r="F299" s="1618"/>
      <c r="G299" s="1618"/>
      <c r="H299" s="1619">
        <f t="shared" si="4"/>
        <v>0</v>
      </c>
      <c r="I299" s="1249">
        <f t="shared" si="5"/>
        <v>325</v>
      </c>
      <c r="J299" s="1249">
        <f>みずほ!J299</f>
        <v>182742</v>
      </c>
      <c r="K299" s="1249">
        <f>三井住友!I299</f>
        <v>455877</v>
      </c>
      <c r="L299" s="1638">
        <f>paypay!H299</f>
        <v>1685</v>
      </c>
      <c r="M299" s="1638">
        <f>楽天!J299</f>
        <v>0</v>
      </c>
      <c r="N299" s="1639">
        <f t="shared" si="3"/>
        <v>640629</v>
      </c>
      <c r="O299" s="1640"/>
    </row>
    <row r="300" spans="1:15" ht="14" hidden="1">
      <c r="A300" s="1231"/>
      <c r="B300" s="1244">
        <v>46044</v>
      </c>
      <c r="C300" s="1248"/>
      <c r="D300" s="1248"/>
      <c r="E300" s="1618"/>
      <c r="F300" s="1618"/>
      <c r="G300" s="1618"/>
      <c r="H300" s="1619">
        <f t="shared" si="4"/>
        <v>0</v>
      </c>
      <c r="I300" s="1249">
        <f t="shared" si="5"/>
        <v>325</v>
      </c>
      <c r="J300" s="1249">
        <f>みずほ!J300</f>
        <v>182742</v>
      </c>
      <c r="K300" s="1249">
        <f>三井住友!I300</f>
        <v>474869</v>
      </c>
      <c r="L300" s="1638">
        <f>paypay!H300</f>
        <v>785</v>
      </c>
      <c r="M300" s="1638">
        <f>楽天!J300</f>
        <v>0</v>
      </c>
      <c r="N300" s="1639">
        <f t="shared" si="3"/>
        <v>658721</v>
      </c>
      <c r="O300" s="1640"/>
    </row>
    <row r="301" spans="1:15" ht="14" hidden="1">
      <c r="A301" s="1231"/>
      <c r="B301" s="1244">
        <v>46045</v>
      </c>
      <c r="C301" s="1248"/>
      <c r="D301" s="1248"/>
      <c r="E301" s="1618"/>
      <c r="F301" s="1618"/>
      <c r="G301" s="1618"/>
      <c r="H301" s="1619">
        <f t="shared" si="4"/>
        <v>0</v>
      </c>
      <c r="I301" s="1249">
        <f t="shared" si="5"/>
        <v>325</v>
      </c>
      <c r="J301" s="1249">
        <f>みずほ!J301</f>
        <v>177742</v>
      </c>
      <c r="K301" s="1249">
        <f>三井住友!I301</f>
        <v>500861</v>
      </c>
      <c r="L301" s="1638">
        <f>paypay!H301</f>
        <v>4885</v>
      </c>
      <c r="M301" s="1638">
        <f>楽天!J301</f>
        <v>0</v>
      </c>
      <c r="N301" s="1639">
        <f t="shared" si="3"/>
        <v>683813</v>
      </c>
      <c r="O301" s="1640"/>
    </row>
    <row r="302" spans="1:15" ht="14" hidden="1">
      <c r="A302" s="1231"/>
      <c r="B302" s="1244">
        <v>46046</v>
      </c>
      <c r="C302" s="1248"/>
      <c r="D302" s="1248"/>
      <c r="E302" s="1618"/>
      <c r="F302" s="1618"/>
      <c r="G302" s="1618"/>
      <c r="H302" s="1619">
        <f t="shared" si="4"/>
        <v>0</v>
      </c>
      <c r="I302" s="1249">
        <f t="shared" si="5"/>
        <v>325</v>
      </c>
      <c r="J302" s="1249">
        <f>みずほ!J302</f>
        <v>177742</v>
      </c>
      <c r="K302" s="1249">
        <f>三井住友!I302</f>
        <v>500861</v>
      </c>
      <c r="L302" s="1638">
        <f>paypay!H302</f>
        <v>6355</v>
      </c>
      <c r="M302" s="1638">
        <f>楽天!J302</f>
        <v>0</v>
      </c>
      <c r="N302" s="1639">
        <f t="shared" si="3"/>
        <v>685283</v>
      </c>
      <c r="O302" s="1640"/>
    </row>
    <row r="303" spans="1:15" ht="14" hidden="1">
      <c r="A303" s="1231"/>
      <c r="B303" s="1244">
        <v>46047</v>
      </c>
      <c r="C303" s="1248"/>
      <c r="D303" s="1248"/>
      <c r="E303" s="1618"/>
      <c r="F303" s="1618"/>
      <c r="G303" s="1618"/>
      <c r="H303" s="1619">
        <f t="shared" si="4"/>
        <v>0</v>
      </c>
      <c r="I303" s="1249">
        <f t="shared" si="5"/>
        <v>325</v>
      </c>
      <c r="J303" s="1249">
        <f>みずほ!J303</f>
        <v>177742</v>
      </c>
      <c r="K303" s="1249">
        <f>三井住友!I303</f>
        <v>500861</v>
      </c>
      <c r="L303" s="1638">
        <f>paypay!H303</f>
        <v>105</v>
      </c>
      <c r="M303" s="1638">
        <f>楽天!J303</f>
        <v>0</v>
      </c>
      <c r="N303" s="1639">
        <f t="shared" si="3"/>
        <v>679033</v>
      </c>
      <c r="O303" s="1640"/>
    </row>
    <row r="304" spans="1:15" ht="14" hidden="1">
      <c r="A304" s="1231"/>
      <c r="B304" s="1244">
        <v>46048</v>
      </c>
      <c r="C304" s="1248"/>
      <c r="D304" s="1248"/>
      <c r="E304" s="1618"/>
      <c r="F304" s="1618"/>
      <c r="G304" s="1618"/>
      <c r="H304" s="1619">
        <f t="shared" si="4"/>
        <v>0</v>
      </c>
      <c r="I304" s="1249">
        <f t="shared" si="5"/>
        <v>325</v>
      </c>
      <c r="J304" s="1249">
        <f>みずほ!J304</f>
        <v>167742</v>
      </c>
      <c r="K304" s="1249">
        <f>三井住友!I304</f>
        <v>500861</v>
      </c>
      <c r="L304" s="1638">
        <f>paypay!H304</f>
        <v>5035</v>
      </c>
      <c r="M304" s="1638">
        <f>楽天!J304</f>
        <v>0</v>
      </c>
      <c r="N304" s="1639">
        <f t="shared" si="3"/>
        <v>673963</v>
      </c>
      <c r="O304" s="1640"/>
    </row>
    <row r="305" spans="1:15" ht="14" hidden="1">
      <c r="A305" s="1231"/>
      <c r="B305" s="1244">
        <v>46049</v>
      </c>
      <c r="C305" s="1248"/>
      <c r="D305" s="1248"/>
      <c r="E305" s="1618"/>
      <c r="F305" s="1618"/>
      <c r="G305" s="1618"/>
      <c r="H305" s="1619">
        <f t="shared" si="4"/>
        <v>0</v>
      </c>
      <c r="I305" s="1249">
        <f t="shared" si="5"/>
        <v>325</v>
      </c>
      <c r="J305" s="1249">
        <f>みずほ!J305</f>
        <v>37755</v>
      </c>
      <c r="K305" s="1249">
        <f>三井住友!I305</f>
        <v>101026</v>
      </c>
      <c r="L305" s="1638">
        <f>paypay!H305</f>
        <v>3740</v>
      </c>
      <c r="M305" s="1638">
        <f>楽天!J305</f>
        <v>5187</v>
      </c>
      <c r="N305" s="1639">
        <f t="shared" si="3"/>
        <v>148033</v>
      </c>
      <c r="O305" s="1640"/>
    </row>
    <row r="306" spans="1:15" ht="14" hidden="1">
      <c r="A306" s="1231"/>
      <c r="B306" s="1244">
        <v>46050</v>
      </c>
      <c r="C306" s="1248"/>
      <c r="D306" s="1248"/>
      <c r="E306" s="1618"/>
      <c r="F306" s="1618"/>
      <c r="G306" s="1618"/>
      <c r="H306" s="1619">
        <f t="shared" si="4"/>
        <v>0</v>
      </c>
      <c r="I306" s="1249">
        <f t="shared" si="5"/>
        <v>325</v>
      </c>
      <c r="J306" s="1249">
        <f>みずほ!J306</f>
        <v>34755</v>
      </c>
      <c r="K306" s="1249">
        <f>三井住友!I306</f>
        <v>71026</v>
      </c>
      <c r="L306" s="1638">
        <f>paypay!H306</f>
        <v>4202</v>
      </c>
      <c r="M306" s="1638">
        <f>楽天!J306</f>
        <v>6555</v>
      </c>
      <c r="N306" s="1639">
        <f t="shared" si="3"/>
        <v>116863</v>
      </c>
      <c r="O306" s="1640"/>
    </row>
    <row r="307" spans="1:15" ht="14" hidden="1">
      <c r="A307" s="1231"/>
      <c r="B307" s="1244">
        <v>46051</v>
      </c>
      <c r="C307" s="1248"/>
      <c r="D307" s="1248"/>
      <c r="E307" s="1618"/>
      <c r="F307" s="1618"/>
      <c r="G307" s="1618"/>
      <c r="H307" s="1619">
        <f t="shared" si="4"/>
        <v>0</v>
      </c>
      <c r="I307" s="1249">
        <f t="shared" si="5"/>
        <v>325</v>
      </c>
      <c r="J307" s="1249">
        <f>みずほ!J307</f>
        <v>34755</v>
      </c>
      <c r="K307" s="1249">
        <f>三井住友!I307</f>
        <v>41026</v>
      </c>
      <c r="L307" s="1638">
        <f>paypay!H307</f>
        <v>2352</v>
      </c>
      <c r="M307" s="1638">
        <f>楽天!J307</f>
        <v>4388</v>
      </c>
      <c r="N307" s="1639">
        <f t="shared" si="3"/>
        <v>82846</v>
      </c>
      <c r="O307" s="1640"/>
    </row>
    <row r="308" spans="1:15" ht="14" hidden="1">
      <c r="A308" s="1231"/>
      <c r="B308" s="1244">
        <v>46052</v>
      </c>
      <c r="C308" s="1248"/>
      <c r="D308" s="1248"/>
      <c r="E308" s="1618"/>
      <c r="F308" s="1618"/>
      <c r="G308" s="1618"/>
      <c r="H308" s="1619">
        <f t="shared" si="4"/>
        <v>0</v>
      </c>
      <c r="I308" s="1249">
        <f t="shared" si="5"/>
        <v>325</v>
      </c>
      <c r="J308" s="1249">
        <f>みずほ!J308</f>
        <v>34755</v>
      </c>
      <c r="K308" s="1249">
        <f>三井住友!I308</f>
        <v>22576</v>
      </c>
      <c r="L308" s="1638">
        <f>paypay!H308</f>
        <v>3272</v>
      </c>
      <c r="M308" s="1638">
        <f>楽天!J308</f>
        <v>4388</v>
      </c>
      <c r="N308" s="1639">
        <f t="shared" si="3"/>
        <v>65316</v>
      </c>
      <c r="O308" s="1640"/>
    </row>
    <row r="309" spans="1:15" ht="14" hidden="1">
      <c r="A309" s="1231"/>
      <c r="B309" s="1259">
        <v>46053</v>
      </c>
      <c r="C309" s="1263"/>
      <c r="D309" s="1263"/>
      <c r="E309" s="1622"/>
      <c r="F309" s="1622"/>
      <c r="G309" s="1622"/>
      <c r="H309" s="1623">
        <f t="shared" si="4"/>
        <v>0</v>
      </c>
      <c r="I309" s="1264">
        <f t="shared" si="5"/>
        <v>325</v>
      </c>
      <c r="J309" s="1264">
        <f>みずほ!J309</f>
        <v>34755</v>
      </c>
      <c r="K309" s="1249">
        <f>三井住友!I309</f>
        <v>172576</v>
      </c>
      <c r="L309" s="1641">
        <f>paypay!H309</f>
        <v>3272</v>
      </c>
      <c r="M309" s="1641">
        <f>楽天!J309</f>
        <v>4388</v>
      </c>
      <c r="N309" s="1642">
        <f t="shared" si="3"/>
        <v>215316</v>
      </c>
      <c r="O309" s="1640"/>
    </row>
    <row r="310" spans="1:15" ht="14" hidden="1">
      <c r="A310" s="1231"/>
      <c r="B310" s="1244">
        <v>46054</v>
      </c>
      <c r="C310" s="1248"/>
      <c r="D310" s="1248"/>
      <c r="E310" s="1618"/>
      <c r="F310" s="1618"/>
      <c r="G310" s="1618"/>
      <c r="H310" s="1619">
        <f t="shared" si="4"/>
        <v>0</v>
      </c>
      <c r="I310" s="1249">
        <f t="shared" si="5"/>
        <v>325</v>
      </c>
      <c r="J310" s="1249">
        <f>みずほ!J310</f>
        <v>15535</v>
      </c>
      <c r="K310" s="1625">
        <f>三井住友!I310</f>
        <v>76</v>
      </c>
      <c r="L310" s="1638">
        <f>paypay!H310</f>
        <v>5852</v>
      </c>
      <c r="M310" s="1638">
        <f>楽天!J310</f>
        <v>428</v>
      </c>
      <c r="N310" s="1639">
        <f t="shared" si="3"/>
        <v>22216</v>
      </c>
      <c r="O310" s="1640"/>
    </row>
    <row r="311" spans="1:15" ht="14" hidden="1">
      <c r="A311" s="1231"/>
      <c r="B311" s="1244">
        <v>46055</v>
      </c>
      <c r="C311" s="1248"/>
      <c r="D311" s="1248"/>
      <c r="E311" s="1618"/>
      <c r="F311" s="1618"/>
      <c r="G311" s="1618"/>
      <c r="H311" s="1619">
        <f t="shared" si="4"/>
        <v>0</v>
      </c>
      <c r="I311" s="1249">
        <f t="shared" si="5"/>
        <v>325</v>
      </c>
      <c r="J311" s="1249">
        <f>みずほ!J311</f>
        <v>15535</v>
      </c>
      <c r="K311" s="1249">
        <f>三井住友!I311</f>
        <v>76</v>
      </c>
      <c r="L311" s="1638">
        <f>paypay!H311</f>
        <v>5852</v>
      </c>
      <c r="M311" s="1638">
        <f>楽天!J311</f>
        <v>428</v>
      </c>
      <c r="N311" s="1639">
        <f t="shared" si="3"/>
        <v>22216</v>
      </c>
      <c r="O311" s="1640"/>
    </row>
    <row r="312" spans="1:15" ht="14" hidden="1">
      <c r="A312" s="1231"/>
      <c r="B312" s="1244">
        <v>46056</v>
      </c>
      <c r="C312" s="1248"/>
      <c r="D312" s="1248"/>
      <c r="E312" s="1618"/>
      <c r="F312" s="1618"/>
      <c r="G312" s="1618"/>
      <c r="H312" s="1619">
        <f t="shared" si="4"/>
        <v>0</v>
      </c>
      <c r="I312" s="1249">
        <f t="shared" si="5"/>
        <v>325</v>
      </c>
      <c r="J312" s="1249">
        <f>みずほ!J312</f>
        <v>15535</v>
      </c>
      <c r="K312" s="1249">
        <f>三井住友!I312</f>
        <v>76</v>
      </c>
      <c r="L312" s="1638">
        <f>paypay!H312</f>
        <v>4291</v>
      </c>
      <c r="M312" s="1638">
        <f>楽天!J312</f>
        <v>428</v>
      </c>
      <c r="N312" s="1639">
        <f t="shared" si="3"/>
        <v>20655</v>
      </c>
      <c r="O312" s="1640"/>
    </row>
    <row r="313" spans="1:15" ht="14" hidden="1">
      <c r="A313" s="1231"/>
      <c r="B313" s="1244">
        <v>46057</v>
      </c>
      <c r="C313" s="1248"/>
      <c r="D313" s="1248"/>
      <c r="E313" s="1618"/>
      <c r="F313" s="1618"/>
      <c r="G313" s="1618"/>
      <c r="H313" s="1619">
        <f t="shared" si="4"/>
        <v>0</v>
      </c>
      <c r="I313" s="1249">
        <f t="shared" si="5"/>
        <v>325</v>
      </c>
      <c r="J313" s="1249">
        <f>みずほ!J313</f>
        <v>15535</v>
      </c>
      <c r="K313" s="1249">
        <f>三井住友!I313</f>
        <v>76</v>
      </c>
      <c r="L313" s="1638">
        <f>paypay!H313</f>
        <v>1813</v>
      </c>
      <c r="M313" s="1638">
        <f>楽天!J313</f>
        <v>428</v>
      </c>
      <c r="N313" s="1639">
        <f t="shared" si="3"/>
        <v>18177</v>
      </c>
      <c r="O313" s="1640"/>
    </row>
    <row r="314" spans="1:15" ht="14" hidden="1">
      <c r="A314" s="1231"/>
      <c r="B314" s="1244">
        <v>46058</v>
      </c>
      <c r="C314" s="1248"/>
      <c r="D314" s="1248"/>
      <c r="E314" s="1618"/>
      <c r="F314" s="1618"/>
      <c r="G314" s="1618"/>
      <c r="H314" s="1619">
        <f t="shared" si="4"/>
        <v>0</v>
      </c>
      <c r="I314" s="1249">
        <f t="shared" si="5"/>
        <v>325</v>
      </c>
      <c r="J314" s="1249">
        <f>みずほ!J314</f>
        <v>15535</v>
      </c>
      <c r="K314" s="1249">
        <f>三井住友!I314</f>
        <v>76</v>
      </c>
      <c r="L314" s="1638">
        <f>paypay!H314</f>
        <v>3053</v>
      </c>
      <c r="M314" s="1638">
        <f>楽天!J314</f>
        <v>428</v>
      </c>
      <c r="N314" s="1639">
        <f t="shared" si="3"/>
        <v>19417</v>
      </c>
      <c r="O314" s="1640"/>
    </row>
    <row r="315" spans="1:15" ht="14" hidden="1">
      <c r="A315" s="1231"/>
      <c r="B315" s="1244">
        <v>46059</v>
      </c>
      <c r="C315" s="1248"/>
      <c r="D315" s="1248"/>
      <c r="E315" s="1618"/>
      <c r="F315" s="1618"/>
      <c r="G315" s="1618"/>
      <c r="H315" s="1619">
        <f t="shared" si="4"/>
        <v>0</v>
      </c>
      <c r="I315" s="1249">
        <f t="shared" si="5"/>
        <v>325</v>
      </c>
      <c r="J315" s="1249">
        <f>みずほ!J315</f>
        <v>15535</v>
      </c>
      <c r="K315" s="1249">
        <f>三井住友!I315</f>
        <v>76</v>
      </c>
      <c r="L315" s="1638">
        <f>paypay!H315</f>
        <v>1753</v>
      </c>
      <c r="M315" s="1638">
        <f>楽天!J315</f>
        <v>428</v>
      </c>
      <c r="N315" s="1639">
        <f t="shared" si="3"/>
        <v>18117</v>
      </c>
      <c r="O315" s="1640"/>
    </row>
    <row r="316" spans="1:15" ht="14" hidden="1">
      <c r="A316" s="1231"/>
      <c r="B316" s="1244">
        <v>46060</v>
      </c>
      <c r="C316" s="1248"/>
      <c r="D316" s="1248"/>
      <c r="E316" s="1618"/>
      <c r="F316" s="1618"/>
      <c r="G316" s="1618"/>
      <c r="H316" s="1619">
        <f t="shared" si="4"/>
        <v>0</v>
      </c>
      <c r="I316" s="1249">
        <f t="shared" si="5"/>
        <v>325</v>
      </c>
      <c r="J316" s="1249">
        <f>みずほ!J316</f>
        <v>15535</v>
      </c>
      <c r="K316" s="1249">
        <f>三井住友!I316</f>
        <v>76</v>
      </c>
      <c r="L316" s="1638">
        <f>paypay!H316</f>
        <v>11383</v>
      </c>
      <c r="M316" s="1638">
        <f>楽天!J316</f>
        <v>428</v>
      </c>
      <c r="N316" s="1639">
        <f t="shared" si="3"/>
        <v>27747</v>
      </c>
      <c r="O316" s="1640"/>
    </row>
    <row r="317" spans="1:15" ht="14" hidden="1">
      <c r="A317" s="1231"/>
      <c r="B317" s="1244">
        <v>46061</v>
      </c>
      <c r="C317" s="1248"/>
      <c r="D317" s="1248"/>
      <c r="E317" s="1618"/>
      <c r="F317" s="1618"/>
      <c r="G317" s="1618"/>
      <c r="H317" s="1619">
        <f t="shared" si="4"/>
        <v>0</v>
      </c>
      <c r="I317" s="1249">
        <f t="shared" si="5"/>
        <v>325</v>
      </c>
      <c r="J317" s="1249">
        <f>みずほ!J317</f>
        <v>15535</v>
      </c>
      <c r="K317" s="1249">
        <f>三井住友!I317</f>
        <v>76</v>
      </c>
      <c r="L317" s="1638">
        <f>paypay!H317</f>
        <v>11144</v>
      </c>
      <c r="M317" s="1638">
        <f>楽天!J317</f>
        <v>428</v>
      </c>
      <c r="N317" s="1639">
        <f t="shared" si="3"/>
        <v>27508</v>
      </c>
      <c r="O317" s="1640"/>
    </row>
    <row r="318" spans="1:15" ht="14" hidden="1">
      <c r="A318" s="1231"/>
      <c r="B318" s="1244">
        <v>46062</v>
      </c>
      <c r="C318" s="1248"/>
      <c r="D318" s="1248"/>
      <c r="E318" s="1618"/>
      <c r="F318" s="1618"/>
      <c r="G318" s="1618"/>
      <c r="H318" s="1619">
        <f t="shared" si="4"/>
        <v>0</v>
      </c>
      <c r="I318" s="1249">
        <f t="shared" si="5"/>
        <v>325</v>
      </c>
      <c r="J318" s="1249">
        <f>みずほ!J318</f>
        <v>15535</v>
      </c>
      <c r="K318" s="1249">
        <f>三井住友!I318</f>
        <v>76</v>
      </c>
      <c r="L318" s="1638">
        <f>paypay!H318</f>
        <v>10644</v>
      </c>
      <c r="M318" s="1638">
        <f>楽天!J318</f>
        <v>428</v>
      </c>
      <c r="N318" s="1639">
        <f t="shared" si="3"/>
        <v>27008</v>
      </c>
      <c r="O318" s="1640"/>
    </row>
    <row r="319" spans="1:15" ht="14" hidden="1">
      <c r="A319" s="1231"/>
      <c r="B319" s="1244">
        <v>46063</v>
      </c>
      <c r="C319" s="1248"/>
      <c r="D319" s="1248"/>
      <c r="E319" s="1618"/>
      <c r="F319" s="1618"/>
      <c r="G319" s="1618"/>
      <c r="H319" s="1619">
        <f t="shared" si="4"/>
        <v>0</v>
      </c>
      <c r="I319" s="1249">
        <f t="shared" si="5"/>
        <v>325</v>
      </c>
      <c r="J319" s="1249">
        <f>みずほ!J319</f>
        <v>15535</v>
      </c>
      <c r="K319" s="1249">
        <f>三井住友!I319</f>
        <v>76</v>
      </c>
      <c r="L319" s="1638">
        <f>paypay!H319</f>
        <v>9944</v>
      </c>
      <c r="M319" s="1638">
        <f>楽天!J319</f>
        <v>428</v>
      </c>
      <c r="N319" s="1639">
        <f t="shared" si="3"/>
        <v>26308</v>
      </c>
      <c r="O319" s="1611"/>
    </row>
    <row r="320" spans="1:15" ht="14" hidden="1">
      <c r="A320" s="1231"/>
      <c r="B320" s="1244">
        <v>46064</v>
      </c>
      <c r="C320" s="1248"/>
      <c r="D320" s="1248"/>
      <c r="E320" s="1618"/>
      <c r="F320" s="1618"/>
      <c r="G320" s="1618"/>
      <c r="H320" s="1619">
        <f t="shared" si="4"/>
        <v>0</v>
      </c>
      <c r="I320" s="1249">
        <f t="shared" si="5"/>
        <v>325</v>
      </c>
      <c r="J320" s="1249">
        <f>みずほ!J320</f>
        <v>15535</v>
      </c>
      <c r="K320" s="1249">
        <f>三井住友!I320</f>
        <v>76</v>
      </c>
      <c r="L320" s="1638">
        <f>paypay!H320</f>
        <v>7674</v>
      </c>
      <c r="M320" s="1638">
        <f>楽天!J320</f>
        <v>428</v>
      </c>
      <c r="N320" s="1639">
        <f t="shared" si="3"/>
        <v>24038</v>
      </c>
      <c r="O320" s="1611"/>
    </row>
    <row r="321" spans="1:15" ht="14" hidden="1">
      <c r="A321" s="1231"/>
      <c r="B321" s="1244">
        <v>46065</v>
      </c>
      <c r="C321" s="1248"/>
      <c r="D321" s="1248"/>
      <c r="E321" s="1618"/>
      <c r="F321" s="1618"/>
      <c r="G321" s="1618"/>
      <c r="H321" s="1619">
        <f t="shared" si="4"/>
        <v>0</v>
      </c>
      <c r="I321" s="1249">
        <f t="shared" si="5"/>
        <v>325</v>
      </c>
      <c r="J321" s="1249">
        <f>みずほ!J321</f>
        <v>15535</v>
      </c>
      <c r="K321" s="1249">
        <f>三井住友!I321</f>
        <v>76</v>
      </c>
      <c r="L321" s="1638">
        <f>paypay!H321</f>
        <v>3552</v>
      </c>
      <c r="M321" s="1638">
        <f>楽天!J321</f>
        <v>428</v>
      </c>
      <c r="N321" s="1639">
        <f t="shared" si="3"/>
        <v>19916</v>
      </c>
      <c r="O321" s="1611"/>
    </row>
    <row r="322" spans="1:15" ht="14" hidden="1">
      <c r="A322" s="1231"/>
      <c r="B322" s="1244">
        <v>46066</v>
      </c>
      <c r="C322" s="1248"/>
      <c r="D322" s="1248"/>
      <c r="E322" s="1618"/>
      <c r="F322" s="1618"/>
      <c r="G322" s="1618"/>
      <c r="H322" s="1619">
        <f t="shared" si="4"/>
        <v>0</v>
      </c>
      <c r="I322" s="1249">
        <f t="shared" si="5"/>
        <v>325</v>
      </c>
      <c r="J322" s="1249">
        <f>みずほ!J322</f>
        <v>529986</v>
      </c>
      <c r="K322" s="1249">
        <f>三井住友!I322</f>
        <v>76</v>
      </c>
      <c r="L322" s="1638">
        <f>paypay!H322</f>
        <v>2887</v>
      </c>
      <c r="M322" s="1638">
        <f>楽天!J322</f>
        <v>428</v>
      </c>
      <c r="N322" s="1639">
        <f t="shared" si="3"/>
        <v>533702</v>
      </c>
      <c r="O322" s="1611"/>
    </row>
    <row r="323" spans="1:15" ht="14" hidden="1">
      <c r="A323" s="1231"/>
      <c r="B323" s="1244">
        <v>46067</v>
      </c>
      <c r="C323" s="1248"/>
      <c r="D323" s="1248"/>
      <c r="E323" s="1618"/>
      <c r="F323" s="1618"/>
      <c r="G323" s="1618"/>
      <c r="H323" s="1619">
        <f t="shared" si="4"/>
        <v>0</v>
      </c>
      <c r="I323" s="1249">
        <f t="shared" si="5"/>
        <v>325</v>
      </c>
      <c r="J323" s="1249">
        <f>みずほ!J323</f>
        <v>529986</v>
      </c>
      <c r="K323" s="1249">
        <f>三井住友!I323</f>
        <v>76</v>
      </c>
      <c r="L323" s="1638">
        <f>paypay!H323</f>
        <v>2925</v>
      </c>
      <c r="M323" s="1638">
        <f>楽天!J323</f>
        <v>428</v>
      </c>
      <c r="N323" s="1639">
        <f t="shared" si="3"/>
        <v>533740</v>
      </c>
      <c r="O323" s="1611"/>
    </row>
    <row r="324" spans="1:15" ht="14" hidden="1">
      <c r="A324" s="1231"/>
      <c r="B324" s="1244">
        <v>46068</v>
      </c>
      <c r="C324" s="1248"/>
      <c r="D324" s="1248"/>
      <c r="E324" s="1618"/>
      <c r="F324" s="1618"/>
      <c r="G324" s="1618"/>
      <c r="H324" s="1619">
        <f t="shared" si="4"/>
        <v>0</v>
      </c>
      <c r="I324" s="1249">
        <f t="shared" si="5"/>
        <v>325</v>
      </c>
      <c r="J324" s="1249">
        <f>みずほ!J324</f>
        <v>130076</v>
      </c>
      <c r="K324" s="1249">
        <f>三井住友!I324</f>
        <v>399876</v>
      </c>
      <c r="L324" s="1638">
        <f>paypay!H324</f>
        <v>2409</v>
      </c>
      <c r="M324" s="1638">
        <f>楽天!J324</f>
        <v>428</v>
      </c>
      <c r="N324" s="1639">
        <f t="shared" si="3"/>
        <v>533114</v>
      </c>
      <c r="O324" s="1611"/>
    </row>
    <row r="325" spans="1:15" ht="14" hidden="1">
      <c r="A325" s="1231"/>
      <c r="B325" s="1244">
        <v>46069</v>
      </c>
      <c r="C325" s="1248"/>
      <c r="D325" s="1248"/>
      <c r="E325" s="1618">
        <v>18330</v>
      </c>
      <c r="F325" s="1618"/>
      <c r="G325" s="1618"/>
      <c r="H325" s="1619">
        <f t="shared" si="4"/>
        <v>18330</v>
      </c>
      <c r="I325" s="1249">
        <f t="shared" si="5"/>
        <v>18655</v>
      </c>
      <c r="J325" s="1249">
        <f>みずほ!J325</f>
        <v>148406</v>
      </c>
      <c r="K325" s="1249">
        <f>三井住友!I325</f>
        <v>399971</v>
      </c>
      <c r="L325" s="1638">
        <f>paypay!H325</f>
        <v>2409</v>
      </c>
      <c r="M325" s="1638">
        <f>楽天!J325</f>
        <v>428</v>
      </c>
      <c r="N325" s="1639">
        <f t="shared" si="3"/>
        <v>569869</v>
      </c>
      <c r="O325" s="1611"/>
    </row>
    <row r="326" spans="1:15" ht="14" hidden="1">
      <c r="A326" s="1231"/>
      <c r="B326" s="1244">
        <v>46070</v>
      </c>
      <c r="C326" s="1248"/>
      <c r="D326" s="1248"/>
      <c r="E326" s="1618"/>
      <c r="F326" s="1618"/>
      <c r="G326" s="1618"/>
      <c r="H326" s="1619">
        <f t="shared" si="4"/>
        <v>0</v>
      </c>
      <c r="I326" s="1249">
        <f t="shared" si="5"/>
        <v>18655</v>
      </c>
      <c r="J326" s="1249">
        <f>みずほ!J326</f>
        <v>152986</v>
      </c>
      <c r="K326" s="1249">
        <f>三井住友!I326</f>
        <v>418471</v>
      </c>
      <c r="L326" s="1638">
        <f>paypay!H326</f>
        <v>1509</v>
      </c>
      <c r="M326" s="1638">
        <f>楽天!J326</f>
        <v>428</v>
      </c>
      <c r="N326" s="1639">
        <f t="shared" si="3"/>
        <v>592049</v>
      </c>
      <c r="O326" s="1611"/>
    </row>
    <row r="327" spans="1:15" ht="14" hidden="1">
      <c r="A327" s="1231"/>
      <c r="B327" s="1244">
        <v>46071</v>
      </c>
      <c r="C327" s="1248">
        <v>-18655</v>
      </c>
      <c r="D327" s="1248"/>
      <c r="E327" s="1618"/>
      <c r="F327" s="1618"/>
      <c r="G327" s="1618"/>
      <c r="H327" s="1619">
        <f t="shared" si="4"/>
        <v>-18655</v>
      </c>
      <c r="I327" s="1249">
        <f t="shared" si="5"/>
        <v>0</v>
      </c>
      <c r="J327" s="1249">
        <f>みずほ!J327</f>
        <v>152986</v>
      </c>
      <c r="K327" s="1249">
        <f>三井住友!I327</f>
        <v>437126</v>
      </c>
      <c r="L327" s="1638">
        <f>paypay!H327</f>
        <v>919</v>
      </c>
      <c r="M327" s="1638">
        <f>楽天!J327</f>
        <v>428</v>
      </c>
      <c r="N327" s="1639">
        <f t="shared" si="3"/>
        <v>591459</v>
      </c>
      <c r="O327" s="1611"/>
    </row>
    <row r="328" spans="1:15" ht="14" hidden="1">
      <c r="A328" s="1231"/>
      <c r="B328" s="1244">
        <v>46072</v>
      </c>
      <c r="C328" s="1248"/>
      <c r="D328" s="1248"/>
      <c r="E328" s="1618"/>
      <c r="F328" s="1618"/>
      <c r="G328" s="1618"/>
      <c r="H328" s="1619">
        <f t="shared" si="4"/>
        <v>0</v>
      </c>
      <c r="I328" s="1249">
        <f t="shared" si="5"/>
        <v>0</v>
      </c>
      <c r="J328" s="1249">
        <f>みずほ!J328</f>
        <v>152986</v>
      </c>
      <c r="K328" s="1249">
        <f>三井住友!I328</f>
        <v>437126</v>
      </c>
      <c r="L328" s="1638">
        <f>paypay!H328</f>
        <v>19</v>
      </c>
      <c r="M328" s="1638">
        <f>楽天!J328</f>
        <v>107356</v>
      </c>
      <c r="N328" s="1639">
        <f t="shared" si="3"/>
        <v>697487</v>
      </c>
      <c r="O328" s="1611"/>
    </row>
    <row r="329" spans="1:15" ht="14" hidden="1">
      <c r="A329" s="1231"/>
      <c r="B329" s="1244">
        <v>46073</v>
      </c>
      <c r="C329" s="1248"/>
      <c r="D329" s="1248"/>
      <c r="E329" s="1618"/>
      <c r="F329" s="1618"/>
      <c r="G329" s="1618"/>
      <c r="H329" s="1619">
        <f t="shared" si="4"/>
        <v>0</v>
      </c>
      <c r="I329" s="1249">
        <f t="shared" si="5"/>
        <v>0</v>
      </c>
      <c r="J329" s="1249">
        <f>みずほ!J329</f>
        <v>152986</v>
      </c>
      <c r="K329" s="1249">
        <f>三井住友!I329</f>
        <v>437126</v>
      </c>
      <c r="L329" s="1638">
        <f>paypay!H329</f>
        <v>19</v>
      </c>
      <c r="M329" s="1638">
        <f>楽天!J329</f>
        <v>107356</v>
      </c>
      <c r="N329" s="1639">
        <f t="shared" si="3"/>
        <v>697487</v>
      </c>
      <c r="O329" s="1611"/>
    </row>
    <row r="330" spans="1:15" ht="14" hidden="1">
      <c r="A330" s="1231"/>
      <c r="B330" s="1244">
        <v>46074</v>
      </c>
      <c r="C330" s="1248"/>
      <c r="D330" s="1248"/>
      <c r="E330" s="1618"/>
      <c r="F330" s="1618"/>
      <c r="G330" s="1618"/>
      <c r="H330" s="1619">
        <f t="shared" si="4"/>
        <v>0</v>
      </c>
      <c r="I330" s="1249">
        <f t="shared" si="5"/>
        <v>0</v>
      </c>
      <c r="J330" s="1249">
        <f>みずほ!J330</f>
        <v>152986</v>
      </c>
      <c r="K330" s="1249">
        <f>三井住友!I330</f>
        <v>437126</v>
      </c>
      <c r="L330" s="1638">
        <f>paypay!H330</f>
        <v>19</v>
      </c>
      <c r="M330" s="1638">
        <f>楽天!J330</f>
        <v>107356</v>
      </c>
      <c r="N330" s="1639">
        <f t="shared" si="3"/>
        <v>697487</v>
      </c>
      <c r="O330" s="1611"/>
    </row>
    <row r="331" spans="1:15" ht="14" hidden="1">
      <c r="A331" s="1231"/>
      <c r="B331" s="1244">
        <v>46075</v>
      </c>
      <c r="C331" s="1248"/>
      <c r="D331" s="1248"/>
      <c r="E331" s="1618"/>
      <c r="F331" s="1618"/>
      <c r="G331" s="1618"/>
      <c r="H331" s="1619">
        <f t="shared" si="4"/>
        <v>0</v>
      </c>
      <c r="I331" s="1249">
        <f t="shared" si="5"/>
        <v>0</v>
      </c>
      <c r="J331" s="1249">
        <f>みずほ!J331</f>
        <v>152986</v>
      </c>
      <c r="K331" s="1249">
        <f>三井住友!I331</f>
        <v>437126</v>
      </c>
      <c r="L331" s="1638">
        <f>paypay!H331</f>
        <v>19</v>
      </c>
      <c r="M331" s="1638">
        <f>楽天!J331</f>
        <v>107356</v>
      </c>
      <c r="N331" s="1639">
        <f t="shared" si="3"/>
        <v>697487</v>
      </c>
      <c r="O331" s="1611"/>
    </row>
    <row r="332" spans="1:15" ht="14" hidden="1">
      <c r="A332" s="1231"/>
      <c r="B332" s="1244">
        <v>46076</v>
      </c>
      <c r="C332" s="1248"/>
      <c r="D332" s="1248"/>
      <c r="E332" s="1618"/>
      <c r="F332" s="1618"/>
      <c r="G332" s="1618"/>
      <c r="H332" s="1619">
        <f t="shared" si="4"/>
        <v>0</v>
      </c>
      <c r="I332" s="1249">
        <f t="shared" si="5"/>
        <v>0</v>
      </c>
      <c r="J332" s="1249">
        <f>みずほ!J332</f>
        <v>152986</v>
      </c>
      <c r="K332" s="1249">
        <f>三井住友!I332</f>
        <v>437126</v>
      </c>
      <c r="L332" s="1638">
        <f>paypay!H332</f>
        <v>2219</v>
      </c>
      <c r="M332" s="1638">
        <f>楽天!J332</f>
        <v>107356</v>
      </c>
      <c r="N332" s="1639">
        <f t="shared" si="3"/>
        <v>699687</v>
      </c>
      <c r="O332" s="1611"/>
    </row>
    <row r="333" spans="1:15" ht="14" hidden="1">
      <c r="A333" s="1231"/>
      <c r="B333" s="1244">
        <v>46077</v>
      </c>
      <c r="C333" s="1248"/>
      <c r="D333" s="1248"/>
      <c r="E333" s="1618"/>
      <c r="F333" s="1618"/>
      <c r="G333" s="1618"/>
      <c r="H333" s="1619">
        <f t="shared" si="4"/>
        <v>0</v>
      </c>
      <c r="I333" s="1249">
        <f t="shared" si="5"/>
        <v>0</v>
      </c>
      <c r="J333" s="1249">
        <f>みずほ!J333</f>
        <v>153078</v>
      </c>
      <c r="K333" s="1249">
        <f>三井住友!I333</f>
        <v>437126</v>
      </c>
      <c r="L333" s="1638">
        <f>paypay!H333</f>
        <v>2219</v>
      </c>
      <c r="M333" s="1638">
        <f>楽天!J333</f>
        <v>112571</v>
      </c>
      <c r="N333" s="1639">
        <f t="shared" si="3"/>
        <v>704994</v>
      </c>
      <c r="O333" s="1611"/>
    </row>
    <row r="334" spans="1:15" ht="14" hidden="1">
      <c r="A334" s="1231"/>
      <c r="B334" s="1244">
        <v>46078</v>
      </c>
      <c r="C334" s="1248"/>
      <c r="D334" s="1248"/>
      <c r="E334" s="1618"/>
      <c r="F334" s="1618"/>
      <c r="G334" s="1618"/>
      <c r="H334" s="1619">
        <f t="shared" si="4"/>
        <v>0</v>
      </c>
      <c r="I334" s="1249">
        <f t="shared" si="5"/>
        <v>0</v>
      </c>
      <c r="J334" s="1249">
        <f>みずほ!J334</f>
        <v>153078</v>
      </c>
      <c r="K334" s="1249">
        <f>三井住友!I334</f>
        <v>549126</v>
      </c>
      <c r="L334" s="1638">
        <f>paypay!H334</f>
        <v>2219</v>
      </c>
      <c r="M334" s="1638">
        <f>楽天!J334</f>
        <v>426</v>
      </c>
      <c r="N334" s="1639">
        <f t="shared" si="3"/>
        <v>704849</v>
      </c>
      <c r="O334" s="1611"/>
    </row>
    <row r="335" spans="1:15" ht="14" hidden="1">
      <c r="A335" s="1231"/>
      <c r="B335" s="1244">
        <v>46079</v>
      </c>
      <c r="C335" s="1248"/>
      <c r="D335" s="1248"/>
      <c r="E335" s="1618"/>
      <c r="F335" s="1618"/>
      <c r="G335" s="1618"/>
      <c r="H335" s="1619">
        <f t="shared" si="4"/>
        <v>0</v>
      </c>
      <c r="I335" s="1249">
        <f t="shared" si="5"/>
        <v>0</v>
      </c>
      <c r="J335" s="1249">
        <f>みずほ!J335</f>
        <v>153078</v>
      </c>
      <c r="K335" s="1249">
        <f>三井住友!I335</f>
        <v>549126</v>
      </c>
      <c r="L335" s="1638">
        <f>paypay!H335</f>
        <v>1069</v>
      </c>
      <c r="M335" s="1638">
        <f>楽天!J335</f>
        <v>426</v>
      </c>
      <c r="N335" s="1639">
        <f t="shared" si="3"/>
        <v>703699</v>
      </c>
      <c r="O335" s="1611"/>
    </row>
    <row r="336" spans="1:15" ht="14" hidden="1">
      <c r="A336" s="1231"/>
      <c r="B336" s="1244">
        <v>46080</v>
      </c>
      <c r="C336" s="1248"/>
      <c r="D336" s="1248"/>
      <c r="E336" s="1618"/>
      <c r="F336" s="1618"/>
      <c r="G336" s="1618"/>
      <c r="H336" s="1619">
        <f t="shared" si="4"/>
        <v>0</v>
      </c>
      <c r="I336" s="1249">
        <f t="shared" si="5"/>
        <v>0</v>
      </c>
      <c r="J336" s="1249">
        <f>みずほ!J336</f>
        <v>23123</v>
      </c>
      <c r="K336" s="1249">
        <f>三井住友!I336</f>
        <v>78526</v>
      </c>
      <c r="L336" s="1638">
        <f>paypay!H336</f>
        <v>309</v>
      </c>
      <c r="M336" s="1638">
        <f>楽天!J336</f>
        <v>426</v>
      </c>
      <c r="N336" s="1639">
        <f t="shared" si="3"/>
        <v>102384</v>
      </c>
      <c r="O336" s="1611"/>
    </row>
    <row r="337" spans="1:15" ht="14" hidden="1">
      <c r="A337" s="1231"/>
      <c r="B337" s="1259">
        <v>46081</v>
      </c>
      <c r="C337" s="1263"/>
      <c r="D337" s="1263"/>
      <c r="E337" s="1622"/>
      <c r="F337" s="1622"/>
      <c r="G337" s="1622"/>
      <c r="H337" s="1623">
        <f t="shared" si="4"/>
        <v>0</v>
      </c>
      <c r="I337" s="1264">
        <f t="shared" si="5"/>
        <v>0</v>
      </c>
      <c r="J337" s="1264">
        <f>みずほ!J337</f>
        <v>23123</v>
      </c>
      <c r="K337" s="1264">
        <f>三井住友!I337</f>
        <v>78526</v>
      </c>
      <c r="L337" s="1641">
        <f>paypay!H337</f>
        <v>309</v>
      </c>
      <c r="M337" s="1638">
        <f>楽天!J337</f>
        <v>426</v>
      </c>
      <c r="N337" s="1639">
        <f t="shared" si="3"/>
        <v>102384</v>
      </c>
      <c r="O337" s="1611"/>
    </row>
    <row r="338" spans="1:15" ht="14" hidden="1">
      <c r="A338" s="1231"/>
      <c r="B338" s="1244">
        <v>46082</v>
      </c>
      <c r="C338" s="1248"/>
      <c r="D338" s="1248"/>
      <c r="E338" s="1618"/>
      <c r="F338" s="1618"/>
      <c r="G338" s="1618"/>
      <c r="H338" s="1619">
        <f t="shared" si="4"/>
        <v>0</v>
      </c>
      <c r="I338" s="1249">
        <f t="shared" si="5"/>
        <v>0</v>
      </c>
      <c r="J338" s="1249">
        <f>みずほ!J338</f>
        <v>23123</v>
      </c>
      <c r="K338" s="1249">
        <f>三井住友!I338</f>
        <v>78526</v>
      </c>
      <c r="L338" s="1638">
        <f>paypay!H338</f>
        <v>309</v>
      </c>
      <c r="M338" s="1644">
        <f>楽天!J338</f>
        <v>426</v>
      </c>
      <c r="N338" s="1645">
        <f t="shared" si="3"/>
        <v>102384</v>
      </c>
      <c r="O338" s="1611"/>
    </row>
    <row r="339" spans="1:15" ht="14" hidden="1">
      <c r="A339" s="1231"/>
      <c r="B339" s="1244">
        <v>46083</v>
      </c>
      <c r="C339" s="1248"/>
      <c r="D339" s="1248"/>
      <c r="E339" s="1618"/>
      <c r="F339" s="1618"/>
      <c r="G339" s="1618"/>
      <c r="H339" s="1619">
        <f t="shared" si="4"/>
        <v>0</v>
      </c>
      <c r="I339" s="1249">
        <f t="shared" si="5"/>
        <v>0</v>
      </c>
      <c r="J339" s="1249">
        <f>みずほ!J339</f>
        <v>23123</v>
      </c>
      <c r="K339" s="1249">
        <f>三井住友!I339</f>
        <v>78526</v>
      </c>
      <c r="L339" s="1638">
        <f>paypay!H339</f>
        <v>309</v>
      </c>
      <c r="M339" s="1638">
        <f>楽天!J339</f>
        <v>426</v>
      </c>
      <c r="N339" s="1639">
        <f t="shared" si="3"/>
        <v>102384</v>
      </c>
      <c r="O339" s="1611"/>
    </row>
    <row r="340" spans="1:15" ht="14" hidden="1">
      <c r="A340" s="1231"/>
      <c r="B340" s="1244">
        <v>46084</v>
      </c>
      <c r="C340" s="1248"/>
      <c r="D340" s="1248"/>
      <c r="E340" s="1618"/>
      <c r="F340" s="1618"/>
      <c r="G340" s="1618"/>
      <c r="H340" s="1619">
        <f t="shared" si="4"/>
        <v>0</v>
      </c>
      <c r="I340" s="1249">
        <f t="shared" si="5"/>
        <v>0</v>
      </c>
      <c r="J340" s="1249">
        <f>みずほ!J340</f>
        <v>23123</v>
      </c>
      <c r="K340" s="1249">
        <f>三井住友!I340</f>
        <v>128526</v>
      </c>
      <c r="L340" s="1638">
        <f>paypay!H340</f>
        <v>26937</v>
      </c>
      <c r="M340" s="1638">
        <f>楽天!J340</f>
        <v>426</v>
      </c>
      <c r="N340" s="1639">
        <f t="shared" si="3"/>
        <v>179012</v>
      </c>
      <c r="O340" s="1611"/>
    </row>
    <row r="341" spans="1:15" ht="14" hidden="1">
      <c r="A341" s="1231"/>
      <c r="B341" s="1244">
        <v>46085</v>
      </c>
      <c r="C341" s="1248"/>
      <c r="D341" s="1248"/>
      <c r="E341" s="1618"/>
      <c r="F341" s="1618"/>
      <c r="G341" s="1618"/>
      <c r="H341" s="1619">
        <f t="shared" si="4"/>
        <v>0</v>
      </c>
      <c r="I341" s="1249">
        <f t="shared" si="5"/>
        <v>0</v>
      </c>
      <c r="J341" s="1249">
        <f>みずほ!J341</f>
        <v>23123</v>
      </c>
      <c r="K341" s="1249">
        <f>三井住友!I341</f>
        <v>128526</v>
      </c>
      <c r="L341" s="1638">
        <f>paypay!H341</f>
        <v>26937</v>
      </c>
      <c r="M341" s="1638">
        <f>楽天!J341</f>
        <v>426</v>
      </c>
      <c r="N341" s="1639">
        <f t="shared" si="3"/>
        <v>179012</v>
      </c>
      <c r="O341" s="1611"/>
    </row>
    <row r="342" spans="1:15" ht="14" hidden="1">
      <c r="A342" s="1231"/>
      <c r="B342" s="1244">
        <v>46086</v>
      </c>
      <c r="C342" s="1248"/>
      <c r="D342" s="1248"/>
      <c r="E342" s="1618"/>
      <c r="F342" s="1618"/>
      <c r="G342" s="1618"/>
      <c r="H342" s="1619">
        <f t="shared" si="4"/>
        <v>0</v>
      </c>
      <c r="I342" s="1249">
        <f t="shared" si="5"/>
        <v>0</v>
      </c>
      <c r="J342" s="1249">
        <f>みずほ!J342</f>
        <v>23123</v>
      </c>
      <c r="K342" s="1249">
        <f>三井住友!I342</f>
        <v>128526</v>
      </c>
      <c r="L342" s="1638">
        <f>paypay!H342</f>
        <v>26937</v>
      </c>
      <c r="M342" s="1638">
        <f>楽天!J342</f>
        <v>426</v>
      </c>
      <c r="N342" s="1639">
        <f t="shared" si="3"/>
        <v>179012</v>
      </c>
      <c r="O342" s="1611"/>
    </row>
    <row r="343" spans="1:15" ht="14" hidden="1">
      <c r="A343" s="1231"/>
      <c r="B343" s="1244">
        <v>46087</v>
      </c>
      <c r="C343" s="1248"/>
      <c r="D343" s="1248"/>
      <c r="E343" s="1618"/>
      <c r="F343" s="1618"/>
      <c r="G343" s="1618"/>
      <c r="H343" s="1619">
        <f t="shared" si="4"/>
        <v>0</v>
      </c>
      <c r="I343" s="1249">
        <f t="shared" si="5"/>
        <v>0</v>
      </c>
      <c r="J343" s="1249">
        <f>みずほ!J343</f>
        <v>23123</v>
      </c>
      <c r="K343" s="1249">
        <f>三井住友!I343</f>
        <v>457589</v>
      </c>
      <c r="L343" s="1638">
        <f>paypay!H343</f>
        <v>26937</v>
      </c>
      <c r="M343" s="1638">
        <f>楽天!J343</f>
        <v>426</v>
      </c>
      <c r="N343" s="1639">
        <f t="shared" si="3"/>
        <v>508075</v>
      </c>
      <c r="O343" s="1611"/>
    </row>
    <row r="344" spans="1:15" ht="14" hidden="1">
      <c r="A344" s="1231"/>
      <c r="B344" s="1244">
        <v>46088</v>
      </c>
      <c r="C344" s="1248"/>
      <c r="D344" s="1248"/>
      <c r="E344" s="1618"/>
      <c r="F344" s="1618"/>
      <c r="G344" s="1618"/>
      <c r="H344" s="1619">
        <f t="shared" si="4"/>
        <v>0</v>
      </c>
      <c r="I344" s="1249">
        <f t="shared" si="5"/>
        <v>0</v>
      </c>
      <c r="J344" s="1249">
        <f>みずほ!J344</f>
        <v>23123</v>
      </c>
      <c r="K344" s="1249">
        <f>三井住友!I344</f>
        <v>457589</v>
      </c>
      <c r="L344" s="1638">
        <f>paypay!H344</f>
        <v>32439</v>
      </c>
      <c r="M344" s="1638">
        <f>楽天!J344</f>
        <v>426</v>
      </c>
      <c r="N344" s="1639">
        <f t="shared" si="3"/>
        <v>513577</v>
      </c>
      <c r="O344" s="1611"/>
    </row>
    <row r="345" spans="1:15" ht="15.5" hidden="1">
      <c r="A345" s="1298"/>
      <c r="B345" s="1244">
        <v>46089</v>
      </c>
      <c r="C345" s="1248"/>
      <c r="D345" s="1248"/>
      <c r="E345" s="1618"/>
      <c r="F345" s="1618"/>
      <c r="G345" s="1618"/>
      <c r="H345" s="1619">
        <f t="shared" si="4"/>
        <v>0</v>
      </c>
      <c r="I345" s="1249">
        <f t="shared" si="5"/>
        <v>0</v>
      </c>
      <c r="J345" s="1249">
        <f>みずほ!J345</f>
        <v>23123</v>
      </c>
      <c r="K345" s="1249">
        <f>三井住友!I345</f>
        <v>457589</v>
      </c>
      <c r="L345" s="1638">
        <f>paypay!H345</f>
        <v>39299</v>
      </c>
      <c r="M345" s="1638">
        <f>楽天!J345</f>
        <v>426</v>
      </c>
      <c r="N345" s="1639">
        <f t="shared" si="3"/>
        <v>520437</v>
      </c>
      <c r="O345" s="1611"/>
    </row>
    <row r="346" spans="1:15" ht="15.5" hidden="1">
      <c r="A346" s="1298"/>
      <c r="B346" s="1244">
        <v>46090</v>
      </c>
      <c r="C346" s="1248"/>
      <c r="D346" s="1248"/>
      <c r="E346" s="1618"/>
      <c r="F346" s="1618"/>
      <c r="G346" s="1618"/>
      <c r="H346" s="1619">
        <f t="shared" si="4"/>
        <v>0</v>
      </c>
      <c r="I346" s="1249">
        <f t="shared" si="5"/>
        <v>0</v>
      </c>
      <c r="J346" s="1249">
        <f>みずほ!J346</f>
        <v>23123</v>
      </c>
      <c r="K346" s="1249">
        <f>三井住友!I346</f>
        <v>457589</v>
      </c>
      <c r="L346" s="1638">
        <f>paypay!H346</f>
        <v>36182</v>
      </c>
      <c r="M346" s="1638">
        <f>楽天!J346</f>
        <v>426</v>
      </c>
      <c r="N346" s="1639">
        <f t="shared" si="3"/>
        <v>517320</v>
      </c>
      <c r="O346" s="1611"/>
    </row>
    <row r="347" spans="1:15" ht="15.5" hidden="1">
      <c r="A347" s="1298"/>
      <c r="B347" s="1244">
        <v>46091</v>
      </c>
      <c r="C347" s="1248"/>
      <c r="D347" s="1248"/>
      <c r="E347" s="1618"/>
      <c r="F347" s="1618"/>
      <c r="G347" s="1618"/>
      <c r="H347" s="1619">
        <f t="shared" si="4"/>
        <v>0</v>
      </c>
      <c r="I347" s="1249">
        <f t="shared" si="5"/>
        <v>0</v>
      </c>
      <c r="J347" s="1249">
        <f>みずほ!J347</f>
        <v>23123</v>
      </c>
      <c r="K347" s="1249">
        <f>三井住友!I347</f>
        <v>457589</v>
      </c>
      <c r="L347" s="1638">
        <f>paypay!H347</f>
        <v>36182</v>
      </c>
      <c r="M347" s="1638">
        <f>楽天!J347</f>
        <v>426</v>
      </c>
      <c r="N347" s="1639">
        <f t="shared" si="3"/>
        <v>517320</v>
      </c>
      <c r="O347" s="1611"/>
    </row>
    <row r="348" spans="1:15" ht="15.5" hidden="1">
      <c r="A348" s="1298"/>
      <c r="B348" s="1244">
        <v>46092</v>
      </c>
      <c r="C348" s="1248"/>
      <c r="D348" s="1248"/>
      <c r="E348" s="1618"/>
      <c r="F348" s="1618"/>
      <c r="G348" s="1618"/>
      <c r="H348" s="1619">
        <f t="shared" si="4"/>
        <v>0</v>
      </c>
      <c r="I348" s="1249">
        <f t="shared" si="5"/>
        <v>0</v>
      </c>
      <c r="J348" s="1249">
        <f>みずほ!J348</f>
        <v>23123</v>
      </c>
      <c r="K348" s="1249">
        <f>三井住友!I348</f>
        <v>457589</v>
      </c>
      <c r="L348" s="1638">
        <f>paypay!H348</f>
        <v>35182</v>
      </c>
      <c r="M348" s="1638">
        <f>楽天!J348</f>
        <v>426</v>
      </c>
      <c r="N348" s="1639">
        <f t="shared" si="3"/>
        <v>516320</v>
      </c>
      <c r="O348" s="1611"/>
    </row>
    <row r="349" spans="1:15" ht="15.5" hidden="1">
      <c r="A349" s="1298"/>
      <c r="B349" s="1244">
        <v>46093</v>
      </c>
      <c r="C349" s="1248"/>
      <c r="D349" s="1248"/>
      <c r="E349" s="1618"/>
      <c r="F349" s="1618"/>
      <c r="G349" s="1618"/>
      <c r="H349" s="1619">
        <f t="shared" si="4"/>
        <v>0</v>
      </c>
      <c r="I349" s="1249">
        <f t="shared" si="5"/>
        <v>0</v>
      </c>
      <c r="J349" s="1249">
        <f>みずほ!J349</f>
        <v>23123</v>
      </c>
      <c r="K349" s="1249">
        <f>三井住友!I349</f>
        <v>457589</v>
      </c>
      <c r="L349" s="1638">
        <f>paypay!H349</f>
        <v>34286</v>
      </c>
      <c r="M349" s="1638">
        <f>楽天!J349</f>
        <v>426</v>
      </c>
      <c r="N349" s="1639">
        <f t="shared" si="3"/>
        <v>515424</v>
      </c>
      <c r="O349" s="1611"/>
    </row>
    <row r="350" spans="1:15" ht="15.5" hidden="1">
      <c r="A350" s="1298"/>
      <c r="B350" s="1244">
        <v>46094</v>
      </c>
      <c r="C350" s="1248"/>
      <c r="D350" s="1248"/>
      <c r="E350" s="1618"/>
      <c r="F350" s="1618"/>
      <c r="G350" s="1618"/>
      <c r="H350" s="1619">
        <f t="shared" si="4"/>
        <v>0</v>
      </c>
      <c r="I350" s="1249">
        <f t="shared" si="5"/>
        <v>0</v>
      </c>
      <c r="J350" s="1249">
        <f>みずほ!J350</f>
        <v>456671</v>
      </c>
      <c r="K350" s="1249">
        <f>三井住友!I350</f>
        <v>22589</v>
      </c>
      <c r="L350" s="1638">
        <f>paypay!H350</f>
        <v>32935</v>
      </c>
      <c r="M350" s="1638">
        <f>楽天!J350</f>
        <v>2086</v>
      </c>
      <c r="N350" s="1639">
        <f t="shared" si="3"/>
        <v>514281</v>
      </c>
      <c r="O350" s="1611"/>
    </row>
    <row r="351" spans="1:15" ht="15.5" hidden="1">
      <c r="A351" s="1298"/>
      <c r="B351" s="1244">
        <v>46095</v>
      </c>
      <c r="C351" s="1248"/>
      <c r="D351" s="1248"/>
      <c r="E351" s="1618"/>
      <c r="F351" s="1618"/>
      <c r="G351" s="1618"/>
      <c r="H351" s="1619">
        <f t="shared" si="4"/>
        <v>0</v>
      </c>
      <c r="I351" s="1249">
        <f t="shared" si="5"/>
        <v>0</v>
      </c>
      <c r="J351" s="1249">
        <f>みずほ!J351</f>
        <v>456671</v>
      </c>
      <c r="K351" s="1249">
        <f>三井住友!I351</f>
        <v>22589</v>
      </c>
      <c r="L351" s="1638">
        <f>paypay!H351</f>
        <v>13509</v>
      </c>
      <c r="M351" s="1638">
        <f>楽天!J351</f>
        <v>2086</v>
      </c>
      <c r="N351" s="1639">
        <f t="shared" si="3"/>
        <v>494855</v>
      </c>
      <c r="O351" s="1611"/>
    </row>
    <row r="352" spans="1:15" ht="15.5" hidden="1">
      <c r="A352" s="1298"/>
      <c r="B352" s="1244">
        <v>46096</v>
      </c>
      <c r="C352" s="1248"/>
      <c r="D352" s="1248"/>
      <c r="E352" s="1618"/>
      <c r="F352" s="1618"/>
      <c r="G352" s="1618"/>
      <c r="H352" s="1619">
        <f t="shared" si="4"/>
        <v>0</v>
      </c>
      <c r="I352" s="1249">
        <f t="shared" si="5"/>
        <v>0</v>
      </c>
      <c r="J352" s="1249">
        <f>みずほ!J352</f>
        <v>456671</v>
      </c>
      <c r="K352" s="1249">
        <f>三井住友!I352</f>
        <v>22589</v>
      </c>
      <c r="L352" s="1638">
        <f>paypay!H352</f>
        <v>12309</v>
      </c>
      <c r="M352" s="1638">
        <f>楽天!J352</f>
        <v>2086</v>
      </c>
      <c r="N352" s="1639">
        <f t="shared" si="3"/>
        <v>493655</v>
      </c>
      <c r="O352" s="1611"/>
    </row>
    <row r="353" spans="1:15" ht="15.5" hidden="1">
      <c r="A353" s="1298"/>
      <c r="B353" s="1244">
        <v>46097</v>
      </c>
      <c r="C353" s="1248"/>
      <c r="D353" s="1248"/>
      <c r="E353" s="1618"/>
      <c r="F353" s="1618"/>
      <c r="G353" s="1618"/>
      <c r="H353" s="1619">
        <f t="shared" si="4"/>
        <v>0</v>
      </c>
      <c r="I353" s="1249">
        <f t="shared" si="5"/>
        <v>0</v>
      </c>
      <c r="J353" s="1249">
        <f>みずほ!J353</f>
        <v>456671</v>
      </c>
      <c r="K353" s="1249">
        <f>三井住友!I353</f>
        <v>22589</v>
      </c>
      <c r="L353" s="1638">
        <f>paypay!H353</f>
        <v>11409</v>
      </c>
      <c r="M353" s="1638">
        <f>楽天!J353</f>
        <v>2086</v>
      </c>
      <c r="N353" s="1639">
        <f t="shared" si="3"/>
        <v>492755</v>
      </c>
      <c r="O353" s="1611"/>
    </row>
    <row r="354" spans="1:15" ht="15.5" hidden="1">
      <c r="A354" s="1298"/>
      <c r="B354" s="1244">
        <v>46098</v>
      </c>
      <c r="C354" s="1248"/>
      <c r="D354" s="1248"/>
      <c r="E354" s="1618"/>
      <c r="F354" s="1618"/>
      <c r="G354" s="1618"/>
      <c r="H354" s="1619">
        <f t="shared" si="4"/>
        <v>0</v>
      </c>
      <c r="I354" s="1249">
        <f t="shared" si="5"/>
        <v>0</v>
      </c>
      <c r="J354" s="1249">
        <f>みずほ!J354</f>
        <v>456671</v>
      </c>
      <c r="K354" s="1249">
        <f>三井住友!I354</f>
        <v>22589</v>
      </c>
      <c r="L354" s="1638">
        <f>paypay!H354</f>
        <v>11409</v>
      </c>
      <c r="M354" s="1638">
        <f>楽天!J354</f>
        <v>2086</v>
      </c>
      <c r="N354" s="1639">
        <f t="shared" si="3"/>
        <v>492755</v>
      </c>
      <c r="O354" s="1611"/>
    </row>
    <row r="355" spans="1:15" ht="15.5" hidden="1">
      <c r="A355" s="1298"/>
      <c r="B355" s="1244">
        <v>46099</v>
      </c>
      <c r="C355" s="1248"/>
      <c r="D355" s="1248"/>
      <c r="E355" s="1618"/>
      <c r="F355" s="1618"/>
      <c r="G355" s="1618"/>
      <c r="H355" s="1619">
        <f t="shared" si="4"/>
        <v>0</v>
      </c>
      <c r="I355" s="1249">
        <f t="shared" si="5"/>
        <v>0</v>
      </c>
      <c r="J355" s="1249">
        <f>みずほ!J355</f>
        <v>456671</v>
      </c>
      <c r="K355" s="1249">
        <f>三井住友!I355</f>
        <v>22589</v>
      </c>
      <c r="L355" s="1638">
        <f>paypay!H355</f>
        <v>11409</v>
      </c>
      <c r="M355" s="1638">
        <f>楽天!J355</f>
        <v>2086</v>
      </c>
      <c r="N355" s="1639">
        <f t="shared" si="3"/>
        <v>492755</v>
      </c>
      <c r="O355" s="1611"/>
    </row>
    <row r="356" spans="1:15" ht="15.5" hidden="1">
      <c r="A356" s="1298"/>
      <c r="B356" s="1244">
        <v>46100</v>
      </c>
      <c r="C356" s="1248"/>
      <c r="D356" s="1248"/>
      <c r="E356" s="1618"/>
      <c r="F356" s="1618"/>
      <c r="G356" s="1618"/>
      <c r="H356" s="1619">
        <f t="shared" si="4"/>
        <v>0</v>
      </c>
      <c r="I356" s="1249">
        <f t="shared" si="5"/>
        <v>0</v>
      </c>
      <c r="J356" s="1249">
        <f>みずほ!J356</f>
        <v>456671</v>
      </c>
      <c r="K356" s="1249">
        <f>三井住友!I356</f>
        <v>22589</v>
      </c>
      <c r="L356" s="1638">
        <f>paypay!H356</f>
        <v>9890</v>
      </c>
      <c r="M356" s="1638">
        <f>楽天!J356</f>
        <v>2086</v>
      </c>
      <c r="N356" s="1639">
        <f t="shared" si="3"/>
        <v>491236</v>
      </c>
      <c r="O356" s="1611"/>
    </row>
    <row r="357" spans="1:15" ht="15.5" hidden="1">
      <c r="A357" s="1298"/>
      <c r="B357" s="1244">
        <v>46101</v>
      </c>
      <c r="C357" s="1248"/>
      <c r="D357" s="1248"/>
      <c r="E357" s="1618"/>
      <c r="F357" s="1618"/>
      <c r="G357" s="1618"/>
      <c r="H357" s="1619">
        <f t="shared" si="4"/>
        <v>0</v>
      </c>
      <c r="I357" s="1249">
        <f t="shared" si="5"/>
        <v>0</v>
      </c>
      <c r="J357" s="1249">
        <f>みずほ!J357</f>
        <v>456671</v>
      </c>
      <c r="K357" s="1249">
        <f>三井住友!I357</f>
        <v>22589</v>
      </c>
      <c r="L357" s="1638">
        <f>paypay!H357</f>
        <v>9890</v>
      </c>
      <c r="M357" s="1638">
        <f>楽天!J357</f>
        <v>2086</v>
      </c>
      <c r="N357" s="1639">
        <f t="shared" si="3"/>
        <v>491236</v>
      </c>
      <c r="O357" s="1611"/>
    </row>
    <row r="358" spans="1:15" ht="15.5" hidden="1">
      <c r="A358" s="1298"/>
      <c r="B358" s="1244">
        <v>46102</v>
      </c>
      <c r="C358" s="1248"/>
      <c r="D358" s="1248"/>
      <c r="E358" s="1618"/>
      <c r="F358" s="1618"/>
      <c r="G358" s="1618"/>
      <c r="H358" s="1619">
        <f t="shared" si="4"/>
        <v>0</v>
      </c>
      <c r="I358" s="1249">
        <f t="shared" si="5"/>
        <v>0</v>
      </c>
      <c r="J358" s="1249">
        <f>みずほ!J358</f>
        <v>456671</v>
      </c>
      <c r="K358" s="1249">
        <f>三井住友!I358</f>
        <v>22589</v>
      </c>
      <c r="L358" s="1638">
        <f>paypay!H358</f>
        <v>9890</v>
      </c>
      <c r="M358" s="1638">
        <f>楽天!J358</f>
        <v>2086</v>
      </c>
      <c r="N358" s="1639">
        <f t="shared" si="3"/>
        <v>491236</v>
      </c>
      <c r="O358" s="1611"/>
    </row>
    <row r="359" spans="1:15" ht="15.5" hidden="1">
      <c r="A359" s="1298"/>
      <c r="B359" s="1244">
        <v>46103</v>
      </c>
      <c r="C359" s="1248"/>
      <c r="D359" s="1248"/>
      <c r="E359" s="1618"/>
      <c r="F359" s="1618"/>
      <c r="G359" s="1618"/>
      <c r="H359" s="1619">
        <f t="shared" si="4"/>
        <v>0</v>
      </c>
      <c r="I359" s="1249">
        <f t="shared" si="5"/>
        <v>0</v>
      </c>
      <c r="J359" s="1249">
        <f>みずほ!J359</f>
        <v>456671</v>
      </c>
      <c r="K359" s="1249">
        <f>三井住友!I359</f>
        <v>22589</v>
      </c>
      <c r="L359" s="1638">
        <f>paypay!H359</f>
        <v>9890</v>
      </c>
      <c r="M359" s="1638">
        <f>楽天!J359</f>
        <v>2086</v>
      </c>
      <c r="N359" s="1639">
        <f t="shared" si="3"/>
        <v>491236</v>
      </c>
      <c r="O359" s="1611"/>
    </row>
    <row r="360" spans="1:15" ht="15.5" hidden="1">
      <c r="A360" s="1298"/>
      <c r="B360" s="1244">
        <v>46104</v>
      </c>
      <c r="C360" s="1248"/>
      <c r="D360" s="1248"/>
      <c r="E360" s="1618"/>
      <c r="F360" s="1618"/>
      <c r="G360" s="1618"/>
      <c r="H360" s="1619">
        <f t="shared" si="4"/>
        <v>0</v>
      </c>
      <c r="I360" s="1249">
        <f t="shared" si="5"/>
        <v>0</v>
      </c>
      <c r="J360" s="1249">
        <f>みずほ!J360</f>
        <v>456671</v>
      </c>
      <c r="K360" s="1249">
        <f>三井住友!I360</f>
        <v>6337</v>
      </c>
      <c r="L360" s="1638">
        <f>paypay!H360</f>
        <v>8890</v>
      </c>
      <c r="M360" s="1638">
        <f>楽天!J360</f>
        <v>2086</v>
      </c>
      <c r="N360" s="1639">
        <f t="shared" si="3"/>
        <v>473984</v>
      </c>
      <c r="O360" s="1611"/>
    </row>
    <row r="361" spans="1:15" ht="15.5" hidden="1">
      <c r="A361" s="1298"/>
      <c r="B361" s="1244">
        <v>46105</v>
      </c>
      <c r="C361" s="1248"/>
      <c r="D361" s="1248"/>
      <c r="E361" s="1618"/>
      <c r="F361" s="1618"/>
      <c r="G361" s="1618"/>
      <c r="H361" s="1619">
        <f t="shared" si="4"/>
        <v>0</v>
      </c>
      <c r="I361" s="1249">
        <f t="shared" si="5"/>
        <v>0</v>
      </c>
      <c r="J361" s="1249">
        <f>みずほ!J361</f>
        <v>206671</v>
      </c>
      <c r="K361" s="1249">
        <f>三井住友!I361</f>
        <v>256337</v>
      </c>
      <c r="L361" s="1638">
        <f>paypay!H361</f>
        <v>8530</v>
      </c>
      <c r="M361" s="1638">
        <f>楽天!J361</f>
        <v>460109</v>
      </c>
      <c r="N361" s="1639">
        <f t="shared" si="3"/>
        <v>931647</v>
      </c>
      <c r="O361" s="1611"/>
    </row>
    <row r="362" spans="1:15" ht="15.5" hidden="1">
      <c r="A362" s="1298"/>
      <c r="B362" s="1244">
        <v>46106</v>
      </c>
      <c r="C362" s="1248"/>
      <c r="D362" s="1248"/>
      <c r="E362" s="1618"/>
      <c r="F362" s="1618"/>
      <c r="G362" s="1618"/>
      <c r="H362" s="1619">
        <f t="shared" si="4"/>
        <v>0</v>
      </c>
      <c r="I362" s="1249">
        <f t="shared" si="5"/>
        <v>0</v>
      </c>
      <c r="J362" s="1249">
        <f>みずほ!J362</f>
        <v>206671</v>
      </c>
      <c r="K362" s="1249">
        <f>三井住友!I362</f>
        <v>691337</v>
      </c>
      <c r="L362" s="1638">
        <f>paypay!H362</f>
        <v>14030</v>
      </c>
      <c r="M362" s="1638">
        <f>楽天!J362</f>
        <v>24964</v>
      </c>
      <c r="N362" s="1639">
        <f t="shared" si="3"/>
        <v>937002</v>
      </c>
      <c r="O362" s="1611"/>
    </row>
    <row r="363" spans="1:15" ht="15.5" hidden="1">
      <c r="A363" s="1298"/>
      <c r="B363" s="1244">
        <v>46107</v>
      </c>
      <c r="C363" s="1248"/>
      <c r="D363" s="1248"/>
      <c r="E363" s="1618"/>
      <c r="F363" s="1618"/>
      <c r="G363" s="1618"/>
      <c r="H363" s="1619">
        <f t="shared" si="4"/>
        <v>0</v>
      </c>
      <c r="I363" s="1249">
        <f t="shared" si="5"/>
        <v>0</v>
      </c>
      <c r="J363" s="1249">
        <f>みずほ!J363</f>
        <v>160671</v>
      </c>
      <c r="K363" s="1249">
        <f>三井住友!I363</f>
        <v>691337</v>
      </c>
      <c r="L363" s="1638">
        <f>paypay!H363</f>
        <v>14030</v>
      </c>
      <c r="M363" s="1638">
        <f>楽天!J363</f>
        <v>24964</v>
      </c>
      <c r="N363" s="1639">
        <f t="shared" si="3"/>
        <v>891002</v>
      </c>
      <c r="O363" s="1611"/>
    </row>
    <row r="364" spans="1:15" ht="15.5" hidden="1">
      <c r="A364" s="1298"/>
      <c r="B364" s="1244">
        <v>46108</v>
      </c>
      <c r="C364" s="1248"/>
      <c r="D364" s="1248"/>
      <c r="E364" s="1618"/>
      <c r="F364" s="1618"/>
      <c r="G364" s="1618"/>
      <c r="H364" s="1619">
        <f t="shared" si="4"/>
        <v>0</v>
      </c>
      <c r="I364" s="1249">
        <f t="shared" si="5"/>
        <v>0</v>
      </c>
      <c r="J364" s="1249">
        <f>みずほ!J364</f>
        <v>30684</v>
      </c>
      <c r="K364" s="1249">
        <f>三井住友!I364</f>
        <v>110842</v>
      </c>
      <c r="L364" s="1638">
        <f>paypay!H364</f>
        <v>4030</v>
      </c>
      <c r="M364" s="1638">
        <f>楽天!J364</f>
        <v>24964</v>
      </c>
      <c r="N364" s="1639">
        <f t="shared" si="3"/>
        <v>170520</v>
      </c>
      <c r="O364" s="1611"/>
    </row>
    <row r="365" spans="1:15" ht="15.5" hidden="1">
      <c r="A365" s="1298"/>
      <c r="B365" s="1244">
        <v>46109</v>
      </c>
      <c r="C365" s="1248"/>
      <c r="D365" s="1248"/>
      <c r="E365" s="1618"/>
      <c r="F365" s="1618"/>
      <c r="G365" s="1618"/>
      <c r="H365" s="1619">
        <f t="shared" si="4"/>
        <v>0</v>
      </c>
      <c r="I365" s="1249">
        <f t="shared" si="5"/>
        <v>0</v>
      </c>
      <c r="J365" s="1249">
        <f>みずほ!J365</f>
        <v>30684</v>
      </c>
      <c r="K365" s="1249">
        <f>三井住友!I365</f>
        <v>110842</v>
      </c>
      <c r="L365" s="1638">
        <f>paypay!H365</f>
        <v>4030</v>
      </c>
      <c r="M365" s="1638">
        <f>楽天!J365</f>
        <v>24964</v>
      </c>
      <c r="N365" s="1639">
        <f t="shared" si="3"/>
        <v>170520</v>
      </c>
      <c r="O365" s="1611"/>
    </row>
    <row r="366" spans="1:15" ht="15.5" hidden="1">
      <c r="A366" s="1298"/>
      <c r="B366" s="1244">
        <v>46110</v>
      </c>
      <c r="C366" s="1248"/>
      <c r="D366" s="1248"/>
      <c r="E366" s="1618"/>
      <c r="F366" s="1618"/>
      <c r="G366" s="1618"/>
      <c r="H366" s="1619">
        <f t="shared" si="4"/>
        <v>0</v>
      </c>
      <c r="I366" s="1249">
        <f t="shared" si="5"/>
        <v>0</v>
      </c>
      <c r="J366" s="1249">
        <f>みずほ!J366</f>
        <v>30684</v>
      </c>
      <c r="K366" s="1249">
        <f>三井住友!I366</f>
        <v>110842</v>
      </c>
      <c r="L366" s="1638">
        <f>paypay!H366</f>
        <v>4030</v>
      </c>
      <c r="M366" s="1638">
        <f>楽天!J366</f>
        <v>24964</v>
      </c>
      <c r="N366" s="1639">
        <f t="shared" si="3"/>
        <v>170520</v>
      </c>
      <c r="O366" s="1611"/>
    </row>
    <row r="367" spans="1:15" ht="15.5" hidden="1">
      <c r="A367" s="1298"/>
      <c r="B367" s="1244">
        <v>46111</v>
      </c>
      <c r="C367" s="1248"/>
      <c r="D367" s="1248"/>
      <c r="E367" s="1618"/>
      <c r="F367" s="1618"/>
      <c r="G367" s="1618"/>
      <c r="H367" s="1619">
        <f t="shared" si="4"/>
        <v>0</v>
      </c>
      <c r="I367" s="1249">
        <f t="shared" si="5"/>
        <v>0</v>
      </c>
      <c r="J367" s="1249">
        <f>みずほ!J367</f>
        <v>30684</v>
      </c>
      <c r="K367" s="1249">
        <f>三井住友!I367</f>
        <v>110842</v>
      </c>
      <c r="L367" s="1638">
        <f>paypay!H367</f>
        <v>2980</v>
      </c>
      <c r="M367" s="1638">
        <f>楽天!J367</f>
        <v>24964</v>
      </c>
      <c r="N367" s="1639">
        <f t="shared" si="3"/>
        <v>169470</v>
      </c>
      <c r="O367" s="1611"/>
    </row>
    <row r="368" spans="1:15" ht="15.5" hidden="1">
      <c r="A368" s="1298"/>
      <c r="B368" s="1259">
        <v>46112</v>
      </c>
      <c r="C368" s="1263"/>
      <c r="D368" s="1263"/>
      <c r="E368" s="1622"/>
      <c r="F368" s="1622"/>
      <c r="G368" s="1622"/>
      <c r="H368" s="1623">
        <f t="shared" si="4"/>
        <v>0</v>
      </c>
      <c r="I368" s="1264">
        <f t="shared" si="5"/>
        <v>0</v>
      </c>
      <c r="J368" s="1264">
        <f>みずほ!J368</f>
        <v>30684</v>
      </c>
      <c r="K368" s="1249">
        <f>三井住友!I368</f>
        <v>110842</v>
      </c>
      <c r="L368" s="1641">
        <f>paypay!H368</f>
        <v>2980</v>
      </c>
      <c r="M368" s="1641">
        <f>楽天!J368</f>
        <v>24976</v>
      </c>
      <c r="N368" s="1642">
        <f t="shared" si="3"/>
        <v>169482</v>
      </c>
      <c r="O368" s="1611"/>
    </row>
    <row r="369" spans="1:15" ht="15.5">
      <c r="A369" s="1298"/>
      <c r="B369" s="1244">
        <v>46113</v>
      </c>
      <c r="C369" s="1248"/>
      <c r="D369" s="1248"/>
      <c r="E369" s="1618"/>
      <c r="F369" s="1618"/>
      <c r="G369" s="1618"/>
      <c r="H369" s="1619">
        <f t="shared" si="4"/>
        <v>0</v>
      </c>
      <c r="I369" s="1249">
        <f t="shared" si="5"/>
        <v>0</v>
      </c>
      <c r="J369" s="1249">
        <f>みずほ!J369</f>
        <v>30684</v>
      </c>
      <c r="K369" s="1625">
        <f>三井住友!I369</f>
        <v>110842</v>
      </c>
      <c r="L369" s="1638">
        <f>paypay!H369</f>
        <v>2980</v>
      </c>
      <c r="M369" s="1638">
        <f>楽天!J369</f>
        <v>24976</v>
      </c>
      <c r="N369" s="1639">
        <f t="shared" si="3"/>
        <v>169482</v>
      </c>
      <c r="O369" s="1611"/>
    </row>
    <row r="370" spans="1:15" ht="15.5">
      <c r="A370" s="1298"/>
      <c r="B370" s="1244">
        <v>46114</v>
      </c>
      <c r="C370" s="1248"/>
      <c r="D370" s="1248"/>
      <c r="E370" s="1618"/>
      <c r="F370" s="1618"/>
      <c r="G370" s="1618"/>
      <c r="H370" s="1619">
        <f t="shared" si="4"/>
        <v>0</v>
      </c>
      <c r="I370" s="1249">
        <f t="shared" si="5"/>
        <v>0</v>
      </c>
      <c r="J370" s="1249">
        <f>みずほ!J370</f>
        <v>30684</v>
      </c>
      <c r="K370" s="1249">
        <f>三井住友!I370</f>
        <v>110842</v>
      </c>
      <c r="L370" s="1638">
        <f>paypay!H370</f>
        <v>2660</v>
      </c>
      <c r="M370" s="1638">
        <f>楽天!J370</f>
        <v>24976</v>
      </c>
      <c r="N370" s="1639">
        <f t="shared" si="3"/>
        <v>169162</v>
      </c>
      <c r="O370" s="1611"/>
    </row>
    <row r="371" spans="1:15" ht="15.5">
      <c r="A371" s="1298"/>
      <c r="B371" s="1244">
        <v>46115</v>
      </c>
      <c r="C371" s="1248"/>
      <c r="D371" s="1248"/>
      <c r="E371" s="1618"/>
      <c r="F371" s="1618"/>
      <c r="G371" s="1618"/>
      <c r="H371" s="1619">
        <f t="shared" si="4"/>
        <v>0</v>
      </c>
      <c r="I371" s="1249">
        <f t="shared" si="5"/>
        <v>0</v>
      </c>
      <c r="J371" s="1249">
        <f>みずほ!J371</f>
        <v>30684</v>
      </c>
      <c r="K371" s="1249">
        <f>三井住友!I371</f>
        <v>110842</v>
      </c>
      <c r="L371" s="1638">
        <f>paypay!H371</f>
        <v>2460</v>
      </c>
      <c r="M371" s="1638">
        <f>楽天!J371</f>
        <v>24976</v>
      </c>
      <c r="N371" s="1639">
        <f t="shared" si="3"/>
        <v>168962</v>
      </c>
      <c r="O371" s="1611"/>
    </row>
    <row r="372" spans="1:15" ht="15.5">
      <c r="A372" s="1298"/>
      <c r="B372" s="1244">
        <v>46116</v>
      </c>
      <c r="C372" s="1248"/>
      <c r="D372" s="1248"/>
      <c r="E372" s="1618"/>
      <c r="F372" s="1618"/>
      <c r="G372" s="1618"/>
      <c r="H372" s="1619">
        <f t="shared" si="4"/>
        <v>0</v>
      </c>
      <c r="I372" s="1249">
        <f t="shared" si="5"/>
        <v>0</v>
      </c>
      <c r="J372" s="1249">
        <f>みずほ!J372</f>
        <v>30684</v>
      </c>
      <c r="K372" s="1249">
        <f>三井住友!I372</f>
        <v>110842</v>
      </c>
      <c r="L372" s="1638">
        <f>paypay!H372</f>
        <v>3020</v>
      </c>
      <c r="M372" s="1638">
        <f>楽天!J372</f>
        <v>24976</v>
      </c>
      <c r="N372" s="1639">
        <f t="shared" si="3"/>
        <v>169522</v>
      </c>
      <c r="O372" s="1611"/>
    </row>
    <row r="373" spans="1:15" ht="15.5">
      <c r="A373" s="1298"/>
      <c r="B373" s="1244">
        <v>46117</v>
      </c>
      <c r="C373" s="1248"/>
      <c r="D373" s="1248"/>
      <c r="E373" s="1618"/>
      <c r="F373" s="1618"/>
      <c r="G373" s="1618"/>
      <c r="H373" s="1619">
        <f t="shared" si="4"/>
        <v>0</v>
      </c>
      <c r="I373" s="1249">
        <f t="shared" si="5"/>
        <v>0</v>
      </c>
      <c r="J373" s="1249">
        <f>みずほ!J373</f>
        <v>30684</v>
      </c>
      <c r="K373" s="1249">
        <f>三井住友!I373</f>
        <v>110842</v>
      </c>
      <c r="L373" s="1638">
        <f>paypay!H373</f>
        <v>3020</v>
      </c>
      <c r="M373" s="1638">
        <f>楽天!J373</f>
        <v>24976</v>
      </c>
      <c r="N373" s="1639">
        <f t="shared" si="3"/>
        <v>169522</v>
      </c>
      <c r="O373" s="1611"/>
    </row>
    <row r="374" spans="1:15" ht="15.5">
      <c r="A374" s="1298"/>
      <c r="B374" s="1244">
        <v>46118</v>
      </c>
      <c r="C374" s="1248"/>
      <c r="D374" s="1248"/>
      <c r="E374" s="1618"/>
      <c r="F374" s="1618"/>
      <c r="G374" s="1618"/>
      <c r="H374" s="1619">
        <f t="shared" si="4"/>
        <v>0</v>
      </c>
      <c r="I374" s="1249">
        <f t="shared" si="5"/>
        <v>0</v>
      </c>
      <c r="J374" s="1249">
        <f>みずほ!J374</f>
        <v>30684</v>
      </c>
      <c r="K374" s="1249">
        <f>三井住友!I374</f>
        <v>117205</v>
      </c>
      <c r="L374" s="1638">
        <f>paypay!H374</f>
        <v>3020</v>
      </c>
      <c r="M374" s="1638">
        <f>楽天!J374</f>
        <v>10726</v>
      </c>
      <c r="N374" s="1639">
        <f t="shared" si="3"/>
        <v>161635</v>
      </c>
      <c r="O374" s="1611"/>
    </row>
    <row r="375" spans="1:15" ht="15.5">
      <c r="A375" s="1298"/>
      <c r="B375" s="1244">
        <v>46119</v>
      </c>
      <c r="C375" s="1248"/>
      <c r="D375" s="1248"/>
      <c r="E375" s="1618"/>
      <c r="F375" s="1618"/>
      <c r="G375" s="1618"/>
      <c r="H375" s="1619">
        <f t="shared" si="4"/>
        <v>0</v>
      </c>
      <c r="I375" s="1249">
        <f t="shared" si="5"/>
        <v>0</v>
      </c>
      <c r="J375" s="1249">
        <f>みずほ!J375</f>
        <v>30684</v>
      </c>
      <c r="K375" s="1249">
        <f>三井住友!I375</f>
        <v>47205</v>
      </c>
      <c r="L375" s="1638">
        <f>paypay!H375</f>
        <v>1780</v>
      </c>
      <c r="M375" s="1638">
        <f>楽天!J375</f>
        <v>25476</v>
      </c>
      <c r="N375" s="1639">
        <f t="shared" si="3"/>
        <v>105145</v>
      </c>
      <c r="O375" s="1611"/>
    </row>
    <row r="376" spans="1:15" ht="15.5">
      <c r="A376" s="1298"/>
      <c r="B376" s="1244">
        <v>46120</v>
      </c>
      <c r="C376" s="1248"/>
      <c r="D376" s="1248"/>
      <c r="E376" s="1618"/>
      <c r="F376" s="1618"/>
      <c r="G376" s="1618"/>
      <c r="H376" s="1619">
        <f t="shared" si="4"/>
        <v>0</v>
      </c>
      <c r="I376" s="1249">
        <f t="shared" si="5"/>
        <v>0</v>
      </c>
      <c r="J376" s="1249">
        <f>みずほ!J376</f>
        <v>30684</v>
      </c>
      <c r="K376" s="1249">
        <f>三井住友!I376</f>
        <v>47205</v>
      </c>
      <c r="L376" s="1638">
        <f>paypay!H376</f>
        <v>930</v>
      </c>
      <c r="M376" s="1638">
        <f>楽天!J376</f>
        <v>25476</v>
      </c>
      <c r="N376" s="1639">
        <f t="shared" si="3"/>
        <v>104295</v>
      </c>
      <c r="O376" s="1611"/>
    </row>
    <row r="377" spans="1:15" ht="15.5">
      <c r="A377" s="1298"/>
      <c r="B377" s="1244">
        <v>46121</v>
      </c>
      <c r="C377" s="1248"/>
      <c r="D377" s="1248"/>
      <c r="E377" s="1618"/>
      <c r="F377" s="1618"/>
      <c r="G377" s="1618"/>
      <c r="H377" s="1619">
        <f t="shared" si="4"/>
        <v>0</v>
      </c>
      <c r="I377" s="1249">
        <f t="shared" si="5"/>
        <v>0</v>
      </c>
      <c r="J377" s="1249">
        <f>みずほ!J377</f>
        <v>30684</v>
      </c>
      <c r="K377" s="1249">
        <f>三井住友!I377</f>
        <v>47205</v>
      </c>
      <c r="L377" s="1638">
        <f>paypay!H377</f>
        <v>30</v>
      </c>
      <c r="M377" s="1638">
        <f>楽天!J377</f>
        <v>25476</v>
      </c>
      <c r="N377" s="1639">
        <f t="shared" si="3"/>
        <v>103395</v>
      </c>
      <c r="O377" s="1611"/>
    </row>
    <row r="378" spans="1:15" ht="15.5">
      <c r="A378" s="1298"/>
      <c r="B378" s="1244">
        <v>46122</v>
      </c>
      <c r="C378" s="1248"/>
      <c r="D378" s="1248"/>
      <c r="E378" s="1618"/>
      <c r="F378" s="1618"/>
      <c r="G378" s="1618"/>
      <c r="H378" s="1619">
        <f t="shared" si="4"/>
        <v>0</v>
      </c>
      <c r="I378" s="1249">
        <f t="shared" si="5"/>
        <v>0</v>
      </c>
      <c r="J378" s="1249">
        <f>みずほ!J378</f>
        <v>30684</v>
      </c>
      <c r="K378" s="1249">
        <f>三井住友!I378</f>
        <v>47205</v>
      </c>
      <c r="L378" s="1638">
        <f>paypay!H378</f>
        <v>30</v>
      </c>
      <c r="M378" s="1638">
        <f>楽天!J378</f>
        <v>25476</v>
      </c>
      <c r="N378" s="1639">
        <f t="shared" si="3"/>
        <v>103395</v>
      </c>
      <c r="O378" s="1611"/>
    </row>
    <row r="379" spans="1:15" ht="15.5">
      <c r="A379" s="1298"/>
      <c r="B379" s="1244">
        <v>46123</v>
      </c>
      <c r="C379" s="1248"/>
      <c r="D379" s="1248"/>
      <c r="E379" s="1618"/>
      <c r="F379" s="1618"/>
      <c r="G379" s="1618"/>
      <c r="H379" s="1619">
        <f t="shared" si="4"/>
        <v>0</v>
      </c>
      <c r="I379" s="1249">
        <f t="shared" si="5"/>
        <v>0</v>
      </c>
      <c r="J379" s="1249">
        <f>みずほ!J379</f>
        <v>30684</v>
      </c>
      <c r="K379" s="1249">
        <f>三井住友!I379</f>
        <v>47205</v>
      </c>
      <c r="L379" s="1638">
        <f>paypay!H379</f>
        <v>30</v>
      </c>
      <c r="M379" s="1638">
        <f>楽天!J379</f>
        <v>25476</v>
      </c>
      <c r="N379" s="1639">
        <f t="shared" si="3"/>
        <v>103395</v>
      </c>
      <c r="O379" s="1611"/>
    </row>
    <row r="380" spans="1:15" ht="15.5">
      <c r="A380" s="1298"/>
      <c r="B380" s="1244">
        <v>46124</v>
      </c>
      <c r="C380" s="1248"/>
      <c r="D380" s="1248"/>
      <c r="E380" s="1618"/>
      <c r="F380" s="1618"/>
      <c r="G380" s="1618"/>
      <c r="H380" s="1619">
        <f t="shared" si="4"/>
        <v>0</v>
      </c>
      <c r="I380" s="1249">
        <f t="shared" si="5"/>
        <v>0</v>
      </c>
      <c r="J380" s="1249">
        <f>みずほ!J380</f>
        <v>30684</v>
      </c>
      <c r="K380" s="1249">
        <f>三井住友!I380</f>
        <v>47205</v>
      </c>
      <c r="L380" s="1638">
        <f>paypay!H380</f>
        <v>3830</v>
      </c>
      <c r="M380" s="1638">
        <f>楽天!J380</f>
        <v>25476</v>
      </c>
      <c r="N380" s="1639">
        <f t="shared" si="3"/>
        <v>107195</v>
      </c>
      <c r="O380" s="1611"/>
    </row>
    <row r="381" spans="1:15" ht="15.5">
      <c r="A381" s="1298"/>
      <c r="B381" s="1244">
        <v>46125</v>
      </c>
      <c r="C381" s="1248"/>
      <c r="D381" s="1248"/>
      <c r="E381" s="1618"/>
      <c r="F381" s="1618"/>
      <c r="G381" s="1618"/>
      <c r="H381" s="1619">
        <f t="shared" si="4"/>
        <v>0</v>
      </c>
      <c r="I381" s="1249">
        <f t="shared" si="5"/>
        <v>0</v>
      </c>
      <c r="J381" s="1249">
        <f>みずほ!J381</f>
        <v>30684</v>
      </c>
      <c r="K381" s="1249">
        <f>三井住友!I381</f>
        <v>47205</v>
      </c>
      <c r="L381" s="1638">
        <f>paypay!H381</f>
        <v>3830</v>
      </c>
      <c r="M381" s="1638">
        <f>楽天!J381</f>
        <v>25476</v>
      </c>
      <c r="N381" s="1639">
        <f t="shared" si="3"/>
        <v>107195</v>
      </c>
      <c r="O381" s="1611"/>
    </row>
    <row r="382" spans="1:15" ht="15.5">
      <c r="A382" s="1298"/>
      <c r="B382" s="1244">
        <v>46126</v>
      </c>
      <c r="C382" s="1248"/>
      <c r="D382" s="1248"/>
      <c r="E382" s="1618"/>
      <c r="F382" s="1618"/>
      <c r="G382" s="1618"/>
      <c r="H382" s="1619">
        <f t="shared" si="4"/>
        <v>0</v>
      </c>
      <c r="I382" s="1249">
        <f t="shared" si="5"/>
        <v>0</v>
      </c>
      <c r="J382" s="1249">
        <f>みずほ!J382</f>
        <v>30684</v>
      </c>
      <c r="K382" s="1249">
        <f>三井住友!I382</f>
        <v>47205</v>
      </c>
      <c r="L382" s="1638">
        <f>paypay!H382</f>
        <v>5530</v>
      </c>
      <c r="M382" s="1638">
        <f>楽天!J382</f>
        <v>25476</v>
      </c>
      <c r="N382" s="1639">
        <f t="shared" si="3"/>
        <v>108895</v>
      </c>
      <c r="O382" s="1611"/>
    </row>
    <row r="383" spans="1:15" ht="15.5">
      <c r="A383" s="1298"/>
      <c r="B383" s="1244">
        <v>46127</v>
      </c>
      <c r="C383" s="1248"/>
      <c r="D383" s="1248"/>
      <c r="E383" s="1618"/>
      <c r="F383" s="1618"/>
      <c r="G383" s="1618"/>
      <c r="H383" s="1619">
        <f t="shared" si="4"/>
        <v>0</v>
      </c>
      <c r="I383" s="1249">
        <f t="shared" si="5"/>
        <v>0</v>
      </c>
      <c r="J383" s="1249">
        <f>みずほ!J383</f>
        <v>335</v>
      </c>
      <c r="K383" s="1249">
        <f>三井住友!I383</f>
        <v>16205</v>
      </c>
      <c r="L383" s="1638">
        <f>paypay!H383</f>
        <v>4530</v>
      </c>
      <c r="M383" s="1638">
        <f>楽天!J383</f>
        <v>28156</v>
      </c>
      <c r="N383" s="1639">
        <f t="shared" si="3"/>
        <v>49226</v>
      </c>
      <c r="O383" s="1611"/>
    </row>
    <row r="384" spans="1:15" ht="15.5">
      <c r="A384" s="1298"/>
      <c r="B384" s="1244">
        <v>46128</v>
      </c>
      <c r="C384" s="1248"/>
      <c r="D384" s="1248"/>
      <c r="E384" s="1618"/>
      <c r="F384" s="1618"/>
      <c r="G384" s="1618"/>
      <c r="H384" s="1619">
        <f t="shared" si="4"/>
        <v>0</v>
      </c>
      <c r="I384" s="1249">
        <f t="shared" si="5"/>
        <v>0</v>
      </c>
      <c r="J384" s="1249">
        <f>みずほ!J384</f>
        <v>335</v>
      </c>
      <c r="K384" s="1249">
        <f>三井住友!I384</f>
        <v>16205</v>
      </c>
      <c r="L384" s="1638">
        <f>paypay!H384</f>
        <v>4230</v>
      </c>
      <c r="M384" s="1638">
        <f>楽天!J384</f>
        <v>28156</v>
      </c>
      <c r="N384" s="1639">
        <f t="shared" si="3"/>
        <v>48926</v>
      </c>
      <c r="O384" s="1611"/>
    </row>
    <row r="385" spans="1:15" ht="15.5">
      <c r="A385" s="1298"/>
      <c r="B385" s="1244">
        <v>46129</v>
      </c>
      <c r="C385" s="1248"/>
      <c r="D385" s="1248"/>
      <c r="E385" s="1618"/>
      <c r="F385" s="1618"/>
      <c r="G385" s="1618"/>
      <c r="H385" s="1619">
        <f t="shared" si="4"/>
        <v>0</v>
      </c>
      <c r="I385" s="1249">
        <f t="shared" si="5"/>
        <v>0</v>
      </c>
      <c r="J385" s="1249">
        <f>みずほ!J385</f>
        <v>335</v>
      </c>
      <c r="K385" s="1249">
        <f>三井住友!I385</f>
        <v>16205</v>
      </c>
      <c r="L385" s="1638">
        <f>paypay!H385</f>
        <v>4230</v>
      </c>
      <c r="M385" s="1638">
        <f>楽天!J385</f>
        <v>28156</v>
      </c>
      <c r="N385" s="1639">
        <f t="shared" si="3"/>
        <v>48926</v>
      </c>
      <c r="O385" s="1611"/>
    </row>
    <row r="386" spans="1:15" ht="15.5">
      <c r="A386" s="1298"/>
      <c r="B386" s="1244">
        <v>46130</v>
      </c>
      <c r="C386" s="1248"/>
      <c r="D386" s="1248"/>
      <c r="E386" s="1618"/>
      <c r="F386" s="1618"/>
      <c r="G386" s="1618"/>
      <c r="H386" s="1619">
        <f t="shared" si="4"/>
        <v>0</v>
      </c>
      <c r="I386" s="1249">
        <f t="shared" si="5"/>
        <v>0</v>
      </c>
      <c r="J386" s="1249">
        <f>みずほ!J386</f>
        <v>335</v>
      </c>
      <c r="K386" s="1249">
        <f>三井住友!I386</f>
        <v>16205</v>
      </c>
      <c r="L386" s="1638">
        <f>paypay!H386</f>
        <v>875</v>
      </c>
      <c r="M386" s="1638">
        <f>楽天!J386</f>
        <v>28156</v>
      </c>
      <c r="N386" s="1639">
        <f t="shared" si="3"/>
        <v>45571</v>
      </c>
      <c r="O386" s="1611"/>
    </row>
    <row r="387" spans="1:15" ht="15.5">
      <c r="A387" s="1298"/>
      <c r="B387" s="1244">
        <v>46131</v>
      </c>
      <c r="C387" s="1248"/>
      <c r="D387" s="1248"/>
      <c r="E387" s="1618"/>
      <c r="F387" s="1618"/>
      <c r="G387" s="1618"/>
      <c r="H387" s="1619">
        <f t="shared" si="4"/>
        <v>0</v>
      </c>
      <c r="I387" s="1249">
        <f t="shared" si="5"/>
        <v>0</v>
      </c>
      <c r="J387" s="1249">
        <f>みずほ!J387</f>
        <v>335</v>
      </c>
      <c r="K387" s="1249">
        <f>三井住友!I387</f>
        <v>16205</v>
      </c>
      <c r="L387" s="1638">
        <f>paypay!H387</f>
        <v>875</v>
      </c>
      <c r="M387" s="1638">
        <f>楽天!J387</f>
        <v>28156</v>
      </c>
      <c r="N387" s="1639">
        <f t="shared" si="3"/>
        <v>45571</v>
      </c>
      <c r="O387" s="1611"/>
    </row>
    <row r="388" spans="1:15" ht="15.5">
      <c r="A388" s="1298"/>
      <c r="B388" s="1244">
        <v>46132</v>
      </c>
      <c r="C388" s="1248"/>
      <c r="D388" s="1248"/>
      <c r="E388" s="1618"/>
      <c r="F388" s="1618"/>
      <c r="G388" s="1618"/>
      <c r="H388" s="1619">
        <f t="shared" si="4"/>
        <v>0</v>
      </c>
      <c r="I388" s="1249">
        <f t="shared" si="5"/>
        <v>0</v>
      </c>
      <c r="J388" s="1249">
        <f>みずほ!J388</f>
        <v>335</v>
      </c>
      <c r="K388" s="1249">
        <f>三井住友!I388</f>
        <v>16205</v>
      </c>
      <c r="L388" s="1638">
        <f>paypay!H388</f>
        <v>725</v>
      </c>
      <c r="M388" s="1638">
        <f>楽天!J388</f>
        <v>28156</v>
      </c>
      <c r="N388" s="1639">
        <f t="shared" si="3"/>
        <v>45421</v>
      </c>
      <c r="O388" s="1611"/>
    </row>
    <row r="389" spans="1:15" ht="15.5">
      <c r="A389" s="1298"/>
      <c r="B389" s="1244">
        <v>46133</v>
      </c>
      <c r="C389" s="1248"/>
      <c r="D389" s="1248"/>
      <c r="E389" s="1618"/>
      <c r="F389" s="1618"/>
      <c r="G389" s="1618"/>
      <c r="H389" s="1619">
        <f t="shared" si="4"/>
        <v>0</v>
      </c>
      <c r="I389" s="1249">
        <f t="shared" si="5"/>
        <v>0</v>
      </c>
      <c r="J389" s="1249">
        <f>みずほ!J389</f>
        <v>335</v>
      </c>
      <c r="K389" s="1249">
        <f>三井住友!I389</f>
        <v>16205</v>
      </c>
      <c r="L389" s="1638">
        <f>paypay!H389</f>
        <v>725</v>
      </c>
      <c r="M389" s="1638">
        <f>楽天!J389</f>
        <v>28156</v>
      </c>
      <c r="N389" s="1639">
        <f t="shared" si="3"/>
        <v>45421</v>
      </c>
      <c r="O389" s="1611"/>
    </row>
    <row r="390" spans="1:15" ht="15.5">
      <c r="A390" s="1298"/>
      <c r="B390" s="1244">
        <v>46134</v>
      </c>
      <c r="C390" s="1248"/>
      <c r="D390" s="1248"/>
      <c r="E390" s="1618"/>
      <c r="F390" s="1618"/>
      <c r="G390" s="1618"/>
      <c r="H390" s="1619">
        <f t="shared" si="4"/>
        <v>0</v>
      </c>
      <c r="I390" s="1249">
        <f t="shared" si="5"/>
        <v>0</v>
      </c>
      <c r="J390" s="1249">
        <f>みずほ!J390</f>
        <v>335</v>
      </c>
      <c r="K390" s="1249">
        <f>三井住友!I390</f>
        <v>16205</v>
      </c>
      <c r="L390" s="1638">
        <f>paypay!H390</f>
        <v>725</v>
      </c>
      <c r="M390" s="1638">
        <f>楽天!J390</f>
        <v>28156</v>
      </c>
      <c r="N390" s="1639">
        <f t="shared" si="3"/>
        <v>45421</v>
      </c>
      <c r="O390" s="1611"/>
    </row>
    <row r="391" spans="1:15" ht="15.5">
      <c r="A391" s="1298"/>
      <c r="B391" s="1244">
        <v>46135</v>
      </c>
      <c r="C391" s="1248"/>
      <c r="D391" s="1248"/>
      <c r="E391" s="1618"/>
      <c r="F391" s="1618"/>
      <c r="G391" s="1618"/>
      <c r="H391" s="1619">
        <f t="shared" si="4"/>
        <v>0</v>
      </c>
      <c r="I391" s="1249">
        <f t="shared" si="5"/>
        <v>0</v>
      </c>
      <c r="J391" s="1249">
        <f>みずほ!J391</f>
        <v>335</v>
      </c>
      <c r="K391" s="1249">
        <f>三井住友!I391</f>
        <v>16205</v>
      </c>
      <c r="L391" s="1638">
        <f>paypay!H391</f>
        <v>725</v>
      </c>
      <c r="M391" s="1638">
        <f>楽天!J391</f>
        <v>28156</v>
      </c>
      <c r="N391" s="1639">
        <f t="shared" si="3"/>
        <v>45421</v>
      </c>
      <c r="O391" s="1611"/>
    </row>
    <row r="392" spans="1:15" ht="15.5">
      <c r="A392" s="1298"/>
      <c r="B392" s="1244">
        <v>46136</v>
      </c>
      <c r="C392" s="1248"/>
      <c r="D392" s="1248"/>
      <c r="E392" s="1618"/>
      <c r="F392" s="1618"/>
      <c r="G392" s="1618"/>
      <c r="H392" s="1619">
        <f t="shared" si="4"/>
        <v>0</v>
      </c>
      <c r="I392" s="1249">
        <f t="shared" si="5"/>
        <v>0</v>
      </c>
      <c r="J392" s="1249">
        <f>みずほ!J392</f>
        <v>155335</v>
      </c>
      <c r="K392" s="1249">
        <f>三井住友!I392</f>
        <v>466205</v>
      </c>
      <c r="L392" s="1638">
        <f>paypay!H392</f>
        <v>9825</v>
      </c>
      <c r="M392" s="1638">
        <f>楽天!J392</f>
        <v>8011</v>
      </c>
      <c r="N392" s="1639">
        <f t="shared" si="3"/>
        <v>639376</v>
      </c>
      <c r="O392" s="1611"/>
    </row>
    <row r="393" spans="1:15" ht="15.5">
      <c r="A393" s="1298"/>
      <c r="B393" s="1244">
        <v>46137</v>
      </c>
      <c r="C393" s="1248"/>
      <c r="D393" s="1248"/>
      <c r="E393" s="1618"/>
      <c r="F393" s="1618"/>
      <c r="G393" s="1618"/>
      <c r="H393" s="1619">
        <f t="shared" si="4"/>
        <v>0</v>
      </c>
      <c r="I393" s="1249">
        <f t="shared" si="5"/>
        <v>0</v>
      </c>
      <c r="J393" s="1249">
        <f>みずほ!J393</f>
        <v>152995</v>
      </c>
      <c r="K393" s="1249">
        <f>三井住友!I393</f>
        <v>471205</v>
      </c>
      <c r="L393" s="1638">
        <f>paypay!H393</f>
        <v>7405</v>
      </c>
      <c r="M393" s="1638">
        <f>楽天!J393</f>
        <v>8011</v>
      </c>
      <c r="N393" s="1639">
        <f t="shared" si="3"/>
        <v>639616</v>
      </c>
      <c r="O393" s="1611"/>
    </row>
    <row r="394" spans="1:15" ht="15.5">
      <c r="A394" s="1298"/>
      <c r="B394" s="1244">
        <v>46138</v>
      </c>
      <c r="C394" s="1248"/>
      <c r="D394" s="1248"/>
      <c r="E394" s="1618"/>
      <c r="F394" s="1618"/>
      <c r="G394" s="1618"/>
      <c r="H394" s="1619">
        <f t="shared" si="4"/>
        <v>0</v>
      </c>
      <c r="I394" s="1249">
        <f t="shared" si="5"/>
        <v>0</v>
      </c>
      <c r="J394" s="1249">
        <f>みずほ!J394</f>
        <v>129995</v>
      </c>
      <c r="K394" s="1249">
        <f>三井住友!I394</f>
        <v>471205</v>
      </c>
      <c r="L394" s="1638">
        <f>paypay!H394</f>
        <v>4728</v>
      </c>
      <c r="M394" s="1638">
        <f>楽天!J394</f>
        <v>8011</v>
      </c>
      <c r="N394" s="1639">
        <f t="shared" si="3"/>
        <v>613939</v>
      </c>
      <c r="O394" s="1611"/>
    </row>
    <row r="395" spans="1:15" ht="15.5">
      <c r="A395" s="1298"/>
      <c r="B395" s="1244">
        <v>46139</v>
      </c>
      <c r="C395" s="1248"/>
      <c r="D395" s="1248"/>
      <c r="E395" s="1618"/>
      <c r="F395" s="1618"/>
      <c r="G395" s="1618"/>
      <c r="H395" s="1619">
        <f t="shared" si="4"/>
        <v>0</v>
      </c>
      <c r="I395" s="1249">
        <f t="shared" si="5"/>
        <v>0</v>
      </c>
      <c r="J395" s="1249">
        <f>みずほ!J395</f>
        <v>8</v>
      </c>
      <c r="K395" s="1249">
        <f>三井住友!I395</f>
        <v>11909</v>
      </c>
      <c r="L395" s="1638">
        <f>paypay!H395</f>
        <v>3418</v>
      </c>
      <c r="M395" s="1638">
        <f>楽天!J395</f>
        <v>10351</v>
      </c>
      <c r="N395" s="1639">
        <f t="shared" si="3"/>
        <v>25686</v>
      </c>
      <c r="O395" s="1611"/>
    </row>
    <row r="396" spans="1:15" ht="15.5">
      <c r="A396" s="1298"/>
      <c r="B396" s="1244">
        <v>46140</v>
      </c>
      <c r="C396" s="1248"/>
      <c r="D396" s="1248"/>
      <c r="E396" s="1618"/>
      <c r="F396" s="1618"/>
      <c r="G396" s="1618"/>
      <c r="H396" s="1619">
        <f t="shared" si="4"/>
        <v>0</v>
      </c>
      <c r="I396" s="1249">
        <f t="shared" si="5"/>
        <v>0</v>
      </c>
      <c r="J396" s="1249">
        <f>みずほ!J396</f>
        <v>8</v>
      </c>
      <c r="K396" s="1249">
        <f>三井住友!I396</f>
        <v>909</v>
      </c>
      <c r="L396" s="1638">
        <f>paypay!H396</f>
        <v>3168</v>
      </c>
      <c r="M396" s="1638">
        <f>楽天!J396</f>
        <v>15159</v>
      </c>
      <c r="N396" s="1639">
        <f t="shared" si="3"/>
        <v>19244</v>
      </c>
      <c r="O396" s="1611"/>
    </row>
    <row r="397" spans="1:15" ht="15.5">
      <c r="A397" s="1298"/>
      <c r="B397" s="1244">
        <v>46141</v>
      </c>
      <c r="C397" s="1248"/>
      <c r="D397" s="1248"/>
      <c r="E397" s="1618"/>
      <c r="F397" s="1618"/>
      <c r="G397" s="1618"/>
      <c r="H397" s="1619">
        <f t="shared" si="4"/>
        <v>0</v>
      </c>
      <c r="I397" s="1249">
        <f t="shared" si="5"/>
        <v>0</v>
      </c>
      <c r="J397" s="1249">
        <f>みずほ!J397</f>
        <v>8</v>
      </c>
      <c r="K397" s="1249">
        <f>三井住友!I397</f>
        <v>909</v>
      </c>
      <c r="L397" s="1638">
        <f>paypay!H397</f>
        <v>1773</v>
      </c>
      <c r="M397" s="1638">
        <f>楽天!J397</f>
        <v>14</v>
      </c>
      <c r="N397" s="1639">
        <f t="shared" si="3"/>
        <v>2704</v>
      </c>
      <c r="O397" s="1611"/>
    </row>
    <row r="398" spans="1:15" ht="15.5">
      <c r="A398" s="1298"/>
      <c r="B398" s="1259">
        <v>46142</v>
      </c>
      <c r="C398" s="1263"/>
      <c r="D398" s="1263"/>
      <c r="E398" s="1622"/>
      <c r="F398" s="1622"/>
      <c r="G398" s="1622"/>
      <c r="H398" s="1623">
        <f t="shared" si="4"/>
        <v>0</v>
      </c>
      <c r="I398" s="1264">
        <f t="shared" si="5"/>
        <v>0</v>
      </c>
      <c r="J398" s="1264">
        <f>みずほ!J398</f>
        <v>8</v>
      </c>
      <c r="K398" s="1264">
        <f>三井住友!I398</f>
        <v>909</v>
      </c>
      <c r="L398" s="1641">
        <f>paypay!H398</f>
        <v>273</v>
      </c>
      <c r="M398" s="1638">
        <f>楽天!J398</f>
        <v>14</v>
      </c>
      <c r="N398" s="1639">
        <f t="shared" si="3"/>
        <v>1204</v>
      </c>
      <c r="O398" s="1611"/>
    </row>
    <row r="399" spans="1:15" ht="15.5">
      <c r="A399" s="1298"/>
      <c r="B399" s="1244">
        <v>46143</v>
      </c>
      <c r="C399" s="1248"/>
      <c r="D399" s="1248"/>
      <c r="E399" s="1618"/>
      <c r="F399" s="1618"/>
      <c r="G399" s="1618"/>
      <c r="H399" s="1619">
        <f t="shared" si="4"/>
        <v>0</v>
      </c>
      <c r="I399" s="1249">
        <f t="shared" si="5"/>
        <v>0</v>
      </c>
      <c r="J399" s="1249">
        <f>みずほ!J399</f>
        <v>8</v>
      </c>
      <c r="K399" s="1249">
        <f>三井住友!I399</f>
        <v>909</v>
      </c>
      <c r="L399" s="1638">
        <f>paypay!H399</f>
        <v>273</v>
      </c>
      <c r="M399" s="1644">
        <f>楽天!J399</f>
        <v>14</v>
      </c>
      <c r="N399" s="1645">
        <f t="shared" si="3"/>
        <v>1204</v>
      </c>
      <c r="O399" s="1611"/>
    </row>
    <row r="400" spans="1:15" ht="15.5">
      <c r="A400" s="1298"/>
      <c r="B400" s="1244">
        <v>46144</v>
      </c>
      <c r="C400" s="1248"/>
      <c r="D400" s="1248"/>
      <c r="E400" s="1618"/>
      <c r="F400" s="1618"/>
      <c r="G400" s="1618"/>
      <c r="H400" s="1619">
        <f t="shared" si="4"/>
        <v>0</v>
      </c>
      <c r="I400" s="1249">
        <f t="shared" si="5"/>
        <v>0</v>
      </c>
      <c r="J400" s="1249">
        <f>みずほ!J400</f>
        <v>8</v>
      </c>
      <c r="K400" s="1249">
        <f>三井住友!I400</f>
        <v>909</v>
      </c>
      <c r="L400" s="1638">
        <f>paypay!H400</f>
        <v>2974</v>
      </c>
      <c r="M400" s="1638">
        <f>楽天!J400</f>
        <v>14</v>
      </c>
      <c r="N400" s="1639">
        <f t="shared" si="3"/>
        <v>3905</v>
      </c>
      <c r="O400" s="1611"/>
    </row>
    <row r="401" spans="1:15" ht="15.5">
      <c r="A401" s="1298"/>
      <c r="B401" s="1244">
        <v>46145</v>
      </c>
      <c r="C401" s="1248"/>
      <c r="D401" s="1248"/>
      <c r="E401" s="1618"/>
      <c r="F401" s="1618"/>
      <c r="G401" s="1618"/>
      <c r="H401" s="1619">
        <f t="shared" si="4"/>
        <v>0</v>
      </c>
      <c r="I401" s="1249">
        <f t="shared" si="5"/>
        <v>0</v>
      </c>
      <c r="J401" s="1249">
        <f>みずほ!J401</f>
        <v>8</v>
      </c>
      <c r="K401" s="1249">
        <f>三井住友!I401</f>
        <v>909</v>
      </c>
      <c r="L401" s="1638">
        <f>paypay!H401</f>
        <v>2974</v>
      </c>
      <c r="M401" s="1638">
        <f>楽天!J401</f>
        <v>14</v>
      </c>
      <c r="N401" s="1639">
        <f t="shared" si="3"/>
        <v>3905</v>
      </c>
      <c r="O401" s="1611"/>
    </row>
    <row r="402" spans="1:15" ht="15.5">
      <c r="A402" s="1298"/>
      <c r="B402" s="1244">
        <v>46146</v>
      </c>
      <c r="C402" s="1248"/>
      <c r="D402" s="1248"/>
      <c r="E402" s="1618"/>
      <c r="F402" s="1618"/>
      <c r="G402" s="1618"/>
      <c r="H402" s="1619">
        <f t="shared" si="4"/>
        <v>0</v>
      </c>
      <c r="I402" s="1249">
        <f t="shared" si="5"/>
        <v>0</v>
      </c>
      <c r="J402" s="1249">
        <f>みずほ!J402</f>
        <v>8</v>
      </c>
      <c r="K402" s="1249">
        <f>三井住友!I402</f>
        <v>909</v>
      </c>
      <c r="L402" s="1638">
        <f>paypay!H402</f>
        <v>2222</v>
      </c>
      <c r="M402" s="1638">
        <f>楽天!J402</f>
        <v>14</v>
      </c>
      <c r="N402" s="1639">
        <f t="shared" si="3"/>
        <v>3153</v>
      </c>
      <c r="O402" s="1611"/>
    </row>
    <row r="403" spans="1:15" ht="15.5">
      <c r="A403" s="1298"/>
      <c r="B403" s="1244">
        <v>46147</v>
      </c>
      <c r="C403" s="1248"/>
      <c r="D403" s="1248"/>
      <c r="E403" s="1618"/>
      <c r="F403" s="1618"/>
      <c r="G403" s="1618"/>
      <c r="H403" s="1619">
        <f t="shared" si="4"/>
        <v>0</v>
      </c>
      <c r="I403" s="1249">
        <f t="shared" si="5"/>
        <v>0</v>
      </c>
      <c r="J403" s="1249">
        <f>みずほ!J403</f>
        <v>8</v>
      </c>
      <c r="K403" s="1249">
        <f>三井住友!I403</f>
        <v>909</v>
      </c>
      <c r="L403" s="1638">
        <f>paypay!H403</f>
        <v>1242</v>
      </c>
      <c r="M403" s="1638">
        <f>楽天!J403</f>
        <v>14</v>
      </c>
      <c r="N403" s="1639">
        <f t="shared" si="3"/>
        <v>2173</v>
      </c>
      <c r="O403" s="1611"/>
    </row>
    <row r="404" spans="1:15" ht="15.5">
      <c r="A404" s="1298"/>
      <c r="B404" s="1244">
        <v>46148</v>
      </c>
      <c r="C404" s="1248"/>
      <c r="D404" s="1248"/>
      <c r="E404" s="1618"/>
      <c r="F404" s="1618"/>
      <c r="G404" s="1618"/>
      <c r="H404" s="1619">
        <f t="shared" si="4"/>
        <v>0</v>
      </c>
      <c r="I404" s="1249">
        <f t="shared" si="5"/>
        <v>0</v>
      </c>
      <c r="J404" s="1249">
        <f>みずほ!J404</f>
        <v>8</v>
      </c>
      <c r="K404" s="1249">
        <f>三井住友!I404</f>
        <v>909</v>
      </c>
      <c r="L404" s="1638">
        <f>paypay!H404</f>
        <v>56</v>
      </c>
      <c r="M404" s="1638">
        <f>楽天!J404</f>
        <v>14</v>
      </c>
      <c r="N404" s="1639">
        <f t="shared" si="3"/>
        <v>987</v>
      </c>
      <c r="O404" s="1611"/>
    </row>
    <row r="405" spans="1:15" ht="15.5">
      <c r="A405" s="1298"/>
      <c r="B405" s="1244">
        <v>46149</v>
      </c>
      <c r="C405" s="1248"/>
      <c r="D405" s="1248"/>
      <c r="E405" s="1618"/>
      <c r="F405" s="1618"/>
      <c r="G405" s="1618"/>
      <c r="H405" s="1619">
        <f t="shared" si="4"/>
        <v>0</v>
      </c>
      <c r="I405" s="1249">
        <f t="shared" si="5"/>
        <v>0</v>
      </c>
      <c r="J405" s="1249">
        <f>みずほ!J405</f>
        <v>8</v>
      </c>
      <c r="K405" s="1249">
        <f>三井住友!I405</f>
        <v>909</v>
      </c>
      <c r="L405" s="1638">
        <f>paypay!H405</f>
        <v>56</v>
      </c>
      <c r="M405" s="1638">
        <f>楽天!J405</f>
        <v>14</v>
      </c>
      <c r="N405" s="1639">
        <f t="shared" si="3"/>
        <v>987</v>
      </c>
      <c r="O405" s="1611"/>
    </row>
    <row r="406" spans="1:15" ht="15.5">
      <c r="A406" s="1298"/>
      <c r="B406" s="1244">
        <v>46150</v>
      </c>
      <c r="C406" s="1248"/>
      <c r="D406" s="1248"/>
      <c r="E406" s="1618"/>
      <c r="F406" s="1618"/>
      <c r="G406" s="1618"/>
      <c r="H406" s="1619">
        <f t="shared" si="4"/>
        <v>0</v>
      </c>
      <c r="I406" s="1249">
        <f t="shared" si="5"/>
        <v>0</v>
      </c>
      <c r="J406" s="1249">
        <f>みずほ!J406</f>
        <v>8</v>
      </c>
      <c r="K406" s="1249">
        <f>三井住友!I406</f>
        <v>909</v>
      </c>
      <c r="L406" s="1638">
        <f>paypay!H406</f>
        <v>56</v>
      </c>
      <c r="M406" s="1638">
        <f>楽天!J406</f>
        <v>14</v>
      </c>
      <c r="N406" s="1639">
        <f t="shared" si="3"/>
        <v>987</v>
      </c>
      <c r="O406" s="1611"/>
    </row>
    <row r="407" spans="1:15" ht="15.5">
      <c r="A407" s="1298"/>
      <c r="B407" s="1244">
        <v>46151</v>
      </c>
      <c r="C407" s="1248"/>
      <c r="D407" s="1248"/>
      <c r="E407" s="1618"/>
      <c r="F407" s="1618"/>
      <c r="G407" s="1618"/>
      <c r="H407" s="1619">
        <f t="shared" si="4"/>
        <v>0</v>
      </c>
      <c r="I407" s="1249">
        <f t="shared" si="5"/>
        <v>0</v>
      </c>
      <c r="J407" s="1249">
        <f>みずほ!J407</f>
        <v>8</v>
      </c>
      <c r="K407" s="1249">
        <f>三井住友!I407</f>
        <v>909</v>
      </c>
      <c r="L407" s="1638">
        <f>paypay!H407</f>
        <v>56</v>
      </c>
      <c r="M407" s="1638">
        <f>楽天!J407</f>
        <v>14</v>
      </c>
      <c r="N407" s="1639">
        <f t="shared" si="3"/>
        <v>987</v>
      </c>
      <c r="O407" s="1611"/>
    </row>
    <row r="408" spans="1:15" ht="15.5">
      <c r="A408" s="1298"/>
      <c r="B408" s="1244">
        <v>46152</v>
      </c>
      <c r="C408" s="1248"/>
      <c r="D408" s="1248"/>
      <c r="E408" s="1618"/>
      <c r="F408" s="1618"/>
      <c r="G408" s="1618"/>
      <c r="H408" s="1619">
        <f t="shared" si="4"/>
        <v>0</v>
      </c>
      <c r="I408" s="1249">
        <f t="shared" si="5"/>
        <v>0</v>
      </c>
      <c r="J408" s="1249">
        <f>みずほ!J408</f>
        <v>8</v>
      </c>
      <c r="K408" s="1249">
        <f>三井住友!I408</f>
        <v>909</v>
      </c>
      <c r="L408" s="1638">
        <f>paypay!H408</f>
        <v>56</v>
      </c>
      <c r="M408" s="1638">
        <f>楽天!J408</f>
        <v>14</v>
      </c>
      <c r="N408" s="1639">
        <f t="shared" si="3"/>
        <v>987</v>
      </c>
      <c r="O408" s="1611"/>
    </row>
    <row r="409" spans="1:15" ht="15.5">
      <c r="A409" s="1298"/>
      <c r="B409" s="1244">
        <v>46153</v>
      </c>
      <c r="C409" s="1248"/>
      <c r="D409" s="1248"/>
      <c r="E409" s="1618"/>
      <c r="F409" s="1618"/>
      <c r="G409" s="1618"/>
      <c r="H409" s="1619">
        <f t="shared" si="4"/>
        <v>0</v>
      </c>
      <c r="I409" s="1249">
        <f t="shared" si="5"/>
        <v>0</v>
      </c>
      <c r="J409" s="1249">
        <f>みずほ!J409</f>
        <v>8</v>
      </c>
      <c r="K409" s="1249">
        <f>三井住友!I409</f>
        <v>80899</v>
      </c>
      <c r="L409" s="1638">
        <f>paypay!H409</f>
        <v>56</v>
      </c>
      <c r="M409" s="1638">
        <f>楽天!J409</f>
        <v>14</v>
      </c>
      <c r="N409" s="1639">
        <f t="shared" si="3"/>
        <v>80977</v>
      </c>
      <c r="O409" s="1611"/>
    </row>
    <row r="410" spans="1:15" ht="15.5">
      <c r="A410" s="1298"/>
      <c r="B410" s="1244">
        <v>46154</v>
      </c>
      <c r="C410" s="1248"/>
      <c r="D410" s="1248"/>
      <c r="E410" s="1618"/>
      <c r="F410" s="1618"/>
      <c r="G410" s="1618"/>
      <c r="H410" s="1619">
        <f t="shared" si="4"/>
        <v>0</v>
      </c>
      <c r="I410" s="1249">
        <f t="shared" si="5"/>
        <v>0</v>
      </c>
      <c r="J410" s="1249">
        <f>みずほ!J410</f>
        <v>8</v>
      </c>
      <c r="K410" s="1249">
        <f>三井住友!I410</f>
        <v>80899</v>
      </c>
      <c r="L410" s="1638">
        <f>paypay!H410</f>
        <v>56</v>
      </c>
      <c r="M410" s="1638">
        <f>楽天!J410</f>
        <v>14</v>
      </c>
      <c r="N410" s="1639">
        <f t="shared" si="3"/>
        <v>80977</v>
      </c>
      <c r="O410" s="1611"/>
    </row>
    <row r="411" spans="1:15" ht="15.5">
      <c r="A411" s="1298"/>
      <c r="B411" s="1244">
        <v>46155</v>
      </c>
      <c r="C411" s="1248"/>
      <c r="D411" s="1248"/>
      <c r="E411" s="1618"/>
      <c r="F411" s="1618"/>
      <c r="G411" s="1618"/>
      <c r="H411" s="1619">
        <f t="shared" si="4"/>
        <v>0</v>
      </c>
      <c r="I411" s="1249">
        <f t="shared" si="5"/>
        <v>0</v>
      </c>
      <c r="J411" s="1249">
        <f>みずほ!J411</f>
        <v>8</v>
      </c>
      <c r="K411" s="1249">
        <f>三井住友!I411</f>
        <v>80899</v>
      </c>
      <c r="L411" s="1638">
        <f>paypay!H411</f>
        <v>56</v>
      </c>
      <c r="M411" s="1638">
        <f>楽天!J411</f>
        <v>14</v>
      </c>
      <c r="N411" s="1639">
        <f t="shared" si="3"/>
        <v>80977</v>
      </c>
      <c r="O411" s="1611"/>
    </row>
    <row r="412" spans="1:15" ht="15.5">
      <c r="A412" s="1298"/>
      <c r="B412" s="1244">
        <v>46156</v>
      </c>
      <c r="C412" s="1248"/>
      <c r="D412" s="1248"/>
      <c r="E412" s="1618"/>
      <c r="F412" s="1618"/>
      <c r="G412" s="1618"/>
      <c r="H412" s="1619">
        <f t="shared" si="4"/>
        <v>0</v>
      </c>
      <c r="I412" s="1249">
        <f t="shared" si="5"/>
        <v>0</v>
      </c>
      <c r="J412" s="1249">
        <f>みずほ!J412</f>
        <v>8</v>
      </c>
      <c r="K412" s="1249">
        <f>三井住友!I412</f>
        <v>149423</v>
      </c>
      <c r="L412" s="1638">
        <f>paypay!H412</f>
        <v>56</v>
      </c>
      <c r="M412" s="1638">
        <f>楽天!J412</f>
        <v>14</v>
      </c>
      <c r="N412" s="1639">
        <f t="shared" si="3"/>
        <v>149501</v>
      </c>
      <c r="O412" s="1611"/>
    </row>
    <row r="413" spans="1:15" ht="15.5">
      <c r="A413" s="1298"/>
      <c r="B413" s="1244">
        <v>46157</v>
      </c>
      <c r="C413" s="1248"/>
      <c r="D413" s="1248"/>
      <c r="E413" s="1618"/>
      <c r="F413" s="1618"/>
      <c r="G413" s="1618"/>
      <c r="H413" s="1619">
        <f t="shared" si="4"/>
        <v>0</v>
      </c>
      <c r="I413" s="1249">
        <f t="shared" si="5"/>
        <v>0</v>
      </c>
      <c r="J413" s="1249">
        <f>みずほ!J413</f>
        <v>185246</v>
      </c>
      <c r="K413" s="1249">
        <f>三井住友!I413</f>
        <v>399423</v>
      </c>
      <c r="L413" s="1638">
        <f>paypay!H413</f>
        <v>56</v>
      </c>
      <c r="M413" s="1638">
        <f>楽天!J413</f>
        <v>14</v>
      </c>
      <c r="N413" s="1639">
        <f t="shared" si="3"/>
        <v>584739</v>
      </c>
      <c r="O413" s="1611"/>
    </row>
    <row r="414" spans="1:15" ht="15.5">
      <c r="A414" s="1298"/>
      <c r="B414" s="1244">
        <v>46158</v>
      </c>
      <c r="C414" s="1248"/>
      <c r="D414" s="1248"/>
      <c r="E414" s="1618"/>
      <c r="F414" s="1618"/>
      <c r="G414" s="1618"/>
      <c r="H414" s="1619">
        <f t="shared" si="4"/>
        <v>0</v>
      </c>
      <c r="I414" s="1249">
        <f t="shared" si="5"/>
        <v>0</v>
      </c>
      <c r="J414" s="1249">
        <f>みずほ!J414</f>
        <v>185246</v>
      </c>
      <c r="K414" s="1249">
        <f>三井住友!I414</f>
        <v>399423</v>
      </c>
      <c r="L414" s="1638">
        <f>paypay!H414</f>
        <v>-16864</v>
      </c>
      <c r="M414" s="1638">
        <f>楽天!J414</f>
        <v>14</v>
      </c>
      <c r="N414" s="1639">
        <f t="shared" si="3"/>
        <v>567819</v>
      </c>
      <c r="O414" s="1611"/>
    </row>
    <row r="415" spans="1:15" ht="15.5">
      <c r="A415" s="1298"/>
      <c r="B415" s="1244">
        <v>46159</v>
      </c>
      <c r="C415" s="1248"/>
      <c r="D415" s="1248"/>
      <c r="E415" s="1618"/>
      <c r="F415" s="1618"/>
      <c r="G415" s="1618"/>
      <c r="H415" s="1619">
        <f t="shared" si="4"/>
        <v>0</v>
      </c>
      <c r="I415" s="1249">
        <f t="shared" si="5"/>
        <v>0</v>
      </c>
      <c r="J415" s="1249">
        <f>みずほ!J415</f>
        <v>185246</v>
      </c>
      <c r="K415" s="1249">
        <f>三井住友!I415</f>
        <v>399423</v>
      </c>
      <c r="L415" s="1638">
        <f>paypay!H415</f>
        <v>4376</v>
      </c>
      <c r="M415" s="1638">
        <f>楽天!J415</f>
        <v>14</v>
      </c>
      <c r="N415" s="1639">
        <f t="shared" si="3"/>
        <v>589059</v>
      </c>
      <c r="O415" s="1611"/>
    </row>
    <row r="416" spans="1:15" ht="15.5">
      <c r="A416" s="1298"/>
      <c r="B416" s="1244">
        <v>46160</v>
      </c>
      <c r="C416" s="1248"/>
      <c r="D416" s="1248"/>
      <c r="E416" s="1618"/>
      <c r="F416" s="1618"/>
      <c r="G416" s="1618"/>
      <c r="H416" s="1619">
        <f t="shared" si="4"/>
        <v>0</v>
      </c>
      <c r="I416" s="1249">
        <f t="shared" si="5"/>
        <v>0</v>
      </c>
      <c r="J416" s="1249">
        <f>みずほ!J416</f>
        <v>185246</v>
      </c>
      <c r="K416" s="1249">
        <f>三井住友!I416</f>
        <v>399423</v>
      </c>
      <c r="L416" s="1638">
        <f>paypay!H416</f>
        <v>4176</v>
      </c>
      <c r="M416" s="1638">
        <f>楽天!J416</f>
        <v>14</v>
      </c>
      <c r="N416" s="1639">
        <f t="shared" si="3"/>
        <v>588859</v>
      </c>
      <c r="O416" s="1611"/>
    </row>
    <row r="417" spans="1:15" ht="15.5">
      <c r="A417" s="1298"/>
      <c r="B417" s="1244">
        <v>46161</v>
      </c>
      <c r="C417" s="1248"/>
      <c r="D417" s="1248"/>
      <c r="E417" s="1618"/>
      <c r="F417" s="1618"/>
      <c r="G417" s="1618"/>
      <c r="H417" s="1619">
        <f t="shared" si="4"/>
        <v>0</v>
      </c>
      <c r="I417" s="1249">
        <f t="shared" si="5"/>
        <v>0</v>
      </c>
      <c r="J417" s="1249">
        <f>みずほ!J417</f>
        <v>185246</v>
      </c>
      <c r="K417" s="1249">
        <f>三井住友!I417</f>
        <v>269423</v>
      </c>
      <c r="L417" s="1638">
        <f>paypay!H417</f>
        <v>3766</v>
      </c>
      <c r="M417" s="1638">
        <f>楽天!J417</f>
        <v>28570</v>
      </c>
      <c r="N417" s="1639">
        <f t="shared" si="3"/>
        <v>487005</v>
      </c>
      <c r="O417" s="1611"/>
    </row>
    <row r="418" spans="1:15" ht="15.5">
      <c r="A418" s="1298"/>
      <c r="B418" s="1244">
        <v>46162</v>
      </c>
      <c r="C418" s="1248"/>
      <c r="D418" s="1248"/>
      <c r="E418" s="1618"/>
      <c r="F418" s="1618"/>
      <c r="G418" s="1618"/>
      <c r="H418" s="1619">
        <f t="shared" si="4"/>
        <v>0</v>
      </c>
      <c r="I418" s="1249">
        <f t="shared" si="5"/>
        <v>0</v>
      </c>
      <c r="J418" s="1249">
        <f>みずほ!J418</f>
        <v>185246</v>
      </c>
      <c r="K418" s="1249">
        <f>三井住友!I418</f>
        <v>254423</v>
      </c>
      <c r="L418" s="1638">
        <f>paypay!H418</f>
        <v>3316</v>
      </c>
      <c r="M418" s="1638">
        <f>楽天!J418</f>
        <v>28570</v>
      </c>
      <c r="N418" s="1639">
        <f t="shared" si="3"/>
        <v>471555</v>
      </c>
      <c r="O418" s="1611"/>
    </row>
    <row r="419" spans="1:15" ht="15.5">
      <c r="A419" s="1298"/>
      <c r="B419" s="1244">
        <v>46163</v>
      </c>
      <c r="C419" s="1248"/>
      <c r="D419" s="1248"/>
      <c r="E419" s="1618"/>
      <c r="F419" s="1618"/>
      <c r="G419" s="1618"/>
      <c r="H419" s="1619">
        <f t="shared" si="4"/>
        <v>0</v>
      </c>
      <c r="I419" s="1249">
        <f t="shared" si="5"/>
        <v>0</v>
      </c>
      <c r="J419" s="1249">
        <f>みずほ!J419</f>
        <v>185246</v>
      </c>
      <c r="K419" s="1249">
        <f>三井住友!I419</f>
        <v>245093</v>
      </c>
      <c r="L419" s="1638">
        <f>paypay!H419</f>
        <v>2116</v>
      </c>
      <c r="M419" s="1638">
        <f>楽天!J419</f>
        <v>32381</v>
      </c>
      <c r="N419" s="1639">
        <f t="shared" si="3"/>
        <v>464836</v>
      </c>
      <c r="O419" s="1611"/>
    </row>
    <row r="420" spans="1:15" ht="15.5">
      <c r="A420" s="1298"/>
      <c r="B420" s="1244">
        <v>46164</v>
      </c>
      <c r="C420" s="1248"/>
      <c r="D420" s="1248"/>
      <c r="E420" s="1618"/>
      <c r="F420" s="1618"/>
      <c r="G420" s="1618"/>
      <c r="H420" s="1619">
        <f t="shared" si="4"/>
        <v>0</v>
      </c>
      <c r="I420" s="1249">
        <f t="shared" si="5"/>
        <v>0</v>
      </c>
      <c r="J420" s="1249">
        <f>みずほ!J420</f>
        <v>185246</v>
      </c>
      <c r="K420" s="1249">
        <f>三井住友!I420</f>
        <v>245093</v>
      </c>
      <c r="L420" s="1638">
        <f>paypay!H420</f>
        <v>416</v>
      </c>
      <c r="M420" s="1638">
        <f>楽天!J420</f>
        <v>133253</v>
      </c>
      <c r="N420" s="1639">
        <f t="shared" si="3"/>
        <v>564008</v>
      </c>
      <c r="O420" s="1611"/>
    </row>
    <row r="421" spans="1:15" ht="15.5">
      <c r="A421" s="1298"/>
      <c r="B421" s="1244">
        <v>46165</v>
      </c>
      <c r="C421" s="1248"/>
      <c r="D421" s="1248"/>
      <c r="E421" s="1618"/>
      <c r="F421" s="1618"/>
      <c r="G421" s="1618"/>
      <c r="H421" s="1619">
        <f t="shared" si="4"/>
        <v>0</v>
      </c>
      <c r="I421" s="1249">
        <f t="shared" si="5"/>
        <v>0</v>
      </c>
      <c r="J421" s="1249">
        <f>みずほ!J421</f>
        <v>185246</v>
      </c>
      <c r="K421" s="1249">
        <f>三井住友!I421</f>
        <v>245093</v>
      </c>
      <c r="L421" s="1638">
        <f>paypay!H421</f>
        <v>3016</v>
      </c>
      <c r="M421" s="1638">
        <f>楽天!J421</f>
        <v>133253</v>
      </c>
      <c r="N421" s="1639">
        <f t="shared" si="3"/>
        <v>566608</v>
      </c>
      <c r="O421" s="1611"/>
    </row>
    <row r="422" spans="1:15" ht="15.5">
      <c r="A422" s="1298"/>
      <c r="B422" s="1244">
        <v>46166</v>
      </c>
      <c r="C422" s="1248"/>
      <c r="D422" s="1248"/>
      <c r="E422" s="1618"/>
      <c r="F422" s="1618"/>
      <c r="G422" s="1618"/>
      <c r="H422" s="1619">
        <f t="shared" si="4"/>
        <v>0</v>
      </c>
      <c r="I422" s="1249">
        <f t="shared" si="5"/>
        <v>0</v>
      </c>
      <c r="J422" s="1249">
        <f>みずほ!J422</f>
        <v>185246</v>
      </c>
      <c r="K422" s="1249">
        <f>三井住友!I422</f>
        <v>295093</v>
      </c>
      <c r="L422" s="1638">
        <f>paypay!H422</f>
        <v>3016</v>
      </c>
      <c r="M422" s="1638">
        <f>楽天!J422</f>
        <v>83108</v>
      </c>
      <c r="N422" s="1639">
        <f t="shared" si="3"/>
        <v>566463</v>
      </c>
      <c r="O422" s="1611"/>
    </row>
    <row r="423" spans="1:15" ht="15.5">
      <c r="A423" s="1298"/>
      <c r="B423" s="1244">
        <v>46167</v>
      </c>
      <c r="C423" s="1248"/>
      <c r="D423" s="1248"/>
      <c r="E423" s="1618"/>
      <c r="F423" s="1618"/>
      <c r="G423" s="1618"/>
      <c r="H423" s="1619">
        <f t="shared" si="4"/>
        <v>0</v>
      </c>
      <c r="I423" s="1249">
        <f t="shared" si="5"/>
        <v>0</v>
      </c>
      <c r="J423" s="1249">
        <f>みずほ!J423</f>
        <v>185246</v>
      </c>
      <c r="K423" s="1249">
        <f>三井住友!I423</f>
        <v>295093</v>
      </c>
      <c r="L423" s="1638">
        <f>paypay!H423</f>
        <v>7816</v>
      </c>
      <c r="M423" s="1638">
        <f>楽天!J423</f>
        <v>8068</v>
      </c>
      <c r="N423" s="1639">
        <f t="shared" si="3"/>
        <v>496223</v>
      </c>
      <c r="O423" s="1611"/>
    </row>
    <row r="424" spans="1:15" ht="15.5">
      <c r="A424" s="1298"/>
      <c r="B424" s="1244">
        <v>46168</v>
      </c>
      <c r="C424" s="1248"/>
      <c r="D424" s="1248"/>
      <c r="E424" s="1618"/>
      <c r="F424" s="1618"/>
      <c r="G424" s="1618"/>
      <c r="H424" s="1619">
        <f t="shared" si="4"/>
        <v>0</v>
      </c>
      <c r="I424" s="1249">
        <f t="shared" si="5"/>
        <v>0</v>
      </c>
      <c r="J424" s="1249">
        <f>みずほ!J424</f>
        <v>162246</v>
      </c>
      <c r="K424" s="1249">
        <f>三井住友!I424</f>
        <v>295093</v>
      </c>
      <c r="L424" s="1638">
        <f>paypay!H424</f>
        <v>7816</v>
      </c>
      <c r="M424" s="1638">
        <f>楽天!J424</f>
        <v>8068</v>
      </c>
      <c r="N424" s="1639">
        <f t="shared" si="3"/>
        <v>473223</v>
      </c>
      <c r="O424" s="1611"/>
    </row>
    <row r="425" spans="1:15" ht="15.5">
      <c r="A425" s="1298"/>
      <c r="B425" s="1244">
        <v>46169</v>
      </c>
      <c r="C425" s="1248"/>
      <c r="D425" s="1248"/>
      <c r="E425" s="1618"/>
      <c r="F425" s="1618"/>
      <c r="G425" s="1618"/>
      <c r="H425" s="1619">
        <f t="shared" si="4"/>
        <v>0</v>
      </c>
      <c r="I425" s="1249">
        <f t="shared" si="5"/>
        <v>0</v>
      </c>
      <c r="J425" s="1249">
        <f>みずほ!J425</f>
        <v>32259</v>
      </c>
      <c r="K425" s="1249">
        <f>三井住友!I425</f>
        <v>4210</v>
      </c>
      <c r="L425" s="1638">
        <f>paypay!H425</f>
        <v>7632</v>
      </c>
      <c r="M425" s="1638">
        <f>楽天!J425</f>
        <v>8068</v>
      </c>
      <c r="N425" s="1639">
        <f t="shared" si="3"/>
        <v>52169</v>
      </c>
      <c r="O425" s="1611"/>
    </row>
    <row r="426" spans="1:15" ht="15.5">
      <c r="A426" s="1298"/>
      <c r="B426" s="1244">
        <v>46170</v>
      </c>
      <c r="C426" s="1248"/>
      <c r="D426" s="1248"/>
      <c r="E426" s="1618"/>
      <c r="F426" s="1618"/>
      <c r="G426" s="1618"/>
      <c r="H426" s="1619">
        <f t="shared" si="4"/>
        <v>0</v>
      </c>
      <c r="I426" s="1249">
        <f t="shared" si="5"/>
        <v>0</v>
      </c>
      <c r="J426" s="1249">
        <f>みずほ!J426</f>
        <v>32259</v>
      </c>
      <c r="K426" s="1249">
        <f>三井住友!I426</f>
        <v>4210</v>
      </c>
      <c r="L426" s="1638">
        <f>paypay!H426</f>
        <v>7432</v>
      </c>
      <c r="M426" s="1638">
        <f>楽天!J426</f>
        <v>8068</v>
      </c>
      <c r="N426" s="1639">
        <f t="shared" si="3"/>
        <v>51969</v>
      </c>
      <c r="O426" s="1611"/>
    </row>
    <row r="427" spans="1:15" ht="15.5">
      <c r="A427" s="1298"/>
      <c r="B427" s="1244">
        <v>46171</v>
      </c>
      <c r="C427" s="1248"/>
      <c r="D427" s="1248"/>
      <c r="E427" s="1618"/>
      <c r="F427" s="1618"/>
      <c r="G427" s="1618"/>
      <c r="H427" s="1619">
        <f t="shared" si="4"/>
        <v>0</v>
      </c>
      <c r="I427" s="1249">
        <f t="shared" si="5"/>
        <v>0</v>
      </c>
      <c r="J427" s="1249">
        <f>みずほ!J427</f>
        <v>32259</v>
      </c>
      <c r="K427" s="1249">
        <f>三井住友!I427</f>
        <v>4210</v>
      </c>
      <c r="L427" s="1638">
        <f>paypay!H427</f>
        <v>7282</v>
      </c>
      <c r="M427" s="1638">
        <f>楽天!J427</f>
        <v>17391</v>
      </c>
      <c r="N427" s="1639">
        <f t="shared" si="3"/>
        <v>61142</v>
      </c>
      <c r="O427" s="1611"/>
    </row>
    <row r="428" spans="1:15" ht="15.5">
      <c r="A428" s="1298"/>
      <c r="B428" s="1244">
        <v>46172</v>
      </c>
      <c r="C428" s="1248"/>
      <c r="D428" s="1248"/>
      <c r="E428" s="1618"/>
      <c r="F428" s="1618"/>
      <c r="G428" s="1618"/>
      <c r="H428" s="1619">
        <f t="shared" si="4"/>
        <v>0</v>
      </c>
      <c r="I428" s="1249">
        <f t="shared" si="5"/>
        <v>0</v>
      </c>
      <c r="J428" s="1249">
        <f>みずほ!J428</f>
        <v>32259</v>
      </c>
      <c r="K428" s="1249">
        <f>三井住友!I428</f>
        <v>4210</v>
      </c>
      <c r="L428" s="1638">
        <f>paypay!H428</f>
        <v>7282</v>
      </c>
      <c r="M428" s="1638">
        <f>楽天!J428</f>
        <v>17391</v>
      </c>
      <c r="N428" s="1639">
        <f t="shared" si="3"/>
        <v>61142</v>
      </c>
      <c r="O428" s="1611"/>
    </row>
    <row r="429" spans="1:15" ht="15.5">
      <c r="A429" s="1298"/>
      <c r="B429" s="1259">
        <v>46173</v>
      </c>
      <c r="C429" s="1263"/>
      <c r="D429" s="1263"/>
      <c r="E429" s="1622"/>
      <c r="F429" s="1622"/>
      <c r="G429" s="1622"/>
      <c r="H429" s="1623">
        <f t="shared" si="4"/>
        <v>0</v>
      </c>
      <c r="I429" s="1264">
        <f t="shared" si="5"/>
        <v>0</v>
      </c>
      <c r="J429" s="1264">
        <f>みずほ!J429</f>
        <v>32259</v>
      </c>
      <c r="K429" s="1249">
        <f>三井住友!I429</f>
        <v>4210</v>
      </c>
      <c r="L429" s="1641">
        <f>paypay!H429</f>
        <v>6409</v>
      </c>
      <c r="M429" s="1641">
        <f>楽天!J429</f>
        <v>17391</v>
      </c>
      <c r="N429" s="1642">
        <f t="shared" si="3"/>
        <v>60269</v>
      </c>
      <c r="O429" s="1611"/>
    </row>
    <row r="430" spans="1:15" ht="15.5">
      <c r="A430" s="1298"/>
      <c r="B430" s="1244">
        <v>46174</v>
      </c>
      <c r="C430" s="1248"/>
      <c r="D430" s="1248"/>
      <c r="E430" s="1618"/>
      <c r="F430" s="1618"/>
      <c r="G430" s="1618"/>
      <c r="H430" s="1619">
        <f t="shared" si="4"/>
        <v>0</v>
      </c>
      <c r="I430" s="1249">
        <f t="shared" si="5"/>
        <v>0</v>
      </c>
      <c r="J430" s="1249">
        <f>みずほ!J430</f>
        <v>32259</v>
      </c>
      <c r="K430" s="1625">
        <f>三井住友!I430</f>
        <v>4210</v>
      </c>
      <c r="L430" s="1638">
        <f>paypay!H430</f>
        <v>4575</v>
      </c>
      <c r="M430" s="1638">
        <f>楽天!J430</f>
        <v>5686</v>
      </c>
      <c r="N430" s="1639">
        <f t="shared" si="3"/>
        <v>46730</v>
      </c>
      <c r="O430" s="1611"/>
    </row>
    <row r="431" spans="1:15" ht="15.5">
      <c r="A431" s="1298"/>
      <c r="B431" s="1244">
        <v>46175</v>
      </c>
      <c r="C431" s="1248"/>
      <c r="D431" s="1248"/>
      <c r="E431" s="1618"/>
      <c r="F431" s="1618"/>
      <c r="G431" s="1618"/>
      <c r="H431" s="1619">
        <f t="shared" si="4"/>
        <v>0</v>
      </c>
      <c r="I431" s="1249">
        <f t="shared" si="5"/>
        <v>0</v>
      </c>
      <c r="J431" s="1249">
        <f>みずほ!J431</f>
        <v>32259</v>
      </c>
      <c r="K431" s="1249">
        <f>三井住友!I431</f>
        <v>4210</v>
      </c>
      <c r="L431" s="1638">
        <f>paypay!H431</f>
        <v>4175</v>
      </c>
      <c r="M431" s="1638">
        <f>楽天!J431</f>
        <v>1116</v>
      </c>
      <c r="N431" s="1639">
        <f t="shared" si="3"/>
        <v>41760</v>
      </c>
      <c r="O431" s="1611"/>
    </row>
    <row r="432" spans="1:15" ht="15.5">
      <c r="A432" s="1298"/>
      <c r="B432" s="1244">
        <v>46176</v>
      </c>
      <c r="C432" s="1248"/>
      <c r="D432" s="1248"/>
      <c r="E432" s="1618"/>
      <c r="F432" s="1618"/>
      <c r="G432" s="1618"/>
      <c r="H432" s="1619">
        <f t="shared" si="4"/>
        <v>0</v>
      </c>
      <c r="I432" s="1249">
        <f t="shared" si="5"/>
        <v>0</v>
      </c>
      <c r="J432" s="1249">
        <f>みずほ!J432</f>
        <v>32259</v>
      </c>
      <c r="K432" s="1249">
        <f>三井住友!I432</f>
        <v>4210</v>
      </c>
      <c r="L432" s="1638">
        <f>paypay!H432</f>
        <v>4175</v>
      </c>
      <c r="M432" s="1638">
        <f>楽天!J432</f>
        <v>2400</v>
      </c>
      <c r="N432" s="1639">
        <f t="shared" si="3"/>
        <v>43044</v>
      </c>
      <c r="O432" s="1611"/>
    </row>
    <row r="433" spans="1:15" ht="15.5">
      <c r="A433" s="1298"/>
      <c r="B433" s="1244">
        <v>46177</v>
      </c>
      <c r="C433" s="1248"/>
      <c r="D433" s="1248"/>
      <c r="E433" s="1618"/>
      <c r="F433" s="1618"/>
      <c r="G433" s="1618"/>
      <c r="H433" s="1619">
        <f t="shared" si="4"/>
        <v>0</v>
      </c>
      <c r="I433" s="1249">
        <f t="shared" si="5"/>
        <v>0</v>
      </c>
      <c r="J433" s="1249">
        <f>みずほ!J433</f>
        <v>32259</v>
      </c>
      <c r="K433" s="1249">
        <f>三井住友!I433</f>
        <v>4210</v>
      </c>
      <c r="L433" s="1638">
        <f>paypay!H433</f>
        <v>3245</v>
      </c>
      <c r="M433" s="1638">
        <f>楽天!J433</f>
        <v>2400</v>
      </c>
      <c r="N433" s="1639">
        <f t="shared" si="3"/>
        <v>42114</v>
      </c>
      <c r="O433" s="1611"/>
    </row>
    <row r="434" spans="1:15" ht="15.5">
      <c r="A434" s="1298"/>
      <c r="B434" s="1244">
        <v>46178</v>
      </c>
      <c r="C434" s="1248"/>
      <c r="D434" s="1248"/>
      <c r="E434" s="1618"/>
      <c r="F434" s="1618"/>
      <c r="G434" s="1618"/>
      <c r="H434" s="1619">
        <f t="shared" si="4"/>
        <v>0</v>
      </c>
      <c r="I434" s="1249">
        <f t="shared" si="5"/>
        <v>0</v>
      </c>
      <c r="J434" s="1249">
        <f>みずほ!J434</f>
        <v>32259</v>
      </c>
      <c r="K434" s="1249">
        <f>三井住友!I434</f>
        <v>4210</v>
      </c>
      <c r="L434" s="1638">
        <f>paypay!H434</f>
        <v>1765</v>
      </c>
      <c r="M434" s="1638">
        <f>楽天!J434</f>
        <v>2400</v>
      </c>
      <c r="N434" s="1639">
        <f t="shared" si="3"/>
        <v>40634</v>
      </c>
      <c r="O434" s="1611"/>
    </row>
    <row r="435" spans="1:15" ht="15.5">
      <c r="A435" s="1298"/>
      <c r="B435" s="1244">
        <v>46179</v>
      </c>
      <c r="C435" s="1248"/>
      <c r="D435" s="1248"/>
      <c r="E435" s="1618"/>
      <c r="F435" s="1618"/>
      <c r="G435" s="1618"/>
      <c r="H435" s="1619">
        <f t="shared" si="4"/>
        <v>0</v>
      </c>
      <c r="I435" s="1249">
        <f t="shared" si="5"/>
        <v>0</v>
      </c>
      <c r="J435" s="1249">
        <f>みずほ!J435</f>
        <v>2259</v>
      </c>
      <c r="K435" s="1249">
        <f>三井住友!I435</f>
        <v>34210</v>
      </c>
      <c r="L435" s="1638">
        <f>paypay!H435</f>
        <v>7765</v>
      </c>
      <c r="M435" s="1638">
        <f>楽天!J435</f>
        <v>2400</v>
      </c>
      <c r="N435" s="1639">
        <f t="shared" si="3"/>
        <v>46634</v>
      </c>
      <c r="O435" s="1611"/>
    </row>
    <row r="436" spans="1:15" ht="15.5">
      <c r="A436" s="1298"/>
      <c r="B436" s="1244">
        <v>46180</v>
      </c>
      <c r="C436" s="1248"/>
      <c r="D436" s="1248"/>
      <c r="E436" s="1618"/>
      <c r="F436" s="1618"/>
      <c r="G436" s="1618"/>
      <c r="H436" s="1619">
        <f t="shared" si="4"/>
        <v>0</v>
      </c>
      <c r="I436" s="1249">
        <f t="shared" si="5"/>
        <v>0</v>
      </c>
      <c r="J436" s="1249">
        <f>みずほ!J436</f>
        <v>2259</v>
      </c>
      <c r="K436" s="1249">
        <f>三井住友!I436</f>
        <v>25210</v>
      </c>
      <c r="L436" s="1638">
        <f>paypay!H436</f>
        <v>5803</v>
      </c>
      <c r="M436" s="1638">
        <f>楽天!J436</f>
        <v>2400</v>
      </c>
      <c r="N436" s="1639">
        <f t="shared" si="3"/>
        <v>35672</v>
      </c>
      <c r="O436" s="1611"/>
    </row>
    <row r="437" spans="1:15" ht="15.5">
      <c r="A437" s="1298"/>
      <c r="B437" s="1244">
        <v>46181</v>
      </c>
      <c r="C437" s="1248"/>
      <c r="D437" s="1248"/>
      <c r="E437" s="1618"/>
      <c r="F437" s="1618"/>
      <c r="G437" s="1618"/>
      <c r="H437" s="1619">
        <f t="shared" si="4"/>
        <v>0</v>
      </c>
      <c r="I437" s="1249">
        <f t="shared" si="5"/>
        <v>0</v>
      </c>
      <c r="J437" s="1249">
        <f>みずほ!J437</f>
        <v>2259</v>
      </c>
      <c r="K437" s="1249">
        <f>三井住友!I437</f>
        <v>25210</v>
      </c>
      <c r="L437" s="1638">
        <f>paypay!H437</f>
        <v>4713</v>
      </c>
      <c r="M437" s="1638">
        <f>楽天!J437</f>
        <v>2400</v>
      </c>
      <c r="N437" s="1639">
        <f t="shared" si="3"/>
        <v>34582</v>
      </c>
      <c r="O437" s="1611"/>
    </row>
    <row r="438" spans="1:15" ht="15.5">
      <c r="A438" s="1298"/>
      <c r="B438" s="1244">
        <v>46182</v>
      </c>
      <c r="C438" s="1248"/>
      <c r="D438" s="1248"/>
      <c r="E438" s="1618"/>
      <c r="F438" s="1618"/>
      <c r="G438" s="1618"/>
      <c r="H438" s="1619">
        <f t="shared" si="4"/>
        <v>0</v>
      </c>
      <c r="I438" s="1249">
        <f t="shared" si="5"/>
        <v>0</v>
      </c>
      <c r="J438" s="1249">
        <f>みずほ!J438</f>
        <v>2259</v>
      </c>
      <c r="K438" s="1249">
        <f>三井住友!I438</f>
        <v>25210</v>
      </c>
      <c r="L438" s="1638">
        <f>paypay!H438</f>
        <v>4483</v>
      </c>
      <c r="M438" s="1638">
        <f>楽天!J438</f>
        <v>2400</v>
      </c>
      <c r="N438" s="1639">
        <f t="shared" si="3"/>
        <v>34352</v>
      </c>
      <c r="O438" s="1611"/>
    </row>
    <row r="439" spans="1:15" ht="15.5">
      <c r="A439" s="1298"/>
      <c r="B439" s="1244">
        <v>46183</v>
      </c>
      <c r="C439" s="1248"/>
      <c r="D439" s="1248"/>
      <c r="E439" s="1618"/>
      <c r="F439" s="1618"/>
      <c r="G439" s="1618"/>
      <c r="H439" s="1619">
        <f t="shared" si="4"/>
        <v>0</v>
      </c>
      <c r="I439" s="1249">
        <f t="shared" si="5"/>
        <v>0</v>
      </c>
      <c r="J439" s="1249">
        <f>みずほ!J439</f>
        <v>2259</v>
      </c>
      <c r="K439" s="1249">
        <f>三井住友!I439</f>
        <v>15210</v>
      </c>
      <c r="L439" s="1638">
        <f>paypay!H439</f>
        <v>3681</v>
      </c>
      <c r="M439" s="1638">
        <f>楽天!J439</f>
        <v>2400</v>
      </c>
      <c r="N439" s="1639">
        <f t="shared" si="3"/>
        <v>23550</v>
      </c>
      <c r="O439" s="1611"/>
    </row>
    <row r="440" spans="1:15" ht="15.5">
      <c r="A440" s="1298"/>
      <c r="B440" s="1244">
        <v>46184</v>
      </c>
      <c r="C440" s="1248"/>
      <c r="D440" s="1248"/>
      <c r="E440" s="1618"/>
      <c r="F440" s="1618"/>
      <c r="G440" s="1618"/>
      <c r="H440" s="1619">
        <f t="shared" si="4"/>
        <v>0</v>
      </c>
      <c r="I440" s="1249">
        <f t="shared" si="5"/>
        <v>0</v>
      </c>
      <c r="J440" s="1249">
        <f>みずほ!J440</f>
        <v>2259</v>
      </c>
      <c r="K440" s="1249">
        <f>三井住友!I440</f>
        <v>8610</v>
      </c>
      <c r="L440" s="1638">
        <f>paypay!H440</f>
        <v>1875</v>
      </c>
      <c r="M440" s="1638">
        <f>楽天!J440</f>
        <v>2400</v>
      </c>
      <c r="N440" s="1639">
        <f t="shared" si="3"/>
        <v>15144</v>
      </c>
      <c r="O440" s="1611"/>
    </row>
    <row r="441" spans="1:15" ht="15.5">
      <c r="A441" s="1298"/>
      <c r="B441" s="1244">
        <v>46185</v>
      </c>
      <c r="C441" s="1248"/>
      <c r="D441" s="1248"/>
      <c r="E441" s="1618"/>
      <c r="F441" s="1618"/>
      <c r="G441" s="1618"/>
      <c r="H441" s="1619">
        <f t="shared" si="4"/>
        <v>0</v>
      </c>
      <c r="I441" s="1249">
        <f t="shared" si="5"/>
        <v>0</v>
      </c>
      <c r="J441" s="1249">
        <f>みずほ!J441</f>
        <v>2259</v>
      </c>
      <c r="K441" s="1249">
        <f>三井住友!I441</f>
        <v>8610</v>
      </c>
      <c r="L441" s="1638">
        <f>paypay!H441</f>
        <v>1553</v>
      </c>
      <c r="M441" s="1638">
        <f>楽天!J441</f>
        <v>2400</v>
      </c>
      <c r="N441" s="1639">
        <f t="shared" si="3"/>
        <v>14822</v>
      </c>
      <c r="O441" s="1611"/>
    </row>
    <row r="442" spans="1:15" ht="15.5">
      <c r="A442" s="1298"/>
      <c r="B442" s="1244">
        <v>46186</v>
      </c>
      <c r="C442" s="1248"/>
      <c r="D442" s="1248"/>
      <c r="E442" s="1618"/>
      <c r="F442" s="1618"/>
      <c r="G442" s="1618"/>
      <c r="H442" s="1619">
        <f t="shared" si="4"/>
        <v>0</v>
      </c>
      <c r="I442" s="1249">
        <f t="shared" si="5"/>
        <v>0</v>
      </c>
      <c r="J442" s="1249">
        <f>みずほ!J442</f>
        <v>2259</v>
      </c>
      <c r="K442" s="1249">
        <f>三井住友!I442</f>
        <v>8610</v>
      </c>
      <c r="L442" s="1638">
        <f>paypay!H442</f>
        <v>-10597</v>
      </c>
      <c r="M442" s="1638">
        <f>楽天!J442</f>
        <v>20873</v>
      </c>
      <c r="N442" s="1639">
        <f t="shared" si="3"/>
        <v>21145</v>
      </c>
      <c r="O442" s="1611"/>
    </row>
    <row r="443" spans="1:15" ht="15.5">
      <c r="A443" s="1298"/>
      <c r="B443" s="1244">
        <v>46187</v>
      </c>
      <c r="C443" s="1248"/>
      <c r="D443" s="1248"/>
      <c r="E443" s="1618"/>
      <c r="F443" s="1618"/>
      <c r="G443" s="1618"/>
      <c r="H443" s="1619">
        <f t="shared" si="4"/>
        <v>0</v>
      </c>
      <c r="I443" s="1249">
        <f t="shared" si="5"/>
        <v>0</v>
      </c>
      <c r="J443" s="1249">
        <f>みずほ!J443</f>
        <v>2259</v>
      </c>
      <c r="K443" s="1249">
        <f>三井住友!I443</f>
        <v>8610</v>
      </c>
      <c r="L443" s="1638">
        <f>paypay!H443</f>
        <v>259</v>
      </c>
      <c r="M443" s="1638">
        <f>楽天!J443</f>
        <v>20873</v>
      </c>
      <c r="N443" s="1639">
        <f t="shared" si="3"/>
        <v>32001</v>
      </c>
      <c r="O443" s="1611"/>
    </row>
    <row r="444" spans="1:15" ht="15.5">
      <c r="A444" s="1298"/>
      <c r="B444" s="1244">
        <v>46188</v>
      </c>
      <c r="C444" s="1248"/>
      <c r="D444" s="1248"/>
      <c r="E444" s="1618"/>
      <c r="F444" s="1618"/>
      <c r="G444" s="1618"/>
      <c r="H444" s="1619">
        <f t="shared" si="4"/>
        <v>0</v>
      </c>
      <c r="I444" s="1249">
        <f t="shared" si="5"/>
        <v>0</v>
      </c>
      <c r="J444" s="1249">
        <f>みずほ!J444</f>
        <v>432752</v>
      </c>
      <c r="K444" s="1249">
        <f>三井住友!I444</f>
        <v>8610</v>
      </c>
      <c r="L444" s="1638">
        <f>paypay!H444</f>
        <v>109</v>
      </c>
      <c r="M444" s="1638">
        <f>楽天!J444</f>
        <v>20873</v>
      </c>
      <c r="N444" s="1639">
        <f t="shared" si="3"/>
        <v>462344</v>
      </c>
      <c r="O444" s="1611"/>
    </row>
    <row r="445" spans="1:15" ht="15.5">
      <c r="A445" s="1298"/>
      <c r="B445" s="1244">
        <v>46189</v>
      </c>
      <c r="C445" s="1248"/>
      <c r="D445" s="1248"/>
      <c r="E445" s="1618"/>
      <c r="F445" s="1618"/>
      <c r="G445" s="1618"/>
      <c r="H445" s="1619">
        <f t="shared" si="4"/>
        <v>0</v>
      </c>
      <c r="I445" s="1249">
        <f t="shared" si="5"/>
        <v>0</v>
      </c>
      <c r="J445" s="1249">
        <f>みずほ!J445</f>
        <v>432752</v>
      </c>
      <c r="K445" s="1249">
        <f>三井住友!I445</f>
        <v>8610</v>
      </c>
      <c r="L445" s="1638">
        <f>paypay!H445</f>
        <v>4909</v>
      </c>
      <c r="M445" s="1638">
        <f>楽天!J445</f>
        <v>20873</v>
      </c>
      <c r="N445" s="1639">
        <f t="shared" si="3"/>
        <v>467144</v>
      </c>
      <c r="O445" s="1611"/>
    </row>
    <row r="446" spans="1:15" ht="15.5">
      <c r="A446" s="1298"/>
      <c r="B446" s="1244">
        <v>46190</v>
      </c>
      <c r="C446" s="1248"/>
      <c r="D446" s="1248"/>
      <c r="E446" s="1618"/>
      <c r="F446" s="1618"/>
      <c r="G446" s="1618"/>
      <c r="H446" s="1619">
        <f t="shared" si="4"/>
        <v>0</v>
      </c>
      <c r="I446" s="1249">
        <f t="shared" si="5"/>
        <v>0</v>
      </c>
      <c r="J446" s="1249">
        <f>みずほ!J446</f>
        <v>432752</v>
      </c>
      <c r="K446" s="1249">
        <f>三井住友!I446</f>
        <v>31050</v>
      </c>
      <c r="L446" s="1638">
        <f>paypay!H446</f>
        <v>4609</v>
      </c>
      <c r="M446" s="1638">
        <f>楽天!J446</f>
        <v>20873</v>
      </c>
      <c r="N446" s="1639">
        <f t="shared" si="3"/>
        <v>489284</v>
      </c>
      <c r="O446" s="1611"/>
    </row>
    <row r="447" spans="1:15" ht="15.5">
      <c r="A447" s="1298"/>
      <c r="B447" s="1244">
        <v>46191</v>
      </c>
      <c r="C447" s="1248"/>
      <c r="D447" s="1248"/>
      <c r="E447" s="1618"/>
      <c r="F447" s="1618"/>
      <c r="G447" s="1618"/>
      <c r="H447" s="1619">
        <f t="shared" si="4"/>
        <v>0</v>
      </c>
      <c r="I447" s="1249">
        <f t="shared" si="5"/>
        <v>0</v>
      </c>
      <c r="J447" s="1249">
        <f>みずほ!J447</f>
        <v>432752</v>
      </c>
      <c r="K447" s="1249">
        <f>三井住友!I447</f>
        <v>31050</v>
      </c>
      <c r="L447" s="1638">
        <f>paypay!H447</f>
        <v>1909</v>
      </c>
      <c r="M447" s="1638">
        <f>楽天!J447</f>
        <v>20873</v>
      </c>
      <c r="N447" s="1639">
        <f t="shared" si="3"/>
        <v>486584</v>
      </c>
      <c r="O447" s="1611"/>
    </row>
    <row r="448" spans="1:15" ht="15.5">
      <c r="A448" s="1298"/>
      <c r="B448" s="1244">
        <v>46192</v>
      </c>
      <c r="C448" s="1248"/>
      <c r="D448" s="1248"/>
      <c r="E448" s="1618"/>
      <c r="F448" s="1618"/>
      <c r="G448" s="1618"/>
      <c r="H448" s="1619">
        <f t="shared" si="4"/>
        <v>0</v>
      </c>
      <c r="I448" s="1249">
        <f t="shared" si="5"/>
        <v>0</v>
      </c>
      <c r="J448" s="1249">
        <f>みずほ!J448</f>
        <v>432752</v>
      </c>
      <c r="K448" s="1249">
        <f>三井住友!I448</f>
        <v>31050</v>
      </c>
      <c r="L448" s="1638">
        <f>paypay!H448</f>
        <v>1559</v>
      </c>
      <c r="M448" s="1638">
        <f>楽天!J448</f>
        <v>20873</v>
      </c>
      <c r="N448" s="1639">
        <f t="shared" si="3"/>
        <v>486234</v>
      </c>
      <c r="O448" s="1611"/>
    </row>
    <row r="449" spans="1:15" ht="15.5">
      <c r="A449" s="1298"/>
      <c r="B449" s="1244">
        <v>46193</v>
      </c>
      <c r="C449" s="1248"/>
      <c r="D449" s="1248"/>
      <c r="E449" s="1618"/>
      <c r="F449" s="1618"/>
      <c r="G449" s="1618"/>
      <c r="H449" s="1619">
        <f t="shared" si="4"/>
        <v>0</v>
      </c>
      <c r="I449" s="1249">
        <f t="shared" si="5"/>
        <v>0</v>
      </c>
      <c r="J449" s="1249">
        <f>みずほ!J449</f>
        <v>212752</v>
      </c>
      <c r="K449" s="1249">
        <f>三井住友!I449</f>
        <v>251050</v>
      </c>
      <c r="L449" s="1638">
        <f>paypay!H449</f>
        <v>559</v>
      </c>
      <c r="M449" s="1638">
        <f>楽天!J449</f>
        <v>20873</v>
      </c>
      <c r="N449" s="1639">
        <f t="shared" si="3"/>
        <v>485234</v>
      </c>
      <c r="O449" s="1611"/>
    </row>
    <row r="450" spans="1:15" ht="15.5">
      <c r="A450" s="1298"/>
      <c r="B450" s="1244">
        <v>46194</v>
      </c>
      <c r="C450" s="1248"/>
      <c r="D450" s="1248"/>
      <c r="E450" s="1618"/>
      <c r="F450" s="1618"/>
      <c r="G450" s="1618"/>
      <c r="H450" s="1619">
        <f t="shared" si="4"/>
        <v>0</v>
      </c>
      <c r="I450" s="1249">
        <f t="shared" si="5"/>
        <v>0</v>
      </c>
      <c r="J450" s="1249">
        <f>みずほ!J450</f>
        <v>212752</v>
      </c>
      <c r="K450" s="1249">
        <f>三井住友!I450</f>
        <v>251050</v>
      </c>
      <c r="L450" s="1638">
        <f>paypay!H450</f>
        <v>559</v>
      </c>
      <c r="M450" s="1638">
        <f>楽天!J450</f>
        <v>20873</v>
      </c>
      <c r="N450" s="1639">
        <f t="shared" si="3"/>
        <v>485234</v>
      </c>
      <c r="O450" s="1611"/>
    </row>
    <row r="451" spans="1:15" ht="15.5">
      <c r="A451" s="1298"/>
      <c r="B451" s="1244">
        <v>46195</v>
      </c>
      <c r="C451" s="1248"/>
      <c r="D451" s="1248"/>
      <c r="E451" s="1618"/>
      <c r="F451" s="1618"/>
      <c r="G451" s="1618"/>
      <c r="H451" s="1619">
        <f t="shared" si="4"/>
        <v>0</v>
      </c>
      <c r="I451" s="1249">
        <f t="shared" si="5"/>
        <v>0</v>
      </c>
      <c r="J451" s="1249">
        <f>みずほ!J451</f>
        <v>212752</v>
      </c>
      <c r="K451" s="1249">
        <f>三井住友!I451</f>
        <v>251050</v>
      </c>
      <c r="L451" s="1638">
        <f>paypay!H451</f>
        <v>559</v>
      </c>
      <c r="M451" s="1638">
        <f>楽天!J451</f>
        <v>20873</v>
      </c>
      <c r="N451" s="1639">
        <f t="shared" si="3"/>
        <v>485234</v>
      </c>
      <c r="O451" s="1611"/>
    </row>
    <row r="452" spans="1:15" ht="15.5">
      <c r="A452" s="1298"/>
      <c r="B452" s="1244">
        <v>46196</v>
      </c>
      <c r="C452" s="1248"/>
      <c r="D452" s="1248"/>
      <c r="E452" s="1618"/>
      <c r="F452" s="1618"/>
      <c r="G452" s="1618"/>
      <c r="H452" s="1619">
        <f t="shared" si="4"/>
        <v>0</v>
      </c>
      <c r="I452" s="1249">
        <f t="shared" si="5"/>
        <v>0</v>
      </c>
      <c r="J452" s="1249">
        <f>みずほ!J452</f>
        <v>212752</v>
      </c>
      <c r="K452" s="1249">
        <f>三井住友!I452</f>
        <v>251050</v>
      </c>
      <c r="L452" s="1638">
        <f>paypay!H452</f>
        <v>559</v>
      </c>
      <c r="M452" s="1638">
        <f>楽天!J452</f>
        <v>20873</v>
      </c>
      <c r="N452" s="1639">
        <f t="shared" si="3"/>
        <v>485234</v>
      </c>
      <c r="O452" s="1611"/>
    </row>
    <row r="453" spans="1:15" ht="15.5">
      <c r="A453" s="1298"/>
      <c r="B453" s="1244">
        <v>46197</v>
      </c>
      <c r="C453" s="1248"/>
      <c r="D453" s="1248"/>
      <c r="E453" s="1618"/>
      <c r="F453" s="1618"/>
      <c r="G453" s="1618"/>
      <c r="H453" s="1619">
        <f t="shared" si="4"/>
        <v>0</v>
      </c>
      <c r="I453" s="1249">
        <f t="shared" si="5"/>
        <v>0</v>
      </c>
      <c r="J453" s="1249">
        <f>みずほ!J453</f>
        <v>212752</v>
      </c>
      <c r="K453" s="1249">
        <f>三井住友!I453</f>
        <v>251050</v>
      </c>
      <c r="L453" s="1638">
        <f>paypay!H453</f>
        <v>359</v>
      </c>
      <c r="M453" s="1638">
        <f>楽天!J453</f>
        <v>20873</v>
      </c>
      <c r="N453" s="1639">
        <f t="shared" si="3"/>
        <v>485034</v>
      </c>
      <c r="O453" s="1611"/>
    </row>
    <row r="454" spans="1:15" ht="15.5">
      <c r="A454" s="1298"/>
      <c r="B454" s="1244">
        <v>46198</v>
      </c>
      <c r="C454" s="1248"/>
      <c r="D454" s="1248"/>
      <c r="E454" s="1618"/>
      <c r="F454" s="1618"/>
      <c r="G454" s="1618"/>
      <c r="H454" s="1619">
        <f t="shared" si="4"/>
        <v>0</v>
      </c>
      <c r="I454" s="1249">
        <f t="shared" si="5"/>
        <v>0</v>
      </c>
      <c r="J454" s="1249">
        <f>みずほ!J454</f>
        <v>212752</v>
      </c>
      <c r="K454" s="1249">
        <f>三井住友!I454</f>
        <v>251050</v>
      </c>
      <c r="L454" s="1638">
        <f>paypay!H454</f>
        <v>6359</v>
      </c>
      <c r="M454" s="1638">
        <f>楽天!J454</f>
        <v>20873</v>
      </c>
      <c r="N454" s="1639">
        <f t="shared" si="3"/>
        <v>491034</v>
      </c>
      <c r="O454" s="1611"/>
    </row>
    <row r="455" spans="1:15" ht="15.5">
      <c r="A455" s="1298"/>
      <c r="B455" s="1244">
        <v>46199</v>
      </c>
      <c r="C455" s="1248"/>
      <c r="D455" s="1248"/>
      <c r="E455" s="1618"/>
      <c r="F455" s="1618"/>
      <c r="G455" s="1618"/>
      <c r="H455" s="1619">
        <f t="shared" si="4"/>
        <v>0</v>
      </c>
      <c r="I455" s="1249">
        <f t="shared" si="5"/>
        <v>0</v>
      </c>
      <c r="J455" s="1249">
        <f>みずほ!J455</f>
        <v>202752</v>
      </c>
      <c r="K455" s="1249">
        <f>三井住友!I455</f>
        <v>251050</v>
      </c>
      <c r="L455" s="1638">
        <f>paypay!H455</f>
        <v>6359</v>
      </c>
      <c r="M455" s="1638">
        <f>楽天!J455</f>
        <v>20873</v>
      </c>
      <c r="N455" s="1639">
        <f t="shared" si="3"/>
        <v>481034</v>
      </c>
      <c r="O455" s="1611"/>
    </row>
    <row r="456" spans="1:15" ht="15.5">
      <c r="A456" s="1298"/>
      <c r="B456" s="1244">
        <v>46200</v>
      </c>
      <c r="C456" s="1248"/>
      <c r="D456" s="1248"/>
      <c r="E456" s="1618"/>
      <c r="F456" s="1618"/>
      <c r="G456" s="1618"/>
      <c r="H456" s="1619">
        <f t="shared" si="4"/>
        <v>0</v>
      </c>
      <c r="I456" s="1249">
        <f t="shared" si="5"/>
        <v>0</v>
      </c>
      <c r="J456" s="1249">
        <f>みずほ!J456</f>
        <v>202752</v>
      </c>
      <c r="K456" s="1249">
        <f>三井住友!I456</f>
        <v>247550</v>
      </c>
      <c r="L456" s="1638">
        <f>paypay!H456</f>
        <v>1859</v>
      </c>
      <c r="M456" s="1638">
        <f>楽天!J456</f>
        <v>20873</v>
      </c>
      <c r="N456" s="1639">
        <f t="shared" si="3"/>
        <v>473034</v>
      </c>
      <c r="O456" s="1611"/>
    </row>
    <row r="457" spans="1:15" ht="15.5">
      <c r="A457" s="1298"/>
      <c r="B457" s="1244">
        <v>46201</v>
      </c>
      <c r="C457" s="1248"/>
      <c r="D457" s="1248"/>
      <c r="E457" s="1618"/>
      <c r="F457" s="1618"/>
      <c r="G457" s="1618"/>
      <c r="H457" s="1619">
        <f t="shared" si="4"/>
        <v>0</v>
      </c>
      <c r="I457" s="1249">
        <f t="shared" si="5"/>
        <v>0</v>
      </c>
      <c r="J457" s="1249">
        <f>みずほ!J457</f>
        <v>202752</v>
      </c>
      <c r="K457" s="1249">
        <f>三井住友!I457</f>
        <v>247550</v>
      </c>
      <c r="L457" s="1638">
        <f>paypay!H457</f>
        <v>1859</v>
      </c>
      <c r="M457" s="1638">
        <f>楽天!J457</f>
        <v>20873</v>
      </c>
      <c r="N457" s="1639">
        <f t="shared" si="3"/>
        <v>473034</v>
      </c>
      <c r="O457" s="1611"/>
    </row>
    <row r="458" spans="1:15" ht="15.5">
      <c r="A458" s="1298"/>
      <c r="B458" s="1244">
        <v>46202</v>
      </c>
      <c r="C458" s="1248"/>
      <c r="D458" s="1248"/>
      <c r="E458" s="1618"/>
      <c r="F458" s="1618"/>
      <c r="G458" s="1618"/>
      <c r="H458" s="1619">
        <f t="shared" si="4"/>
        <v>0</v>
      </c>
      <c r="I458" s="1249">
        <f t="shared" si="5"/>
        <v>0</v>
      </c>
      <c r="J458" s="1249">
        <f>みずほ!J458</f>
        <v>72765</v>
      </c>
      <c r="K458" s="1249">
        <f>三井住友!I458</f>
        <v>7550</v>
      </c>
      <c r="L458" s="1638">
        <f>paypay!H458</f>
        <v>9</v>
      </c>
      <c r="M458" s="1638">
        <f>楽天!J458</f>
        <v>20873</v>
      </c>
      <c r="N458" s="1639">
        <f t="shared" si="3"/>
        <v>101197</v>
      </c>
      <c r="O458" s="1611"/>
    </row>
    <row r="459" spans="1:15" ht="15.5">
      <c r="A459" s="1298"/>
      <c r="B459" s="1259">
        <v>46203</v>
      </c>
      <c r="C459" s="1263"/>
      <c r="D459" s="1263"/>
      <c r="E459" s="1622"/>
      <c r="F459" s="1622"/>
      <c r="G459" s="1622"/>
      <c r="H459" s="1623">
        <f t="shared" si="4"/>
        <v>0</v>
      </c>
      <c r="I459" s="1264">
        <f t="shared" si="5"/>
        <v>0</v>
      </c>
      <c r="J459" s="1264">
        <f>みずほ!J459</f>
        <v>72765</v>
      </c>
      <c r="K459" s="1264">
        <f>三井住友!I459</f>
        <v>57550</v>
      </c>
      <c r="L459" s="1641">
        <f>paypay!H459</f>
        <v>9</v>
      </c>
      <c r="M459" s="1638">
        <f>楽天!J459</f>
        <v>20873</v>
      </c>
      <c r="N459" s="1639">
        <f t="shared" si="3"/>
        <v>151197</v>
      </c>
      <c r="O459" s="1611"/>
    </row>
    <row r="460" spans="1:15" ht="15.5">
      <c r="A460" s="1298"/>
      <c r="B460" s="1244">
        <v>46204</v>
      </c>
      <c r="C460" s="1248"/>
      <c r="D460" s="1248"/>
      <c r="E460" s="1618"/>
      <c r="F460" s="1618"/>
      <c r="G460" s="1618"/>
      <c r="H460" s="1619">
        <f t="shared" si="4"/>
        <v>0</v>
      </c>
      <c r="I460" s="1249">
        <f t="shared" si="5"/>
        <v>0</v>
      </c>
      <c r="J460" s="1249">
        <f>みずほ!J460</f>
        <v>72765</v>
      </c>
      <c r="K460" s="1249">
        <f>三井住友!I460</f>
        <v>57550</v>
      </c>
      <c r="L460" s="1638">
        <f>paypay!H460</f>
        <v>9</v>
      </c>
      <c r="M460" s="1644">
        <f>楽天!J460</f>
        <v>20873</v>
      </c>
      <c r="N460" s="1645">
        <f t="shared" si="3"/>
        <v>151197</v>
      </c>
      <c r="O460" s="1611"/>
    </row>
    <row r="461" spans="1:15" ht="15.5">
      <c r="A461" s="1298"/>
      <c r="B461" s="1244">
        <v>46205</v>
      </c>
      <c r="C461" s="1248"/>
      <c r="D461" s="1248"/>
      <c r="E461" s="1618"/>
      <c r="F461" s="1618"/>
      <c r="G461" s="1618"/>
      <c r="H461" s="1619">
        <f t="shared" si="4"/>
        <v>0</v>
      </c>
      <c r="I461" s="1249">
        <f t="shared" si="5"/>
        <v>0</v>
      </c>
      <c r="J461" s="1249">
        <f>みずほ!J461</f>
        <v>72765</v>
      </c>
      <c r="K461" s="1249">
        <f>三井住友!I461</f>
        <v>57550</v>
      </c>
      <c r="L461" s="1638">
        <f>paypay!H461</f>
        <v>9</v>
      </c>
      <c r="M461" s="1638">
        <f>楽天!J461</f>
        <v>20873</v>
      </c>
      <c r="N461" s="1639">
        <f t="shared" si="3"/>
        <v>151197</v>
      </c>
      <c r="O461" s="1611"/>
    </row>
    <row r="462" spans="1:15" ht="15.5">
      <c r="A462" s="1298"/>
      <c r="B462" s="1244">
        <v>46206</v>
      </c>
      <c r="C462" s="1248"/>
      <c r="D462" s="1248"/>
      <c r="E462" s="1618"/>
      <c r="F462" s="1618"/>
      <c r="G462" s="1618"/>
      <c r="H462" s="1619">
        <f t="shared" si="4"/>
        <v>0</v>
      </c>
      <c r="I462" s="1249">
        <f t="shared" si="5"/>
        <v>0</v>
      </c>
      <c r="J462" s="1249">
        <f>みずほ!J462</f>
        <v>72765</v>
      </c>
      <c r="K462" s="1249">
        <f>三井住友!I462</f>
        <v>57550</v>
      </c>
      <c r="L462" s="1638">
        <f>paypay!H462</f>
        <v>9</v>
      </c>
      <c r="M462" s="1638">
        <f>楽天!J462</f>
        <v>20873</v>
      </c>
      <c r="N462" s="1639">
        <f t="shared" si="3"/>
        <v>151197</v>
      </c>
      <c r="O462" s="1611"/>
    </row>
    <row r="463" spans="1:15" ht="15.5">
      <c r="A463" s="1298"/>
      <c r="B463" s="1244">
        <v>46207</v>
      </c>
      <c r="C463" s="1248"/>
      <c r="D463" s="1248"/>
      <c r="E463" s="1618"/>
      <c r="F463" s="1618"/>
      <c r="G463" s="1618"/>
      <c r="H463" s="1619">
        <f t="shared" si="4"/>
        <v>0</v>
      </c>
      <c r="I463" s="1249">
        <f t="shared" si="5"/>
        <v>0</v>
      </c>
      <c r="J463" s="1249">
        <f>みずほ!J463</f>
        <v>72765</v>
      </c>
      <c r="K463" s="1249">
        <f>三井住友!I463</f>
        <v>57550</v>
      </c>
      <c r="L463" s="1638">
        <f>paypay!H463</f>
        <v>9</v>
      </c>
      <c r="M463" s="1638">
        <f>楽天!J463</f>
        <v>20873</v>
      </c>
      <c r="N463" s="1639">
        <f t="shared" si="3"/>
        <v>151197</v>
      </c>
      <c r="O463" s="1611"/>
    </row>
    <row r="464" spans="1:15" ht="15.5">
      <c r="A464" s="1298"/>
      <c r="B464" s="1244">
        <v>46208</v>
      </c>
      <c r="C464" s="1248"/>
      <c r="D464" s="1248"/>
      <c r="E464" s="1618"/>
      <c r="F464" s="1618"/>
      <c r="G464" s="1618"/>
      <c r="H464" s="1619">
        <f t="shared" si="4"/>
        <v>0</v>
      </c>
      <c r="I464" s="1249">
        <f t="shared" si="5"/>
        <v>0</v>
      </c>
      <c r="J464" s="1249">
        <f>みずほ!J464</f>
        <v>72765</v>
      </c>
      <c r="K464" s="1249">
        <f>三井住友!I464</f>
        <v>57550</v>
      </c>
      <c r="L464" s="1638">
        <f>paypay!H464</f>
        <v>9</v>
      </c>
      <c r="M464" s="1638">
        <f>楽天!J464</f>
        <v>20873</v>
      </c>
      <c r="N464" s="1639">
        <f t="shared" si="3"/>
        <v>151197</v>
      </c>
      <c r="O464" s="1611"/>
    </row>
    <row r="465" spans="1:15" ht="15.5">
      <c r="A465" s="1298"/>
      <c r="B465" s="1244">
        <v>46209</v>
      </c>
      <c r="C465" s="1248"/>
      <c r="D465" s="1248"/>
      <c r="E465" s="1618"/>
      <c r="F465" s="1618"/>
      <c r="G465" s="1618"/>
      <c r="H465" s="1619">
        <f t="shared" si="4"/>
        <v>0</v>
      </c>
      <c r="I465" s="1249">
        <f t="shared" si="5"/>
        <v>0</v>
      </c>
      <c r="J465" s="1249">
        <f>みずほ!J465</f>
        <v>72765</v>
      </c>
      <c r="K465" s="1249">
        <f>三井住友!I465</f>
        <v>57550</v>
      </c>
      <c r="L465" s="1638">
        <f>paypay!H465</f>
        <v>9</v>
      </c>
      <c r="M465" s="1638">
        <f>楽天!J465</f>
        <v>20873</v>
      </c>
      <c r="N465" s="1639">
        <f t="shared" si="3"/>
        <v>151197</v>
      </c>
      <c r="O465" s="1611"/>
    </row>
    <row r="466" spans="1:15" ht="15.5">
      <c r="A466" s="1298"/>
      <c r="B466" s="1244">
        <v>46210</v>
      </c>
      <c r="C466" s="1248"/>
      <c r="D466" s="1248"/>
      <c r="E466" s="1618"/>
      <c r="F466" s="1618"/>
      <c r="G466" s="1618"/>
      <c r="H466" s="1619">
        <f t="shared" si="4"/>
        <v>0</v>
      </c>
      <c r="I466" s="1249">
        <f t="shared" si="5"/>
        <v>0</v>
      </c>
      <c r="J466" s="1249">
        <f>みずほ!J466</f>
        <v>72765</v>
      </c>
      <c r="K466" s="1249">
        <f>三井住友!I466</f>
        <v>57550</v>
      </c>
      <c r="L466" s="1638">
        <f>paypay!H466</f>
        <v>9</v>
      </c>
      <c r="M466" s="1638">
        <f>楽天!J466</f>
        <v>20873</v>
      </c>
      <c r="N466" s="1639">
        <f t="shared" si="3"/>
        <v>151197</v>
      </c>
      <c r="O466" s="1611"/>
    </row>
    <row r="467" spans="1:15" ht="15.5">
      <c r="A467" s="1298"/>
      <c r="B467" s="1244">
        <v>46211</v>
      </c>
      <c r="C467" s="1248"/>
      <c r="D467" s="1248"/>
      <c r="E467" s="1618"/>
      <c r="F467" s="1618"/>
      <c r="G467" s="1618"/>
      <c r="H467" s="1619">
        <f t="shared" si="4"/>
        <v>0</v>
      </c>
      <c r="I467" s="1249">
        <f t="shared" si="5"/>
        <v>0</v>
      </c>
      <c r="J467" s="1249">
        <f>みずほ!J467</f>
        <v>72765</v>
      </c>
      <c r="K467" s="1249">
        <f>三井住友!I467</f>
        <v>57550</v>
      </c>
      <c r="L467" s="1638">
        <f>paypay!H467</f>
        <v>9</v>
      </c>
      <c r="M467" s="1638">
        <f>楽天!J467</f>
        <v>20873</v>
      </c>
      <c r="N467" s="1639">
        <f t="shared" si="3"/>
        <v>151197</v>
      </c>
      <c r="O467" s="1611"/>
    </row>
    <row r="468" spans="1:15" ht="15.5">
      <c r="A468" s="1298"/>
      <c r="B468" s="1244">
        <v>46212</v>
      </c>
      <c r="C468" s="1248"/>
      <c r="D468" s="1248"/>
      <c r="E468" s="1618"/>
      <c r="F468" s="1618"/>
      <c r="G468" s="1618"/>
      <c r="H468" s="1619">
        <f t="shared" si="4"/>
        <v>0</v>
      </c>
      <c r="I468" s="1249">
        <f t="shared" si="5"/>
        <v>0</v>
      </c>
      <c r="J468" s="1249">
        <f>みずほ!J468</f>
        <v>72765</v>
      </c>
      <c r="K468" s="1249">
        <f>三井住友!I468</f>
        <v>57550</v>
      </c>
      <c r="L468" s="1638">
        <f>paypay!H468</f>
        <v>9</v>
      </c>
      <c r="M468" s="1638">
        <f>楽天!J468</f>
        <v>20873</v>
      </c>
      <c r="N468" s="1639">
        <f t="shared" si="3"/>
        <v>151197</v>
      </c>
      <c r="O468" s="1611"/>
    </row>
    <row r="469" spans="1:15" ht="15.5">
      <c r="A469" s="1298"/>
      <c r="B469" s="1244">
        <v>46213</v>
      </c>
      <c r="C469" s="1248"/>
      <c r="D469" s="1248"/>
      <c r="E469" s="1618"/>
      <c r="F469" s="1618"/>
      <c r="G469" s="1618"/>
      <c r="H469" s="1619">
        <f t="shared" si="4"/>
        <v>0</v>
      </c>
      <c r="I469" s="1249">
        <f t="shared" si="5"/>
        <v>0</v>
      </c>
      <c r="J469" s="1249">
        <f>みずほ!J469</f>
        <v>72765</v>
      </c>
      <c r="K469" s="1249">
        <f>三井住友!I469</f>
        <v>57550</v>
      </c>
      <c r="L469" s="1638">
        <f>paypay!H469</f>
        <v>9</v>
      </c>
      <c r="M469" s="1638">
        <f>楽天!J469</f>
        <v>20873</v>
      </c>
      <c r="N469" s="1639">
        <f t="shared" si="3"/>
        <v>151197</v>
      </c>
      <c r="O469" s="1611"/>
    </row>
    <row r="470" spans="1:15" ht="15.5">
      <c r="A470" s="1298"/>
      <c r="B470" s="1244">
        <v>46214</v>
      </c>
      <c r="C470" s="1248"/>
      <c r="D470" s="1248"/>
      <c r="E470" s="1618"/>
      <c r="F470" s="1618"/>
      <c r="G470" s="1618"/>
      <c r="H470" s="1619">
        <f t="shared" si="4"/>
        <v>0</v>
      </c>
      <c r="I470" s="1249">
        <f t="shared" si="5"/>
        <v>0</v>
      </c>
      <c r="J470" s="1249">
        <f>みずほ!J470</f>
        <v>72765</v>
      </c>
      <c r="K470" s="1249">
        <f>三井住友!I470</f>
        <v>57550</v>
      </c>
      <c r="L470" s="1638">
        <f>paypay!H470</f>
        <v>9</v>
      </c>
      <c r="M470" s="1638">
        <f>楽天!J470</f>
        <v>20873</v>
      </c>
      <c r="N470" s="1639">
        <f t="shared" si="3"/>
        <v>151197</v>
      </c>
      <c r="O470" s="1611"/>
    </row>
    <row r="471" spans="1:15" ht="15.5">
      <c r="A471" s="1298"/>
      <c r="B471" s="1244">
        <v>46215</v>
      </c>
      <c r="C471" s="1248"/>
      <c r="D471" s="1248"/>
      <c r="E471" s="1618"/>
      <c r="F471" s="1618"/>
      <c r="G471" s="1618"/>
      <c r="H471" s="1619">
        <f t="shared" si="4"/>
        <v>0</v>
      </c>
      <c r="I471" s="1249">
        <f t="shared" si="5"/>
        <v>0</v>
      </c>
      <c r="J471" s="1249">
        <f>みずほ!J471</f>
        <v>72765</v>
      </c>
      <c r="K471" s="1249">
        <f>三井住友!I471</f>
        <v>69550</v>
      </c>
      <c r="L471" s="1638">
        <f>paypay!H471</f>
        <v>9</v>
      </c>
      <c r="M471" s="1638">
        <f>楽天!J471</f>
        <v>20873</v>
      </c>
      <c r="N471" s="1639">
        <f t="shared" si="3"/>
        <v>163197</v>
      </c>
      <c r="O471" s="1611"/>
    </row>
    <row r="472" spans="1:15" ht="15.5">
      <c r="A472" s="1298"/>
      <c r="B472" s="1244">
        <v>46216</v>
      </c>
      <c r="C472" s="1248"/>
      <c r="D472" s="1248"/>
      <c r="E472" s="1618"/>
      <c r="F472" s="1618"/>
      <c r="G472" s="1618"/>
      <c r="H472" s="1619">
        <f t="shared" si="4"/>
        <v>0</v>
      </c>
      <c r="I472" s="1249">
        <f t="shared" si="5"/>
        <v>0</v>
      </c>
      <c r="J472" s="1249">
        <f>みずほ!J472</f>
        <v>72765</v>
      </c>
      <c r="K472" s="1249">
        <f>三井住友!I472</f>
        <v>69550</v>
      </c>
      <c r="L472" s="1638">
        <f>paypay!H472</f>
        <v>9</v>
      </c>
      <c r="M472" s="1638">
        <f>楽天!J472</f>
        <v>20873</v>
      </c>
      <c r="N472" s="1639">
        <f t="shared" si="3"/>
        <v>163197</v>
      </c>
      <c r="O472" s="1611"/>
    </row>
    <row r="473" spans="1:15" ht="15.5">
      <c r="A473" s="1298"/>
      <c r="B473" s="1244">
        <v>46217</v>
      </c>
      <c r="C473" s="1248"/>
      <c r="D473" s="1248"/>
      <c r="E473" s="1618"/>
      <c r="F473" s="1618"/>
      <c r="G473" s="1618"/>
      <c r="H473" s="1619">
        <f t="shared" si="4"/>
        <v>0</v>
      </c>
      <c r="I473" s="1249">
        <f t="shared" si="5"/>
        <v>0</v>
      </c>
      <c r="J473" s="1249">
        <f>みずほ!J473</f>
        <v>72765</v>
      </c>
      <c r="K473" s="1249">
        <f>三井住友!I473</f>
        <v>69550</v>
      </c>
      <c r="L473" s="1638">
        <f>paypay!H473</f>
        <v>9</v>
      </c>
      <c r="M473" s="1638">
        <f>楽天!J473</f>
        <v>20873</v>
      </c>
      <c r="N473" s="1639">
        <f t="shared" si="3"/>
        <v>163197</v>
      </c>
      <c r="O473" s="1611"/>
    </row>
    <row r="474" spans="1:15" ht="15.5">
      <c r="A474" s="1298"/>
      <c r="B474" s="1244">
        <v>46218</v>
      </c>
      <c r="C474" s="1248"/>
      <c r="D474" s="1248"/>
      <c r="E474" s="1618"/>
      <c r="F474" s="1618"/>
      <c r="G474" s="1618"/>
      <c r="H474" s="1619">
        <f t="shared" si="4"/>
        <v>0</v>
      </c>
      <c r="I474" s="1249">
        <f t="shared" si="5"/>
        <v>0</v>
      </c>
      <c r="J474" s="1249">
        <f>みずほ!J474</f>
        <v>392655</v>
      </c>
      <c r="K474" s="1249">
        <f>三井住友!I474</f>
        <v>269550</v>
      </c>
      <c r="L474" s="1638">
        <f>paypay!H474</f>
        <v>9</v>
      </c>
      <c r="M474" s="1638">
        <f>楽天!J474</f>
        <v>20873</v>
      </c>
      <c r="N474" s="1639">
        <f t="shared" si="3"/>
        <v>683087</v>
      </c>
      <c r="O474" s="1611"/>
    </row>
    <row r="475" spans="1:15" ht="15.5">
      <c r="A475" s="1298"/>
      <c r="B475" s="1244">
        <v>46219</v>
      </c>
      <c r="C475" s="1248"/>
      <c r="D475" s="1248"/>
      <c r="E475" s="1618"/>
      <c r="F475" s="1618"/>
      <c r="G475" s="1618"/>
      <c r="H475" s="1619">
        <f t="shared" si="4"/>
        <v>0</v>
      </c>
      <c r="I475" s="1249">
        <f t="shared" si="5"/>
        <v>0</v>
      </c>
      <c r="J475" s="1249">
        <f>みずほ!J475</f>
        <v>392655</v>
      </c>
      <c r="K475" s="1249">
        <f>三井住友!I475</f>
        <v>269550</v>
      </c>
      <c r="L475" s="1638">
        <f>paypay!H475</f>
        <v>9</v>
      </c>
      <c r="M475" s="1638">
        <f>楽天!J475</f>
        <v>20873</v>
      </c>
      <c r="N475" s="1639">
        <f t="shared" si="3"/>
        <v>683087</v>
      </c>
      <c r="O475" s="1611"/>
    </row>
    <row r="476" spans="1:15" ht="15.5">
      <c r="A476" s="1298"/>
      <c r="B476" s="1244">
        <v>46220</v>
      </c>
      <c r="C476" s="1248"/>
      <c r="D476" s="1248"/>
      <c r="E476" s="1618"/>
      <c r="F476" s="1618"/>
      <c r="G476" s="1618"/>
      <c r="H476" s="1619">
        <f t="shared" si="4"/>
        <v>0</v>
      </c>
      <c r="I476" s="1249">
        <f t="shared" si="5"/>
        <v>0</v>
      </c>
      <c r="J476" s="1249">
        <f>みずほ!J476</f>
        <v>392655</v>
      </c>
      <c r="K476" s="1249">
        <f>三井住友!I476</f>
        <v>269550</v>
      </c>
      <c r="L476" s="1638">
        <f>paypay!H476</f>
        <v>9</v>
      </c>
      <c r="M476" s="1638">
        <f>楽天!J476</f>
        <v>20873</v>
      </c>
      <c r="N476" s="1639">
        <f t="shared" si="3"/>
        <v>683087</v>
      </c>
      <c r="O476" s="1611"/>
    </row>
    <row r="477" spans="1:15" ht="15.5">
      <c r="A477" s="1298"/>
      <c r="B477" s="1244">
        <v>46221</v>
      </c>
      <c r="C477" s="1248"/>
      <c r="D477" s="1248"/>
      <c r="E477" s="1618"/>
      <c r="F477" s="1618"/>
      <c r="G477" s="1618"/>
      <c r="H477" s="1619">
        <f t="shared" si="4"/>
        <v>0</v>
      </c>
      <c r="I477" s="1249">
        <f t="shared" si="5"/>
        <v>0</v>
      </c>
      <c r="J477" s="1249">
        <f>みずほ!J477</f>
        <v>392655</v>
      </c>
      <c r="K477" s="1249">
        <f>三井住友!I477</f>
        <v>269550</v>
      </c>
      <c r="L477" s="1638">
        <f>paypay!H477</f>
        <v>9</v>
      </c>
      <c r="M477" s="1638">
        <f>楽天!J477</f>
        <v>20873</v>
      </c>
      <c r="N477" s="1639">
        <f t="shared" si="3"/>
        <v>683087</v>
      </c>
      <c r="O477" s="1611"/>
    </row>
    <row r="478" spans="1:15" ht="15.5">
      <c r="A478" s="1298"/>
      <c r="B478" s="1244">
        <v>46222</v>
      </c>
      <c r="C478" s="1248"/>
      <c r="D478" s="1248"/>
      <c r="E478" s="1618"/>
      <c r="F478" s="1618"/>
      <c r="G478" s="1618"/>
      <c r="H478" s="1619">
        <f t="shared" si="4"/>
        <v>0</v>
      </c>
      <c r="I478" s="1249">
        <f t="shared" si="5"/>
        <v>0</v>
      </c>
      <c r="J478" s="1249">
        <f>みずほ!J478</f>
        <v>392655</v>
      </c>
      <c r="K478" s="1249">
        <f>三井住友!I478</f>
        <v>269550</v>
      </c>
      <c r="L478" s="1638">
        <f>paypay!H478</f>
        <v>9</v>
      </c>
      <c r="M478" s="1638">
        <f>楽天!J478</f>
        <v>20873</v>
      </c>
      <c r="N478" s="1639">
        <f t="shared" si="3"/>
        <v>683087</v>
      </c>
      <c r="O478" s="1611"/>
    </row>
    <row r="479" spans="1:15" ht="15.5">
      <c r="A479" s="1298"/>
      <c r="B479" s="1244">
        <v>46223</v>
      </c>
      <c r="C479" s="1248"/>
      <c r="D479" s="1248"/>
      <c r="E479" s="1618"/>
      <c r="F479" s="1618"/>
      <c r="G479" s="1618"/>
      <c r="H479" s="1619">
        <f t="shared" si="4"/>
        <v>0</v>
      </c>
      <c r="I479" s="1249">
        <f t="shared" si="5"/>
        <v>0</v>
      </c>
      <c r="J479" s="1249">
        <f>みずほ!J479</f>
        <v>392655</v>
      </c>
      <c r="K479" s="1249">
        <f>三井住友!I479</f>
        <v>269550</v>
      </c>
      <c r="L479" s="1638">
        <f>paypay!H479</f>
        <v>9</v>
      </c>
      <c r="M479" s="1638">
        <f>楽天!J479</f>
        <v>20873</v>
      </c>
      <c r="N479" s="1639">
        <f t="shared" si="3"/>
        <v>683087</v>
      </c>
      <c r="O479" s="1611"/>
    </row>
    <row r="480" spans="1:15" ht="15.5">
      <c r="A480" s="1298"/>
      <c r="B480" s="1244">
        <v>46224</v>
      </c>
      <c r="C480" s="1248"/>
      <c r="D480" s="1248"/>
      <c r="E480" s="1618"/>
      <c r="F480" s="1618"/>
      <c r="G480" s="1618"/>
      <c r="H480" s="1619">
        <f t="shared" si="4"/>
        <v>0</v>
      </c>
      <c r="I480" s="1249">
        <f t="shared" si="5"/>
        <v>0</v>
      </c>
      <c r="J480" s="1249">
        <f>みずほ!J480</f>
        <v>392655</v>
      </c>
      <c r="K480" s="1249">
        <f>三井住友!I480</f>
        <v>269550</v>
      </c>
      <c r="L480" s="1638">
        <f>paypay!H480</f>
        <v>9</v>
      </c>
      <c r="M480" s="1638">
        <f>楽天!J480</f>
        <v>20873</v>
      </c>
      <c r="N480" s="1639">
        <f t="shared" si="3"/>
        <v>683087</v>
      </c>
      <c r="O480" s="1611"/>
    </row>
    <row r="481" spans="1:15" ht="15.5">
      <c r="A481" s="1298"/>
      <c r="B481" s="1244">
        <v>46225</v>
      </c>
      <c r="C481" s="1248"/>
      <c r="D481" s="1248"/>
      <c r="E481" s="1618"/>
      <c r="F481" s="1618"/>
      <c r="G481" s="1618"/>
      <c r="H481" s="1619">
        <f t="shared" si="4"/>
        <v>0</v>
      </c>
      <c r="I481" s="1249">
        <f t="shared" si="5"/>
        <v>0</v>
      </c>
      <c r="J481" s="1249">
        <f>みずほ!J481</f>
        <v>392655</v>
      </c>
      <c r="K481" s="1249">
        <f>三井住友!I481</f>
        <v>269550</v>
      </c>
      <c r="L481" s="1638">
        <f>paypay!H481</f>
        <v>9</v>
      </c>
      <c r="M481" s="1638">
        <f>楽天!J481</f>
        <v>20873</v>
      </c>
      <c r="N481" s="1639">
        <f t="shared" si="3"/>
        <v>683087</v>
      </c>
      <c r="O481" s="1611"/>
    </row>
    <row r="482" spans="1:15" ht="15.5">
      <c r="A482" s="1298"/>
      <c r="B482" s="1244">
        <v>46226</v>
      </c>
      <c r="C482" s="1248"/>
      <c r="D482" s="1248"/>
      <c r="E482" s="1618"/>
      <c r="F482" s="1618"/>
      <c r="G482" s="1618"/>
      <c r="H482" s="1619">
        <f t="shared" si="4"/>
        <v>0</v>
      </c>
      <c r="I482" s="1249">
        <f t="shared" si="5"/>
        <v>0</v>
      </c>
      <c r="J482" s="1249">
        <f>みずほ!J482</f>
        <v>392655</v>
      </c>
      <c r="K482" s="1249">
        <f>三井住友!I482</f>
        <v>269550</v>
      </c>
      <c r="L482" s="1638">
        <f>paypay!H482</f>
        <v>9</v>
      </c>
      <c r="M482" s="1638">
        <f>楽天!J482</f>
        <v>20873</v>
      </c>
      <c r="N482" s="1639">
        <f t="shared" si="3"/>
        <v>683087</v>
      </c>
      <c r="O482" s="1611"/>
    </row>
    <row r="483" spans="1:15" ht="15.5">
      <c r="A483" s="1298"/>
      <c r="B483" s="1244">
        <v>46227</v>
      </c>
      <c r="C483" s="1248"/>
      <c r="D483" s="1248"/>
      <c r="E483" s="1618"/>
      <c r="F483" s="1618"/>
      <c r="G483" s="1618"/>
      <c r="H483" s="1619">
        <f t="shared" si="4"/>
        <v>0</v>
      </c>
      <c r="I483" s="1249">
        <f t="shared" si="5"/>
        <v>0</v>
      </c>
      <c r="J483" s="1249">
        <f>みずほ!J483</f>
        <v>392655</v>
      </c>
      <c r="K483" s="1249">
        <f>三井住友!I483</f>
        <v>269550</v>
      </c>
      <c r="L483" s="1638">
        <f>paypay!H483</f>
        <v>9</v>
      </c>
      <c r="M483" s="1638">
        <f>楽天!J483</f>
        <v>20873</v>
      </c>
      <c r="N483" s="1639">
        <f t="shared" si="3"/>
        <v>683087</v>
      </c>
      <c r="O483" s="1611"/>
    </row>
    <row r="484" spans="1:15" ht="15.5">
      <c r="A484" s="1298"/>
      <c r="B484" s="1244">
        <v>46228</v>
      </c>
      <c r="C484" s="1248"/>
      <c r="D484" s="1248"/>
      <c r="E484" s="1618"/>
      <c r="F484" s="1618"/>
      <c r="G484" s="1618"/>
      <c r="H484" s="1619">
        <f t="shared" si="4"/>
        <v>0</v>
      </c>
      <c r="I484" s="1249">
        <f t="shared" si="5"/>
        <v>0</v>
      </c>
      <c r="J484" s="1249">
        <f>みずほ!J484</f>
        <v>392655</v>
      </c>
      <c r="K484" s="1249">
        <f>三井住友!I484</f>
        <v>269550</v>
      </c>
      <c r="L484" s="1638">
        <f>paypay!H484</f>
        <v>9</v>
      </c>
      <c r="M484" s="1638">
        <f>楽天!J484</f>
        <v>20873</v>
      </c>
      <c r="N484" s="1639">
        <f t="shared" si="3"/>
        <v>683087</v>
      </c>
      <c r="O484" s="1611"/>
    </row>
    <row r="485" spans="1:15" ht="15.5">
      <c r="A485" s="1298"/>
      <c r="B485" s="1244">
        <v>46229</v>
      </c>
      <c r="C485" s="1248"/>
      <c r="D485" s="1248"/>
      <c r="E485" s="1618"/>
      <c r="F485" s="1618"/>
      <c r="G485" s="1618"/>
      <c r="H485" s="1619">
        <f t="shared" si="4"/>
        <v>0</v>
      </c>
      <c r="I485" s="1249">
        <f t="shared" si="5"/>
        <v>0</v>
      </c>
      <c r="J485" s="1249">
        <f>みずほ!J485</f>
        <v>382655</v>
      </c>
      <c r="K485" s="1249">
        <f>三井住友!I485</f>
        <v>269550</v>
      </c>
      <c r="L485" s="1638">
        <f>paypay!H485</f>
        <v>9</v>
      </c>
      <c r="M485" s="1638">
        <f>楽天!J485</f>
        <v>20873</v>
      </c>
      <c r="N485" s="1639">
        <f t="shared" si="3"/>
        <v>673087</v>
      </c>
      <c r="O485" s="1611"/>
    </row>
    <row r="486" spans="1:15" ht="15.5">
      <c r="A486" s="1298"/>
      <c r="B486" s="1244">
        <v>46230</v>
      </c>
      <c r="C486" s="1248"/>
      <c r="D486" s="1248"/>
      <c r="E486" s="1618"/>
      <c r="F486" s="1618"/>
      <c r="G486" s="1618"/>
      <c r="H486" s="1619">
        <f t="shared" si="4"/>
        <v>0</v>
      </c>
      <c r="I486" s="1249">
        <f t="shared" si="5"/>
        <v>0</v>
      </c>
      <c r="J486" s="1249">
        <f>みずほ!J486</f>
        <v>252668</v>
      </c>
      <c r="K486" s="1249">
        <f>三井住友!I486</f>
        <v>19550</v>
      </c>
      <c r="L486" s="1638">
        <f>paypay!H486</f>
        <v>9</v>
      </c>
      <c r="M486" s="1638">
        <f>楽天!J486</f>
        <v>20873</v>
      </c>
      <c r="N486" s="1639">
        <f t="shared" si="3"/>
        <v>293100</v>
      </c>
      <c r="O486" s="1611"/>
    </row>
    <row r="487" spans="1:15" ht="15.5">
      <c r="A487" s="1298"/>
      <c r="B487" s="1244">
        <v>46231</v>
      </c>
      <c r="C487" s="1248"/>
      <c r="D487" s="1248"/>
      <c r="E487" s="1618"/>
      <c r="F487" s="1618"/>
      <c r="G487" s="1618"/>
      <c r="H487" s="1619">
        <f t="shared" si="4"/>
        <v>0</v>
      </c>
      <c r="I487" s="1249">
        <f t="shared" si="5"/>
        <v>0</v>
      </c>
      <c r="J487" s="1249">
        <f>みずほ!J487</f>
        <v>252668</v>
      </c>
      <c r="K487" s="1249">
        <f>三井住友!I487</f>
        <v>19550</v>
      </c>
      <c r="L487" s="1638">
        <f>paypay!H487</f>
        <v>9</v>
      </c>
      <c r="M487" s="1638">
        <f>楽天!J487</f>
        <v>20873</v>
      </c>
      <c r="N487" s="1639">
        <f t="shared" si="3"/>
        <v>293100</v>
      </c>
      <c r="O487" s="1611"/>
    </row>
    <row r="488" spans="1:15" ht="15.5">
      <c r="A488" s="1298"/>
      <c r="B488" s="1244">
        <v>46232</v>
      </c>
      <c r="C488" s="1248"/>
      <c r="D488" s="1248"/>
      <c r="E488" s="1618"/>
      <c r="F488" s="1618"/>
      <c r="G488" s="1618"/>
      <c r="H488" s="1619">
        <f t="shared" si="4"/>
        <v>0</v>
      </c>
      <c r="I488" s="1249">
        <f t="shared" si="5"/>
        <v>0</v>
      </c>
      <c r="J488" s="1249">
        <f>みずほ!J488</f>
        <v>252668</v>
      </c>
      <c r="K488" s="1249">
        <f>三井住友!I488</f>
        <v>19550</v>
      </c>
      <c r="L488" s="1638">
        <f>paypay!H488</f>
        <v>9</v>
      </c>
      <c r="M488" s="1638">
        <f>楽天!J488</f>
        <v>20873</v>
      </c>
      <c r="N488" s="1639">
        <f t="shared" si="3"/>
        <v>293100</v>
      </c>
      <c r="O488" s="1611"/>
    </row>
    <row r="489" spans="1:15" ht="15.5">
      <c r="A489" s="1298"/>
      <c r="B489" s="1244">
        <v>46233</v>
      </c>
      <c r="C489" s="1248"/>
      <c r="D489" s="1248"/>
      <c r="E489" s="1618"/>
      <c r="F489" s="1618"/>
      <c r="G489" s="1618"/>
      <c r="H489" s="1619">
        <f t="shared" si="4"/>
        <v>0</v>
      </c>
      <c r="I489" s="1249">
        <f t="shared" si="5"/>
        <v>0</v>
      </c>
      <c r="J489" s="1249">
        <f>みずほ!J489</f>
        <v>252668</v>
      </c>
      <c r="K489" s="1249">
        <f>三井住友!I489</f>
        <v>19550</v>
      </c>
      <c r="L489" s="1638">
        <f>paypay!H489</f>
        <v>9</v>
      </c>
      <c r="M489" s="1638">
        <f>楽天!J489</f>
        <v>20873</v>
      </c>
      <c r="N489" s="1639">
        <f t="shared" si="3"/>
        <v>293100</v>
      </c>
      <c r="O489" s="1611"/>
    </row>
    <row r="490" spans="1:15" ht="15.5">
      <c r="A490" s="1298"/>
      <c r="B490" s="1259">
        <v>46234</v>
      </c>
      <c r="C490" s="1263"/>
      <c r="D490" s="1263"/>
      <c r="E490" s="1622"/>
      <c r="F490" s="1622"/>
      <c r="G490" s="1622"/>
      <c r="H490" s="1623">
        <f t="shared" si="4"/>
        <v>0</v>
      </c>
      <c r="I490" s="1264">
        <f t="shared" si="5"/>
        <v>0</v>
      </c>
      <c r="J490" s="1264">
        <f>みずほ!J490</f>
        <v>252668</v>
      </c>
      <c r="K490" s="1264">
        <f>三井住友!I490</f>
        <v>19550</v>
      </c>
      <c r="L490" s="1641">
        <f>paypay!H490</f>
        <v>9</v>
      </c>
      <c r="M490" s="1641">
        <f>楽天!J490</f>
        <v>20873</v>
      </c>
      <c r="N490" s="1642">
        <f t="shared" si="3"/>
        <v>293100</v>
      </c>
      <c r="O490" s="1611"/>
    </row>
    <row r="491" spans="1:15" ht="15.5">
      <c r="A491" s="1298"/>
      <c r="B491" s="1244">
        <v>46235</v>
      </c>
      <c r="C491" s="1248"/>
      <c r="D491" s="1248"/>
      <c r="E491" s="1618"/>
      <c r="F491" s="1618"/>
      <c r="G491" s="1618"/>
      <c r="H491" s="1619">
        <f t="shared" si="4"/>
        <v>0</v>
      </c>
      <c r="I491" s="1249">
        <f t="shared" si="5"/>
        <v>0</v>
      </c>
      <c r="J491" s="1249">
        <f>みずほ!J491</f>
        <v>252668</v>
      </c>
      <c r="K491" s="1249">
        <f>三井住友!I491</f>
        <v>19550</v>
      </c>
      <c r="L491" s="1638">
        <f>paypay!H491</f>
        <v>9</v>
      </c>
      <c r="M491" s="1638">
        <f>楽天!J491</f>
        <v>20873</v>
      </c>
      <c r="N491" s="1639">
        <f t="shared" si="3"/>
        <v>293100</v>
      </c>
      <c r="O491" s="1611"/>
    </row>
    <row r="492" spans="1:15" ht="15.5">
      <c r="A492" s="1298"/>
      <c r="B492" s="1244">
        <v>46236</v>
      </c>
      <c r="C492" s="1248"/>
      <c r="D492" s="1248"/>
      <c r="E492" s="1618"/>
      <c r="F492" s="1618"/>
      <c r="G492" s="1618"/>
      <c r="H492" s="1619">
        <f t="shared" si="4"/>
        <v>0</v>
      </c>
      <c r="I492" s="1249">
        <f t="shared" si="5"/>
        <v>0</v>
      </c>
      <c r="J492" s="1249">
        <f>みずほ!J492</f>
        <v>252668</v>
      </c>
      <c r="K492" s="1249">
        <f>三井住友!I492</f>
        <v>19550</v>
      </c>
      <c r="L492" s="1638">
        <f>paypay!H492</f>
        <v>9</v>
      </c>
      <c r="M492" s="1638">
        <f>楽天!J492</f>
        <v>20873</v>
      </c>
      <c r="N492" s="1639">
        <f t="shared" si="3"/>
        <v>293100</v>
      </c>
      <c r="O492" s="1611"/>
    </row>
    <row r="493" spans="1:15" ht="15.5">
      <c r="A493" s="1298"/>
      <c r="B493" s="1244">
        <v>46237</v>
      </c>
      <c r="C493" s="1248"/>
      <c r="D493" s="1248"/>
      <c r="E493" s="1618"/>
      <c r="F493" s="1618"/>
      <c r="G493" s="1618"/>
      <c r="H493" s="1619">
        <f t="shared" si="4"/>
        <v>0</v>
      </c>
      <c r="I493" s="1249">
        <f t="shared" si="5"/>
        <v>0</v>
      </c>
      <c r="J493" s="1249">
        <f>みずほ!J493</f>
        <v>252668</v>
      </c>
      <c r="K493" s="1249">
        <f>三井住友!I493</f>
        <v>19550</v>
      </c>
      <c r="L493" s="1638">
        <f>paypay!H493</f>
        <v>9</v>
      </c>
      <c r="M493" s="1638">
        <f>楽天!J493</f>
        <v>20873</v>
      </c>
      <c r="N493" s="1639">
        <f t="shared" si="3"/>
        <v>293100</v>
      </c>
      <c r="O493" s="1611"/>
    </row>
    <row r="494" spans="1:15" ht="15.5">
      <c r="A494" s="1298"/>
      <c r="B494" s="1244">
        <v>46238</v>
      </c>
      <c r="C494" s="1248"/>
      <c r="D494" s="1248"/>
      <c r="E494" s="1618"/>
      <c r="F494" s="1618"/>
      <c r="G494" s="1618"/>
      <c r="H494" s="1619">
        <f t="shared" si="4"/>
        <v>0</v>
      </c>
      <c r="I494" s="1249">
        <f t="shared" si="5"/>
        <v>0</v>
      </c>
      <c r="J494" s="1249">
        <f>みずほ!J494</f>
        <v>252668</v>
      </c>
      <c r="K494" s="1249">
        <f>三井住友!I494</f>
        <v>19550</v>
      </c>
      <c r="L494" s="1638">
        <f>paypay!H494</f>
        <v>9</v>
      </c>
      <c r="M494" s="1638">
        <f>楽天!J494</f>
        <v>20873</v>
      </c>
      <c r="N494" s="1639">
        <f t="shared" si="3"/>
        <v>293100</v>
      </c>
      <c r="O494" s="1611"/>
    </row>
    <row r="495" spans="1:15" ht="15.5">
      <c r="A495" s="1298"/>
      <c r="B495" s="1244">
        <v>46239</v>
      </c>
      <c r="C495" s="1248"/>
      <c r="D495" s="1248"/>
      <c r="E495" s="1618"/>
      <c r="F495" s="1618"/>
      <c r="G495" s="1618"/>
      <c r="H495" s="1619">
        <f t="shared" si="4"/>
        <v>0</v>
      </c>
      <c r="I495" s="1249">
        <f t="shared" si="5"/>
        <v>0</v>
      </c>
      <c r="J495" s="1249">
        <f>みずほ!J495</f>
        <v>252668</v>
      </c>
      <c r="K495" s="1249">
        <f>三井住友!I495</f>
        <v>19550</v>
      </c>
      <c r="L495" s="1638">
        <f>paypay!H495</f>
        <v>9</v>
      </c>
      <c r="M495" s="1638">
        <f>楽天!J495</f>
        <v>20873</v>
      </c>
      <c r="N495" s="1639">
        <f t="shared" si="3"/>
        <v>293100</v>
      </c>
      <c r="O495" s="1611"/>
    </row>
    <row r="496" spans="1:15" ht="15.5">
      <c r="A496" s="1298"/>
      <c r="B496" s="1244">
        <v>46240</v>
      </c>
      <c r="C496" s="1248"/>
      <c r="D496" s="1248"/>
      <c r="E496" s="1618"/>
      <c r="F496" s="1618"/>
      <c r="G496" s="1618"/>
      <c r="H496" s="1619">
        <f t="shared" si="4"/>
        <v>0</v>
      </c>
      <c r="I496" s="1249">
        <f t="shared" si="5"/>
        <v>0</v>
      </c>
      <c r="J496" s="1249">
        <f>みずほ!J496</f>
        <v>252668</v>
      </c>
      <c r="K496" s="1249">
        <f>三井住友!I496</f>
        <v>19550</v>
      </c>
      <c r="L496" s="1638">
        <f>paypay!H496</f>
        <v>9</v>
      </c>
      <c r="M496" s="1638">
        <f>楽天!J496</f>
        <v>20873</v>
      </c>
      <c r="N496" s="1639">
        <f t="shared" si="3"/>
        <v>293100</v>
      </c>
      <c r="O496" s="1611"/>
    </row>
    <row r="497" spans="1:15" ht="15.5">
      <c r="A497" s="1298"/>
      <c r="B497" s="1244">
        <v>46241</v>
      </c>
      <c r="C497" s="1248"/>
      <c r="D497" s="1248"/>
      <c r="E497" s="1618"/>
      <c r="F497" s="1618"/>
      <c r="G497" s="1618"/>
      <c r="H497" s="1619">
        <f t="shared" si="4"/>
        <v>0</v>
      </c>
      <c r="I497" s="1249">
        <f t="shared" si="5"/>
        <v>0</v>
      </c>
      <c r="J497" s="1249">
        <f>みずほ!J497</f>
        <v>252668</v>
      </c>
      <c r="K497" s="1249">
        <f>三井住友!I497</f>
        <v>19550</v>
      </c>
      <c r="L497" s="1638">
        <f>paypay!H497</f>
        <v>9</v>
      </c>
      <c r="M497" s="1638">
        <f>楽天!J497</f>
        <v>20873</v>
      </c>
      <c r="N497" s="1639">
        <f t="shared" si="3"/>
        <v>293100</v>
      </c>
      <c r="O497" s="1611"/>
    </row>
    <row r="498" spans="1:15" ht="15.5">
      <c r="A498" s="1298"/>
      <c r="B498" s="1244">
        <v>46242</v>
      </c>
      <c r="C498" s="1248"/>
      <c r="D498" s="1248"/>
      <c r="E498" s="1618"/>
      <c r="F498" s="1618"/>
      <c r="G498" s="1618"/>
      <c r="H498" s="1619">
        <f t="shared" si="4"/>
        <v>0</v>
      </c>
      <c r="I498" s="1249">
        <f t="shared" si="5"/>
        <v>0</v>
      </c>
      <c r="J498" s="1249">
        <f>みずほ!J498</f>
        <v>252668</v>
      </c>
      <c r="K498" s="1249">
        <f>三井住友!I498</f>
        <v>19550</v>
      </c>
      <c r="L498" s="1638">
        <f>paypay!H498</f>
        <v>9</v>
      </c>
      <c r="M498" s="1638">
        <f>楽天!J498</f>
        <v>20873</v>
      </c>
      <c r="N498" s="1639">
        <f t="shared" si="3"/>
        <v>293100</v>
      </c>
      <c r="O498" s="1611"/>
    </row>
    <row r="499" spans="1:15" ht="15.5">
      <c r="A499" s="1298"/>
      <c r="B499" s="1244">
        <v>46243</v>
      </c>
      <c r="C499" s="1248"/>
      <c r="D499" s="1248"/>
      <c r="E499" s="1618"/>
      <c r="F499" s="1618"/>
      <c r="G499" s="1618"/>
      <c r="H499" s="1619">
        <f t="shared" si="4"/>
        <v>0</v>
      </c>
      <c r="I499" s="1249">
        <f t="shared" si="5"/>
        <v>0</v>
      </c>
      <c r="J499" s="1249">
        <f>みずほ!J499</f>
        <v>252668</v>
      </c>
      <c r="K499" s="1249">
        <f>三井住友!I499</f>
        <v>19550</v>
      </c>
      <c r="L499" s="1638">
        <f>paypay!H499</f>
        <v>9</v>
      </c>
      <c r="M499" s="1638">
        <f>楽天!J499</f>
        <v>20873</v>
      </c>
      <c r="N499" s="1639">
        <f t="shared" si="3"/>
        <v>293100</v>
      </c>
      <c r="O499" s="1611"/>
    </row>
    <row r="500" spans="1:15" ht="15.5">
      <c r="A500" s="1298"/>
      <c r="B500" s="1244">
        <v>46244</v>
      </c>
      <c r="C500" s="1248"/>
      <c r="D500" s="1248"/>
      <c r="E500" s="1618"/>
      <c r="F500" s="1618"/>
      <c r="G500" s="1618"/>
      <c r="H500" s="1619">
        <f t="shared" si="4"/>
        <v>0</v>
      </c>
      <c r="I500" s="1249">
        <f t="shared" si="5"/>
        <v>0</v>
      </c>
      <c r="J500" s="1249">
        <f>みずほ!J500</f>
        <v>252668</v>
      </c>
      <c r="K500" s="1249">
        <f>三井住友!I500</f>
        <v>19550</v>
      </c>
      <c r="L500" s="1638">
        <f>paypay!H500</f>
        <v>9</v>
      </c>
      <c r="M500" s="1638">
        <f>楽天!J500</f>
        <v>20873</v>
      </c>
      <c r="N500" s="1639">
        <f t="shared" si="3"/>
        <v>293100</v>
      </c>
      <c r="O500" s="1611"/>
    </row>
    <row r="501" spans="1:15" ht="15.5">
      <c r="A501" s="1298"/>
      <c r="B501" s="1244">
        <v>46245</v>
      </c>
      <c r="C501" s="1248"/>
      <c r="D501" s="1248"/>
      <c r="E501" s="1618"/>
      <c r="F501" s="1618"/>
      <c r="G501" s="1618"/>
      <c r="H501" s="1619">
        <f t="shared" si="4"/>
        <v>0</v>
      </c>
      <c r="I501" s="1249">
        <f t="shared" si="5"/>
        <v>0</v>
      </c>
      <c r="J501" s="1249">
        <f>みずほ!J501</f>
        <v>252668</v>
      </c>
      <c r="K501" s="1249">
        <f>三井住友!I501</f>
        <v>19550</v>
      </c>
      <c r="L501" s="1638">
        <f>paypay!H501</f>
        <v>9</v>
      </c>
      <c r="M501" s="1638">
        <f>楽天!J501</f>
        <v>20873</v>
      </c>
      <c r="N501" s="1639">
        <f t="shared" si="3"/>
        <v>293100</v>
      </c>
      <c r="O501" s="1611"/>
    </row>
    <row r="502" spans="1:15" ht="15.5">
      <c r="A502" s="1298"/>
      <c r="B502" s="1244">
        <v>46246</v>
      </c>
      <c r="C502" s="1248"/>
      <c r="D502" s="1248"/>
      <c r="E502" s="1618"/>
      <c r="F502" s="1618"/>
      <c r="G502" s="1618"/>
      <c r="H502" s="1619">
        <f t="shared" si="4"/>
        <v>0</v>
      </c>
      <c r="I502" s="1249">
        <f t="shared" si="5"/>
        <v>0</v>
      </c>
      <c r="J502" s="1249">
        <f>みずほ!J502</f>
        <v>252668</v>
      </c>
      <c r="K502" s="1249">
        <f>三井住友!I502</f>
        <v>19550</v>
      </c>
      <c r="L502" s="1638">
        <f>paypay!H502</f>
        <v>9</v>
      </c>
      <c r="M502" s="1638">
        <f>楽天!J502</f>
        <v>20873</v>
      </c>
      <c r="N502" s="1639">
        <f t="shared" si="3"/>
        <v>293100</v>
      </c>
      <c r="O502" s="1611"/>
    </row>
    <row r="503" spans="1:15" ht="15.5">
      <c r="A503" s="1298"/>
      <c r="B503" s="1244">
        <v>46247</v>
      </c>
      <c r="C503" s="1248"/>
      <c r="D503" s="1248"/>
      <c r="E503" s="1618"/>
      <c r="F503" s="1618"/>
      <c r="G503" s="1618"/>
      <c r="H503" s="1619">
        <f t="shared" si="4"/>
        <v>0</v>
      </c>
      <c r="I503" s="1249">
        <f t="shared" si="5"/>
        <v>0</v>
      </c>
      <c r="J503" s="1249">
        <f>みずほ!J503</f>
        <v>252668</v>
      </c>
      <c r="K503" s="1249">
        <f>三井住友!I503</f>
        <v>19550</v>
      </c>
      <c r="L503" s="1638">
        <f>paypay!H503</f>
        <v>9</v>
      </c>
      <c r="M503" s="1638">
        <f>楽天!J503</f>
        <v>20873</v>
      </c>
      <c r="N503" s="1639">
        <f t="shared" ref="N503:N757" si="6">SUM(I503:M503)</f>
        <v>293100</v>
      </c>
      <c r="O503" s="1611"/>
    </row>
    <row r="504" spans="1:15" ht="15.5">
      <c r="A504" s="1298"/>
      <c r="B504" s="1244">
        <v>46248</v>
      </c>
      <c r="C504" s="1248"/>
      <c r="D504" s="1248"/>
      <c r="E504" s="1618"/>
      <c r="F504" s="1618"/>
      <c r="G504" s="1618"/>
      <c r="H504" s="1619">
        <f t="shared" si="4"/>
        <v>0</v>
      </c>
      <c r="I504" s="1249">
        <f t="shared" si="5"/>
        <v>0</v>
      </c>
      <c r="J504" s="1249">
        <f>みずほ!J504</f>
        <v>252668</v>
      </c>
      <c r="K504" s="1249">
        <f>三井住友!I504</f>
        <v>19550</v>
      </c>
      <c r="L504" s="1638">
        <f>paypay!H504</f>
        <v>9</v>
      </c>
      <c r="M504" s="1638">
        <f>楽天!J504</f>
        <v>20873</v>
      </c>
      <c r="N504" s="1639">
        <f t="shared" si="6"/>
        <v>293100</v>
      </c>
      <c r="O504" s="1611"/>
    </row>
    <row r="505" spans="1:15" ht="15.5">
      <c r="A505" s="1298"/>
      <c r="B505" s="1244">
        <v>46249</v>
      </c>
      <c r="C505" s="1248"/>
      <c r="D505" s="1248"/>
      <c r="E505" s="1618"/>
      <c r="F505" s="1618"/>
      <c r="G505" s="1618"/>
      <c r="H505" s="1619">
        <f t="shared" si="4"/>
        <v>0</v>
      </c>
      <c r="I505" s="1249">
        <f t="shared" si="5"/>
        <v>0</v>
      </c>
      <c r="J505" s="1249">
        <f>みずほ!J505</f>
        <v>562558</v>
      </c>
      <c r="K505" s="1249">
        <f>三井住友!I505</f>
        <v>219550</v>
      </c>
      <c r="L505" s="1638">
        <f>paypay!H505</f>
        <v>9</v>
      </c>
      <c r="M505" s="1638">
        <f>楽天!J505</f>
        <v>20873</v>
      </c>
      <c r="N505" s="1639">
        <f t="shared" si="6"/>
        <v>802990</v>
      </c>
      <c r="O505" s="1611"/>
    </row>
    <row r="506" spans="1:15" ht="15.5">
      <c r="A506" s="1298"/>
      <c r="B506" s="1244">
        <v>46250</v>
      </c>
      <c r="C506" s="1248"/>
      <c r="D506" s="1248"/>
      <c r="E506" s="1618"/>
      <c r="F506" s="1618"/>
      <c r="G506" s="1618"/>
      <c r="H506" s="1619">
        <f t="shared" si="4"/>
        <v>0</v>
      </c>
      <c r="I506" s="1249">
        <f t="shared" si="5"/>
        <v>0</v>
      </c>
      <c r="J506" s="1249">
        <f>みずほ!J506</f>
        <v>562558</v>
      </c>
      <c r="K506" s="1249">
        <f>三井住友!I506</f>
        <v>219550</v>
      </c>
      <c r="L506" s="1638">
        <f>paypay!H506</f>
        <v>9</v>
      </c>
      <c r="M506" s="1638">
        <f>楽天!J506</f>
        <v>20873</v>
      </c>
      <c r="N506" s="1639">
        <f t="shared" si="6"/>
        <v>802990</v>
      </c>
      <c r="O506" s="1611"/>
    </row>
    <row r="507" spans="1:15" ht="15.5">
      <c r="A507" s="1298"/>
      <c r="B507" s="1244">
        <v>46251</v>
      </c>
      <c r="C507" s="1248"/>
      <c r="D507" s="1248"/>
      <c r="E507" s="1618"/>
      <c r="F507" s="1618"/>
      <c r="G507" s="1618"/>
      <c r="H507" s="1619">
        <f t="shared" si="4"/>
        <v>0</v>
      </c>
      <c r="I507" s="1249">
        <f t="shared" si="5"/>
        <v>0</v>
      </c>
      <c r="J507" s="1249">
        <f>みずほ!J507</f>
        <v>562558</v>
      </c>
      <c r="K507" s="1249">
        <f>三井住友!I507</f>
        <v>219550</v>
      </c>
      <c r="L507" s="1638">
        <f>paypay!H507</f>
        <v>9</v>
      </c>
      <c r="M507" s="1638">
        <f>楽天!J507</f>
        <v>20873</v>
      </c>
      <c r="N507" s="1639">
        <f t="shared" si="6"/>
        <v>802990</v>
      </c>
      <c r="O507" s="1611"/>
    </row>
    <row r="508" spans="1:15" ht="15.5">
      <c r="A508" s="1298"/>
      <c r="B508" s="1244">
        <v>46252</v>
      </c>
      <c r="C508" s="1248"/>
      <c r="D508" s="1248"/>
      <c r="E508" s="1618"/>
      <c r="F508" s="1618"/>
      <c r="G508" s="1618"/>
      <c r="H508" s="1619">
        <f t="shared" si="4"/>
        <v>0</v>
      </c>
      <c r="I508" s="1249">
        <f t="shared" si="5"/>
        <v>0</v>
      </c>
      <c r="J508" s="1249">
        <f>みずほ!J508</f>
        <v>562558</v>
      </c>
      <c r="K508" s="1249">
        <f>三井住友!I508</f>
        <v>219550</v>
      </c>
      <c r="L508" s="1638">
        <f>paypay!H508</f>
        <v>9</v>
      </c>
      <c r="M508" s="1638">
        <f>楽天!J508</f>
        <v>20873</v>
      </c>
      <c r="N508" s="1639">
        <f t="shared" si="6"/>
        <v>802990</v>
      </c>
      <c r="O508" s="1611"/>
    </row>
    <row r="509" spans="1:15" ht="15.5">
      <c r="A509" s="1298"/>
      <c r="B509" s="1244">
        <v>46253</v>
      </c>
      <c r="C509" s="1248"/>
      <c r="D509" s="1248"/>
      <c r="E509" s="1618"/>
      <c r="F509" s="1618"/>
      <c r="G509" s="1618"/>
      <c r="H509" s="1619">
        <f t="shared" si="4"/>
        <v>0</v>
      </c>
      <c r="I509" s="1249">
        <f t="shared" si="5"/>
        <v>0</v>
      </c>
      <c r="J509" s="1249">
        <f>みずほ!J509</f>
        <v>562558</v>
      </c>
      <c r="K509" s="1249">
        <f>三井住友!I509</f>
        <v>219550</v>
      </c>
      <c r="L509" s="1638">
        <f>paypay!H509</f>
        <v>9</v>
      </c>
      <c r="M509" s="1638">
        <f>楽天!J509</f>
        <v>20873</v>
      </c>
      <c r="N509" s="1639">
        <f t="shared" si="6"/>
        <v>802990</v>
      </c>
      <c r="O509" s="1611"/>
    </row>
    <row r="510" spans="1:15" ht="15.5">
      <c r="A510" s="1298"/>
      <c r="B510" s="1244">
        <v>46254</v>
      </c>
      <c r="C510" s="1248"/>
      <c r="D510" s="1248"/>
      <c r="E510" s="1618"/>
      <c r="F510" s="1618"/>
      <c r="G510" s="1618"/>
      <c r="H510" s="1619">
        <f t="shared" si="4"/>
        <v>0</v>
      </c>
      <c r="I510" s="1249">
        <f t="shared" si="5"/>
        <v>0</v>
      </c>
      <c r="J510" s="1249">
        <f>みずほ!J510</f>
        <v>562558</v>
      </c>
      <c r="K510" s="1249">
        <f>三井住友!I510</f>
        <v>219550</v>
      </c>
      <c r="L510" s="1638">
        <f>paypay!H510</f>
        <v>9</v>
      </c>
      <c r="M510" s="1638">
        <f>楽天!J510</f>
        <v>20873</v>
      </c>
      <c r="N510" s="1639">
        <f t="shared" si="6"/>
        <v>802990</v>
      </c>
      <c r="O510" s="1611"/>
    </row>
    <row r="511" spans="1:15" ht="15.5">
      <c r="A511" s="1298"/>
      <c r="B511" s="1244">
        <v>46255</v>
      </c>
      <c r="C511" s="1248"/>
      <c r="D511" s="1248"/>
      <c r="E511" s="1618"/>
      <c r="F511" s="1618"/>
      <c r="G511" s="1618"/>
      <c r="H511" s="1619">
        <f t="shared" si="4"/>
        <v>0</v>
      </c>
      <c r="I511" s="1249">
        <f t="shared" si="5"/>
        <v>0</v>
      </c>
      <c r="J511" s="1249">
        <f>みずほ!J511</f>
        <v>562558</v>
      </c>
      <c r="K511" s="1249">
        <f>三井住友!I511</f>
        <v>219550</v>
      </c>
      <c r="L511" s="1638">
        <f>paypay!H511</f>
        <v>9</v>
      </c>
      <c r="M511" s="1638">
        <f>楽天!J511</f>
        <v>20873</v>
      </c>
      <c r="N511" s="1639">
        <f t="shared" si="6"/>
        <v>802990</v>
      </c>
      <c r="O511" s="1611"/>
    </row>
    <row r="512" spans="1:15" ht="15.5">
      <c r="A512" s="1298"/>
      <c r="B512" s="1244">
        <v>46256</v>
      </c>
      <c r="C512" s="1248"/>
      <c r="D512" s="1248"/>
      <c r="E512" s="1618"/>
      <c r="F512" s="1618"/>
      <c r="G512" s="1618"/>
      <c r="H512" s="1619">
        <f t="shared" si="4"/>
        <v>0</v>
      </c>
      <c r="I512" s="1249">
        <f t="shared" si="5"/>
        <v>0</v>
      </c>
      <c r="J512" s="1249">
        <f>みずほ!J512</f>
        <v>562558</v>
      </c>
      <c r="K512" s="1249">
        <f>三井住友!I512</f>
        <v>219550</v>
      </c>
      <c r="L512" s="1638">
        <f>paypay!H512</f>
        <v>9</v>
      </c>
      <c r="M512" s="1638">
        <f>楽天!J512</f>
        <v>20873</v>
      </c>
      <c r="N512" s="1639">
        <f t="shared" si="6"/>
        <v>802990</v>
      </c>
      <c r="O512" s="1611"/>
    </row>
    <row r="513" spans="1:15" ht="15.5">
      <c r="A513" s="1298"/>
      <c r="B513" s="1244">
        <v>46257</v>
      </c>
      <c r="C513" s="1248"/>
      <c r="D513" s="1248"/>
      <c r="E513" s="1618"/>
      <c r="F513" s="1618"/>
      <c r="G513" s="1618"/>
      <c r="H513" s="1619">
        <f t="shared" si="4"/>
        <v>0</v>
      </c>
      <c r="I513" s="1249">
        <f t="shared" si="5"/>
        <v>0</v>
      </c>
      <c r="J513" s="1249">
        <f>みずほ!J513</f>
        <v>562558</v>
      </c>
      <c r="K513" s="1249">
        <f>三井住友!I513</f>
        <v>219550</v>
      </c>
      <c r="L513" s="1638">
        <f>paypay!H513</f>
        <v>9</v>
      </c>
      <c r="M513" s="1638">
        <f>楽天!J513</f>
        <v>20873</v>
      </c>
      <c r="N513" s="1639">
        <f t="shared" si="6"/>
        <v>802990</v>
      </c>
      <c r="O513" s="1611"/>
    </row>
    <row r="514" spans="1:15" ht="15.5">
      <c r="A514" s="1298"/>
      <c r="B514" s="1244">
        <v>46258</v>
      </c>
      <c r="C514" s="1248"/>
      <c r="D514" s="1248"/>
      <c r="E514" s="1618"/>
      <c r="F514" s="1618"/>
      <c r="G514" s="1618"/>
      <c r="H514" s="1619">
        <f t="shared" ref="H514:H768" si="7">SUM(C514:G514)</f>
        <v>0</v>
      </c>
      <c r="I514" s="1249">
        <f t="shared" si="5"/>
        <v>0</v>
      </c>
      <c r="J514" s="1249">
        <f>みずほ!J514</f>
        <v>562558</v>
      </c>
      <c r="K514" s="1249">
        <f>三井住友!I514</f>
        <v>219550</v>
      </c>
      <c r="L514" s="1638">
        <f>paypay!H514</f>
        <v>9</v>
      </c>
      <c r="M514" s="1638">
        <f>楽天!J514</f>
        <v>20873</v>
      </c>
      <c r="N514" s="1639">
        <f t="shared" si="6"/>
        <v>802990</v>
      </c>
      <c r="O514" s="1611"/>
    </row>
    <row r="515" spans="1:15" ht="15.5">
      <c r="A515" s="1298"/>
      <c r="B515" s="1244">
        <v>46259</v>
      </c>
      <c r="C515" s="1248"/>
      <c r="D515" s="1248"/>
      <c r="E515" s="1618"/>
      <c r="F515" s="1618"/>
      <c r="G515" s="1618"/>
      <c r="H515" s="1619">
        <f t="shared" si="7"/>
        <v>0</v>
      </c>
      <c r="I515" s="1249">
        <f t="shared" ref="I515:I769" si="8">SUM(I514,H515)</f>
        <v>0</v>
      </c>
      <c r="J515" s="1249">
        <f>みずほ!J515</f>
        <v>562558</v>
      </c>
      <c r="K515" s="1249">
        <f>三井住友!I515</f>
        <v>219550</v>
      </c>
      <c r="L515" s="1638">
        <f>paypay!H515</f>
        <v>9</v>
      </c>
      <c r="M515" s="1638">
        <f>楽天!J515</f>
        <v>20873</v>
      </c>
      <c r="N515" s="1639">
        <f t="shared" si="6"/>
        <v>802990</v>
      </c>
      <c r="O515" s="1611"/>
    </row>
    <row r="516" spans="1:15" ht="15.5">
      <c r="A516" s="1298"/>
      <c r="B516" s="1244">
        <v>46260</v>
      </c>
      <c r="C516" s="1248"/>
      <c r="D516" s="1248"/>
      <c r="E516" s="1618"/>
      <c r="F516" s="1618"/>
      <c r="G516" s="1618"/>
      <c r="H516" s="1619">
        <f t="shared" si="7"/>
        <v>0</v>
      </c>
      <c r="I516" s="1249">
        <f t="shared" si="8"/>
        <v>0</v>
      </c>
      <c r="J516" s="1249">
        <f>みずほ!J516</f>
        <v>552558</v>
      </c>
      <c r="K516" s="1249">
        <f>三井住友!I516</f>
        <v>219550</v>
      </c>
      <c r="L516" s="1638">
        <f>paypay!H516</f>
        <v>9</v>
      </c>
      <c r="M516" s="1638">
        <f>楽天!J516</f>
        <v>20873</v>
      </c>
      <c r="N516" s="1639">
        <f t="shared" si="6"/>
        <v>792990</v>
      </c>
      <c r="O516" s="1611"/>
    </row>
    <row r="517" spans="1:15" ht="15.5">
      <c r="A517" s="1298"/>
      <c r="B517" s="1244">
        <v>46261</v>
      </c>
      <c r="C517" s="1248"/>
      <c r="D517" s="1248"/>
      <c r="E517" s="1618"/>
      <c r="F517" s="1618"/>
      <c r="G517" s="1618"/>
      <c r="H517" s="1619">
        <f t="shared" si="7"/>
        <v>0</v>
      </c>
      <c r="I517" s="1249">
        <f t="shared" si="8"/>
        <v>0</v>
      </c>
      <c r="J517" s="1249">
        <f>みずほ!J517</f>
        <v>422571</v>
      </c>
      <c r="K517" s="1249">
        <f>三井住友!I517</f>
        <v>19550</v>
      </c>
      <c r="L517" s="1638">
        <f>paypay!H517</f>
        <v>9</v>
      </c>
      <c r="M517" s="1638">
        <f>楽天!J517</f>
        <v>20873</v>
      </c>
      <c r="N517" s="1639">
        <f t="shared" si="6"/>
        <v>463003</v>
      </c>
      <c r="O517" s="1611"/>
    </row>
    <row r="518" spans="1:15" ht="15.5">
      <c r="A518" s="1298"/>
      <c r="B518" s="1244">
        <v>46262</v>
      </c>
      <c r="C518" s="1248"/>
      <c r="D518" s="1248"/>
      <c r="E518" s="1618"/>
      <c r="F518" s="1618"/>
      <c r="G518" s="1618"/>
      <c r="H518" s="1619">
        <f t="shared" si="7"/>
        <v>0</v>
      </c>
      <c r="I518" s="1249">
        <f t="shared" si="8"/>
        <v>0</v>
      </c>
      <c r="J518" s="1249">
        <f>みずほ!J518</f>
        <v>422571</v>
      </c>
      <c r="K518" s="1249">
        <f>三井住友!I518</f>
        <v>19550</v>
      </c>
      <c r="L518" s="1638">
        <f>paypay!H518</f>
        <v>9</v>
      </c>
      <c r="M518" s="1638">
        <f>楽天!J518</f>
        <v>20873</v>
      </c>
      <c r="N518" s="1639">
        <f t="shared" si="6"/>
        <v>463003</v>
      </c>
      <c r="O518" s="1611"/>
    </row>
    <row r="519" spans="1:15" ht="15.5">
      <c r="A519" s="1298"/>
      <c r="B519" s="1244">
        <v>46263</v>
      </c>
      <c r="C519" s="1248"/>
      <c r="D519" s="1248"/>
      <c r="E519" s="1618"/>
      <c r="F519" s="1618"/>
      <c r="G519" s="1618"/>
      <c r="H519" s="1619">
        <f t="shared" si="7"/>
        <v>0</v>
      </c>
      <c r="I519" s="1249">
        <f t="shared" si="8"/>
        <v>0</v>
      </c>
      <c r="J519" s="1249">
        <f>みずほ!J519</f>
        <v>422571</v>
      </c>
      <c r="K519" s="1249">
        <f>三井住友!I519</f>
        <v>19550</v>
      </c>
      <c r="L519" s="1638">
        <f>paypay!H519</f>
        <v>9</v>
      </c>
      <c r="M519" s="1638">
        <f>楽天!J519</f>
        <v>20873</v>
      </c>
      <c r="N519" s="1639">
        <f t="shared" si="6"/>
        <v>463003</v>
      </c>
      <c r="O519" s="1611"/>
    </row>
    <row r="520" spans="1:15" ht="15.5">
      <c r="A520" s="1298"/>
      <c r="B520" s="1244">
        <v>46264</v>
      </c>
      <c r="C520" s="1248"/>
      <c r="D520" s="1248"/>
      <c r="E520" s="1618"/>
      <c r="F520" s="1618"/>
      <c r="G520" s="1618"/>
      <c r="H520" s="1619">
        <f t="shared" si="7"/>
        <v>0</v>
      </c>
      <c r="I520" s="1249">
        <f t="shared" si="8"/>
        <v>0</v>
      </c>
      <c r="J520" s="1249">
        <f>みずほ!J520</f>
        <v>422571</v>
      </c>
      <c r="K520" s="1249">
        <f>三井住友!I520</f>
        <v>19550</v>
      </c>
      <c r="L520" s="1638">
        <f>paypay!H520</f>
        <v>9</v>
      </c>
      <c r="M520" s="1638">
        <f>楽天!J520</f>
        <v>20873</v>
      </c>
      <c r="N520" s="1639">
        <f t="shared" si="6"/>
        <v>463003</v>
      </c>
      <c r="O520" s="1611"/>
    </row>
    <row r="521" spans="1:15" ht="15.5">
      <c r="A521" s="1298"/>
      <c r="B521" s="1259">
        <v>46265</v>
      </c>
      <c r="C521" s="1263"/>
      <c r="D521" s="1263"/>
      <c r="E521" s="1622"/>
      <c r="F521" s="1622"/>
      <c r="G521" s="1622"/>
      <c r="H521" s="1623">
        <f t="shared" si="7"/>
        <v>0</v>
      </c>
      <c r="I521" s="1264">
        <f t="shared" si="8"/>
        <v>0</v>
      </c>
      <c r="J521" s="1264">
        <f>みずほ!J521</f>
        <v>422571</v>
      </c>
      <c r="K521" s="1264">
        <f>三井住友!I521</f>
        <v>19550</v>
      </c>
      <c r="L521" s="1641">
        <f>paypay!H521</f>
        <v>9</v>
      </c>
      <c r="M521" s="1641">
        <f>楽天!J521</f>
        <v>20873</v>
      </c>
      <c r="N521" s="1642">
        <f t="shared" si="6"/>
        <v>463003</v>
      </c>
      <c r="O521" s="1611"/>
    </row>
    <row r="522" spans="1:15" ht="15.5">
      <c r="A522" s="1298"/>
      <c r="B522" s="1244">
        <v>46266</v>
      </c>
      <c r="C522" s="1248"/>
      <c r="D522" s="1248"/>
      <c r="E522" s="1618"/>
      <c r="F522" s="1618"/>
      <c r="G522" s="1618"/>
      <c r="H522" s="1619">
        <f t="shared" si="7"/>
        <v>0</v>
      </c>
      <c r="I522" s="1249">
        <f t="shared" si="8"/>
        <v>0</v>
      </c>
      <c r="J522" s="1249">
        <f>みずほ!J522</f>
        <v>422571</v>
      </c>
      <c r="K522" s="1249">
        <f>三井住友!I522</f>
        <v>19550</v>
      </c>
      <c r="L522" s="1638">
        <f>paypay!H522</f>
        <v>9</v>
      </c>
      <c r="M522" s="1638">
        <f>楽天!J522</f>
        <v>20873</v>
      </c>
      <c r="N522" s="1639">
        <f t="shared" si="6"/>
        <v>463003</v>
      </c>
      <c r="O522" s="1611"/>
    </row>
    <row r="523" spans="1:15" ht="15.5">
      <c r="A523" s="1298"/>
      <c r="B523" s="1244">
        <v>46267</v>
      </c>
      <c r="C523" s="1248"/>
      <c r="D523" s="1248"/>
      <c r="E523" s="1618"/>
      <c r="F523" s="1618"/>
      <c r="G523" s="1618"/>
      <c r="H523" s="1619">
        <f t="shared" si="7"/>
        <v>0</v>
      </c>
      <c r="I523" s="1249">
        <f t="shared" si="8"/>
        <v>0</v>
      </c>
      <c r="J523" s="1249">
        <f>みずほ!J523</f>
        <v>422571</v>
      </c>
      <c r="K523" s="1249">
        <f>三井住友!I523</f>
        <v>19550</v>
      </c>
      <c r="L523" s="1638">
        <f>paypay!H523</f>
        <v>9</v>
      </c>
      <c r="M523" s="1638">
        <f>楽天!J523</f>
        <v>20873</v>
      </c>
      <c r="N523" s="1639">
        <f t="shared" si="6"/>
        <v>463003</v>
      </c>
      <c r="O523" s="1611"/>
    </row>
    <row r="524" spans="1:15" ht="15.5">
      <c r="A524" s="1298"/>
      <c r="B524" s="1244">
        <v>46268</v>
      </c>
      <c r="C524" s="1248"/>
      <c r="D524" s="1248"/>
      <c r="E524" s="1618"/>
      <c r="F524" s="1618"/>
      <c r="G524" s="1618"/>
      <c r="H524" s="1619">
        <f t="shared" si="7"/>
        <v>0</v>
      </c>
      <c r="I524" s="1249">
        <f t="shared" si="8"/>
        <v>0</v>
      </c>
      <c r="J524" s="1249">
        <f>みずほ!J524</f>
        <v>422571</v>
      </c>
      <c r="K524" s="1249">
        <f>三井住友!I524</f>
        <v>19550</v>
      </c>
      <c r="L524" s="1638">
        <f>paypay!H524</f>
        <v>9</v>
      </c>
      <c r="M524" s="1638">
        <f>楽天!J524</f>
        <v>20873</v>
      </c>
      <c r="N524" s="1639">
        <f t="shared" si="6"/>
        <v>463003</v>
      </c>
      <c r="O524" s="1611"/>
    </row>
    <row r="525" spans="1:15" ht="15.5">
      <c r="A525" s="1298"/>
      <c r="B525" s="1244">
        <v>46269</v>
      </c>
      <c r="C525" s="1248"/>
      <c r="D525" s="1248"/>
      <c r="E525" s="1618"/>
      <c r="F525" s="1618"/>
      <c r="G525" s="1618"/>
      <c r="H525" s="1619">
        <f t="shared" si="7"/>
        <v>0</v>
      </c>
      <c r="I525" s="1249">
        <f t="shared" si="8"/>
        <v>0</v>
      </c>
      <c r="J525" s="1249">
        <f>みずほ!J525</f>
        <v>422571</v>
      </c>
      <c r="K525" s="1249">
        <f>三井住友!I525</f>
        <v>19550</v>
      </c>
      <c r="L525" s="1638">
        <f>paypay!H525</f>
        <v>9</v>
      </c>
      <c r="M525" s="1638">
        <f>楽天!J525</f>
        <v>20873</v>
      </c>
      <c r="N525" s="1639">
        <f t="shared" si="6"/>
        <v>463003</v>
      </c>
      <c r="O525" s="1611"/>
    </row>
    <row r="526" spans="1:15" ht="15.5">
      <c r="A526" s="1298"/>
      <c r="B526" s="1244">
        <v>46270</v>
      </c>
      <c r="C526" s="1248"/>
      <c r="D526" s="1248"/>
      <c r="E526" s="1618"/>
      <c r="F526" s="1618"/>
      <c r="G526" s="1618"/>
      <c r="H526" s="1619">
        <f t="shared" si="7"/>
        <v>0</v>
      </c>
      <c r="I526" s="1249">
        <f t="shared" si="8"/>
        <v>0</v>
      </c>
      <c r="J526" s="1249">
        <f>みずほ!J526</f>
        <v>422571</v>
      </c>
      <c r="K526" s="1249">
        <f>三井住友!I526</f>
        <v>19550</v>
      </c>
      <c r="L526" s="1638">
        <f>paypay!H526</f>
        <v>9</v>
      </c>
      <c r="M526" s="1638">
        <f>楽天!J526</f>
        <v>20873</v>
      </c>
      <c r="N526" s="1639">
        <f t="shared" si="6"/>
        <v>463003</v>
      </c>
      <c r="O526" s="1611"/>
    </row>
    <row r="527" spans="1:15" ht="15.5">
      <c r="A527" s="1298"/>
      <c r="B527" s="1244">
        <v>46271</v>
      </c>
      <c r="C527" s="1248"/>
      <c r="D527" s="1248"/>
      <c r="E527" s="1618"/>
      <c r="F527" s="1618"/>
      <c r="G527" s="1618"/>
      <c r="H527" s="1619">
        <f t="shared" si="7"/>
        <v>0</v>
      </c>
      <c r="I527" s="1249">
        <f t="shared" si="8"/>
        <v>0</v>
      </c>
      <c r="J527" s="1249">
        <f>みずほ!J527</f>
        <v>422571</v>
      </c>
      <c r="K527" s="1249">
        <f>三井住友!I527</f>
        <v>19550</v>
      </c>
      <c r="L527" s="1638">
        <f>paypay!H527</f>
        <v>9</v>
      </c>
      <c r="M527" s="1638">
        <f>楽天!J527</f>
        <v>20873</v>
      </c>
      <c r="N527" s="1639">
        <f t="shared" si="6"/>
        <v>463003</v>
      </c>
      <c r="O527" s="1611"/>
    </row>
    <row r="528" spans="1:15" ht="15.5">
      <c r="A528" s="1298"/>
      <c r="B528" s="1244">
        <v>46272</v>
      </c>
      <c r="C528" s="1248"/>
      <c r="D528" s="1248"/>
      <c r="E528" s="1618"/>
      <c r="F528" s="1618"/>
      <c r="G528" s="1618"/>
      <c r="H528" s="1619">
        <f t="shared" si="7"/>
        <v>0</v>
      </c>
      <c r="I528" s="1249">
        <f t="shared" si="8"/>
        <v>0</v>
      </c>
      <c r="J528" s="1249">
        <f>みずほ!J528</f>
        <v>422571</v>
      </c>
      <c r="K528" s="1249">
        <f>三井住友!I528</f>
        <v>19550</v>
      </c>
      <c r="L528" s="1638">
        <f>paypay!H528</f>
        <v>9</v>
      </c>
      <c r="M528" s="1638">
        <f>楽天!J528</f>
        <v>20873</v>
      </c>
      <c r="N528" s="1639">
        <f t="shared" si="6"/>
        <v>463003</v>
      </c>
      <c r="O528" s="1611"/>
    </row>
    <row r="529" spans="1:15" ht="15.5">
      <c r="A529" s="1298"/>
      <c r="B529" s="1244">
        <v>46273</v>
      </c>
      <c r="C529" s="1248"/>
      <c r="D529" s="1248"/>
      <c r="E529" s="1618"/>
      <c r="F529" s="1618"/>
      <c r="G529" s="1618"/>
      <c r="H529" s="1619">
        <f t="shared" si="7"/>
        <v>0</v>
      </c>
      <c r="I529" s="1249">
        <f t="shared" si="8"/>
        <v>0</v>
      </c>
      <c r="J529" s="1249">
        <f>みずほ!J529</f>
        <v>422571</v>
      </c>
      <c r="K529" s="1249">
        <f>三井住友!I529</f>
        <v>19550</v>
      </c>
      <c r="L529" s="1638">
        <f>paypay!H529</f>
        <v>9</v>
      </c>
      <c r="M529" s="1638">
        <f>楽天!J529</f>
        <v>20873</v>
      </c>
      <c r="N529" s="1639">
        <f t="shared" si="6"/>
        <v>463003</v>
      </c>
      <c r="O529" s="1611"/>
    </row>
    <row r="530" spans="1:15" ht="15.5">
      <c r="A530" s="1298"/>
      <c r="B530" s="1244">
        <v>46274</v>
      </c>
      <c r="C530" s="1248"/>
      <c r="D530" s="1248"/>
      <c r="E530" s="1618"/>
      <c r="F530" s="1618"/>
      <c r="G530" s="1618"/>
      <c r="H530" s="1619">
        <f t="shared" si="7"/>
        <v>0</v>
      </c>
      <c r="I530" s="1249">
        <f t="shared" si="8"/>
        <v>0</v>
      </c>
      <c r="J530" s="1249">
        <f>みずほ!J530</f>
        <v>422571</v>
      </c>
      <c r="K530" s="1249">
        <f>三井住友!I530</f>
        <v>19550</v>
      </c>
      <c r="L530" s="1638">
        <f>paypay!H530</f>
        <v>9</v>
      </c>
      <c r="M530" s="1638">
        <f>楽天!J530</f>
        <v>20873</v>
      </c>
      <c r="N530" s="1639">
        <f t="shared" si="6"/>
        <v>463003</v>
      </c>
      <c r="O530" s="1611"/>
    </row>
    <row r="531" spans="1:15" ht="15.5">
      <c r="A531" s="1298"/>
      <c r="B531" s="1244">
        <v>46275</v>
      </c>
      <c r="C531" s="1248"/>
      <c r="D531" s="1248"/>
      <c r="E531" s="1618"/>
      <c r="F531" s="1618"/>
      <c r="G531" s="1618"/>
      <c r="H531" s="1619">
        <f t="shared" si="7"/>
        <v>0</v>
      </c>
      <c r="I531" s="1249">
        <f t="shared" si="8"/>
        <v>0</v>
      </c>
      <c r="J531" s="1249">
        <f>みずほ!J531</f>
        <v>422571</v>
      </c>
      <c r="K531" s="1249">
        <f>三井住友!I531</f>
        <v>19550</v>
      </c>
      <c r="L531" s="1638">
        <f>paypay!H531</f>
        <v>9</v>
      </c>
      <c r="M531" s="1638">
        <f>楽天!J531</f>
        <v>20873</v>
      </c>
      <c r="N531" s="1639">
        <f t="shared" si="6"/>
        <v>463003</v>
      </c>
      <c r="O531" s="1611"/>
    </row>
    <row r="532" spans="1:15" ht="15.5">
      <c r="A532" s="1298"/>
      <c r="B532" s="1244">
        <v>46276</v>
      </c>
      <c r="C532" s="1248"/>
      <c r="D532" s="1248"/>
      <c r="E532" s="1618"/>
      <c r="F532" s="1618"/>
      <c r="G532" s="1618"/>
      <c r="H532" s="1619">
        <f t="shared" si="7"/>
        <v>0</v>
      </c>
      <c r="I532" s="1249">
        <f t="shared" si="8"/>
        <v>0</v>
      </c>
      <c r="J532" s="1249">
        <f>みずほ!J532</f>
        <v>422571</v>
      </c>
      <c r="K532" s="1249">
        <f>三井住友!I532</f>
        <v>19550</v>
      </c>
      <c r="L532" s="1638">
        <f>paypay!H532</f>
        <v>9</v>
      </c>
      <c r="M532" s="1638">
        <f>楽天!J532</f>
        <v>20873</v>
      </c>
      <c r="N532" s="1639">
        <f t="shared" si="6"/>
        <v>463003</v>
      </c>
      <c r="O532" s="1611"/>
    </row>
    <row r="533" spans="1:15" ht="15.5">
      <c r="A533" s="1298"/>
      <c r="B533" s="1244">
        <v>46277</v>
      </c>
      <c r="C533" s="1248"/>
      <c r="D533" s="1248"/>
      <c r="E533" s="1618"/>
      <c r="F533" s="1618"/>
      <c r="G533" s="1618"/>
      <c r="H533" s="1619">
        <f t="shared" si="7"/>
        <v>0</v>
      </c>
      <c r="I533" s="1249">
        <f t="shared" si="8"/>
        <v>0</v>
      </c>
      <c r="J533" s="1249">
        <f>みずほ!J533</f>
        <v>422571</v>
      </c>
      <c r="K533" s="1249">
        <f>三井住友!I533</f>
        <v>19550</v>
      </c>
      <c r="L533" s="1638">
        <f>paypay!H533</f>
        <v>9</v>
      </c>
      <c r="M533" s="1638">
        <f>楽天!J533</f>
        <v>20873</v>
      </c>
      <c r="N533" s="1639">
        <f t="shared" si="6"/>
        <v>463003</v>
      </c>
      <c r="O533" s="1611"/>
    </row>
    <row r="534" spans="1:15" ht="15.5">
      <c r="A534" s="1298"/>
      <c r="B534" s="1244">
        <v>46278</v>
      </c>
      <c r="C534" s="1248"/>
      <c r="D534" s="1248"/>
      <c r="E534" s="1618"/>
      <c r="F534" s="1618"/>
      <c r="G534" s="1618"/>
      <c r="H534" s="1619">
        <f t="shared" si="7"/>
        <v>0</v>
      </c>
      <c r="I534" s="1249">
        <f t="shared" si="8"/>
        <v>0</v>
      </c>
      <c r="J534" s="1249">
        <f>みずほ!J534</f>
        <v>422571</v>
      </c>
      <c r="K534" s="1249">
        <f>三井住友!I534</f>
        <v>19550</v>
      </c>
      <c r="L534" s="1638">
        <f>paypay!H534</f>
        <v>9</v>
      </c>
      <c r="M534" s="1638">
        <f>楽天!J534</f>
        <v>20873</v>
      </c>
      <c r="N534" s="1639">
        <f t="shared" si="6"/>
        <v>463003</v>
      </c>
      <c r="O534" s="1611"/>
    </row>
    <row r="535" spans="1:15" ht="15.5">
      <c r="A535" s="1298"/>
      <c r="B535" s="1244">
        <v>46279</v>
      </c>
      <c r="C535" s="1248"/>
      <c r="D535" s="1248"/>
      <c r="E535" s="1618"/>
      <c r="F535" s="1618"/>
      <c r="G535" s="1618"/>
      <c r="H535" s="1619">
        <f t="shared" si="7"/>
        <v>0</v>
      </c>
      <c r="I535" s="1249">
        <f t="shared" si="8"/>
        <v>0</v>
      </c>
      <c r="J535" s="1249">
        <f>みずほ!J535</f>
        <v>422571</v>
      </c>
      <c r="K535" s="1249">
        <f>三井住友!I535</f>
        <v>19550</v>
      </c>
      <c r="L535" s="1638">
        <f>paypay!H535</f>
        <v>9</v>
      </c>
      <c r="M535" s="1638">
        <f>楽天!J535</f>
        <v>20873</v>
      </c>
      <c r="N535" s="1639">
        <f t="shared" si="6"/>
        <v>463003</v>
      </c>
      <c r="O535" s="1611"/>
    </row>
    <row r="536" spans="1:15" ht="15.5">
      <c r="A536" s="1298"/>
      <c r="B536" s="1244">
        <v>46280</v>
      </c>
      <c r="C536" s="1248"/>
      <c r="D536" s="1248"/>
      <c r="E536" s="1618"/>
      <c r="F536" s="1618"/>
      <c r="G536" s="1618"/>
      <c r="H536" s="1619">
        <f t="shared" si="7"/>
        <v>0</v>
      </c>
      <c r="I536" s="1249">
        <f t="shared" si="8"/>
        <v>0</v>
      </c>
      <c r="J536" s="1249">
        <f>みずほ!J536</f>
        <v>582461</v>
      </c>
      <c r="K536" s="1249">
        <f>三井住友!I536</f>
        <v>319550</v>
      </c>
      <c r="L536" s="1638">
        <f>paypay!H536</f>
        <v>9</v>
      </c>
      <c r="M536" s="1638">
        <f>楽天!J536</f>
        <v>20873</v>
      </c>
      <c r="N536" s="1639">
        <f t="shared" si="6"/>
        <v>922893</v>
      </c>
      <c r="O536" s="1611"/>
    </row>
    <row r="537" spans="1:15" ht="15.5">
      <c r="A537" s="1298"/>
      <c r="B537" s="1244">
        <v>46281</v>
      </c>
      <c r="C537" s="1248"/>
      <c r="D537" s="1248"/>
      <c r="E537" s="1618"/>
      <c r="F537" s="1618"/>
      <c r="G537" s="1618"/>
      <c r="H537" s="1619">
        <f t="shared" si="7"/>
        <v>0</v>
      </c>
      <c r="I537" s="1249">
        <f t="shared" si="8"/>
        <v>0</v>
      </c>
      <c r="J537" s="1249">
        <f>みずほ!J537</f>
        <v>582461</v>
      </c>
      <c r="K537" s="1249">
        <f>三井住友!I537</f>
        <v>319550</v>
      </c>
      <c r="L537" s="1638">
        <f>paypay!H537</f>
        <v>9</v>
      </c>
      <c r="M537" s="1638">
        <f>楽天!J537</f>
        <v>20873</v>
      </c>
      <c r="N537" s="1639">
        <f t="shared" si="6"/>
        <v>922893</v>
      </c>
      <c r="O537" s="1611"/>
    </row>
    <row r="538" spans="1:15" ht="15.5">
      <c r="A538" s="1298"/>
      <c r="B538" s="1244">
        <v>46282</v>
      </c>
      <c r="C538" s="1248"/>
      <c r="D538" s="1248"/>
      <c r="E538" s="1618"/>
      <c r="F538" s="1618"/>
      <c r="G538" s="1618"/>
      <c r="H538" s="1619">
        <f t="shared" si="7"/>
        <v>0</v>
      </c>
      <c r="I538" s="1249">
        <f t="shared" si="8"/>
        <v>0</v>
      </c>
      <c r="J538" s="1249">
        <f>みずほ!J538</f>
        <v>582461</v>
      </c>
      <c r="K538" s="1249">
        <f>三井住友!I538</f>
        <v>319550</v>
      </c>
      <c r="L538" s="1638">
        <f>paypay!H538</f>
        <v>9</v>
      </c>
      <c r="M538" s="1638">
        <f>楽天!J538</f>
        <v>20873</v>
      </c>
      <c r="N538" s="1639">
        <f t="shared" si="6"/>
        <v>922893</v>
      </c>
      <c r="O538" s="1611"/>
    </row>
    <row r="539" spans="1:15" ht="15.5">
      <c r="A539" s="1298"/>
      <c r="B539" s="1244">
        <v>46283</v>
      </c>
      <c r="C539" s="1248"/>
      <c r="D539" s="1248"/>
      <c r="E539" s="1618"/>
      <c r="F539" s="1618"/>
      <c r="G539" s="1618"/>
      <c r="H539" s="1619">
        <f t="shared" si="7"/>
        <v>0</v>
      </c>
      <c r="I539" s="1249">
        <f t="shared" si="8"/>
        <v>0</v>
      </c>
      <c r="J539" s="1249">
        <f>みずほ!J539</f>
        <v>582461</v>
      </c>
      <c r="K539" s="1249">
        <f>三井住友!I539</f>
        <v>319550</v>
      </c>
      <c r="L539" s="1638">
        <f>paypay!H539</f>
        <v>9</v>
      </c>
      <c r="M539" s="1638">
        <f>楽天!J539</f>
        <v>20873</v>
      </c>
      <c r="N539" s="1639">
        <f t="shared" si="6"/>
        <v>922893</v>
      </c>
      <c r="O539" s="1611"/>
    </row>
    <row r="540" spans="1:15" ht="15.5">
      <c r="A540" s="1298"/>
      <c r="B540" s="1244">
        <v>46284</v>
      </c>
      <c r="C540" s="1248"/>
      <c r="D540" s="1248"/>
      <c r="E540" s="1618"/>
      <c r="F540" s="1618"/>
      <c r="G540" s="1618"/>
      <c r="H540" s="1619">
        <f t="shared" si="7"/>
        <v>0</v>
      </c>
      <c r="I540" s="1249">
        <f t="shared" si="8"/>
        <v>0</v>
      </c>
      <c r="J540" s="1249">
        <f>みずほ!J540</f>
        <v>582461</v>
      </c>
      <c r="K540" s="1249">
        <f>三井住友!I540</f>
        <v>319550</v>
      </c>
      <c r="L540" s="1638">
        <f>paypay!H540</f>
        <v>9</v>
      </c>
      <c r="M540" s="1638">
        <f>楽天!J540</f>
        <v>20873</v>
      </c>
      <c r="N540" s="1639">
        <f t="shared" si="6"/>
        <v>922893</v>
      </c>
      <c r="O540" s="1611"/>
    </row>
    <row r="541" spans="1:15" ht="15.5">
      <c r="A541" s="1298"/>
      <c r="B541" s="1244">
        <v>46285</v>
      </c>
      <c r="C541" s="1248"/>
      <c r="D541" s="1248"/>
      <c r="E541" s="1618"/>
      <c r="F541" s="1618"/>
      <c r="G541" s="1618"/>
      <c r="H541" s="1619">
        <f t="shared" si="7"/>
        <v>0</v>
      </c>
      <c r="I541" s="1249">
        <f t="shared" si="8"/>
        <v>0</v>
      </c>
      <c r="J541" s="1249">
        <f>みずほ!J541</f>
        <v>582461</v>
      </c>
      <c r="K541" s="1249">
        <f>三井住友!I541</f>
        <v>319550</v>
      </c>
      <c r="L541" s="1638">
        <f>paypay!H541</f>
        <v>9</v>
      </c>
      <c r="M541" s="1638">
        <f>楽天!J541</f>
        <v>20873</v>
      </c>
      <c r="N541" s="1639">
        <f t="shared" si="6"/>
        <v>922893</v>
      </c>
      <c r="O541" s="1611"/>
    </row>
    <row r="542" spans="1:15" ht="15.5">
      <c r="A542" s="1298"/>
      <c r="B542" s="1244">
        <v>46286</v>
      </c>
      <c r="C542" s="1248"/>
      <c r="D542" s="1248"/>
      <c r="E542" s="1618"/>
      <c r="F542" s="1618"/>
      <c r="G542" s="1618"/>
      <c r="H542" s="1619">
        <f t="shared" si="7"/>
        <v>0</v>
      </c>
      <c r="I542" s="1249">
        <f t="shared" si="8"/>
        <v>0</v>
      </c>
      <c r="J542" s="1249">
        <f>みずほ!J542</f>
        <v>582461</v>
      </c>
      <c r="K542" s="1249">
        <f>三井住友!I542</f>
        <v>319550</v>
      </c>
      <c r="L542" s="1638">
        <f>paypay!H542</f>
        <v>9</v>
      </c>
      <c r="M542" s="1638">
        <f>楽天!J542</f>
        <v>20873</v>
      </c>
      <c r="N542" s="1639">
        <f t="shared" si="6"/>
        <v>922893</v>
      </c>
      <c r="O542" s="1611"/>
    </row>
    <row r="543" spans="1:15" ht="15.5">
      <c r="A543" s="1298"/>
      <c r="B543" s="1244">
        <v>46287</v>
      </c>
      <c r="C543" s="1248"/>
      <c r="D543" s="1248"/>
      <c r="E543" s="1618"/>
      <c r="F543" s="1618"/>
      <c r="G543" s="1618"/>
      <c r="H543" s="1619">
        <f t="shared" si="7"/>
        <v>0</v>
      </c>
      <c r="I543" s="1249">
        <f t="shared" si="8"/>
        <v>0</v>
      </c>
      <c r="J543" s="1249">
        <f>みずほ!J543</f>
        <v>582461</v>
      </c>
      <c r="K543" s="1249">
        <f>三井住友!I543</f>
        <v>319550</v>
      </c>
      <c r="L543" s="1638">
        <f>paypay!H543</f>
        <v>9</v>
      </c>
      <c r="M543" s="1638">
        <f>楽天!J543</f>
        <v>20873</v>
      </c>
      <c r="N543" s="1639">
        <f t="shared" si="6"/>
        <v>922893</v>
      </c>
      <c r="O543" s="1611"/>
    </row>
    <row r="544" spans="1:15" ht="15.5">
      <c r="A544" s="1298"/>
      <c r="B544" s="1244">
        <v>46288</v>
      </c>
      <c r="C544" s="1248"/>
      <c r="D544" s="1248"/>
      <c r="E544" s="1618"/>
      <c r="F544" s="1618"/>
      <c r="G544" s="1618"/>
      <c r="H544" s="1619">
        <f t="shared" si="7"/>
        <v>0</v>
      </c>
      <c r="I544" s="1249">
        <f t="shared" si="8"/>
        <v>0</v>
      </c>
      <c r="J544" s="1249">
        <f>みずほ!J544</f>
        <v>582461</v>
      </c>
      <c r="K544" s="1249">
        <f>三井住友!I544</f>
        <v>319550</v>
      </c>
      <c r="L544" s="1638">
        <f>paypay!H544</f>
        <v>9</v>
      </c>
      <c r="M544" s="1638">
        <f>楽天!J544</f>
        <v>20873</v>
      </c>
      <c r="N544" s="1639">
        <f t="shared" si="6"/>
        <v>922893</v>
      </c>
      <c r="O544" s="1611"/>
    </row>
    <row r="545" spans="1:15" ht="15.5">
      <c r="A545" s="1298"/>
      <c r="B545" s="1244">
        <v>46289</v>
      </c>
      <c r="C545" s="1248"/>
      <c r="D545" s="1248"/>
      <c r="E545" s="1618"/>
      <c r="F545" s="1618"/>
      <c r="G545" s="1618"/>
      <c r="H545" s="1619">
        <f t="shared" si="7"/>
        <v>0</v>
      </c>
      <c r="I545" s="1249">
        <f t="shared" si="8"/>
        <v>0</v>
      </c>
      <c r="J545" s="1249">
        <f>みずほ!J545</f>
        <v>582461</v>
      </c>
      <c r="K545" s="1249">
        <f>三井住友!I545</f>
        <v>319550</v>
      </c>
      <c r="L545" s="1638">
        <f>paypay!H545</f>
        <v>9</v>
      </c>
      <c r="M545" s="1638">
        <f>楽天!J545</f>
        <v>20873</v>
      </c>
      <c r="N545" s="1639">
        <f t="shared" si="6"/>
        <v>922893</v>
      </c>
      <c r="O545" s="1611"/>
    </row>
    <row r="546" spans="1:15" ht="15.5">
      <c r="A546" s="1298"/>
      <c r="B546" s="1244">
        <v>46290</v>
      </c>
      <c r="C546" s="1248"/>
      <c r="D546" s="1248"/>
      <c r="E546" s="1618"/>
      <c r="F546" s="1618"/>
      <c r="G546" s="1618"/>
      <c r="H546" s="1619">
        <f t="shared" si="7"/>
        <v>0</v>
      </c>
      <c r="I546" s="1249">
        <f t="shared" si="8"/>
        <v>0</v>
      </c>
      <c r="J546" s="1249">
        <f>みずほ!J546</f>
        <v>582461</v>
      </c>
      <c r="K546" s="1249">
        <f>三井住友!I546</f>
        <v>319550</v>
      </c>
      <c r="L546" s="1638">
        <f>paypay!H546</f>
        <v>9</v>
      </c>
      <c r="M546" s="1638">
        <f>楽天!J546</f>
        <v>20873</v>
      </c>
      <c r="N546" s="1639">
        <f t="shared" si="6"/>
        <v>922893</v>
      </c>
      <c r="O546" s="1611"/>
    </row>
    <row r="547" spans="1:15" ht="15.5">
      <c r="A547" s="1298"/>
      <c r="B547" s="1244">
        <v>46291</v>
      </c>
      <c r="C547" s="1248"/>
      <c r="D547" s="1248"/>
      <c r="E547" s="1618"/>
      <c r="F547" s="1618"/>
      <c r="G547" s="1618"/>
      <c r="H547" s="1619">
        <f t="shared" si="7"/>
        <v>0</v>
      </c>
      <c r="I547" s="1249">
        <f t="shared" si="8"/>
        <v>0</v>
      </c>
      <c r="J547" s="1249">
        <f>みずほ!J547</f>
        <v>572461</v>
      </c>
      <c r="K547" s="1249">
        <f>三井住友!I547</f>
        <v>319550</v>
      </c>
      <c r="L547" s="1638">
        <f>paypay!H547</f>
        <v>9</v>
      </c>
      <c r="M547" s="1638">
        <f>楽天!J547</f>
        <v>20873</v>
      </c>
      <c r="N547" s="1639">
        <f t="shared" si="6"/>
        <v>912893</v>
      </c>
      <c r="O547" s="1611"/>
    </row>
    <row r="548" spans="1:15" ht="15.5">
      <c r="A548" s="1298"/>
      <c r="B548" s="1244">
        <v>46292</v>
      </c>
      <c r="C548" s="1248"/>
      <c r="D548" s="1248"/>
      <c r="E548" s="1618"/>
      <c r="F548" s="1618"/>
      <c r="G548" s="1618"/>
      <c r="H548" s="1619">
        <f t="shared" si="7"/>
        <v>0</v>
      </c>
      <c r="I548" s="1249">
        <f t="shared" si="8"/>
        <v>0</v>
      </c>
      <c r="J548" s="1249">
        <f>みずほ!J548</f>
        <v>442474</v>
      </c>
      <c r="K548" s="1249">
        <f>三井住友!I548</f>
        <v>119550</v>
      </c>
      <c r="L548" s="1638">
        <f>paypay!H548</f>
        <v>9</v>
      </c>
      <c r="M548" s="1638">
        <f>楽天!J548</f>
        <v>20873</v>
      </c>
      <c r="N548" s="1639">
        <f t="shared" si="6"/>
        <v>582906</v>
      </c>
      <c r="O548" s="1611"/>
    </row>
    <row r="549" spans="1:15" ht="15.5">
      <c r="A549" s="1298"/>
      <c r="B549" s="1244">
        <v>46293</v>
      </c>
      <c r="C549" s="1248"/>
      <c r="D549" s="1248"/>
      <c r="E549" s="1618"/>
      <c r="F549" s="1618"/>
      <c r="G549" s="1618"/>
      <c r="H549" s="1619">
        <f t="shared" si="7"/>
        <v>0</v>
      </c>
      <c r="I549" s="1249">
        <f t="shared" si="8"/>
        <v>0</v>
      </c>
      <c r="J549" s="1249">
        <f>みずほ!J549</f>
        <v>442474</v>
      </c>
      <c r="K549" s="1249">
        <f>三井住友!I549</f>
        <v>119550</v>
      </c>
      <c r="L549" s="1638">
        <f>paypay!H549</f>
        <v>9</v>
      </c>
      <c r="M549" s="1638">
        <f>楽天!J549</f>
        <v>20873</v>
      </c>
      <c r="N549" s="1639">
        <f t="shared" si="6"/>
        <v>582906</v>
      </c>
      <c r="O549" s="1611"/>
    </row>
    <row r="550" spans="1:15" ht="15.5">
      <c r="A550" s="1298"/>
      <c r="B550" s="1244">
        <v>46294</v>
      </c>
      <c r="C550" s="1248"/>
      <c r="D550" s="1248"/>
      <c r="E550" s="1618"/>
      <c r="F550" s="1618"/>
      <c r="G550" s="1618"/>
      <c r="H550" s="1619">
        <f t="shared" si="7"/>
        <v>0</v>
      </c>
      <c r="I550" s="1249">
        <f t="shared" si="8"/>
        <v>0</v>
      </c>
      <c r="J550" s="1249">
        <f>みずほ!J550</f>
        <v>442474</v>
      </c>
      <c r="K550" s="1249">
        <f>三井住友!I550</f>
        <v>119550</v>
      </c>
      <c r="L550" s="1638">
        <f>paypay!H550</f>
        <v>9</v>
      </c>
      <c r="M550" s="1638">
        <f>楽天!J550</f>
        <v>20873</v>
      </c>
      <c r="N550" s="1639">
        <f t="shared" si="6"/>
        <v>582906</v>
      </c>
      <c r="O550" s="1611"/>
    </row>
    <row r="551" spans="1:15" ht="15.5">
      <c r="A551" s="1298"/>
      <c r="B551" s="1259">
        <v>46295</v>
      </c>
      <c r="C551" s="1263"/>
      <c r="D551" s="1263"/>
      <c r="E551" s="1622"/>
      <c r="F551" s="1622"/>
      <c r="G551" s="1622"/>
      <c r="H551" s="1623">
        <f t="shared" si="7"/>
        <v>0</v>
      </c>
      <c r="I551" s="1264">
        <f t="shared" si="8"/>
        <v>0</v>
      </c>
      <c r="J551" s="1264">
        <f>みずほ!J551</f>
        <v>442474</v>
      </c>
      <c r="K551" s="1264">
        <f>三井住友!I551</f>
        <v>119550</v>
      </c>
      <c r="L551" s="1641">
        <f>paypay!H551</f>
        <v>9</v>
      </c>
      <c r="M551" s="1641">
        <f>楽天!J551</f>
        <v>20873</v>
      </c>
      <c r="N551" s="1642">
        <f t="shared" si="6"/>
        <v>582906</v>
      </c>
      <c r="O551" s="1611"/>
    </row>
    <row r="552" spans="1:15" ht="15.5">
      <c r="A552" s="1298"/>
      <c r="B552" s="1244">
        <v>46296</v>
      </c>
      <c r="C552" s="1248"/>
      <c r="D552" s="1248"/>
      <c r="E552" s="1618"/>
      <c r="F552" s="1618"/>
      <c r="G552" s="1618"/>
      <c r="H552" s="1619">
        <f t="shared" si="7"/>
        <v>0</v>
      </c>
      <c r="I552" s="1249">
        <f t="shared" si="8"/>
        <v>0</v>
      </c>
      <c r="J552" s="1249">
        <f>みずほ!J552</f>
        <v>442474</v>
      </c>
      <c r="K552" s="1249">
        <f>三井住友!I552</f>
        <v>119550</v>
      </c>
      <c r="L552" s="1638">
        <f>paypay!H552</f>
        <v>9</v>
      </c>
      <c r="M552" s="1638">
        <f>楽天!J552</f>
        <v>20873</v>
      </c>
      <c r="N552" s="1639">
        <f t="shared" si="6"/>
        <v>582906</v>
      </c>
      <c r="O552" s="1611"/>
    </row>
    <row r="553" spans="1:15" ht="15.5">
      <c r="A553" s="1298"/>
      <c r="B553" s="1244">
        <v>46297</v>
      </c>
      <c r="C553" s="1248"/>
      <c r="D553" s="1248"/>
      <c r="E553" s="1618"/>
      <c r="F553" s="1618"/>
      <c r="G553" s="1618"/>
      <c r="H553" s="1619">
        <f t="shared" si="7"/>
        <v>0</v>
      </c>
      <c r="I553" s="1249">
        <f t="shared" si="8"/>
        <v>0</v>
      </c>
      <c r="J553" s="1249">
        <f>みずほ!J553</f>
        <v>442474</v>
      </c>
      <c r="K553" s="1249">
        <f>三井住友!I553</f>
        <v>119550</v>
      </c>
      <c r="L553" s="1638">
        <f>paypay!H553</f>
        <v>9</v>
      </c>
      <c r="M553" s="1638">
        <f>楽天!J553</f>
        <v>20873</v>
      </c>
      <c r="N553" s="1639">
        <f t="shared" si="6"/>
        <v>582906</v>
      </c>
      <c r="O553" s="1611"/>
    </row>
    <row r="554" spans="1:15" ht="15.5">
      <c r="A554" s="1298"/>
      <c r="B554" s="1244">
        <v>46298</v>
      </c>
      <c r="C554" s="1248"/>
      <c r="D554" s="1248"/>
      <c r="E554" s="1618"/>
      <c r="F554" s="1618"/>
      <c r="G554" s="1618"/>
      <c r="H554" s="1619">
        <f t="shared" si="7"/>
        <v>0</v>
      </c>
      <c r="I554" s="1249">
        <f t="shared" si="8"/>
        <v>0</v>
      </c>
      <c r="J554" s="1249">
        <f>みずほ!J554</f>
        <v>442474</v>
      </c>
      <c r="K554" s="1249">
        <f>三井住友!I554</f>
        <v>119550</v>
      </c>
      <c r="L554" s="1638">
        <f>paypay!H554</f>
        <v>9</v>
      </c>
      <c r="M554" s="1638">
        <f>楽天!J554</f>
        <v>20873</v>
      </c>
      <c r="N554" s="1639">
        <f t="shared" si="6"/>
        <v>582906</v>
      </c>
      <c r="O554" s="1611"/>
    </row>
    <row r="555" spans="1:15" ht="15.5">
      <c r="A555" s="1298"/>
      <c r="B555" s="1244">
        <v>46299</v>
      </c>
      <c r="C555" s="1248"/>
      <c r="D555" s="1248"/>
      <c r="E555" s="1618"/>
      <c r="F555" s="1618"/>
      <c r="G555" s="1618"/>
      <c r="H555" s="1619">
        <f t="shared" si="7"/>
        <v>0</v>
      </c>
      <c r="I555" s="1249">
        <f t="shared" si="8"/>
        <v>0</v>
      </c>
      <c r="J555" s="1249">
        <f>みずほ!J555</f>
        <v>442474</v>
      </c>
      <c r="K555" s="1249">
        <f>三井住友!I555</f>
        <v>119550</v>
      </c>
      <c r="L555" s="1638">
        <f>paypay!H555</f>
        <v>9</v>
      </c>
      <c r="M555" s="1638">
        <f>楽天!J555</f>
        <v>20873</v>
      </c>
      <c r="N555" s="1639">
        <f t="shared" si="6"/>
        <v>582906</v>
      </c>
      <c r="O555" s="1611"/>
    </row>
    <row r="556" spans="1:15" ht="15.5">
      <c r="A556" s="1298"/>
      <c r="B556" s="1244">
        <v>46300</v>
      </c>
      <c r="C556" s="1248"/>
      <c r="D556" s="1248"/>
      <c r="E556" s="1618"/>
      <c r="F556" s="1618"/>
      <c r="G556" s="1618"/>
      <c r="H556" s="1619">
        <f t="shared" si="7"/>
        <v>0</v>
      </c>
      <c r="I556" s="1249">
        <f t="shared" si="8"/>
        <v>0</v>
      </c>
      <c r="J556" s="1249">
        <f>みずほ!J556</f>
        <v>442474</v>
      </c>
      <c r="K556" s="1249">
        <f>三井住友!I556</f>
        <v>119550</v>
      </c>
      <c r="L556" s="1638">
        <f>paypay!H556</f>
        <v>9</v>
      </c>
      <c r="M556" s="1638">
        <f>楽天!J556</f>
        <v>20873</v>
      </c>
      <c r="N556" s="1639">
        <f t="shared" si="6"/>
        <v>582906</v>
      </c>
      <c r="O556" s="1611"/>
    </row>
    <row r="557" spans="1:15" ht="15.5">
      <c r="A557" s="1298"/>
      <c r="B557" s="1244">
        <v>46301</v>
      </c>
      <c r="C557" s="1248"/>
      <c r="D557" s="1248"/>
      <c r="E557" s="1618"/>
      <c r="F557" s="1618"/>
      <c r="G557" s="1618"/>
      <c r="H557" s="1619">
        <f t="shared" si="7"/>
        <v>0</v>
      </c>
      <c r="I557" s="1249">
        <f t="shared" si="8"/>
        <v>0</v>
      </c>
      <c r="J557" s="1249">
        <f>みずほ!J557</f>
        <v>442474</v>
      </c>
      <c r="K557" s="1249">
        <f>三井住友!I557</f>
        <v>119550</v>
      </c>
      <c r="L557" s="1638">
        <f>paypay!H557</f>
        <v>9</v>
      </c>
      <c r="M557" s="1638">
        <f>楽天!J557</f>
        <v>20873</v>
      </c>
      <c r="N557" s="1639">
        <f t="shared" si="6"/>
        <v>582906</v>
      </c>
      <c r="O557" s="1611"/>
    </row>
    <row r="558" spans="1:15" ht="15.5">
      <c r="A558" s="1298"/>
      <c r="B558" s="1244">
        <v>46302</v>
      </c>
      <c r="C558" s="1248"/>
      <c r="D558" s="1248"/>
      <c r="E558" s="1618"/>
      <c r="F558" s="1618"/>
      <c r="G558" s="1618"/>
      <c r="H558" s="1619">
        <f t="shared" si="7"/>
        <v>0</v>
      </c>
      <c r="I558" s="1249">
        <f t="shared" si="8"/>
        <v>0</v>
      </c>
      <c r="J558" s="1249">
        <f>みずほ!J558</f>
        <v>442474</v>
      </c>
      <c r="K558" s="1249">
        <f>三井住友!I558</f>
        <v>119550</v>
      </c>
      <c r="L558" s="1638">
        <f>paypay!H558</f>
        <v>9</v>
      </c>
      <c r="M558" s="1638">
        <f>楽天!J558</f>
        <v>20873</v>
      </c>
      <c r="N558" s="1639">
        <f t="shared" si="6"/>
        <v>582906</v>
      </c>
      <c r="O558" s="1611"/>
    </row>
    <row r="559" spans="1:15" ht="15.5">
      <c r="A559" s="1298"/>
      <c r="B559" s="1244">
        <v>46303</v>
      </c>
      <c r="C559" s="1248"/>
      <c r="D559" s="1248"/>
      <c r="E559" s="1618"/>
      <c r="F559" s="1618"/>
      <c r="G559" s="1618"/>
      <c r="H559" s="1619">
        <f t="shared" si="7"/>
        <v>0</v>
      </c>
      <c r="I559" s="1249">
        <f t="shared" si="8"/>
        <v>0</v>
      </c>
      <c r="J559" s="1249">
        <f>みずほ!J559</f>
        <v>442474</v>
      </c>
      <c r="K559" s="1249">
        <f>三井住友!I559</f>
        <v>119550</v>
      </c>
      <c r="L559" s="1638">
        <f>paypay!H559</f>
        <v>9</v>
      </c>
      <c r="M559" s="1638">
        <f>楽天!J559</f>
        <v>20873</v>
      </c>
      <c r="N559" s="1639">
        <f t="shared" si="6"/>
        <v>582906</v>
      </c>
      <c r="O559" s="1611"/>
    </row>
    <row r="560" spans="1:15" ht="15.5">
      <c r="A560" s="1298"/>
      <c r="B560" s="1244">
        <v>46304</v>
      </c>
      <c r="C560" s="1248"/>
      <c r="D560" s="1248"/>
      <c r="E560" s="1618"/>
      <c r="F560" s="1618"/>
      <c r="G560" s="1618"/>
      <c r="H560" s="1619">
        <f t="shared" si="7"/>
        <v>0</v>
      </c>
      <c r="I560" s="1249">
        <f t="shared" si="8"/>
        <v>0</v>
      </c>
      <c r="J560" s="1249">
        <f>みずほ!J560</f>
        <v>442474</v>
      </c>
      <c r="K560" s="1249">
        <f>三井住友!I560</f>
        <v>119550</v>
      </c>
      <c r="L560" s="1638">
        <f>paypay!H560</f>
        <v>9</v>
      </c>
      <c r="M560" s="1638">
        <f>楽天!J560</f>
        <v>20873</v>
      </c>
      <c r="N560" s="1639">
        <f t="shared" si="6"/>
        <v>582906</v>
      </c>
      <c r="O560" s="1611"/>
    </row>
    <row r="561" spans="1:15" ht="15.5">
      <c r="A561" s="1298"/>
      <c r="B561" s="1244">
        <v>46305</v>
      </c>
      <c r="C561" s="1248"/>
      <c r="D561" s="1248"/>
      <c r="E561" s="1618"/>
      <c r="F561" s="1618"/>
      <c r="G561" s="1618"/>
      <c r="H561" s="1619">
        <f t="shared" si="7"/>
        <v>0</v>
      </c>
      <c r="I561" s="1249">
        <f t="shared" si="8"/>
        <v>0</v>
      </c>
      <c r="J561" s="1249">
        <f>みずほ!J561</f>
        <v>442474</v>
      </c>
      <c r="K561" s="1249">
        <f>三井住友!I561</f>
        <v>119550</v>
      </c>
      <c r="L561" s="1638">
        <f>paypay!H561</f>
        <v>9</v>
      </c>
      <c r="M561" s="1638">
        <f>楽天!J561</f>
        <v>20873</v>
      </c>
      <c r="N561" s="1639">
        <f t="shared" si="6"/>
        <v>582906</v>
      </c>
      <c r="O561" s="1611"/>
    </row>
    <row r="562" spans="1:15" ht="15.5">
      <c r="A562" s="1298"/>
      <c r="B562" s="1244">
        <v>46306</v>
      </c>
      <c r="C562" s="1248"/>
      <c r="D562" s="1248"/>
      <c r="E562" s="1618"/>
      <c r="F562" s="1618"/>
      <c r="G562" s="1618"/>
      <c r="H562" s="1619">
        <f t="shared" si="7"/>
        <v>0</v>
      </c>
      <c r="I562" s="1249">
        <f t="shared" si="8"/>
        <v>0</v>
      </c>
      <c r="J562" s="1249">
        <f>みずほ!J562</f>
        <v>442474</v>
      </c>
      <c r="K562" s="1249">
        <f>三井住友!I562</f>
        <v>119550</v>
      </c>
      <c r="L562" s="1638">
        <f>paypay!H562</f>
        <v>9</v>
      </c>
      <c r="M562" s="1638">
        <f>楽天!J562</f>
        <v>20873</v>
      </c>
      <c r="N562" s="1639">
        <f t="shared" si="6"/>
        <v>582906</v>
      </c>
      <c r="O562" s="1611"/>
    </row>
    <row r="563" spans="1:15" ht="15.5">
      <c r="A563" s="1298"/>
      <c r="B563" s="1244">
        <v>46307</v>
      </c>
      <c r="C563" s="1248"/>
      <c r="D563" s="1248"/>
      <c r="E563" s="1618"/>
      <c r="F563" s="1618"/>
      <c r="G563" s="1618"/>
      <c r="H563" s="1619">
        <f t="shared" si="7"/>
        <v>0</v>
      </c>
      <c r="I563" s="1249">
        <f t="shared" si="8"/>
        <v>0</v>
      </c>
      <c r="J563" s="1249">
        <f>みずほ!J563</f>
        <v>442474</v>
      </c>
      <c r="K563" s="1249">
        <f>三井住友!I563</f>
        <v>119550</v>
      </c>
      <c r="L563" s="1638">
        <f>paypay!H563</f>
        <v>9</v>
      </c>
      <c r="M563" s="1638">
        <f>楽天!J563</f>
        <v>20873</v>
      </c>
      <c r="N563" s="1639">
        <f t="shared" si="6"/>
        <v>582906</v>
      </c>
      <c r="O563" s="1611"/>
    </row>
    <row r="564" spans="1:15" ht="15.5">
      <c r="A564" s="1298"/>
      <c r="B564" s="1244">
        <v>46308</v>
      </c>
      <c r="C564" s="1248"/>
      <c r="D564" s="1248"/>
      <c r="E564" s="1618"/>
      <c r="F564" s="1618"/>
      <c r="G564" s="1618"/>
      <c r="H564" s="1619">
        <f t="shared" si="7"/>
        <v>0</v>
      </c>
      <c r="I564" s="1249">
        <f t="shared" si="8"/>
        <v>0</v>
      </c>
      <c r="J564" s="1249">
        <f>みずほ!J564</f>
        <v>442474</v>
      </c>
      <c r="K564" s="1249">
        <f>三井住友!I564</f>
        <v>119550</v>
      </c>
      <c r="L564" s="1638">
        <f>paypay!H564</f>
        <v>9</v>
      </c>
      <c r="M564" s="1638">
        <f>楽天!J564</f>
        <v>20873</v>
      </c>
      <c r="N564" s="1639">
        <f t="shared" si="6"/>
        <v>582906</v>
      </c>
      <c r="O564" s="1611"/>
    </row>
    <row r="565" spans="1:15" ht="15.5">
      <c r="A565" s="1298"/>
      <c r="B565" s="1244">
        <v>46309</v>
      </c>
      <c r="C565" s="1248"/>
      <c r="D565" s="1248"/>
      <c r="E565" s="1618"/>
      <c r="F565" s="1618"/>
      <c r="G565" s="1618"/>
      <c r="H565" s="1619">
        <f t="shared" si="7"/>
        <v>0</v>
      </c>
      <c r="I565" s="1249">
        <f t="shared" si="8"/>
        <v>0</v>
      </c>
      <c r="J565" s="1249">
        <f>みずほ!J565</f>
        <v>442474</v>
      </c>
      <c r="K565" s="1249">
        <f>三井住友!I565</f>
        <v>119550</v>
      </c>
      <c r="L565" s="1638">
        <f>paypay!H565</f>
        <v>9</v>
      </c>
      <c r="M565" s="1638">
        <f>楽天!J565</f>
        <v>20873</v>
      </c>
      <c r="N565" s="1639">
        <f t="shared" si="6"/>
        <v>582906</v>
      </c>
      <c r="O565" s="1611"/>
    </row>
    <row r="566" spans="1:15" ht="15.5">
      <c r="A566" s="1298"/>
      <c r="B566" s="1244">
        <v>46310</v>
      </c>
      <c r="C566" s="1248"/>
      <c r="D566" s="1248"/>
      <c r="E566" s="1618"/>
      <c r="F566" s="1618"/>
      <c r="G566" s="1618"/>
      <c r="H566" s="1619">
        <f t="shared" si="7"/>
        <v>0</v>
      </c>
      <c r="I566" s="1249">
        <f t="shared" si="8"/>
        <v>0</v>
      </c>
      <c r="J566" s="1249">
        <f>みずほ!J566</f>
        <v>602364</v>
      </c>
      <c r="K566" s="1249">
        <f>三井住友!I566</f>
        <v>419550</v>
      </c>
      <c r="L566" s="1638">
        <f>paypay!H566</f>
        <v>9</v>
      </c>
      <c r="M566" s="1638">
        <f>楽天!J566</f>
        <v>20873</v>
      </c>
      <c r="N566" s="1639">
        <f t="shared" si="6"/>
        <v>1042796</v>
      </c>
      <c r="O566" s="1611"/>
    </row>
    <row r="567" spans="1:15" ht="15.5">
      <c r="A567" s="1298"/>
      <c r="B567" s="1244">
        <v>46311</v>
      </c>
      <c r="C567" s="1248"/>
      <c r="D567" s="1248"/>
      <c r="E567" s="1618"/>
      <c r="F567" s="1618"/>
      <c r="G567" s="1618"/>
      <c r="H567" s="1619">
        <f t="shared" si="7"/>
        <v>0</v>
      </c>
      <c r="I567" s="1249">
        <f t="shared" si="8"/>
        <v>0</v>
      </c>
      <c r="J567" s="1249">
        <f>みずほ!J567</f>
        <v>602364</v>
      </c>
      <c r="K567" s="1249">
        <f>三井住友!I567</f>
        <v>419550</v>
      </c>
      <c r="L567" s="1638">
        <f>paypay!H567</f>
        <v>9</v>
      </c>
      <c r="M567" s="1638">
        <f>楽天!J567</f>
        <v>20873</v>
      </c>
      <c r="N567" s="1639">
        <f t="shared" si="6"/>
        <v>1042796</v>
      </c>
      <c r="O567" s="1611"/>
    </row>
    <row r="568" spans="1:15" ht="15.5">
      <c r="A568" s="1298"/>
      <c r="B568" s="1244">
        <v>46312</v>
      </c>
      <c r="C568" s="1248"/>
      <c r="D568" s="1248"/>
      <c r="E568" s="1618"/>
      <c r="F568" s="1618"/>
      <c r="G568" s="1618"/>
      <c r="H568" s="1619">
        <f t="shared" si="7"/>
        <v>0</v>
      </c>
      <c r="I568" s="1249">
        <f t="shared" si="8"/>
        <v>0</v>
      </c>
      <c r="J568" s="1249">
        <f>みずほ!J568</f>
        <v>602364</v>
      </c>
      <c r="K568" s="1249">
        <f>三井住友!I568</f>
        <v>419550</v>
      </c>
      <c r="L568" s="1638">
        <f>paypay!H568</f>
        <v>9</v>
      </c>
      <c r="M568" s="1638">
        <f>楽天!J568</f>
        <v>20873</v>
      </c>
      <c r="N568" s="1639">
        <f t="shared" si="6"/>
        <v>1042796</v>
      </c>
      <c r="O568" s="1611"/>
    </row>
    <row r="569" spans="1:15" ht="15.5">
      <c r="A569" s="1298"/>
      <c r="B569" s="1244">
        <v>46313</v>
      </c>
      <c r="C569" s="1248"/>
      <c r="D569" s="1248"/>
      <c r="E569" s="1618"/>
      <c r="F569" s="1618"/>
      <c r="G569" s="1618"/>
      <c r="H569" s="1619">
        <f t="shared" si="7"/>
        <v>0</v>
      </c>
      <c r="I569" s="1249">
        <f t="shared" si="8"/>
        <v>0</v>
      </c>
      <c r="J569" s="1249">
        <f>みずほ!J569</f>
        <v>602364</v>
      </c>
      <c r="K569" s="1249">
        <f>三井住友!I569</f>
        <v>419550</v>
      </c>
      <c r="L569" s="1638">
        <f>paypay!H569</f>
        <v>9</v>
      </c>
      <c r="M569" s="1638">
        <f>楽天!J569</f>
        <v>20873</v>
      </c>
      <c r="N569" s="1639">
        <f t="shared" si="6"/>
        <v>1042796</v>
      </c>
      <c r="O569" s="1611"/>
    </row>
    <row r="570" spans="1:15" ht="15.5">
      <c r="A570" s="1298"/>
      <c r="B570" s="1244">
        <v>46314</v>
      </c>
      <c r="C570" s="1248"/>
      <c r="D570" s="1248"/>
      <c r="E570" s="1618"/>
      <c r="F570" s="1618"/>
      <c r="G570" s="1618"/>
      <c r="H570" s="1619">
        <f t="shared" si="7"/>
        <v>0</v>
      </c>
      <c r="I570" s="1249">
        <f t="shared" si="8"/>
        <v>0</v>
      </c>
      <c r="J570" s="1249">
        <f>みずほ!J570</f>
        <v>602364</v>
      </c>
      <c r="K570" s="1249">
        <f>三井住友!I570</f>
        <v>419550</v>
      </c>
      <c r="L570" s="1638">
        <f>paypay!H570</f>
        <v>9</v>
      </c>
      <c r="M570" s="1638">
        <f>楽天!J570</f>
        <v>20873</v>
      </c>
      <c r="N570" s="1639">
        <f t="shared" si="6"/>
        <v>1042796</v>
      </c>
      <c r="O570" s="1611"/>
    </row>
    <row r="571" spans="1:15" ht="15.5">
      <c r="A571" s="1298"/>
      <c r="B571" s="1244">
        <v>46315</v>
      </c>
      <c r="C571" s="1248"/>
      <c r="D571" s="1248"/>
      <c r="E571" s="1618"/>
      <c r="F571" s="1618"/>
      <c r="G571" s="1618"/>
      <c r="H571" s="1619">
        <f t="shared" si="7"/>
        <v>0</v>
      </c>
      <c r="I571" s="1249">
        <f t="shared" si="8"/>
        <v>0</v>
      </c>
      <c r="J571" s="1249">
        <f>みずほ!J571</f>
        <v>602364</v>
      </c>
      <c r="K571" s="1249">
        <f>三井住友!I571</f>
        <v>419550</v>
      </c>
      <c r="L571" s="1638">
        <f>paypay!H571</f>
        <v>9</v>
      </c>
      <c r="M571" s="1638">
        <f>楽天!J571</f>
        <v>20873</v>
      </c>
      <c r="N571" s="1639">
        <f t="shared" si="6"/>
        <v>1042796</v>
      </c>
      <c r="O571" s="1611"/>
    </row>
    <row r="572" spans="1:15" ht="15.5">
      <c r="A572" s="1298"/>
      <c r="B572" s="1244">
        <v>46316</v>
      </c>
      <c r="C572" s="1248"/>
      <c r="D572" s="1248"/>
      <c r="E572" s="1618"/>
      <c r="F572" s="1618"/>
      <c r="G572" s="1618"/>
      <c r="H572" s="1619">
        <f t="shared" si="7"/>
        <v>0</v>
      </c>
      <c r="I572" s="1249">
        <f t="shared" si="8"/>
        <v>0</v>
      </c>
      <c r="J572" s="1249">
        <f>みずほ!J572</f>
        <v>602364</v>
      </c>
      <c r="K572" s="1249">
        <f>三井住友!I572</f>
        <v>419550</v>
      </c>
      <c r="L572" s="1638">
        <f>paypay!H572</f>
        <v>9</v>
      </c>
      <c r="M572" s="1638">
        <f>楽天!J572</f>
        <v>20873</v>
      </c>
      <c r="N572" s="1639">
        <f t="shared" si="6"/>
        <v>1042796</v>
      </c>
      <c r="O572" s="1611"/>
    </row>
    <row r="573" spans="1:15" ht="15.5">
      <c r="A573" s="1298"/>
      <c r="B573" s="1244">
        <v>46317</v>
      </c>
      <c r="C573" s="1248"/>
      <c r="D573" s="1248"/>
      <c r="E573" s="1618"/>
      <c r="F573" s="1618"/>
      <c r="G573" s="1618"/>
      <c r="H573" s="1619">
        <f t="shared" si="7"/>
        <v>0</v>
      </c>
      <c r="I573" s="1249">
        <f t="shared" si="8"/>
        <v>0</v>
      </c>
      <c r="J573" s="1249">
        <f>みずほ!J573</f>
        <v>602364</v>
      </c>
      <c r="K573" s="1249">
        <f>三井住友!I573</f>
        <v>419550</v>
      </c>
      <c r="L573" s="1638">
        <f>paypay!H573</f>
        <v>9</v>
      </c>
      <c r="M573" s="1638">
        <f>楽天!J573</f>
        <v>20873</v>
      </c>
      <c r="N573" s="1639">
        <f t="shared" si="6"/>
        <v>1042796</v>
      </c>
      <c r="O573" s="1611"/>
    </row>
    <row r="574" spans="1:15" ht="15.5">
      <c r="A574" s="1298"/>
      <c r="B574" s="1244">
        <v>46318</v>
      </c>
      <c r="C574" s="1248"/>
      <c r="D574" s="1248"/>
      <c r="E574" s="1618"/>
      <c r="F574" s="1618"/>
      <c r="G574" s="1618"/>
      <c r="H574" s="1619">
        <f t="shared" si="7"/>
        <v>0</v>
      </c>
      <c r="I574" s="1249">
        <f t="shared" si="8"/>
        <v>0</v>
      </c>
      <c r="J574" s="1249">
        <f>みずほ!J574</f>
        <v>602364</v>
      </c>
      <c r="K574" s="1249">
        <f>三井住友!I574</f>
        <v>419550</v>
      </c>
      <c r="L574" s="1638">
        <f>paypay!H574</f>
        <v>9</v>
      </c>
      <c r="M574" s="1638">
        <f>楽天!J574</f>
        <v>20873</v>
      </c>
      <c r="N574" s="1639">
        <f t="shared" si="6"/>
        <v>1042796</v>
      </c>
      <c r="O574" s="1611"/>
    </row>
    <row r="575" spans="1:15" ht="15.5">
      <c r="A575" s="1298"/>
      <c r="B575" s="1244">
        <v>46319</v>
      </c>
      <c r="C575" s="1248"/>
      <c r="D575" s="1248"/>
      <c r="E575" s="1618"/>
      <c r="F575" s="1618"/>
      <c r="G575" s="1618"/>
      <c r="H575" s="1619">
        <f t="shared" si="7"/>
        <v>0</v>
      </c>
      <c r="I575" s="1249">
        <f t="shared" si="8"/>
        <v>0</v>
      </c>
      <c r="J575" s="1249">
        <f>みずほ!J575</f>
        <v>602364</v>
      </c>
      <c r="K575" s="1249">
        <f>三井住友!I575</f>
        <v>419550</v>
      </c>
      <c r="L575" s="1638">
        <f>paypay!H575</f>
        <v>9</v>
      </c>
      <c r="M575" s="1638">
        <f>楽天!J575</f>
        <v>20873</v>
      </c>
      <c r="N575" s="1639">
        <f t="shared" si="6"/>
        <v>1042796</v>
      </c>
      <c r="O575" s="1611"/>
    </row>
    <row r="576" spans="1:15" ht="15.5">
      <c r="A576" s="1298"/>
      <c r="B576" s="1244">
        <v>46320</v>
      </c>
      <c r="C576" s="1248"/>
      <c r="D576" s="1248"/>
      <c r="E576" s="1618"/>
      <c r="F576" s="1618"/>
      <c r="G576" s="1618"/>
      <c r="H576" s="1619">
        <f t="shared" si="7"/>
        <v>0</v>
      </c>
      <c r="I576" s="1249">
        <f t="shared" si="8"/>
        <v>0</v>
      </c>
      <c r="J576" s="1249">
        <f>みずほ!J576</f>
        <v>602364</v>
      </c>
      <c r="K576" s="1249">
        <f>三井住友!I576</f>
        <v>419550</v>
      </c>
      <c r="L576" s="1638">
        <f>paypay!H576</f>
        <v>9</v>
      </c>
      <c r="M576" s="1638">
        <f>楽天!J576</f>
        <v>20873</v>
      </c>
      <c r="N576" s="1639">
        <f t="shared" si="6"/>
        <v>1042796</v>
      </c>
      <c r="O576" s="1611"/>
    </row>
    <row r="577" spans="1:15" ht="15.5">
      <c r="A577" s="1298"/>
      <c r="B577" s="1244">
        <v>46321</v>
      </c>
      <c r="C577" s="1248"/>
      <c r="D577" s="1248"/>
      <c r="E577" s="1618"/>
      <c r="F577" s="1618"/>
      <c r="G577" s="1618"/>
      <c r="H577" s="1619">
        <f t="shared" si="7"/>
        <v>0</v>
      </c>
      <c r="I577" s="1249">
        <f t="shared" si="8"/>
        <v>0</v>
      </c>
      <c r="J577" s="1249">
        <f>みずほ!J577</f>
        <v>592364</v>
      </c>
      <c r="K577" s="1249">
        <f>三井住友!I577</f>
        <v>419550</v>
      </c>
      <c r="L577" s="1638">
        <f>paypay!H577</f>
        <v>9</v>
      </c>
      <c r="M577" s="1638">
        <f>楽天!J577</f>
        <v>20873</v>
      </c>
      <c r="N577" s="1639">
        <f t="shared" si="6"/>
        <v>1032796</v>
      </c>
      <c r="O577" s="1611"/>
    </row>
    <row r="578" spans="1:15" ht="15.5">
      <c r="A578" s="1298"/>
      <c r="B578" s="1244">
        <v>46322</v>
      </c>
      <c r="C578" s="1248"/>
      <c r="D578" s="1248"/>
      <c r="E578" s="1618"/>
      <c r="F578" s="1618"/>
      <c r="G578" s="1618"/>
      <c r="H578" s="1619">
        <f t="shared" si="7"/>
        <v>0</v>
      </c>
      <c r="I578" s="1249">
        <f t="shared" si="8"/>
        <v>0</v>
      </c>
      <c r="J578" s="1249">
        <f>みずほ!J578</f>
        <v>462377</v>
      </c>
      <c r="K578" s="1249">
        <f>三井住友!I578</f>
        <v>219550</v>
      </c>
      <c r="L578" s="1638">
        <f>paypay!H578</f>
        <v>9</v>
      </c>
      <c r="M578" s="1638">
        <f>楽天!J578</f>
        <v>20873</v>
      </c>
      <c r="N578" s="1639">
        <f t="shared" si="6"/>
        <v>702809</v>
      </c>
      <c r="O578" s="1611"/>
    </row>
    <row r="579" spans="1:15" ht="15.5">
      <c r="A579" s="1298"/>
      <c r="B579" s="1244">
        <v>46323</v>
      </c>
      <c r="C579" s="1248"/>
      <c r="D579" s="1248"/>
      <c r="E579" s="1618"/>
      <c r="F579" s="1618"/>
      <c r="G579" s="1618"/>
      <c r="H579" s="1619">
        <f t="shared" si="7"/>
        <v>0</v>
      </c>
      <c r="I579" s="1249">
        <f t="shared" si="8"/>
        <v>0</v>
      </c>
      <c r="J579" s="1249">
        <f>みずほ!J579</f>
        <v>462377</v>
      </c>
      <c r="K579" s="1249">
        <f>三井住友!I579</f>
        <v>219550</v>
      </c>
      <c r="L579" s="1638">
        <f>paypay!H579</f>
        <v>9</v>
      </c>
      <c r="M579" s="1638">
        <f>楽天!J579</f>
        <v>20873</v>
      </c>
      <c r="N579" s="1639">
        <f t="shared" si="6"/>
        <v>702809</v>
      </c>
      <c r="O579" s="1611"/>
    </row>
    <row r="580" spans="1:15" ht="15.5">
      <c r="A580" s="1298"/>
      <c r="B580" s="1244">
        <v>46324</v>
      </c>
      <c r="C580" s="1248"/>
      <c r="D580" s="1248"/>
      <c r="E580" s="1618"/>
      <c r="F580" s="1618"/>
      <c r="G580" s="1618"/>
      <c r="H580" s="1619">
        <f t="shared" si="7"/>
        <v>0</v>
      </c>
      <c r="I580" s="1249">
        <f t="shared" si="8"/>
        <v>0</v>
      </c>
      <c r="J580" s="1249">
        <f>みずほ!J580</f>
        <v>462377</v>
      </c>
      <c r="K580" s="1249">
        <f>三井住友!I580</f>
        <v>219550</v>
      </c>
      <c r="L580" s="1638">
        <f>paypay!H580</f>
        <v>9</v>
      </c>
      <c r="M580" s="1638">
        <f>楽天!J580</f>
        <v>20873</v>
      </c>
      <c r="N580" s="1639">
        <f t="shared" si="6"/>
        <v>702809</v>
      </c>
      <c r="O580" s="1611"/>
    </row>
    <row r="581" spans="1:15" ht="15.5">
      <c r="A581" s="1298"/>
      <c r="B581" s="1244">
        <v>46325</v>
      </c>
      <c r="C581" s="1248"/>
      <c r="D581" s="1248"/>
      <c r="E581" s="1618"/>
      <c r="F581" s="1618"/>
      <c r="G581" s="1618"/>
      <c r="H581" s="1619">
        <f t="shared" si="7"/>
        <v>0</v>
      </c>
      <c r="I581" s="1249">
        <f t="shared" si="8"/>
        <v>0</v>
      </c>
      <c r="J581" s="1249">
        <f>みずほ!J581</f>
        <v>462377</v>
      </c>
      <c r="K581" s="1249">
        <f>三井住友!I581</f>
        <v>219550</v>
      </c>
      <c r="L581" s="1638">
        <f>paypay!H581</f>
        <v>9</v>
      </c>
      <c r="M581" s="1638">
        <f>楽天!J581</f>
        <v>20873</v>
      </c>
      <c r="N581" s="1639">
        <f t="shared" si="6"/>
        <v>702809</v>
      </c>
      <c r="O581" s="1611"/>
    </row>
    <row r="582" spans="1:15" ht="15.5">
      <c r="A582" s="1298"/>
      <c r="B582" s="1259">
        <v>46326</v>
      </c>
      <c r="C582" s="1263"/>
      <c r="D582" s="1263"/>
      <c r="E582" s="1622"/>
      <c r="F582" s="1622"/>
      <c r="G582" s="1622"/>
      <c r="H582" s="1623">
        <f t="shared" si="7"/>
        <v>0</v>
      </c>
      <c r="I582" s="1264">
        <f t="shared" si="8"/>
        <v>0</v>
      </c>
      <c r="J582" s="1264">
        <f>みずほ!J582</f>
        <v>462377</v>
      </c>
      <c r="K582" s="1264">
        <f>三井住友!I582</f>
        <v>219550</v>
      </c>
      <c r="L582" s="1641">
        <f>paypay!H582</f>
        <v>9</v>
      </c>
      <c r="M582" s="1641">
        <f>楽天!J582</f>
        <v>20873</v>
      </c>
      <c r="N582" s="1642">
        <f t="shared" si="6"/>
        <v>702809</v>
      </c>
      <c r="O582" s="1611"/>
    </row>
    <row r="583" spans="1:15" ht="15.5">
      <c r="A583" s="1298"/>
      <c r="B583" s="1244">
        <v>46327</v>
      </c>
      <c r="C583" s="1248"/>
      <c r="D583" s="1248"/>
      <c r="E583" s="1618"/>
      <c r="F583" s="1618"/>
      <c r="G583" s="1618"/>
      <c r="H583" s="1619">
        <f t="shared" si="7"/>
        <v>0</v>
      </c>
      <c r="I583" s="1249">
        <f t="shared" si="8"/>
        <v>0</v>
      </c>
      <c r="J583" s="1249">
        <f>みずほ!J583</f>
        <v>462377</v>
      </c>
      <c r="K583" s="1249">
        <f>三井住友!I583</f>
        <v>219550</v>
      </c>
      <c r="L583" s="1638">
        <f>paypay!H583</f>
        <v>9</v>
      </c>
      <c r="M583" s="1638">
        <f>楽天!J583</f>
        <v>20873</v>
      </c>
      <c r="N583" s="1639">
        <f t="shared" si="6"/>
        <v>702809</v>
      </c>
      <c r="O583" s="1611"/>
    </row>
    <row r="584" spans="1:15" ht="15.5">
      <c r="A584" s="1298"/>
      <c r="B584" s="1244">
        <v>46328</v>
      </c>
      <c r="C584" s="1248"/>
      <c r="D584" s="1248"/>
      <c r="E584" s="1618"/>
      <c r="F584" s="1618"/>
      <c r="G584" s="1618"/>
      <c r="H584" s="1619">
        <f t="shared" si="7"/>
        <v>0</v>
      </c>
      <c r="I584" s="1249">
        <f t="shared" si="8"/>
        <v>0</v>
      </c>
      <c r="J584" s="1249">
        <f>みずほ!J584</f>
        <v>462377</v>
      </c>
      <c r="K584" s="1249">
        <f>三井住友!I584</f>
        <v>219550</v>
      </c>
      <c r="L584" s="1638">
        <f>paypay!H584</f>
        <v>9</v>
      </c>
      <c r="M584" s="1638">
        <f>楽天!J584</f>
        <v>20873</v>
      </c>
      <c r="N584" s="1639">
        <f t="shared" si="6"/>
        <v>702809</v>
      </c>
      <c r="O584" s="1611"/>
    </row>
    <row r="585" spans="1:15" ht="15.5">
      <c r="A585" s="1298"/>
      <c r="B585" s="1244">
        <v>46329</v>
      </c>
      <c r="C585" s="1248"/>
      <c r="D585" s="1248"/>
      <c r="E585" s="1618"/>
      <c r="F585" s="1618"/>
      <c r="G585" s="1618"/>
      <c r="H585" s="1619">
        <f t="shared" si="7"/>
        <v>0</v>
      </c>
      <c r="I585" s="1249">
        <f t="shared" si="8"/>
        <v>0</v>
      </c>
      <c r="J585" s="1249">
        <f>みずほ!J585</f>
        <v>462377</v>
      </c>
      <c r="K585" s="1249">
        <f>三井住友!I585</f>
        <v>219550</v>
      </c>
      <c r="L585" s="1638">
        <f>paypay!H585</f>
        <v>9</v>
      </c>
      <c r="M585" s="1638">
        <f>楽天!J585</f>
        <v>20873</v>
      </c>
      <c r="N585" s="1639">
        <f t="shared" si="6"/>
        <v>702809</v>
      </c>
      <c r="O585" s="1611"/>
    </row>
    <row r="586" spans="1:15" ht="15.5">
      <c r="A586" s="1298"/>
      <c r="B586" s="1244">
        <v>46330</v>
      </c>
      <c r="C586" s="1248"/>
      <c r="D586" s="1248"/>
      <c r="E586" s="1618"/>
      <c r="F586" s="1618"/>
      <c r="G586" s="1618"/>
      <c r="H586" s="1619">
        <f t="shared" si="7"/>
        <v>0</v>
      </c>
      <c r="I586" s="1249">
        <f t="shared" si="8"/>
        <v>0</v>
      </c>
      <c r="J586" s="1249">
        <f>みずほ!J586</f>
        <v>462377</v>
      </c>
      <c r="K586" s="1249">
        <f>三井住友!I586</f>
        <v>219550</v>
      </c>
      <c r="L586" s="1638">
        <f>paypay!H586</f>
        <v>9</v>
      </c>
      <c r="M586" s="1638">
        <f>楽天!J586</f>
        <v>20873</v>
      </c>
      <c r="N586" s="1639">
        <f t="shared" si="6"/>
        <v>702809</v>
      </c>
      <c r="O586" s="1611"/>
    </row>
    <row r="587" spans="1:15" ht="15.5">
      <c r="A587" s="1298"/>
      <c r="B587" s="1244">
        <v>46331</v>
      </c>
      <c r="C587" s="1248"/>
      <c r="D587" s="1248"/>
      <c r="E587" s="1618"/>
      <c r="F587" s="1618"/>
      <c r="G587" s="1618"/>
      <c r="H587" s="1619">
        <f t="shared" si="7"/>
        <v>0</v>
      </c>
      <c r="I587" s="1249">
        <f t="shared" si="8"/>
        <v>0</v>
      </c>
      <c r="J587" s="1249">
        <f>みずほ!J587</f>
        <v>462377</v>
      </c>
      <c r="K587" s="1249">
        <f>三井住友!I587</f>
        <v>219550</v>
      </c>
      <c r="L587" s="1638">
        <f>paypay!H587</f>
        <v>9</v>
      </c>
      <c r="M587" s="1638">
        <f>楽天!J587</f>
        <v>20873</v>
      </c>
      <c r="N587" s="1639">
        <f t="shared" si="6"/>
        <v>702809</v>
      </c>
      <c r="O587" s="1611"/>
    </row>
    <row r="588" spans="1:15" ht="15.5">
      <c r="A588" s="1298"/>
      <c r="B588" s="1244">
        <v>46332</v>
      </c>
      <c r="C588" s="1248"/>
      <c r="D588" s="1248"/>
      <c r="E588" s="1618"/>
      <c r="F588" s="1618"/>
      <c r="G588" s="1618"/>
      <c r="H588" s="1619">
        <f t="shared" si="7"/>
        <v>0</v>
      </c>
      <c r="I588" s="1249">
        <f t="shared" si="8"/>
        <v>0</v>
      </c>
      <c r="J588" s="1249">
        <f>みずほ!J588</f>
        <v>462377</v>
      </c>
      <c r="K588" s="1249">
        <f>三井住友!I588</f>
        <v>219550</v>
      </c>
      <c r="L588" s="1638">
        <f>paypay!H588</f>
        <v>9</v>
      </c>
      <c r="M588" s="1638">
        <f>楽天!J588</f>
        <v>20873</v>
      </c>
      <c r="N588" s="1639">
        <f t="shared" si="6"/>
        <v>702809</v>
      </c>
      <c r="O588" s="1611"/>
    </row>
    <row r="589" spans="1:15" ht="15.5">
      <c r="A589" s="1298"/>
      <c r="B589" s="1244">
        <v>46333</v>
      </c>
      <c r="C589" s="1248"/>
      <c r="D589" s="1248"/>
      <c r="E589" s="1618"/>
      <c r="F589" s="1618"/>
      <c r="G589" s="1618"/>
      <c r="H589" s="1619">
        <f t="shared" si="7"/>
        <v>0</v>
      </c>
      <c r="I589" s="1249">
        <f t="shared" si="8"/>
        <v>0</v>
      </c>
      <c r="J589" s="1249">
        <f>みずほ!J589</f>
        <v>462377</v>
      </c>
      <c r="K589" s="1249">
        <f>三井住友!I589</f>
        <v>219550</v>
      </c>
      <c r="L589" s="1638">
        <f>paypay!H589</f>
        <v>9</v>
      </c>
      <c r="M589" s="1638">
        <f>楽天!J589</f>
        <v>20873</v>
      </c>
      <c r="N589" s="1639">
        <f t="shared" si="6"/>
        <v>702809</v>
      </c>
      <c r="O589" s="1611"/>
    </row>
    <row r="590" spans="1:15" ht="15.5">
      <c r="A590" s="1298"/>
      <c r="B590" s="1244">
        <v>46334</v>
      </c>
      <c r="C590" s="1248"/>
      <c r="D590" s="1248"/>
      <c r="E590" s="1618"/>
      <c r="F590" s="1618"/>
      <c r="G590" s="1618"/>
      <c r="H590" s="1619">
        <f t="shared" si="7"/>
        <v>0</v>
      </c>
      <c r="I590" s="1249">
        <f t="shared" si="8"/>
        <v>0</v>
      </c>
      <c r="J590" s="1249">
        <f>みずほ!J590</f>
        <v>462377</v>
      </c>
      <c r="K590" s="1249">
        <f>三井住友!I590</f>
        <v>219550</v>
      </c>
      <c r="L590" s="1638">
        <f>paypay!H590</f>
        <v>9</v>
      </c>
      <c r="M590" s="1638">
        <f>楽天!J590</f>
        <v>20873</v>
      </c>
      <c r="N590" s="1639">
        <f t="shared" si="6"/>
        <v>702809</v>
      </c>
      <c r="O590" s="1611"/>
    </row>
    <row r="591" spans="1:15" ht="15.5">
      <c r="A591" s="1298"/>
      <c r="B591" s="1244">
        <v>46335</v>
      </c>
      <c r="C591" s="1248"/>
      <c r="D591" s="1248"/>
      <c r="E591" s="1618"/>
      <c r="F591" s="1618"/>
      <c r="G591" s="1618"/>
      <c r="H591" s="1619">
        <f t="shared" si="7"/>
        <v>0</v>
      </c>
      <c r="I591" s="1249">
        <f t="shared" si="8"/>
        <v>0</v>
      </c>
      <c r="J591" s="1249">
        <f>みずほ!J591</f>
        <v>462377</v>
      </c>
      <c r="K591" s="1249">
        <f>三井住友!I591</f>
        <v>219550</v>
      </c>
      <c r="L591" s="1638">
        <f>paypay!H591</f>
        <v>9</v>
      </c>
      <c r="M591" s="1638">
        <f>楽天!J591</f>
        <v>20873</v>
      </c>
      <c r="N591" s="1639">
        <f t="shared" si="6"/>
        <v>702809</v>
      </c>
      <c r="O591" s="1611"/>
    </row>
    <row r="592" spans="1:15" ht="15.5">
      <c r="A592" s="1298"/>
      <c r="B592" s="1244">
        <v>46336</v>
      </c>
      <c r="C592" s="1248"/>
      <c r="D592" s="1248"/>
      <c r="E592" s="1618"/>
      <c r="F592" s="1618"/>
      <c r="G592" s="1618"/>
      <c r="H592" s="1619">
        <f t="shared" si="7"/>
        <v>0</v>
      </c>
      <c r="I592" s="1249">
        <f t="shared" si="8"/>
        <v>0</v>
      </c>
      <c r="J592" s="1249">
        <f>みずほ!J592</f>
        <v>462377</v>
      </c>
      <c r="K592" s="1249">
        <f>三井住友!I592</f>
        <v>219550</v>
      </c>
      <c r="L592" s="1638">
        <f>paypay!H1001</f>
        <v>0</v>
      </c>
      <c r="M592" s="1638">
        <f>楽天!J1001</f>
        <v>0</v>
      </c>
      <c r="N592" s="1639">
        <f t="shared" si="6"/>
        <v>681927</v>
      </c>
      <c r="O592" s="1611"/>
    </row>
    <row r="593" spans="1:15" ht="15.5">
      <c r="A593" s="1298"/>
      <c r="B593" s="1244">
        <v>46337</v>
      </c>
      <c r="C593" s="1248"/>
      <c r="D593" s="1248"/>
      <c r="E593" s="1618"/>
      <c r="F593" s="1618"/>
      <c r="G593" s="1618"/>
      <c r="H593" s="1619">
        <f t="shared" si="7"/>
        <v>0</v>
      </c>
      <c r="I593" s="1249">
        <f t="shared" si="8"/>
        <v>0</v>
      </c>
      <c r="J593" s="1249">
        <f>みずほ!J593</f>
        <v>462377</v>
      </c>
      <c r="K593" s="1249">
        <f>三井住友!I593</f>
        <v>219550</v>
      </c>
      <c r="L593" s="1638">
        <f>paypay!H1002</f>
        <v>0</v>
      </c>
      <c r="M593" s="1638">
        <f>楽天!J1002</f>
        <v>0</v>
      </c>
      <c r="N593" s="1639">
        <f t="shared" si="6"/>
        <v>681927</v>
      </c>
      <c r="O593" s="1611"/>
    </row>
    <row r="594" spans="1:15" ht="15.5">
      <c r="A594" s="1298"/>
      <c r="B594" s="1244">
        <v>46338</v>
      </c>
      <c r="C594" s="1248"/>
      <c r="D594" s="1248"/>
      <c r="E594" s="1618"/>
      <c r="F594" s="1618"/>
      <c r="G594" s="1618"/>
      <c r="H594" s="1619">
        <f t="shared" si="7"/>
        <v>0</v>
      </c>
      <c r="I594" s="1249">
        <f t="shared" si="8"/>
        <v>0</v>
      </c>
      <c r="J594" s="1249">
        <f>みずほ!J594</f>
        <v>462377</v>
      </c>
      <c r="K594" s="1249">
        <f>三井住友!I594</f>
        <v>219550</v>
      </c>
      <c r="L594" s="1638">
        <f>paypay!H1003</f>
        <v>0</v>
      </c>
      <c r="M594" s="1638">
        <f>楽天!J1003</f>
        <v>0</v>
      </c>
      <c r="N594" s="1639">
        <f t="shared" si="6"/>
        <v>681927</v>
      </c>
      <c r="O594" s="1611"/>
    </row>
    <row r="595" spans="1:15" ht="15.5">
      <c r="A595" s="1298"/>
      <c r="B595" s="1244">
        <v>46339</v>
      </c>
      <c r="C595" s="1248"/>
      <c r="D595" s="1248"/>
      <c r="E595" s="1618"/>
      <c r="F595" s="1618"/>
      <c r="G595" s="1618"/>
      <c r="H595" s="1619">
        <f t="shared" si="7"/>
        <v>0</v>
      </c>
      <c r="I595" s="1249">
        <f t="shared" si="8"/>
        <v>0</v>
      </c>
      <c r="J595" s="1249">
        <f>みずほ!J595</f>
        <v>462377</v>
      </c>
      <c r="K595" s="1249">
        <f>三井住友!I595</f>
        <v>219550</v>
      </c>
      <c r="L595" s="1638">
        <f>paypay!H1004</f>
        <v>0</v>
      </c>
      <c r="M595" s="1638">
        <f>楽天!J1004</f>
        <v>0</v>
      </c>
      <c r="N595" s="1639">
        <f t="shared" si="6"/>
        <v>681927</v>
      </c>
      <c r="O595" s="1611"/>
    </row>
    <row r="596" spans="1:15" ht="15.5">
      <c r="A596" s="1298"/>
      <c r="B596" s="1244">
        <v>46340</v>
      </c>
      <c r="C596" s="1248"/>
      <c r="D596" s="1248"/>
      <c r="E596" s="1618"/>
      <c r="F596" s="1618"/>
      <c r="G596" s="1618"/>
      <c r="H596" s="1619">
        <f t="shared" si="7"/>
        <v>0</v>
      </c>
      <c r="I596" s="1249">
        <f t="shared" si="8"/>
        <v>0</v>
      </c>
      <c r="J596" s="1249">
        <f>みずほ!J596</f>
        <v>462377</v>
      </c>
      <c r="K596" s="1249">
        <f>三井住友!I596</f>
        <v>219550</v>
      </c>
      <c r="L596" s="1638">
        <f>paypay!H1005</f>
        <v>0</v>
      </c>
      <c r="M596" s="1638">
        <f>楽天!J1005</f>
        <v>0</v>
      </c>
      <c r="N596" s="1639">
        <f t="shared" si="6"/>
        <v>681927</v>
      </c>
      <c r="O596" s="1611"/>
    </row>
    <row r="597" spans="1:15" ht="15.5">
      <c r="A597" s="1298"/>
      <c r="B597" s="1244">
        <v>46341</v>
      </c>
      <c r="C597" s="1248"/>
      <c r="D597" s="1248"/>
      <c r="E597" s="1618"/>
      <c r="F597" s="1618"/>
      <c r="G597" s="1618"/>
      <c r="H597" s="1619">
        <f t="shared" si="7"/>
        <v>0</v>
      </c>
      <c r="I597" s="1249">
        <f t="shared" si="8"/>
        <v>0</v>
      </c>
      <c r="J597" s="1249">
        <f>みずほ!J597</f>
        <v>622267</v>
      </c>
      <c r="K597" s="1249">
        <f>三井住友!I597</f>
        <v>519550</v>
      </c>
      <c r="L597" s="1638">
        <f>paypay!H1006</f>
        <v>0</v>
      </c>
      <c r="M597" s="1638">
        <f>楽天!J1006</f>
        <v>0</v>
      </c>
      <c r="N597" s="1639">
        <f t="shared" si="6"/>
        <v>1141817</v>
      </c>
      <c r="O597" s="1611"/>
    </row>
    <row r="598" spans="1:15" ht="15.5">
      <c r="A598" s="1298"/>
      <c r="B598" s="1244">
        <v>46342</v>
      </c>
      <c r="C598" s="1248"/>
      <c r="D598" s="1248"/>
      <c r="E598" s="1618"/>
      <c r="F598" s="1618"/>
      <c r="G598" s="1618"/>
      <c r="H598" s="1619">
        <f t="shared" si="7"/>
        <v>0</v>
      </c>
      <c r="I598" s="1249">
        <f t="shared" si="8"/>
        <v>0</v>
      </c>
      <c r="J598" s="1249">
        <f>みずほ!J598</f>
        <v>622267</v>
      </c>
      <c r="K598" s="1249">
        <f>三井住友!I598</f>
        <v>519550</v>
      </c>
      <c r="L598" s="1638">
        <f>paypay!H1007</f>
        <v>0</v>
      </c>
      <c r="M598" s="1638">
        <f>楽天!J1007</f>
        <v>0</v>
      </c>
      <c r="N598" s="1639">
        <f t="shared" si="6"/>
        <v>1141817</v>
      </c>
      <c r="O598" s="1611"/>
    </row>
    <row r="599" spans="1:15" ht="15.5">
      <c r="A599" s="1298"/>
      <c r="B599" s="1244">
        <v>46343</v>
      </c>
      <c r="C599" s="1248"/>
      <c r="D599" s="1248"/>
      <c r="E599" s="1618"/>
      <c r="F599" s="1618"/>
      <c r="G599" s="1618"/>
      <c r="H599" s="1619">
        <f t="shared" si="7"/>
        <v>0</v>
      </c>
      <c r="I599" s="1249">
        <f t="shared" si="8"/>
        <v>0</v>
      </c>
      <c r="J599" s="1249">
        <f>みずほ!J599</f>
        <v>622267</v>
      </c>
      <c r="K599" s="1249">
        <f>三井住友!I599</f>
        <v>519550</v>
      </c>
      <c r="L599" s="1638">
        <f>paypay!H1008</f>
        <v>0</v>
      </c>
      <c r="M599" s="1638">
        <f>楽天!J1008</f>
        <v>0</v>
      </c>
      <c r="N599" s="1639">
        <f t="shared" si="6"/>
        <v>1141817</v>
      </c>
      <c r="O599" s="1611"/>
    </row>
    <row r="600" spans="1:15" ht="15.5">
      <c r="A600" s="1298"/>
      <c r="B600" s="1244">
        <v>46344</v>
      </c>
      <c r="C600" s="1248"/>
      <c r="D600" s="1248"/>
      <c r="E600" s="1618"/>
      <c r="F600" s="1618"/>
      <c r="G600" s="1618"/>
      <c r="H600" s="1619">
        <f t="shared" si="7"/>
        <v>0</v>
      </c>
      <c r="I600" s="1249">
        <f t="shared" si="8"/>
        <v>0</v>
      </c>
      <c r="J600" s="1249">
        <f>みずほ!J600</f>
        <v>622267</v>
      </c>
      <c r="K600" s="1249">
        <f>三井住友!I600</f>
        <v>519550</v>
      </c>
      <c r="L600" s="1638">
        <f>paypay!H1009</f>
        <v>0</v>
      </c>
      <c r="M600" s="1638">
        <f>楽天!J1009</f>
        <v>0</v>
      </c>
      <c r="N600" s="1639">
        <f t="shared" si="6"/>
        <v>1141817</v>
      </c>
      <c r="O600" s="1611"/>
    </row>
    <row r="601" spans="1:15" ht="15.5">
      <c r="A601" s="1298"/>
      <c r="B601" s="1244">
        <v>46345</v>
      </c>
      <c r="C601" s="1248"/>
      <c r="D601" s="1248"/>
      <c r="E601" s="1618"/>
      <c r="F601" s="1618"/>
      <c r="G601" s="1618"/>
      <c r="H601" s="1619">
        <f t="shared" si="7"/>
        <v>0</v>
      </c>
      <c r="I601" s="1249">
        <f t="shared" si="8"/>
        <v>0</v>
      </c>
      <c r="J601" s="1249">
        <f>みずほ!J601</f>
        <v>622267</v>
      </c>
      <c r="K601" s="1249">
        <f>三井住友!I601</f>
        <v>519550</v>
      </c>
      <c r="L601" s="1638">
        <f>paypay!H1010</f>
        <v>0</v>
      </c>
      <c r="M601" s="1638">
        <f>楽天!J1010</f>
        <v>0</v>
      </c>
      <c r="N601" s="1639">
        <f t="shared" si="6"/>
        <v>1141817</v>
      </c>
      <c r="O601" s="1611"/>
    </row>
    <row r="602" spans="1:15" ht="15.5">
      <c r="A602" s="1298"/>
      <c r="B602" s="1244">
        <v>46346</v>
      </c>
      <c r="C602" s="1248"/>
      <c r="D602" s="1248"/>
      <c r="E602" s="1618"/>
      <c r="F602" s="1618"/>
      <c r="G602" s="1618"/>
      <c r="H602" s="1619">
        <f t="shared" si="7"/>
        <v>0</v>
      </c>
      <c r="I602" s="1249">
        <f t="shared" si="8"/>
        <v>0</v>
      </c>
      <c r="J602" s="1249">
        <f>みずほ!J602</f>
        <v>622267</v>
      </c>
      <c r="K602" s="1249">
        <f>三井住友!I602</f>
        <v>519550</v>
      </c>
      <c r="L602" s="1638">
        <f>paypay!H1011</f>
        <v>0</v>
      </c>
      <c r="M602" s="1638">
        <f>楽天!J1011</f>
        <v>0</v>
      </c>
      <c r="N602" s="1639">
        <f t="shared" si="6"/>
        <v>1141817</v>
      </c>
      <c r="O602" s="1611"/>
    </row>
    <row r="603" spans="1:15" ht="15.5">
      <c r="A603" s="1298"/>
      <c r="B603" s="1244">
        <v>46347</v>
      </c>
      <c r="C603" s="1248"/>
      <c r="D603" s="1248"/>
      <c r="E603" s="1618"/>
      <c r="F603" s="1618"/>
      <c r="G603" s="1618"/>
      <c r="H603" s="1619">
        <f t="shared" si="7"/>
        <v>0</v>
      </c>
      <c r="I603" s="1249">
        <f t="shared" si="8"/>
        <v>0</v>
      </c>
      <c r="J603" s="1249">
        <f>みずほ!J603</f>
        <v>622267</v>
      </c>
      <c r="K603" s="1249">
        <f>三井住友!I603</f>
        <v>519550</v>
      </c>
      <c r="L603" s="1638">
        <f>paypay!H1012</f>
        <v>0</v>
      </c>
      <c r="M603" s="1638">
        <f>楽天!J1012</f>
        <v>0</v>
      </c>
      <c r="N603" s="1639">
        <f t="shared" si="6"/>
        <v>1141817</v>
      </c>
      <c r="O603" s="1611"/>
    </row>
    <row r="604" spans="1:15" ht="15.5">
      <c r="A604" s="1298"/>
      <c r="B604" s="1244">
        <v>46348</v>
      </c>
      <c r="C604" s="1248"/>
      <c r="D604" s="1248"/>
      <c r="E604" s="1618"/>
      <c r="F604" s="1618"/>
      <c r="G604" s="1618"/>
      <c r="H604" s="1619">
        <f t="shared" si="7"/>
        <v>0</v>
      </c>
      <c r="I604" s="1249">
        <f t="shared" si="8"/>
        <v>0</v>
      </c>
      <c r="J604" s="1249">
        <f>みずほ!J604</f>
        <v>622267</v>
      </c>
      <c r="K604" s="1249">
        <f>三井住友!I604</f>
        <v>519550</v>
      </c>
      <c r="L604" s="1638">
        <f>paypay!H1013</f>
        <v>0</v>
      </c>
      <c r="M604" s="1638">
        <f>楽天!J1013</f>
        <v>0</v>
      </c>
      <c r="N604" s="1639">
        <f t="shared" si="6"/>
        <v>1141817</v>
      </c>
      <c r="O604" s="1611"/>
    </row>
    <row r="605" spans="1:15" ht="15.5">
      <c r="A605" s="1298"/>
      <c r="B605" s="1244">
        <v>46349</v>
      </c>
      <c r="C605" s="1248"/>
      <c r="D605" s="1248"/>
      <c r="E605" s="1618"/>
      <c r="F605" s="1618"/>
      <c r="G605" s="1618"/>
      <c r="H605" s="1619">
        <f t="shared" si="7"/>
        <v>0</v>
      </c>
      <c r="I605" s="1249">
        <f t="shared" si="8"/>
        <v>0</v>
      </c>
      <c r="J605" s="1249">
        <f>みずほ!J605</f>
        <v>622267</v>
      </c>
      <c r="K605" s="1249">
        <f>三井住友!I605</f>
        <v>519550</v>
      </c>
      <c r="L605" s="1638">
        <f>paypay!H1014</f>
        <v>0</v>
      </c>
      <c r="M605" s="1638">
        <f>楽天!J1014</f>
        <v>0</v>
      </c>
      <c r="N605" s="1639">
        <f t="shared" si="6"/>
        <v>1141817</v>
      </c>
      <c r="O605" s="1611"/>
    </row>
    <row r="606" spans="1:15" ht="15.5">
      <c r="A606" s="1298"/>
      <c r="B606" s="1244">
        <v>46350</v>
      </c>
      <c r="C606" s="1248"/>
      <c r="D606" s="1248"/>
      <c r="E606" s="1618"/>
      <c r="F606" s="1618"/>
      <c r="G606" s="1618"/>
      <c r="H606" s="1619">
        <f t="shared" si="7"/>
        <v>0</v>
      </c>
      <c r="I606" s="1249">
        <f t="shared" si="8"/>
        <v>0</v>
      </c>
      <c r="J606" s="1249">
        <f>みずほ!J606</f>
        <v>622267</v>
      </c>
      <c r="K606" s="1249">
        <f>三井住友!I606</f>
        <v>519550</v>
      </c>
      <c r="L606" s="1638">
        <f>paypay!H1015</f>
        <v>0</v>
      </c>
      <c r="M606" s="1638">
        <f>楽天!J1015</f>
        <v>0</v>
      </c>
      <c r="N606" s="1639">
        <f t="shared" si="6"/>
        <v>1141817</v>
      </c>
      <c r="O606" s="1611"/>
    </row>
    <row r="607" spans="1:15" ht="15.5">
      <c r="A607" s="1298"/>
      <c r="B607" s="1244">
        <v>46351</v>
      </c>
      <c r="C607" s="1248"/>
      <c r="D607" s="1248"/>
      <c r="E607" s="1618"/>
      <c r="F607" s="1618"/>
      <c r="G607" s="1618"/>
      <c r="H607" s="1619">
        <f t="shared" si="7"/>
        <v>0</v>
      </c>
      <c r="I607" s="1249">
        <f t="shared" si="8"/>
        <v>0</v>
      </c>
      <c r="J607" s="1249">
        <f>みずほ!J607</f>
        <v>622267</v>
      </c>
      <c r="K607" s="1249">
        <f>三井住友!I607</f>
        <v>519550</v>
      </c>
      <c r="L607" s="1638">
        <f>paypay!H1016</f>
        <v>0</v>
      </c>
      <c r="M607" s="1638">
        <f>楽天!J1016</f>
        <v>0</v>
      </c>
      <c r="N607" s="1639">
        <f t="shared" si="6"/>
        <v>1141817</v>
      </c>
      <c r="O607" s="1611"/>
    </row>
    <row r="608" spans="1:15" ht="15.5">
      <c r="A608" s="1298"/>
      <c r="B608" s="1244">
        <v>46352</v>
      </c>
      <c r="C608" s="1248"/>
      <c r="D608" s="1248"/>
      <c r="E608" s="1618"/>
      <c r="F608" s="1618"/>
      <c r="G608" s="1618"/>
      <c r="H608" s="1619">
        <f t="shared" si="7"/>
        <v>0</v>
      </c>
      <c r="I608" s="1249">
        <f t="shared" si="8"/>
        <v>0</v>
      </c>
      <c r="J608" s="1249">
        <f>みずほ!J608</f>
        <v>612267</v>
      </c>
      <c r="K608" s="1249">
        <f>三井住友!I608</f>
        <v>519550</v>
      </c>
      <c r="L608" s="1638">
        <f>paypay!H1017</f>
        <v>0</v>
      </c>
      <c r="M608" s="1638">
        <f>楽天!J1017</f>
        <v>0</v>
      </c>
      <c r="N608" s="1639">
        <f t="shared" si="6"/>
        <v>1131817</v>
      </c>
      <c r="O608" s="1611"/>
    </row>
    <row r="609" spans="1:15" ht="15.5">
      <c r="A609" s="1298"/>
      <c r="B609" s="1244">
        <v>46353</v>
      </c>
      <c r="C609" s="1248"/>
      <c r="D609" s="1248"/>
      <c r="E609" s="1618"/>
      <c r="F609" s="1618"/>
      <c r="G609" s="1618"/>
      <c r="H609" s="1619">
        <f t="shared" si="7"/>
        <v>0</v>
      </c>
      <c r="I609" s="1249">
        <f t="shared" si="8"/>
        <v>0</v>
      </c>
      <c r="J609" s="1249">
        <f>みずほ!J609</f>
        <v>482280</v>
      </c>
      <c r="K609" s="1249">
        <f>三井住友!I609</f>
        <v>319550</v>
      </c>
      <c r="L609" s="1638">
        <f>paypay!H1018</f>
        <v>0</v>
      </c>
      <c r="M609" s="1638">
        <f>楽天!J1018</f>
        <v>0</v>
      </c>
      <c r="N609" s="1639">
        <f t="shared" si="6"/>
        <v>801830</v>
      </c>
      <c r="O609" s="1611"/>
    </row>
    <row r="610" spans="1:15" ht="15.5">
      <c r="A610" s="1298"/>
      <c r="B610" s="1244">
        <v>46354</v>
      </c>
      <c r="C610" s="1248"/>
      <c r="D610" s="1248"/>
      <c r="E610" s="1618"/>
      <c r="F610" s="1618"/>
      <c r="G610" s="1618"/>
      <c r="H610" s="1619">
        <f t="shared" si="7"/>
        <v>0</v>
      </c>
      <c r="I610" s="1249">
        <f t="shared" si="8"/>
        <v>0</v>
      </c>
      <c r="J610" s="1249">
        <f>みずほ!J610</f>
        <v>482280</v>
      </c>
      <c r="K610" s="1249">
        <f>三井住友!I610</f>
        <v>319550</v>
      </c>
      <c r="L610" s="1638">
        <f>paypay!H1019</f>
        <v>0</v>
      </c>
      <c r="M610" s="1638">
        <f>楽天!J1019</f>
        <v>0</v>
      </c>
      <c r="N610" s="1639">
        <f t="shared" si="6"/>
        <v>801830</v>
      </c>
      <c r="O610" s="1611"/>
    </row>
    <row r="611" spans="1:15" ht="15.5">
      <c r="A611" s="1298"/>
      <c r="B611" s="1244">
        <v>46355</v>
      </c>
      <c r="C611" s="1248"/>
      <c r="D611" s="1248"/>
      <c r="E611" s="1618"/>
      <c r="F611" s="1618"/>
      <c r="G611" s="1618"/>
      <c r="H611" s="1619">
        <f t="shared" si="7"/>
        <v>0</v>
      </c>
      <c r="I611" s="1249">
        <f t="shared" si="8"/>
        <v>0</v>
      </c>
      <c r="J611" s="1249">
        <f>みずほ!J611</f>
        <v>482280</v>
      </c>
      <c r="K611" s="1249">
        <f>三井住友!I611</f>
        <v>319550</v>
      </c>
      <c r="L611" s="1638">
        <f>paypay!H1020</f>
        <v>0</v>
      </c>
      <c r="M611" s="1638">
        <f>楽天!J1020</f>
        <v>0</v>
      </c>
      <c r="N611" s="1639">
        <f t="shared" si="6"/>
        <v>801830</v>
      </c>
      <c r="O611" s="1611"/>
    </row>
    <row r="612" spans="1:15" ht="15.5">
      <c r="A612" s="1298"/>
      <c r="B612" s="1244">
        <v>46356</v>
      </c>
      <c r="C612" s="1248"/>
      <c r="D612" s="1248"/>
      <c r="E612" s="1618"/>
      <c r="F612" s="1618"/>
      <c r="G612" s="1618"/>
      <c r="H612" s="1619">
        <f t="shared" si="7"/>
        <v>0</v>
      </c>
      <c r="I612" s="1249">
        <f t="shared" si="8"/>
        <v>0</v>
      </c>
      <c r="J612" s="1249">
        <f>みずほ!J612</f>
        <v>482280</v>
      </c>
      <c r="K612" s="1249">
        <f>三井住友!I612</f>
        <v>319550</v>
      </c>
      <c r="L612" s="1638">
        <f>paypay!H1021</f>
        <v>0</v>
      </c>
      <c r="M612" s="1638">
        <f>楽天!J1021</f>
        <v>0</v>
      </c>
      <c r="N612" s="1639">
        <f t="shared" si="6"/>
        <v>801830</v>
      </c>
      <c r="O612" s="1611"/>
    </row>
    <row r="613" spans="1:15" ht="15.5">
      <c r="A613" s="1298"/>
      <c r="B613" s="1244">
        <v>46357</v>
      </c>
      <c r="C613" s="1248"/>
      <c r="D613" s="1248"/>
      <c r="E613" s="1618"/>
      <c r="F613" s="1618"/>
      <c r="G613" s="1618"/>
      <c r="H613" s="1619">
        <f t="shared" si="7"/>
        <v>0</v>
      </c>
      <c r="I613" s="1249">
        <f t="shared" si="8"/>
        <v>0</v>
      </c>
      <c r="J613" s="1249">
        <f>みずほ!J613</f>
        <v>482280</v>
      </c>
      <c r="K613" s="1249">
        <f>三井住友!I613</f>
        <v>319550</v>
      </c>
      <c r="L613" s="1638">
        <f>paypay!H1022</f>
        <v>0</v>
      </c>
      <c r="M613" s="1638">
        <f>楽天!J1022</f>
        <v>0</v>
      </c>
      <c r="N613" s="1639">
        <f t="shared" si="6"/>
        <v>801830</v>
      </c>
      <c r="O613" s="1611"/>
    </row>
    <row r="614" spans="1:15" ht="15.5">
      <c r="A614" s="1298"/>
      <c r="B614" s="1244">
        <v>46358</v>
      </c>
      <c r="C614" s="1248"/>
      <c r="D614" s="1248"/>
      <c r="E614" s="1618"/>
      <c r="F614" s="1618"/>
      <c r="G614" s="1618"/>
      <c r="H614" s="1619">
        <f t="shared" si="7"/>
        <v>0</v>
      </c>
      <c r="I614" s="1249">
        <f t="shared" si="8"/>
        <v>0</v>
      </c>
      <c r="J614" s="1249">
        <f>みずほ!J614</f>
        <v>482280</v>
      </c>
      <c r="K614" s="1249">
        <f>三井住友!I614</f>
        <v>319550</v>
      </c>
      <c r="L614" s="1638">
        <f>paypay!H1023</f>
        <v>0</v>
      </c>
      <c r="M614" s="1638">
        <f>楽天!J1023</f>
        <v>0</v>
      </c>
      <c r="N614" s="1639">
        <f t="shared" si="6"/>
        <v>801830</v>
      </c>
      <c r="O614" s="1611"/>
    </row>
    <row r="615" spans="1:15" ht="15.5">
      <c r="A615" s="1298"/>
      <c r="B615" s="1244">
        <v>46359</v>
      </c>
      <c r="C615" s="1248"/>
      <c r="D615" s="1248"/>
      <c r="E615" s="1618"/>
      <c r="F615" s="1618"/>
      <c r="G615" s="1618"/>
      <c r="H615" s="1619">
        <f t="shared" si="7"/>
        <v>0</v>
      </c>
      <c r="I615" s="1249">
        <f t="shared" si="8"/>
        <v>0</v>
      </c>
      <c r="J615" s="1249">
        <f>みずほ!J615</f>
        <v>482280</v>
      </c>
      <c r="K615" s="1249">
        <f>三井住友!I615</f>
        <v>319550</v>
      </c>
      <c r="L615" s="1638">
        <f>paypay!H1024</f>
        <v>0</v>
      </c>
      <c r="M615" s="1638">
        <f>楽天!J1024</f>
        <v>0</v>
      </c>
      <c r="N615" s="1639">
        <f t="shared" si="6"/>
        <v>801830</v>
      </c>
      <c r="O615" s="1611"/>
    </row>
    <row r="616" spans="1:15" ht="15.5">
      <c r="A616" s="1298"/>
      <c r="B616" s="1244">
        <v>46360</v>
      </c>
      <c r="C616" s="1248"/>
      <c r="D616" s="1248"/>
      <c r="E616" s="1618"/>
      <c r="F616" s="1618"/>
      <c r="G616" s="1618"/>
      <c r="H616" s="1619">
        <f t="shared" si="7"/>
        <v>0</v>
      </c>
      <c r="I616" s="1249">
        <f t="shared" si="8"/>
        <v>0</v>
      </c>
      <c r="J616" s="1249">
        <f>みずほ!J616</f>
        <v>482280</v>
      </c>
      <c r="K616" s="1249">
        <f>三井住友!I616</f>
        <v>319550</v>
      </c>
      <c r="L616" s="1638">
        <f>paypay!H1025</f>
        <v>0</v>
      </c>
      <c r="M616" s="1638">
        <f>楽天!J1025</f>
        <v>0</v>
      </c>
      <c r="N616" s="1639">
        <f t="shared" si="6"/>
        <v>801830</v>
      </c>
      <c r="O616" s="1611"/>
    </row>
    <row r="617" spans="1:15" ht="15.5">
      <c r="A617" s="1298"/>
      <c r="B617" s="1244">
        <v>46361</v>
      </c>
      <c r="C617" s="1248"/>
      <c r="D617" s="1248"/>
      <c r="E617" s="1618"/>
      <c r="F617" s="1618"/>
      <c r="G617" s="1618"/>
      <c r="H617" s="1619">
        <f t="shared" si="7"/>
        <v>0</v>
      </c>
      <c r="I617" s="1249">
        <f t="shared" si="8"/>
        <v>0</v>
      </c>
      <c r="J617" s="1249">
        <f>みずほ!J617</f>
        <v>482280</v>
      </c>
      <c r="K617" s="1249">
        <f>三井住友!I617</f>
        <v>319550</v>
      </c>
      <c r="L617" s="1638">
        <f>paypay!H1026</f>
        <v>0</v>
      </c>
      <c r="M617" s="1638">
        <f>楽天!J1026</f>
        <v>0</v>
      </c>
      <c r="N617" s="1639">
        <f t="shared" si="6"/>
        <v>801830</v>
      </c>
      <c r="O617" s="1611"/>
    </row>
    <row r="618" spans="1:15" ht="15.5">
      <c r="A618" s="1298"/>
      <c r="B618" s="1244">
        <v>46362</v>
      </c>
      <c r="C618" s="1248"/>
      <c r="D618" s="1248"/>
      <c r="E618" s="1618"/>
      <c r="F618" s="1618"/>
      <c r="G618" s="1618"/>
      <c r="H618" s="1619">
        <f t="shared" si="7"/>
        <v>0</v>
      </c>
      <c r="I618" s="1249">
        <f t="shared" si="8"/>
        <v>0</v>
      </c>
      <c r="J618" s="1249">
        <f>みずほ!J618</f>
        <v>482280</v>
      </c>
      <c r="K618" s="1249">
        <f>三井住友!I618</f>
        <v>319550</v>
      </c>
      <c r="L618" s="1638">
        <f>paypay!H1027</f>
        <v>0</v>
      </c>
      <c r="M618" s="1638">
        <f>楽天!J1027</f>
        <v>0</v>
      </c>
      <c r="N618" s="1639">
        <f t="shared" si="6"/>
        <v>801830</v>
      </c>
      <c r="O618" s="1611"/>
    </row>
    <row r="619" spans="1:15" ht="15.5">
      <c r="A619" s="1298"/>
      <c r="B619" s="1244">
        <v>46363</v>
      </c>
      <c r="C619" s="1248"/>
      <c r="D619" s="1248"/>
      <c r="E619" s="1618"/>
      <c r="F619" s="1618"/>
      <c r="G619" s="1618"/>
      <c r="H619" s="1619">
        <f t="shared" si="7"/>
        <v>0</v>
      </c>
      <c r="I619" s="1249">
        <f t="shared" si="8"/>
        <v>0</v>
      </c>
      <c r="J619" s="1249">
        <f>みずほ!J619</f>
        <v>482280</v>
      </c>
      <c r="K619" s="1249">
        <f>三井住友!I619</f>
        <v>319550</v>
      </c>
      <c r="L619" s="1638">
        <f>paypay!H1028</f>
        <v>0</v>
      </c>
      <c r="M619" s="1638">
        <f>楽天!J1028</f>
        <v>0</v>
      </c>
      <c r="N619" s="1639">
        <f t="shared" si="6"/>
        <v>801830</v>
      </c>
      <c r="O619" s="1611"/>
    </row>
    <row r="620" spans="1:15" ht="15.5">
      <c r="A620" s="1298"/>
      <c r="B620" s="1244">
        <v>46364</v>
      </c>
      <c r="C620" s="1248"/>
      <c r="D620" s="1248"/>
      <c r="E620" s="1618"/>
      <c r="F620" s="1618"/>
      <c r="G620" s="1618"/>
      <c r="H620" s="1619">
        <f t="shared" si="7"/>
        <v>0</v>
      </c>
      <c r="I620" s="1249">
        <f t="shared" si="8"/>
        <v>0</v>
      </c>
      <c r="J620" s="1249">
        <f>みずほ!J620</f>
        <v>482280</v>
      </c>
      <c r="K620" s="1249">
        <f>三井住友!I620</f>
        <v>319550</v>
      </c>
      <c r="L620" s="1638">
        <f>paypay!H1029</f>
        <v>0</v>
      </c>
      <c r="M620" s="1638">
        <f>楽天!J1029</f>
        <v>0</v>
      </c>
      <c r="N620" s="1639">
        <f t="shared" si="6"/>
        <v>801830</v>
      </c>
      <c r="O620" s="1611"/>
    </row>
    <row r="621" spans="1:15" ht="15.5">
      <c r="A621" s="1298"/>
      <c r="B621" s="1244">
        <v>46365</v>
      </c>
      <c r="C621" s="1248"/>
      <c r="D621" s="1248"/>
      <c r="E621" s="1618"/>
      <c r="F621" s="1618"/>
      <c r="G621" s="1618"/>
      <c r="H621" s="1619">
        <f t="shared" si="7"/>
        <v>0</v>
      </c>
      <c r="I621" s="1249">
        <f t="shared" si="8"/>
        <v>0</v>
      </c>
      <c r="J621" s="1249">
        <f>みずほ!J621</f>
        <v>482280</v>
      </c>
      <c r="K621" s="1249">
        <f>三井住友!I621</f>
        <v>319550</v>
      </c>
      <c r="L621" s="1638">
        <f>paypay!H1030</f>
        <v>0</v>
      </c>
      <c r="M621" s="1638">
        <f>楽天!J1030</f>
        <v>0</v>
      </c>
      <c r="N621" s="1639">
        <f t="shared" si="6"/>
        <v>801830</v>
      </c>
      <c r="O621" s="1611"/>
    </row>
    <row r="622" spans="1:15" ht="15.5">
      <c r="A622" s="1298"/>
      <c r="B622" s="1244">
        <v>46366</v>
      </c>
      <c r="C622" s="1248"/>
      <c r="D622" s="1248"/>
      <c r="E622" s="1618"/>
      <c r="F622" s="1618"/>
      <c r="G622" s="1618"/>
      <c r="H622" s="1619">
        <f t="shared" si="7"/>
        <v>0</v>
      </c>
      <c r="I622" s="1249">
        <f t="shared" si="8"/>
        <v>0</v>
      </c>
      <c r="J622" s="1249">
        <f>みずほ!J622</f>
        <v>482280</v>
      </c>
      <c r="K622" s="1249">
        <f>三井住友!I622</f>
        <v>319550</v>
      </c>
      <c r="L622" s="1638">
        <f>paypay!H1031</f>
        <v>0</v>
      </c>
      <c r="M622" s="1638">
        <f>楽天!J1031</f>
        <v>0</v>
      </c>
      <c r="N622" s="1639">
        <f t="shared" si="6"/>
        <v>801830</v>
      </c>
      <c r="O622" s="1611"/>
    </row>
    <row r="623" spans="1:15" ht="15.5">
      <c r="A623" s="1298"/>
      <c r="B623" s="1244">
        <v>46367</v>
      </c>
      <c r="C623" s="1248"/>
      <c r="D623" s="1248"/>
      <c r="E623" s="1618"/>
      <c r="F623" s="1618"/>
      <c r="G623" s="1618"/>
      <c r="H623" s="1619">
        <f t="shared" si="7"/>
        <v>0</v>
      </c>
      <c r="I623" s="1249">
        <f t="shared" si="8"/>
        <v>0</v>
      </c>
      <c r="J623" s="1249">
        <f>みずほ!J623</f>
        <v>482280</v>
      </c>
      <c r="K623" s="1249">
        <f>三井住友!I623</f>
        <v>319550</v>
      </c>
      <c r="L623" s="1638">
        <f>paypay!H1032</f>
        <v>0</v>
      </c>
      <c r="M623" s="1638">
        <f>楽天!J1032</f>
        <v>0</v>
      </c>
      <c r="N623" s="1639">
        <f t="shared" si="6"/>
        <v>801830</v>
      </c>
      <c r="O623" s="1611"/>
    </row>
    <row r="624" spans="1:15" ht="15.5">
      <c r="A624" s="1298"/>
      <c r="B624" s="1244">
        <v>46368</v>
      </c>
      <c r="C624" s="1248"/>
      <c r="D624" s="1248"/>
      <c r="E624" s="1618"/>
      <c r="F624" s="1618"/>
      <c r="G624" s="1618"/>
      <c r="H624" s="1619">
        <f t="shared" si="7"/>
        <v>0</v>
      </c>
      <c r="I624" s="1249">
        <f t="shared" si="8"/>
        <v>0</v>
      </c>
      <c r="J624" s="1249">
        <f>みずほ!J624</f>
        <v>482280</v>
      </c>
      <c r="K624" s="1249">
        <f>三井住友!I624</f>
        <v>319550</v>
      </c>
      <c r="L624" s="1638">
        <f>paypay!H1033</f>
        <v>0</v>
      </c>
      <c r="M624" s="1638">
        <f>楽天!J1033</f>
        <v>0</v>
      </c>
      <c r="N624" s="1639">
        <f t="shared" si="6"/>
        <v>801830</v>
      </c>
      <c r="O624" s="1611"/>
    </row>
    <row r="625" spans="1:15" ht="15.5">
      <c r="A625" s="1298"/>
      <c r="B625" s="1244">
        <v>46369</v>
      </c>
      <c r="C625" s="1248"/>
      <c r="D625" s="1248"/>
      <c r="E625" s="1618"/>
      <c r="F625" s="1618"/>
      <c r="G625" s="1618"/>
      <c r="H625" s="1619">
        <f t="shared" si="7"/>
        <v>0</v>
      </c>
      <c r="I625" s="1249">
        <f t="shared" si="8"/>
        <v>0</v>
      </c>
      <c r="J625" s="1249">
        <f>みずほ!J625</f>
        <v>482280</v>
      </c>
      <c r="K625" s="1249">
        <f>三井住友!I625</f>
        <v>319550</v>
      </c>
      <c r="L625" s="1638">
        <f>paypay!H1034</f>
        <v>0</v>
      </c>
      <c r="M625" s="1638">
        <f>楽天!J1034</f>
        <v>0</v>
      </c>
      <c r="N625" s="1639">
        <f t="shared" si="6"/>
        <v>801830</v>
      </c>
      <c r="O625" s="1611"/>
    </row>
    <row r="626" spans="1:15" ht="15.5">
      <c r="A626" s="1298"/>
      <c r="B626" s="1244">
        <v>46370</v>
      </c>
      <c r="C626" s="1248"/>
      <c r="D626" s="1248"/>
      <c r="E626" s="1618"/>
      <c r="F626" s="1618"/>
      <c r="G626" s="1618"/>
      <c r="H626" s="1619">
        <f t="shared" si="7"/>
        <v>0</v>
      </c>
      <c r="I626" s="1249">
        <f t="shared" si="8"/>
        <v>0</v>
      </c>
      <c r="J626" s="1249">
        <f>みずほ!J626</f>
        <v>482280</v>
      </c>
      <c r="K626" s="1249">
        <f>三井住友!I626</f>
        <v>319550</v>
      </c>
      <c r="L626" s="1638">
        <f>paypay!H1035</f>
        <v>0</v>
      </c>
      <c r="M626" s="1638">
        <f>楽天!J1035</f>
        <v>0</v>
      </c>
      <c r="N626" s="1639">
        <f t="shared" si="6"/>
        <v>801830</v>
      </c>
      <c r="O626" s="1611"/>
    </row>
    <row r="627" spans="1:15" ht="15.5">
      <c r="A627" s="1298"/>
      <c r="B627" s="1244">
        <v>46371</v>
      </c>
      <c r="C627" s="1248"/>
      <c r="D627" s="1248"/>
      <c r="E627" s="1618"/>
      <c r="F627" s="1618"/>
      <c r="G627" s="1618"/>
      <c r="H627" s="1619">
        <f t="shared" si="7"/>
        <v>0</v>
      </c>
      <c r="I627" s="1249">
        <f t="shared" si="8"/>
        <v>0</v>
      </c>
      <c r="J627" s="1249">
        <f>みずほ!J627</f>
        <v>642170</v>
      </c>
      <c r="K627" s="1249">
        <f>三井住友!I627</f>
        <v>619550</v>
      </c>
      <c r="L627" s="1638">
        <f>paypay!H1036</f>
        <v>0</v>
      </c>
      <c r="M627" s="1638">
        <f>楽天!J1036</f>
        <v>0</v>
      </c>
      <c r="N627" s="1639">
        <f t="shared" si="6"/>
        <v>1261720</v>
      </c>
      <c r="O627" s="1611"/>
    </row>
    <row r="628" spans="1:15" ht="15.5">
      <c r="A628" s="1298"/>
      <c r="B628" s="1244">
        <v>46372</v>
      </c>
      <c r="C628" s="1248"/>
      <c r="D628" s="1248"/>
      <c r="E628" s="1618"/>
      <c r="F628" s="1618"/>
      <c r="G628" s="1618"/>
      <c r="H628" s="1619">
        <f t="shared" si="7"/>
        <v>0</v>
      </c>
      <c r="I628" s="1249">
        <f t="shared" si="8"/>
        <v>0</v>
      </c>
      <c r="J628" s="1249">
        <f>みずほ!J628</f>
        <v>642170</v>
      </c>
      <c r="K628" s="1249">
        <f>三井住友!I628</f>
        <v>619550</v>
      </c>
      <c r="L628" s="1638">
        <f>paypay!H1037</f>
        <v>0</v>
      </c>
      <c r="M628" s="1638">
        <f>楽天!J1037</f>
        <v>0</v>
      </c>
      <c r="N628" s="1639">
        <f t="shared" si="6"/>
        <v>1261720</v>
      </c>
      <c r="O628" s="1611"/>
    </row>
    <row r="629" spans="1:15" ht="15.5">
      <c r="A629" s="1298"/>
      <c r="B629" s="1244">
        <v>46373</v>
      </c>
      <c r="C629" s="1248"/>
      <c r="D629" s="1248"/>
      <c r="E629" s="1618"/>
      <c r="F629" s="1618"/>
      <c r="G629" s="1618"/>
      <c r="H629" s="1619">
        <f t="shared" si="7"/>
        <v>0</v>
      </c>
      <c r="I629" s="1249">
        <f t="shared" si="8"/>
        <v>0</v>
      </c>
      <c r="J629" s="1249">
        <f>みずほ!J629</f>
        <v>642170</v>
      </c>
      <c r="K629" s="1249">
        <f>三井住友!I629</f>
        <v>619550</v>
      </c>
      <c r="L629" s="1638">
        <f>paypay!H1038</f>
        <v>0</v>
      </c>
      <c r="M629" s="1638">
        <f>楽天!J1038</f>
        <v>0</v>
      </c>
      <c r="N629" s="1639">
        <f t="shared" si="6"/>
        <v>1261720</v>
      </c>
      <c r="O629" s="1611"/>
    </row>
    <row r="630" spans="1:15" ht="15.5">
      <c r="A630" s="1298"/>
      <c r="B630" s="1244">
        <v>46374</v>
      </c>
      <c r="C630" s="1248"/>
      <c r="D630" s="1248"/>
      <c r="E630" s="1618"/>
      <c r="F630" s="1618"/>
      <c r="G630" s="1618"/>
      <c r="H630" s="1619">
        <f t="shared" si="7"/>
        <v>0</v>
      </c>
      <c r="I630" s="1249">
        <f t="shared" si="8"/>
        <v>0</v>
      </c>
      <c r="J630" s="1249">
        <f>みずほ!J630</f>
        <v>642170</v>
      </c>
      <c r="K630" s="1249">
        <f>三井住友!I630</f>
        <v>619550</v>
      </c>
      <c r="L630" s="1638">
        <f>paypay!H1039</f>
        <v>0</v>
      </c>
      <c r="M630" s="1638">
        <f>楽天!J1039</f>
        <v>0</v>
      </c>
      <c r="N630" s="1639">
        <f t="shared" si="6"/>
        <v>1261720</v>
      </c>
      <c r="O630" s="1611"/>
    </row>
    <row r="631" spans="1:15" ht="15.5">
      <c r="A631" s="1298"/>
      <c r="B631" s="1244">
        <v>46375</v>
      </c>
      <c r="C631" s="1248"/>
      <c r="D631" s="1248"/>
      <c r="E631" s="1618"/>
      <c r="F631" s="1618"/>
      <c r="G631" s="1618"/>
      <c r="H631" s="1619">
        <f t="shared" si="7"/>
        <v>0</v>
      </c>
      <c r="I631" s="1249">
        <f t="shared" si="8"/>
        <v>0</v>
      </c>
      <c r="J631" s="1249">
        <f>みずほ!J631</f>
        <v>642170</v>
      </c>
      <c r="K631" s="1249">
        <f>三井住友!I631</f>
        <v>619550</v>
      </c>
      <c r="L631" s="1638">
        <f>paypay!H1040</f>
        <v>0</v>
      </c>
      <c r="M631" s="1638">
        <f>楽天!J1040</f>
        <v>0</v>
      </c>
      <c r="N631" s="1639">
        <f t="shared" si="6"/>
        <v>1261720</v>
      </c>
      <c r="O631" s="1611"/>
    </row>
    <row r="632" spans="1:15" ht="15.5">
      <c r="A632" s="1298"/>
      <c r="B632" s="1244">
        <v>46376</v>
      </c>
      <c r="C632" s="1248"/>
      <c r="D632" s="1248"/>
      <c r="E632" s="1618"/>
      <c r="F632" s="1618"/>
      <c r="G632" s="1618"/>
      <c r="H632" s="1619">
        <f t="shared" si="7"/>
        <v>0</v>
      </c>
      <c r="I632" s="1249">
        <f t="shared" si="8"/>
        <v>0</v>
      </c>
      <c r="J632" s="1249">
        <f>みずほ!J632</f>
        <v>642170</v>
      </c>
      <c r="K632" s="1249">
        <f>三井住友!I632</f>
        <v>619550</v>
      </c>
      <c r="L632" s="1638">
        <f>paypay!H1041</f>
        <v>0</v>
      </c>
      <c r="M632" s="1638">
        <f>楽天!J1041</f>
        <v>0</v>
      </c>
      <c r="N632" s="1639">
        <f t="shared" si="6"/>
        <v>1261720</v>
      </c>
      <c r="O632" s="1611"/>
    </row>
    <row r="633" spans="1:15" ht="15.5">
      <c r="A633" s="1298"/>
      <c r="B633" s="1244">
        <v>46377</v>
      </c>
      <c r="C633" s="1248"/>
      <c r="D633" s="1248"/>
      <c r="E633" s="1618"/>
      <c r="F633" s="1618"/>
      <c r="G633" s="1618"/>
      <c r="H633" s="1619">
        <f t="shared" si="7"/>
        <v>0</v>
      </c>
      <c r="I633" s="1249">
        <f t="shared" si="8"/>
        <v>0</v>
      </c>
      <c r="J633" s="1249">
        <f>みずほ!J633</f>
        <v>642170</v>
      </c>
      <c r="K633" s="1249">
        <f>三井住友!I633</f>
        <v>619550</v>
      </c>
      <c r="L633" s="1638">
        <f>paypay!H1042</f>
        <v>0</v>
      </c>
      <c r="M633" s="1638">
        <f>楽天!J1042</f>
        <v>0</v>
      </c>
      <c r="N633" s="1639">
        <f t="shared" si="6"/>
        <v>1261720</v>
      </c>
      <c r="O633" s="1611"/>
    </row>
    <row r="634" spans="1:15" ht="15.5">
      <c r="A634" s="1298"/>
      <c r="B634" s="1244">
        <v>46378</v>
      </c>
      <c r="C634" s="1248"/>
      <c r="D634" s="1248"/>
      <c r="E634" s="1618"/>
      <c r="F634" s="1618"/>
      <c r="G634" s="1618"/>
      <c r="H634" s="1619">
        <f t="shared" si="7"/>
        <v>0</v>
      </c>
      <c r="I634" s="1249">
        <f t="shared" si="8"/>
        <v>0</v>
      </c>
      <c r="J634" s="1249">
        <f>みずほ!J634</f>
        <v>642170</v>
      </c>
      <c r="K634" s="1249">
        <f>三井住友!I634</f>
        <v>619550</v>
      </c>
      <c r="L634" s="1638">
        <f>paypay!H1043</f>
        <v>0</v>
      </c>
      <c r="M634" s="1638">
        <f>楽天!J1043</f>
        <v>0</v>
      </c>
      <c r="N634" s="1639">
        <f t="shared" si="6"/>
        <v>1261720</v>
      </c>
      <c r="O634" s="1611"/>
    </row>
    <row r="635" spans="1:15" ht="15.5">
      <c r="A635" s="1298"/>
      <c r="B635" s="1244">
        <v>46379</v>
      </c>
      <c r="C635" s="1248"/>
      <c r="D635" s="1248"/>
      <c r="E635" s="1618"/>
      <c r="F635" s="1618"/>
      <c r="G635" s="1618"/>
      <c r="H635" s="1619">
        <f t="shared" si="7"/>
        <v>0</v>
      </c>
      <c r="I635" s="1249">
        <f t="shared" si="8"/>
        <v>0</v>
      </c>
      <c r="J635" s="1249">
        <f>みずほ!J635</f>
        <v>642170</v>
      </c>
      <c r="K635" s="1249">
        <f>三井住友!I635</f>
        <v>619550</v>
      </c>
      <c r="L635" s="1638">
        <f>paypay!H1044</f>
        <v>0</v>
      </c>
      <c r="M635" s="1638">
        <f>楽天!J1044</f>
        <v>0</v>
      </c>
      <c r="N635" s="1639">
        <f t="shared" si="6"/>
        <v>1261720</v>
      </c>
      <c r="O635" s="1611"/>
    </row>
    <row r="636" spans="1:15" ht="15.5">
      <c r="A636" s="1298"/>
      <c r="B636" s="1244">
        <v>46380</v>
      </c>
      <c r="C636" s="1248"/>
      <c r="D636" s="1248"/>
      <c r="E636" s="1618"/>
      <c r="F636" s="1618"/>
      <c r="G636" s="1618"/>
      <c r="H636" s="1619">
        <f t="shared" si="7"/>
        <v>0</v>
      </c>
      <c r="I636" s="1249">
        <f t="shared" si="8"/>
        <v>0</v>
      </c>
      <c r="J636" s="1249">
        <f>みずほ!J636</f>
        <v>642170</v>
      </c>
      <c r="K636" s="1249">
        <f>三井住友!I636</f>
        <v>619550</v>
      </c>
      <c r="L636" s="1638">
        <f>paypay!H1045</f>
        <v>0</v>
      </c>
      <c r="M636" s="1638">
        <f>楽天!J1045</f>
        <v>0</v>
      </c>
      <c r="N636" s="1639">
        <f t="shared" si="6"/>
        <v>1261720</v>
      </c>
      <c r="O636" s="1611"/>
    </row>
    <row r="637" spans="1:15" ht="15.5">
      <c r="A637" s="1298"/>
      <c r="B637" s="1244">
        <v>46381</v>
      </c>
      <c r="C637" s="1248"/>
      <c r="D637" s="1248"/>
      <c r="E637" s="1618"/>
      <c r="F637" s="1618"/>
      <c r="G637" s="1618"/>
      <c r="H637" s="1619">
        <f t="shared" si="7"/>
        <v>0</v>
      </c>
      <c r="I637" s="1249">
        <f t="shared" si="8"/>
        <v>0</v>
      </c>
      <c r="J637" s="1249">
        <f>みずほ!J637</f>
        <v>642170</v>
      </c>
      <c r="K637" s="1249">
        <f>三井住友!I637</f>
        <v>619550</v>
      </c>
      <c r="L637" s="1638">
        <f>paypay!H1046</f>
        <v>0</v>
      </c>
      <c r="M637" s="1638">
        <f>楽天!J1046</f>
        <v>0</v>
      </c>
      <c r="N637" s="1639">
        <f t="shared" si="6"/>
        <v>1261720</v>
      </c>
      <c r="O637" s="1611"/>
    </row>
    <row r="638" spans="1:15" ht="15.5">
      <c r="A638" s="1298"/>
      <c r="B638" s="1244">
        <v>46382</v>
      </c>
      <c r="C638" s="1248"/>
      <c r="D638" s="1248"/>
      <c r="E638" s="1618"/>
      <c r="F638" s="1618"/>
      <c r="G638" s="1618"/>
      <c r="H638" s="1619">
        <f t="shared" si="7"/>
        <v>0</v>
      </c>
      <c r="I638" s="1249">
        <f t="shared" si="8"/>
        <v>0</v>
      </c>
      <c r="J638" s="1249">
        <f>みずほ!J638</f>
        <v>632170</v>
      </c>
      <c r="K638" s="1249">
        <f>三井住友!I638</f>
        <v>619550</v>
      </c>
      <c r="L638" s="1638">
        <f>paypay!H1047</f>
        <v>0</v>
      </c>
      <c r="M638" s="1638">
        <f>楽天!J1047</f>
        <v>0</v>
      </c>
      <c r="N638" s="1639">
        <f t="shared" si="6"/>
        <v>1251720</v>
      </c>
      <c r="O638" s="1611"/>
    </row>
    <row r="639" spans="1:15" ht="15.5">
      <c r="A639" s="1298"/>
      <c r="B639" s="1244">
        <v>46383</v>
      </c>
      <c r="C639" s="1248"/>
      <c r="D639" s="1248"/>
      <c r="E639" s="1618"/>
      <c r="F639" s="1618"/>
      <c r="G639" s="1618"/>
      <c r="H639" s="1619">
        <f t="shared" si="7"/>
        <v>0</v>
      </c>
      <c r="I639" s="1249">
        <f t="shared" si="8"/>
        <v>0</v>
      </c>
      <c r="J639" s="1249">
        <f>みずほ!J639</f>
        <v>502183</v>
      </c>
      <c r="K639" s="1249">
        <f>三井住友!I639</f>
        <v>419550</v>
      </c>
      <c r="L639" s="1638">
        <f>paypay!H1048</f>
        <v>0</v>
      </c>
      <c r="M639" s="1638">
        <f>楽天!J1048</f>
        <v>0</v>
      </c>
      <c r="N639" s="1639">
        <f t="shared" si="6"/>
        <v>921733</v>
      </c>
      <c r="O639" s="1611"/>
    </row>
    <row r="640" spans="1:15" ht="15.5">
      <c r="A640" s="1298"/>
      <c r="B640" s="1244">
        <v>46384</v>
      </c>
      <c r="C640" s="1248"/>
      <c r="D640" s="1248"/>
      <c r="E640" s="1618"/>
      <c r="F640" s="1618"/>
      <c r="G640" s="1618"/>
      <c r="H640" s="1619">
        <f t="shared" si="7"/>
        <v>0</v>
      </c>
      <c r="I640" s="1249">
        <f t="shared" si="8"/>
        <v>0</v>
      </c>
      <c r="J640" s="1249">
        <f>みずほ!J640</f>
        <v>502183</v>
      </c>
      <c r="K640" s="1249">
        <f>三井住友!I640</f>
        <v>419550</v>
      </c>
      <c r="L640" s="1638">
        <f>paypay!H1049</f>
        <v>0</v>
      </c>
      <c r="M640" s="1638">
        <f>楽天!J1049</f>
        <v>0</v>
      </c>
      <c r="N640" s="1639">
        <f t="shared" si="6"/>
        <v>921733</v>
      </c>
      <c r="O640" s="1611"/>
    </row>
    <row r="641" spans="1:15" ht="15.5">
      <c r="A641" s="1298"/>
      <c r="B641" s="1244">
        <v>46385</v>
      </c>
      <c r="C641" s="1248"/>
      <c r="D641" s="1248"/>
      <c r="E641" s="1618"/>
      <c r="F641" s="1618"/>
      <c r="G641" s="1618"/>
      <c r="H641" s="1619">
        <f t="shared" si="7"/>
        <v>0</v>
      </c>
      <c r="I641" s="1249">
        <f t="shared" si="8"/>
        <v>0</v>
      </c>
      <c r="J641" s="1249">
        <f>みずほ!J641</f>
        <v>502183</v>
      </c>
      <c r="K641" s="1249">
        <f>三井住友!I641</f>
        <v>419550</v>
      </c>
      <c r="L641" s="1638">
        <f>paypay!H1050</f>
        <v>0</v>
      </c>
      <c r="M641" s="1638">
        <f>楽天!J1050</f>
        <v>0</v>
      </c>
      <c r="N641" s="1639">
        <f t="shared" si="6"/>
        <v>921733</v>
      </c>
      <c r="O641" s="1611"/>
    </row>
    <row r="642" spans="1:15" ht="15.5">
      <c r="A642" s="1298"/>
      <c r="B642" s="1244">
        <v>46386</v>
      </c>
      <c r="C642" s="1248"/>
      <c r="D642" s="1248"/>
      <c r="E642" s="1618"/>
      <c r="F642" s="1618"/>
      <c r="G642" s="1618"/>
      <c r="H642" s="1619">
        <f t="shared" si="7"/>
        <v>0</v>
      </c>
      <c r="I642" s="1249">
        <f t="shared" si="8"/>
        <v>0</v>
      </c>
      <c r="J642" s="1249">
        <f>みずほ!J642</f>
        <v>502183</v>
      </c>
      <c r="K642" s="1249">
        <f>三井住友!I642</f>
        <v>419550</v>
      </c>
      <c r="L642" s="1638">
        <f>paypay!H1051</f>
        <v>0</v>
      </c>
      <c r="M642" s="1638">
        <f>楽天!J1051</f>
        <v>0</v>
      </c>
      <c r="N642" s="1639">
        <f t="shared" si="6"/>
        <v>921733</v>
      </c>
      <c r="O642" s="1611"/>
    </row>
    <row r="643" spans="1:15" ht="15.5">
      <c r="A643" s="1298"/>
      <c r="B643" s="1244">
        <v>46387</v>
      </c>
      <c r="C643" s="1248"/>
      <c r="D643" s="1248"/>
      <c r="E643" s="1618"/>
      <c r="F643" s="1618"/>
      <c r="G643" s="1618"/>
      <c r="H643" s="1619">
        <f t="shared" si="7"/>
        <v>0</v>
      </c>
      <c r="I643" s="1249">
        <f t="shared" si="8"/>
        <v>0</v>
      </c>
      <c r="J643" s="1249">
        <f>みずほ!J643</f>
        <v>502183</v>
      </c>
      <c r="K643" s="1249">
        <f>三井住友!I643</f>
        <v>419550</v>
      </c>
      <c r="L643" s="1638">
        <f>paypay!H1052</f>
        <v>0</v>
      </c>
      <c r="M643" s="1638">
        <f>楽天!J1052</f>
        <v>0</v>
      </c>
      <c r="N643" s="1639">
        <f t="shared" si="6"/>
        <v>921733</v>
      </c>
      <c r="O643" s="1611"/>
    </row>
    <row r="644" spans="1:15" ht="15.5">
      <c r="A644" s="1298"/>
      <c r="B644" s="1244">
        <v>46388</v>
      </c>
      <c r="C644" s="1248"/>
      <c r="D644" s="1248"/>
      <c r="E644" s="1618"/>
      <c r="F644" s="1618"/>
      <c r="G644" s="1618"/>
      <c r="H644" s="1619">
        <f t="shared" si="7"/>
        <v>0</v>
      </c>
      <c r="I644" s="1249">
        <f t="shared" si="8"/>
        <v>0</v>
      </c>
      <c r="J644" s="1249">
        <f>みずほ!J644</f>
        <v>502183</v>
      </c>
      <c r="K644" s="1249">
        <f>三井住友!I644</f>
        <v>419550</v>
      </c>
      <c r="L644" s="1638">
        <f>paypay!H1053</f>
        <v>0</v>
      </c>
      <c r="M644" s="1638">
        <f>楽天!J1053</f>
        <v>0</v>
      </c>
      <c r="N644" s="1639">
        <f t="shared" si="6"/>
        <v>921733</v>
      </c>
      <c r="O644" s="1611"/>
    </row>
    <row r="645" spans="1:15" ht="15.5">
      <c r="A645" s="1298"/>
      <c r="B645" s="1244">
        <v>46389</v>
      </c>
      <c r="C645" s="1248"/>
      <c r="D645" s="1248"/>
      <c r="E645" s="1618"/>
      <c r="F645" s="1618"/>
      <c r="G645" s="1618"/>
      <c r="H645" s="1619">
        <f t="shared" si="7"/>
        <v>0</v>
      </c>
      <c r="I645" s="1249">
        <f t="shared" si="8"/>
        <v>0</v>
      </c>
      <c r="J645" s="1249">
        <f>みずほ!J645</f>
        <v>502183</v>
      </c>
      <c r="K645" s="1249">
        <f>三井住友!I645</f>
        <v>419550</v>
      </c>
      <c r="L645" s="1638">
        <f>paypay!H1054</f>
        <v>0</v>
      </c>
      <c r="M645" s="1638">
        <f>楽天!J1054</f>
        <v>0</v>
      </c>
      <c r="N645" s="1639">
        <f t="shared" si="6"/>
        <v>921733</v>
      </c>
      <c r="O645" s="1611"/>
    </row>
    <row r="646" spans="1:15" ht="15.5">
      <c r="A646" s="1298"/>
      <c r="B646" s="1244">
        <v>46390</v>
      </c>
      <c r="C646" s="1248"/>
      <c r="D646" s="1248"/>
      <c r="E646" s="1618"/>
      <c r="F646" s="1618"/>
      <c r="G646" s="1618"/>
      <c r="H646" s="1619">
        <f t="shared" si="7"/>
        <v>0</v>
      </c>
      <c r="I646" s="1249">
        <f t="shared" si="8"/>
        <v>0</v>
      </c>
      <c r="J646" s="1249">
        <f>みずほ!J646</f>
        <v>502183</v>
      </c>
      <c r="K646" s="1249">
        <f>三井住友!I646</f>
        <v>419550</v>
      </c>
      <c r="L646" s="1638">
        <f>paypay!H1055</f>
        <v>0</v>
      </c>
      <c r="M646" s="1638">
        <f>楽天!J1055</f>
        <v>0</v>
      </c>
      <c r="N646" s="1639">
        <f t="shared" si="6"/>
        <v>921733</v>
      </c>
      <c r="O646" s="1611"/>
    </row>
    <row r="647" spans="1:15" ht="15.5">
      <c r="A647" s="1298"/>
      <c r="B647" s="1244">
        <v>46391</v>
      </c>
      <c r="C647" s="1248"/>
      <c r="D647" s="1248"/>
      <c r="E647" s="1618"/>
      <c r="F647" s="1618"/>
      <c r="G647" s="1618"/>
      <c r="H647" s="1619">
        <f t="shared" si="7"/>
        <v>0</v>
      </c>
      <c r="I647" s="1249">
        <f t="shared" si="8"/>
        <v>0</v>
      </c>
      <c r="J647" s="1249">
        <f>みずほ!J647</f>
        <v>502183</v>
      </c>
      <c r="K647" s="1249">
        <f>三井住友!I647</f>
        <v>419550</v>
      </c>
      <c r="L647" s="1638">
        <f>paypay!H1056</f>
        <v>0</v>
      </c>
      <c r="M647" s="1638">
        <f>楽天!J1056</f>
        <v>0</v>
      </c>
      <c r="N647" s="1639">
        <f t="shared" si="6"/>
        <v>921733</v>
      </c>
      <c r="O647" s="1611"/>
    </row>
    <row r="648" spans="1:15" ht="15.5">
      <c r="A648" s="1298"/>
      <c r="B648" s="1244">
        <v>46392</v>
      </c>
      <c r="C648" s="1248"/>
      <c r="D648" s="1248"/>
      <c r="E648" s="1618"/>
      <c r="F648" s="1618"/>
      <c r="G648" s="1618"/>
      <c r="H648" s="1619">
        <f t="shared" si="7"/>
        <v>0</v>
      </c>
      <c r="I648" s="1249">
        <f t="shared" si="8"/>
        <v>0</v>
      </c>
      <c r="J648" s="1249">
        <f>みずほ!J648</f>
        <v>502183</v>
      </c>
      <c r="K648" s="1249">
        <f>三井住友!I648</f>
        <v>419550</v>
      </c>
      <c r="L648" s="1638">
        <f>paypay!H1057</f>
        <v>0</v>
      </c>
      <c r="M648" s="1638">
        <f>楽天!J1057</f>
        <v>0</v>
      </c>
      <c r="N648" s="1639">
        <f t="shared" si="6"/>
        <v>921733</v>
      </c>
      <c r="O648" s="1611"/>
    </row>
    <row r="649" spans="1:15" ht="15.5">
      <c r="A649" s="1298"/>
      <c r="B649" s="1244">
        <v>46393</v>
      </c>
      <c r="C649" s="1248"/>
      <c r="D649" s="1248"/>
      <c r="E649" s="1618"/>
      <c r="F649" s="1618"/>
      <c r="G649" s="1618"/>
      <c r="H649" s="1619">
        <f t="shared" si="7"/>
        <v>0</v>
      </c>
      <c r="I649" s="1249">
        <f t="shared" si="8"/>
        <v>0</v>
      </c>
      <c r="J649" s="1249">
        <f>みずほ!J649</f>
        <v>502183</v>
      </c>
      <c r="K649" s="1249">
        <f>三井住友!I649</f>
        <v>419550</v>
      </c>
      <c r="L649" s="1638">
        <f>paypay!H1058</f>
        <v>0</v>
      </c>
      <c r="M649" s="1638">
        <f>楽天!J1058</f>
        <v>0</v>
      </c>
      <c r="N649" s="1639">
        <f t="shared" si="6"/>
        <v>921733</v>
      </c>
      <c r="O649" s="1611"/>
    </row>
    <row r="650" spans="1:15" ht="15.5">
      <c r="A650" s="1298"/>
      <c r="B650" s="1244">
        <v>46394</v>
      </c>
      <c r="C650" s="1248"/>
      <c r="D650" s="1248"/>
      <c r="E650" s="1618"/>
      <c r="F650" s="1618"/>
      <c r="G650" s="1618"/>
      <c r="H650" s="1619">
        <f t="shared" si="7"/>
        <v>0</v>
      </c>
      <c r="I650" s="1249">
        <f t="shared" si="8"/>
        <v>0</v>
      </c>
      <c r="J650" s="1249">
        <f>みずほ!J650</f>
        <v>502183</v>
      </c>
      <c r="K650" s="1249">
        <f>三井住友!I650</f>
        <v>419550</v>
      </c>
      <c r="L650" s="1638">
        <f>paypay!H1059</f>
        <v>0</v>
      </c>
      <c r="M650" s="1638">
        <f>楽天!J1059</f>
        <v>0</v>
      </c>
      <c r="N650" s="1639">
        <f t="shared" si="6"/>
        <v>921733</v>
      </c>
      <c r="O650" s="1611"/>
    </row>
    <row r="651" spans="1:15" ht="15.5">
      <c r="A651" s="1298"/>
      <c r="B651" s="1244">
        <v>46395</v>
      </c>
      <c r="C651" s="1248"/>
      <c r="D651" s="1248"/>
      <c r="E651" s="1618"/>
      <c r="F651" s="1618"/>
      <c r="G651" s="1618"/>
      <c r="H651" s="1619">
        <f t="shared" si="7"/>
        <v>0</v>
      </c>
      <c r="I651" s="1249">
        <f t="shared" si="8"/>
        <v>0</v>
      </c>
      <c r="J651" s="1249">
        <f>みずほ!J651</f>
        <v>502183</v>
      </c>
      <c r="K651" s="1249">
        <f>三井住友!I651</f>
        <v>419550</v>
      </c>
      <c r="L651" s="1638">
        <f>paypay!H1060</f>
        <v>0</v>
      </c>
      <c r="M651" s="1638">
        <f>楽天!J1060</f>
        <v>0</v>
      </c>
      <c r="N651" s="1639">
        <f t="shared" si="6"/>
        <v>921733</v>
      </c>
      <c r="O651" s="1611"/>
    </row>
    <row r="652" spans="1:15" ht="15.5">
      <c r="A652" s="1298"/>
      <c r="B652" s="1244">
        <v>46396</v>
      </c>
      <c r="C652" s="1248"/>
      <c r="D652" s="1248"/>
      <c r="E652" s="1618"/>
      <c r="F652" s="1618"/>
      <c r="G652" s="1618"/>
      <c r="H652" s="1619">
        <f t="shared" si="7"/>
        <v>0</v>
      </c>
      <c r="I652" s="1249">
        <f t="shared" si="8"/>
        <v>0</v>
      </c>
      <c r="J652" s="1249">
        <f>みずほ!J652</f>
        <v>502183</v>
      </c>
      <c r="K652" s="1249">
        <f>三井住友!I652</f>
        <v>419550</v>
      </c>
      <c r="L652" s="1638">
        <f>paypay!H1061</f>
        <v>0</v>
      </c>
      <c r="M652" s="1638">
        <f>楽天!J1061</f>
        <v>0</v>
      </c>
      <c r="N652" s="1639">
        <f t="shared" si="6"/>
        <v>921733</v>
      </c>
      <c r="O652" s="1611"/>
    </row>
    <row r="653" spans="1:15" ht="15.5">
      <c r="A653" s="1298"/>
      <c r="B653" s="1244">
        <v>46397</v>
      </c>
      <c r="C653" s="1248"/>
      <c r="D653" s="1248"/>
      <c r="E653" s="1618"/>
      <c r="F653" s="1618"/>
      <c r="G653" s="1618"/>
      <c r="H653" s="1619">
        <f t="shared" si="7"/>
        <v>0</v>
      </c>
      <c r="I653" s="1249">
        <f t="shared" si="8"/>
        <v>0</v>
      </c>
      <c r="J653" s="1249">
        <f>みずほ!J653</f>
        <v>502183</v>
      </c>
      <c r="K653" s="1249">
        <f>三井住友!I653</f>
        <v>419550</v>
      </c>
      <c r="L653" s="1638">
        <f>paypay!H1062</f>
        <v>0</v>
      </c>
      <c r="M653" s="1638">
        <f>楽天!J1062</f>
        <v>0</v>
      </c>
      <c r="N653" s="1639">
        <f t="shared" si="6"/>
        <v>921733</v>
      </c>
      <c r="O653" s="1611"/>
    </row>
    <row r="654" spans="1:15" ht="15.5">
      <c r="A654" s="1298"/>
      <c r="B654" s="1244">
        <v>46398</v>
      </c>
      <c r="C654" s="1248"/>
      <c r="D654" s="1248"/>
      <c r="E654" s="1618"/>
      <c r="F654" s="1618"/>
      <c r="G654" s="1618"/>
      <c r="H654" s="1619">
        <f t="shared" si="7"/>
        <v>0</v>
      </c>
      <c r="I654" s="1249">
        <f t="shared" si="8"/>
        <v>0</v>
      </c>
      <c r="J654" s="1249">
        <f>みずほ!J654</f>
        <v>502183</v>
      </c>
      <c r="K654" s="1249">
        <f>三井住友!I654</f>
        <v>419550</v>
      </c>
      <c r="L654" s="1638">
        <f>paypay!H1063</f>
        <v>0</v>
      </c>
      <c r="M654" s="1638">
        <f>楽天!J1063</f>
        <v>0</v>
      </c>
      <c r="N654" s="1639">
        <f t="shared" si="6"/>
        <v>921733</v>
      </c>
      <c r="O654" s="1611"/>
    </row>
    <row r="655" spans="1:15" ht="15.5">
      <c r="A655" s="1298"/>
      <c r="B655" s="1244">
        <v>46399</v>
      </c>
      <c r="C655" s="1248"/>
      <c r="D655" s="1248"/>
      <c r="E655" s="1618"/>
      <c r="F655" s="1618"/>
      <c r="G655" s="1618"/>
      <c r="H655" s="1619">
        <f t="shared" si="7"/>
        <v>0</v>
      </c>
      <c r="I655" s="1249">
        <f t="shared" si="8"/>
        <v>0</v>
      </c>
      <c r="J655" s="1249">
        <f>みずほ!J655</f>
        <v>502183</v>
      </c>
      <c r="K655" s="1249">
        <f>三井住友!I655</f>
        <v>419550</v>
      </c>
      <c r="L655" s="1638">
        <f>paypay!H1064</f>
        <v>0</v>
      </c>
      <c r="M655" s="1638">
        <f>楽天!J1064</f>
        <v>0</v>
      </c>
      <c r="N655" s="1639">
        <f t="shared" si="6"/>
        <v>921733</v>
      </c>
      <c r="O655" s="1611"/>
    </row>
    <row r="656" spans="1:15" ht="15.5">
      <c r="A656" s="1298"/>
      <c r="B656" s="1244">
        <v>46400</v>
      </c>
      <c r="C656" s="1248"/>
      <c r="D656" s="1248"/>
      <c r="E656" s="1618"/>
      <c r="F656" s="1618"/>
      <c r="G656" s="1618"/>
      <c r="H656" s="1619">
        <f t="shared" si="7"/>
        <v>0</v>
      </c>
      <c r="I656" s="1249">
        <f t="shared" si="8"/>
        <v>0</v>
      </c>
      <c r="J656" s="1249">
        <f>みずほ!J656</f>
        <v>502183</v>
      </c>
      <c r="K656" s="1249">
        <f>三井住友!I656</f>
        <v>419550</v>
      </c>
      <c r="L656" s="1638">
        <f>paypay!H1065</f>
        <v>0</v>
      </c>
      <c r="M656" s="1638">
        <f>楽天!J1065</f>
        <v>0</v>
      </c>
      <c r="N656" s="1639">
        <f t="shared" si="6"/>
        <v>921733</v>
      </c>
      <c r="O656" s="1611"/>
    </row>
    <row r="657" spans="1:15" ht="15.5">
      <c r="A657" s="1298"/>
      <c r="B657" s="1244">
        <v>46401</v>
      </c>
      <c r="C657" s="1248"/>
      <c r="D657" s="1248"/>
      <c r="E657" s="1618"/>
      <c r="F657" s="1618"/>
      <c r="G657" s="1618"/>
      <c r="H657" s="1619">
        <f t="shared" si="7"/>
        <v>0</v>
      </c>
      <c r="I657" s="1249">
        <f t="shared" si="8"/>
        <v>0</v>
      </c>
      <c r="J657" s="1249">
        <f>みずほ!J657</f>
        <v>502183</v>
      </c>
      <c r="K657" s="1249">
        <f>三井住友!I657</f>
        <v>419550</v>
      </c>
      <c r="L657" s="1638">
        <f>paypay!H1066</f>
        <v>0</v>
      </c>
      <c r="M657" s="1638">
        <f>楽天!J1066</f>
        <v>0</v>
      </c>
      <c r="N657" s="1639">
        <f t="shared" si="6"/>
        <v>921733</v>
      </c>
      <c r="O657" s="1611"/>
    </row>
    <row r="658" spans="1:15" ht="15.5">
      <c r="A658" s="1298"/>
      <c r="B658" s="1244">
        <v>46402</v>
      </c>
      <c r="C658" s="1248"/>
      <c r="D658" s="1248"/>
      <c r="E658" s="1618"/>
      <c r="F658" s="1618"/>
      <c r="G658" s="1618"/>
      <c r="H658" s="1619">
        <f t="shared" si="7"/>
        <v>0</v>
      </c>
      <c r="I658" s="1249">
        <f t="shared" si="8"/>
        <v>0</v>
      </c>
      <c r="J658" s="1249">
        <f>みずほ!J658</f>
        <v>662073</v>
      </c>
      <c r="K658" s="1249">
        <f>三井住友!I658</f>
        <v>719550</v>
      </c>
      <c r="L658" s="1638">
        <f>paypay!H1067</f>
        <v>0</v>
      </c>
      <c r="M658" s="1638">
        <f>楽天!J1067</f>
        <v>0</v>
      </c>
      <c r="N658" s="1639">
        <f t="shared" si="6"/>
        <v>1381623</v>
      </c>
      <c r="O658" s="1611"/>
    </row>
    <row r="659" spans="1:15" ht="15.5">
      <c r="A659" s="1298"/>
      <c r="B659" s="1244">
        <v>46403</v>
      </c>
      <c r="C659" s="1248"/>
      <c r="D659" s="1248"/>
      <c r="E659" s="1618"/>
      <c r="F659" s="1618"/>
      <c r="G659" s="1618"/>
      <c r="H659" s="1619">
        <f t="shared" si="7"/>
        <v>0</v>
      </c>
      <c r="I659" s="1249">
        <f t="shared" si="8"/>
        <v>0</v>
      </c>
      <c r="J659" s="1249">
        <f>みずほ!J659</f>
        <v>662073</v>
      </c>
      <c r="K659" s="1249">
        <f>三井住友!I659</f>
        <v>719550</v>
      </c>
      <c r="L659" s="1638">
        <f>paypay!H1068</f>
        <v>0</v>
      </c>
      <c r="M659" s="1638">
        <f>楽天!J1068</f>
        <v>0</v>
      </c>
      <c r="N659" s="1639">
        <f t="shared" si="6"/>
        <v>1381623</v>
      </c>
      <c r="O659" s="1611"/>
    </row>
    <row r="660" spans="1:15" ht="15.5">
      <c r="A660" s="1298"/>
      <c r="B660" s="1244">
        <v>46404</v>
      </c>
      <c r="C660" s="1248"/>
      <c r="D660" s="1248"/>
      <c r="E660" s="1618"/>
      <c r="F660" s="1618"/>
      <c r="G660" s="1618"/>
      <c r="H660" s="1619">
        <f t="shared" si="7"/>
        <v>0</v>
      </c>
      <c r="I660" s="1249">
        <f t="shared" si="8"/>
        <v>0</v>
      </c>
      <c r="J660" s="1249">
        <f>みずほ!J660</f>
        <v>662073</v>
      </c>
      <c r="K660" s="1249">
        <f>三井住友!I660</f>
        <v>719550</v>
      </c>
      <c r="L660" s="1638">
        <f>paypay!H1069</f>
        <v>0</v>
      </c>
      <c r="M660" s="1638">
        <f>楽天!J1069</f>
        <v>0</v>
      </c>
      <c r="N660" s="1639">
        <f t="shared" si="6"/>
        <v>1381623</v>
      </c>
      <c r="O660" s="1611"/>
    </row>
    <row r="661" spans="1:15" ht="15.5">
      <c r="A661" s="1298"/>
      <c r="B661" s="1244">
        <v>46405</v>
      </c>
      <c r="C661" s="1248"/>
      <c r="D661" s="1248"/>
      <c r="E661" s="1618"/>
      <c r="F661" s="1618"/>
      <c r="G661" s="1618"/>
      <c r="H661" s="1619">
        <f t="shared" si="7"/>
        <v>0</v>
      </c>
      <c r="I661" s="1249">
        <f t="shared" si="8"/>
        <v>0</v>
      </c>
      <c r="J661" s="1249">
        <f>みずほ!J661</f>
        <v>662073</v>
      </c>
      <c r="K661" s="1249">
        <f>三井住友!I661</f>
        <v>719550</v>
      </c>
      <c r="L661" s="1638">
        <f>paypay!H1070</f>
        <v>0</v>
      </c>
      <c r="M661" s="1638">
        <f>楽天!J1070</f>
        <v>0</v>
      </c>
      <c r="N661" s="1639">
        <f t="shared" si="6"/>
        <v>1381623</v>
      </c>
      <c r="O661" s="1611"/>
    </row>
    <row r="662" spans="1:15" ht="15.5">
      <c r="A662" s="1298"/>
      <c r="B662" s="1244">
        <v>46406</v>
      </c>
      <c r="C662" s="1248"/>
      <c r="D662" s="1248"/>
      <c r="E662" s="1618"/>
      <c r="F662" s="1618"/>
      <c r="G662" s="1618"/>
      <c r="H662" s="1619">
        <f t="shared" si="7"/>
        <v>0</v>
      </c>
      <c r="I662" s="1249">
        <f t="shared" si="8"/>
        <v>0</v>
      </c>
      <c r="J662" s="1249">
        <f>みずほ!J662</f>
        <v>662073</v>
      </c>
      <c r="K662" s="1249">
        <f>三井住友!I662</f>
        <v>719550</v>
      </c>
      <c r="L662" s="1638">
        <f>paypay!H1071</f>
        <v>0</v>
      </c>
      <c r="M662" s="1638">
        <f>楽天!J1071</f>
        <v>0</v>
      </c>
      <c r="N662" s="1639">
        <f t="shared" si="6"/>
        <v>1381623</v>
      </c>
      <c r="O662" s="1611"/>
    </row>
    <row r="663" spans="1:15" ht="15.5">
      <c r="A663" s="1298"/>
      <c r="B663" s="1244">
        <v>46407</v>
      </c>
      <c r="C663" s="1248"/>
      <c r="D663" s="1248"/>
      <c r="E663" s="1618"/>
      <c r="F663" s="1618"/>
      <c r="G663" s="1618"/>
      <c r="H663" s="1619">
        <f t="shared" si="7"/>
        <v>0</v>
      </c>
      <c r="I663" s="1249">
        <f t="shared" si="8"/>
        <v>0</v>
      </c>
      <c r="J663" s="1249">
        <f>みずほ!J663</f>
        <v>662073</v>
      </c>
      <c r="K663" s="1249">
        <f>三井住友!I663</f>
        <v>719550</v>
      </c>
      <c r="L663" s="1638">
        <f>paypay!H1072</f>
        <v>0</v>
      </c>
      <c r="M663" s="1638">
        <f>楽天!J1072</f>
        <v>0</v>
      </c>
      <c r="N663" s="1639">
        <f t="shared" si="6"/>
        <v>1381623</v>
      </c>
      <c r="O663" s="1611"/>
    </row>
    <row r="664" spans="1:15" ht="15.5">
      <c r="A664" s="1298"/>
      <c r="B664" s="1244">
        <v>46408</v>
      </c>
      <c r="C664" s="1248"/>
      <c r="D664" s="1248"/>
      <c r="E664" s="1618"/>
      <c r="F664" s="1618"/>
      <c r="G664" s="1618"/>
      <c r="H664" s="1619">
        <f t="shared" si="7"/>
        <v>0</v>
      </c>
      <c r="I664" s="1249">
        <f t="shared" si="8"/>
        <v>0</v>
      </c>
      <c r="J664" s="1249">
        <f>みずほ!J664</f>
        <v>662073</v>
      </c>
      <c r="K664" s="1249">
        <f>三井住友!I664</f>
        <v>719550</v>
      </c>
      <c r="L664" s="1638">
        <f>paypay!H1073</f>
        <v>0</v>
      </c>
      <c r="M664" s="1638">
        <f>楽天!J1073</f>
        <v>0</v>
      </c>
      <c r="N664" s="1639">
        <f t="shared" si="6"/>
        <v>1381623</v>
      </c>
      <c r="O664" s="1611"/>
    </row>
    <row r="665" spans="1:15" ht="15.5">
      <c r="A665" s="1298"/>
      <c r="B665" s="1244">
        <v>46409</v>
      </c>
      <c r="C665" s="1248"/>
      <c r="D665" s="1248"/>
      <c r="E665" s="1618"/>
      <c r="F665" s="1618"/>
      <c r="G665" s="1618"/>
      <c r="H665" s="1619">
        <f t="shared" si="7"/>
        <v>0</v>
      </c>
      <c r="I665" s="1249">
        <f t="shared" si="8"/>
        <v>0</v>
      </c>
      <c r="J665" s="1249">
        <f>みずほ!J665</f>
        <v>662073</v>
      </c>
      <c r="K665" s="1249">
        <f>三井住友!I665</f>
        <v>719550</v>
      </c>
      <c r="L665" s="1638">
        <f>paypay!H1074</f>
        <v>0</v>
      </c>
      <c r="M665" s="1638">
        <f>楽天!J1074</f>
        <v>0</v>
      </c>
      <c r="N665" s="1639">
        <f t="shared" si="6"/>
        <v>1381623</v>
      </c>
      <c r="O665" s="1611"/>
    </row>
    <row r="666" spans="1:15" ht="15.5">
      <c r="A666" s="1298"/>
      <c r="B666" s="1244">
        <v>46410</v>
      </c>
      <c r="C666" s="1248"/>
      <c r="D666" s="1248"/>
      <c r="E666" s="1618"/>
      <c r="F666" s="1618"/>
      <c r="G666" s="1618"/>
      <c r="H666" s="1619">
        <f t="shared" si="7"/>
        <v>0</v>
      </c>
      <c r="I666" s="1249">
        <f t="shared" si="8"/>
        <v>0</v>
      </c>
      <c r="J666" s="1249">
        <f>みずほ!J666</f>
        <v>662073</v>
      </c>
      <c r="K666" s="1249">
        <f>三井住友!I666</f>
        <v>719550</v>
      </c>
      <c r="L666" s="1638">
        <f>paypay!H1075</f>
        <v>0</v>
      </c>
      <c r="M666" s="1638">
        <f>楽天!J1075</f>
        <v>0</v>
      </c>
      <c r="N666" s="1639">
        <f t="shared" si="6"/>
        <v>1381623</v>
      </c>
      <c r="O666" s="1611"/>
    </row>
    <row r="667" spans="1:15" ht="15.5">
      <c r="A667" s="1298"/>
      <c r="B667" s="1244">
        <v>46411</v>
      </c>
      <c r="C667" s="1248"/>
      <c r="D667" s="1248"/>
      <c r="E667" s="1618"/>
      <c r="F667" s="1618"/>
      <c r="G667" s="1618"/>
      <c r="H667" s="1619">
        <f t="shared" si="7"/>
        <v>0</v>
      </c>
      <c r="I667" s="1249">
        <f t="shared" si="8"/>
        <v>0</v>
      </c>
      <c r="J667" s="1249">
        <f>みずほ!J667</f>
        <v>662073</v>
      </c>
      <c r="K667" s="1249">
        <f>三井住友!I667</f>
        <v>719550</v>
      </c>
      <c r="L667" s="1638">
        <f>paypay!H1076</f>
        <v>0</v>
      </c>
      <c r="M667" s="1638">
        <f>楽天!J1076</f>
        <v>0</v>
      </c>
      <c r="N667" s="1639">
        <f t="shared" si="6"/>
        <v>1381623</v>
      </c>
      <c r="O667" s="1611"/>
    </row>
    <row r="668" spans="1:15" ht="15.5">
      <c r="A668" s="1298"/>
      <c r="B668" s="1244">
        <v>46412</v>
      </c>
      <c r="C668" s="1248"/>
      <c r="D668" s="1248"/>
      <c r="E668" s="1618"/>
      <c r="F668" s="1618"/>
      <c r="G668" s="1618"/>
      <c r="H668" s="1619">
        <f t="shared" si="7"/>
        <v>0</v>
      </c>
      <c r="I668" s="1249">
        <f t="shared" si="8"/>
        <v>0</v>
      </c>
      <c r="J668" s="1249">
        <f>みずほ!J668</f>
        <v>662073</v>
      </c>
      <c r="K668" s="1249">
        <f>三井住友!I668</f>
        <v>719550</v>
      </c>
      <c r="L668" s="1638">
        <f>paypay!H1077</f>
        <v>0</v>
      </c>
      <c r="M668" s="1638">
        <f>楽天!J1077</f>
        <v>0</v>
      </c>
      <c r="N668" s="1639">
        <f t="shared" si="6"/>
        <v>1381623</v>
      </c>
      <c r="O668" s="1611"/>
    </row>
    <row r="669" spans="1:15" ht="15.5">
      <c r="A669" s="1298"/>
      <c r="B669" s="1244">
        <v>46413</v>
      </c>
      <c r="C669" s="1248"/>
      <c r="D669" s="1248"/>
      <c r="E669" s="1618"/>
      <c r="F669" s="1618"/>
      <c r="G669" s="1618"/>
      <c r="H669" s="1619">
        <f t="shared" si="7"/>
        <v>0</v>
      </c>
      <c r="I669" s="1249">
        <f t="shared" si="8"/>
        <v>0</v>
      </c>
      <c r="J669" s="1249">
        <f>みずほ!J669</f>
        <v>652073</v>
      </c>
      <c r="K669" s="1249">
        <f>三井住友!I669</f>
        <v>719550</v>
      </c>
      <c r="L669" s="1638">
        <f>paypay!H1078</f>
        <v>0</v>
      </c>
      <c r="M669" s="1638">
        <f>楽天!J1078</f>
        <v>0</v>
      </c>
      <c r="N669" s="1639">
        <f t="shared" si="6"/>
        <v>1371623</v>
      </c>
      <c r="O669" s="1611"/>
    </row>
    <row r="670" spans="1:15" ht="15.5">
      <c r="A670" s="1298"/>
      <c r="B670" s="1244">
        <v>46414</v>
      </c>
      <c r="C670" s="1248"/>
      <c r="D670" s="1248"/>
      <c r="E670" s="1618"/>
      <c r="F670" s="1618"/>
      <c r="G670" s="1618"/>
      <c r="H670" s="1619">
        <f t="shared" si="7"/>
        <v>0</v>
      </c>
      <c r="I670" s="1249">
        <f t="shared" si="8"/>
        <v>0</v>
      </c>
      <c r="J670" s="1249">
        <f>みずほ!J670</f>
        <v>522086</v>
      </c>
      <c r="K670" s="1249">
        <f>三井住友!I670</f>
        <v>519550</v>
      </c>
      <c r="L670" s="1638">
        <f>paypay!H1079</f>
        <v>0</v>
      </c>
      <c r="M670" s="1638">
        <f>楽天!J1079</f>
        <v>0</v>
      </c>
      <c r="N670" s="1639">
        <f t="shared" si="6"/>
        <v>1041636</v>
      </c>
      <c r="O670" s="1611"/>
    </row>
    <row r="671" spans="1:15" ht="15.5">
      <c r="A671" s="1298"/>
      <c r="B671" s="1244">
        <v>46415</v>
      </c>
      <c r="C671" s="1248"/>
      <c r="D671" s="1248"/>
      <c r="E671" s="1618"/>
      <c r="F671" s="1618"/>
      <c r="G671" s="1618"/>
      <c r="H671" s="1619">
        <f t="shared" si="7"/>
        <v>0</v>
      </c>
      <c r="I671" s="1249">
        <f t="shared" si="8"/>
        <v>0</v>
      </c>
      <c r="J671" s="1249">
        <f>みずほ!J671</f>
        <v>522086</v>
      </c>
      <c r="K671" s="1249">
        <f>三井住友!I671</f>
        <v>519550</v>
      </c>
      <c r="L671" s="1638">
        <f>paypay!H1080</f>
        <v>0</v>
      </c>
      <c r="M671" s="1638">
        <f>楽天!J1080</f>
        <v>0</v>
      </c>
      <c r="N671" s="1639">
        <f t="shared" si="6"/>
        <v>1041636</v>
      </c>
      <c r="O671" s="1611"/>
    </row>
    <row r="672" spans="1:15" ht="15.5">
      <c r="A672" s="1298"/>
      <c r="B672" s="1244">
        <v>46416</v>
      </c>
      <c r="C672" s="1248"/>
      <c r="D672" s="1248"/>
      <c r="E672" s="1618"/>
      <c r="F672" s="1618"/>
      <c r="G672" s="1618"/>
      <c r="H672" s="1619">
        <f t="shared" si="7"/>
        <v>0</v>
      </c>
      <c r="I672" s="1249">
        <f t="shared" si="8"/>
        <v>0</v>
      </c>
      <c r="J672" s="1249">
        <f>みずほ!J672</f>
        <v>522086</v>
      </c>
      <c r="K672" s="1249">
        <f>三井住友!I672</f>
        <v>519550</v>
      </c>
      <c r="L672" s="1638">
        <f>paypay!H1081</f>
        <v>0</v>
      </c>
      <c r="M672" s="1638">
        <f>楽天!J1081</f>
        <v>0</v>
      </c>
      <c r="N672" s="1639">
        <f t="shared" si="6"/>
        <v>1041636</v>
      </c>
      <c r="O672" s="1611"/>
    </row>
    <row r="673" spans="1:15" ht="15.5">
      <c r="A673" s="1298"/>
      <c r="B673" s="1244">
        <v>46417</v>
      </c>
      <c r="C673" s="1248"/>
      <c r="D673" s="1248"/>
      <c r="E673" s="1618"/>
      <c r="F673" s="1618"/>
      <c r="G673" s="1618"/>
      <c r="H673" s="1619">
        <f t="shared" si="7"/>
        <v>0</v>
      </c>
      <c r="I673" s="1249">
        <f t="shared" si="8"/>
        <v>0</v>
      </c>
      <c r="J673" s="1249">
        <f>みずほ!J673</f>
        <v>522086</v>
      </c>
      <c r="K673" s="1249">
        <f>三井住友!I673</f>
        <v>519550</v>
      </c>
      <c r="L673" s="1638">
        <f>paypay!H1082</f>
        <v>0</v>
      </c>
      <c r="M673" s="1638">
        <f>楽天!J1082</f>
        <v>0</v>
      </c>
      <c r="N673" s="1639">
        <f t="shared" si="6"/>
        <v>1041636</v>
      </c>
      <c r="O673" s="1611"/>
    </row>
    <row r="674" spans="1:15" ht="15.5">
      <c r="A674" s="1298"/>
      <c r="B674" s="1244">
        <v>46418</v>
      </c>
      <c r="C674" s="1248"/>
      <c r="D674" s="1248"/>
      <c r="E674" s="1618"/>
      <c r="F674" s="1618"/>
      <c r="G674" s="1618"/>
      <c r="H674" s="1619">
        <f t="shared" si="7"/>
        <v>0</v>
      </c>
      <c r="I674" s="1249">
        <f t="shared" si="8"/>
        <v>0</v>
      </c>
      <c r="J674" s="1249">
        <f>みずほ!J674</f>
        <v>522086</v>
      </c>
      <c r="K674" s="1249">
        <f>三井住友!I674</f>
        <v>519550</v>
      </c>
      <c r="L674" s="1638">
        <f>paypay!H1083</f>
        <v>0</v>
      </c>
      <c r="M674" s="1638">
        <f>楽天!J1083</f>
        <v>0</v>
      </c>
      <c r="N674" s="1639">
        <f t="shared" si="6"/>
        <v>1041636</v>
      </c>
      <c r="O674" s="1611"/>
    </row>
    <row r="675" spans="1:15" ht="15.5">
      <c r="A675" s="1298"/>
      <c r="B675" s="1244">
        <v>46419</v>
      </c>
      <c r="C675" s="1248"/>
      <c r="D675" s="1248"/>
      <c r="E675" s="1618"/>
      <c r="F675" s="1618"/>
      <c r="G675" s="1618"/>
      <c r="H675" s="1619">
        <f t="shared" si="7"/>
        <v>0</v>
      </c>
      <c r="I675" s="1249">
        <f t="shared" si="8"/>
        <v>0</v>
      </c>
      <c r="J675" s="1249">
        <f>みずほ!J675</f>
        <v>522086</v>
      </c>
      <c r="K675" s="1249">
        <f>三井住友!I675</f>
        <v>519550</v>
      </c>
      <c r="L675" s="1638">
        <f>paypay!H1084</f>
        <v>0</v>
      </c>
      <c r="M675" s="1638">
        <f>楽天!J1084</f>
        <v>0</v>
      </c>
      <c r="N675" s="1639">
        <f t="shared" si="6"/>
        <v>1041636</v>
      </c>
      <c r="O675" s="1611"/>
    </row>
    <row r="676" spans="1:15" ht="15.5">
      <c r="A676" s="1298"/>
      <c r="B676" s="1244">
        <v>46420</v>
      </c>
      <c r="C676" s="1248"/>
      <c r="D676" s="1248"/>
      <c r="E676" s="1618"/>
      <c r="F676" s="1618"/>
      <c r="G676" s="1618"/>
      <c r="H676" s="1619">
        <f t="shared" si="7"/>
        <v>0</v>
      </c>
      <c r="I676" s="1249">
        <f t="shared" si="8"/>
        <v>0</v>
      </c>
      <c r="J676" s="1249">
        <f>みずほ!J676</f>
        <v>522086</v>
      </c>
      <c r="K676" s="1249">
        <f>三井住友!I676</f>
        <v>519550</v>
      </c>
      <c r="L676" s="1638">
        <f>paypay!H1085</f>
        <v>0</v>
      </c>
      <c r="M676" s="1638">
        <f>楽天!J1085</f>
        <v>0</v>
      </c>
      <c r="N676" s="1639">
        <f t="shared" si="6"/>
        <v>1041636</v>
      </c>
      <c r="O676" s="1611"/>
    </row>
    <row r="677" spans="1:15" ht="15.5">
      <c r="A677" s="1298"/>
      <c r="B677" s="1244">
        <v>46421</v>
      </c>
      <c r="C677" s="1248"/>
      <c r="D677" s="1248"/>
      <c r="E677" s="1618"/>
      <c r="F677" s="1618"/>
      <c r="G677" s="1618"/>
      <c r="H677" s="1619">
        <f t="shared" si="7"/>
        <v>0</v>
      </c>
      <c r="I677" s="1249">
        <f t="shared" si="8"/>
        <v>0</v>
      </c>
      <c r="J677" s="1249">
        <f>みずほ!J677</f>
        <v>522086</v>
      </c>
      <c r="K677" s="1249">
        <f>三井住友!I677</f>
        <v>519550</v>
      </c>
      <c r="L677" s="1638">
        <f>paypay!H1086</f>
        <v>0</v>
      </c>
      <c r="M677" s="1638">
        <f>楽天!J1086</f>
        <v>0</v>
      </c>
      <c r="N677" s="1639">
        <f t="shared" si="6"/>
        <v>1041636</v>
      </c>
      <c r="O677" s="1611"/>
    </row>
    <row r="678" spans="1:15" ht="15.5">
      <c r="A678" s="1298"/>
      <c r="B678" s="1244">
        <v>46422</v>
      </c>
      <c r="C678" s="1248"/>
      <c r="D678" s="1248"/>
      <c r="E678" s="1618"/>
      <c r="F678" s="1618"/>
      <c r="G678" s="1618"/>
      <c r="H678" s="1619">
        <f t="shared" si="7"/>
        <v>0</v>
      </c>
      <c r="I678" s="1249">
        <f t="shared" si="8"/>
        <v>0</v>
      </c>
      <c r="J678" s="1249">
        <f>みずほ!J678</f>
        <v>522086</v>
      </c>
      <c r="K678" s="1249">
        <f>三井住友!I678</f>
        <v>519550</v>
      </c>
      <c r="L678" s="1638">
        <f>paypay!H1087</f>
        <v>0</v>
      </c>
      <c r="M678" s="1638">
        <f>楽天!J1087</f>
        <v>0</v>
      </c>
      <c r="N678" s="1639">
        <f t="shared" si="6"/>
        <v>1041636</v>
      </c>
      <c r="O678" s="1611"/>
    </row>
    <row r="679" spans="1:15" ht="15.5">
      <c r="A679" s="1298"/>
      <c r="B679" s="1244">
        <v>46423</v>
      </c>
      <c r="C679" s="1248"/>
      <c r="D679" s="1248"/>
      <c r="E679" s="1618"/>
      <c r="F679" s="1618"/>
      <c r="G679" s="1618"/>
      <c r="H679" s="1619">
        <f t="shared" si="7"/>
        <v>0</v>
      </c>
      <c r="I679" s="1249">
        <f t="shared" si="8"/>
        <v>0</v>
      </c>
      <c r="J679" s="1249">
        <f>みずほ!J679</f>
        <v>522086</v>
      </c>
      <c r="K679" s="1249">
        <f>三井住友!I679</f>
        <v>519550</v>
      </c>
      <c r="L679" s="1638">
        <f>paypay!H1088</f>
        <v>0</v>
      </c>
      <c r="M679" s="1638">
        <f>楽天!J1088</f>
        <v>0</v>
      </c>
      <c r="N679" s="1639">
        <f t="shared" si="6"/>
        <v>1041636</v>
      </c>
      <c r="O679" s="1611"/>
    </row>
    <row r="680" spans="1:15" ht="15.5">
      <c r="A680" s="1298"/>
      <c r="B680" s="1244">
        <v>46424</v>
      </c>
      <c r="C680" s="1248"/>
      <c r="D680" s="1248"/>
      <c r="E680" s="1618"/>
      <c r="F680" s="1618"/>
      <c r="G680" s="1618"/>
      <c r="H680" s="1619">
        <f t="shared" si="7"/>
        <v>0</v>
      </c>
      <c r="I680" s="1249">
        <f t="shared" si="8"/>
        <v>0</v>
      </c>
      <c r="J680" s="1249">
        <f>みずほ!J680</f>
        <v>522086</v>
      </c>
      <c r="K680" s="1249">
        <f>三井住友!I680</f>
        <v>519550</v>
      </c>
      <c r="L680" s="1638">
        <f>paypay!H1089</f>
        <v>0</v>
      </c>
      <c r="M680" s="1638">
        <f>楽天!J1089</f>
        <v>0</v>
      </c>
      <c r="N680" s="1639">
        <f t="shared" si="6"/>
        <v>1041636</v>
      </c>
      <c r="O680" s="1611"/>
    </row>
    <row r="681" spans="1:15" ht="15.5">
      <c r="A681" s="1298"/>
      <c r="B681" s="1244">
        <v>46425</v>
      </c>
      <c r="C681" s="1248"/>
      <c r="D681" s="1248"/>
      <c r="E681" s="1618"/>
      <c r="F681" s="1618"/>
      <c r="G681" s="1618"/>
      <c r="H681" s="1619">
        <f t="shared" si="7"/>
        <v>0</v>
      </c>
      <c r="I681" s="1249">
        <f t="shared" si="8"/>
        <v>0</v>
      </c>
      <c r="J681" s="1249">
        <f>みずほ!J681</f>
        <v>522086</v>
      </c>
      <c r="K681" s="1249">
        <f>三井住友!I681</f>
        <v>519550</v>
      </c>
      <c r="L681" s="1638">
        <f>paypay!H1090</f>
        <v>0</v>
      </c>
      <c r="M681" s="1638">
        <f>楽天!J1090</f>
        <v>0</v>
      </c>
      <c r="N681" s="1639">
        <f t="shared" si="6"/>
        <v>1041636</v>
      </c>
      <c r="O681" s="1611"/>
    </row>
    <row r="682" spans="1:15" ht="15.5">
      <c r="A682" s="1298"/>
      <c r="B682" s="1244">
        <v>46426</v>
      </c>
      <c r="C682" s="1248"/>
      <c r="D682" s="1248"/>
      <c r="E682" s="1618"/>
      <c r="F682" s="1618"/>
      <c r="G682" s="1618"/>
      <c r="H682" s="1619">
        <f t="shared" si="7"/>
        <v>0</v>
      </c>
      <c r="I682" s="1249">
        <f t="shared" si="8"/>
        <v>0</v>
      </c>
      <c r="J682" s="1249">
        <f>みずほ!J682</f>
        <v>522086</v>
      </c>
      <c r="K682" s="1249">
        <f>三井住友!I682</f>
        <v>519550</v>
      </c>
      <c r="L682" s="1638">
        <f>paypay!H1091</f>
        <v>0</v>
      </c>
      <c r="M682" s="1638">
        <f>楽天!J1091</f>
        <v>0</v>
      </c>
      <c r="N682" s="1639">
        <f t="shared" si="6"/>
        <v>1041636</v>
      </c>
      <c r="O682" s="1611"/>
    </row>
    <row r="683" spans="1:15" ht="15.5">
      <c r="A683" s="1298"/>
      <c r="B683" s="1244">
        <v>46427</v>
      </c>
      <c r="C683" s="1248"/>
      <c r="D683" s="1248"/>
      <c r="E683" s="1618"/>
      <c r="F683" s="1618"/>
      <c r="G683" s="1618"/>
      <c r="H683" s="1619">
        <f t="shared" si="7"/>
        <v>0</v>
      </c>
      <c r="I683" s="1249">
        <f t="shared" si="8"/>
        <v>0</v>
      </c>
      <c r="J683" s="1249">
        <f>みずほ!J683</f>
        <v>522086</v>
      </c>
      <c r="K683" s="1249">
        <f>三井住友!I683</f>
        <v>519550</v>
      </c>
      <c r="L683" s="1638">
        <f>paypay!H1092</f>
        <v>0</v>
      </c>
      <c r="M683" s="1638">
        <f>楽天!J1092</f>
        <v>0</v>
      </c>
      <c r="N683" s="1639">
        <f t="shared" si="6"/>
        <v>1041636</v>
      </c>
      <c r="O683" s="1611"/>
    </row>
    <row r="684" spans="1:15" ht="15.5">
      <c r="A684" s="1298"/>
      <c r="B684" s="1244">
        <v>46428</v>
      </c>
      <c r="C684" s="1248"/>
      <c r="D684" s="1248"/>
      <c r="E684" s="1618"/>
      <c r="F684" s="1618"/>
      <c r="G684" s="1618"/>
      <c r="H684" s="1619">
        <f t="shared" si="7"/>
        <v>0</v>
      </c>
      <c r="I684" s="1249">
        <f t="shared" si="8"/>
        <v>0</v>
      </c>
      <c r="J684" s="1249">
        <f>みずほ!J684</f>
        <v>522086</v>
      </c>
      <c r="K684" s="1249">
        <f>三井住友!I684</f>
        <v>519550</v>
      </c>
      <c r="L684" s="1638">
        <f>paypay!H1093</f>
        <v>0</v>
      </c>
      <c r="M684" s="1638">
        <f>楽天!J1093</f>
        <v>0</v>
      </c>
      <c r="N684" s="1639">
        <f t="shared" si="6"/>
        <v>1041636</v>
      </c>
      <c r="O684" s="1611"/>
    </row>
    <row r="685" spans="1:15" ht="15.5">
      <c r="A685" s="1298"/>
      <c r="B685" s="1244">
        <v>46429</v>
      </c>
      <c r="C685" s="1248"/>
      <c r="D685" s="1248"/>
      <c r="E685" s="1618"/>
      <c r="F685" s="1618"/>
      <c r="G685" s="1618"/>
      <c r="H685" s="1619">
        <f t="shared" si="7"/>
        <v>0</v>
      </c>
      <c r="I685" s="1249">
        <f t="shared" si="8"/>
        <v>0</v>
      </c>
      <c r="J685" s="1249">
        <f>みずほ!J685</f>
        <v>522086</v>
      </c>
      <c r="K685" s="1249">
        <f>三井住友!I685</f>
        <v>519550</v>
      </c>
      <c r="L685" s="1638">
        <f>paypay!H1094</f>
        <v>0</v>
      </c>
      <c r="M685" s="1638">
        <f>楽天!J1094</f>
        <v>0</v>
      </c>
      <c r="N685" s="1639">
        <f t="shared" si="6"/>
        <v>1041636</v>
      </c>
      <c r="O685" s="1611"/>
    </row>
    <row r="686" spans="1:15" ht="15.5">
      <c r="A686" s="1298"/>
      <c r="B686" s="1244">
        <v>46430</v>
      </c>
      <c r="C686" s="1248"/>
      <c r="D686" s="1248"/>
      <c r="E686" s="1618"/>
      <c r="F686" s="1618"/>
      <c r="G686" s="1618"/>
      <c r="H686" s="1619">
        <f t="shared" si="7"/>
        <v>0</v>
      </c>
      <c r="I686" s="1249">
        <f t="shared" si="8"/>
        <v>0</v>
      </c>
      <c r="J686" s="1249">
        <f>みずほ!J686</f>
        <v>522086</v>
      </c>
      <c r="K686" s="1249">
        <f>三井住友!I686</f>
        <v>519550</v>
      </c>
      <c r="L686" s="1638">
        <f>paypay!H1095</f>
        <v>0</v>
      </c>
      <c r="M686" s="1638">
        <f>楽天!J1095</f>
        <v>0</v>
      </c>
      <c r="N686" s="1639">
        <f t="shared" si="6"/>
        <v>1041636</v>
      </c>
      <c r="O686" s="1611"/>
    </row>
    <row r="687" spans="1:15" ht="15.5">
      <c r="A687" s="1298"/>
      <c r="B687" s="1244">
        <v>46431</v>
      </c>
      <c r="C687" s="1248"/>
      <c r="D687" s="1248"/>
      <c r="E687" s="1618"/>
      <c r="F687" s="1618"/>
      <c r="G687" s="1618"/>
      <c r="H687" s="1619">
        <f t="shared" si="7"/>
        <v>0</v>
      </c>
      <c r="I687" s="1249">
        <f t="shared" si="8"/>
        <v>0</v>
      </c>
      <c r="J687" s="1249">
        <f>みずほ!J687</f>
        <v>522086</v>
      </c>
      <c r="K687" s="1249">
        <f>三井住友!I687</f>
        <v>519550</v>
      </c>
      <c r="L687" s="1638">
        <f>paypay!H1096</f>
        <v>0</v>
      </c>
      <c r="M687" s="1638">
        <f>楽天!J1096</f>
        <v>0</v>
      </c>
      <c r="N687" s="1639">
        <f t="shared" si="6"/>
        <v>1041636</v>
      </c>
      <c r="O687" s="1611"/>
    </row>
    <row r="688" spans="1:15" ht="15.5">
      <c r="A688" s="1298"/>
      <c r="B688" s="1244">
        <v>46432</v>
      </c>
      <c r="C688" s="1248"/>
      <c r="D688" s="1248"/>
      <c r="E688" s="1618"/>
      <c r="F688" s="1618"/>
      <c r="G688" s="1618"/>
      <c r="H688" s="1619">
        <f t="shared" si="7"/>
        <v>0</v>
      </c>
      <c r="I688" s="1249">
        <f t="shared" si="8"/>
        <v>0</v>
      </c>
      <c r="J688" s="1249">
        <f>みずほ!J688</f>
        <v>522086</v>
      </c>
      <c r="K688" s="1249">
        <f>三井住友!I688</f>
        <v>519550</v>
      </c>
      <c r="L688" s="1638">
        <f>paypay!H1097</f>
        <v>0</v>
      </c>
      <c r="M688" s="1638">
        <f>楽天!J1097</f>
        <v>0</v>
      </c>
      <c r="N688" s="1639">
        <f t="shared" si="6"/>
        <v>1041636</v>
      </c>
      <c r="O688" s="1611"/>
    </row>
    <row r="689" spans="1:15" ht="15.5">
      <c r="A689" s="1298"/>
      <c r="B689" s="1244">
        <v>46433</v>
      </c>
      <c r="C689" s="1248"/>
      <c r="D689" s="1248"/>
      <c r="E689" s="1618"/>
      <c r="F689" s="1618"/>
      <c r="G689" s="1618"/>
      <c r="H689" s="1619">
        <f t="shared" si="7"/>
        <v>0</v>
      </c>
      <c r="I689" s="1249">
        <f t="shared" si="8"/>
        <v>0</v>
      </c>
      <c r="J689" s="1249">
        <f>みずほ!J689</f>
        <v>681976</v>
      </c>
      <c r="K689" s="1249">
        <f>三井住友!I689</f>
        <v>819550</v>
      </c>
      <c r="L689" s="1638">
        <f>paypay!H1098</f>
        <v>0</v>
      </c>
      <c r="M689" s="1638">
        <f>楽天!J1098</f>
        <v>0</v>
      </c>
      <c r="N689" s="1639">
        <f t="shared" si="6"/>
        <v>1501526</v>
      </c>
      <c r="O689" s="1611"/>
    </row>
    <row r="690" spans="1:15" ht="15.5">
      <c r="A690" s="1298"/>
      <c r="B690" s="1244">
        <v>46434</v>
      </c>
      <c r="C690" s="1248"/>
      <c r="D690" s="1248"/>
      <c r="E690" s="1618"/>
      <c r="F690" s="1618"/>
      <c r="G690" s="1618"/>
      <c r="H690" s="1619">
        <f t="shared" si="7"/>
        <v>0</v>
      </c>
      <c r="I690" s="1249">
        <f t="shared" si="8"/>
        <v>0</v>
      </c>
      <c r="J690" s="1249">
        <f>みずほ!J690</f>
        <v>681976</v>
      </c>
      <c r="K690" s="1249">
        <f>三井住友!I690</f>
        <v>819550</v>
      </c>
      <c r="L690" s="1638">
        <f>paypay!H1099</f>
        <v>0</v>
      </c>
      <c r="M690" s="1638">
        <f>楽天!J1099</f>
        <v>0</v>
      </c>
      <c r="N690" s="1639">
        <f t="shared" si="6"/>
        <v>1501526</v>
      </c>
      <c r="O690" s="1611"/>
    </row>
    <row r="691" spans="1:15" ht="15.5">
      <c r="A691" s="1298"/>
      <c r="B691" s="1244">
        <v>46435</v>
      </c>
      <c r="C691" s="1248"/>
      <c r="D691" s="1248"/>
      <c r="E691" s="1618"/>
      <c r="F691" s="1618"/>
      <c r="G691" s="1618"/>
      <c r="H691" s="1619">
        <f t="shared" si="7"/>
        <v>0</v>
      </c>
      <c r="I691" s="1249">
        <f t="shared" si="8"/>
        <v>0</v>
      </c>
      <c r="J691" s="1249">
        <f>みずほ!J691</f>
        <v>681976</v>
      </c>
      <c r="K691" s="1249">
        <f>三井住友!I691</f>
        <v>819550</v>
      </c>
      <c r="L691" s="1638">
        <f>paypay!H1100</f>
        <v>0</v>
      </c>
      <c r="M691" s="1638">
        <f>楽天!J1100</f>
        <v>0</v>
      </c>
      <c r="N691" s="1639">
        <f t="shared" si="6"/>
        <v>1501526</v>
      </c>
      <c r="O691" s="1611"/>
    </row>
    <row r="692" spans="1:15" ht="15.5">
      <c r="A692" s="1298"/>
      <c r="B692" s="1244">
        <v>46436</v>
      </c>
      <c r="C692" s="1248"/>
      <c r="D692" s="1248"/>
      <c r="E692" s="1618"/>
      <c r="F692" s="1618"/>
      <c r="G692" s="1618"/>
      <c r="H692" s="1619">
        <f t="shared" si="7"/>
        <v>0</v>
      </c>
      <c r="I692" s="1249">
        <f t="shared" si="8"/>
        <v>0</v>
      </c>
      <c r="J692" s="1249">
        <f>みずほ!J692</f>
        <v>681976</v>
      </c>
      <c r="K692" s="1249">
        <f>三井住友!I692</f>
        <v>819550</v>
      </c>
      <c r="L692" s="1638">
        <f>paypay!H1101</f>
        <v>0</v>
      </c>
      <c r="M692" s="1638">
        <f>楽天!J1101</f>
        <v>0</v>
      </c>
      <c r="N692" s="1639">
        <f t="shared" si="6"/>
        <v>1501526</v>
      </c>
      <c r="O692" s="1611"/>
    </row>
    <row r="693" spans="1:15" ht="15.5">
      <c r="A693" s="1298"/>
      <c r="B693" s="1244">
        <v>46437</v>
      </c>
      <c r="C693" s="1248"/>
      <c r="D693" s="1248"/>
      <c r="E693" s="1618"/>
      <c r="F693" s="1618"/>
      <c r="G693" s="1618"/>
      <c r="H693" s="1619">
        <f t="shared" si="7"/>
        <v>0</v>
      </c>
      <c r="I693" s="1249">
        <f t="shared" si="8"/>
        <v>0</v>
      </c>
      <c r="J693" s="1249">
        <f>みずほ!J693</f>
        <v>681976</v>
      </c>
      <c r="K693" s="1249">
        <f>三井住友!I693</f>
        <v>819550</v>
      </c>
      <c r="L693" s="1638">
        <f>paypay!H1102</f>
        <v>0</v>
      </c>
      <c r="M693" s="1638">
        <f>楽天!J1102</f>
        <v>0</v>
      </c>
      <c r="N693" s="1639">
        <f t="shared" si="6"/>
        <v>1501526</v>
      </c>
      <c r="O693" s="1611"/>
    </row>
    <row r="694" spans="1:15" ht="15.5">
      <c r="A694" s="1298"/>
      <c r="B694" s="1244">
        <v>46438</v>
      </c>
      <c r="C694" s="1248"/>
      <c r="D694" s="1248"/>
      <c r="E694" s="1618"/>
      <c r="F694" s="1618"/>
      <c r="G694" s="1618"/>
      <c r="H694" s="1619">
        <f t="shared" si="7"/>
        <v>0</v>
      </c>
      <c r="I694" s="1249">
        <f t="shared" si="8"/>
        <v>0</v>
      </c>
      <c r="J694" s="1249">
        <f>みずほ!J694</f>
        <v>681976</v>
      </c>
      <c r="K694" s="1249">
        <f>三井住友!I694</f>
        <v>819550</v>
      </c>
      <c r="L694" s="1638">
        <f>paypay!H1103</f>
        <v>0</v>
      </c>
      <c r="M694" s="1638">
        <f>楽天!J1103</f>
        <v>0</v>
      </c>
      <c r="N694" s="1639">
        <f t="shared" si="6"/>
        <v>1501526</v>
      </c>
      <c r="O694" s="1611"/>
    </row>
    <row r="695" spans="1:15" ht="15.5">
      <c r="A695" s="1298"/>
      <c r="B695" s="1244">
        <v>46439</v>
      </c>
      <c r="C695" s="1248"/>
      <c r="D695" s="1248"/>
      <c r="E695" s="1618"/>
      <c r="F695" s="1618"/>
      <c r="G695" s="1618"/>
      <c r="H695" s="1619">
        <f t="shared" si="7"/>
        <v>0</v>
      </c>
      <c r="I695" s="1249">
        <f t="shared" si="8"/>
        <v>0</v>
      </c>
      <c r="J695" s="1249">
        <f>みずほ!J695</f>
        <v>681976</v>
      </c>
      <c r="K695" s="1249">
        <f>三井住友!I695</f>
        <v>819550</v>
      </c>
      <c r="L695" s="1638">
        <f>paypay!H1104</f>
        <v>0</v>
      </c>
      <c r="M695" s="1638">
        <f>楽天!J1104</f>
        <v>0</v>
      </c>
      <c r="N695" s="1639">
        <f t="shared" si="6"/>
        <v>1501526</v>
      </c>
      <c r="O695" s="1611"/>
    </row>
    <row r="696" spans="1:15" ht="15.5">
      <c r="A696" s="1298"/>
      <c r="B696" s="1244">
        <v>46440</v>
      </c>
      <c r="C696" s="1248"/>
      <c r="D696" s="1248"/>
      <c r="E696" s="1618"/>
      <c r="F696" s="1618"/>
      <c r="G696" s="1618"/>
      <c r="H696" s="1619">
        <f t="shared" si="7"/>
        <v>0</v>
      </c>
      <c r="I696" s="1249">
        <f t="shared" si="8"/>
        <v>0</v>
      </c>
      <c r="J696" s="1249">
        <f>みずほ!J696</f>
        <v>681976</v>
      </c>
      <c r="K696" s="1249">
        <f>三井住友!I696</f>
        <v>819550</v>
      </c>
      <c r="L696" s="1638">
        <f>paypay!H1105</f>
        <v>0</v>
      </c>
      <c r="M696" s="1638">
        <f>楽天!J1105</f>
        <v>0</v>
      </c>
      <c r="N696" s="1639">
        <f t="shared" si="6"/>
        <v>1501526</v>
      </c>
      <c r="O696" s="1611"/>
    </row>
    <row r="697" spans="1:15" ht="15.5">
      <c r="A697" s="1298"/>
      <c r="B697" s="1244">
        <v>46441</v>
      </c>
      <c r="C697" s="1248"/>
      <c r="D697" s="1248"/>
      <c r="E697" s="1618"/>
      <c r="F697" s="1618"/>
      <c r="G697" s="1618"/>
      <c r="H697" s="1619">
        <f t="shared" si="7"/>
        <v>0</v>
      </c>
      <c r="I697" s="1249">
        <f t="shared" si="8"/>
        <v>0</v>
      </c>
      <c r="J697" s="1249">
        <f>みずほ!J697</f>
        <v>681976</v>
      </c>
      <c r="K697" s="1249">
        <f>三井住友!I697</f>
        <v>819550</v>
      </c>
      <c r="L697" s="1638">
        <f>paypay!H1106</f>
        <v>0</v>
      </c>
      <c r="M697" s="1638">
        <f>楽天!J1106</f>
        <v>0</v>
      </c>
      <c r="N697" s="1639">
        <f t="shared" si="6"/>
        <v>1501526</v>
      </c>
      <c r="O697" s="1611"/>
    </row>
    <row r="698" spans="1:15" ht="15.5">
      <c r="A698" s="1298"/>
      <c r="B698" s="1244">
        <v>46442</v>
      </c>
      <c r="C698" s="1248"/>
      <c r="D698" s="1248"/>
      <c r="E698" s="1618"/>
      <c r="F698" s="1618"/>
      <c r="G698" s="1618"/>
      <c r="H698" s="1619">
        <f t="shared" si="7"/>
        <v>0</v>
      </c>
      <c r="I698" s="1249">
        <f t="shared" si="8"/>
        <v>0</v>
      </c>
      <c r="J698" s="1249">
        <f>みずほ!J698</f>
        <v>681976</v>
      </c>
      <c r="K698" s="1249">
        <f>三井住友!I698</f>
        <v>819550</v>
      </c>
      <c r="L698" s="1638">
        <f>paypay!H1107</f>
        <v>0</v>
      </c>
      <c r="M698" s="1638">
        <f>楽天!J1107</f>
        <v>0</v>
      </c>
      <c r="N698" s="1639">
        <f t="shared" si="6"/>
        <v>1501526</v>
      </c>
      <c r="O698" s="1611"/>
    </row>
    <row r="699" spans="1:15" ht="15.5">
      <c r="A699" s="1298"/>
      <c r="B699" s="1244">
        <v>46443</v>
      </c>
      <c r="C699" s="1248"/>
      <c r="D699" s="1248"/>
      <c r="E699" s="1618"/>
      <c r="F699" s="1618"/>
      <c r="G699" s="1618"/>
      <c r="H699" s="1619">
        <f t="shared" si="7"/>
        <v>0</v>
      </c>
      <c r="I699" s="1249">
        <f t="shared" si="8"/>
        <v>0</v>
      </c>
      <c r="J699" s="1249">
        <f>みずほ!J699</f>
        <v>681976</v>
      </c>
      <c r="K699" s="1249">
        <f>三井住友!I699</f>
        <v>819550</v>
      </c>
      <c r="L699" s="1638">
        <f>paypay!H1108</f>
        <v>0</v>
      </c>
      <c r="M699" s="1638">
        <f>楽天!J1108</f>
        <v>0</v>
      </c>
      <c r="N699" s="1639">
        <f t="shared" si="6"/>
        <v>1501526</v>
      </c>
      <c r="O699" s="1611"/>
    </row>
    <row r="700" spans="1:15" ht="15.5">
      <c r="A700" s="1298"/>
      <c r="B700" s="1244">
        <v>46444</v>
      </c>
      <c r="C700" s="1248"/>
      <c r="D700" s="1248"/>
      <c r="E700" s="1618"/>
      <c r="F700" s="1618"/>
      <c r="G700" s="1618"/>
      <c r="H700" s="1619">
        <f t="shared" si="7"/>
        <v>0</v>
      </c>
      <c r="I700" s="1249">
        <f t="shared" si="8"/>
        <v>0</v>
      </c>
      <c r="J700" s="1249">
        <f>みずほ!J700</f>
        <v>671976</v>
      </c>
      <c r="K700" s="1249">
        <f>三井住友!I700</f>
        <v>819550</v>
      </c>
      <c r="L700" s="1638">
        <f>paypay!H1109</f>
        <v>0</v>
      </c>
      <c r="M700" s="1638">
        <f>楽天!J1109</f>
        <v>0</v>
      </c>
      <c r="N700" s="1639">
        <f t="shared" si="6"/>
        <v>1491526</v>
      </c>
      <c r="O700" s="1611"/>
    </row>
    <row r="701" spans="1:15" ht="15.5">
      <c r="A701" s="1298"/>
      <c r="B701" s="1244">
        <v>46445</v>
      </c>
      <c r="C701" s="1248"/>
      <c r="D701" s="1248"/>
      <c r="E701" s="1618"/>
      <c r="F701" s="1618"/>
      <c r="G701" s="1618"/>
      <c r="H701" s="1619">
        <f t="shared" si="7"/>
        <v>0</v>
      </c>
      <c r="I701" s="1249">
        <f t="shared" si="8"/>
        <v>0</v>
      </c>
      <c r="J701" s="1249">
        <f>みずほ!J701</f>
        <v>541989</v>
      </c>
      <c r="K701" s="1249">
        <f>三井住友!I701</f>
        <v>619550</v>
      </c>
      <c r="L701" s="1638">
        <f>paypay!H1110</f>
        <v>0</v>
      </c>
      <c r="M701" s="1638">
        <f>楽天!J1110</f>
        <v>0</v>
      </c>
      <c r="N701" s="1639">
        <f t="shared" si="6"/>
        <v>1161539</v>
      </c>
      <c r="O701" s="1611"/>
    </row>
    <row r="702" spans="1:15" ht="15.5">
      <c r="A702" s="1298"/>
      <c r="B702" s="1244">
        <v>46446</v>
      </c>
      <c r="C702" s="1248"/>
      <c r="D702" s="1248"/>
      <c r="E702" s="1618"/>
      <c r="F702" s="1618"/>
      <c r="G702" s="1618"/>
      <c r="H702" s="1619">
        <f t="shared" si="7"/>
        <v>0</v>
      </c>
      <c r="I702" s="1249">
        <f t="shared" si="8"/>
        <v>0</v>
      </c>
      <c r="J702" s="1249">
        <f>みずほ!J702</f>
        <v>541989</v>
      </c>
      <c r="K702" s="1249">
        <f>三井住友!I702</f>
        <v>619550</v>
      </c>
      <c r="L702" s="1638">
        <f>paypay!H1111</f>
        <v>0</v>
      </c>
      <c r="M702" s="1638">
        <f>楽天!J1111</f>
        <v>0</v>
      </c>
      <c r="N702" s="1639">
        <f t="shared" si="6"/>
        <v>1161539</v>
      </c>
      <c r="O702" s="1611"/>
    </row>
    <row r="703" spans="1:15" ht="15.5">
      <c r="A703" s="1298"/>
      <c r="B703" s="1244">
        <v>46447</v>
      </c>
      <c r="C703" s="1248"/>
      <c r="D703" s="1248"/>
      <c r="E703" s="1618"/>
      <c r="F703" s="1618"/>
      <c r="G703" s="1618"/>
      <c r="H703" s="1619">
        <f t="shared" si="7"/>
        <v>0</v>
      </c>
      <c r="I703" s="1249">
        <f t="shared" si="8"/>
        <v>0</v>
      </c>
      <c r="J703" s="1249">
        <f>みずほ!J703</f>
        <v>541989</v>
      </c>
      <c r="K703" s="1249">
        <f>三井住友!I703</f>
        <v>619550</v>
      </c>
      <c r="L703" s="1638">
        <f>paypay!H1112</f>
        <v>0</v>
      </c>
      <c r="M703" s="1638">
        <f>楽天!J1112</f>
        <v>0</v>
      </c>
      <c r="N703" s="1639">
        <f t="shared" si="6"/>
        <v>1161539</v>
      </c>
      <c r="O703" s="1611"/>
    </row>
    <row r="704" spans="1:15" ht="15.5">
      <c r="A704" s="1298"/>
      <c r="B704" s="1244">
        <v>46448</v>
      </c>
      <c r="C704" s="1248"/>
      <c r="D704" s="1248"/>
      <c r="E704" s="1618"/>
      <c r="F704" s="1618"/>
      <c r="G704" s="1618"/>
      <c r="H704" s="1619">
        <f t="shared" si="7"/>
        <v>0</v>
      </c>
      <c r="I704" s="1249">
        <f t="shared" si="8"/>
        <v>0</v>
      </c>
      <c r="J704" s="1249">
        <f>みずほ!J704</f>
        <v>541989</v>
      </c>
      <c r="K704" s="1249">
        <f>三井住友!I704</f>
        <v>619550</v>
      </c>
      <c r="L704" s="1638">
        <f>paypay!H1113</f>
        <v>0</v>
      </c>
      <c r="M704" s="1638">
        <f>楽天!J1113</f>
        <v>0</v>
      </c>
      <c r="N704" s="1639">
        <f t="shared" si="6"/>
        <v>1161539</v>
      </c>
      <c r="O704" s="1611"/>
    </row>
    <row r="705" spans="1:15" ht="15.5">
      <c r="A705" s="1298"/>
      <c r="B705" s="1244">
        <v>46449</v>
      </c>
      <c r="C705" s="1248"/>
      <c r="D705" s="1248"/>
      <c r="E705" s="1618"/>
      <c r="F705" s="1618"/>
      <c r="G705" s="1618"/>
      <c r="H705" s="1619">
        <f t="shared" si="7"/>
        <v>0</v>
      </c>
      <c r="I705" s="1249">
        <f t="shared" si="8"/>
        <v>0</v>
      </c>
      <c r="J705" s="1249">
        <f>みずほ!J705</f>
        <v>541989</v>
      </c>
      <c r="K705" s="1249">
        <f>三井住友!I705</f>
        <v>619550</v>
      </c>
      <c r="L705" s="1638">
        <f>paypay!H1114</f>
        <v>0</v>
      </c>
      <c r="M705" s="1638">
        <f>楽天!J1114</f>
        <v>0</v>
      </c>
      <c r="N705" s="1639">
        <f t="shared" si="6"/>
        <v>1161539</v>
      </c>
      <c r="O705" s="1611"/>
    </row>
    <row r="706" spans="1:15" ht="15.5">
      <c r="A706" s="1298"/>
      <c r="B706" s="1244">
        <v>46450</v>
      </c>
      <c r="C706" s="1248"/>
      <c r="D706" s="1248"/>
      <c r="E706" s="1618"/>
      <c r="F706" s="1618"/>
      <c r="G706" s="1618"/>
      <c r="H706" s="1619">
        <f t="shared" si="7"/>
        <v>0</v>
      </c>
      <c r="I706" s="1249">
        <f t="shared" si="8"/>
        <v>0</v>
      </c>
      <c r="J706" s="1249">
        <f>みずほ!J706</f>
        <v>541989</v>
      </c>
      <c r="K706" s="1249">
        <f>三井住友!I706</f>
        <v>619550</v>
      </c>
      <c r="L706" s="1638">
        <f>paypay!H1115</f>
        <v>0</v>
      </c>
      <c r="M706" s="1638">
        <f>楽天!J1115</f>
        <v>0</v>
      </c>
      <c r="N706" s="1639">
        <f t="shared" si="6"/>
        <v>1161539</v>
      </c>
      <c r="O706" s="1611"/>
    </row>
    <row r="707" spans="1:15" ht="15.5">
      <c r="A707" s="1298"/>
      <c r="B707" s="1244">
        <v>46451</v>
      </c>
      <c r="C707" s="1248"/>
      <c r="D707" s="1248"/>
      <c r="E707" s="1618"/>
      <c r="F707" s="1618"/>
      <c r="G707" s="1618"/>
      <c r="H707" s="1619">
        <f t="shared" si="7"/>
        <v>0</v>
      </c>
      <c r="I707" s="1249">
        <f t="shared" si="8"/>
        <v>0</v>
      </c>
      <c r="J707" s="1249">
        <f>みずほ!J707</f>
        <v>541989</v>
      </c>
      <c r="K707" s="1249">
        <f>三井住友!I707</f>
        <v>619550</v>
      </c>
      <c r="L707" s="1638">
        <f>paypay!H1116</f>
        <v>0</v>
      </c>
      <c r="M707" s="1638">
        <f>楽天!J1116</f>
        <v>0</v>
      </c>
      <c r="N707" s="1639">
        <f t="shared" si="6"/>
        <v>1161539</v>
      </c>
      <c r="O707" s="1611"/>
    </row>
    <row r="708" spans="1:15" ht="15.5">
      <c r="A708" s="1298"/>
      <c r="B708" s="1244">
        <v>46452</v>
      </c>
      <c r="C708" s="1248"/>
      <c r="D708" s="1248"/>
      <c r="E708" s="1618"/>
      <c r="F708" s="1618"/>
      <c r="G708" s="1618"/>
      <c r="H708" s="1619">
        <f t="shared" si="7"/>
        <v>0</v>
      </c>
      <c r="I708" s="1249">
        <f t="shared" si="8"/>
        <v>0</v>
      </c>
      <c r="J708" s="1249">
        <f>みずほ!J708</f>
        <v>541989</v>
      </c>
      <c r="K708" s="1249">
        <f>三井住友!I708</f>
        <v>619550</v>
      </c>
      <c r="L708" s="1638">
        <f>paypay!H1117</f>
        <v>0</v>
      </c>
      <c r="M708" s="1638">
        <f>楽天!J1117</f>
        <v>0</v>
      </c>
      <c r="N708" s="1639">
        <f t="shared" si="6"/>
        <v>1161539</v>
      </c>
      <c r="O708" s="1611"/>
    </row>
    <row r="709" spans="1:15" ht="15.5">
      <c r="A709" s="1298"/>
      <c r="B709" s="1244">
        <v>46453</v>
      </c>
      <c r="C709" s="1248"/>
      <c r="D709" s="1248"/>
      <c r="E709" s="1618"/>
      <c r="F709" s="1618"/>
      <c r="G709" s="1618"/>
      <c r="H709" s="1619">
        <f t="shared" si="7"/>
        <v>0</v>
      </c>
      <c r="I709" s="1249">
        <f t="shared" si="8"/>
        <v>0</v>
      </c>
      <c r="J709" s="1249">
        <f>みずほ!J709</f>
        <v>541989</v>
      </c>
      <c r="K709" s="1249">
        <f>三井住友!I709</f>
        <v>619550</v>
      </c>
      <c r="L709" s="1638">
        <f>paypay!H1118</f>
        <v>0</v>
      </c>
      <c r="M709" s="1638">
        <f>楽天!J1118</f>
        <v>0</v>
      </c>
      <c r="N709" s="1639">
        <f t="shared" si="6"/>
        <v>1161539</v>
      </c>
      <c r="O709" s="1611"/>
    </row>
    <row r="710" spans="1:15" ht="15.5">
      <c r="A710" s="1298"/>
      <c r="B710" s="1244">
        <v>46454</v>
      </c>
      <c r="C710" s="1248"/>
      <c r="D710" s="1248"/>
      <c r="E710" s="1618"/>
      <c r="F710" s="1618"/>
      <c r="G710" s="1618"/>
      <c r="H710" s="1619">
        <f t="shared" si="7"/>
        <v>0</v>
      </c>
      <c r="I710" s="1249">
        <f t="shared" si="8"/>
        <v>0</v>
      </c>
      <c r="J710" s="1249">
        <f>みずほ!J710</f>
        <v>541989</v>
      </c>
      <c r="K710" s="1249">
        <f>三井住友!I710</f>
        <v>619550</v>
      </c>
      <c r="L710" s="1638">
        <f>paypay!H1119</f>
        <v>0</v>
      </c>
      <c r="M710" s="1638">
        <f>楽天!J1119</f>
        <v>0</v>
      </c>
      <c r="N710" s="1639">
        <f t="shared" si="6"/>
        <v>1161539</v>
      </c>
      <c r="O710" s="1611"/>
    </row>
    <row r="711" spans="1:15" ht="15.5">
      <c r="A711" s="1298"/>
      <c r="B711" s="1244">
        <v>46455</v>
      </c>
      <c r="C711" s="1248"/>
      <c r="D711" s="1248"/>
      <c r="E711" s="1618"/>
      <c r="F711" s="1618"/>
      <c r="G711" s="1618"/>
      <c r="H711" s="1619">
        <f t="shared" si="7"/>
        <v>0</v>
      </c>
      <c r="I711" s="1249">
        <f t="shared" si="8"/>
        <v>0</v>
      </c>
      <c r="J711" s="1249">
        <f>みずほ!J711</f>
        <v>541989</v>
      </c>
      <c r="K711" s="1249">
        <f>三井住友!I711</f>
        <v>619550</v>
      </c>
      <c r="L711" s="1638">
        <f>paypay!H1120</f>
        <v>0</v>
      </c>
      <c r="M711" s="1638">
        <f>楽天!J1120</f>
        <v>0</v>
      </c>
      <c r="N711" s="1639">
        <f t="shared" si="6"/>
        <v>1161539</v>
      </c>
      <c r="O711" s="1611"/>
    </row>
    <row r="712" spans="1:15" ht="15.5">
      <c r="A712" s="1298"/>
      <c r="B712" s="1244">
        <v>46456</v>
      </c>
      <c r="C712" s="1248"/>
      <c r="D712" s="1248"/>
      <c r="E712" s="1618"/>
      <c r="F712" s="1618"/>
      <c r="G712" s="1618"/>
      <c r="H712" s="1619">
        <f t="shared" si="7"/>
        <v>0</v>
      </c>
      <c r="I712" s="1249">
        <f t="shared" si="8"/>
        <v>0</v>
      </c>
      <c r="J712" s="1249">
        <f>みずほ!J712</f>
        <v>541989</v>
      </c>
      <c r="K712" s="1249">
        <f>三井住友!I712</f>
        <v>619550</v>
      </c>
      <c r="L712" s="1638">
        <f>paypay!H1121</f>
        <v>0</v>
      </c>
      <c r="M712" s="1638">
        <f>楽天!J1121</f>
        <v>0</v>
      </c>
      <c r="N712" s="1639">
        <f t="shared" si="6"/>
        <v>1161539</v>
      </c>
      <c r="O712" s="1611"/>
    </row>
    <row r="713" spans="1:15" ht="15.5">
      <c r="A713" s="1298"/>
      <c r="B713" s="1244">
        <v>46457</v>
      </c>
      <c r="C713" s="1248"/>
      <c r="D713" s="1248"/>
      <c r="E713" s="1618"/>
      <c r="F713" s="1618"/>
      <c r="G713" s="1618"/>
      <c r="H713" s="1619">
        <f t="shared" si="7"/>
        <v>0</v>
      </c>
      <c r="I713" s="1249">
        <f t="shared" si="8"/>
        <v>0</v>
      </c>
      <c r="J713" s="1249">
        <f>みずほ!J713</f>
        <v>541989</v>
      </c>
      <c r="K713" s="1249">
        <f>三井住友!I713</f>
        <v>619550</v>
      </c>
      <c r="L713" s="1638">
        <f>paypay!H1122</f>
        <v>0</v>
      </c>
      <c r="M713" s="1638">
        <f>楽天!J1122</f>
        <v>0</v>
      </c>
      <c r="N713" s="1639">
        <f t="shared" si="6"/>
        <v>1161539</v>
      </c>
      <c r="O713" s="1611"/>
    </row>
    <row r="714" spans="1:15" ht="15.5">
      <c r="A714" s="1298"/>
      <c r="B714" s="1244">
        <v>46458</v>
      </c>
      <c r="C714" s="1248"/>
      <c r="D714" s="1248"/>
      <c r="E714" s="1618"/>
      <c r="F714" s="1618"/>
      <c r="G714" s="1618"/>
      <c r="H714" s="1619">
        <f t="shared" si="7"/>
        <v>0</v>
      </c>
      <c r="I714" s="1249">
        <f t="shared" si="8"/>
        <v>0</v>
      </c>
      <c r="J714" s="1249">
        <f>みずほ!J714</f>
        <v>541989</v>
      </c>
      <c r="K714" s="1249">
        <f>三井住友!I714</f>
        <v>619550</v>
      </c>
      <c r="L714" s="1638">
        <f>paypay!H1123</f>
        <v>0</v>
      </c>
      <c r="M714" s="1638">
        <f>楽天!J1123</f>
        <v>0</v>
      </c>
      <c r="N714" s="1639">
        <f t="shared" si="6"/>
        <v>1161539</v>
      </c>
      <c r="O714" s="1611"/>
    </row>
    <row r="715" spans="1:15" ht="15.5">
      <c r="A715" s="1298"/>
      <c r="B715" s="1244">
        <v>46459</v>
      </c>
      <c r="C715" s="1248"/>
      <c r="D715" s="1248"/>
      <c r="E715" s="1618"/>
      <c r="F715" s="1618"/>
      <c r="G715" s="1618"/>
      <c r="H715" s="1619">
        <f t="shared" si="7"/>
        <v>0</v>
      </c>
      <c r="I715" s="1249">
        <f t="shared" si="8"/>
        <v>0</v>
      </c>
      <c r="J715" s="1249">
        <f>みずほ!J715</f>
        <v>541989</v>
      </c>
      <c r="K715" s="1249">
        <f>三井住友!I715</f>
        <v>619550</v>
      </c>
      <c r="L715" s="1638">
        <f>paypay!H1124</f>
        <v>0</v>
      </c>
      <c r="M715" s="1638">
        <f>楽天!J1124</f>
        <v>0</v>
      </c>
      <c r="N715" s="1639">
        <f t="shared" si="6"/>
        <v>1161539</v>
      </c>
      <c r="O715" s="1611"/>
    </row>
    <row r="716" spans="1:15" ht="15.5">
      <c r="A716" s="1298"/>
      <c r="B716" s="1244">
        <v>46460</v>
      </c>
      <c r="C716" s="1248"/>
      <c r="D716" s="1248"/>
      <c r="E716" s="1618"/>
      <c r="F716" s="1618"/>
      <c r="G716" s="1618"/>
      <c r="H716" s="1619">
        <f t="shared" si="7"/>
        <v>0</v>
      </c>
      <c r="I716" s="1249">
        <f t="shared" si="8"/>
        <v>0</v>
      </c>
      <c r="J716" s="1249">
        <f>みずほ!J716</f>
        <v>541989</v>
      </c>
      <c r="K716" s="1249">
        <f>三井住友!I716</f>
        <v>619550</v>
      </c>
      <c r="L716" s="1638">
        <f>paypay!H1125</f>
        <v>0</v>
      </c>
      <c r="M716" s="1638">
        <f>楽天!J1125</f>
        <v>0</v>
      </c>
      <c r="N716" s="1639">
        <f t="shared" si="6"/>
        <v>1161539</v>
      </c>
      <c r="O716" s="1611"/>
    </row>
    <row r="717" spans="1:15" ht="15.5">
      <c r="A717" s="1298"/>
      <c r="B717" s="1244">
        <v>46461</v>
      </c>
      <c r="C717" s="1248"/>
      <c r="D717" s="1248"/>
      <c r="E717" s="1618"/>
      <c r="F717" s="1618"/>
      <c r="G717" s="1618"/>
      <c r="H717" s="1619">
        <f t="shared" si="7"/>
        <v>0</v>
      </c>
      <c r="I717" s="1249">
        <f t="shared" si="8"/>
        <v>0</v>
      </c>
      <c r="J717" s="1249">
        <f>みずほ!J717</f>
        <v>701879</v>
      </c>
      <c r="K717" s="1249">
        <f>三井住友!I717</f>
        <v>919550</v>
      </c>
      <c r="L717" s="1638">
        <f>paypay!H1126</f>
        <v>0</v>
      </c>
      <c r="M717" s="1638">
        <f>楽天!J1126</f>
        <v>0</v>
      </c>
      <c r="N717" s="1639">
        <f t="shared" si="6"/>
        <v>1621429</v>
      </c>
      <c r="O717" s="1611"/>
    </row>
    <row r="718" spans="1:15" ht="15.5">
      <c r="A718" s="1298"/>
      <c r="B718" s="1244">
        <v>46462</v>
      </c>
      <c r="C718" s="1248"/>
      <c r="D718" s="1248"/>
      <c r="E718" s="1618"/>
      <c r="F718" s="1618"/>
      <c r="G718" s="1618"/>
      <c r="H718" s="1619">
        <f t="shared" si="7"/>
        <v>0</v>
      </c>
      <c r="I718" s="1249">
        <f t="shared" si="8"/>
        <v>0</v>
      </c>
      <c r="J718" s="1249">
        <f>みずほ!J718</f>
        <v>701879</v>
      </c>
      <c r="K718" s="1249">
        <f>三井住友!I718</f>
        <v>919550</v>
      </c>
      <c r="L718" s="1638">
        <f>paypay!H1127</f>
        <v>0</v>
      </c>
      <c r="M718" s="1638">
        <f>楽天!J1127</f>
        <v>0</v>
      </c>
      <c r="N718" s="1639">
        <f t="shared" si="6"/>
        <v>1621429</v>
      </c>
      <c r="O718" s="1611"/>
    </row>
    <row r="719" spans="1:15" ht="15.5">
      <c r="A719" s="1298"/>
      <c r="B719" s="1244">
        <v>46463</v>
      </c>
      <c r="C719" s="1248"/>
      <c r="D719" s="1248"/>
      <c r="E719" s="1618"/>
      <c r="F719" s="1618"/>
      <c r="G719" s="1618"/>
      <c r="H719" s="1619">
        <f t="shared" si="7"/>
        <v>0</v>
      </c>
      <c r="I719" s="1249">
        <f t="shared" si="8"/>
        <v>0</v>
      </c>
      <c r="J719" s="1249">
        <f>みずほ!J719</f>
        <v>701879</v>
      </c>
      <c r="K719" s="1249">
        <f>三井住友!I719</f>
        <v>919550</v>
      </c>
      <c r="L719" s="1638">
        <f>paypay!H1128</f>
        <v>0</v>
      </c>
      <c r="M719" s="1638">
        <f>楽天!J1128</f>
        <v>0</v>
      </c>
      <c r="N719" s="1639">
        <f t="shared" si="6"/>
        <v>1621429</v>
      </c>
      <c r="O719" s="1611"/>
    </row>
    <row r="720" spans="1:15" ht="15.5">
      <c r="A720" s="1298"/>
      <c r="B720" s="1244">
        <v>46464</v>
      </c>
      <c r="C720" s="1248"/>
      <c r="D720" s="1248"/>
      <c r="E720" s="1618"/>
      <c r="F720" s="1618"/>
      <c r="G720" s="1618"/>
      <c r="H720" s="1619">
        <f t="shared" si="7"/>
        <v>0</v>
      </c>
      <c r="I720" s="1249">
        <f t="shared" si="8"/>
        <v>0</v>
      </c>
      <c r="J720" s="1249">
        <f>みずほ!J720</f>
        <v>701879</v>
      </c>
      <c r="K720" s="1249">
        <f>三井住友!I720</f>
        <v>919550</v>
      </c>
      <c r="L720" s="1638">
        <f>paypay!H1129</f>
        <v>0</v>
      </c>
      <c r="M720" s="1638">
        <f>楽天!J1129</f>
        <v>0</v>
      </c>
      <c r="N720" s="1639">
        <f t="shared" si="6"/>
        <v>1621429</v>
      </c>
      <c r="O720" s="1611"/>
    </row>
    <row r="721" spans="1:15" ht="15.5">
      <c r="A721" s="1298"/>
      <c r="B721" s="1244">
        <v>46465</v>
      </c>
      <c r="C721" s="1248"/>
      <c r="D721" s="1248"/>
      <c r="E721" s="1618"/>
      <c r="F721" s="1618"/>
      <c r="G721" s="1618"/>
      <c r="H721" s="1619">
        <f t="shared" si="7"/>
        <v>0</v>
      </c>
      <c r="I721" s="1249">
        <f t="shared" si="8"/>
        <v>0</v>
      </c>
      <c r="J721" s="1249">
        <f>みずほ!J721</f>
        <v>701879</v>
      </c>
      <c r="K721" s="1249">
        <f>三井住友!I721</f>
        <v>919550</v>
      </c>
      <c r="L721" s="1638">
        <f>paypay!H1130</f>
        <v>0</v>
      </c>
      <c r="M721" s="1638">
        <f>楽天!J1130</f>
        <v>0</v>
      </c>
      <c r="N721" s="1639">
        <f t="shared" si="6"/>
        <v>1621429</v>
      </c>
      <c r="O721" s="1611"/>
    </row>
    <row r="722" spans="1:15" ht="15.5">
      <c r="A722" s="1298"/>
      <c r="B722" s="1244">
        <v>46466</v>
      </c>
      <c r="C722" s="1248"/>
      <c r="D722" s="1248"/>
      <c r="E722" s="1618"/>
      <c r="F722" s="1618"/>
      <c r="G722" s="1618"/>
      <c r="H722" s="1619">
        <f t="shared" si="7"/>
        <v>0</v>
      </c>
      <c r="I722" s="1249">
        <f t="shared" si="8"/>
        <v>0</v>
      </c>
      <c r="J722" s="1249">
        <f>みずほ!J722</f>
        <v>701879</v>
      </c>
      <c r="K722" s="1249">
        <f>三井住友!I722</f>
        <v>919550</v>
      </c>
      <c r="L722" s="1638">
        <f>paypay!H1131</f>
        <v>0</v>
      </c>
      <c r="M722" s="1638">
        <f>楽天!J1131</f>
        <v>0</v>
      </c>
      <c r="N722" s="1639">
        <f t="shared" si="6"/>
        <v>1621429</v>
      </c>
      <c r="O722" s="1611"/>
    </row>
    <row r="723" spans="1:15" ht="15.5">
      <c r="A723" s="1298"/>
      <c r="B723" s="1244">
        <v>46467</v>
      </c>
      <c r="C723" s="1248"/>
      <c r="D723" s="1248"/>
      <c r="E723" s="1618"/>
      <c r="F723" s="1618"/>
      <c r="G723" s="1618"/>
      <c r="H723" s="1619">
        <f t="shared" si="7"/>
        <v>0</v>
      </c>
      <c r="I723" s="1249">
        <f t="shared" si="8"/>
        <v>0</v>
      </c>
      <c r="J723" s="1249">
        <f>みずほ!J723</f>
        <v>701879</v>
      </c>
      <c r="K723" s="1249">
        <f>三井住友!I723</f>
        <v>919550</v>
      </c>
      <c r="L723" s="1638">
        <f>paypay!H1132</f>
        <v>0</v>
      </c>
      <c r="M723" s="1638">
        <f>楽天!J1132</f>
        <v>0</v>
      </c>
      <c r="N723" s="1639">
        <f t="shared" si="6"/>
        <v>1621429</v>
      </c>
      <c r="O723" s="1611"/>
    </row>
    <row r="724" spans="1:15" ht="15.5">
      <c r="A724" s="1298"/>
      <c r="B724" s="1244">
        <v>46468</v>
      </c>
      <c r="C724" s="1248"/>
      <c r="D724" s="1248"/>
      <c r="E724" s="1618"/>
      <c r="F724" s="1618"/>
      <c r="G724" s="1618"/>
      <c r="H724" s="1619">
        <f t="shared" si="7"/>
        <v>0</v>
      </c>
      <c r="I724" s="1249">
        <f t="shared" si="8"/>
        <v>0</v>
      </c>
      <c r="J724" s="1249">
        <f>みずほ!J724</f>
        <v>701879</v>
      </c>
      <c r="K724" s="1249">
        <f>三井住友!I724</f>
        <v>919550</v>
      </c>
      <c r="L724" s="1638">
        <f>paypay!H1133</f>
        <v>0</v>
      </c>
      <c r="M724" s="1638">
        <f>楽天!J1133</f>
        <v>0</v>
      </c>
      <c r="N724" s="1639">
        <f t="shared" si="6"/>
        <v>1621429</v>
      </c>
      <c r="O724" s="1611"/>
    </row>
    <row r="725" spans="1:15" ht="15.5">
      <c r="A725" s="1298"/>
      <c r="B725" s="1244">
        <v>46469</v>
      </c>
      <c r="C725" s="1248"/>
      <c r="D725" s="1248"/>
      <c r="E725" s="1618"/>
      <c r="F725" s="1618"/>
      <c r="G725" s="1618"/>
      <c r="H725" s="1619">
        <f t="shared" si="7"/>
        <v>0</v>
      </c>
      <c r="I725" s="1249">
        <f t="shared" si="8"/>
        <v>0</v>
      </c>
      <c r="J725" s="1249">
        <f>みずほ!J725</f>
        <v>701879</v>
      </c>
      <c r="K725" s="1249">
        <f>三井住友!I725</f>
        <v>919550</v>
      </c>
      <c r="L725" s="1638">
        <f>paypay!H1134</f>
        <v>0</v>
      </c>
      <c r="M725" s="1638">
        <f>楽天!J1134</f>
        <v>0</v>
      </c>
      <c r="N725" s="1639">
        <f t="shared" si="6"/>
        <v>1621429</v>
      </c>
      <c r="O725" s="1611"/>
    </row>
    <row r="726" spans="1:15" ht="15.5">
      <c r="A726" s="1298"/>
      <c r="B726" s="1244">
        <v>46470</v>
      </c>
      <c r="C726" s="1248"/>
      <c r="D726" s="1248"/>
      <c r="E726" s="1618"/>
      <c r="F726" s="1618"/>
      <c r="G726" s="1618"/>
      <c r="H726" s="1619">
        <f t="shared" si="7"/>
        <v>0</v>
      </c>
      <c r="I726" s="1249">
        <f t="shared" si="8"/>
        <v>0</v>
      </c>
      <c r="J726" s="1249">
        <f>みずほ!J726</f>
        <v>701879</v>
      </c>
      <c r="K726" s="1249">
        <f>三井住友!I726</f>
        <v>919550</v>
      </c>
      <c r="L726" s="1638">
        <f>paypay!H1135</f>
        <v>0</v>
      </c>
      <c r="M726" s="1638">
        <f>楽天!J1135</f>
        <v>0</v>
      </c>
      <c r="N726" s="1639">
        <f t="shared" si="6"/>
        <v>1621429</v>
      </c>
      <c r="O726" s="1611"/>
    </row>
    <row r="727" spans="1:15" ht="15.5">
      <c r="A727" s="1298"/>
      <c r="B727" s="1244">
        <v>46471</v>
      </c>
      <c r="C727" s="1248"/>
      <c r="D727" s="1248"/>
      <c r="E727" s="1618"/>
      <c r="F727" s="1618"/>
      <c r="G727" s="1618"/>
      <c r="H727" s="1619">
        <f t="shared" si="7"/>
        <v>0</v>
      </c>
      <c r="I727" s="1249">
        <f t="shared" si="8"/>
        <v>0</v>
      </c>
      <c r="J727" s="1249">
        <f>みずほ!J727</f>
        <v>701879</v>
      </c>
      <c r="K727" s="1249">
        <f>三井住友!I727</f>
        <v>919550</v>
      </c>
      <c r="L727" s="1638">
        <f>paypay!H1136</f>
        <v>0</v>
      </c>
      <c r="M727" s="1638">
        <f>楽天!J1136</f>
        <v>0</v>
      </c>
      <c r="N727" s="1639">
        <f t="shared" si="6"/>
        <v>1621429</v>
      </c>
      <c r="O727" s="1611"/>
    </row>
    <row r="728" spans="1:15" ht="15.5">
      <c r="A728" s="1298"/>
      <c r="B728" s="1244">
        <v>46472</v>
      </c>
      <c r="C728" s="1248"/>
      <c r="D728" s="1248"/>
      <c r="E728" s="1618"/>
      <c r="F728" s="1618"/>
      <c r="G728" s="1618"/>
      <c r="H728" s="1619">
        <f t="shared" si="7"/>
        <v>0</v>
      </c>
      <c r="I728" s="1249">
        <f t="shared" si="8"/>
        <v>0</v>
      </c>
      <c r="J728" s="1249">
        <f>みずほ!J728</f>
        <v>691879</v>
      </c>
      <c r="K728" s="1249">
        <f>三井住友!I728</f>
        <v>919550</v>
      </c>
      <c r="L728" s="1638">
        <f>paypay!H1137</f>
        <v>0</v>
      </c>
      <c r="M728" s="1638">
        <f>楽天!J1137</f>
        <v>0</v>
      </c>
      <c r="N728" s="1639">
        <f t="shared" si="6"/>
        <v>1611429</v>
      </c>
      <c r="O728" s="1611"/>
    </row>
    <row r="729" spans="1:15" ht="15.5">
      <c r="A729" s="1298"/>
      <c r="B729" s="1244">
        <v>46473</v>
      </c>
      <c r="C729" s="1248"/>
      <c r="D729" s="1248"/>
      <c r="E729" s="1618"/>
      <c r="F729" s="1618"/>
      <c r="G729" s="1618"/>
      <c r="H729" s="1619">
        <f t="shared" si="7"/>
        <v>0</v>
      </c>
      <c r="I729" s="1249">
        <f t="shared" si="8"/>
        <v>0</v>
      </c>
      <c r="J729" s="1249">
        <f>みずほ!J729</f>
        <v>561892</v>
      </c>
      <c r="K729" s="1249">
        <f>三井住友!I729</f>
        <v>719550</v>
      </c>
      <c r="L729" s="1638">
        <f>paypay!H1138</f>
        <v>0</v>
      </c>
      <c r="M729" s="1638">
        <f>楽天!J1138</f>
        <v>0</v>
      </c>
      <c r="N729" s="1639">
        <f t="shared" si="6"/>
        <v>1281442</v>
      </c>
      <c r="O729" s="1611"/>
    </row>
    <row r="730" spans="1:15" ht="15.5">
      <c r="A730" s="1298"/>
      <c r="B730" s="1244">
        <v>46474</v>
      </c>
      <c r="C730" s="1248"/>
      <c r="D730" s="1248"/>
      <c r="E730" s="1618"/>
      <c r="F730" s="1618"/>
      <c r="G730" s="1618"/>
      <c r="H730" s="1619">
        <f t="shared" si="7"/>
        <v>0</v>
      </c>
      <c r="I730" s="1249">
        <f t="shared" si="8"/>
        <v>0</v>
      </c>
      <c r="J730" s="1249">
        <f>みずほ!J730</f>
        <v>561892</v>
      </c>
      <c r="K730" s="1249">
        <f>三井住友!I730</f>
        <v>719550</v>
      </c>
      <c r="L730" s="1638">
        <f>paypay!H1139</f>
        <v>0</v>
      </c>
      <c r="M730" s="1638">
        <f>楽天!J1139</f>
        <v>0</v>
      </c>
      <c r="N730" s="1639">
        <f t="shared" si="6"/>
        <v>1281442</v>
      </c>
      <c r="O730" s="1611"/>
    </row>
    <row r="731" spans="1:15" ht="15.5">
      <c r="A731" s="1298"/>
      <c r="B731" s="1244">
        <v>46475</v>
      </c>
      <c r="C731" s="1248"/>
      <c r="D731" s="1248"/>
      <c r="E731" s="1618"/>
      <c r="F731" s="1618"/>
      <c r="G731" s="1618"/>
      <c r="H731" s="1619">
        <f t="shared" si="7"/>
        <v>0</v>
      </c>
      <c r="I731" s="1249">
        <f t="shared" si="8"/>
        <v>0</v>
      </c>
      <c r="J731" s="1249">
        <f>みずほ!J731</f>
        <v>561892</v>
      </c>
      <c r="K731" s="1249">
        <f>三井住友!I731</f>
        <v>719550</v>
      </c>
      <c r="L731" s="1638">
        <f>paypay!H1140</f>
        <v>0</v>
      </c>
      <c r="M731" s="1638">
        <f>楽天!J1140</f>
        <v>0</v>
      </c>
      <c r="N731" s="1639">
        <f t="shared" si="6"/>
        <v>1281442</v>
      </c>
      <c r="O731" s="1611"/>
    </row>
    <row r="732" spans="1:15" ht="15.5">
      <c r="A732" s="1298"/>
      <c r="B732" s="1244">
        <v>46476</v>
      </c>
      <c r="C732" s="1248"/>
      <c r="D732" s="1248"/>
      <c r="E732" s="1618"/>
      <c r="F732" s="1618"/>
      <c r="G732" s="1618"/>
      <c r="H732" s="1619">
        <f t="shared" si="7"/>
        <v>0</v>
      </c>
      <c r="I732" s="1249">
        <f t="shared" si="8"/>
        <v>0</v>
      </c>
      <c r="J732" s="1249">
        <f>みずほ!J732</f>
        <v>561892</v>
      </c>
      <c r="K732" s="1249">
        <f>三井住友!I732</f>
        <v>719550</v>
      </c>
      <c r="L732" s="1638">
        <f>paypay!H1141</f>
        <v>0</v>
      </c>
      <c r="M732" s="1638">
        <f>楽天!J1141</f>
        <v>0</v>
      </c>
      <c r="N732" s="1639">
        <f t="shared" si="6"/>
        <v>1281442</v>
      </c>
      <c r="O732" s="1611"/>
    </row>
    <row r="733" spans="1:15" ht="15.5">
      <c r="A733" s="1298"/>
      <c r="B733" s="1244">
        <v>46477</v>
      </c>
      <c r="C733" s="1248"/>
      <c r="D733" s="1248"/>
      <c r="E733" s="1618"/>
      <c r="F733" s="1618"/>
      <c r="G733" s="1618"/>
      <c r="H733" s="1619">
        <f t="shared" si="7"/>
        <v>0</v>
      </c>
      <c r="I733" s="1249">
        <f t="shared" si="8"/>
        <v>0</v>
      </c>
      <c r="J733" s="1249">
        <f>みずほ!J733</f>
        <v>561892</v>
      </c>
      <c r="K733" s="1249">
        <f>三井住友!I733</f>
        <v>719550</v>
      </c>
      <c r="L733" s="1638">
        <f>paypay!H1142</f>
        <v>0</v>
      </c>
      <c r="M733" s="1638">
        <f>楽天!J1142</f>
        <v>0</v>
      </c>
      <c r="N733" s="1639">
        <f t="shared" si="6"/>
        <v>1281442</v>
      </c>
      <c r="O733" s="1611"/>
    </row>
    <row r="734" spans="1:15" ht="15.5">
      <c r="A734" s="1298"/>
      <c r="B734" s="1244">
        <v>46478</v>
      </c>
      <c r="C734" s="1248"/>
      <c r="D734" s="1248"/>
      <c r="E734" s="1618"/>
      <c r="F734" s="1618"/>
      <c r="G734" s="1618"/>
      <c r="H734" s="1619">
        <f t="shared" si="7"/>
        <v>0</v>
      </c>
      <c r="I734" s="1249">
        <f t="shared" si="8"/>
        <v>0</v>
      </c>
      <c r="J734" s="1249">
        <f>みずほ!J734</f>
        <v>561892</v>
      </c>
      <c r="K734" s="1249">
        <f>三井住友!I734</f>
        <v>719550</v>
      </c>
      <c r="L734" s="1638">
        <f>paypay!H1143</f>
        <v>0</v>
      </c>
      <c r="M734" s="1638">
        <f>楽天!J1143</f>
        <v>0</v>
      </c>
      <c r="N734" s="1639">
        <f t="shared" si="6"/>
        <v>1281442</v>
      </c>
      <c r="O734" s="1611"/>
    </row>
    <row r="735" spans="1:15" ht="15.5">
      <c r="A735" s="1298"/>
      <c r="B735" s="1244">
        <v>46479</v>
      </c>
      <c r="C735" s="1248"/>
      <c r="D735" s="1248"/>
      <c r="E735" s="1618"/>
      <c r="F735" s="1618"/>
      <c r="G735" s="1618"/>
      <c r="H735" s="1619">
        <f t="shared" si="7"/>
        <v>0</v>
      </c>
      <c r="I735" s="1249">
        <f t="shared" si="8"/>
        <v>0</v>
      </c>
      <c r="J735" s="1249">
        <f>みずほ!J735</f>
        <v>561892</v>
      </c>
      <c r="K735" s="1249">
        <f>三井住友!I735</f>
        <v>719550</v>
      </c>
      <c r="L735" s="1638">
        <f>paypay!H1144</f>
        <v>0</v>
      </c>
      <c r="M735" s="1638">
        <f>楽天!J1144</f>
        <v>0</v>
      </c>
      <c r="N735" s="1639">
        <f t="shared" si="6"/>
        <v>1281442</v>
      </c>
      <c r="O735" s="1611"/>
    </row>
    <row r="736" spans="1:15" ht="15.5">
      <c r="A736" s="1298"/>
      <c r="B736" s="1244">
        <v>46480</v>
      </c>
      <c r="C736" s="1248"/>
      <c r="D736" s="1248"/>
      <c r="E736" s="1618"/>
      <c r="F736" s="1618"/>
      <c r="G736" s="1618"/>
      <c r="H736" s="1619">
        <f t="shared" si="7"/>
        <v>0</v>
      </c>
      <c r="I736" s="1249">
        <f t="shared" si="8"/>
        <v>0</v>
      </c>
      <c r="J736" s="1249">
        <f>みずほ!J736</f>
        <v>561892</v>
      </c>
      <c r="K736" s="1249">
        <f>三井住友!I736</f>
        <v>719550</v>
      </c>
      <c r="L736" s="1638">
        <f>paypay!H1145</f>
        <v>0</v>
      </c>
      <c r="M736" s="1638">
        <f>楽天!J1145</f>
        <v>0</v>
      </c>
      <c r="N736" s="1639">
        <f t="shared" si="6"/>
        <v>1281442</v>
      </c>
      <c r="O736" s="1611"/>
    </row>
    <row r="737" spans="1:15" ht="15.5">
      <c r="A737" s="1298"/>
      <c r="B737" s="1244">
        <v>46481</v>
      </c>
      <c r="C737" s="1248"/>
      <c r="D737" s="1248"/>
      <c r="E737" s="1618"/>
      <c r="F737" s="1618"/>
      <c r="G737" s="1618"/>
      <c r="H737" s="1619">
        <f t="shared" si="7"/>
        <v>0</v>
      </c>
      <c r="I737" s="1249">
        <f t="shared" si="8"/>
        <v>0</v>
      </c>
      <c r="J737" s="1249">
        <f>みずほ!J737</f>
        <v>561892</v>
      </c>
      <c r="K737" s="1249">
        <f>三井住友!I737</f>
        <v>719550</v>
      </c>
      <c r="L737" s="1638">
        <f>paypay!H1146</f>
        <v>0</v>
      </c>
      <c r="M737" s="1638">
        <f>楽天!J1146</f>
        <v>0</v>
      </c>
      <c r="N737" s="1639">
        <f t="shared" si="6"/>
        <v>1281442</v>
      </c>
      <c r="O737" s="1611"/>
    </row>
    <row r="738" spans="1:15" ht="15.5">
      <c r="A738" s="1298"/>
      <c r="B738" s="1244">
        <v>46482</v>
      </c>
      <c r="C738" s="1248"/>
      <c r="D738" s="1248"/>
      <c r="E738" s="1618"/>
      <c r="F738" s="1618"/>
      <c r="G738" s="1618"/>
      <c r="H738" s="1619">
        <f t="shared" si="7"/>
        <v>0</v>
      </c>
      <c r="I738" s="1249">
        <f t="shared" si="8"/>
        <v>0</v>
      </c>
      <c r="J738" s="1249">
        <f>みずほ!J738</f>
        <v>561892</v>
      </c>
      <c r="K738" s="1249">
        <f>三井住友!I738</f>
        <v>719550</v>
      </c>
      <c r="L738" s="1638">
        <f>paypay!H1147</f>
        <v>0</v>
      </c>
      <c r="M738" s="1638">
        <f>楽天!J1147</f>
        <v>0</v>
      </c>
      <c r="N738" s="1639">
        <f t="shared" si="6"/>
        <v>1281442</v>
      </c>
      <c r="O738" s="1611"/>
    </row>
    <row r="739" spans="1:15" ht="15.5">
      <c r="A739" s="1298"/>
      <c r="B739" s="1244">
        <v>46483</v>
      </c>
      <c r="C739" s="1248"/>
      <c r="D739" s="1248"/>
      <c r="E739" s="1618"/>
      <c r="F739" s="1618"/>
      <c r="G739" s="1618"/>
      <c r="H739" s="1619">
        <f t="shared" si="7"/>
        <v>0</v>
      </c>
      <c r="I739" s="1249">
        <f t="shared" si="8"/>
        <v>0</v>
      </c>
      <c r="J739" s="1249">
        <f>みずほ!J739</f>
        <v>561892</v>
      </c>
      <c r="K739" s="1249">
        <f>三井住友!I739</f>
        <v>719550</v>
      </c>
      <c r="L739" s="1638">
        <f>paypay!H1148</f>
        <v>0</v>
      </c>
      <c r="M739" s="1638">
        <f>楽天!J1148</f>
        <v>0</v>
      </c>
      <c r="N739" s="1639">
        <f t="shared" si="6"/>
        <v>1281442</v>
      </c>
      <c r="O739" s="1611"/>
    </row>
    <row r="740" spans="1:15" ht="15.5">
      <c r="A740" s="1298"/>
      <c r="B740" s="1244">
        <v>46484</v>
      </c>
      <c r="C740" s="1248"/>
      <c r="D740" s="1248"/>
      <c r="E740" s="1618"/>
      <c r="F740" s="1618"/>
      <c r="G740" s="1618"/>
      <c r="H740" s="1619">
        <f t="shared" si="7"/>
        <v>0</v>
      </c>
      <c r="I740" s="1249">
        <f t="shared" si="8"/>
        <v>0</v>
      </c>
      <c r="J740" s="1249">
        <f>みずほ!J740</f>
        <v>561892</v>
      </c>
      <c r="K740" s="1249">
        <f>三井住友!I740</f>
        <v>719550</v>
      </c>
      <c r="L740" s="1638">
        <f>paypay!H1149</f>
        <v>0</v>
      </c>
      <c r="M740" s="1638">
        <f>楽天!J1149</f>
        <v>0</v>
      </c>
      <c r="N740" s="1639">
        <f t="shared" si="6"/>
        <v>1281442</v>
      </c>
      <c r="O740" s="1611"/>
    </row>
    <row r="741" spans="1:15" ht="15.5">
      <c r="A741" s="1298"/>
      <c r="B741" s="1244">
        <v>46485</v>
      </c>
      <c r="C741" s="1248"/>
      <c r="D741" s="1248"/>
      <c r="E741" s="1618"/>
      <c r="F741" s="1618"/>
      <c r="G741" s="1618"/>
      <c r="H741" s="1619">
        <f t="shared" si="7"/>
        <v>0</v>
      </c>
      <c r="I741" s="1249">
        <f t="shared" si="8"/>
        <v>0</v>
      </c>
      <c r="J741" s="1249">
        <f>みずほ!J741</f>
        <v>561892</v>
      </c>
      <c r="K741" s="1249">
        <f>三井住友!I741</f>
        <v>719550</v>
      </c>
      <c r="L741" s="1638">
        <f>paypay!H1150</f>
        <v>0</v>
      </c>
      <c r="M741" s="1638">
        <f>楽天!J1150</f>
        <v>0</v>
      </c>
      <c r="N741" s="1639">
        <f t="shared" si="6"/>
        <v>1281442</v>
      </c>
      <c r="O741" s="1611"/>
    </row>
    <row r="742" spans="1:15" ht="15.5">
      <c r="A742" s="1298"/>
      <c r="B742" s="1244">
        <v>46486</v>
      </c>
      <c r="C742" s="1248"/>
      <c r="D742" s="1248"/>
      <c r="E742" s="1618"/>
      <c r="F742" s="1618"/>
      <c r="G742" s="1618"/>
      <c r="H742" s="1619">
        <f t="shared" si="7"/>
        <v>0</v>
      </c>
      <c r="I742" s="1249">
        <f t="shared" si="8"/>
        <v>0</v>
      </c>
      <c r="J742" s="1249">
        <f>みずほ!J742</f>
        <v>561892</v>
      </c>
      <c r="K742" s="1249">
        <f>三井住友!I742</f>
        <v>719550</v>
      </c>
      <c r="L742" s="1638">
        <f>paypay!H1151</f>
        <v>0</v>
      </c>
      <c r="M742" s="1638">
        <f>楽天!J1151</f>
        <v>0</v>
      </c>
      <c r="N742" s="1639">
        <f t="shared" si="6"/>
        <v>1281442</v>
      </c>
      <c r="O742" s="1611"/>
    </row>
    <row r="743" spans="1:15" ht="15.5">
      <c r="A743" s="1298"/>
      <c r="B743" s="1244">
        <v>46487</v>
      </c>
      <c r="C743" s="1248"/>
      <c r="D743" s="1248"/>
      <c r="E743" s="1618"/>
      <c r="F743" s="1618"/>
      <c r="G743" s="1618"/>
      <c r="H743" s="1619">
        <f t="shared" si="7"/>
        <v>0</v>
      </c>
      <c r="I743" s="1249">
        <f t="shared" si="8"/>
        <v>0</v>
      </c>
      <c r="J743" s="1249">
        <f>みずほ!J743</f>
        <v>561892</v>
      </c>
      <c r="K743" s="1249">
        <f>三井住友!I743</f>
        <v>719550</v>
      </c>
      <c r="L743" s="1638">
        <f>paypay!H1152</f>
        <v>0</v>
      </c>
      <c r="M743" s="1638">
        <f>楽天!J1152</f>
        <v>0</v>
      </c>
      <c r="N743" s="1639">
        <f t="shared" si="6"/>
        <v>1281442</v>
      </c>
      <c r="O743" s="1611"/>
    </row>
    <row r="744" spans="1:15" ht="15.5">
      <c r="A744" s="1298"/>
      <c r="B744" s="1244">
        <v>46488</v>
      </c>
      <c r="C744" s="1248"/>
      <c r="D744" s="1248"/>
      <c r="E744" s="1618"/>
      <c r="F744" s="1618"/>
      <c r="G744" s="1618"/>
      <c r="H744" s="1619">
        <f t="shared" si="7"/>
        <v>0</v>
      </c>
      <c r="I744" s="1249">
        <f t="shared" si="8"/>
        <v>0</v>
      </c>
      <c r="J744" s="1249">
        <f>みずほ!J744</f>
        <v>561892</v>
      </c>
      <c r="K744" s="1249">
        <f>三井住友!I744</f>
        <v>719550</v>
      </c>
      <c r="L744" s="1638">
        <f>paypay!H1153</f>
        <v>0</v>
      </c>
      <c r="M744" s="1638">
        <f>楽天!J1153</f>
        <v>0</v>
      </c>
      <c r="N744" s="1639">
        <f t="shared" si="6"/>
        <v>1281442</v>
      </c>
      <c r="O744" s="1611"/>
    </row>
    <row r="745" spans="1:15" ht="15.5">
      <c r="A745" s="1298"/>
      <c r="B745" s="1244">
        <v>46489</v>
      </c>
      <c r="C745" s="1248"/>
      <c r="D745" s="1248"/>
      <c r="E745" s="1618"/>
      <c r="F745" s="1618"/>
      <c r="G745" s="1618"/>
      <c r="H745" s="1619">
        <f t="shared" si="7"/>
        <v>0</v>
      </c>
      <c r="I745" s="1249">
        <f t="shared" si="8"/>
        <v>0</v>
      </c>
      <c r="J745" s="1249">
        <f>みずほ!J745</f>
        <v>561892</v>
      </c>
      <c r="K745" s="1249">
        <f>三井住友!I745</f>
        <v>719550</v>
      </c>
      <c r="L745" s="1638">
        <f>paypay!H1154</f>
        <v>0</v>
      </c>
      <c r="M745" s="1638">
        <f>楽天!J1154</f>
        <v>0</v>
      </c>
      <c r="N745" s="1639">
        <f t="shared" si="6"/>
        <v>1281442</v>
      </c>
      <c r="O745" s="1611"/>
    </row>
    <row r="746" spans="1:15" ht="15.5">
      <c r="A746" s="1298"/>
      <c r="B746" s="1244">
        <v>46490</v>
      </c>
      <c r="C746" s="1248"/>
      <c r="D746" s="1248"/>
      <c r="E746" s="1618"/>
      <c r="F746" s="1618"/>
      <c r="G746" s="1618"/>
      <c r="H746" s="1619">
        <f t="shared" si="7"/>
        <v>0</v>
      </c>
      <c r="I746" s="1249">
        <f t="shared" si="8"/>
        <v>0</v>
      </c>
      <c r="J746" s="1249">
        <f>みずほ!J746</f>
        <v>561892</v>
      </c>
      <c r="K746" s="1249">
        <f>三井住友!I746</f>
        <v>719550</v>
      </c>
      <c r="L746" s="1638">
        <f>paypay!H1155</f>
        <v>0</v>
      </c>
      <c r="M746" s="1638">
        <f>楽天!J1155</f>
        <v>0</v>
      </c>
      <c r="N746" s="1639">
        <f t="shared" si="6"/>
        <v>1281442</v>
      </c>
      <c r="O746" s="1611"/>
    </row>
    <row r="747" spans="1:15" ht="15.5">
      <c r="A747" s="1298"/>
      <c r="B747" s="1244">
        <v>46491</v>
      </c>
      <c r="C747" s="1248"/>
      <c r="D747" s="1248"/>
      <c r="E747" s="1618"/>
      <c r="F747" s="1618"/>
      <c r="G747" s="1618"/>
      <c r="H747" s="1619">
        <f t="shared" si="7"/>
        <v>0</v>
      </c>
      <c r="I747" s="1249">
        <f t="shared" si="8"/>
        <v>0</v>
      </c>
      <c r="J747" s="1249">
        <f>みずほ!J747</f>
        <v>561892</v>
      </c>
      <c r="K747" s="1249">
        <f>三井住友!I747</f>
        <v>719550</v>
      </c>
      <c r="L747" s="1638">
        <f>paypay!H1156</f>
        <v>0</v>
      </c>
      <c r="M747" s="1638">
        <f>楽天!J1156</f>
        <v>0</v>
      </c>
      <c r="N747" s="1639">
        <f t="shared" si="6"/>
        <v>1281442</v>
      </c>
      <c r="O747" s="1611"/>
    </row>
    <row r="748" spans="1:15" ht="15.5">
      <c r="A748" s="1298"/>
      <c r="B748" s="1244">
        <v>46492</v>
      </c>
      <c r="C748" s="1248"/>
      <c r="D748" s="1248"/>
      <c r="E748" s="1618"/>
      <c r="F748" s="1618"/>
      <c r="G748" s="1618"/>
      <c r="H748" s="1619">
        <f t="shared" si="7"/>
        <v>0</v>
      </c>
      <c r="I748" s="1249">
        <f t="shared" si="8"/>
        <v>0</v>
      </c>
      <c r="J748" s="1249">
        <f>みずほ!J748</f>
        <v>721782</v>
      </c>
      <c r="K748" s="1249">
        <f>三井住友!I748</f>
        <v>1019550</v>
      </c>
      <c r="L748" s="1638">
        <f>paypay!H1157</f>
        <v>0</v>
      </c>
      <c r="M748" s="1638">
        <f>楽天!J1157</f>
        <v>0</v>
      </c>
      <c r="N748" s="1639">
        <f t="shared" si="6"/>
        <v>1741332</v>
      </c>
      <c r="O748" s="1611"/>
    </row>
    <row r="749" spans="1:15" ht="15.5">
      <c r="A749" s="1298"/>
      <c r="B749" s="1244">
        <v>46493</v>
      </c>
      <c r="C749" s="1248"/>
      <c r="D749" s="1248"/>
      <c r="E749" s="1618"/>
      <c r="F749" s="1618"/>
      <c r="G749" s="1618"/>
      <c r="H749" s="1619">
        <f t="shared" si="7"/>
        <v>0</v>
      </c>
      <c r="I749" s="1249">
        <f t="shared" si="8"/>
        <v>0</v>
      </c>
      <c r="J749" s="1249">
        <f>みずほ!J749</f>
        <v>721782</v>
      </c>
      <c r="K749" s="1249">
        <f>三井住友!I749</f>
        <v>1019550</v>
      </c>
      <c r="L749" s="1638">
        <f>paypay!H1158</f>
        <v>0</v>
      </c>
      <c r="M749" s="1638">
        <f>楽天!J1158</f>
        <v>0</v>
      </c>
      <c r="N749" s="1639">
        <f t="shared" si="6"/>
        <v>1741332</v>
      </c>
      <c r="O749" s="1611"/>
    </row>
    <row r="750" spans="1:15" ht="15.5">
      <c r="A750" s="1298"/>
      <c r="B750" s="1244">
        <v>46494</v>
      </c>
      <c r="C750" s="1248"/>
      <c r="D750" s="1248"/>
      <c r="E750" s="1618"/>
      <c r="F750" s="1618"/>
      <c r="G750" s="1618"/>
      <c r="H750" s="1619">
        <f t="shared" si="7"/>
        <v>0</v>
      </c>
      <c r="I750" s="1249">
        <f t="shared" si="8"/>
        <v>0</v>
      </c>
      <c r="J750" s="1249">
        <f>みずほ!J750</f>
        <v>721782</v>
      </c>
      <c r="K750" s="1249">
        <f>三井住友!I750</f>
        <v>1019550</v>
      </c>
      <c r="L750" s="1638">
        <f>paypay!H1159</f>
        <v>0</v>
      </c>
      <c r="M750" s="1638">
        <f>楽天!J1159</f>
        <v>0</v>
      </c>
      <c r="N750" s="1639">
        <f t="shared" si="6"/>
        <v>1741332</v>
      </c>
      <c r="O750" s="1611"/>
    </row>
    <row r="751" spans="1:15" ht="15.5">
      <c r="A751" s="1298"/>
      <c r="B751" s="1244">
        <v>46495</v>
      </c>
      <c r="C751" s="1248"/>
      <c r="D751" s="1248"/>
      <c r="E751" s="1618"/>
      <c r="F751" s="1618"/>
      <c r="G751" s="1618"/>
      <c r="H751" s="1619">
        <f t="shared" si="7"/>
        <v>0</v>
      </c>
      <c r="I751" s="1249">
        <f t="shared" si="8"/>
        <v>0</v>
      </c>
      <c r="J751" s="1249">
        <f>みずほ!J751</f>
        <v>721782</v>
      </c>
      <c r="K751" s="1249">
        <f>三井住友!I751</f>
        <v>1019550</v>
      </c>
      <c r="L751" s="1638">
        <f>paypay!H1160</f>
        <v>0</v>
      </c>
      <c r="M751" s="1638">
        <f>楽天!J1160</f>
        <v>0</v>
      </c>
      <c r="N751" s="1639">
        <f t="shared" si="6"/>
        <v>1741332</v>
      </c>
      <c r="O751" s="1611"/>
    </row>
    <row r="752" spans="1:15" ht="15.5">
      <c r="A752" s="1298"/>
      <c r="B752" s="1244">
        <v>46496</v>
      </c>
      <c r="C752" s="1248"/>
      <c r="D752" s="1248"/>
      <c r="E752" s="1618"/>
      <c r="F752" s="1618"/>
      <c r="G752" s="1618"/>
      <c r="H752" s="1619">
        <f t="shared" si="7"/>
        <v>0</v>
      </c>
      <c r="I752" s="1249">
        <f t="shared" si="8"/>
        <v>0</v>
      </c>
      <c r="J752" s="1249">
        <f>みずほ!J752</f>
        <v>721782</v>
      </c>
      <c r="K752" s="1249">
        <f>三井住友!I752</f>
        <v>1019550</v>
      </c>
      <c r="L752" s="1638">
        <f>paypay!H1161</f>
        <v>0</v>
      </c>
      <c r="M752" s="1638">
        <f>楽天!J1161</f>
        <v>0</v>
      </c>
      <c r="N752" s="1639">
        <f t="shared" si="6"/>
        <v>1741332</v>
      </c>
      <c r="O752" s="1611"/>
    </row>
    <row r="753" spans="1:15" ht="15.5">
      <c r="A753" s="1298"/>
      <c r="B753" s="1244">
        <v>46497</v>
      </c>
      <c r="C753" s="1248"/>
      <c r="D753" s="1248"/>
      <c r="E753" s="1618"/>
      <c r="F753" s="1618"/>
      <c r="G753" s="1618"/>
      <c r="H753" s="1619">
        <f t="shared" si="7"/>
        <v>0</v>
      </c>
      <c r="I753" s="1249">
        <f t="shared" si="8"/>
        <v>0</v>
      </c>
      <c r="J753" s="1249">
        <f>みずほ!J753</f>
        <v>721782</v>
      </c>
      <c r="K753" s="1249">
        <f>三井住友!I753</f>
        <v>1019550</v>
      </c>
      <c r="L753" s="1638">
        <f>paypay!H1162</f>
        <v>0</v>
      </c>
      <c r="M753" s="1638">
        <f>楽天!J1162</f>
        <v>0</v>
      </c>
      <c r="N753" s="1639">
        <f t="shared" si="6"/>
        <v>1741332</v>
      </c>
      <c r="O753" s="1611"/>
    </row>
    <row r="754" spans="1:15" ht="15.5">
      <c r="A754" s="1298"/>
      <c r="B754" s="1244">
        <v>46498</v>
      </c>
      <c r="C754" s="1248"/>
      <c r="D754" s="1248"/>
      <c r="E754" s="1618"/>
      <c r="F754" s="1618"/>
      <c r="G754" s="1618"/>
      <c r="H754" s="1619">
        <f t="shared" si="7"/>
        <v>0</v>
      </c>
      <c r="I754" s="1249">
        <f t="shared" si="8"/>
        <v>0</v>
      </c>
      <c r="J754" s="1249">
        <f>みずほ!J754</f>
        <v>721782</v>
      </c>
      <c r="K754" s="1249">
        <f>三井住友!I754</f>
        <v>1019550</v>
      </c>
      <c r="L754" s="1638">
        <f>paypay!H1163</f>
        <v>0</v>
      </c>
      <c r="M754" s="1638">
        <f>楽天!J1163</f>
        <v>0</v>
      </c>
      <c r="N754" s="1639">
        <f t="shared" si="6"/>
        <v>1741332</v>
      </c>
      <c r="O754" s="1611"/>
    </row>
    <row r="755" spans="1:15" ht="15.5">
      <c r="A755" s="1298"/>
      <c r="B755" s="1244">
        <v>46499</v>
      </c>
      <c r="C755" s="1248"/>
      <c r="D755" s="1248"/>
      <c r="E755" s="1618"/>
      <c r="F755" s="1618"/>
      <c r="G755" s="1618"/>
      <c r="H755" s="1619">
        <f t="shared" si="7"/>
        <v>0</v>
      </c>
      <c r="I755" s="1249">
        <f t="shared" si="8"/>
        <v>0</v>
      </c>
      <c r="J755" s="1249">
        <f>みずほ!J755</f>
        <v>721782</v>
      </c>
      <c r="K755" s="1249">
        <f>三井住友!I755</f>
        <v>1019550</v>
      </c>
      <c r="L755" s="1638">
        <f>paypay!H1164</f>
        <v>0</v>
      </c>
      <c r="M755" s="1638">
        <f>楽天!J1164</f>
        <v>0</v>
      </c>
      <c r="N755" s="1639">
        <f t="shared" si="6"/>
        <v>1741332</v>
      </c>
      <c r="O755" s="1611"/>
    </row>
    <row r="756" spans="1:15" ht="15.5">
      <c r="A756" s="1298"/>
      <c r="B756" s="1244">
        <v>46500</v>
      </c>
      <c r="C756" s="1248"/>
      <c r="D756" s="1248"/>
      <c r="E756" s="1618"/>
      <c r="F756" s="1618"/>
      <c r="G756" s="1618"/>
      <c r="H756" s="1619">
        <f t="shared" si="7"/>
        <v>0</v>
      </c>
      <c r="I756" s="1249">
        <f t="shared" si="8"/>
        <v>0</v>
      </c>
      <c r="J756" s="1249">
        <f>みずほ!J756</f>
        <v>721782</v>
      </c>
      <c r="K756" s="1249">
        <f>三井住友!I756</f>
        <v>1019550</v>
      </c>
      <c r="L756" s="1638">
        <f>paypay!H1165</f>
        <v>0</v>
      </c>
      <c r="M756" s="1638">
        <f>楽天!J1165</f>
        <v>0</v>
      </c>
      <c r="N756" s="1639">
        <f t="shared" si="6"/>
        <v>1741332</v>
      </c>
      <c r="O756" s="1611"/>
    </row>
    <row r="757" spans="1:15" ht="15.5">
      <c r="A757" s="1298"/>
      <c r="B757" s="1244">
        <v>46501</v>
      </c>
      <c r="C757" s="1248"/>
      <c r="D757" s="1248"/>
      <c r="E757" s="1618"/>
      <c r="F757" s="1618"/>
      <c r="G757" s="1618"/>
      <c r="H757" s="1619">
        <f t="shared" si="7"/>
        <v>0</v>
      </c>
      <c r="I757" s="1249">
        <f t="shared" si="8"/>
        <v>0</v>
      </c>
      <c r="J757" s="1249">
        <f>みずほ!J757</f>
        <v>721782</v>
      </c>
      <c r="K757" s="1249">
        <f>三井住友!I757</f>
        <v>1019550</v>
      </c>
      <c r="L757" s="1638">
        <f>paypay!H1166</f>
        <v>0</v>
      </c>
      <c r="M757" s="1638">
        <f>楽天!J1166</f>
        <v>0</v>
      </c>
      <c r="N757" s="1639">
        <f t="shared" si="6"/>
        <v>1741332</v>
      </c>
      <c r="O757" s="1611"/>
    </row>
    <row r="758" spans="1:15" ht="15.5">
      <c r="A758" s="1298"/>
      <c r="B758" s="1244">
        <v>46502</v>
      </c>
      <c r="C758" s="1248"/>
      <c r="D758" s="1248"/>
      <c r="E758" s="1618"/>
      <c r="F758" s="1618"/>
      <c r="G758" s="1618"/>
      <c r="H758" s="1619">
        <f t="shared" si="7"/>
        <v>0</v>
      </c>
      <c r="I758" s="1249">
        <f t="shared" si="8"/>
        <v>0</v>
      </c>
      <c r="J758" s="1249">
        <f>みずほ!J758</f>
        <v>721782</v>
      </c>
      <c r="K758" s="1249">
        <f>三井住友!I758</f>
        <v>1019550</v>
      </c>
      <c r="L758" s="1638">
        <f>paypay!H1167</f>
        <v>0</v>
      </c>
      <c r="M758" s="1638">
        <f>楽天!J1167</f>
        <v>0</v>
      </c>
      <c r="N758" s="1639">
        <f t="shared" ref="N758:N1000" si="9">SUM(I758:M758)</f>
        <v>1741332</v>
      </c>
      <c r="O758" s="1611"/>
    </row>
    <row r="759" spans="1:15" ht="15.5">
      <c r="A759" s="1298"/>
      <c r="B759" s="1244">
        <v>46503</v>
      </c>
      <c r="C759" s="1248"/>
      <c r="D759" s="1248"/>
      <c r="E759" s="1618"/>
      <c r="F759" s="1618"/>
      <c r="G759" s="1618"/>
      <c r="H759" s="1619">
        <f t="shared" si="7"/>
        <v>0</v>
      </c>
      <c r="I759" s="1249">
        <f t="shared" si="8"/>
        <v>0</v>
      </c>
      <c r="J759" s="1249">
        <f>みずほ!J759</f>
        <v>711782</v>
      </c>
      <c r="K759" s="1249">
        <f>三井住友!I759</f>
        <v>1019550</v>
      </c>
      <c r="L759" s="1638">
        <f>paypay!H1168</f>
        <v>0</v>
      </c>
      <c r="M759" s="1638">
        <f>楽天!J1168</f>
        <v>0</v>
      </c>
      <c r="N759" s="1639">
        <f t="shared" si="9"/>
        <v>1731332</v>
      </c>
      <c r="O759" s="1611"/>
    </row>
    <row r="760" spans="1:15" ht="15.5">
      <c r="A760" s="1298"/>
      <c r="B760" s="1244">
        <v>46504</v>
      </c>
      <c r="C760" s="1248"/>
      <c r="D760" s="1248"/>
      <c r="E760" s="1618"/>
      <c r="F760" s="1618"/>
      <c r="G760" s="1618"/>
      <c r="H760" s="1619">
        <f t="shared" si="7"/>
        <v>0</v>
      </c>
      <c r="I760" s="1249">
        <f t="shared" si="8"/>
        <v>0</v>
      </c>
      <c r="J760" s="1249">
        <f>みずほ!J760</f>
        <v>581795</v>
      </c>
      <c r="K760" s="1249">
        <f>三井住友!I760</f>
        <v>819550</v>
      </c>
      <c r="L760" s="1638">
        <f>paypay!H1169</f>
        <v>0</v>
      </c>
      <c r="M760" s="1638">
        <f>楽天!J1169</f>
        <v>0</v>
      </c>
      <c r="N760" s="1639">
        <f t="shared" si="9"/>
        <v>1401345</v>
      </c>
      <c r="O760" s="1611"/>
    </row>
    <row r="761" spans="1:15" ht="15.5">
      <c r="A761" s="1298"/>
      <c r="B761" s="1244">
        <v>46505</v>
      </c>
      <c r="C761" s="1248"/>
      <c r="D761" s="1248"/>
      <c r="E761" s="1618"/>
      <c r="F761" s="1618"/>
      <c r="G761" s="1618"/>
      <c r="H761" s="1619">
        <f t="shared" si="7"/>
        <v>0</v>
      </c>
      <c r="I761" s="1249">
        <f t="shared" si="8"/>
        <v>0</v>
      </c>
      <c r="J761" s="1249">
        <f>みずほ!J761</f>
        <v>581795</v>
      </c>
      <c r="K761" s="1249">
        <f>三井住友!I761</f>
        <v>819550</v>
      </c>
      <c r="L761" s="1638">
        <f>paypay!H1170</f>
        <v>0</v>
      </c>
      <c r="M761" s="1638">
        <f>楽天!J1170</f>
        <v>0</v>
      </c>
      <c r="N761" s="1639">
        <f t="shared" si="9"/>
        <v>1401345</v>
      </c>
      <c r="O761" s="1611"/>
    </row>
    <row r="762" spans="1:15" ht="15.5">
      <c r="A762" s="1298"/>
      <c r="B762" s="1244">
        <v>46506</v>
      </c>
      <c r="C762" s="1248"/>
      <c r="D762" s="1248"/>
      <c r="E762" s="1618"/>
      <c r="F762" s="1618"/>
      <c r="G762" s="1618"/>
      <c r="H762" s="1619">
        <f t="shared" si="7"/>
        <v>0</v>
      </c>
      <c r="I762" s="1249">
        <f t="shared" si="8"/>
        <v>0</v>
      </c>
      <c r="J762" s="1249">
        <f>みずほ!J762</f>
        <v>581795</v>
      </c>
      <c r="K762" s="1249">
        <f>三井住友!I762</f>
        <v>819550</v>
      </c>
      <c r="L762" s="1638">
        <f>paypay!H1171</f>
        <v>0</v>
      </c>
      <c r="M762" s="1638">
        <f>楽天!J1171</f>
        <v>0</v>
      </c>
      <c r="N762" s="1639">
        <f t="shared" si="9"/>
        <v>1401345</v>
      </c>
      <c r="O762" s="1611"/>
    </row>
    <row r="763" spans="1:15" ht="15.5">
      <c r="A763" s="1298"/>
      <c r="B763" s="1244">
        <v>46507</v>
      </c>
      <c r="C763" s="1248"/>
      <c r="D763" s="1248"/>
      <c r="E763" s="1618"/>
      <c r="F763" s="1618"/>
      <c r="G763" s="1618"/>
      <c r="H763" s="1619">
        <f t="shared" si="7"/>
        <v>0</v>
      </c>
      <c r="I763" s="1249">
        <f t="shared" si="8"/>
        <v>0</v>
      </c>
      <c r="J763" s="1249">
        <f>みずほ!J763</f>
        <v>581795</v>
      </c>
      <c r="K763" s="1249">
        <f>三井住友!I763</f>
        <v>819550</v>
      </c>
      <c r="L763" s="1638">
        <f>paypay!H1172</f>
        <v>0</v>
      </c>
      <c r="M763" s="1638">
        <f>楽天!J1172</f>
        <v>0</v>
      </c>
      <c r="N763" s="1639">
        <f t="shared" si="9"/>
        <v>1401345</v>
      </c>
      <c r="O763" s="1611"/>
    </row>
    <row r="764" spans="1:15" ht="15.5">
      <c r="A764" s="1298"/>
      <c r="B764" s="1244">
        <v>46508</v>
      </c>
      <c r="C764" s="1248"/>
      <c r="D764" s="1248"/>
      <c r="E764" s="1618"/>
      <c r="F764" s="1618"/>
      <c r="G764" s="1618"/>
      <c r="H764" s="1619">
        <f t="shared" si="7"/>
        <v>0</v>
      </c>
      <c r="I764" s="1249">
        <f t="shared" si="8"/>
        <v>0</v>
      </c>
      <c r="J764" s="1249">
        <f>みずほ!J764</f>
        <v>581795</v>
      </c>
      <c r="K764" s="1249">
        <f>三井住友!I764</f>
        <v>819550</v>
      </c>
      <c r="L764" s="1638">
        <f>paypay!H1173</f>
        <v>0</v>
      </c>
      <c r="M764" s="1638">
        <f>楽天!J1173</f>
        <v>0</v>
      </c>
      <c r="N764" s="1639">
        <f t="shared" si="9"/>
        <v>1401345</v>
      </c>
      <c r="O764" s="1611"/>
    </row>
    <row r="765" spans="1:15" ht="15.5">
      <c r="A765" s="1298"/>
      <c r="B765" s="1244">
        <v>46509</v>
      </c>
      <c r="C765" s="1248"/>
      <c r="D765" s="1248"/>
      <c r="E765" s="1618"/>
      <c r="F765" s="1618"/>
      <c r="G765" s="1618"/>
      <c r="H765" s="1619">
        <f t="shared" si="7"/>
        <v>0</v>
      </c>
      <c r="I765" s="1249">
        <f t="shared" si="8"/>
        <v>0</v>
      </c>
      <c r="J765" s="1249">
        <f>みずほ!J765</f>
        <v>581795</v>
      </c>
      <c r="K765" s="1249">
        <f>三井住友!I765</f>
        <v>819550</v>
      </c>
      <c r="L765" s="1638">
        <f>paypay!H1174</f>
        <v>0</v>
      </c>
      <c r="M765" s="1638">
        <f>楽天!J1174</f>
        <v>0</v>
      </c>
      <c r="N765" s="1639">
        <f t="shared" si="9"/>
        <v>1401345</v>
      </c>
      <c r="O765" s="1611"/>
    </row>
    <row r="766" spans="1:15" ht="15.5">
      <c r="A766" s="1298"/>
      <c r="B766" s="1244">
        <v>46510</v>
      </c>
      <c r="C766" s="1248"/>
      <c r="D766" s="1248"/>
      <c r="E766" s="1618"/>
      <c r="F766" s="1618"/>
      <c r="G766" s="1618"/>
      <c r="H766" s="1619">
        <f t="shared" si="7"/>
        <v>0</v>
      </c>
      <c r="I766" s="1249">
        <f t="shared" si="8"/>
        <v>0</v>
      </c>
      <c r="J766" s="1249">
        <f>みずほ!J766</f>
        <v>581795</v>
      </c>
      <c r="K766" s="1249">
        <f>三井住友!I766</f>
        <v>819550</v>
      </c>
      <c r="L766" s="1638">
        <f>paypay!H1175</f>
        <v>0</v>
      </c>
      <c r="M766" s="1638">
        <f>楽天!J1175</f>
        <v>0</v>
      </c>
      <c r="N766" s="1639">
        <f t="shared" si="9"/>
        <v>1401345</v>
      </c>
      <c r="O766" s="1611"/>
    </row>
    <row r="767" spans="1:15" ht="15.5">
      <c r="A767" s="1298"/>
      <c r="B767" s="1244">
        <v>46511</v>
      </c>
      <c r="C767" s="1248"/>
      <c r="D767" s="1248"/>
      <c r="E767" s="1618"/>
      <c r="F767" s="1618"/>
      <c r="G767" s="1618"/>
      <c r="H767" s="1619">
        <f t="shared" si="7"/>
        <v>0</v>
      </c>
      <c r="I767" s="1249">
        <f t="shared" si="8"/>
        <v>0</v>
      </c>
      <c r="J767" s="1249">
        <f>みずほ!J767</f>
        <v>581795</v>
      </c>
      <c r="K767" s="1249">
        <f>三井住友!I767</f>
        <v>819550</v>
      </c>
      <c r="L767" s="1638">
        <f>paypay!H1176</f>
        <v>0</v>
      </c>
      <c r="M767" s="1638">
        <f>楽天!J1176</f>
        <v>0</v>
      </c>
      <c r="N767" s="1639">
        <f t="shared" si="9"/>
        <v>1401345</v>
      </c>
      <c r="O767" s="1611"/>
    </row>
    <row r="768" spans="1:15" ht="15.5">
      <c r="A768" s="1298"/>
      <c r="B768" s="1244">
        <v>46512</v>
      </c>
      <c r="C768" s="1248"/>
      <c r="D768" s="1248"/>
      <c r="E768" s="1618"/>
      <c r="F768" s="1618"/>
      <c r="G768" s="1618"/>
      <c r="H768" s="1619">
        <f t="shared" si="7"/>
        <v>0</v>
      </c>
      <c r="I768" s="1249">
        <f t="shared" si="8"/>
        <v>0</v>
      </c>
      <c r="J768" s="1249">
        <f>みずほ!J768</f>
        <v>581795</v>
      </c>
      <c r="K768" s="1249">
        <f>三井住友!I768</f>
        <v>819550</v>
      </c>
      <c r="L768" s="1638">
        <f>paypay!H1177</f>
        <v>0</v>
      </c>
      <c r="M768" s="1638">
        <f>楽天!J1177</f>
        <v>0</v>
      </c>
      <c r="N768" s="1639">
        <f t="shared" si="9"/>
        <v>1401345</v>
      </c>
      <c r="O768" s="1611"/>
    </row>
    <row r="769" spans="1:15" ht="15.5">
      <c r="A769" s="1298"/>
      <c r="B769" s="1244">
        <v>46513</v>
      </c>
      <c r="C769" s="1248"/>
      <c r="D769" s="1248"/>
      <c r="E769" s="1618"/>
      <c r="F769" s="1618"/>
      <c r="G769" s="1618"/>
      <c r="H769" s="1619">
        <f t="shared" ref="H769:H1000" si="10">SUM(C769:G769)</f>
        <v>0</v>
      </c>
      <c r="I769" s="1249">
        <f t="shared" si="8"/>
        <v>0</v>
      </c>
      <c r="J769" s="1249">
        <f>みずほ!J769</f>
        <v>581795</v>
      </c>
      <c r="K769" s="1249">
        <f>三井住友!I769</f>
        <v>819550</v>
      </c>
      <c r="L769" s="1638">
        <f>paypay!H1178</f>
        <v>0</v>
      </c>
      <c r="M769" s="1638">
        <f>楽天!J1178</f>
        <v>0</v>
      </c>
      <c r="N769" s="1639">
        <f t="shared" si="9"/>
        <v>1401345</v>
      </c>
      <c r="O769" s="1611"/>
    </row>
    <row r="770" spans="1:15" ht="15.5">
      <c r="A770" s="1298"/>
      <c r="B770" s="1244">
        <v>46514</v>
      </c>
      <c r="C770" s="1248"/>
      <c r="D770" s="1248"/>
      <c r="E770" s="1618"/>
      <c r="F770" s="1618"/>
      <c r="G770" s="1618"/>
      <c r="H770" s="1619">
        <f t="shared" si="10"/>
        <v>0</v>
      </c>
      <c r="I770" s="1249">
        <f t="shared" ref="I770:I1000" si="11">SUM(I769,H770)</f>
        <v>0</v>
      </c>
      <c r="J770" s="1249">
        <f>みずほ!J770</f>
        <v>581795</v>
      </c>
      <c r="K770" s="1249">
        <f>三井住友!I770</f>
        <v>819550</v>
      </c>
      <c r="L770" s="1638">
        <f>paypay!H1179</f>
        <v>0</v>
      </c>
      <c r="M770" s="1638">
        <f>楽天!J1179</f>
        <v>0</v>
      </c>
      <c r="N770" s="1639">
        <f t="shared" si="9"/>
        <v>1401345</v>
      </c>
      <c r="O770" s="1611"/>
    </row>
    <row r="771" spans="1:15" ht="15.5">
      <c r="A771" s="1298"/>
      <c r="B771" s="1244">
        <v>46515</v>
      </c>
      <c r="C771" s="1248"/>
      <c r="D771" s="1248"/>
      <c r="E771" s="1618"/>
      <c r="F771" s="1618"/>
      <c r="G771" s="1618"/>
      <c r="H771" s="1619">
        <f t="shared" si="10"/>
        <v>0</v>
      </c>
      <c r="I771" s="1249">
        <f t="shared" si="11"/>
        <v>0</v>
      </c>
      <c r="J771" s="1249">
        <f>みずほ!J771</f>
        <v>581795</v>
      </c>
      <c r="K771" s="1249">
        <f>三井住友!I771</f>
        <v>819550</v>
      </c>
      <c r="L771" s="1638">
        <f>paypay!H1180</f>
        <v>0</v>
      </c>
      <c r="M771" s="1638">
        <f>楽天!J1180</f>
        <v>0</v>
      </c>
      <c r="N771" s="1639">
        <f t="shared" si="9"/>
        <v>1401345</v>
      </c>
      <c r="O771" s="1611"/>
    </row>
    <row r="772" spans="1:15" ht="15.5">
      <c r="A772" s="1298"/>
      <c r="B772" s="1244">
        <v>46516</v>
      </c>
      <c r="C772" s="1248"/>
      <c r="D772" s="1248"/>
      <c r="E772" s="1618"/>
      <c r="F772" s="1618"/>
      <c r="G772" s="1618"/>
      <c r="H772" s="1619">
        <f t="shared" si="10"/>
        <v>0</v>
      </c>
      <c r="I772" s="1249">
        <f t="shared" si="11"/>
        <v>0</v>
      </c>
      <c r="J772" s="1249">
        <f>みずほ!J772</f>
        <v>581795</v>
      </c>
      <c r="K772" s="1249">
        <f>三井住友!I772</f>
        <v>819550</v>
      </c>
      <c r="L772" s="1638">
        <f>paypay!H1181</f>
        <v>0</v>
      </c>
      <c r="M772" s="1638">
        <f>楽天!J1181</f>
        <v>0</v>
      </c>
      <c r="N772" s="1639">
        <f t="shared" si="9"/>
        <v>1401345</v>
      </c>
      <c r="O772" s="1611"/>
    </row>
    <row r="773" spans="1:15" ht="15.5">
      <c r="A773" s="1298"/>
      <c r="B773" s="1244">
        <v>46517</v>
      </c>
      <c r="C773" s="1248"/>
      <c r="D773" s="1248"/>
      <c r="E773" s="1618"/>
      <c r="F773" s="1618"/>
      <c r="G773" s="1618"/>
      <c r="H773" s="1619">
        <f t="shared" si="10"/>
        <v>0</v>
      </c>
      <c r="I773" s="1249">
        <f t="shared" si="11"/>
        <v>0</v>
      </c>
      <c r="J773" s="1249">
        <f>みずほ!J773</f>
        <v>581795</v>
      </c>
      <c r="K773" s="1249">
        <f>三井住友!I773</f>
        <v>819550</v>
      </c>
      <c r="L773" s="1638">
        <f>paypay!H1182</f>
        <v>0</v>
      </c>
      <c r="M773" s="1638">
        <f>楽天!J1182</f>
        <v>0</v>
      </c>
      <c r="N773" s="1639">
        <f t="shared" si="9"/>
        <v>1401345</v>
      </c>
      <c r="O773" s="1611"/>
    </row>
    <row r="774" spans="1:15" ht="15.5">
      <c r="A774" s="1298"/>
      <c r="B774" s="1244">
        <v>46518</v>
      </c>
      <c r="C774" s="1248"/>
      <c r="D774" s="1248"/>
      <c r="E774" s="1618"/>
      <c r="F774" s="1618"/>
      <c r="G774" s="1618"/>
      <c r="H774" s="1619">
        <f t="shared" si="10"/>
        <v>0</v>
      </c>
      <c r="I774" s="1249">
        <f t="shared" si="11"/>
        <v>0</v>
      </c>
      <c r="J774" s="1249">
        <f>みずほ!J774</f>
        <v>581795</v>
      </c>
      <c r="K774" s="1249">
        <f>三井住友!I774</f>
        <v>819550</v>
      </c>
      <c r="L774" s="1638">
        <f>paypay!H1183</f>
        <v>0</v>
      </c>
      <c r="M774" s="1638">
        <f>楽天!J1183</f>
        <v>0</v>
      </c>
      <c r="N774" s="1639">
        <f t="shared" si="9"/>
        <v>1401345</v>
      </c>
      <c r="O774" s="1611"/>
    </row>
    <row r="775" spans="1:15" ht="15.5">
      <c r="A775" s="1298"/>
      <c r="B775" s="1244">
        <v>46519</v>
      </c>
      <c r="C775" s="1248"/>
      <c r="D775" s="1248"/>
      <c r="E775" s="1618"/>
      <c r="F775" s="1618"/>
      <c r="G775" s="1618"/>
      <c r="H775" s="1619">
        <f t="shared" si="10"/>
        <v>0</v>
      </c>
      <c r="I775" s="1249">
        <f t="shared" si="11"/>
        <v>0</v>
      </c>
      <c r="J775" s="1249">
        <f>みずほ!J775</f>
        <v>581795</v>
      </c>
      <c r="K775" s="1249">
        <f>三井住友!I775</f>
        <v>819550</v>
      </c>
      <c r="L775" s="1638">
        <f>paypay!H1184</f>
        <v>0</v>
      </c>
      <c r="M775" s="1638">
        <f>楽天!J1184</f>
        <v>0</v>
      </c>
      <c r="N775" s="1639">
        <f t="shared" si="9"/>
        <v>1401345</v>
      </c>
      <c r="O775" s="1611"/>
    </row>
    <row r="776" spans="1:15" ht="15.5">
      <c r="A776" s="1298"/>
      <c r="B776" s="1244">
        <v>46520</v>
      </c>
      <c r="C776" s="1248"/>
      <c r="D776" s="1248"/>
      <c r="E776" s="1618"/>
      <c r="F776" s="1618"/>
      <c r="G776" s="1618"/>
      <c r="H776" s="1619">
        <f t="shared" si="10"/>
        <v>0</v>
      </c>
      <c r="I776" s="1249">
        <f t="shared" si="11"/>
        <v>0</v>
      </c>
      <c r="J776" s="1249">
        <f>みずほ!J776</f>
        <v>581795</v>
      </c>
      <c r="K776" s="1249">
        <f>三井住友!I776</f>
        <v>819550</v>
      </c>
      <c r="L776" s="1638">
        <f>paypay!H1185</f>
        <v>0</v>
      </c>
      <c r="M776" s="1638">
        <f>楽天!J1185</f>
        <v>0</v>
      </c>
      <c r="N776" s="1639">
        <f t="shared" si="9"/>
        <v>1401345</v>
      </c>
      <c r="O776" s="1611"/>
    </row>
    <row r="777" spans="1:15" ht="15.5">
      <c r="A777" s="1298"/>
      <c r="B777" s="1244">
        <v>46521</v>
      </c>
      <c r="C777" s="1248"/>
      <c r="D777" s="1248"/>
      <c r="E777" s="1618"/>
      <c r="F777" s="1618"/>
      <c r="G777" s="1618"/>
      <c r="H777" s="1619">
        <f t="shared" si="10"/>
        <v>0</v>
      </c>
      <c r="I777" s="1249">
        <f t="shared" si="11"/>
        <v>0</v>
      </c>
      <c r="J777" s="1249">
        <f>みずほ!J777</f>
        <v>581795</v>
      </c>
      <c r="K777" s="1249">
        <f>三井住友!I777</f>
        <v>819550</v>
      </c>
      <c r="L777" s="1638">
        <f>paypay!H1186</f>
        <v>0</v>
      </c>
      <c r="M777" s="1638">
        <f>楽天!J1186</f>
        <v>0</v>
      </c>
      <c r="N777" s="1639">
        <f t="shared" si="9"/>
        <v>1401345</v>
      </c>
      <c r="O777" s="1611"/>
    </row>
    <row r="778" spans="1:15" ht="15.5">
      <c r="A778" s="1298"/>
      <c r="B778" s="1244">
        <v>46522</v>
      </c>
      <c r="C778" s="1248"/>
      <c r="D778" s="1248"/>
      <c r="E778" s="1618"/>
      <c r="F778" s="1618"/>
      <c r="G778" s="1618"/>
      <c r="H778" s="1619">
        <f t="shared" si="10"/>
        <v>0</v>
      </c>
      <c r="I778" s="1249">
        <f t="shared" si="11"/>
        <v>0</v>
      </c>
      <c r="J778" s="1249">
        <f>みずほ!J778</f>
        <v>741685</v>
      </c>
      <c r="K778" s="1249">
        <f>三井住友!I778</f>
        <v>1119550</v>
      </c>
      <c r="L778" s="1638">
        <f>paypay!H1187</f>
        <v>0</v>
      </c>
      <c r="M778" s="1638">
        <f>楽天!J1187</f>
        <v>0</v>
      </c>
      <c r="N778" s="1639">
        <f t="shared" si="9"/>
        <v>1861235</v>
      </c>
      <c r="O778" s="1611"/>
    </row>
    <row r="779" spans="1:15" ht="15.5">
      <c r="A779" s="1298"/>
      <c r="B779" s="1244">
        <v>46523</v>
      </c>
      <c r="C779" s="1248"/>
      <c r="D779" s="1248"/>
      <c r="E779" s="1618"/>
      <c r="F779" s="1618"/>
      <c r="G779" s="1618"/>
      <c r="H779" s="1619">
        <f t="shared" si="10"/>
        <v>0</v>
      </c>
      <c r="I779" s="1249">
        <f t="shared" si="11"/>
        <v>0</v>
      </c>
      <c r="J779" s="1249">
        <f>みずほ!J779</f>
        <v>741685</v>
      </c>
      <c r="K779" s="1249">
        <f>三井住友!I779</f>
        <v>1119550</v>
      </c>
      <c r="L779" s="1638">
        <f>paypay!H1188</f>
        <v>0</v>
      </c>
      <c r="M779" s="1638">
        <f>楽天!J1188</f>
        <v>0</v>
      </c>
      <c r="N779" s="1639">
        <f t="shared" si="9"/>
        <v>1861235</v>
      </c>
      <c r="O779" s="1611"/>
    </row>
    <row r="780" spans="1:15" ht="15.5">
      <c r="A780" s="1298"/>
      <c r="B780" s="1244">
        <v>46524</v>
      </c>
      <c r="C780" s="1248"/>
      <c r="D780" s="1248"/>
      <c r="E780" s="1618"/>
      <c r="F780" s="1618"/>
      <c r="G780" s="1618"/>
      <c r="H780" s="1619">
        <f t="shared" si="10"/>
        <v>0</v>
      </c>
      <c r="I780" s="1249">
        <f t="shared" si="11"/>
        <v>0</v>
      </c>
      <c r="J780" s="1249">
        <f>みずほ!J780</f>
        <v>741685</v>
      </c>
      <c r="K780" s="1249">
        <f>三井住友!I780</f>
        <v>1119550</v>
      </c>
      <c r="L780" s="1638">
        <f>paypay!H1189</f>
        <v>0</v>
      </c>
      <c r="M780" s="1638">
        <f>楽天!J1189</f>
        <v>0</v>
      </c>
      <c r="N780" s="1639">
        <f t="shared" si="9"/>
        <v>1861235</v>
      </c>
      <c r="O780" s="1611"/>
    </row>
    <row r="781" spans="1:15" ht="15.5">
      <c r="A781" s="1298"/>
      <c r="B781" s="1244">
        <v>46525</v>
      </c>
      <c r="C781" s="1248"/>
      <c r="D781" s="1248"/>
      <c r="E781" s="1618"/>
      <c r="F781" s="1618"/>
      <c r="G781" s="1618"/>
      <c r="H781" s="1619">
        <f t="shared" si="10"/>
        <v>0</v>
      </c>
      <c r="I781" s="1249">
        <f t="shared" si="11"/>
        <v>0</v>
      </c>
      <c r="J781" s="1249">
        <f>みずほ!J781</f>
        <v>741685</v>
      </c>
      <c r="K781" s="1249">
        <f>三井住友!I781</f>
        <v>1119550</v>
      </c>
      <c r="L781" s="1638">
        <f>paypay!H1190</f>
        <v>0</v>
      </c>
      <c r="M781" s="1638">
        <f>楽天!J1190</f>
        <v>0</v>
      </c>
      <c r="N781" s="1639">
        <f t="shared" si="9"/>
        <v>1861235</v>
      </c>
      <c r="O781" s="1611"/>
    </row>
    <row r="782" spans="1:15" ht="15.5">
      <c r="A782" s="1298"/>
      <c r="B782" s="1244">
        <v>46526</v>
      </c>
      <c r="C782" s="1248"/>
      <c r="D782" s="1248"/>
      <c r="E782" s="1618"/>
      <c r="F782" s="1618"/>
      <c r="G782" s="1618"/>
      <c r="H782" s="1619">
        <f t="shared" si="10"/>
        <v>0</v>
      </c>
      <c r="I782" s="1249">
        <f t="shared" si="11"/>
        <v>0</v>
      </c>
      <c r="J782" s="1249">
        <f>みずほ!J782</f>
        <v>741685</v>
      </c>
      <c r="K782" s="1249">
        <f>三井住友!I782</f>
        <v>1119550</v>
      </c>
      <c r="L782" s="1638">
        <f>paypay!H1191</f>
        <v>0</v>
      </c>
      <c r="M782" s="1638">
        <f>楽天!J1191</f>
        <v>0</v>
      </c>
      <c r="N782" s="1639">
        <f t="shared" si="9"/>
        <v>1861235</v>
      </c>
      <c r="O782" s="1611"/>
    </row>
    <row r="783" spans="1:15" ht="15.5">
      <c r="A783" s="1298"/>
      <c r="B783" s="1244">
        <v>46527</v>
      </c>
      <c r="C783" s="1248"/>
      <c r="D783" s="1248"/>
      <c r="E783" s="1618"/>
      <c r="F783" s="1618"/>
      <c r="G783" s="1618"/>
      <c r="H783" s="1619">
        <f t="shared" si="10"/>
        <v>0</v>
      </c>
      <c r="I783" s="1249">
        <f t="shared" si="11"/>
        <v>0</v>
      </c>
      <c r="J783" s="1249">
        <f>みずほ!J783</f>
        <v>741685</v>
      </c>
      <c r="K783" s="1249">
        <f>三井住友!I783</f>
        <v>1119550</v>
      </c>
      <c r="L783" s="1638">
        <f>paypay!H1192</f>
        <v>0</v>
      </c>
      <c r="M783" s="1638">
        <f>楽天!J1192</f>
        <v>0</v>
      </c>
      <c r="N783" s="1639">
        <f t="shared" si="9"/>
        <v>1861235</v>
      </c>
      <c r="O783" s="1611"/>
    </row>
    <row r="784" spans="1:15" ht="15.5">
      <c r="A784" s="1298"/>
      <c r="B784" s="1244">
        <v>46528</v>
      </c>
      <c r="C784" s="1248"/>
      <c r="D784" s="1248"/>
      <c r="E784" s="1618"/>
      <c r="F784" s="1618"/>
      <c r="G784" s="1618"/>
      <c r="H784" s="1619">
        <f t="shared" si="10"/>
        <v>0</v>
      </c>
      <c r="I784" s="1249">
        <f t="shared" si="11"/>
        <v>0</v>
      </c>
      <c r="J784" s="1249">
        <f>みずほ!J784</f>
        <v>741685</v>
      </c>
      <c r="K784" s="1249">
        <f>三井住友!I784</f>
        <v>1119550</v>
      </c>
      <c r="L784" s="1638">
        <f>paypay!H1193</f>
        <v>0</v>
      </c>
      <c r="M784" s="1638">
        <f>楽天!J1193</f>
        <v>0</v>
      </c>
      <c r="N784" s="1639">
        <f t="shared" si="9"/>
        <v>1861235</v>
      </c>
      <c r="O784" s="1611"/>
    </row>
    <row r="785" spans="1:15" ht="15.5">
      <c r="A785" s="1298"/>
      <c r="B785" s="1244">
        <v>46529</v>
      </c>
      <c r="C785" s="1248"/>
      <c r="D785" s="1248"/>
      <c r="E785" s="1618"/>
      <c r="F785" s="1618"/>
      <c r="G785" s="1618"/>
      <c r="H785" s="1619">
        <f t="shared" si="10"/>
        <v>0</v>
      </c>
      <c r="I785" s="1249">
        <f t="shared" si="11"/>
        <v>0</v>
      </c>
      <c r="J785" s="1249">
        <f>みずほ!J785</f>
        <v>741685</v>
      </c>
      <c r="K785" s="1249">
        <f>三井住友!I785</f>
        <v>1119550</v>
      </c>
      <c r="L785" s="1638">
        <f>paypay!H1194</f>
        <v>0</v>
      </c>
      <c r="M785" s="1638">
        <f>楽天!J1194</f>
        <v>0</v>
      </c>
      <c r="N785" s="1639">
        <f t="shared" si="9"/>
        <v>1861235</v>
      </c>
      <c r="O785" s="1611"/>
    </row>
    <row r="786" spans="1:15" ht="15.5">
      <c r="A786" s="1298"/>
      <c r="B786" s="1244">
        <v>46530</v>
      </c>
      <c r="C786" s="1248"/>
      <c r="D786" s="1248"/>
      <c r="E786" s="1618"/>
      <c r="F786" s="1618"/>
      <c r="G786" s="1618"/>
      <c r="H786" s="1619">
        <f t="shared" si="10"/>
        <v>0</v>
      </c>
      <c r="I786" s="1249">
        <f t="shared" si="11"/>
        <v>0</v>
      </c>
      <c r="J786" s="1249">
        <f>みずほ!J786</f>
        <v>741685</v>
      </c>
      <c r="K786" s="1249">
        <f>三井住友!I786</f>
        <v>1119550</v>
      </c>
      <c r="L786" s="1638">
        <f>paypay!H1195</f>
        <v>0</v>
      </c>
      <c r="M786" s="1638">
        <f>楽天!J1195</f>
        <v>0</v>
      </c>
      <c r="N786" s="1639">
        <f t="shared" si="9"/>
        <v>1861235</v>
      </c>
      <c r="O786" s="1611"/>
    </row>
    <row r="787" spans="1:15" ht="15.5">
      <c r="A787" s="1298"/>
      <c r="B787" s="1244">
        <v>46531</v>
      </c>
      <c r="C787" s="1248"/>
      <c r="D787" s="1248"/>
      <c r="E787" s="1618"/>
      <c r="F787" s="1618"/>
      <c r="G787" s="1618"/>
      <c r="H787" s="1619">
        <f t="shared" si="10"/>
        <v>0</v>
      </c>
      <c r="I787" s="1249">
        <f t="shared" si="11"/>
        <v>0</v>
      </c>
      <c r="J787" s="1249">
        <f>みずほ!J787</f>
        <v>741685</v>
      </c>
      <c r="K787" s="1249">
        <f>三井住友!I787</f>
        <v>1119550</v>
      </c>
      <c r="L787" s="1638">
        <f>paypay!H1196</f>
        <v>0</v>
      </c>
      <c r="M787" s="1638">
        <f>楽天!J1196</f>
        <v>0</v>
      </c>
      <c r="N787" s="1639">
        <f t="shared" si="9"/>
        <v>1861235</v>
      </c>
      <c r="O787" s="1611"/>
    </row>
    <row r="788" spans="1:15" ht="15.5">
      <c r="A788" s="1298"/>
      <c r="B788" s="1244">
        <v>46532</v>
      </c>
      <c r="C788" s="1248"/>
      <c r="D788" s="1248"/>
      <c r="E788" s="1618"/>
      <c r="F788" s="1618"/>
      <c r="G788" s="1618"/>
      <c r="H788" s="1619">
        <f t="shared" si="10"/>
        <v>0</v>
      </c>
      <c r="I788" s="1249">
        <f t="shared" si="11"/>
        <v>0</v>
      </c>
      <c r="J788" s="1249">
        <f>みずほ!J788</f>
        <v>741685</v>
      </c>
      <c r="K788" s="1249">
        <f>三井住友!I788</f>
        <v>1119550</v>
      </c>
      <c r="L788" s="1638">
        <f>paypay!H1197</f>
        <v>0</v>
      </c>
      <c r="M788" s="1638">
        <f>楽天!J1197</f>
        <v>0</v>
      </c>
      <c r="N788" s="1639">
        <f t="shared" si="9"/>
        <v>1861235</v>
      </c>
      <c r="O788" s="1611"/>
    </row>
    <row r="789" spans="1:15" ht="15.5">
      <c r="A789" s="1298"/>
      <c r="B789" s="1244">
        <v>46533</v>
      </c>
      <c r="C789" s="1248"/>
      <c r="D789" s="1248"/>
      <c r="E789" s="1618"/>
      <c r="F789" s="1618"/>
      <c r="G789" s="1618"/>
      <c r="H789" s="1619">
        <f t="shared" si="10"/>
        <v>0</v>
      </c>
      <c r="I789" s="1249">
        <f t="shared" si="11"/>
        <v>0</v>
      </c>
      <c r="J789" s="1249">
        <f>みずほ!J789</f>
        <v>731685</v>
      </c>
      <c r="K789" s="1249">
        <f>三井住友!I789</f>
        <v>1119550</v>
      </c>
      <c r="L789" s="1638">
        <f>paypay!H1198</f>
        <v>0</v>
      </c>
      <c r="M789" s="1638">
        <f>楽天!J1198</f>
        <v>0</v>
      </c>
      <c r="N789" s="1639">
        <f t="shared" si="9"/>
        <v>1851235</v>
      </c>
      <c r="O789" s="1611"/>
    </row>
    <row r="790" spans="1:15" ht="15.5">
      <c r="A790" s="1298"/>
      <c r="B790" s="1244">
        <v>46534</v>
      </c>
      <c r="C790" s="1248"/>
      <c r="D790" s="1248"/>
      <c r="E790" s="1618"/>
      <c r="F790" s="1618"/>
      <c r="G790" s="1618"/>
      <c r="H790" s="1619">
        <f t="shared" si="10"/>
        <v>0</v>
      </c>
      <c r="I790" s="1249">
        <f t="shared" si="11"/>
        <v>0</v>
      </c>
      <c r="J790" s="1249">
        <f>みずほ!J790</f>
        <v>601698</v>
      </c>
      <c r="K790" s="1249">
        <f>三井住友!I790</f>
        <v>919550</v>
      </c>
      <c r="L790" s="1638">
        <f>paypay!H1199</f>
        <v>0</v>
      </c>
      <c r="M790" s="1638">
        <f>楽天!J1199</f>
        <v>0</v>
      </c>
      <c r="N790" s="1639">
        <f t="shared" si="9"/>
        <v>1521248</v>
      </c>
      <c r="O790" s="1611"/>
    </row>
    <row r="791" spans="1:15" ht="15.5">
      <c r="A791" s="1298"/>
      <c r="B791" s="1244">
        <v>46535</v>
      </c>
      <c r="C791" s="1248"/>
      <c r="D791" s="1248"/>
      <c r="E791" s="1618"/>
      <c r="F791" s="1618"/>
      <c r="G791" s="1618"/>
      <c r="H791" s="1619">
        <f t="shared" si="10"/>
        <v>0</v>
      </c>
      <c r="I791" s="1249">
        <f t="shared" si="11"/>
        <v>0</v>
      </c>
      <c r="J791" s="1249">
        <f>みずほ!J791</f>
        <v>601698</v>
      </c>
      <c r="K791" s="1249">
        <f>三井住友!I791</f>
        <v>919550</v>
      </c>
      <c r="L791" s="1638">
        <f>paypay!H1200</f>
        <v>0</v>
      </c>
      <c r="M791" s="1638">
        <f>楽天!J1200</f>
        <v>0</v>
      </c>
      <c r="N791" s="1639">
        <f t="shared" si="9"/>
        <v>1521248</v>
      </c>
      <c r="O791" s="1611"/>
    </row>
    <row r="792" spans="1:15" ht="15.5">
      <c r="A792" s="1298"/>
      <c r="B792" s="1244">
        <v>46536</v>
      </c>
      <c r="C792" s="1248"/>
      <c r="D792" s="1248"/>
      <c r="E792" s="1618"/>
      <c r="F792" s="1618"/>
      <c r="G792" s="1618"/>
      <c r="H792" s="1619">
        <f t="shared" si="10"/>
        <v>0</v>
      </c>
      <c r="I792" s="1249">
        <f t="shared" si="11"/>
        <v>0</v>
      </c>
      <c r="J792" s="1249">
        <f>みずほ!J1001</f>
        <v>0</v>
      </c>
      <c r="K792" s="1249">
        <f>三井住友!I792</f>
        <v>919550</v>
      </c>
      <c r="L792" s="1638">
        <f>paypay!H1201</f>
        <v>0</v>
      </c>
      <c r="M792" s="1638">
        <f>楽天!J1201</f>
        <v>0</v>
      </c>
      <c r="N792" s="1639">
        <f t="shared" si="9"/>
        <v>919550</v>
      </c>
      <c r="O792" s="1611"/>
    </row>
    <row r="793" spans="1:15" ht="15.5">
      <c r="A793" s="1298"/>
      <c r="B793" s="1244">
        <v>46537</v>
      </c>
      <c r="C793" s="1248"/>
      <c r="D793" s="1248"/>
      <c r="E793" s="1618"/>
      <c r="F793" s="1618"/>
      <c r="G793" s="1618"/>
      <c r="H793" s="1619">
        <f t="shared" si="10"/>
        <v>0</v>
      </c>
      <c r="I793" s="1249">
        <f t="shared" si="11"/>
        <v>0</v>
      </c>
      <c r="J793" s="1249">
        <f>みずほ!J1002</f>
        <v>0</v>
      </c>
      <c r="K793" s="1249">
        <f>三井住友!I793</f>
        <v>919550</v>
      </c>
      <c r="L793" s="1638">
        <f>paypay!H1202</f>
        <v>0</v>
      </c>
      <c r="M793" s="1638">
        <f>楽天!J1202</f>
        <v>0</v>
      </c>
      <c r="N793" s="1639">
        <f t="shared" si="9"/>
        <v>919550</v>
      </c>
      <c r="O793" s="1611"/>
    </row>
    <row r="794" spans="1:15" ht="15.5">
      <c r="A794" s="1298"/>
      <c r="B794" s="1244">
        <v>46538</v>
      </c>
      <c r="C794" s="1248"/>
      <c r="D794" s="1248"/>
      <c r="E794" s="1618"/>
      <c r="F794" s="1618"/>
      <c r="G794" s="1618"/>
      <c r="H794" s="1619">
        <f t="shared" si="10"/>
        <v>0</v>
      </c>
      <c r="I794" s="1249">
        <f t="shared" si="11"/>
        <v>0</v>
      </c>
      <c r="J794" s="1249">
        <f>みずほ!J1003</f>
        <v>0</v>
      </c>
      <c r="K794" s="1249">
        <f>三井住友!I794</f>
        <v>919550</v>
      </c>
      <c r="L794" s="1638">
        <f>paypay!H1203</f>
        <v>0</v>
      </c>
      <c r="M794" s="1638">
        <f>楽天!J1203</f>
        <v>0</v>
      </c>
      <c r="N794" s="1639">
        <f t="shared" si="9"/>
        <v>919550</v>
      </c>
      <c r="O794" s="1611"/>
    </row>
    <row r="795" spans="1:15" ht="15.5">
      <c r="A795" s="1298"/>
      <c r="B795" s="1244">
        <v>46539</v>
      </c>
      <c r="C795" s="1248"/>
      <c r="D795" s="1248"/>
      <c r="E795" s="1618"/>
      <c r="F795" s="1618"/>
      <c r="G795" s="1618"/>
      <c r="H795" s="1619">
        <f t="shared" si="10"/>
        <v>0</v>
      </c>
      <c r="I795" s="1249">
        <f t="shared" si="11"/>
        <v>0</v>
      </c>
      <c r="J795" s="1249">
        <f>みずほ!J1004</f>
        <v>0</v>
      </c>
      <c r="K795" s="1249">
        <f>三井住友!I795</f>
        <v>919550</v>
      </c>
      <c r="L795" s="1638">
        <f>paypay!H1204</f>
        <v>0</v>
      </c>
      <c r="M795" s="1638">
        <f>楽天!J1204</f>
        <v>0</v>
      </c>
      <c r="N795" s="1639">
        <f t="shared" si="9"/>
        <v>919550</v>
      </c>
      <c r="O795" s="1611"/>
    </row>
    <row r="796" spans="1:15" ht="15.5">
      <c r="A796" s="1298"/>
      <c r="B796" s="1244">
        <v>46540</v>
      </c>
      <c r="C796" s="1248"/>
      <c r="D796" s="1248"/>
      <c r="E796" s="1618"/>
      <c r="F796" s="1618"/>
      <c r="G796" s="1618"/>
      <c r="H796" s="1619">
        <f t="shared" si="10"/>
        <v>0</v>
      </c>
      <c r="I796" s="1249">
        <f t="shared" si="11"/>
        <v>0</v>
      </c>
      <c r="J796" s="1249">
        <f>みずほ!J1005</f>
        <v>0</v>
      </c>
      <c r="K796" s="1249">
        <f>三井住友!I796</f>
        <v>919550</v>
      </c>
      <c r="L796" s="1638">
        <f>paypay!H1205</f>
        <v>0</v>
      </c>
      <c r="M796" s="1638">
        <f>楽天!J1205</f>
        <v>0</v>
      </c>
      <c r="N796" s="1639">
        <f t="shared" si="9"/>
        <v>919550</v>
      </c>
      <c r="O796" s="1611"/>
    </row>
    <row r="797" spans="1:15" ht="15.5">
      <c r="A797" s="1298"/>
      <c r="B797" s="1244">
        <v>46541</v>
      </c>
      <c r="C797" s="1248"/>
      <c r="D797" s="1248"/>
      <c r="E797" s="1618"/>
      <c r="F797" s="1618"/>
      <c r="G797" s="1618"/>
      <c r="H797" s="1619">
        <f t="shared" si="10"/>
        <v>0</v>
      </c>
      <c r="I797" s="1249">
        <f t="shared" si="11"/>
        <v>0</v>
      </c>
      <c r="J797" s="1249">
        <f>みずほ!J1006</f>
        <v>0</v>
      </c>
      <c r="K797" s="1249">
        <f>三井住友!I797</f>
        <v>919550</v>
      </c>
      <c r="L797" s="1638">
        <f>paypay!H1206</f>
        <v>0</v>
      </c>
      <c r="M797" s="1638">
        <f>楽天!J1206</f>
        <v>0</v>
      </c>
      <c r="N797" s="1639">
        <f t="shared" si="9"/>
        <v>919550</v>
      </c>
      <c r="O797" s="1611"/>
    </row>
    <row r="798" spans="1:15" ht="15.5">
      <c r="A798" s="1298"/>
      <c r="B798" s="1244">
        <v>46542</v>
      </c>
      <c r="C798" s="1248"/>
      <c r="D798" s="1248"/>
      <c r="E798" s="1618"/>
      <c r="F798" s="1618"/>
      <c r="G798" s="1618"/>
      <c r="H798" s="1619">
        <f t="shared" si="10"/>
        <v>0</v>
      </c>
      <c r="I798" s="1249">
        <f t="shared" si="11"/>
        <v>0</v>
      </c>
      <c r="J798" s="1249">
        <f>みずほ!J1007</f>
        <v>0</v>
      </c>
      <c r="K798" s="1249">
        <f>三井住友!I798</f>
        <v>919550</v>
      </c>
      <c r="L798" s="1638">
        <f>paypay!H1207</f>
        <v>0</v>
      </c>
      <c r="M798" s="1638">
        <f>楽天!J1207</f>
        <v>0</v>
      </c>
      <c r="N798" s="1639">
        <f t="shared" si="9"/>
        <v>919550</v>
      </c>
      <c r="O798" s="1611"/>
    </row>
    <row r="799" spans="1:15" ht="15.5">
      <c r="A799" s="1298"/>
      <c r="B799" s="1244">
        <v>46543</v>
      </c>
      <c r="C799" s="1248"/>
      <c r="D799" s="1248"/>
      <c r="E799" s="1618"/>
      <c r="F799" s="1618"/>
      <c r="G799" s="1618"/>
      <c r="H799" s="1619">
        <f t="shared" si="10"/>
        <v>0</v>
      </c>
      <c r="I799" s="1249">
        <f t="shared" si="11"/>
        <v>0</v>
      </c>
      <c r="J799" s="1249">
        <f>みずほ!J1008</f>
        <v>0</v>
      </c>
      <c r="K799" s="1249">
        <f>三井住友!I799</f>
        <v>919550</v>
      </c>
      <c r="L799" s="1638">
        <f>paypay!H1208</f>
        <v>0</v>
      </c>
      <c r="M799" s="1638">
        <f>楽天!J1208</f>
        <v>0</v>
      </c>
      <c r="N799" s="1639">
        <f t="shared" si="9"/>
        <v>919550</v>
      </c>
      <c r="O799" s="1611"/>
    </row>
    <row r="800" spans="1:15" ht="15.5">
      <c r="A800" s="1298"/>
      <c r="B800" s="1244">
        <v>46544</v>
      </c>
      <c r="C800" s="1248"/>
      <c r="D800" s="1248"/>
      <c r="E800" s="1618"/>
      <c r="F800" s="1618"/>
      <c r="G800" s="1618"/>
      <c r="H800" s="1619">
        <f t="shared" si="10"/>
        <v>0</v>
      </c>
      <c r="I800" s="1249">
        <f t="shared" si="11"/>
        <v>0</v>
      </c>
      <c r="J800" s="1249">
        <f>みずほ!J1009</f>
        <v>0</v>
      </c>
      <c r="K800" s="1249">
        <f>三井住友!I800</f>
        <v>919550</v>
      </c>
      <c r="L800" s="1638">
        <f>paypay!H1209</f>
        <v>0</v>
      </c>
      <c r="M800" s="1638">
        <f>楽天!J1209</f>
        <v>0</v>
      </c>
      <c r="N800" s="1639">
        <f t="shared" si="9"/>
        <v>919550</v>
      </c>
      <c r="O800" s="1611"/>
    </row>
    <row r="801" spans="1:15" ht="15.5">
      <c r="A801" s="1298"/>
      <c r="B801" s="1244">
        <v>46545</v>
      </c>
      <c r="C801" s="1248"/>
      <c r="D801" s="1248"/>
      <c r="E801" s="1618"/>
      <c r="F801" s="1618"/>
      <c r="G801" s="1618"/>
      <c r="H801" s="1619">
        <f t="shared" si="10"/>
        <v>0</v>
      </c>
      <c r="I801" s="1249">
        <f t="shared" si="11"/>
        <v>0</v>
      </c>
      <c r="J801" s="1249">
        <f>みずほ!J1010</f>
        <v>0</v>
      </c>
      <c r="K801" s="1249">
        <f>三井住友!I801</f>
        <v>919550</v>
      </c>
      <c r="L801" s="1638">
        <f>paypay!H1210</f>
        <v>0</v>
      </c>
      <c r="M801" s="1638">
        <f>楽天!J1210</f>
        <v>0</v>
      </c>
      <c r="N801" s="1639">
        <f t="shared" si="9"/>
        <v>919550</v>
      </c>
      <c r="O801" s="1611"/>
    </row>
    <row r="802" spans="1:15" ht="15.5">
      <c r="A802" s="1298"/>
      <c r="B802" s="1244">
        <v>46546</v>
      </c>
      <c r="C802" s="1248"/>
      <c r="D802" s="1248"/>
      <c r="E802" s="1618"/>
      <c r="F802" s="1618"/>
      <c r="G802" s="1618"/>
      <c r="H802" s="1619">
        <f t="shared" si="10"/>
        <v>0</v>
      </c>
      <c r="I802" s="1249">
        <f t="shared" si="11"/>
        <v>0</v>
      </c>
      <c r="J802" s="1249">
        <f>みずほ!J1011</f>
        <v>0</v>
      </c>
      <c r="K802" s="1249">
        <f>三井住友!I802</f>
        <v>919550</v>
      </c>
      <c r="L802" s="1638">
        <f>paypay!H1211</f>
        <v>0</v>
      </c>
      <c r="M802" s="1638">
        <f>楽天!J1211</f>
        <v>0</v>
      </c>
      <c r="N802" s="1639">
        <f t="shared" si="9"/>
        <v>919550</v>
      </c>
      <c r="O802" s="1611"/>
    </row>
    <row r="803" spans="1:15" ht="15.5">
      <c r="A803" s="1298"/>
      <c r="B803" s="1244">
        <v>46547</v>
      </c>
      <c r="C803" s="1248"/>
      <c r="D803" s="1248"/>
      <c r="E803" s="1618"/>
      <c r="F803" s="1618"/>
      <c r="G803" s="1618"/>
      <c r="H803" s="1619">
        <f t="shared" si="10"/>
        <v>0</v>
      </c>
      <c r="I803" s="1249">
        <f t="shared" si="11"/>
        <v>0</v>
      </c>
      <c r="J803" s="1249">
        <f>みずほ!J1012</f>
        <v>0</v>
      </c>
      <c r="K803" s="1249">
        <f>三井住友!I803</f>
        <v>919550</v>
      </c>
      <c r="L803" s="1638">
        <f>paypay!H1212</f>
        <v>0</v>
      </c>
      <c r="M803" s="1638">
        <f>楽天!J1212</f>
        <v>0</v>
      </c>
      <c r="N803" s="1639">
        <f t="shared" si="9"/>
        <v>919550</v>
      </c>
      <c r="O803" s="1611"/>
    </row>
    <row r="804" spans="1:15" ht="15.5">
      <c r="A804" s="1298"/>
      <c r="B804" s="1244">
        <v>46548</v>
      </c>
      <c r="C804" s="1248"/>
      <c r="D804" s="1248"/>
      <c r="E804" s="1618"/>
      <c r="F804" s="1618"/>
      <c r="G804" s="1618"/>
      <c r="H804" s="1619">
        <f t="shared" si="10"/>
        <v>0</v>
      </c>
      <c r="I804" s="1249">
        <f t="shared" si="11"/>
        <v>0</v>
      </c>
      <c r="J804" s="1249">
        <f>みずほ!J1013</f>
        <v>0</v>
      </c>
      <c r="K804" s="1249">
        <f>三井住友!I804</f>
        <v>919550</v>
      </c>
      <c r="L804" s="1638">
        <f>paypay!H1213</f>
        <v>0</v>
      </c>
      <c r="M804" s="1638">
        <f>楽天!J1213</f>
        <v>0</v>
      </c>
      <c r="N804" s="1639">
        <f t="shared" si="9"/>
        <v>919550</v>
      </c>
      <c r="O804" s="1611"/>
    </row>
    <row r="805" spans="1:15" ht="15.5">
      <c r="A805" s="1298"/>
      <c r="B805" s="1244">
        <v>46549</v>
      </c>
      <c r="C805" s="1248"/>
      <c r="D805" s="1248"/>
      <c r="E805" s="1618"/>
      <c r="F805" s="1618"/>
      <c r="G805" s="1618"/>
      <c r="H805" s="1619">
        <f t="shared" si="10"/>
        <v>0</v>
      </c>
      <c r="I805" s="1249">
        <f t="shared" si="11"/>
        <v>0</v>
      </c>
      <c r="J805" s="1249">
        <f>みずほ!J1014</f>
        <v>0</v>
      </c>
      <c r="K805" s="1249">
        <f>三井住友!I805</f>
        <v>919550</v>
      </c>
      <c r="L805" s="1638">
        <f>paypay!H1214</f>
        <v>0</v>
      </c>
      <c r="M805" s="1638">
        <f>楽天!J1214</f>
        <v>0</v>
      </c>
      <c r="N805" s="1639">
        <f t="shared" si="9"/>
        <v>919550</v>
      </c>
      <c r="O805" s="1611"/>
    </row>
    <row r="806" spans="1:15" ht="15.5">
      <c r="A806" s="1298"/>
      <c r="B806" s="1244">
        <v>46550</v>
      </c>
      <c r="C806" s="1248"/>
      <c r="D806" s="1248"/>
      <c r="E806" s="1618"/>
      <c r="F806" s="1618"/>
      <c r="G806" s="1618"/>
      <c r="H806" s="1619">
        <f t="shared" si="10"/>
        <v>0</v>
      </c>
      <c r="I806" s="1249">
        <f t="shared" si="11"/>
        <v>0</v>
      </c>
      <c r="J806" s="1249">
        <f>みずほ!J1015</f>
        <v>0</v>
      </c>
      <c r="K806" s="1249">
        <f>三井住友!I806</f>
        <v>919550</v>
      </c>
      <c r="L806" s="1638">
        <f>paypay!H1215</f>
        <v>0</v>
      </c>
      <c r="M806" s="1638">
        <f>楽天!J1215</f>
        <v>0</v>
      </c>
      <c r="N806" s="1639">
        <f t="shared" si="9"/>
        <v>919550</v>
      </c>
      <c r="O806" s="1611"/>
    </row>
    <row r="807" spans="1:15" ht="15.5">
      <c r="A807" s="1298"/>
      <c r="B807" s="1244">
        <v>46551</v>
      </c>
      <c r="C807" s="1248"/>
      <c r="D807" s="1248"/>
      <c r="E807" s="1618"/>
      <c r="F807" s="1618"/>
      <c r="G807" s="1618"/>
      <c r="H807" s="1619">
        <f t="shared" si="10"/>
        <v>0</v>
      </c>
      <c r="I807" s="1249">
        <f t="shared" si="11"/>
        <v>0</v>
      </c>
      <c r="J807" s="1249">
        <f>みずほ!J1016</f>
        <v>0</v>
      </c>
      <c r="K807" s="1249">
        <f>三井住友!I807</f>
        <v>919550</v>
      </c>
      <c r="L807" s="1638">
        <f>paypay!H1216</f>
        <v>0</v>
      </c>
      <c r="M807" s="1638">
        <f>楽天!J1216</f>
        <v>0</v>
      </c>
      <c r="N807" s="1639">
        <f t="shared" si="9"/>
        <v>919550</v>
      </c>
      <c r="O807" s="1611"/>
    </row>
    <row r="808" spans="1:15" ht="15.5">
      <c r="A808" s="1298"/>
      <c r="B808" s="1244">
        <v>46552</v>
      </c>
      <c r="C808" s="1248"/>
      <c r="D808" s="1248"/>
      <c r="E808" s="1618"/>
      <c r="F808" s="1618"/>
      <c r="G808" s="1618"/>
      <c r="H808" s="1619">
        <f t="shared" si="10"/>
        <v>0</v>
      </c>
      <c r="I808" s="1249">
        <f t="shared" si="11"/>
        <v>0</v>
      </c>
      <c r="J808" s="1249">
        <f>みずほ!J1017</f>
        <v>0</v>
      </c>
      <c r="K808" s="1249">
        <f>三井住友!I808</f>
        <v>919550</v>
      </c>
      <c r="L808" s="1638">
        <f>paypay!H1217</f>
        <v>0</v>
      </c>
      <c r="M808" s="1638">
        <f>楽天!J1217</f>
        <v>0</v>
      </c>
      <c r="N808" s="1639">
        <f t="shared" si="9"/>
        <v>919550</v>
      </c>
      <c r="O808" s="1611"/>
    </row>
    <row r="809" spans="1:15" ht="15.5">
      <c r="A809" s="1298"/>
      <c r="B809" s="1244">
        <v>46553</v>
      </c>
      <c r="C809" s="1248"/>
      <c r="D809" s="1248"/>
      <c r="E809" s="1618"/>
      <c r="F809" s="1618"/>
      <c r="G809" s="1618"/>
      <c r="H809" s="1619">
        <f t="shared" si="10"/>
        <v>0</v>
      </c>
      <c r="I809" s="1249">
        <f t="shared" si="11"/>
        <v>0</v>
      </c>
      <c r="J809" s="1249">
        <f>みずほ!J1018</f>
        <v>0</v>
      </c>
      <c r="K809" s="1249">
        <f>三井住友!I809</f>
        <v>1219550</v>
      </c>
      <c r="L809" s="1638">
        <f>paypay!H1218</f>
        <v>0</v>
      </c>
      <c r="M809" s="1638">
        <f>楽天!J1218</f>
        <v>0</v>
      </c>
      <c r="N809" s="1639">
        <f t="shared" si="9"/>
        <v>1219550</v>
      </c>
      <c r="O809" s="1611"/>
    </row>
    <row r="810" spans="1:15" ht="15.5">
      <c r="A810" s="1298"/>
      <c r="B810" s="1244">
        <v>46554</v>
      </c>
      <c r="C810" s="1248"/>
      <c r="D810" s="1248"/>
      <c r="E810" s="1618"/>
      <c r="F810" s="1618"/>
      <c r="G810" s="1618"/>
      <c r="H810" s="1619">
        <f t="shared" si="10"/>
        <v>0</v>
      </c>
      <c r="I810" s="1249">
        <f t="shared" si="11"/>
        <v>0</v>
      </c>
      <c r="J810" s="1249">
        <f>みずほ!J1019</f>
        <v>0</v>
      </c>
      <c r="K810" s="1249">
        <f>三井住友!I810</f>
        <v>1219550</v>
      </c>
      <c r="L810" s="1638">
        <f>paypay!H1219</f>
        <v>0</v>
      </c>
      <c r="M810" s="1638">
        <f>楽天!J1219</f>
        <v>0</v>
      </c>
      <c r="N810" s="1639">
        <f t="shared" si="9"/>
        <v>1219550</v>
      </c>
      <c r="O810" s="1611"/>
    </row>
    <row r="811" spans="1:15" ht="15.5">
      <c r="A811" s="1298"/>
      <c r="B811" s="1244">
        <v>46555</v>
      </c>
      <c r="C811" s="1248"/>
      <c r="D811" s="1248"/>
      <c r="E811" s="1618"/>
      <c r="F811" s="1618"/>
      <c r="G811" s="1618"/>
      <c r="H811" s="1619">
        <f t="shared" si="10"/>
        <v>0</v>
      </c>
      <c r="I811" s="1249">
        <f t="shared" si="11"/>
        <v>0</v>
      </c>
      <c r="J811" s="1249">
        <f>みずほ!J1020</f>
        <v>0</v>
      </c>
      <c r="K811" s="1249">
        <f>三井住友!I811</f>
        <v>1219550</v>
      </c>
      <c r="L811" s="1638">
        <f>paypay!H1220</f>
        <v>0</v>
      </c>
      <c r="M811" s="1638">
        <f>楽天!J1220</f>
        <v>0</v>
      </c>
      <c r="N811" s="1639">
        <f t="shared" si="9"/>
        <v>1219550</v>
      </c>
      <c r="O811" s="1611"/>
    </row>
    <row r="812" spans="1:15" ht="15.5">
      <c r="A812" s="1298"/>
      <c r="B812" s="1244">
        <v>46556</v>
      </c>
      <c r="C812" s="1248"/>
      <c r="D812" s="1248"/>
      <c r="E812" s="1618"/>
      <c r="F812" s="1618"/>
      <c r="G812" s="1618"/>
      <c r="H812" s="1619">
        <f t="shared" si="10"/>
        <v>0</v>
      </c>
      <c r="I812" s="1249">
        <f t="shared" si="11"/>
        <v>0</v>
      </c>
      <c r="J812" s="1249">
        <f>みずほ!J1021</f>
        <v>0</v>
      </c>
      <c r="K812" s="1249">
        <f>三井住友!I812</f>
        <v>1219550</v>
      </c>
      <c r="L812" s="1638">
        <f>paypay!H1221</f>
        <v>0</v>
      </c>
      <c r="M812" s="1638">
        <f>楽天!J1221</f>
        <v>0</v>
      </c>
      <c r="N812" s="1639">
        <f t="shared" si="9"/>
        <v>1219550</v>
      </c>
      <c r="O812" s="1611"/>
    </row>
    <row r="813" spans="1:15" ht="15.5">
      <c r="A813" s="1298"/>
      <c r="B813" s="1244">
        <v>46557</v>
      </c>
      <c r="C813" s="1248"/>
      <c r="D813" s="1248"/>
      <c r="E813" s="1618"/>
      <c r="F813" s="1618"/>
      <c r="G813" s="1618"/>
      <c r="H813" s="1619">
        <f t="shared" si="10"/>
        <v>0</v>
      </c>
      <c r="I813" s="1249">
        <f t="shared" si="11"/>
        <v>0</v>
      </c>
      <c r="J813" s="1249">
        <f>みずほ!J1022</f>
        <v>0</v>
      </c>
      <c r="K813" s="1249">
        <f>三井住友!I813</f>
        <v>1219550</v>
      </c>
      <c r="L813" s="1638">
        <f>paypay!H1222</f>
        <v>0</v>
      </c>
      <c r="M813" s="1638">
        <f>楽天!J1222</f>
        <v>0</v>
      </c>
      <c r="N813" s="1639">
        <f t="shared" si="9"/>
        <v>1219550</v>
      </c>
      <c r="O813" s="1611"/>
    </row>
    <row r="814" spans="1:15" ht="15.5">
      <c r="A814" s="1298"/>
      <c r="B814" s="1244">
        <v>46558</v>
      </c>
      <c r="C814" s="1248"/>
      <c r="D814" s="1248"/>
      <c r="E814" s="1618"/>
      <c r="F814" s="1618"/>
      <c r="G814" s="1618"/>
      <c r="H814" s="1619">
        <f t="shared" si="10"/>
        <v>0</v>
      </c>
      <c r="I814" s="1249">
        <f t="shared" si="11"/>
        <v>0</v>
      </c>
      <c r="J814" s="1249">
        <f>みずほ!J1023</f>
        <v>0</v>
      </c>
      <c r="K814" s="1249">
        <f>三井住友!I814</f>
        <v>1219550</v>
      </c>
      <c r="L814" s="1638">
        <f>paypay!H1223</f>
        <v>0</v>
      </c>
      <c r="M814" s="1638">
        <f>楽天!J1223</f>
        <v>0</v>
      </c>
      <c r="N814" s="1639">
        <f t="shared" si="9"/>
        <v>1219550</v>
      </c>
      <c r="O814" s="1611"/>
    </row>
    <row r="815" spans="1:15" ht="15.5">
      <c r="A815" s="1298"/>
      <c r="B815" s="1244">
        <v>46559</v>
      </c>
      <c r="C815" s="1248"/>
      <c r="D815" s="1248"/>
      <c r="E815" s="1618"/>
      <c r="F815" s="1618"/>
      <c r="G815" s="1618"/>
      <c r="H815" s="1619">
        <f t="shared" si="10"/>
        <v>0</v>
      </c>
      <c r="I815" s="1249">
        <f t="shared" si="11"/>
        <v>0</v>
      </c>
      <c r="J815" s="1249">
        <f>みずほ!J1024</f>
        <v>0</v>
      </c>
      <c r="K815" s="1249">
        <f>三井住友!I815</f>
        <v>1219550</v>
      </c>
      <c r="L815" s="1638">
        <f>paypay!H1224</f>
        <v>0</v>
      </c>
      <c r="M815" s="1638">
        <f>楽天!J1224</f>
        <v>0</v>
      </c>
      <c r="N815" s="1639">
        <f t="shared" si="9"/>
        <v>1219550</v>
      </c>
      <c r="O815" s="1611"/>
    </row>
    <row r="816" spans="1:15" ht="15.5">
      <c r="A816" s="1298"/>
      <c r="B816" s="1244">
        <v>46560</v>
      </c>
      <c r="C816" s="1248"/>
      <c r="D816" s="1248"/>
      <c r="E816" s="1618"/>
      <c r="F816" s="1618"/>
      <c r="G816" s="1618"/>
      <c r="H816" s="1619">
        <f t="shared" si="10"/>
        <v>0</v>
      </c>
      <c r="I816" s="1249">
        <f t="shared" si="11"/>
        <v>0</v>
      </c>
      <c r="J816" s="1249">
        <f>みずほ!J1025</f>
        <v>0</v>
      </c>
      <c r="K816" s="1249">
        <f>三井住友!I816</f>
        <v>1219550</v>
      </c>
      <c r="L816" s="1638">
        <f>paypay!H1225</f>
        <v>0</v>
      </c>
      <c r="M816" s="1638">
        <f>楽天!J1225</f>
        <v>0</v>
      </c>
      <c r="N816" s="1639">
        <f t="shared" si="9"/>
        <v>1219550</v>
      </c>
      <c r="O816" s="1611"/>
    </row>
    <row r="817" spans="1:15" ht="15.5">
      <c r="A817" s="1298"/>
      <c r="B817" s="1244">
        <v>46561</v>
      </c>
      <c r="C817" s="1248"/>
      <c r="D817" s="1248"/>
      <c r="E817" s="1618"/>
      <c r="F817" s="1618"/>
      <c r="G817" s="1618"/>
      <c r="H817" s="1619">
        <f t="shared" si="10"/>
        <v>0</v>
      </c>
      <c r="I817" s="1249">
        <f t="shared" si="11"/>
        <v>0</v>
      </c>
      <c r="J817" s="1249">
        <f>みずほ!J1026</f>
        <v>0</v>
      </c>
      <c r="K817" s="1249">
        <f>三井住友!I817</f>
        <v>1219550</v>
      </c>
      <c r="L817" s="1638">
        <f>paypay!H1226</f>
        <v>0</v>
      </c>
      <c r="M817" s="1638">
        <f>楽天!J1226</f>
        <v>0</v>
      </c>
      <c r="N817" s="1639">
        <f t="shared" si="9"/>
        <v>1219550</v>
      </c>
      <c r="O817" s="1611"/>
    </row>
    <row r="818" spans="1:15" ht="15.5">
      <c r="A818" s="1298"/>
      <c r="B818" s="1244">
        <v>46562</v>
      </c>
      <c r="C818" s="1248"/>
      <c r="D818" s="1248"/>
      <c r="E818" s="1618"/>
      <c r="F818" s="1618"/>
      <c r="G818" s="1618"/>
      <c r="H818" s="1619">
        <f t="shared" si="10"/>
        <v>0</v>
      </c>
      <c r="I818" s="1249">
        <f t="shared" si="11"/>
        <v>0</v>
      </c>
      <c r="J818" s="1249">
        <f>みずほ!J1027</f>
        <v>0</v>
      </c>
      <c r="K818" s="1249">
        <f>三井住友!I818</f>
        <v>1219550</v>
      </c>
      <c r="L818" s="1638">
        <f>paypay!H1227</f>
        <v>0</v>
      </c>
      <c r="M818" s="1638">
        <f>楽天!J1227</f>
        <v>0</v>
      </c>
      <c r="N818" s="1639">
        <f t="shared" si="9"/>
        <v>1219550</v>
      </c>
      <c r="O818" s="1611"/>
    </row>
    <row r="819" spans="1:15" ht="15.5">
      <c r="A819" s="1298"/>
      <c r="B819" s="1244">
        <v>46563</v>
      </c>
      <c r="C819" s="1248"/>
      <c r="D819" s="1248"/>
      <c r="E819" s="1618"/>
      <c r="F819" s="1618"/>
      <c r="G819" s="1618"/>
      <c r="H819" s="1619">
        <f t="shared" si="10"/>
        <v>0</v>
      </c>
      <c r="I819" s="1249">
        <f t="shared" si="11"/>
        <v>0</v>
      </c>
      <c r="J819" s="1249">
        <f>みずほ!J1028</f>
        <v>0</v>
      </c>
      <c r="K819" s="1249">
        <f>三井住友!I819</f>
        <v>1219550</v>
      </c>
      <c r="L819" s="1638">
        <f>paypay!H1228</f>
        <v>0</v>
      </c>
      <c r="M819" s="1638">
        <f>楽天!J1228</f>
        <v>0</v>
      </c>
      <c r="N819" s="1639">
        <f t="shared" si="9"/>
        <v>1219550</v>
      </c>
      <c r="O819" s="1611"/>
    </row>
    <row r="820" spans="1:15" ht="15.5">
      <c r="A820" s="1298"/>
      <c r="B820" s="1244">
        <v>46564</v>
      </c>
      <c r="C820" s="1248"/>
      <c r="D820" s="1248"/>
      <c r="E820" s="1618"/>
      <c r="F820" s="1618"/>
      <c r="G820" s="1618"/>
      <c r="H820" s="1619">
        <f t="shared" si="10"/>
        <v>0</v>
      </c>
      <c r="I820" s="1249">
        <f t="shared" si="11"/>
        <v>0</v>
      </c>
      <c r="J820" s="1249">
        <f>みずほ!J1029</f>
        <v>0</v>
      </c>
      <c r="K820" s="1249">
        <f>三井住友!I820</f>
        <v>1219550</v>
      </c>
      <c r="L820" s="1638">
        <f>paypay!H1229</f>
        <v>0</v>
      </c>
      <c r="M820" s="1638">
        <f>楽天!J1229</f>
        <v>0</v>
      </c>
      <c r="N820" s="1639">
        <f t="shared" si="9"/>
        <v>1219550</v>
      </c>
      <c r="O820" s="1611"/>
    </row>
    <row r="821" spans="1:15" ht="15.5">
      <c r="A821" s="1298"/>
      <c r="B821" s="1244">
        <v>46565</v>
      </c>
      <c r="C821" s="1248"/>
      <c r="D821" s="1248"/>
      <c r="E821" s="1618"/>
      <c r="F821" s="1618"/>
      <c r="G821" s="1618"/>
      <c r="H821" s="1619">
        <f t="shared" si="10"/>
        <v>0</v>
      </c>
      <c r="I821" s="1249">
        <f t="shared" si="11"/>
        <v>0</v>
      </c>
      <c r="J821" s="1249">
        <f>みずほ!J1030</f>
        <v>0</v>
      </c>
      <c r="K821" s="1249">
        <f>三井住友!I821</f>
        <v>1019550</v>
      </c>
      <c r="L821" s="1638">
        <f>paypay!H1230</f>
        <v>0</v>
      </c>
      <c r="M821" s="1638">
        <f>楽天!J1230</f>
        <v>0</v>
      </c>
      <c r="N821" s="1639">
        <f t="shared" si="9"/>
        <v>1019550</v>
      </c>
      <c r="O821" s="1611"/>
    </row>
    <row r="822" spans="1:15" ht="15.5">
      <c r="A822" s="1298"/>
      <c r="B822" s="1244">
        <v>46566</v>
      </c>
      <c r="C822" s="1248"/>
      <c r="D822" s="1248"/>
      <c r="E822" s="1618"/>
      <c r="F822" s="1618"/>
      <c r="G822" s="1618"/>
      <c r="H822" s="1619">
        <f t="shared" si="10"/>
        <v>0</v>
      </c>
      <c r="I822" s="1249">
        <f t="shared" si="11"/>
        <v>0</v>
      </c>
      <c r="J822" s="1249">
        <f>みずほ!J1031</f>
        <v>0</v>
      </c>
      <c r="K822" s="1249">
        <f>三井住友!I822</f>
        <v>1019550</v>
      </c>
      <c r="L822" s="1638">
        <f>paypay!H1231</f>
        <v>0</v>
      </c>
      <c r="M822" s="1638">
        <f>楽天!J1231</f>
        <v>0</v>
      </c>
      <c r="N822" s="1639">
        <f t="shared" si="9"/>
        <v>1019550</v>
      </c>
      <c r="O822" s="1611"/>
    </row>
    <row r="823" spans="1:15" ht="15.5">
      <c r="A823" s="1298"/>
      <c r="B823" s="1244">
        <v>46567</v>
      </c>
      <c r="C823" s="1248"/>
      <c r="D823" s="1248"/>
      <c r="E823" s="1618"/>
      <c r="F823" s="1618"/>
      <c r="G823" s="1618"/>
      <c r="H823" s="1619">
        <f t="shared" si="10"/>
        <v>0</v>
      </c>
      <c r="I823" s="1249">
        <f t="shared" si="11"/>
        <v>0</v>
      </c>
      <c r="J823" s="1249">
        <f>みずほ!J1032</f>
        <v>0</v>
      </c>
      <c r="K823" s="1249">
        <f>三井住友!I823</f>
        <v>1019550</v>
      </c>
      <c r="L823" s="1638">
        <f>paypay!H1232</f>
        <v>0</v>
      </c>
      <c r="M823" s="1638">
        <f>楽天!J1232</f>
        <v>0</v>
      </c>
      <c r="N823" s="1639">
        <f t="shared" si="9"/>
        <v>1019550</v>
      </c>
      <c r="O823" s="1611"/>
    </row>
    <row r="824" spans="1:15" ht="15.5">
      <c r="A824" s="1298"/>
      <c r="B824" s="1244">
        <v>46568</v>
      </c>
      <c r="C824" s="1248"/>
      <c r="D824" s="1248"/>
      <c r="E824" s="1618"/>
      <c r="F824" s="1618"/>
      <c r="G824" s="1618"/>
      <c r="H824" s="1619">
        <f t="shared" si="10"/>
        <v>0</v>
      </c>
      <c r="I824" s="1249">
        <f t="shared" si="11"/>
        <v>0</v>
      </c>
      <c r="J824" s="1249">
        <f>みずほ!J1033</f>
        <v>0</v>
      </c>
      <c r="K824" s="1249">
        <f>三井住友!I824</f>
        <v>1019550</v>
      </c>
      <c r="L824" s="1638">
        <f>paypay!H1233</f>
        <v>0</v>
      </c>
      <c r="M824" s="1638">
        <f>楽天!J1233</f>
        <v>0</v>
      </c>
      <c r="N824" s="1639">
        <f t="shared" si="9"/>
        <v>1019550</v>
      </c>
      <c r="O824" s="1611"/>
    </row>
    <row r="825" spans="1:15" ht="15.5">
      <c r="A825" s="1298"/>
      <c r="B825" s="1244">
        <v>46569</v>
      </c>
      <c r="C825" s="1248"/>
      <c r="D825" s="1248"/>
      <c r="E825" s="1618"/>
      <c r="F825" s="1618"/>
      <c r="G825" s="1618"/>
      <c r="H825" s="1619">
        <f t="shared" si="10"/>
        <v>0</v>
      </c>
      <c r="I825" s="1249">
        <f t="shared" si="11"/>
        <v>0</v>
      </c>
      <c r="J825" s="1249">
        <f>みずほ!J1034</f>
        <v>0</v>
      </c>
      <c r="K825" s="1249">
        <f>三井住友!I825</f>
        <v>1019550</v>
      </c>
      <c r="L825" s="1638">
        <f>paypay!H1234</f>
        <v>0</v>
      </c>
      <c r="M825" s="1638">
        <f>楽天!J1234</f>
        <v>0</v>
      </c>
      <c r="N825" s="1639">
        <f t="shared" si="9"/>
        <v>1019550</v>
      </c>
      <c r="O825" s="1611"/>
    </row>
    <row r="826" spans="1:15" ht="15.5">
      <c r="A826" s="1298"/>
      <c r="B826" s="1244">
        <v>46570</v>
      </c>
      <c r="C826" s="1248"/>
      <c r="D826" s="1248"/>
      <c r="E826" s="1618"/>
      <c r="F826" s="1618"/>
      <c r="G826" s="1618"/>
      <c r="H826" s="1619">
        <f t="shared" si="10"/>
        <v>0</v>
      </c>
      <c r="I826" s="1249">
        <f t="shared" si="11"/>
        <v>0</v>
      </c>
      <c r="J826" s="1249">
        <f>みずほ!J1035</f>
        <v>0</v>
      </c>
      <c r="K826" s="1249">
        <f>三井住友!I826</f>
        <v>1019550</v>
      </c>
      <c r="L826" s="1638">
        <f>paypay!H1235</f>
        <v>0</v>
      </c>
      <c r="M826" s="1638">
        <f>楽天!J1235</f>
        <v>0</v>
      </c>
      <c r="N826" s="1639">
        <f t="shared" si="9"/>
        <v>1019550</v>
      </c>
      <c r="O826" s="1611"/>
    </row>
    <row r="827" spans="1:15" ht="15.5">
      <c r="A827" s="1298"/>
      <c r="B827" s="1244">
        <v>46571</v>
      </c>
      <c r="C827" s="1248"/>
      <c r="D827" s="1248"/>
      <c r="E827" s="1618"/>
      <c r="F827" s="1618"/>
      <c r="G827" s="1618"/>
      <c r="H827" s="1619">
        <f t="shared" si="10"/>
        <v>0</v>
      </c>
      <c r="I827" s="1249">
        <f t="shared" si="11"/>
        <v>0</v>
      </c>
      <c r="J827" s="1249">
        <f>みずほ!J1036</f>
        <v>0</v>
      </c>
      <c r="K827" s="1249">
        <f>三井住友!I827</f>
        <v>1019550</v>
      </c>
      <c r="L827" s="1638">
        <f>paypay!H1236</f>
        <v>0</v>
      </c>
      <c r="M827" s="1638">
        <f>楽天!J1236</f>
        <v>0</v>
      </c>
      <c r="N827" s="1639">
        <f t="shared" si="9"/>
        <v>1019550</v>
      </c>
      <c r="O827" s="1611"/>
    </row>
    <row r="828" spans="1:15" ht="15.5">
      <c r="A828" s="1298"/>
      <c r="B828" s="1244">
        <v>46572</v>
      </c>
      <c r="C828" s="1248"/>
      <c r="D828" s="1248"/>
      <c r="E828" s="1618"/>
      <c r="F828" s="1618"/>
      <c r="G828" s="1618"/>
      <c r="H828" s="1619">
        <f t="shared" si="10"/>
        <v>0</v>
      </c>
      <c r="I828" s="1249">
        <f t="shared" si="11"/>
        <v>0</v>
      </c>
      <c r="J828" s="1249">
        <f>みずほ!J1037</f>
        <v>0</v>
      </c>
      <c r="K828" s="1249">
        <f>三井住友!I828</f>
        <v>1019550</v>
      </c>
      <c r="L828" s="1638">
        <f>paypay!H1237</f>
        <v>0</v>
      </c>
      <c r="M828" s="1638">
        <f>楽天!J1237</f>
        <v>0</v>
      </c>
      <c r="N828" s="1639">
        <f t="shared" si="9"/>
        <v>1019550</v>
      </c>
      <c r="O828" s="1611"/>
    </row>
    <row r="829" spans="1:15" ht="15.5">
      <c r="A829" s="1298"/>
      <c r="B829" s="1244">
        <v>46573</v>
      </c>
      <c r="C829" s="1248"/>
      <c r="D829" s="1248"/>
      <c r="E829" s="1618"/>
      <c r="F829" s="1618"/>
      <c r="G829" s="1618"/>
      <c r="H829" s="1619">
        <f t="shared" si="10"/>
        <v>0</v>
      </c>
      <c r="I829" s="1249">
        <f t="shared" si="11"/>
        <v>0</v>
      </c>
      <c r="J829" s="1249">
        <f>みずほ!J1038</f>
        <v>0</v>
      </c>
      <c r="K829" s="1249">
        <f>三井住友!I829</f>
        <v>1019550</v>
      </c>
      <c r="L829" s="1638">
        <f>paypay!H1238</f>
        <v>0</v>
      </c>
      <c r="M829" s="1638">
        <f>楽天!J1238</f>
        <v>0</v>
      </c>
      <c r="N829" s="1639">
        <f t="shared" si="9"/>
        <v>1019550</v>
      </c>
      <c r="O829" s="1611"/>
    </row>
    <row r="830" spans="1:15" ht="15.5">
      <c r="A830" s="1298"/>
      <c r="B830" s="1244">
        <v>46574</v>
      </c>
      <c r="C830" s="1248"/>
      <c r="D830" s="1248"/>
      <c r="E830" s="1618"/>
      <c r="F830" s="1618"/>
      <c r="G830" s="1618"/>
      <c r="H830" s="1619">
        <f t="shared" si="10"/>
        <v>0</v>
      </c>
      <c r="I830" s="1249">
        <f t="shared" si="11"/>
        <v>0</v>
      </c>
      <c r="J830" s="1249">
        <f>みずほ!J1039</f>
        <v>0</v>
      </c>
      <c r="K830" s="1249">
        <f>三井住友!I830</f>
        <v>1019550</v>
      </c>
      <c r="L830" s="1638">
        <f>paypay!H1239</f>
        <v>0</v>
      </c>
      <c r="M830" s="1638">
        <f>楽天!J1239</f>
        <v>0</v>
      </c>
      <c r="N830" s="1639">
        <f t="shared" si="9"/>
        <v>1019550</v>
      </c>
      <c r="O830" s="1611"/>
    </row>
    <row r="831" spans="1:15" ht="15.5">
      <c r="A831" s="1298"/>
      <c r="B831" s="1244">
        <v>46575</v>
      </c>
      <c r="C831" s="1248"/>
      <c r="D831" s="1248"/>
      <c r="E831" s="1618"/>
      <c r="F831" s="1618"/>
      <c r="G831" s="1618"/>
      <c r="H831" s="1619">
        <f t="shared" si="10"/>
        <v>0</v>
      </c>
      <c r="I831" s="1249">
        <f t="shared" si="11"/>
        <v>0</v>
      </c>
      <c r="J831" s="1249">
        <f>みずほ!J1040</f>
        <v>0</v>
      </c>
      <c r="K831" s="1249">
        <f>三井住友!I831</f>
        <v>1019550</v>
      </c>
      <c r="L831" s="1638">
        <f>paypay!H1240</f>
        <v>0</v>
      </c>
      <c r="M831" s="1638">
        <f>楽天!J1240</f>
        <v>0</v>
      </c>
      <c r="N831" s="1639">
        <f t="shared" si="9"/>
        <v>1019550</v>
      </c>
      <c r="O831" s="1611"/>
    </row>
    <row r="832" spans="1:15" ht="15.5">
      <c r="A832" s="1298"/>
      <c r="B832" s="1244">
        <v>46576</v>
      </c>
      <c r="C832" s="1248"/>
      <c r="D832" s="1248"/>
      <c r="E832" s="1618"/>
      <c r="F832" s="1618"/>
      <c r="G832" s="1618"/>
      <c r="H832" s="1619">
        <f t="shared" si="10"/>
        <v>0</v>
      </c>
      <c r="I832" s="1249">
        <f t="shared" si="11"/>
        <v>0</v>
      </c>
      <c r="J832" s="1249">
        <f>みずほ!J1041</f>
        <v>0</v>
      </c>
      <c r="K832" s="1249">
        <f>三井住友!I832</f>
        <v>1019550</v>
      </c>
      <c r="L832" s="1638">
        <f>paypay!H1241</f>
        <v>0</v>
      </c>
      <c r="M832" s="1638">
        <f>楽天!J1241</f>
        <v>0</v>
      </c>
      <c r="N832" s="1639">
        <f t="shared" si="9"/>
        <v>1019550</v>
      </c>
      <c r="O832" s="1611"/>
    </row>
    <row r="833" spans="1:15" ht="15.5">
      <c r="A833" s="1298"/>
      <c r="B833" s="1244">
        <v>46577</v>
      </c>
      <c r="C833" s="1248"/>
      <c r="D833" s="1248"/>
      <c r="E833" s="1618"/>
      <c r="F833" s="1618"/>
      <c r="G833" s="1618"/>
      <c r="H833" s="1619">
        <f t="shared" si="10"/>
        <v>0</v>
      </c>
      <c r="I833" s="1249">
        <f t="shared" si="11"/>
        <v>0</v>
      </c>
      <c r="J833" s="1249">
        <f>みずほ!J1042</f>
        <v>0</v>
      </c>
      <c r="K833" s="1249">
        <f>三井住友!I833</f>
        <v>1019550</v>
      </c>
      <c r="L833" s="1638">
        <f>paypay!H1242</f>
        <v>0</v>
      </c>
      <c r="M833" s="1638">
        <f>楽天!J1242</f>
        <v>0</v>
      </c>
      <c r="N833" s="1639">
        <f t="shared" si="9"/>
        <v>1019550</v>
      </c>
      <c r="O833" s="1611"/>
    </row>
    <row r="834" spans="1:15" ht="15.5">
      <c r="A834" s="1298"/>
      <c r="B834" s="1244">
        <v>46578</v>
      </c>
      <c r="C834" s="1248"/>
      <c r="D834" s="1248"/>
      <c r="E834" s="1618"/>
      <c r="F834" s="1618"/>
      <c r="G834" s="1618"/>
      <c r="H834" s="1619">
        <f t="shared" si="10"/>
        <v>0</v>
      </c>
      <c r="I834" s="1249">
        <f t="shared" si="11"/>
        <v>0</v>
      </c>
      <c r="J834" s="1249">
        <f>みずほ!J1043</f>
        <v>0</v>
      </c>
      <c r="K834" s="1249">
        <f>三井住友!I834</f>
        <v>1019550</v>
      </c>
      <c r="L834" s="1638">
        <f>paypay!H1243</f>
        <v>0</v>
      </c>
      <c r="M834" s="1638">
        <f>楽天!J1243</f>
        <v>0</v>
      </c>
      <c r="N834" s="1639">
        <f t="shared" si="9"/>
        <v>1019550</v>
      </c>
      <c r="O834" s="1611"/>
    </row>
    <row r="835" spans="1:15" ht="15.5">
      <c r="A835" s="1298"/>
      <c r="B835" s="1244">
        <v>46579</v>
      </c>
      <c r="C835" s="1248"/>
      <c r="D835" s="1248"/>
      <c r="E835" s="1618"/>
      <c r="F835" s="1618"/>
      <c r="G835" s="1618"/>
      <c r="H835" s="1619">
        <f t="shared" si="10"/>
        <v>0</v>
      </c>
      <c r="I835" s="1249">
        <f t="shared" si="11"/>
        <v>0</v>
      </c>
      <c r="J835" s="1249">
        <f>みずほ!J1044</f>
        <v>0</v>
      </c>
      <c r="K835" s="1249">
        <f>三井住友!I835</f>
        <v>1019550</v>
      </c>
      <c r="L835" s="1638">
        <f>paypay!H1244</f>
        <v>0</v>
      </c>
      <c r="M835" s="1638">
        <f>楽天!J1244</f>
        <v>0</v>
      </c>
      <c r="N835" s="1639">
        <f t="shared" si="9"/>
        <v>1019550</v>
      </c>
      <c r="O835" s="1611"/>
    </row>
    <row r="836" spans="1:15" ht="15.5">
      <c r="A836" s="1298"/>
      <c r="B836" s="1244">
        <v>46580</v>
      </c>
      <c r="C836" s="1248"/>
      <c r="D836" s="1248"/>
      <c r="E836" s="1618"/>
      <c r="F836" s="1618"/>
      <c r="G836" s="1618"/>
      <c r="H836" s="1619">
        <f t="shared" si="10"/>
        <v>0</v>
      </c>
      <c r="I836" s="1249">
        <f t="shared" si="11"/>
        <v>0</v>
      </c>
      <c r="J836" s="1249">
        <f>みずほ!J1045</f>
        <v>0</v>
      </c>
      <c r="K836" s="1249">
        <f>三井住友!I836</f>
        <v>1019550</v>
      </c>
      <c r="L836" s="1638">
        <f>paypay!H1245</f>
        <v>0</v>
      </c>
      <c r="M836" s="1638">
        <f>楽天!J1245</f>
        <v>0</v>
      </c>
      <c r="N836" s="1639">
        <f t="shared" si="9"/>
        <v>1019550</v>
      </c>
      <c r="O836" s="1611"/>
    </row>
    <row r="837" spans="1:15" ht="15.5">
      <c r="A837" s="1298"/>
      <c r="B837" s="1244">
        <v>46581</v>
      </c>
      <c r="C837" s="1248"/>
      <c r="D837" s="1248"/>
      <c r="E837" s="1618"/>
      <c r="F837" s="1618"/>
      <c r="G837" s="1618"/>
      <c r="H837" s="1619">
        <f t="shared" si="10"/>
        <v>0</v>
      </c>
      <c r="I837" s="1249">
        <f t="shared" si="11"/>
        <v>0</v>
      </c>
      <c r="J837" s="1249">
        <f>みずほ!J1046</f>
        <v>0</v>
      </c>
      <c r="K837" s="1249">
        <f>三井住友!I837</f>
        <v>1019550</v>
      </c>
      <c r="L837" s="1638">
        <f>paypay!H1246</f>
        <v>0</v>
      </c>
      <c r="M837" s="1638">
        <f>楽天!J1246</f>
        <v>0</v>
      </c>
      <c r="N837" s="1639">
        <f t="shared" si="9"/>
        <v>1019550</v>
      </c>
      <c r="O837" s="1611"/>
    </row>
    <row r="838" spans="1:15" ht="15.5">
      <c r="A838" s="1298"/>
      <c r="B838" s="1244">
        <v>46582</v>
      </c>
      <c r="C838" s="1248"/>
      <c r="D838" s="1248"/>
      <c r="E838" s="1618"/>
      <c r="F838" s="1618"/>
      <c r="G838" s="1618"/>
      <c r="H838" s="1619">
        <f t="shared" si="10"/>
        <v>0</v>
      </c>
      <c r="I838" s="1249">
        <f t="shared" si="11"/>
        <v>0</v>
      </c>
      <c r="J838" s="1249">
        <f>みずほ!J1047</f>
        <v>0</v>
      </c>
      <c r="K838" s="1249">
        <f>三井住友!I838</f>
        <v>1019550</v>
      </c>
      <c r="L838" s="1638">
        <f>paypay!H1247</f>
        <v>0</v>
      </c>
      <c r="M838" s="1638">
        <f>楽天!J1247</f>
        <v>0</v>
      </c>
      <c r="N838" s="1639">
        <f t="shared" si="9"/>
        <v>1019550</v>
      </c>
      <c r="O838" s="1611"/>
    </row>
    <row r="839" spans="1:15" ht="15.5">
      <c r="A839" s="1298"/>
      <c r="B839" s="1244">
        <v>46583</v>
      </c>
      <c r="C839" s="1248"/>
      <c r="D839" s="1248"/>
      <c r="E839" s="1618"/>
      <c r="F839" s="1618"/>
      <c r="G839" s="1618"/>
      <c r="H839" s="1619">
        <f t="shared" si="10"/>
        <v>0</v>
      </c>
      <c r="I839" s="1249">
        <f t="shared" si="11"/>
        <v>0</v>
      </c>
      <c r="J839" s="1249">
        <f>みずほ!J1048</f>
        <v>0</v>
      </c>
      <c r="K839" s="1249">
        <f>三井住友!I839</f>
        <v>1319550</v>
      </c>
      <c r="L839" s="1638">
        <f>paypay!H1248</f>
        <v>0</v>
      </c>
      <c r="M839" s="1638">
        <f>楽天!J1248</f>
        <v>0</v>
      </c>
      <c r="N839" s="1639">
        <f t="shared" si="9"/>
        <v>1319550</v>
      </c>
      <c r="O839" s="1611"/>
    </row>
    <row r="840" spans="1:15" ht="15.5">
      <c r="A840" s="1298"/>
      <c r="B840" s="1244">
        <v>46584</v>
      </c>
      <c r="C840" s="1248"/>
      <c r="D840" s="1248"/>
      <c r="E840" s="1618"/>
      <c r="F840" s="1618"/>
      <c r="G840" s="1618"/>
      <c r="H840" s="1619">
        <f t="shared" si="10"/>
        <v>0</v>
      </c>
      <c r="I840" s="1249">
        <f t="shared" si="11"/>
        <v>0</v>
      </c>
      <c r="J840" s="1249">
        <f>みずほ!J1049</f>
        <v>0</v>
      </c>
      <c r="K840" s="1249">
        <f>三井住友!I840</f>
        <v>1319550</v>
      </c>
      <c r="L840" s="1638">
        <f>paypay!H1249</f>
        <v>0</v>
      </c>
      <c r="M840" s="1638">
        <f>楽天!J1249</f>
        <v>0</v>
      </c>
      <c r="N840" s="1639">
        <f t="shared" si="9"/>
        <v>1319550</v>
      </c>
      <c r="O840" s="1611"/>
    </row>
    <row r="841" spans="1:15" ht="15.5">
      <c r="A841" s="1298"/>
      <c r="B841" s="1244">
        <v>46585</v>
      </c>
      <c r="C841" s="1248"/>
      <c r="D841" s="1248"/>
      <c r="E841" s="1618"/>
      <c r="F841" s="1618"/>
      <c r="G841" s="1618"/>
      <c r="H841" s="1619">
        <f t="shared" si="10"/>
        <v>0</v>
      </c>
      <c r="I841" s="1249">
        <f t="shared" si="11"/>
        <v>0</v>
      </c>
      <c r="J841" s="1249">
        <f>みずほ!J1050</f>
        <v>0</v>
      </c>
      <c r="K841" s="1249">
        <f>三井住友!I841</f>
        <v>1319550</v>
      </c>
      <c r="L841" s="1638">
        <f>paypay!H1250</f>
        <v>0</v>
      </c>
      <c r="M841" s="1638">
        <f>楽天!J1250</f>
        <v>0</v>
      </c>
      <c r="N841" s="1639">
        <f t="shared" si="9"/>
        <v>1319550</v>
      </c>
      <c r="O841" s="1611"/>
    </row>
    <row r="842" spans="1:15" ht="15.5">
      <c r="A842" s="1298"/>
      <c r="B842" s="1244">
        <v>46586</v>
      </c>
      <c r="C842" s="1248"/>
      <c r="D842" s="1248"/>
      <c r="E842" s="1618"/>
      <c r="F842" s="1618"/>
      <c r="G842" s="1618"/>
      <c r="H842" s="1619">
        <f t="shared" si="10"/>
        <v>0</v>
      </c>
      <c r="I842" s="1249">
        <f t="shared" si="11"/>
        <v>0</v>
      </c>
      <c r="J842" s="1249">
        <f>みずほ!J1051</f>
        <v>0</v>
      </c>
      <c r="K842" s="1249">
        <f>三井住友!I842</f>
        <v>1319550</v>
      </c>
      <c r="L842" s="1638">
        <f>paypay!H1251</f>
        <v>0</v>
      </c>
      <c r="M842" s="1638">
        <f>楽天!J1251</f>
        <v>0</v>
      </c>
      <c r="N842" s="1639">
        <f t="shared" si="9"/>
        <v>1319550</v>
      </c>
      <c r="O842" s="1611"/>
    </row>
    <row r="843" spans="1:15" ht="15.5">
      <c r="A843" s="1298"/>
      <c r="B843" s="1244">
        <v>46587</v>
      </c>
      <c r="C843" s="1248"/>
      <c r="D843" s="1248"/>
      <c r="E843" s="1618"/>
      <c r="F843" s="1618"/>
      <c r="G843" s="1618"/>
      <c r="H843" s="1619">
        <f t="shared" si="10"/>
        <v>0</v>
      </c>
      <c r="I843" s="1249">
        <f t="shared" si="11"/>
        <v>0</v>
      </c>
      <c r="J843" s="1249">
        <f>みずほ!J1052</f>
        <v>0</v>
      </c>
      <c r="K843" s="1249">
        <f>三井住友!I843</f>
        <v>1319550</v>
      </c>
      <c r="L843" s="1638">
        <f>paypay!H1252</f>
        <v>0</v>
      </c>
      <c r="M843" s="1638">
        <f>楽天!J1252</f>
        <v>0</v>
      </c>
      <c r="N843" s="1639">
        <f t="shared" si="9"/>
        <v>1319550</v>
      </c>
      <c r="O843" s="1611"/>
    </row>
    <row r="844" spans="1:15" ht="15.5">
      <c r="A844" s="1298"/>
      <c r="B844" s="1244">
        <v>46588</v>
      </c>
      <c r="C844" s="1248"/>
      <c r="D844" s="1248"/>
      <c r="E844" s="1618"/>
      <c r="F844" s="1618"/>
      <c r="G844" s="1618"/>
      <c r="H844" s="1619">
        <f t="shared" si="10"/>
        <v>0</v>
      </c>
      <c r="I844" s="1249">
        <f t="shared" si="11"/>
        <v>0</v>
      </c>
      <c r="J844" s="1249">
        <f>みずほ!J1053</f>
        <v>0</v>
      </c>
      <c r="K844" s="1249">
        <f>三井住友!I844</f>
        <v>1319550</v>
      </c>
      <c r="L844" s="1638">
        <f>paypay!H1253</f>
        <v>0</v>
      </c>
      <c r="M844" s="1638">
        <f>楽天!J1253</f>
        <v>0</v>
      </c>
      <c r="N844" s="1639">
        <f t="shared" si="9"/>
        <v>1319550</v>
      </c>
      <c r="O844" s="1611"/>
    </row>
    <row r="845" spans="1:15" ht="15.5">
      <c r="A845" s="1298"/>
      <c r="B845" s="1244">
        <v>46589</v>
      </c>
      <c r="C845" s="1248"/>
      <c r="D845" s="1248"/>
      <c r="E845" s="1618"/>
      <c r="F845" s="1618"/>
      <c r="G845" s="1618"/>
      <c r="H845" s="1619">
        <f t="shared" si="10"/>
        <v>0</v>
      </c>
      <c r="I845" s="1249">
        <f t="shared" si="11"/>
        <v>0</v>
      </c>
      <c r="J845" s="1249">
        <f>みずほ!J1054</f>
        <v>0</v>
      </c>
      <c r="K845" s="1249">
        <f>三井住友!I845</f>
        <v>1319550</v>
      </c>
      <c r="L845" s="1638">
        <f>paypay!H1254</f>
        <v>0</v>
      </c>
      <c r="M845" s="1638">
        <f>楽天!J1254</f>
        <v>0</v>
      </c>
      <c r="N845" s="1639">
        <f t="shared" si="9"/>
        <v>1319550</v>
      </c>
      <c r="O845" s="1611"/>
    </row>
    <row r="846" spans="1:15" ht="15.5">
      <c r="A846" s="1298"/>
      <c r="B846" s="1244">
        <v>46590</v>
      </c>
      <c r="C846" s="1248"/>
      <c r="D846" s="1248"/>
      <c r="E846" s="1618"/>
      <c r="F846" s="1618"/>
      <c r="G846" s="1618"/>
      <c r="H846" s="1619">
        <f t="shared" si="10"/>
        <v>0</v>
      </c>
      <c r="I846" s="1249">
        <f t="shared" si="11"/>
        <v>0</v>
      </c>
      <c r="J846" s="1249">
        <f>みずほ!J1055</f>
        <v>0</v>
      </c>
      <c r="K846" s="1249">
        <f>三井住友!I846</f>
        <v>1319550</v>
      </c>
      <c r="L846" s="1638">
        <f>paypay!H1255</f>
        <v>0</v>
      </c>
      <c r="M846" s="1638">
        <f>楽天!J1255</f>
        <v>0</v>
      </c>
      <c r="N846" s="1639">
        <f t="shared" si="9"/>
        <v>1319550</v>
      </c>
      <c r="O846" s="1611"/>
    </row>
    <row r="847" spans="1:15" ht="15.5">
      <c r="A847" s="1298"/>
      <c r="B847" s="1244">
        <v>46591</v>
      </c>
      <c r="C847" s="1248"/>
      <c r="D847" s="1248"/>
      <c r="E847" s="1618"/>
      <c r="F847" s="1618"/>
      <c r="G847" s="1618"/>
      <c r="H847" s="1619">
        <f t="shared" si="10"/>
        <v>0</v>
      </c>
      <c r="I847" s="1249">
        <f t="shared" si="11"/>
        <v>0</v>
      </c>
      <c r="J847" s="1249">
        <f>みずほ!J1056</f>
        <v>0</v>
      </c>
      <c r="K847" s="1249">
        <f>三井住友!I847</f>
        <v>1319550</v>
      </c>
      <c r="L847" s="1638">
        <f>paypay!H1256</f>
        <v>0</v>
      </c>
      <c r="M847" s="1638">
        <f>楽天!J1256</f>
        <v>0</v>
      </c>
      <c r="N847" s="1639">
        <f t="shared" si="9"/>
        <v>1319550</v>
      </c>
      <c r="O847" s="1611"/>
    </row>
    <row r="848" spans="1:15" ht="15.5">
      <c r="A848" s="1298"/>
      <c r="B848" s="1244">
        <v>46592</v>
      </c>
      <c r="C848" s="1248"/>
      <c r="D848" s="1248"/>
      <c r="E848" s="1618"/>
      <c r="F848" s="1618"/>
      <c r="G848" s="1618"/>
      <c r="H848" s="1619">
        <f t="shared" si="10"/>
        <v>0</v>
      </c>
      <c r="I848" s="1249">
        <f t="shared" si="11"/>
        <v>0</v>
      </c>
      <c r="J848" s="1249">
        <f>みずほ!J1057</f>
        <v>0</v>
      </c>
      <c r="K848" s="1249">
        <f>三井住友!I848</f>
        <v>1319550</v>
      </c>
      <c r="L848" s="1638">
        <f>paypay!H1257</f>
        <v>0</v>
      </c>
      <c r="M848" s="1638">
        <f>楽天!J1257</f>
        <v>0</v>
      </c>
      <c r="N848" s="1639">
        <f t="shared" si="9"/>
        <v>1319550</v>
      </c>
      <c r="O848" s="1611"/>
    </row>
    <row r="849" spans="1:15" ht="15.5">
      <c r="A849" s="1298"/>
      <c r="B849" s="1244">
        <v>46593</v>
      </c>
      <c r="C849" s="1248"/>
      <c r="D849" s="1248"/>
      <c r="E849" s="1618"/>
      <c r="F849" s="1618"/>
      <c r="G849" s="1618"/>
      <c r="H849" s="1619">
        <f t="shared" si="10"/>
        <v>0</v>
      </c>
      <c r="I849" s="1249">
        <f t="shared" si="11"/>
        <v>0</v>
      </c>
      <c r="J849" s="1249">
        <f>みずほ!J1058</f>
        <v>0</v>
      </c>
      <c r="K849" s="1249">
        <f>三井住友!I849</f>
        <v>1319550</v>
      </c>
      <c r="L849" s="1638">
        <f>paypay!H1258</f>
        <v>0</v>
      </c>
      <c r="M849" s="1638">
        <f>楽天!J1258</f>
        <v>0</v>
      </c>
      <c r="N849" s="1639">
        <f t="shared" si="9"/>
        <v>1319550</v>
      </c>
      <c r="O849" s="1611"/>
    </row>
    <row r="850" spans="1:15" ht="15.5">
      <c r="A850" s="1298"/>
      <c r="B850" s="1244">
        <v>46594</v>
      </c>
      <c r="C850" s="1248"/>
      <c r="D850" s="1248"/>
      <c r="E850" s="1618"/>
      <c r="F850" s="1618"/>
      <c r="G850" s="1618"/>
      <c r="H850" s="1619">
        <f t="shared" si="10"/>
        <v>0</v>
      </c>
      <c r="I850" s="1249">
        <f t="shared" si="11"/>
        <v>0</v>
      </c>
      <c r="J850" s="1249">
        <f>みずほ!J1059</f>
        <v>0</v>
      </c>
      <c r="K850" s="1249">
        <f>三井住友!I850</f>
        <v>1319550</v>
      </c>
      <c r="L850" s="1638">
        <f>paypay!H1259</f>
        <v>0</v>
      </c>
      <c r="M850" s="1638">
        <f>楽天!J1259</f>
        <v>0</v>
      </c>
      <c r="N850" s="1639">
        <f t="shared" si="9"/>
        <v>1319550</v>
      </c>
      <c r="O850" s="1611"/>
    </row>
    <row r="851" spans="1:15" ht="15.5">
      <c r="A851" s="1298"/>
      <c r="B851" s="1244">
        <v>46595</v>
      </c>
      <c r="C851" s="1248"/>
      <c r="D851" s="1248"/>
      <c r="E851" s="1618"/>
      <c r="F851" s="1618"/>
      <c r="G851" s="1618"/>
      <c r="H851" s="1619">
        <f t="shared" si="10"/>
        <v>0</v>
      </c>
      <c r="I851" s="1249">
        <f t="shared" si="11"/>
        <v>0</v>
      </c>
      <c r="J851" s="1249">
        <f>みずほ!J1060</f>
        <v>0</v>
      </c>
      <c r="K851" s="1249">
        <f>三井住友!I851</f>
        <v>1119550</v>
      </c>
      <c r="L851" s="1638">
        <f>paypay!H1260</f>
        <v>0</v>
      </c>
      <c r="M851" s="1638">
        <f>楽天!J1260</f>
        <v>0</v>
      </c>
      <c r="N851" s="1639">
        <f t="shared" si="9"/>
        <v>1119550</v>
      </c>
      <c r="O851" s="1611"/>
    </row>
    <row r="852" spans="1:15" ht="15.5">
      <c r="A852" s="1298"/>
      <c r="B852" s="1244">
        <v>46596</v>
      </c>
      <c r="C852" s="1248"/>
      <c r="D852" s="1248"/>
      <c r="E852" s="1618"/>
      <c r="F852" s="1618"/>
      <c r="G852" s="1618"/>
      <c r="H852" s="1619">
        <f t="shared" si="10"/>
        <v>0</v>
      </c>
      <c r="I852" s="1249">
        <f t="shared" si="11"/>
        <v>0</v>
      </c>
      <c r="J852" s="1249">
        <f>みずほ!J1061</f>
        <v>0</v>
      </c>
      <c r="K852" s="1249">
        <f>三井住友!I852</f>
        <v>1119550</v>
      </c>
      <c r="L852" s="1638">
        <f>paypay!H1261</f>
        <v>0</v>
      </c>
      <c r="M852" s="1638">
        <f>楽天!J1261</f>
        <v>0</v>
      </c>
      <c r="N852" s="1639">
        <f t="shared" si="9"/>
        <v>1119550</v>
      </c>
      <c r="O852" s="1611"/>
    </row>
    <row r="853" spans="1:15" ht="15.5">
      <c r="A853" s="1298"/>
      <c r="B853" s="1244">
        <v>46597</v>
      </c>
      <c r="C853" s="1248"/>
      <c r="D853" s="1248"/>
      <c r="E853" s="1618"/>
      <c r="F853" s="1618"/>
      <c r="G853" s="1618"/>
      <c r="H853" s="1619">
        <f t="shared" si="10"/>
        <v>0</v>
      </c>
      <c r="I853" s="1249">
        <f t="shared" si="11"/>
        <v>0</v>
      </c>
      <c r="J853" s="1249">
        <f>みずほ!J1062</f>
        <v>0</v>
      </c>
      <c r="K853" s="1249">
        <f>三井住友!I853</f>
        <v>1119550</v>
      </c>
      <c r="L853" s="1638">
        <f>paypay!H1262</f>
        <v>0</v>
      </c>
      <c r="M853" s="1638">
        <f>楽天!J1262</f>
        <v>0</v>
      </c>
      <c r="N853" s="1639">
        <f t="shared" si="9"/>
        <v>1119550</v>
      </c>
      <c r="O853" s="1611"/>
    </row>
    <row r="854" spans="1:15" ht="15.5">
      <c r="A854" s="1298"/>
      <c r="B854" s="1244">
        <v>46598</v>
      </c>
      <c r="C854" s="1248"/>
      <c r="D854" s="1248"/>
      <c r="E854" s="1618"/>
      <c r="F854" s="1618"/>
      <c r="G854" s="1618"/>
      <c r="H854" s="1619">
        <f t="shared" si="10"/>
        <v>0</v>
      </c>
      <c r="I854" s="1249">
        <f t="shared" si="11"/>
        <v>0</v>
      </c>
      <c r="J854" s="1249">
        <f>みずほ!J1063</f>
        <v>0</v>
      </c>
      <c r="K854" s="1249">
        <f>三井住友!I854</f>
        <v>1119550</v>
      </c>
      <c r="L854" s="1638">
        <f>paypay!H1263</f>
        <v>0</v>
      </c>
      <c r="M854" s="1638">
        <f>楽天!J1263</f>
        <v>0</v>
      </c>
      <c r="N854" s="1639">
        <f t="shared" si="9"/>
        <v>1119550</v>
      </c>
      <c r="O854" s="1611"/>
    </row>
    <row r="855" spans="1:15" ht="15.5">
      <c r="A855" s="1298"/>
      <c r="B855" s="1244">
        <v>46599</v>
      </c>
      <c r="C855" s="1248"/>
      <c r="D855" s="1248"/>
      <c r="E855" s="1618"/>
      <c r="F855" s="1618"/>
      <c r="G855" s="1618"/>
      <c r="H855" s="1619">
        <f t="shared" si="10"/>
        <v>0</v>
      </c>
      <c r="I855" s="1249">
        <f t="shared" si="11"/>
        <v>0</v>
      </c>
      <c r="J855" s="1249">
        <f>みずほ!J1064</f>
        <v>0</v>
      </c>
      <c r="K855" s="1249">
        <f>三井住友!I855</f>
        <v>1119550</v>
      </c>
      <c r="L855" s="1638">
        <f>paypay!H1264</f>
        <v>0</v>
      </c>
      <c r="M855" s="1638">
        <f>楽天!J1264</f>
        <v>0</v>
      </c>
      <c r="N855" s="1639">
        <f t="shared" si="9"/>
        <v>1119550</v>
      </c>
      <c r="O855" s="1611"/>
    </row>
    <row r="856" spans="1:15" ht="15.5">
      <c r="A856" s="1298"/>
      <c r="B856" s="1244">
        <v>46600</v>
      </c>
      <c r="C856" s="1248"/>
      <c r="D856" s="1248"/>
      <c r="E856" s="1618"/>
      <c r="F856" s="1618"/>
      <c r="G856" s="1618"/>
      <c r="H856" s="1619">
        <f t="shared" si="10"/>
        <v>0</v>
      </c>
      <c r="I856" s="1249">
        <f t="shared" si="11"/>
        <v>0</v>
      </c>
      <c r="J856" s="1249">
        <f>みずほ!J1065</f>
        <v>0</v>
      </c>
      <c r="K856" s="1249">
        <f>三井住友!I856</f>
        <v>1119550</v>
      </c>
      <c r="L856" s="1638">
        <f>paypay!H1265</f>
        <v>0</v>
      </c>
      <c r="M856" s="1638">
        <f>楽天!J1265</f>
        <v>0</v>
      </c>
      <c r="N856" s="1639">
        <f t="shared" si="9"/>
        <v>1119550</v>
      </c>
      <c r="O856" s="1611"/>
    </row>
    <row r="857" spans="1:15" ht="15.5">
      <c r="A857" s="1298"/>
      <c r="B857" s="1244">
        <v>46601</v>
      </c>
      <c r="C857" s="1248"/>
      <c r="D857" s="1248"/>
      <c r="E857" s="1618"/>
      <c r="F857" s="1618"/>
      <c r="G857" s="1618"/>
      <c r="H857" s="1619">
        <f t="shared" si="10"/>
        <v>0</v>
      </c>
      <c r="I857" s="1249">
        <f t="shared" si="11"/>
        <v>0</v>
      </c>
      <c r="J857" s="1249">
        <f>みずほ!J1066</f>
        <v>0</v>
      </c>
      <c r="K857" s="1249">
        <f>三井住友!I857</f>
        <v>1119550</v>
      </c>
      <c r="L857" s="1638">
        <f>paypay!H1266</f>
        <v>0</v>
      </c>
      <c r="M857" s="1638">
        <f>楽天!J1266</f>
        <v>0</v>
      </c>
      <c r="N857" s="1639">
        <f t="shared" si="9"/>
        <v>1119550</v>
      </c>
      <c r="O857" s="1611"/>
    </row>
    <row r="858" spans="1:15" ht="15.5">
      <c r="A858" s="1298"/>
      <c r="B858" s="1244">
        <v>46602</v>
      </c>
      <c r="C858" s="1248"/>
      <c r="D858" s="1248"/>
      <c r="E858" s="1618"/>
      <c r="F858" s="1618"/>
      <c r="G858" s="1618"/>
      <c r="H858" s="1619">
        <f t="shared" si="10"/>
        <v>0</v>
      </c>
      <c r="I858" s="1249">
        <f t="shared" si="11"/>
        <v>0</v>
      </c>
      <c r="J858" s="1249">
        <f>みずほ!J1067</f>
        <v>0</v>
      </c>
      <c r="K858" s="1249">
        <f>三井住友!I858</f>
        <v>1119550</v>
      </c>
      <c r="L858" s="1638">
        <f>paypay!H1267</f>
        <v>0</v>
      </c>
      <c r="M858" s="1638">
        <f>楽天!J1267</f>
        <v>0</v>
      </c>
      <c r="N858" s="1639">
        <f t="shared" si="9"/>
        <v>1119550</v>
      </c>
      <c r="O858" s="1611"/>
    </row>
    <row r="859" spans="1:15" ht="15.5">
      <c r="A859" s="1298"/>
      <c r="B859" s="1244">
        <v>46603</v>
      </c>
      <c r="C859" s="1248"/>
      <c r="D859" s="1248"/>
      <c r="E859" s="1618"/>
      <c r="F859" s="1618"/>
      <c r="G859" s="1618"/>
      <c r="H859" s="1619">
        <f t="shared" si="10"/>
        <v>0</v>
      </c>
      <c r="I859" s="1249">
        <f t="shared" si="11"/>
        <v>0</v>
      </c>
      <c r="J859" s="1249">
        <f>みずほ!J1068</f>
        <v>0</v>
      </c>
      <c r="K859" s="1249">
        <f>三井住友!I859</f>
        <v>1119550</v>
      </c>
      <c r="L859" s="1638">
        <f>paypay!H1268</f>
        <v>0</v>
      </c>
      <c r="M859" s="1638">
        <f>楽天!J1268</f>
        <v>0</v>
      </c>
      <c r="N859" s="1639">
        <f t="shared" si="9"/>
        <v>1119550</v>
      </c>
      <c r="O859" s="1611"/>
    </row>
    <row r="860" spans="1:15" ht="15.5">
      <c r="A860" s="1298"/>
      <c r="B860" s="1244">
        <v>46604</v>
      </c>
      <c r="C860" s="1248"/>
      <c r="D860" s="1248"/>
      <c r="E860" s="1618"/>
      <c r="F860" s="1618"/>
      <c r="G860" s="1618"/>
      <c r="H860" s="1619">
        <f t="shared" si="10"/>
        <v>0</v>
      </c>
      <c r="I860" s="1249">
        <f t="shared" si="11"/>
        <v>0</v>
      </c>
      <c r="J860" s="1249">
        <f>みずほ!J1069</f>
        <v>0</v>
      </c>
      <c r="K860" s="1249">
        <f>三井住友!I860</f>
        <v>1119550</v>
      </c>
      <c r="L860" s="1638">
        <f>paypay!H1269</f>
        <v>0</v>
      </c>
      <c r="M860" s="1638">
        <f>楽天!J1269</f>
        <v>0</v>
      </c>
      <c r="N860" s="1639">
        <f t="shared" si="9"/>
        <v>1119550</v>
      </c>
      <c r="O860" s="1611"/>
    </row>
    <row r="861" spans="1:15" ht="15.5">
      <c r="A861" s="1298"/>
      <c r="B861" s="1244">
        <v>46605</v>
      </c>
      <c r="C861" s="1248"/>
      <c r="D861" s="1248"/>
      <c r="E861" s="1618"/>
      <c r="F861" s="1618"/>
      <c r="G861" s="1618"/>
      <c r="H861" s="1619">
        <f t="shared" si="10"/>
        <v>0</v>
      </c>
      <c r="I861" s="1249">
        <f t="shared" si="11"/>
        <v>0</v>
      </c>
      <c r="J861" s="1249">
        <f>みずほ!J1070</f>
        <v>0</v>
      </c>
      <c r="K861" s="1249">
        <f>三井住友!I861</f>
        <v>1119550</v>
      </c>
      <c r="L861" s="1638">
        <f>paypay!H1270</f>
        <v>0</v>
      </c>
      <c r="M861" s="1638">
        <f>楽天!J1270</f>
        <v>0</v>
      </c>
      <c r="N861" s="1639">
        <f t="shared" si="9"/>
        <v>1119550</v>
      </c>
      <c r="O861" s="1611"/>
    </row>
    <row r="862" spans="1:15" ht="15.5">
      <c r="A862" s="1298"/>
      <c r="B862" s="1244">
        <v>46606</v>
      </c>
      <c r="C862" s="1248"/>
      <c r="D862" s="1248"/>
      <c r="E862" s="1618"/>
      <c r="F862" s="1618"/>
      <c r="G862" s="1618"/>
      <c r="H862" s="1619">
        <f t="shared" si="10"/>
        <v>0</v>
      </c>
      <c r="I862" s="1249">
        <f t="shared" si="11"/>
        <v>0</v>
      </c>
      <c r="J862" s="1249">
        <f>みずほ!J1071</f>
        <v>0</v>
      </c>
      <c r="K862" s="1249">
        <f>三井住友!I862</f>
        <v>1119550</v>
      </c>
      <c r="L862" s="1638">
        <f>paypay!H1271</f>
        <v>0</v>
      </c>
      <c r="M862" s="1638">
        <f>楽天!J1271</f>
        <v>0</v>
      </c>
      <c r="N862" s="1639">
        <f t="shared" si="9"/>
        <v>1119550</v>
      </c>
      <c r="O862" s="1611"/>
    </row>
    <row r="863" spans="1:15" ht="15.5">
      <c r="A863" s="1298"/>
      <c r="B863" s="1244">
        <v>46607</v>
      </c>
      <c r="C863" s="1248"/>
      <c r="D863" s="1248"/>
      <c r="E863" s="1618"/>
      <c r="F863" s="1618"/>
      <c r="G863" s="1618"/>
      <c r="H863" s="1619">
        <f t="shared" si="10"/>
        <v>0</v>
      </c>
      <c r="I863" s="1249">
        <f t="shared" si="11"/>
        <v>0</v>
      </c>
      <c r="J863" s="1249">
        <f>みずほ!J1072</f>
        <v>0</v>
      </c>
      <c r="K863" s="1249">
        <f>三井住友!I863</f>
        <v>1119550</v>
      </c>
      <c r="L863" s="1638">
        <f>paypay!H1272</f>
        <v>0</v>
      </c>
      <c r="M863" s="1638">
        <f>楽天!J1272</f>
        <v>0</v>
      </c>
      <c r="N863" s="1639">
        <f t="shared" si="9"/>
        <v>1119550</v>
      </c>
      <c r="O863" s="1611"/>
    </row>
    <row r="864" spans="1:15" ht="15.5">
      <c r="A864" s="1298"/>
      <c r="B864" s="1244">
        <v>46608</v>
      </c>
      <c r="C864" s="1248"/>
      <c r="D864" s="1248"/>
      <c r="E864" s="1618"/>
      <c r="F864" s="1618"/>
      <c r="G864" s="1618"/>
      <c r="H864" s="1619">
        <f t="shared" si="10"/>
        <v>0</v>
      </c>
      <c r="I864" s="1249">
        <f t="shared" si="11"/>
        <v>0</v>
      </c>
      <c r="J864" s="1249">
        <f>みずほ!J1073</f>
        <v>0</v>
      </c>
      <c r="K864" s="1249">
        <f>三井住友!I864</f>
        <v>1119550</v>
      </c>
      <c r="L864" s="1638">
        <f>paypay!H1273</f>
        <v>0</v>
      </c>
      <c r="M864" s="1638">
        <f>楽天!J1273</f>
        <v>0</v>
      </c>
      <c r="N864" s="1639">
        <f t="shared" si="9"/>
        <v>1119550</v>
      </c>
      <c r="O864" s="1611"/>
    </row>
    <row r="865" spans="1:15" ht="15.5">
      <c r="A865" s="1298"/>
      <c r="B865" s="1244">
        <v>46609</v>
      </c>
      <c r="C865" s="1248"/>
      <c r="D865" s="1248"/>
      <c r="E865" s="1618"/>
      <c r="F865" s="1618"/>
      <c r="G865" s="1618"/>
      <c r="H865" s="1619">
        <f t="shared" si="10"/>
        <v>0</v>
      </c>
      <c r="I865" s="1249">
        <f t="shared" si="11"/>
        <v>0</v>
      </c>
      <c r="J865" s="1249">
        <f>みずほ!J1074</f>
        <v>0</v>
      </c>
      <c r="K865" s="1249">
        <f>三井住友!I865</f>
        <v>1119550</v>
      </c>
      <c r="L865" s="1638">
        <f>paypay!H1274</f>
        <v>0</v>
      </c>
      <c r="M865" s="1638">
        <f>楽天!J1274</f>
        <v>0</v>
      </c>
      <c r="N865" s="1639">
        <f t="shared" si="9"/>
        <v>1119550</v>
      </c>
      <c r="O865" s="1611"/>
    </row>
    <row r="866" spans="1:15" ht="15.5">
      <c r="A866" s="1298"/>
      <c r="B866" s="1244">
        <v>46610</v>
      </c>
      <c r="C866" s="1248"/>
      <c r="D866" s="1248"/>
      <c r="E866" s="1618"/>
      <c r="F866" s="1618"/>
      <c r="G866" s="1618"/>
      <c r="H866" s="1619">
        <f t="shared" si="10"/>
        <v>0</v>
      </c>
      <c r="I866" s="1249">
        <f t="shared" si="11"/>
        <v>0</v>
      </c>
      <c r="J866" s="1249">
        <f>みずほ!J1075</f>
        <v>0</v>
      </c>
      <c r="K866" s="1249">
        <f>三井住友!I866</f>
        <v>1119550</v>
      </c>
      <c r="L866" s="1638">
        <f>paypay!H1275</f>
        <v>0</v>
      </c>
      <c r="M866" s="1638">
        <f>楽天!J1275</f>
        <v>0</v>
      </c>
      <c r="N866" s="1639">
        <f t="shared" si="9"/>
        <v>1119550</v>
      </c>
      <c r="O866" s="1611"/>
    </row>
    <row r="867" spans="1:15" ht="15.5">
      <c r="A867" s="1298"/>
      <c r="B867" s="1244">
        <v>46611</v>
      </c>
      <c r="C867" s="1248"/>
      <c r="D867" s="1248"/>
      <c r="E867" s="1618"/>
      <c r="F867" s="1618"/>
      <c r="G867" s="1618"/>
      <c r="H867" s="1619">
        <f t="shared" si="10"/>
        <v>0</v>
      </c>
      <c r="I867" s="1249">
        <f t="shared" si="11"/>
        <v>0</v>
      </c>
      <c r="J867" s="1249">
        <f>みずほ!J1076</f>
        <v>0</v>
      </c>
      <c r="K867" s="1249">
        <f>三井住友!I867</f>
        <v>1119550</v>
      </c>
      <c r="L867" s="1638">
        <f>paypay!H1276</f>
        <v>0</v>
      </c>
      <c r="M867" s="1638">
        <f>楽天!J1276</f>
        <v>0</v>
      </c>
      <c r="N867" s="1639">
        <f t="shared" si="9"/>
        <v>1119550</v>
      </c>
      <c r="O867" s="1611"/>
    </row>
    <row r="868" spans="1:15" ht="15.5">
      <c r="A868" s="1298"/>
      <c r="B868" s="1244">
        <v>46612</v>
      </c>
      <c r="C868" s="1248"/>
      <c r="D868" s="1248"/>
      <c r="E868" s="1618"/>
      <c r="F868" s="1618"/>
      <c r="G868" s="1618"/>
      <c r="H868" s="1619">
        <f t="shared" si="10"/>
        <v>0</v>
      </c>
      <c r="I868" s="1249">
        <f t="shared" si="11"/>
        <v>0</v>
      </c>
      <c r="J868" s="1249">
        <f>みずほ!J1077</f>
        <v>0</v>
      </c>
      <c r="K868" s="1249">
        <f>三井住友!I868</f>
        <v>1119550</v>
      </c>
      <c r="L868" s="1638">
        <f>paypay!H1277</f>
        <v>0</v>
      </c>
      <c r="M868" s="1638">
        <f>楽天!J1277</f>
        <v>0</v>
      </c>
      <c r="N868" s="1639">
        <f t="shared" si="9"/>
        <v>1119550</v>
      </c>
      <c r="O868" s="1611"/>
    </row>
    <row r="869" spans="1:15" ht="15.5">
      <c r="A869" s="1298"/>
      <c r="B869" s="1244">
        <v>46613</v>
      </c>
      <c r="C869" s="1248"/>
      <c r="D869" s="1248"/>
      <c r="E869" s="1618"/>
      <c r="F869" s="1618"/>
      <c r="G869" s="1618"/>
      <c r="H869" s="1619">
        <f t="shared" si="10"/>
        <v>0</v>
      </c>
      <c r="I869" s="1249">
        <f t="shared" si="11"/>
        <v>0</v>
      </c>
      <c r="J869" s="1249">
        <f>みずほ!J1078</f>
        <v>0</v>
      </c>
      <c r="K869" s="1249">
        <f>三井住友!I869</f>
        <v>1119550</v>
      </c>
      <c r="L869" s="1638">
        <f>paypay!H1278</f>
        <v>0</v>
      </c>
      <c r="M869" s="1638">
        <f>楽天!J1278</f>
        <v>0</v>
      </c>
      <c r="N869" s="1639">
        <f t="shared" si="9"/>
        <v>1119550</v>
      </c>
      <c r="O869" s="1611"/>
    </row>
    <row r="870" spans="1:15" ht="15.5">
      <c r="A870" s="1298"/>
      <c r="B870" s="1244">
        <v>46614</v>
      </c>
      <c r="C870" s="1248"/>
      <c r="D870" s="1248"/>
      <c r="E870" s="1618"/>
      <c r="F870" s="1618"/>
      <c r="G870" s="1618"/>
      <c r="H870" s="1619">
        <f t="shared" si="10"/>
        <v>0</v>
      </c>
      <c r="I870" s="1249">
        <f t="shared" si="11"/>
        <v>0</v>
      </c>
      <c r="J870" s="1249">
        <f>みずほ!J1079</f>
        <v>0</v>
      </c>
      <c r="K870" s="1249">
        <f>三井住友!I870</f>
        <v>1419550</v>
      </c>
      <c r="L870" s="1638">
        <f>paypay!H1279</f>
        <v>0</v>
      </c>
      <c r="M870" s="1638">
        <f>楽天!J1279</f>
        <v>0</v>
      </c>
      <c r="N870" s="1639">
        <f t="shared" si="9"/>
        <v>1419550</v>
      </c>
      <c r="O870" s="1611"/>
    </row>
    <row r="871" spans="1:15" ht="15.5">
      <c r="A871" s="1298"/>
      <c r="B871" s="1244">
        <v>46615</v>
      </c>
      <c r="C871" s="1248"/>
      <c r="D871" s="1248"/>
      <c r="E871" s="1618"/>
      <c r="F871" s="1618"/>
      <c r="G871" s="1618"/>
      <c r="H871" s="1619">
        <f t="shared" si="10"/>
        <v>0</v>
      </c>
      <c r="I871" s="1249">
        <f t="shared" si="11"/>
        <v>0</v>
      </c>
      <c r="J871" s="1249">
        <f>みずほ!J1080</f>
        <v>0</v>
      </c>
      <c r="K871" s="1249">
        <f>三井住友!I871</f>
        <v>1419550</v>
      </c>
      <c r="L871" s="1638">
        <f>paypay!H1280</f>
        <v>0</v>
      </c>
      <c r="M871" s="1638">
        <f>楽天!J1280</f>
        <v>0</v>
      </c>
      <c r="N871" s="1639">
        <f t="shared" si="9"/>
        <v>1419550</v>
      </c>
      <c r="O871" s="1611"/>
    </row>
    <row r="872" spans="1:15" ht="15.5">
      <c r="A872" s="1298"/>
      <c r="B872" s="1244">
        <v>46616</v>
      </c>
      <c r="C872" s="1248"/>
      <c r="D872" s="1248"/>
      <c r="E872" s="1618"/>
      <c r="F872" s="1618"/>
      <c r="G872" s="1618"/>
      <c r="H872" s="1619">
        <f t="shared" si="10"/>
        <v>0</v>
      </c>
      <c r="I872" s="1249">
        <f t="shared" si="11"/>
        <v>0</v>
      </c>
      <c r="J872" s="1249">
        <f>みずほ!J1081</f>
        <v>0</v>
      </c>
      <c r="K872" s="1249">
        <f>三井住友!I872</f>
        <v>1419550</v>
      </c>
      <c r="L872" s="1638">
        <f>paypay!H1281</f>
        <v>0</v>
      </c>
      <c r="M872" s="1638">
        <f>楽天!J1281</f>
        <v>0</v>
      </c>
      <c r="N872" s="1639">
        <f t="shared" si="9"/>
        <v>1419550</v>
      </c>
      <c r="O872" s="1611"/>
    </row>
    <row r="873" spans="1:15" ht="15.5">
      <c r="A873" s="1298"/>
      <c r="B873" s="1244">
        <v>46617</v>
      </c>
      <c r="C873" s="1248"/>
      <c r="D873" s="1248"/>
      <c r="E873" s="1618"/>
      <c r="F873" s="1618"/>
      <c r="G873" s="1618"/>
      <c r="H873" s="1619">
        <f t="shared" si="10"/>
        <v>0</v>
      </c>
      <c r="I873" s="1249">
        <f t="shared" si="11"/>
        <v>0</v>
      </c>
      <c r="J873" s="1249">
        <f>みずほ!J1082</f>
        <v>0</v>
      </c>
      <c r="K873" s="1249">
        <f>三井住友!I873</f>
        <v>1419550</v>
      </c>
      <c r="L873" s="1638">
        <f>paypay!H1282</f>
        <v>0</v>
      </c>
      <c r="M873" s="1638">
        <f>楽天!J1282</f>
        <v>0</v>
      </c>
      <c r="N873" s="1639">
        <f t="shared" si="9"/>
        <v>1419550</v>
      </c>
      <c r="O873" s="1611"/>
    </row>
    <row r="874" spans="1:15" ht="15.5">
      <c r="A874" s="1298"/>
      <c r="B874" s="1244">
        <v>46618</v>
      </c>
      <c r="C874" s="1248"/>
      <c r="D874" s="1248"/>
      <c r="E874" s="1618"/>
      <c r="F874" s="1618"/>
      <c r="G874" s="1618"/>
      <c r="H874" s="1619">
        <f t="shared" si="10"/>
        <v>0</v>
      </c>
      <c r="I874" s="1249">
        <f t="shared" si="11"/>
        <v>0</v>
      </c>
      <c r="J874" s="1249">
        <f>みずほ!J1083</f>
        <v>0</v>
      </c>
      <c r="K874" s="1249">
        <f>三井住友!I874</f>
        <v>1419550</v>
      </c>
      <c r="L874" s="1638">
        <f>paypay!H1283</f>
        <v>0</v>
      </c>
      <c r="M874" s="1638">
        <f>楽天!J1283</f>
        <v>0</v>
      </c>
      <c r="N874" s="1639">
        <f t="shared" si="9"/>
        <v>1419550</v>
      </c>
      <c r="O874" s="1611"/>
    </row>
    <row r="875" spans="1:15" ht="15.5">
      <c r="A875" s="1298"/>
      <c r="B875" s="1244">
        <v>46619</v>
      </c>
      <c r="C875" s="1248"/>
      <c r="D875" s="1248"/>
      <c r="E875" s="1618"/>
      <c r="F875" s="1618"/>
      <c r="G875" s="1618"/>
      <c r="H875" s="1619">
        <f t="shared" si="10"/>
        <v>0</v>
      </c>
      <c r="I875" s="1249">
        <f t="shared" si="11"/>
        <v>0</v>
      </c>
      <c r="J875" s="1249">
        <f>みずほ!J1084</f>
        <v>0</v>
      </c>
      <c r="K875" s="1249">
        <f>三井住友!I875</f>
        <v>1419550</v>
      </c>
      <c r="L875" s="1638">
        <f>paypay!H1284</f>
        <v>0</v>
      </c>
      <c r="M875" s="1638">
        <f>楽天!J1284</f>
        <v>0</v>
      </c>
      <c r="N875" s="1639">
        <f t="shared" si="9"/>
        <v>1419550</v>
      </c>
      <c r="O875" s="1611"/>
    </row>
    <row r="876" spans="1:15" ht="15.5">
      <c r="A876" s="1298"/>
      <c r="B876" s="1244">
        <v>46620</v>
      </c>
      <c r="C876" s="1248"/>
      <c r="D876" s="1248"/>
      <c r="E876" s="1618"/>
      <c r="F876" s="1618"/>
      <c r="G876" s="1618"/>
      <c r="H876" s="1619">
        <f t="shared" si="10"/>
        <v>0</v>
      </c>
      <c r="I876" s="1249">
        <f t="shared" si="11"/>
        <v>0</v>
      </c>
      <c r="J876" s="1249">
        <f>みずほ!J1085</f>
        <v>0</v>
      </c>
      <c r="K876" s="1249">
        <f>三井住友!I876</f>
        <v>1419550</v>
      </c>
      <c r="L876" s="1638">
        <f>paypay!H1285</f>
        <v>0</v>
      </c>
      <c r="M876" s="1638">
        <f>楽天!J1285</f>
        <v>0</v>
      </c>
      <c r="N876" s="1639">
        <f t="shared" si="9"/>
        <v>1419550</v>
      </c>
      <c r="O876" s="1611"/>
    </row>
    <row r="877" spans="1:15" ht="15.5">
      <c r="A877" s="1298"/>
      <c r="B877" s="1244">
        <v>46621</v>
      </c>
      <c r="C877" s="1248"/>
      <c r="D877" s="1248"/>
      <c r="E877" s="1618"/>
      <c r="F877" s="1618"/>
      <c r="G877" s="1618"/>
      <c r="H877" s="1619">
        <f t="shared" si="10"/>
        <v>0</v>
      </c>
      <c r="I877" s="1249">
        <f t="shared" si="11"/>
        <v>0</v>
      </c>
      <c r="J877" s="1249">
        <f>みずほ!J1086</f>
        <v>0</v>
      </c>
      <c r="K877" s="1249">
        <f>三井住友!I877</f>
        <v>1419550</v>
      </c>
      <c r="L877" s="1638">
        <f>paypay!H1286</f>
        <v>0</v>
      </c>
      <c r="M877" s="1638">
        <f>楽天!J1286</f>
        <v>0</v>
      </c>
      <c r="N877" s="1639">
        <f t="shared" si="9"/>
        <v>1419550</v>
      </c>
      <c r="O877" s="1611"/>
    </row>
    <row r="878" spans="1:15" ht="15.5">
      <c r="A878" s="1298"/>
      <c r="B878" s="1244">
        <v>46622</v>
      </c>
      <c r="C878" s="1248"/>
      <c r="D878" s="1248"/>
      <c r="E878" s="1618"/>
      <c r="F878" s="1618"/>
      <c r="G878" s="1618"/>
      <c r="H878" s="1619">
        <f t="shared" si="10"/>
        <v>0</v>
      </c>
      <c r="I878" s="1249">
        <f t="shared" si="11"/>
        <v>0</v>
      </c>
      <c r="J878" s="1249">
        <f>みずほ!J1087</f>
        <v>0</v>
      </c>
      <c r="K878" s="1249">
        <f>三井住友!I878</f>
        <v>1419550</v>
      </c>
      <c r="L878" s="1638">
        <f>paypay!H1287</f>
        <v>0</v>
      </c>
      <c r="M878" s="1638">
        <f>楽天!J1287</f>
        <v>0</v>
      </c>
      <c r="N878" s="1639">
        <f t="shared" si="9"/>
        <v>1419550</v>
      </c>
      <c r="O878" s="1611"/>
    </row>
    <row r="879" spans="1:15" ht="15.5">
      <c r="A879" s="1298"/>
      <c r="B879" s="1244">
        <v>46623</v>
      </c>
      <c r="C879" s="1248"/>
      <c r="D879" s="1248"/>
      <c r="E879" s="1618"/>
      <c r="F879" s="1618"/>
      <c r="G879" s="1618"/>
      <c r="H879" s="1619">
        <f t="shared" si="10"/>
        <v>0</v>
      </c>
      <c r="I879" s="1249">
        <f t="shared" si="11"/>
        <v>0</v>
      </c>
      <c r="J879" s="1249">
        <f>みずほ!J1088</f>
        <v>0</v>
      </c>
      <c r="K879" s="1249">
        <f>三井住友!I879</f>
        <v>1419550</v>
      </c>
      <c r="L879" s="1638">
        <f>paypay!H1288</f>
        <v>0</v>
      </c>
      <c r="M879" s="1638">
        <f>楽天!J1288</f>
        <v>0</v>
      </c>
      <c r="N879" s="1639">
        <f t="shared" si="9"/>
        <v>1419550</v>
      </c>
      <c r="O879" s="1611"/>
    </row>
    <row r="880" spans="1:15" ht="15.5">
      <c r="A880" s="1298"/>
      <c r="B880" s="1244">
        <v>46624</v>
      </c>
      <c r="C880" s="1248"/>
      <c r="D880" s="1248"/>
      <c r="E880" s="1618"/>
      <c r="F880" s="1618"/>
      <c r="G880" s="1618"/>
      <c r="H880" s="1619">
        <f t="shared" si="10"/>
        <v>0</v>
      </c>
      <c r="I880" s="1249">
        <f t="shared" si="11"/>
        <v>0</v>
      </c>
      <c r="J880" s="1249">
        <f>みずほ!J1089</f>
        <v>0</v>
      </c>
      <c r="K880" s="1249">
        <f>三井住友!I880</f>
        <v>1419550</v>
      </c>
      <c r="L880" s="1638">
        <f>paypay!H1289</f>
        <v>0</v>
      </c>
      <c r="M880" s="1638">
        <f>楽天!J1289</f>
        <v>0</v>
      </c>
      <c r="N880" s="1639">
        <f t="shared" si="9"/>
        <v>1419550</v>
      </c>
      <c r="O880" s="1611"/>
    </row>
    <row r="881" spans="1:15" ht="15.5">
      <c r="A881" s="1298"/>
      <c r="B881" s="1244">
        <v>46625</v>
      </c>
      <c r="C881" s="1248"/>
      <c r="D881" s="1248"/>
      <c r="E881" s="1618"/>
      <c r="F881" s="1618"/>
      <c r="G881" s="1618"/>
      <c r="H881" s="1619">
        <f t="shared" si="10"/>
        <v>0</v>
      </c>
      <c r="I881" s="1249">
        <f t="shared" si="11"/>
        <v>0</v>
      </c>
      <c r="J881" s="1249">
        <f>みずほ!J1090</f>
        <v>0</v>
      </c>
      <c r="K881" s="1249">
        <f>三井住友!I881</f>
        <v>1419550</v>
      </c>
      <c r="L881" s="1638">
        <f>paypay!H1290</f>
        <v>0</v>
      </c>
      <c r="M881" s="1638">
        <f>楽天!J1290</f>
        <v>0</v>
      </c>
      <c r="N881" s="1639">
        <f t="shared" si="9"/>
        <v>1419550</v>
      </c>
      <c r="O881" s="1611"/>
    </row>
    <row r="882" spans="1:15" ht="15.5">
      <c r="A882" s="1298"/>
      <c r="B882" s="1244">
        <v>46626</v>
      </c>
      <c r="C882" s="1248"/>
      <c r="D882" s="1248"/>
      <c r="E882" s="1618"/>
      <c r="F882" s="1618"/>
      <c r="G882" s="1618"/>
      <c r="H882" s="1619">
        <f t="shared" si="10"/>
        <v>0</v>
      </c>
      <c r="I882" s="1249">
        <f t="shared" si="11"/>
        <v>0</v>
      </c>
      <c r="J882" s="1249">
        <f>みずほ!J1091</f>
        <v>0</v>
      </c>
      <c r="K882" s="1249">
        <f>三井住友!I882</f>
        <v>1219550</v>
      </c>
      <c r="L882" s="1638">
        <f>paypay!H1291</f>
        <v>0</v>
      </c>
      <c r="M882" s="1638">
        <f>楽天!J1291</f>
        <v>0</v>
      </c>
      <c r="N882" s="1639">
        <f t="shared" si="9"/>
        <v>1219550</v>
      </c>
      <c r="O882" s="1611"/>
    </row>
    <row r="883" spans="1:15" ht="15.5">
      <c r="A883" s="1298"/>
      <c r="B883" s="1244">
        <v>46627</v>
      </c>
      <c r="C883" s="1248"/>
      <c r="D883" s="1248"/>
      <c r="E883" s="1618"/>
      <c r="F883" s="1618"/>
      <c r="G883" s="1618"/>
      <c r="H883" s="1619">
        <f t="shared" si="10"/>
        <v>0</v>
      </c>
      <c r="I883" s="1249">
        <f t="shared" si="11"/>
        <v>0</v>
      </c>
      <c r="J883" s="1249">
        <f>みずほ!J1092</f>
        <v>0</v>
      </c>
      <c r="K883" s="1249">
        <f>三井住友!I883</f>
        <v>1219550</v>
      </c>
      <c r="L883" s="1638">
        <f>paypay!H1292</f>
        <v>0</v>
      </c>
      <c r="M883" s="1638">
        <f>楽天!J1292</f>
        <v>0</v>
      </c>
      <c r="N883" s="1639">
        <f t="shared" si="9"/>
        <v>1219550</v>
      </c>
      <c r="O883" s="1611"/>
    </row>
    <row r="884" spans="1:15" ht="15.5">
      <c r="A884" s="1298"/>
      <c r="B884" s="1244">
        <v>46628</v>
      </c>
      <c r="C884" s="1248"/>
      <c r="D884" s="1248"/>
      <c r="E884" s="1618"/>
      <c r="F884" s="1618"/>
      <c r="G884" s="1618"/>
      <c r="H884" s="1619">
        <f t="shared" si="10"/>
        <v>0</v>
      </c>
      <c r="I884" s="1249">
        <f t="shared" si="11"/>
        <v>0</v>
      </c>
      <c r="J884" s="1249">
        <f>みずほ!J1093</f>
        <v>0</v>
      </c>
      <c r="K884" s="1249">
        <f>三井住友!I884</f>
        <v>1219550</v>
      </c>
      <c r="L884" s="1638">
        <f>paypay!H1293</f>
        <v>0</v>
      </c>
      <c r="M884" s="1638">
        <f>楽天!J1293</f>
        <v>0</v>
      </c>
      <c r="N884" s="1639">
        <f t="shared" si="9"/>
        <v>1219550</v>
      </c>
      <c r="O884" s="1611"/>
    </row>
    <row r="885" spans="1:15" ht="15.5">
      <c r="A885" s="1298"/>
      <c r="B885" s="1244">
        <v>46629</v>
      </c>
      <c r="C885" s="1248"/>
      <c r="D885" s="1248"/>
      <c r="E885" s="1618"/>
      <c r="F885" s="1618"/>
      <c r="G885" s="1618"/>
      <c r="H885" s="1619">
        <f t="shared" si="10"/>
        <v>0</v>
      </c>
      <c r="I885" s="1249">
        <f t="shared" si="11"/>
        <v>0</v>
      </c>
      <c r="J885" s="1249">
        <f>みずほ!J1094</f>
        <v>0</v>
      </c>
      <c r="K885" s="1249">
        <f>三井住友!I885</f>
        <v>1219550</v>
      </c>
      <c r="L885" s="1638">
        <f>paypay!H1294</f>
        <v>0</v>
      </c>
      <c r="M885" s="1638">
        <f>楽天!J1294</f>
        <v>0</v>
      </c>
      <c r="N885" s="1639">
        <f t="shared" si="9"/>
        <v>1219550</v>
      </c>
      <c r="O885" s="1611"/>
    </row>
    <row r="886" spans="1:15" ht="15.5">
      <c r="A886" s="1298"/>
      <c r="B886" s="1244">
        <v>46630</v>
      </c>
      <c r="C886" s="1248"/>
      <c r="D886" s="1248"/>
      <c r="E886" s="1618"/>
      <c r="F886" s="1618"/>
      <c r="G886" s="1618"/>
      <c r="H886" s="1619">
        <f t="shared" si="10"/>
        <v>0</v>
      </c>
      <c r="I886" s="1249">
        <f t="shared" si="11"/>
        <v>0</v>
      </c>
      <c r="J886" s="1249">
        <f>みずほ!J1095</f>
        <v>0</v>
      </c>
      <c r="K886" s="1249">
        <f>三井住友!I886</f>
        <v>1219550</v>
      </c>
      <c r="L886" s="1638">
        <f>paypay!H1295</f>
        <v>0</v>
      </c>
      <c r="M886" s="1638">
        <f>楽天!J1295</f>
        <v>0</v>
      </c>
      <c r="N886" s="1639">
        <f t="shared" si="9"/>
        <v>1219550</v>
      </c>
      <c r="O886" s="1611"/>
    </row>
    <row r="887" spans="1:15" ht="15.5">
      <c r="A887" s="1298"/>
      <c r="B887" s="1244">
        <v>46631</v>
      </c>
      <c r="C887" s="1248"/>
      <c r="D887" s="1248"/>
      <c r="E887" s="1618"/>
      <c r="F887" s="1618"/>
      <c r="G887" s="1618"/>
      <c r="H887" s="1619">
        <f t="shared" si="10"/>
        <v>0</v>
      </c>
      <c r="I887" s="1249">
        <f t="shared" si="11"/>
        <v>0</v>
      </c>
      <c r="J887" s="1249">
        <f>みずほ!J1096</f>
        <v>0</v>
      </c>
      <c r="K887" s="1249">
        <f>三井住友!I887</f>
        <v>1219550</v>
      </c>
      <c r="L887" s="1638">
        <f>paypay!H1296</f>
        <v>0</v>
      </c>
      <c r="M887" s="1638">
        <f>楽天!J1296</f>
        <v>0</v>
      </c>
      <c r="N887" s="1639">
        <f t="shared" si="9"/>
        <v>1219550</v>
      </c>
      <c r="O887" s="1611"/>
    </row>
    <row r="888" spans="1:15" ht="15.5">
      <c r="A888" s="1298"/>
      <c r="B888" s="1244">
        <v>46632</v>
      </c>
      <c r="C888" s="1248"/>
      <c r="D888" s="1248"/>
      <c r="E888" s="1618"/>
      <c r="F888" s="1618"/>
      <c r="G888" s="1618"/>
      <c r="H888" s="1619">
        <f t="shared" si="10"/>
        <v>0</v>
      </c>
      <c r="I888" s="1249">
        <f t="shared" si="11"/>
        <v>0</v>
      </c>
      <c r="J888" s="1249">
        <f>みずほ!J1097</f>
        <v>0</v>
      </c>
      <c r="K888" s="1249">
        <f>三井住友!I888</f>
        <v>1219550</v>
      </c>
      <c r="L888" s="1638">
        <f>paypay!H1297</f>
        <v>0</v>
      </c>
      <c r="M888" s="1638">
        <f>楽天!J1297</f>
        <v>0</v>
      </c>
      <c r="N888" s="1639">
        <f t="shared" si="9"/>
        <v>1219550</v>
      </c>
      <c r="O888" s="1611"/>
    </row>
    <row r="889" spans="1:15" ht="15.5">
      <c r="A889" s="1298"/>
      <c r="B889" s="1244">
        <v>46633</v>
      </c>
      <c r="C889" s="1248"/>
      <c r="D889" s="1248"/>
      <c r="E889" s="1618"/>
      <c r="F889" s="1618"/>
      <c r="G889" s="1618"/>
      <c r="H889" s="1619">
        <f t="shared" si="10"/>
        <v>0</v>
      </c>
      <c r="I889" s="1249">
        <f t="shared" si="11"/>
        <v>0</v>
      </c>
      <c r="J889" s="1249">
        <f>みずほ!J1098</f>
        <v>0</v>
      </c>
      <c r="K889" s="1249">
        <f>三井住友!I889</f>
        <v>1219550</v>
      </c>
      <c r="L889" s="1638">
        <f>paypay!H1298</f>
        <v>0</v>
      </c>
      <c r="M889" s="1638">
        <f>楽天!J1298</f>
        <v>0</v>
      </c>
      <c r="N889" s="1639">
        <f t="shared" si="9"/>
        <v>1219550</v>
      </c>
      <c r="O889" s="1611"/>
    </row>
    <row r="890" spans="1:15" ht="15.5">
      <c r="A890" s="1298"/>
      <c r="B890" s="1244">
        <v>46634</v>
      </c>
      <c r="C890" s="1248"/>
      <c r="D890" s="1248"/>
      <c r="E890" s="1618"/>
      <c r="F890" s="1618"/>
      <c r="G890" s="1618"/>
      <c r="H890" s="1619">
        <f t="shared" si="10"/>
        <v>0</v>
      </c>
      <c r="I890" s="1249">
        <f t="shared" si="11"/>
        <v>0</v>
      </c>
      <c r="J890" s="1249">
        <f>みずほ!J1099</f>
        <v>0</v>
      </c>
      <c r="K890" s="1249">
        <f>三井住友!I890</f>
        <v>1219550</v>
      </c>
      <c r="L890" s="1638">
        <f>paypay!H1299</f>
        <v>0</v>
      </c>
      <c r="M890" s="1638">
        <f>楽天!J1299</f>
        <v>0</v>
      </c>
      <c r="N890" s="1639">
        <f t="shared" si="9"/>
        <v>1219550</v>
      </c>
      <c r="O890" s="1611"/>
    </row>
    <row r="891" spans="1:15" ht="15.5">
      <c r="A891" s="1298"/>
      <c r="B891" s="1244">
        <v>46635</v>
      </c>
      <c r="C891" s="1248"/>
      <c r="D891" s="1248"/>
      <c r="E891" s="1618"/>
      <c r="F891" s="1618"/>
      <c r="G891" s="1618"/>
      <c r="H891" s="1619">
        <f t="shared" si="10"/>
        <v>0</v>
      </c>
      <c r="I891" s="1249">
        <f t="shared" si="11"/>
        <v>0</v>
      </c>
      <c r="J891" s="1249">
        <f>みずほ!J1100</f>
        <v>0</v>
      </c>
      <c r="K891" s="1249">
        <f>三井住友!I891</f>
        <v>1219550</v>
      </c>
      <c r="L891" s="1638">
        <f>paypay!H1300</f>
        <v>0</v>
      </c>
      <c r="M891" s="1638">
        <f>楽天!J1300</f>
        <v>0</v>
      </c>
      <c r="N891" s="1639">
        <f t="shared" si="9"/>
        <v>1219550</v>
      </c>
      <c r="O891" s="1611"/>
    </row>
    <row r="892" spans="1:15" ht="15.5">
      <c r="A892" s="1298"/>
      <c r="B892" s="1244">
        <v>46636</v>
      </c>
      <c r="C892" s="1248"/>
      <c r="D892" s="1248"/>
      <c r="E892" s="1618"/>
      <c r="F892" s="1618"/>
      <c r="G892" s="1618"/>
      <c r="H892" s="1619">
        <f t="shared" si="10"/>
        <v>0</v>
      </c>
      <c r="I892" s="1249">
        <f t="shared" si="11"/>
        <v>0</v>
      </c>
      <c r="J892" s="1249">
        <f>みずほ!J1101</f>
        <v>0</v>
      </c>
      <c r="K892" s="1249">
        <f>三井住友!I892</f>
        <v>1219550</v>
      </c>
      <c r="L892" s="1638">
        <f>paypay!H1301</f>
        <v>0</v>
      </c>
      <c r="M892" s="1638">
        <f>楽天!J1301</f>
        <v>0</v>
      </c>
      <c r="N892" s="1639">
        <f t="shared" si="9"/>
        <v>1219550</v>
      </c>
      <c r="O892" s="1611"/>
    </row>
    <row r="893" spans="1:15" ht="15.5">
      <c r="A893" s="1298"/>
      <c r="B893" s="1244">
        <v>46637</v>
      </c>
      <c r="C893" s="1248"/>
      <c r="D893" s="1248"/>
      <c r="E893" s="1618"/>
      <c r="F893" s="1618"/>
      <c r="G893" s="1618"/>
      <c r="H893" s="1619">
        <f t="shared" si="10"/>
        <v>0</v>
      </c>
      <c r="I893" s="1249">
        <f t="shared" si="11"/>
        <v>0</v>
      </c>
      <c r="J893" s="1249">
        <f>みずほ!J1102</f>
        <v>0</v>
      </c>
      <c r="K893" s="1249">
        <f>三井住友!I893</f>
        <v>1219550</v>
      </c>
      <c r="L893" s="1638">
        <f>paypay!H1302</f>
        <v>0</v>
      </c>
      <c r="M893" s="1638">
        <f>楽天!J1302</f>
        <v>0</v>
      </c>
      <c r="N893" s="1639">
        <f t="shared" si="9"/>
        <v>1219550</v>
      </c>
      <c r="O893" s="1611"/>
    </row>
    <row r="894" spans="1:15" ht="15.5">
      <c r="A894" s="1298"/>
      <c r="B894" s="1244">
        <v>46638</v>
      </c>
      <c r="C894" s="1248"/>
      <c r="D894" s="1248"/>
      <c r="E894" s="1618"/>
      <c r="F894" s="1618"/>
      <c r="G894" s="1618"/>
      <c r="H894" s="1619">
        <f t="shared" si="10"/>
        <v>0</v>
      </c>
      <c r="I894" s="1249">
        <f t="shared" si="11"/>
        <v>0</v>
      </c>
      <c r="J894" s="1249">
        <f>みずほ!J1103</f>
        <v>0</v>
      </c>
      <c r="K894" s="1249">
        <f>三井住友!I894</f>
        <v>1219550</v>
      </c>
      <c r="L894" s="1638">
        <f>paypay!H1303</f>
        <v>0</v>
      </c>
      <c r="M894" s="1638">
        <f>楽天!J1303</f>
        <v>0</v>
      </c>
      <c r="N894" s="1639">
        <f t="shared" si="9"/>
        <v>1219550</v>
      </c>
      <c r="O894" s="1611"/>
    </row>
    <row r="895" spans="1:15" ht="15.5">
      <c r="A895" s="1298"/>
      <c r="B895" s="1244">
        <v>46639</v>
      </c>
      <c r="C895" s="1248"/>
      <c r="D895" s="1248"/>
      <c r="E895" s="1618"/>
      <c r="F895" s="1618"/>
      <c r="G895" s="1618"/>
      <c r="H895" s="1619">
        <f t="shared" si="10"/>
        <v>0</v>
      </c>
      <c r="I895" s="1249">
        <f t="shared" si="11"/>
        <v>0</v>
      </c>
      <c r="J895" s="1249">
        <f>みずほ!J1104</f>
        <v>0</v>
      </c>
      <c r="K895" s="1249">
        <f>三井住友!I895</f>
        <v>1219550</v>
      </c>
      <c r="L895" s="1638">
        <f>paypay!H1304</f>
        <v>0</v>
      </c>
      <c r="M895" s="1638">
        <f>楽天!J1304</f>
        <v>0</v>
      </c>
      <c r="N895" s="1639">
        <f t="shared" si="9"/>
        <v>1219550</v>
      </c>
      <c r="O895" s="1611"/>
    </row>
    <row r="896" spans="1:15" ht="15.5">
      <c r="A896" s="1298"/>
      <c r="B896" s="1244">
        <v>46640</v>
      </c>
      <c r="C896" s="1248"/>
      <c r="D896" s="1248"/>
      <c r="E896" s="1618"/>
      <c r="F896" s="1618"/>
      <c r="G896" s="1618"/>
      <c r="H896" s="1619">
        <f t="shared" si="10"/>
        <v>0</v>
      </c>
      <c r="I896" s="1249">
        <f t="shared" si="11"/>
        <v>0</v>
      </c>
      <c r="J896" s="1249">
        <f>みずほ!J1105</f>
        <v>0</v>
      </c>
      <c r="K896" s="1249">
        <f>三井住友!I896</f>
        <v>1219550</v>
      </c>
      <c r="L896" s="1638">
        <f>paypay!H1305</f>
        <v>0</v>
      </c>
      <c r="M896" s="1638">
        <f>楽天!J1305</f>
        <v>0</v>
      </c>
      <c r="N896" s="1639">
        <f t="shared" si="9"/>
        <v>1219550</v>
      </c>
      <c r="O896" s="1611"/>
    </row>
    <row r="897" spans="1:15" ht="15.5">
      <c r="A897" s="1298"/>
      <c r="B897" s="1244">
        <v>46641</v>
      </c>
      <c r="C897" s="1248"/>
      <c r="D897" s="1248"/>
      <c r="E897" s="1618"/>
      <c r="F897" s="1618"/>
      <c r="G897" s="1618"/>
      <c r="H897" s="1619">
        <f t="shared" si="10"/>
        <v>0</v>
      </c>
      <c r="I897" s="1249">
        <f t="shared" si="11"/>
        <v>0</v>
      </c>
      <c r="J897" s="1249">
        <f>みずほ!J1106</f>
        <v>0</v>
      </c>
      <c r="K897" s="1249">
        <f>三井住友!I897</f>
        <v>1219550</v>
      </c>
      <c r="L897" s="1638">
        <f>paypay!H1306</f>
        <v>0</v>
      </c>
      <c r="M897" s="1638">
        <f>楽天!J1306</f>
        <v>0</v>
      </c>
      <c r="N897" s="1639">
        <f t="shared" si="9"/>
        <v>1219550</v>
      </c>
      <c r="O897" s="1611"/>
    </row>
    <row r="898" spans="1:15" ht="15.5">
      <c r="A898" s="1298"/>
      <c r="B898" s="1244">
        <v>46642</v>
      </c>
      <c r="C898" s="1248"/>
      <c r="D898" s="1248"/>
      <c r="E898" s="1618"/>
      <c r="F898" s="1618"/>
      <c r="G898" s="1618"/>
      <c r="H898" s="1619">
        <f t="shared" si="10"/>
        <v>0</v>
      </c>
      <c r="I898" s="1249">
        <f t="shared" si="11"/>
        <v>0</v>
      </c>
      <c r="J898" s="1249">
        <f>みずほ!J1107</f>
        <v>0</v>
      </c>
      <c r="K898" s="1249">
        <f>三井住友!I898</f>
        <v>1219550</v>
      </c>
      <c r="L898" s="1638">
        <f>paypay!H1307</f>
        <v>0</v>
      </c>
      <c r="M898" s="1638">
        <f>楽天!J1307</f>
        <v>0</v>
      </c>
      <c r="N898" s="1639">
        <f t="shared" si="9"/>
        <v>1219550</v>
      </c>
      <c r="O898" s="1611"/>
    </row>
    <row r="899" spans="1:15" ht="15.5">
      <c r="A899" s="1298"/>
      <c r="B899" s="1244">
        <v>46643</v>
      </c>
      <c r="C899" s="1248"/>
      <c r="D899" s="1248"/>
      <c r="E899" s="1618"/>
      <c r="F899" s="1618"/>
      <c r="G899" s="1618"/>
      <c r="H899" s="1619">
        <f t="shared" si="10"/>
        <v>0</v>
      </c>
      <c r="I899" s="1249">
        <f t="shared" si="11"/>
        <v>0</v>
      </c>
      <c r="J899" s="1249">
        <f>みずほ!J1108</f>
        <v>0</v>
      </c>
      <c r="K899" s="1249">
        <f>三井住友!I899</f>
        <v>1219550</v>
      </c>
      <c r="L899" s="1638">
        <f>paypay!H1308</f>
        <v>0</v>
      </c>
      <c r="M899" s="1638">
        <f>楽天!J1308</f>
        <v>0</v>
      </c>
      <c r="N899" s="1639">
        <f t="shared" si="9"/>
        <v>1219550</v>
      </c>
      <c r="O899" s="1611"/>
    </row>
    <row r="900" spans="1:15" ht="15.5">
      <c r="A900" s="1298"/>
      <c r="B900" s="1244">
        <v>46644</v>
      </c>
      <c r="C900" s="1248"/>
      <c r="D900" s="1248"/>
      <c r="E900" s="1618"/>
      <c r="F900" s="1618"/>
      <c r="G900" s="1618"/>
      <c r="H900" s="1619">
        <f t="shared" si="10"/>
        <v>0</v>
      </c>
      <c r="I900" s="1249">
        <f t="shared" si="11"/>
        <v>0</v>
      </c>
      <c r="J900" s="1249">
        <f>みずほ!J1109</f>
        <v>0</v>
      </c>
      <c r="K900" s="1249">
        <f>三井住友!I900</f>
        <v>1219550</v>
      </c>
      <c r="L900" s="1638">
        <f>paypay!H1309</f>
        <v>0</v>
      </c>
      <c r="M900" s="1638">
        <f>楽天!J1309</f>
        <v>0</v>
      </c>
      <c r="N900" s="1639">
        <f t="shared" si="9"/>
        <v>1219550</v>
      </c>
      <c r="O900" s="1611"/>
    </row>
    <row r="901" spans="1:15" ht="15.5">
      <c r="A901" s="1298"/>
      <c r="B901" s="1244">
        <v>46645</v>
      </c>
      <c r="C901" s="1248"/>
      <c r="D901" s="1248"/>
      <c r="E901" s="1618"/>
      <c r="F901" s="1618"/>
      <c r="G901" s="1618"/>
      <c r="H901" s="1619">
        <f t="shared" si="10"/>
        <v>0</v>
      </c>
      <c r="I901" s="1249">
        <f t="shared" si="11"/>
        <v>0</v>
      </c>
      <c r="J901" s="1249">
        <f>みずほ!J1110</f>
        <v>0</v>
      </c>
      <c r="K901" s="1249">
        <f>三井住友!I901</f>
        <v>1519550</v>
      </c>
      <c r="L901" s="1638">
        <f>paypay!H1310</f>
        <v>0</v>
      </c>
      <c r="M901" s="1638">
        <f>楽天!J1310</f>
        <v>0</v>
      </c>
      <c r="N901" s="1639">
        <f t="shared" si="9"/>
        <v>1519550</v>
      </c>
      <c r="O901" s="1611"/>
    </row>
    <row r="902" spans="1:15" ht="15.5">
      <c r="A902" s="1298"/>
      <c r="B902" s="1244">
        <v>46646</v>
      </c>
      <c r="C902" s="1248"/>
      <c r="D902" s="1248"/>
      <c r="E902" s="1618"/>
      <c r="F902" s="1618"/>
      <c r="G902" s="1618"/>
      <c r="H902" s="1619">
        <f t="shared" si="10"/>
        <v>0</v>
      </c>
      <c r="I902" s="1249">
        <f t="shared" si="11"/>
        <v>0</v>
      </c>
      <c r="J902" s="1249">
        <f>みずほ!J1111</f>
        <v>0</v>
      </c>
      <c r="K902" s="1249">
        <f>三井住友!I902</f>
        <v>1519550</v>
      </c>
      <c r="L902" s="1638">
        <f>paypay!H1311</f>
        <v>0</v>
      </c>
      <c r="M902" s="1638">
        <f>楽天!J1311</f>
        <v>0</v>
      </c>
      <c r="N902" s="1639">
        <f t="shared" si="9"/>
        <v>1519550</v>
      </c>
      <c r="O902" s="1611"/>
    </row>
    <row r="903" spans="1:15" ht="15.5">
      <c r="A903" s="1298"/>
      <c r="B903" s="1244">
        <v>46647</v>
      </c>
      <c r="C903" s="1248"/>
      <c r="D903" s="1248"/>
      <c r="E903" s="1618"/>
      <c r="F903" s="1618"/>
      <c r="G903" s="1618"/>
      <c r="H903" s="1619">
        <f t="shared" si="10"/>
        <v>0</v>
      </c>
      <c r="I903" s="1249">
        <f t="shared" si="11"/>
        <v>0</v>
      </c>
      <c r="J903" s="1249">
        <f>みずほ!J1112</f>
        <v>0</v>
      </c>
      <c r="K903" s="1249">
        <f>三井住友!I903</f>
        <v>1519550</v>
      </c>
      <c r="L903" s="1638">
        <f>paypay!H1312</f>
        <v>0</v>
      </c>
      <c r="M903" s="1638">
        <f>楽天!J1312</f>
        <v>0</v>
      </c>
      <c r="N903" s="1639">
        <f t="shared" si="9"/>
        <v>1519550</v>
      </c>
      <c r="O903" s="1611"/>
    </row>
    <row r="904" spans="1:15" ht="15.5">
      <c r="A904" s="1298"/>
      <c r="B904" s="1244">
        <v>46648</v>
      </c>
      <c r="C904" s="1248"/>
      <c r="D904" s="1248"/>
      <c r="E904" s="1618"/>
      <c r="F904" s="1618"/>
      <c r="G904" s="1618"/>
      <c r="H904" s="1619">
        <f t="shared" si="10"/>
        <v>0</v>
      </c>
      <c r="I904" s="1249">
        <f t="shared" si="11"/>
        <v>0</v>
      </c>
      <c r="J904" s="1249">
        <f>みずほ!J1113</f>
        <v>0</v>
      </c>
      <c r="K904" s="1249">
        <f>三井住友!I904</f>
        <v>1519550</v>
      </c>
      <c r="L904" s="1638">
        <f>paypay!H1313</f>
        <v>0</v>
      </c>
      <c r="M904" s="1638">
        <f>楽天!J1313</f>
        <v>0</v>
      </c>
      <c r="N904" s="1639">
        <f t="shared" si="9"/>
        <v>1519550</v>
      </c>
      <c r="O904" s="1611"/>
    </row>
    <row r="905" spans="1:15" ht="15.5">
      <c r="A905" s="1298"/>
      <c r="B905" s="1244">
        <v>46649</v>
      </c>
      <c r="C905" s="1248"/>
      <c r="D905" s="1248"/>
      <c r="E905" s="1618"/>
      <c r="F905" s="1618"/>
      <c r="G905" s="1618"/>
      <c r="H905" s="1619">
        <f t="shared" si="10"/>
        <v>0</v>
      </c>
      <c r="I905" s="1249">
        <f t="shared" si="11"/>
        <v>0</v>
      </c>
      <c r="J905" s="1249">
        <f>みずほ!J1114</f>
        <v>0</v>
      </c>
      <c r="K905" s="1249">
        <f>三井住友!I905</f>
        <v>1519550</v>
      </c>
      <c r="L905" s="1638">
        <f>paypay!H1314</f>
        <v>0</v>
      </c>
      <c r="M905" s="1638">
        <f>楽天!J1314</f>
        <v>0</v>
      </c>
      <c r="N905" s="1639">
        <f t="shared" si="9"/>
        <v>1519550</v>
      </c>
      <c r="O905" s="1611"/>
    </row>
    <row r="906" spans="1:15" ht="15.5">
      <c r="A906" s="1298"/>
      <c r="B906" s="1244">
        <v>46650</v>
      </c>
      <c r="C906" s="1248"/>
      <c r="D906" s="1248"/>
      <c r="E906" s="1618"/>
      <c r="F906" s="1618"/>
      <c r="G906" s="1618"/>
      <c r="H906" s="1619">
        <f t="shared" si="10"/>
        <v>0</v>
      </c>
      <c r="I906" s="1249">
        <f t="shared" si="11"/>
        <v>0</v>
      </c>
      <c r="J906" s="1249">
        <f>みずほ!J1115</f>
        <v>0</v>
      </c>
      <c r="K906" s="1249">
        <f>三井住友!I906</f>
        <v>1519550</v>
      </c>
      <c r="L906" s="1638">
        <f>paypay!H1315</f>
        <v>0</v>
      </c>
      <c r="M906" s="1638">
        <f>楽天!J1315</f>
        <v>0</v>
      </c>
      <c r="N906" s="1639">
        <f t="shared" si="9"/>
        <v>1519550</v>
      </c>
      <c r="O906" s="1611"/>
    </row>
    <row r="907" spans="1:15" ht="15.5">
      <c r="A907" s="1298"/>
      <c r="B907" s="1244">
        <v>46651</v>
      </c>
      <c r="C907" s="1248"/>
      <c r="D907" s="1248"/>
      <c r="E907" s="1618"/>
      <c r="F907" s="1618"/>
      <c r="G907" s="1618"/>
      <c r="H907" s="1619">
        <f t="shared" si="10"/>
        <v>0</v>
      </c>
      <c r="I907" s="1249">
        <f t="shared" si="11"/>
        <v>0</v>
      </c>
      <c r="J907" s="1249">
        <f>みずほ!J1116</f>
        <v>0</v>
      </c>
      <c r="K907" s="1249">
        <f>三井住友!I907</f>
        <v>1519550</v>
      </c>
      <c r="L907" s="1638">
        <f>paypay!H1316</f>
        <v>0</v>
      </c>
      <c r="M907" s="1638">
        <f>楽天!J1316</f>
        <v>0</v>
      </c>
      <c r="N907" s="1639">
        <f t="shared" si="9"/>
        <v>1519550</v>
      </c>
      <c r="O907" s="1611"/>
    </row>
    <row r="908" spans="1:15" ht="15.5">
      <c r="A908" s="1298"/>
      <c r="B908" s="1244">
        <v>46652</v>
      </c>
      <c r="C908" s="1248"/>
      <c r="D908" s="1248"/>
      <c r="E908" s="1618"/>
      <c r="F908" s="1618"/>
      <c r="G908" s="1618"/>
      <c r="H908" s="1619">
        <f t="shared" si="10"/>
        <v>0</v>
      </c>
      <c r="I908" s="1249">
        <f t="shared" si="11"/>
        <v>0</v>
      </c>
      <c r="J908" s="1249">
        <f>みずほ!J1117</f>
        <v>0</v>
      </c>
      <c r="K908" s="1249">
        <f>三井住友!I908</f>
        <v>1519550</v>
      </c>
      <c r="L908" s="1638">
        <f>paypay!H1317</f>
        <v>0</v>
      </c>
      <c r="M908" s="1638">
        <f>楽天!J1317</f>
        <v>0</v>
      </c>
      <c r="N908" s="1639">
        <f t="shared" si="9"/>
        <v>1519550</v>
      </c>
      <c r="O908" s="1611"/>
    </row>
    <row r="909" spans="1:15" ht="15.5">
      <c r="A909" s="1298"/>
      <c r="B909" s="1244">
        <v>46653</v>
      </c>
      <c r="C909" s="1248"/>
      <c r="D909" s="1248"/>
      <c r="E909" s="1618"/>
      <c r="F909" s="1618"/>
      <c r="G909" s="1618"/>
      <c r="H909" s="1619">
        <f t="shared" si="10"/>
        <v>0</v>
      </c>
      <c r="I909" s="1249">
        <f t="shared" si="11"/>
        <v>0</v>
      </c>
      <c r="J909" s="1249">
        <f>みずほ!J1118</f>
        <v>0</v>
      </c>
      <c r="K909" s="1249">
        <f>三井住友!I909</f>
        <v>1519550</v>
      </c>
      <c r="L909" s="1638">
        <f>paypay!H1318</f>
        <v>0</v>
      </c>
      <c r="M909" s="1638">
        <f>楽天!J1318</f>
        <v>0</v>
      </c>
      <c r="N909" s="1639">
        <f t="shared" si="9"/>
        <v>1519550</v>
      </c>
      <c r="O909" s="1611"/>
    </row>
    <row r="910" spans="1:15" ht="15.5">
      <c r="A910" s="1298"/>
      <c r="B910" s="1244">
        <v>46654</v>
      </c>
      <c r="C910" s="1248"/>
      <c r="D910" s="1248"/>
      <c r="E910" s="1618"/>
      <c r="F910" s="1618"/>
      <c r="G910" s="1618"/>
      <c r="H910" s="1619">
        <f t="shared" si="10"/>
        <v>0</v>
      </c>
      <c r="I910" s="1249">
        <f t="shared" si="11"/>
        <v>0</v>
      </c>
      <c r="J910" s="1249">
        <f>みずほ!J1119</f>
        <v>0</v>
      </c>
      <c r="K910" s="1249">
        <f>三井住友!I910</f>
        <v>1519550</v>
      </c>
      <c r="L910" s="1638">
        <f>paypay!H1319</f>
        <v>0</v>
      </c>
      <c r="M910" s="1638">
        <f>楽天!J1319</f>
        <v>0</v>
      </c>
      <c r="N910" s="1639">
        <f t="shared" si="9"/>
        <v>1519550</v>
      </c>
      <c r="O910" s="1611"/>
    </row>
    <row r="911" spans="1:15" ht="15.5">
      <c r="A911" s="1298"/>
      <c r="B911" s="1244">
        <v>46655</v>
      </c>
      <c r="C911" s="1248"/>
      <c r="D911" s="1248"/>
      <c r="E911" s="1618"/>
      <c r="F911" s="1618"/>
      <c r="G911" s="1618"/>
      <c r="H911" s="1619">
        <f t="shared" si="10"/>
        <v>0</v>
      </c>
      <c r="I911" s="1249">
        <f t="shared" si="11"/>
        <v>0</v>
      </c>
      <c r="J911" s="1249">
        <f>みずほ!J1120</f>
        <v>0</v>
      </c>
      <c r="K911" s="1249">
        <f>三井住友!I911</f>
        <v>1519550</v>
      </c>
      <c r="L911" s="1638">
        <f>paypay!H1320</f>
        <v>0</v>
      </c>
      <c r="M911" s="1638">
        <f>楽天!J1320</f>
        <v>0</v>
      </c>
      <c r="N911" s="1639">
        <f t="shared" si="9"/>
        <v>1519550</v>
      </c>
      <c r="O911" s="1611"/>
    </row>
    <row r="912" spans="1:15" ht="15.5">
      <c r="A912" s="1298"/>
      <c r="B912" s="1244">
        <v>46656</v>
      </c>
      <c r="C912" s="1248"/>
      <c r="D912" s="1248"/>
      <c r="E912" s="1618"/>
      <c r="F912" s="1618"/>
      <c r="G912" s="1618"/>
      <c r="H912" s="1619">
        <f t="shared" si="10"/>
        <v>0</v>
      </c>
      <c r="I912" s="1249">
        <f t="shared" si="11"/>
        <v>0</v>
      </c>
      <c r="J912" s="1249">
        <f>みずほ!J1121</f>
        <v>0</v>
      </c>
      <c r="K912" s="1249">
        <f>三井住友!I912</f>
        <v>1519550</v>
      </c>
      <c r="L912" s="1638">
        <f>paypay!H1321</f>
        <v>0</v>
      </c>
      <c r="M912" s="1638">
        <f>楽天!J1321</f>
        <v>0</v>
      </c>
      <c r="N912" s="1639">
        <f t="shared" si="9"/>
        <v>1519550</v>
      </c>
      <c r="O912" s="1611"/>
    </row>
    <row r="913" spans="1:15" ht="15.5">
      <c r="A913" s="1298"/>
      <c r="B913" s="1244">
        <v>46657</v>
      </c>
      <c r="C913" s="1248"/>
      <c r="D913" s="1248"/>
      <c r="E913" s="1618"/>
      <c r="F913" s="1618"/>
      <c r="G913" s="1618"/>
      <c r="H913" s="1619">
        <f t="shared" si="10"/>
        <v>0</v>
      </c>
      <c r="I913" s="1249">
        <f t="shared" si="11"/>
        <v>0</v>
      </c>
      <c r="J913" s="1249">
        <f>みずほ!J1122</f>
        <v>0</v>
      </c>
      <c r="K913" s="1249">
        <f>三井住友!I913</f>
        <v>1319550</v>
      </c>
      <c r="L913" s="1638">
        <f>paypay!H1322</f>
        <v>0</v>
      </c>
      <c r="M913" s="1638">
        <f>楽天!J1322</f>
        <v>0</v>
      </c>
      <c r="N913" s="1639">
        <f t="shared" si="9"/>
        <v>1319550</v>
      </c>
      <c r="O913" s="1611"/>
    </row>
    <row r="914" spans="1:15" ht="15.5">
      <c r="A914" s="1298"/>
      <c r="B914" s="1244">
        <v>46658</v>
      </c>
      <c r="C914" s="1248"/>
      <c r="D914" s="1248"/>
      <c r="E914" s="1618"/>
      <c r="F914" s="1618"/>
      <c r="G914" s="1618"/>
      <c r="H914" s="1619">
        <f t="shared" si="10"/>
        <v>0</v>
      </c>
      <c r="I914" s="1249">
        <f t="shared" si="11"/>
        <v>0</v>
      </c>
      <c r="J914" s="1249">
        <f>みずほ!J1123</f>
        <v>0</v>
      </c>
      <c r="K914" s="1249">
        <f>三井住友!I914</f>
        <v>1319550</v>
      </c>
      <c r="L914" s="1638">
        <f>paypay!H1323</f>
        <v>0</v>
      </c>
      <c r="M914" s="1638">
        <f>楽天!J1323</f>
        <v>0</v>
      </c>
      <c r="N914" s="1639">
        <f t="shared" si="9"/>
        <v>1319550</v>
      </c>
      <c r="O914" s="1611"/>
    </row>
    <row r="915" spans="1:15" ht="15.5">
      <c r="A915" s="1298"/>
      <c r="B915" s="1244">
        <v>46659</v>
      </c>
      <c r="C915" s="1248"/>
      <c r="D915" s="1248"/>
      <c r="E915" s="1618"/>
      <c r="F915" s="1618"/>
      <c r="G915" s="1618"/>
      <c r="H915" s="1619">
        <f t="shared" si="10"/>
        <v>0</v>
      </c>
      <c r="I915" s="1249">
        <f t="shared" si="11"/>
        <v>0</v>
      </c>
      <c r="J915" s="1249">
        <f>みずほ!J1124</f>
        <v>0</v>
      </c>
      <c r="K915" s="1249">
        <f>三井住友!I915</f>
        <v>1319550</v>
      </c>
      <c r="L915" s="1638">
        <f>paypay!H1324</f>
        <v>0</v>
      </c>
      <c r="M915" s="1638">
        <f>楽天!J1324</f>
        <v>0</v>
      </c>
      <c r="N915" s="1639">
        <f t="shared" si="9"/>
        <v>1319550</v>
      </c>
      <c r="O915" s="1611"/>
    </row>
    <row r="916" spans="1:15" ht="15.5">
      <c r="A916" s="1298"/>
      <c r="B916" s="1244">
        <v>46660</v>
      </c>
      <c r="C916" s="1248"/>
      <c r="D916" s="1248"/>
      <c r="E916" s="1618"/>
      <c r="F916" s="1618"/>
      <c r="G916" s="1618"/>
      <c r="H916" s="1619">
        <f t="shared" si="10"/>
        <v>0</v>
      </c>
      <c r="I916" s="1249">
        <f t="shared" si="11"/>
        <v>0</v>
      </c>
      <c r="J916" s="1249">
        <f>みずほ!J1125</f>
        <v>0</v>
      </c>
      <c r="K916" s="1249">
        <f>三井住友!I916</f>
        <v>1319550</v>
      </c>
      <c r="L916" s="1638">
        <f>paypay!H1325</f>
        <v>0</v>
      </c>
      <c r="M916" s="1638">
        <f>楽天!J1325</f>
        <v>0</v>
      </c>
      <c r="N916" s="1639">
        <f t="shared" si="9"/>
        <v>1319550</v>
      </c>
      <c r="O916" s="1611"/>
    </row>
    <row r="917" spans="1:15" ht="15.5">
      <c r="A917" s="1298"/>
      <c r="B917" s="1244">
        <v>46661</v>
      </c>
      <c r="C917" s="1248"/>
      <c r="D917" s="1248"/>
      <c r="E917" s="1618"/>
      <c r="F917" s="1618"/>
      <c r="G917" s="1618"/>
      <c r="H917" s="1619">
        <f t="shared" si="10"/>
        <v>0</v>
      </c>
      <c r="I917" s="1249">
        <f t="shared" si="11"/>
        <v>0</v>
      </c>
      <c r="J917" s="1249">
        <f>みずほ!J1126</f>
        <v>0</v>
      </c>
      <c r="K917" s="1249">
        <f>三井住友!I917</f>
        <v>1319550</v>
      </c>
      <c r="L917" s="1638">
        <f>paypay!H1326</f>
        <v>0</v>
      </c>
      <c r="M917" s="1638">
        <f>楽天!J1326</f>
        <v>0</v>
      </c>
      <c r="N917" s="1639">
        <f t="shared" si="9"/>
        <v>1319550</v>
      </c>
      <c r="O917" s="1611"/>
    </row>
    <row r="918" spans="1:15" ht="15.5">
      <c r="A918" s="1298"/>
      <c r="B918" s="1244">
        <v>46662</v>
      </c>
      <c r="C918" s="1248"/>
      <c r="D918" s="1248"/>
      <c r="E918" s="1618"/>
      <c r="F918" s="1618"/>
      <c r="G918" s="1618"/>
      <c r="H918" s="1619">
        <f t="shared" si="10"/>
        <v>0</v>
      </c>
      <c r="I918" s="1249">
        <f t="shared" si="11"/>
        <v>0</v>
      </c>
      <c r="J918" s="1249">
        <f>みずほ!J1127</f>
        <v>0</v>
      </c>
      <c r="K918" s="1249">
        <f>三井住友!I918</f>
        <v>1319550</v>
      </c>
      <c r="L918" s="1638">
        <f>paypay!H1327</f>
        <v>0</v>
      </c>
      <c r="M918" s="1638">
        <f>楽天!J1327</f>
        <v>0</v>
      </c>
      <c r="N918" s="1639">
        <f t="shared" si="9"/>
        <v>1319550</v>
      </c>
      <c r="O918" s="1611"/>
    </row>
    <row r="919" spans="1:15" ht="15.5">
      <c r="A919" s="1298"/>
      <c r="B919" s="1244">
        <v>46663</v>
      </c>
      <c r="C919" s="1248"/>
      <c r="D919" s="1248"/>
      <c r="E919" s="1618"/>
      <c r="F919" s="1618"/>
      <c r="G919" s="1618"/>
      <c r="H919" s="1619">
        <f t="shared" si="10"/>
        <v>0</v>
      </c>
      <c r="I919" s="1249">
        <f t="shared" si="11"/>
        <v>0</v>
      </c>
      <c r="J919" s="1249">
        <f>みずほ!J1128</f>
        <v>0</v>
      </c>
      <c r="K919" s="1249">
        <f>三井住友!I919</f>
        <v>1319550</v>
      </c>
      <c r="L919" s="1638">
        <f>paypay!H1328</f>
        <v>0</v>
      </c>
      <c r="M919" s="1638">
        <f>楽天!J1328</f>
        <v>0</v>
      </c>
      <c r="N919" s="1639">
        <f t="shared" si="9"/>
        <v>1319550</v>
      </c>
      <c r="O919" s="1611"/>
    </row>
    <row r="920" spans="1:15" ht="15.5">
      <c r="A920" s="1298"/>
      <c r="B920" s="1244">
        <v>46664</v>
      </c>
      <c r="C920" s="1248"/>
      <c r="D920" s="1248"/>
      <c r="E920" s="1618"/>
      <c r="F920" s="1618"/>
      <c r="G920" s="1618"/>
      <c r="H920" s="1619">
        <f t="shared" si="10"/>
        <v>0</v>
      </c>
      <c r="I920" s="1249">
        <f t="shared" si="11"/>
        <v>0</v>
      </c>
      <c r="J920" s="1249">
        <f>みずほ!J1129</f>
        <v>0</v>
      </c>
      <c r="K920" s="1249">
        <f>三井住友!I920</f>
        <v>1319550</v>
      </c>
      <c r="L920" s="1638">
        <f>paypay!H1329</f>
        <v>0</v>
      </c>
      <c r="M920" s="1638">
        <f>楽天!J1329</f>
        <v>0</v>
      </c>
      <c r="N920" s="1639">
        <f t="shared" si="9"/>
        <v>1319550</v>
      </c>
      <c r="O920" s="1611"/>
    </row>
    <row r="921" spans="1:15" ht="15.5">
      <c r="A921" s="1298"/>
      <c r="B921" s="1244">
        <v>46665</v>
      </c>
      <c r="C921" s="1248"/>
      <c r="D921" s="1248"/>
      <c r="E921" s="1618"/>
      <c r="F921" s="1618"/>
      <c r="G921" s="1618"/>
      <c r="H921" s="1619">
        <f t="shared" si="10"/>
        <v>0</v>
      </c>
      <c r="I921" s="1249">
        <f t="shared" si="11"/>
        <v>0</v>
      </c>
      <c r="J921" s="1249">
        <f>みずほ!J1130</f>
        <v>0</v>
      </c>
      <c r="K921" s="1249">
        <f>三井住友!I921</f>
        <v>1319550</v>
      </c>
      <c r="L921" s="1638">
        <f>paypay!H1330</f>
        <v>0</v>
      </c>
      <c r="M921" s="1638">
        <f>楽天!J1330</f>
        <v>0</v>
      </c>
      <c r="N921" s="1639">
        <f t="shared" si="9"/>
        <v>1319550</v>
      </c>
      <c r="O921" s="1611"/>
    </row>
    <row r="922" spans="1:15" ht="15.5">
      <c r="A922" s="1298"/>
      <c r="B922" s="1244">
        <v>46666</v>
      </c>
      <c r="C922" s="1248"/>
      <c r="D922" s="1248"/>
      <c r="E922" s="1618"/>
      <c r="F922" s="1618"/>
      <c r="G922" s="1618"/>
      <c r="H922" s="1619">
        <f t="shared" si="10"/>
        <v>0</v>
      </c>
      <c r="I922" s="1249">
        <f t="shared" si="11"/>
        <v>0</v>
      </c>
      <c r="J922" s="1249">
        <f>みずほ!J1131</f>
        <v>0</v>
      </c>
      <c r="K922" s="1249">
        <f>三井住友!I922</f>
        <v>1319550</v>
      </c>
      <c r="L922" s="1638">
        <f>paypay!H1331</f>
        <v>0</v>
      </c>
      <c r="M922" s="1638">
        <f>楽天!J1331</f>
        <v>0</v>
      </c>
      <c r="N922" s="1639">
        <f t="shared" si="9"/>
        <v>1319550</v>
      </c>
      <c r="O922" s="1611"/>
    </row>
    <row r="923" spans="1:15" ht="15.5">
      <c r="A923" s="1298"/>
      <c r="B923" s="1244">
        <v>46667</v>
      </c>
      <c r="C923" s="1248"/>
      <c r="D923" s="1248"/>
      <c r="E923" s="1618"/>
      <c r="F923" s="1618"/>
      <c r="G923" s="1618"/>
      <c r="H923" s="1619">
        <f t="shared" si="10"/>
        <v>0</v>
      </c>
      <c r="I923" s="1249">
        <f t="shared" si="11"/>
        <v>0</v>
      </c>
      <c r="J923" s="1249">
        <f>みずほ!J1132</f>
        <v>0</v>
      </c>
      <c r="K923" s="1249">
        <f>三井住友!I923</f>
        <v>1319550</v>
      </c>
      <c r="L923" s="1638">
        <f>paypay!H1332</f>
        <v>0</v>
      </c>
      <c r="M923" s="1638">
        <f>楽天!J1332</f>
        <v>0</v>
      </c>
      <c r="N923" s="1639">
        <f t="shared" si="9"/>
        <v>1319550</v>
      </c>
      <c r="O923" s="1611"/>
    </row>
    <row r="924" spans="1:15" ht="15.5">
      <c r="A924" s="1298"/>
      <c r="B924" s="1244">
        <v>46668</v>
      </c>
      <c r="C924" s="1248"/>
      <c r="D924" s="1248"/>
      <c r="E924" s="1618"/>
      <c r="F924" s="1618"/>
      <c r="G924" s="1618"/>
      <c r="H924" s="1619">
        <f t="shared" si="10"/>
        <v>0</v>
      </c>
      <c r="I924" s="1249">
        <f t="shared" si="11"/>
        <v>0</v>
      </c>
      <c r="J924" s="1249">
        <f>みずほ!J1133</f>
        <v>0</v>
      </c>
      <c r="K924" s="1249">
        <f>三井住友!I924</f>
        <v>1319550</v>
      </c>
      <c r="L924" s="1638">
        <f>paypay!H1333</f>
        <v>0</v>
      </c>
      <c r="M924" s="1638">
        <f>楽天!J1333</f>
        <v>0</v>
      </c>
      <c r="N924" s="1639">
        <f t="shared" si="9"/>
        <v>1319550</v>
      </c>
      <c r="O924" s="1611"/>
    </row>
    <row r="925" spans="1:15" ht="15.5">
      <c r="A925" s="1298"/>
      <c r="B925" s="1244">
        <v>46669</v>
      </c>
      <c r="C925" s="1248"/>
      <c r="D925" s="1248"/>
      <c r="E925" s="1618"/>
      <c r="F925" s="1618"/>
      <c r="G925" s="1618"/>
      <c r="H925" s="1619">
        <f t="shared" si="10"/>
        <v>0</v>
      </c>
      <c r="I925" s="1249">
        <f t="shared" si="11"/>
        <v>0</v>
      </c>
      <c r="J925" s="1249">
        <f>みずほ!J1134</f>
        <v>0</v>
      </c>
      <c r="K925" s="1249">
        <f>三井住友!I925</f>
        <v>1319550</v>
      </c>
      <c r="L925" s="1638">
        <f>paypay!H1334</f>
        <v>0</v>
      </c>
      <c r="M925" s="1638">
        <f>楽天!J1334</f>
        <v>0</v>
      </c>
      <c r="N925" s="1639">
        <f t="shared" si="9"/>
        <v>1319550</v>
      </c>
      <c r="O925" s="1611"/>
    </row>
    <row r="926" spans="1:15" ht="15.5">
      <c r="A926" s="1298"/>
      <c r="B926" s="1244">
        <v>46670</v>
      </c>
      <c r="C926" s="1248"/>
      <c r="D926" s="1248"/>
      <c r="E926" s="1618"/>
      <c r="F926" s="1618"/>
      <c r="G926" s="1618"/>
      <c r="H926" s="1619">
        <f t="shared" si="10"/>
        <v>0</v>
      </c>
      <c r="I926" s="1249">
        <f t="shared" si="11"/>
        <v>0</v>
      </c>
      <c r="J926" s="1249">
        <f>みずほ!J1135</f>
        <v>0</v>
      </c>
      <c r="K926" s="1249">
        <f>三井住友!I926</f>
        <v>1319550</v>
      </c>
      <c r="L926" s="1638">
        <f>paypay!H1335</f>
        <v>0</v>
      </c>
      <c r="M926" s="1638">
        <f>楽天!J1335</f>
        <v>0</v>
      </c>
      <c r="N926" s="1639">
        <f t="shared" si="9"/>
        <v>1319550</v>
      </c>
      <c r="O926" s="1611"/>
    </row>
    <row r="927" spans="1:15" ht="15.5">
      <c r="A927" s="1298"/>
      <c r="B927" s="1244">
        <v>46671</v>
      </c>
      <c r="C927" s="1248"/>
      <c r="D927" s="1248"/>
      <c r="E927" s="1618"/>
      <c r="F927" s="1618"/>
      <c r="G927" s="1618"/>
      <c r="H927" s="1619">
        <f t="shared" si="10"/>
        <v>0</v>
      </c>
      <c r="I927" s="1249">
        <f t="shared" si="11"/>
        <v>0</v>
      </c>
      <c r="J927" s="1249">
        <f>みずほ!J1136</f>
        <v>0</v>
      </c>
      <c r="K927" s="1249">
        <f>三井住友!I927</f>
        <v>1319550</v>
      </c>
      <c r="L927" s="1638">
        <f>paypay!H1336</f>
        <v>0</v>
      </c>
      <c r="M927" s="1638">
        <f>楽天!J1336</f>
        <v>0</v>
      </c>
      <c r="N927" s="1639">
        <f t="shared" si="9"/>
        <v>1319550</v>
      </c>
      <c r="O927" s="1611"/>
    </row>
    <row r="928" spans="1:15" ht="15.5">
      <c r="A928" s="1298"/>
      <c r="B928" s="1244">
        <v>46672</v>
      </c>
      <c r="C928" s="1248"/>
      <c r="D928" s="1248"/>
      <c r="E928" s="1618"/>
      <c r="F928" s="1618"/>
      <c r="G928" s="1618"/>
      <c r="H928" s="1619">
        <f t="shared" si="10"/>
        <v>0</v>
      </c>
      <c r="I928" s="1249">
        <f t="shared" si="11"/>
        <v>0</v>
      </c>
      <c r="J928" s="1249">
        <f>みずほ!J1137</f>
        <v>0</v>
      </c>
      <c r="K928" s="1249">
        <f>三井住友!I928</f>
        <v>1319550</v>
      </c>
      <c r="L928" s="1638">
        <f>paypay!H1337</f>
        <v>0</v>
      </c>
      <c r="M928" s="1638">
        <f>楽天!J1337</f>
        <v>0</v>
      </c>
      <c r="N928" s="1639">
        <f t="shared" si="9"/>
        <v>1319550</v>
      </c>
      <c r="O928" s="1611"/>
    </row>
    <row r="929" spans="1:15" ht="15.5">
      <c r="A929" s="1298"/>
      <c r="B929" s="1244">
        <v>46673</v>
      </c>
      <c r="C929" s="1248"/>
      <c r="D929" s="1248"/>
      <c r="E929" s="1618"/>
      <c r="F929" s="1618"/>
      <c r="G929" s="1618"/>
      <c r="H929" s="1619">
        <f t="shared" si="10"/>
        <v>0</v>
      </c>
      <c r="I929" s="1249">
        <f t="shared" si="11"/>
        <v>0</v>
      </c>
      <c r="J929" s="1249">
        <f>みずほ!J1138</f>
        <v>0</v>
      </c>
      <c r="K929" s="1249">
        <f>三井住友!I929</f>
        <v>1319550</v>
      </c>
      <c r="L929" s="1638">
        <f>paypay!H1338</f>
        <v>0</v>
      </c>
      <c r="M929" s="1638">
        <f>楽天!J1338</f>
        <v>0</v>
      </c>
      <c r="N929" s="1639">
        <f t="shared" si="9"/>
        <v>1319550</v>
      </c>
      <c r="O929" s="1611"/>
    </row>
    <row r="930" spans="1:15" ht="15.5">
      <c r="A930" s="1298"/>
      <c r="B930" s="1244">
        <v>46674</v>
      </c>
      <c r="C930" s="1248"/>
      <c r="D930" s="1248"/>
      <c r="E930" s="1618"/>
      <c r="F930" s="1618"/>
      <c r="G930" s="1618"/>
      <c r="H930" s="1619">
        <f t="shared" si="10"/>
        <v>0</v>
      </c>
      <c r="I930" s="1249">
        <f t="shared" si="11"/>
        <v>0</v>
      </c>
      <c r="J930" s="1249">
        <f>みずほ!J1139</f>
        <v>0</v>
      </c>
      <c r="K930" s="1249">
        <f>三井住友!I930</f>
        <v>1319550</v>
      </c>
      <c r="L930" s="1638">
        <f>paypay!H1339</f>
        <v>0</v>
      </c>
      <c r="M930" s="1638">
        <f>楽天!J1339</f>
        <v>0</v>
      </c>
      <c r="N930" s="1639">
        <f t="shared" si="9"/>
        <v>1319550</v>
      </c>
      <c r="O930" s="1611"/>
    </row>
    <row r="931" spans="1:15" ht="15.5">
      <c r="A931" s="1298"/>
      <c r="B931" s="1244">
        <v>46675</v>
      </c>
      <c r="C931" s="1248"/>
      <c r="D931" s="1248"/>
      <c r="E931" s="1618"/>
      <c r="F931" s="1618"/>
      <c r="G931" s="1618"/>
      <c r="H931" s="1619">
        <f t="shared" si="10"/>
        <v>0</v>
      </c>
      <c r="I931" s="1249">
        <f t="shared" si="11"/>
        <v>0</v>
      </c>
      <c r="J931" s="1249">
        <f>みずほ!J1140</f>
        <v>0</v>
      </c>
      <c r="K931" s="1249">
        <f>三井住友!I931</f>
        <v>1619550</v>
      </c>
      <c r="L931" s="1638">
        <f>paypay!H1340</f>
        <v>0</v>
      </c>
      <c r="M931" s="1638">
        <f>楽天!J1340</f>
        <v>0</v>
      </c>
      <c r="N931" s="1639">
        <f t="shared" si="9"/>
        <v>1619550</v>
      </c>
      <c r="O931" s="1611"/>
    </row>
    <row r="932" spans="1:15" ht="15.5">
      <c r="A932" s="1298"/>
      <c r="B932" s="1244">
        <v>46676</v>
      </c>
      <c r="C932" s="1248"/>
      <c r="D932" s="1248"/>
      <c r="E932" s="1618"/>
      <c r="F932" s="1618"/>
      <c r="G932" s="1618"/>
      <c r="H932" s="1619">
        <f t="shared" si="10"/>
        <v>0</v>
      </c>
      <c r="I932" s="1249">
        <f t="shared" si="11"/>
        <v>0</v>
      </c>
      <c r="J932" s="1249">
        <f>みずほ!J1141</f>
        <v>0</v>
      </c>
      <c r="K932" s="1249">
        <f>三井住友!I932</f>
        <v>1619550</v>
      </c>
      <c r="L932" s="1638">
        <f>paypay!H1341</f>
        <v>0</v>
      </c>
      <c r="M932" s="1638">
        <f>楽天!J1341</f>
        <v>0</v>
      </c>
      <c r="N932" s="1639">
        <f t="shared" si="9"/>
        <v>1619550</v>
      </c>
      <c r="O932" s="1611"/>
    </row>
    <row r="933" spans="1:15" ht="15.5">
      <c r="A933" s="1298"/>
      <c r="B933" s="1244">
        <v>46677</v>
      </c>
      <c r="C933" s="1248"/>
      <c r="D933" s="1248"/>
      <c r="E933" s="1618"/>
      <c r="F933" s="1618"/>
      <c r="G933" s="1618"/>
      <c r="H933" s="1619">
        <f t="shared" si="10"/>
        <v>0</v>
      </c>
      <c r="I933" s="1249">
        <f t="shared" si="11"/>
        <v>0</v>
      </c>
      <c r="J933" s="1249">
        <f>みずほ!J1142</f>
        <v>0</v>
      </c>
      <c r="K933" s="1249">
        <f>三井住友!I933</f>
        <v>1619550</v>
      </c>
      <c r="L933" s="1638">
        <f>paypay!H1342</f>
        <v>0</v>
      </c>
      <c r="M933" s="1638">
        <f>楽天!J1342</f>
        <v>0</v>
      </c>
      <c r="N933" s="1639">
        <f t="shared" si="9"/>
        <v>1619550</v>
      </c>
      <c r="O933" s="1611"/>
    </row>
    <row r="934" spans="1:15" ht="15.5">
      <c r="A934" s="1298"/>
      <c r="B934" s="1244">
        <v>46678</v>
      </c>
      <c r="C934" s="1248"/>
      <c r="D934" s="1248"/>
      <c r="E934" s="1618"/>
      <c r="F934" s="1618"/>
      <c r="G934" s="1618"/>
      <c r="H934" s="1619">
        <f t="shared" si="10"/>
        <v>0</v>
      </c>
      <c r="I934" s="1249">
        <f t="shared" si="11"/>
        <v>0</v>
      </c>
      <c r="J934" s="1249">
        <f>みずほ!J1143</f>
        <v>0</v>
      </c>
      <c r="K934" s="1249">
        <f>三井住友!I934</f>
        <v>1619550</v>
      </c>
      <c r="L934" s="1638">
        <f>paypay!H1343</f>
        <v>0</v>
      </c>
      <c r="M934" s="1638">
        <f>楽天!J1343</f>
        <v>0</v>
      </c>
      <c r="N934" s="1639">
        <f t="shared" si="9"/>
        <v>1619550</v>
      </c>
      <c r="O934" s="1611"/>
    </row>
    <row r="935" spans="1:15" ht="15.5">
      <c r="A935" s="1298"/>
      <c r="B935" s="1244">
        <v>46679</v>
      </c>
      <c r="C935" s="1248"/>
      <c r="D935" s="1248"/>
      <c r="E935" s="1618"/>
      <c r="F935" s="1618"/>
      <c r="G935" s="1618"/>
      <c r="H935" s="1619">
        <f t="shared" si="10"/>
        <v>0</v>
      </c>
      <c r="I935" s="1249">
        <f t="shared" si="11"/>
        <v>0</v>
      </c>
      <c r="J935" s="1249">
        <f>みずほ!J1144</f>
        <v>0</v>
      </c>
      <c r="K935" s="1249">
        <f>三井住友!I935</f>
        <v>1619550</v>
      </c>
      <c r="L935" s="1638">
        <f>paypay!H1344</f>
        <v>0</v>
      </c>
      <c r="M935" s="1638">
        <f>楽天!J1344</f>
        <v>0</v>
      </c>
      <c r="N935" s="1639">
        <f t="shared" si="9"/>
        <v>1619550</v>
      </c>
      <c r="O935" s="1611"/>
    </row>
    <row r="936" spans="1:15" ht="15.5">
      <c r="A936" s="1298"/>
      <c r="B936" s="1244">
        <v>46680</v>
      </c>
      <c r="C936" s="1248"/>
      <c r="D936" s="1248"/>
      <c r="E936" s="1618"/>
      <c r="F936" s="1618"/>
      <c r="G936" s="1618"/>
      <c r="H936" s="1619">
        <f t="shared" si="10"/>
        <v>0</v>
      </c>
      <c r="I936" s="1249">
        <f t="shared" si="11"/>
        <v>0</v>
      </c>
      <c r="J936" s="1249">
        <f>みずほ!J1145</f>
        <v>0</v>
      </c>
      <c r="K936" s="1249">
        <f>三井住友!I936</f>
        <v>1619550</v>
      </c>
      <c r="L936" s="1638">
        <f>paypay!H1345</f>
        <v>0</v>
      </c>
      <c r="M936" s="1638">
        <f>楽天!J1345</f>
        <v>0</v>
      </c>
      <c r="N936" s="1639">
        <f t="shared" si="9"/>
        <v>1619550</v>
      </c>
      <c r="O936" s="1611"/>
    </row>
    <row r="937" spans="1:15" ht="15.5">
      <c r="A937" s="1298"/>
      <c r="B937" s="1244">
        <v>46681</v>
      </c>
      <c r="C937" s="1248"/>
      <c r="D937" s="1248"/>
      <c r="E937" s="1618"/>
      <c r="F937" s="1618"/>
      <c r="G937" s="1618"/>
      <c r="H937" s="1619">
        <f t="shared" si="10"/>
        <v>0</v>
      </c>
      <c r="I937" s="1249">
        <f t="shared" si="11"/>
        <v>0</v>
      </c>
      <c r="J937" s="1249">
        <f>みずほ!J1146</f>
        <v>0</v>
      </c>
      <c r="K937" s="1249">
        <f>三井住友!I937</f>
        <v>1619550</v>
      </c>
      <c r="L937" s="1638">
        <f>paypay!H1346</f>
        <v>0</v>
      </c>
      <c r="M937" s="1638">
        <f>楽天!J1346</f>
        <v>0</v>
      </c>
      <c r="N937" s="1639">
        <f t="shared" si="9"/>
        <v>1619550</v>
      </c>
      <c r="O937" s="1611"/>
    </row>
    <row r="938" spans="1:15" ht="15.5">
      <c r="A938" s="1298"/>
      <c r="B938" s="1244">
        <v>46682</v>
      </c>
      <c r="C938" s="1248"/>
      <c r="D938" s="1248"/>
      <c r="E938" s="1618"/>
      <c r="F938" s="1618"/>
      <c r="G938" s="1618"/>
      <c r="H938" s="1619">
        <f t="shared" si="10"/>
        <v>0</v>
      </c>
      <c r="I938" s="1249">
        <f t="shared" si="11"/>
        <v>0</v>
      </c>
      <c r="J938" s="1249">
        <f>みずほ!J1147</f>
        <v>0</v>
      </c>
      <c r="K938" s="1249">
        <f>三井住友!I938</f>
        <v>1619550</v>
      </c>
      <c r="L938" s="1638">
        <f>paypay!H1347</f>
        <v>0</v>
      </c>
      <c r="M938" s="1638">
        <f>楽天!J1347</f>
        <v>0</v>
      </c>
      <c r="N938" s="1639">
        <f t="shared" si="9"/>
        <v>1619550</v>
      </c>
      <c r="O938" s="1611"/>
    </row>
    <row r="939" spans="1:15" ht="15.5">
      <c r="A939" s="1298"/>
      <c r="B939" s="1244">
        <v>46683</v>
      </c>
      <c r="C939" s="1248"/>
      <c r="D939" s="1248"/>
      <c r="E939" s="1618"/>
      <c r="F939" s="1618"/>
      <c r="G939" s="1618"/>
      <c r="H939" s="1619">
        <f t="shared" si="10"/>
        <v>0</v>
      </c>
      <c r="I939" s="1249">
        <f t="shared" si="11"/>
        <v>0</v>
      </c>
      <c r="J939" s="1249">
        <f>みずほ!J1148</f>
        <v>0</v>
      </c>
      <c r="K939" s="1249">
        <f>三井住友!I939</f>
        <v>1619550</v>
      </c>
      <c r="L939" s="1638">
        <f>paypay!H1348</f>
        <v>0</v>
      </c>
      <c r="M939" s="1638">
        <f>楽天!J1348</f>
        <v>0</v>
      </c>
      <c r="N939" s="1639">
        <f t="shared" si="9"/>
        <v>1619550</v>
      </c>
      <c r="O939" s="1611"/>
    </row>
    <row r="940" spans="1:15" ht="15.5">
      <c r="A940" s="1298"/>
      <c r="B940" s="1244">
        <v>46684</v>
      </c>
      <c r="C940" s="1248"/>
      <c r="D940" s="1248"/>
      <c r="E940" s="1618"/>
      <c r="F940" s="1618"/>
      <c r="G940" s="1618"/>
      <c r="H940" s="1619">
        <f t="shared" si="10"/>
        <v>0</v>
      </c>
      <c r="I940" s="1249">
        <f t="shared" si="11"/>
        <v>0</v>
      </c>
      <c r="J940" s="1249">
        <f>みずほ!J1149</f>
        <v>0</v>
      </c>
      <c r="K940" s="1249">
        <f>三井住友!I940</f>
        <v>1619550</v>
      </c>
      <c r="L940" s="1638">
        <f>paypay!H1349</f>
        <v>0</v>
      </c>
      <c r="M940" s="1638">
        <f>楽天!J1349</f>
        <v>0</v>
      </c>
      <c r="N940" s="1639">
        <f t="shared" si="9"/>
        <v>1619550</v>
      </c>
      <c r="O940" s="1611"/>
    </row>
    <row r="941" spans="1:15" ht="15.5">
      <c r="A941" s="1298"/>
      <c r="B941" s="1244">
        <v>46685</v>
      </c>
      <c r="C941" s="1248"/>
      <c r="D941" s="1248"/>
      <c r="E941" s="1618"/>
      <c r="F941" s="1618"/>
      <c r="G941" s="1618"/>
      <c r="H941" s="1619">
        <f t="shared" si="10"/>
        <v>0</v>
      </c>
      <c r="I941" s="1249">
        <f t="shared" si="11"/>
        <v>0</v>
      </c>
      <c r="J941" s="1249">
        <f>みずほ!J1150</f>
        <v>0</v>
      </c>
      <c r="K941" s="1249">
        <f>三井住友!I941</f>
        <v>1619550</v>
      </c>
      <c r="L941" s="1638">
        <f>paypay!H1350</f>
        <v>0</v>
      </c>
      <c r="M941" s="1638">
        <f>楽天!J1350</f>
        <v>0</v>
      </c>
      <c r="N941" s="1639">
        <f t="shared" si="9"/>
        <v>1619550</v>
      </c>
      <c r="O941" s="1611"/>
    </row>
    <row r="942" spans="1:15" ht="15.5">
      <c r="A942" s="1298"/>
      <c r="B942" s="1244">
        <v>46686</v>
      </c>
      <c r="C942" s="1248"/>
      <c r="D942" s="1248"/>
      <c r="E942" s="1618"/>
      <c r="F942" s="1618"/>
      <c r="G942" s="1618"/>
      <c r="H942" s="1619">
        <f t="shared" si="10"/>
        <v>0</v>
      </c>
      <c r="I942" s="1249">
        <f t="shared" si="11"/>
        <v>0</v>
      </c>
      <c r="J942" s="1249">
        <f>みずほ!J1151</f>
        <v>0</v>
      </c>
      <c r="K942" s="1249">
        <f>三井住友!I942</f>
        <v>1619550</v>
      </c>
      <c r="L942" s="1638">
        <f>paypay!H1351</f>
        <v>0</v>
      </c>
      <c r="M942" s="1638">
        <f>楽天!J1351</f>
        <v>0</v>
      </c>
      <c r="N942" s="1639">
        <f t="shared" si="9"/>
        <v>1619550</v>
      </c>
      <c r="O942" s="1611"/>
    </row>
    <row r="943" spans="1:15" ht="15.5">
      <c r="A943" s="1298"/>
      <c r="B943" s="1244">
        <v>46687</v>
      </c>
      <c r="C943" s="1248"/>
      <c r="D943" s="1248"/>
      <c r="E943" s="1618"/>
      <c r="F943" s="1618"/>
      <c r="G943" s="1618"/>
      <c r="H943" s="1619">
        <f t="shared" si="10"/>
        <v>0</v>
      </c>
      <c r="I943" s="1249">
        <f t="shared" si="11"/>
        <v>0</v>
      </c>
      <c r="J943" s="1249">
        <f>みずほ!J1152</f>
        <v>0</v>
      </c>
      <c r="K943" s="1249">
        <f>三井住友!I943</f>
        <v>1419550</v>
      </c>
      <c r="L943" s="1638">
        <f>paypay!H1352</f>
        <v>0</v>
      </c>
      <c r="M943" s="1638">
        <f>楽天!J1352</f>
        <v>0</v>
      </c>
      <c r="N943" s="1639">
        <f t="shared" si="9"/>
        <v>1419550</v>
      </c>
      <c r="O943" s="1611"/>
    </row>
    <row r="944" spans="1:15" ht="15.5">
      <c r="A944" s="1298"/>
      <c r="B944" s="1244">
        <v>46688</v>
      </c>
      <c r="C944" s="1248"/>
      <c r="D944" s="1248"/>
      <c r="E944" s="1618"/>
      <c r="F944" s="1618"/>
      <c r="G944" s="1618"/>
      <c r="H944" s="1619">
        <f t="shared" si="10"/>
        <v>0</v>
      </c>
      <c r="I944" s="1249">
        <f t="shared" si="11"/>
        <v>0</v>
      </c>
      <c r="J944" s="1249">
        <f>みずほ!J1153</f>
        <v>0</v>
      </c>
      <c r="K944" s="1249">
        <f>三井住友!I944</f>
        <v>1419550</v>
      </c>
      <c r="L944" s="1638">
        <f>paypay!H1353</f>
        <v>0</v>
      </c>
      <c r="M944" s="1638">
        <f>楽天!J1353</f>
        <v>0</v>
      </c>
      <c r="N944" s="1639">
        <f t="shared" si="9"/>
        <v>1419550</v>
      </c>
      <c r="O944" s="1611"/>
    </row>
    <row r="945" spans="1:15" ht="15.5">
      <c r="A945" s="1298"/>
      <c r="B945" s="1244">
        <v>46689</v>
      </c>
      <c r="C945" s="1248"/>
      <c r="D945" s="1248"/>
      <c r="E945" s="1618"/>
      <c r="F945" s="1618"/>
      <c r="G945" s="1618"/>
      <c r="H945" s="1619">
        <f t="shared" si="10"/>
        <v>0</v>
      </c>
      <c r="I945" s="1249">
        <f t="shared" si="11"/>
        <v>0</v>
      </c>
      <c r="J945" s="1249">
        <f>みずほ!J1154</f>
        <v>0</v>
      </c>
      <c r="K945" s="1249">
        <f>三井住友!I945</f>
        <v>1419550</v>
      </c>
      <c r="L945" s="1638">
        <f>paypay!H1354</f>
        <v>0</v>
      </c>
      <c r="M945" s="1638">
        <f>楽天!J1354</f>
        <v>0</v>
      </c>
      <c r="N945" s="1639">
        <f t="shared" si="9"/>
        <v>1419550</v>
      </c>
      <c r="O945" s="1611"/>
    </row>
    <row r="946" spans="1:15" ht="15.5">
      <c r="A946" s="1298"/>
      <c r="B946" s="1244">
        <v>46690</v>
      </c>
      <c r="C946" s="1248"/>
      <c r="D946" s="1248"/>
      <c r="E946" s="1618"/>
      <c r="F946" s="1618"/>
      <c r="G946" s="1618"/>
      <c r="H946" s="1619">
        <f t="shared" si="10"/>
        <v>0</v>
      </c>
      <c r="I946" s="1249">
        <f t="shared" si="11"/>
        <v>0</v>
      </c>
      <c r="J946" s="1249">
        <f>みずほ!J1155</f>
        <v>0</v>
      </c>
      <c r="K946" s="1249">
        <f>三井住友!I946</f>
        <v>1419550</v>
      </c>
      <c r="L946" s="1638">
        <f>paypay!H1355</f>
        <v>0</v>
      </c>
      <c r="M946" s="1638">
        <f>楽天!J1355</f>
        <v>0</v>
      </c>
      <c r="N946" s="1639">
        <f t="shared" si="9"/>
        <v>1419550</v>
      </c>
      <c r="O946" s="1611"/>
    </row>
    <row r="947" spans="1:15" ht="15.5">
      <c r="A947" s="1298"/>
      <c r="B947" s="1244">
        <v>46691</v>
      </c>
      <c r="C947" s="1248"/>
      <c r="D947" s="1248"/>
      <c r="E947" s="1618"/>
      <c r="F947" s="1618"/>
      <c r="G947" s="1618"/>
      <c r="H947" s="1619">
        <f t="shared" si="10"/>
        <v>0</v>
      </c>
      <c r="I947" s="1249">
        <f t="shared" si="11"/>
        <v>0</v>
      </c>
      <c r="J947" s="1249">
        <f>みずほ!J1156</f>
        <v>0</v>
      </c>
      <c r="K947" s="1249">
        <f>三井住友!I947</f>
        <v>1419550</v>
      </c>
      <c r="L947" s="1638">
        <f>paypay!H1356</f>
        <v>0</v>
      </c>
      <c r="M947" s="1638">
        <f>楽天!J1356</f>
        <v>0</v>
      </c>
      <c r="N947" s="1639">
        <f t="shared" si="9"/>
        <v>1419550</v>
      </c>
      <c r="O947" s="1611"/>
    </row>
    <row r="948" spans="1:15" ht="15.5">
      <c r="A948" s="1298"/>
      <c r="B948" s="1244">
        <v>46692</v>
      </c>
      <c r="C948" s="1248"/>
      <c r="D948" s="1248"/>
      <c r="E948" s="1618"/>
      <c r="F948" s="1618"/>
      <c r="G948" s="1618"/>
      <c r="H948" s="1619">
        <f t="shared" si="10"/>
        <v>0</v>
      </c>
      <c r="I948" s="1249">
        <f t="shared" si="11"/>
        <v>0</v>
      </c>
      <c r="J948" s="1249">
        <f>みずほ!J1157</f>
        <v>0</v>
      </c>
      <c r="K948" s="1249">
        <f>三井住友!I948</f>
        <v>1419550</v>
      </c>
      <c r="L948" s="1638">
        <f>paypay!H1357</f>
        <v>0</v>
      </c>
      <c r="M948" s="1638">
        <f>楽天!J1357</f>
        <v>0</v>
      </c>
      <c r="N948" s="1639">
        <f t="shared" si="9"/>
        <v>1419550</v>
      </c>
      <c r="O948" s="1611"/>
    </row>
    <row r="949" spans="1:15" ht="15.5">
      <c r="A949" s="1298"/>
      <c r="B949" s="1244">
        <v>46693</v>
      </c>
      <c r="C949" s="1248"/>
      <c r="D949" s="1248"/>
      <c r="E949" s="1618"/>
      <c r="F949" s="1618"/>
      <c r="G949" s="1618"/>
      <c r="H949" s="1619">
        <f t="shared" si="10"/>
        <v>0</v>
      </c>
      <c r="I949" s="1249">
        <f t="shared" si="11"/>
        <v>0</v>
      </c>
      <c r="J949" s="1249">
        <f>みずほ!J1158</f>
        <v>0</v>
      </c>
      <c r="K949" s="1249">
        <f>三井住友!I949</f>
        <v>1419550</v>
      </c>
      <c r="L949" s="1638">
        <f>paypay!H1358</f>
        <v>0</v>
      </c>
      <c r="M949" s="1638">
        <f>楽天!J1358</f>
        <v>0</v>
      </c>
      <c r="N949" s="1639">
        <f t="shared" si="9"/>
        <v>1419550</v>
      </c>
      <c r="O949" s="1611"/>
    </row>
    <row r="950" spans="1:15" ht="15.5">
      <c r="A950" s="1298"/>
      <c r="B950" s="1244">
        <v>46694</v>
      </c>
      <c r="C950" s="1248"/>
      <c r="D950" s="1248"/>
      <c r="E950" s="1618"/>
      <c r="F950" s="1618"/>
      <c r="G950" s="1618"/>
      <c r="H950" s="1619">
        <f t="shared" si="10"/>
        <v>0</v>
      </c>
      <c r="I950" s="1249">
        <f t="shared" si="11"/>
        <v>0</v>
      </c>
      <c r="J950" s="1249">
        <f>みずほ!J1159</f>
        <v>0</v>
      </c>
      <c r="K950" s="1249">
        <f>三井住友!I950</f>
        <v>1419550</v>
      </c>
      <c r="L950" s="1638">
        <f>paypay!H1359</f>
        <v>0</v>
      </c>
      <c r="M950" s="1638">
        <f>楽天!J1359</f>
        <v>0</v>
      </c>
      <c r="N950" s="1639">
        <f t="shared" si="9"/>
        <v>1419550</v>
      </c>
      <c r="O950" s="1611"/>
    </row>
    <row r="951" spans="1:15" ht="15.5">
      <c r="A951" s="1298"/>
      <c r="B951" s="1244">
        <v>46695</v>
      </c>
      <c r="C951" s="1248"/>
      <c r="D951" s="1248"/>
      <c r="E951" s="1618"/>
      <c r="F951" s="1618"/>
      <c r="G951" s="1618"/>
      <c r="H951" s="1619">
        <f t="shared" si="10"/>
        <v>0</v>
      </c>
      <c r="I951" s="1249">
        <f t="shared" si="11"/>
        <v>0</v>
      </c>
      <c r="J951" s="1249">
        <f>みずほ!J1160</f>
        <v>0</v>
      </c>
      <c r="K951" s="1249">
        <f>三井住友!I951</f>
        <v>1419550</v>
      </c>
      <c r="L951" s="1638">
        <f>paypay!H1360</f>
        <v>0</v>
      </c>
      <c r="M951" s="1638">
        <f>楽天!J1360</f>
        <v>0</v>
      </c>
      <c r="N951" s="1639">
        <f t="shared" si="9"/>
        <v>1419550</v>
      </c>
      <c r="O951" s="1611"/>
    </row>
    <row r="952" spans="1:15" ht="15.5">
      <c r="A952" s="1298"/>
      <c r="B952" s="1244">
        <v>46696</v>
      </c>
      <c r="C952" s="1248"/>
      <c r="D952" s="1248"/>
      <c r="E952" s="1618"/>
      <c r="F952" s="1618"/>
      <c r="G952" s="1618"/>
      <c r="H952" s="1619">
        <f t="shared" si="10"/>
        <v>0</v>
      </c>
      <c r="I952" s="1249">
        <f t="shared" si="11"/>
        <v>0</v>
      </c>
      <c r="J952" s="1249">
        <f>みずほ!J1161</f>
        <v>0</v>
      </c>
      <c r="K952" s="1249">
        <f>三井住友!I952</f>
        <v>1419550</v>
      </c>
      <c r="L952" s="1638">
        <f>paypay!H1361</f>
        <v>0</v>
      </c>
      <c r="M952" s="1638">
        <f>楽天!J1361</f>
        <v>0</v>
      </c>
      <c r="N952" s="1639">
        <f t="shared" si="9"/>
        <v>1419550</v>
      </c>
      <c r="O952" s="1611"/>
    </row>
    <row r="953" spans="1:15" ht="15.5">
      <c r="A953" s="1298"/>
      <c r="B953" s="1244">
        <v>46697</v>
      </c>
      <c r="C953" s="1248"/>
      <c r="D953" s="1248"/>
      <c r="E953" s="1618"/>
      <c r="F953" s="1618"/>
      <c r="G953" s="1618"/>
      <c r="H953" s="1619">
        <f t="shared" si="10"/>
        <v>0</v>
      </c>
      <c r="I953" s="1249">
        <f t="shared" si="11"/>
        <v>0</v>
      </c>
      <c r="J953" s="1249">
        <f>みずほ!J1162</f>
        <v>0</v>
      </c>
      <c r="K953" s="1249">
        <f>三井住友!I953</f>
        <v>1419550</v>
      </c>
      <c r="L953" s="1638">
        <f>paypay!H1362</f>
        <v>0</v>
      </c>
      <c r="M953" s="1638">
        <f>楽天!J1362</f>
        <v>0</v>
      </c>
      <c r="N953" s="1639">
        <f t="shared" si="9"/>
        <v>1419550</v>
      </c>
      <c r="O953" s="1611"/>
    </row>
    <row r="954" spans="1:15" ht="15.5">
      <c r="A954" s="1298"/>
      <c r="B954" s="1244">
        <v>46698</v>
      </c>
      <c r="C954" s="1248"/>
      <c r="D954" s="1248"/>
      <c r="E954" s="1618"/>
      <c r="F954" s="1618"/>
      <c r="G954" s="1618"/>
      <c r="H954" s="1619">
        <f t="shared" si="10"/>
        <v>0</v>
      </c>
      <c r="I954" s="1249">
        <f t="shared" si="11"/>
        <v>0</v>
      </c>
      <c r="J954" s="1249">
        <f>みずほ!J1163</f>
        <v>0</v>
      </c>
      <c r="K954" s="1249">
        <f>三井住友!I954</f>
        <v>1419550</v>
      </c>
      <c r="L954" s="1638">
        <f>paypay!H1363</f>
        <v>0</v>
      </c>
      <c r="M954" s="1638">
        <f>楽天!J1363</f>
        <v>0</v>
      </c>
      <c r="N954" s="1639">
        <f t="shared" si="9"/>
        <v>1419550</v>
      </c>
      <c r="O954" s="1611"/>
    </row>
    <row r="955" spans="1:15" ht="15.5">
      <c r="A955" s="1298"/>
      <c r="B955" s="1244">
        <v>46699</v>
      </c>
      <c r="C955" s="1248"/>
      <c r="D955" s="1248"/>
      <c r="E955" s="1618"/>
      <c r="F955" s="1618"/>
      <c r="G955" s="1618"/>
      <c r="H955" s="1619">
        <f t="shared" si="10"/>
        <v>0</v>
      </c>
      <c r="I955" s="1249">
        <f t="shared" si="11"/>
        <v>0</v>
      </c>
      <c r="J955" s="1249">
        <f>みずほ!J1164</f>
        <v>0</v>
      </c>
      <c r="K955" s="1249">
        <f>三井住友!I955</f>
        <v>1419550</v>
      </c>
      <c r="L955" s="1638">
        <f>paypay!H1364</f>
        <v>0</v>
      </c>
      <c r="M955" s="1638">
        <f>楽天!J1364</f>
        <v>0</v>
      </c>
      <c r="N955" s="1639">
        <f t="shared" si="9"/>
        <v>1419550</v>
      </c>
      <c r="O955" s="1611"/>
    </row>
    <row r="956" spans="1:15" ht="15.5">
      <c r="A956" s="1298"/>
      <c r="B956" s="1244">
        <v>46700</v>
      </c>
      <c r="C956" s="1248"/>
      <c r="D956" s="1248"/>
      <c r="E956" s="1618"/>
      <c r="F956" s="1618"/>
      <c r="G956" s="1618"/>
      <c r="H956" s="1619">
        <f t="shared" si="10"/>
        <v>0</v>
      </c>
      <c r="I956" s="1249">
        <f t="shared" si="11"/>
        <v>0</v>
      </c>
      <c r="J956" s="1249">
        <f>みずほ!J1165</f>
        <v>0</v>
      </c>
      <c r="K956" s="1249">
        <f>三井住友!I956</f>
        <v>1419550</v>
      </c>
      <c r="L956" s="1638">
        <f>paypay!H1365</f>
        <v>0</v>
      </c>
      <c r="M956" s="1638">
        <f>楽天!J1365</f>
        <v>0</v>
      </c>
      <c r="N956" s="1639">
        <f t="shared" si="9"/>
        <v>1419550</v>
      </c>
      <c r="O956" s="1611"/>
    </row>
    <row r="957" spans="1:15" ht="15.5">
      <c r="A957" s="1298"/>
      <c r="B957" s="1244">
        <v>46701</v>
      </c>
      <c r="C957" s="1248"/>
      <c r="D957" s="1248"/>
      <c r="E957" s="1618"/>
      <c r="F957" s="1618"/>
      <c r="G957" s="1618"/>
      <c r="H957" s="1619">
        <f t="shared" si="10"/>
        <v>0</v>
      </c>
      <c r="I957" s="1249">
        <f t="shared" si="11"/>
        <v>0</v>
      </c>
      <c r="J957" s="1249">
        <f>みずほ!J1166</f>
        <v>0</v>
      </c>
      <c r="K957" s="1249">
        <f>三井住友!I957</f>
        <v>1419550</v>
      </c>
      <c r="L957" s="1638">
        <f>paypay!H1366</f>
        <v>0</v>
      </c>
      <c r="M957" s="1638">
        <f>楽天!J1366</f>
        <v>0</v>
      </c>
      <c r="N957" s="1639">
        <f t="shared" si="9"/>
        <v>1419550</v>
      </c>
      <c r="O957" s="1611"/>
    </row>
    <row r="958" spans="1:15" ht="15.5">
      <c r="A958" s="1298"/>
      <c r="B958" s="1244">
        <v>46702</v>
      </c>
      <c r="C958" s="1248"/>
      <c r="D958" s="1248"/>
      <c r="E958" s="1618"/>
      <c r="F958" s="1618"/>
      <c r="G958" s="1618"/>
      <c r="H958" s="1619">
        <f t="shared" si="10"/>
        <v>0</v>
      </c>
      <c r="I958" s="1249">
        <f t="shared" si="11"/>
        <v>0</v>
      </c>
      <c r="J958" s="1249">
        <f>みずほ!J1167</f>
        <v>0</v>
      </c>
      <c r="K958" s="1249">
        <f>三井住友!I958</f>
        <v>1419550</v>
      </c>
      <c r="L958" s="1638">
        <f>paypay!H1367</f>
        <v>0</v>
      </c>
      <c r="M958" s="1638">
        <f>楽天!J1367</f>
        <v>0</v>
      </c>
      <c r="N958" s="1639">
        <f t="shared" si="9"/>
        <v>1419550</v>
      </c>
      <c r="O958" s="1611"/>
    </row>
    <row r="959" spans="1:15" ht="15.5">
      <c r="A959" s="1298"/>
      <c r="B959" s="1244">
        <v>46703</v>
      </c>
      <c r="C959" s="1248"/>
      <c r="D959" s="1248"/>
      <c r="E959" s="1618"/>
      <c r="F959" s="1618"/>
      <c r="G959" s="1618"/>
      <c r="H959" s="1619">
        <f t="shared" si="10"/>
        <v>0</v>
      </c>
      <c r="I959" s="1249">
        <f t="shared" si="11"/>
        <v>0</v>
      </c>
      <c r="J959" s="1249">
        <f>みずほ!J1168</f>
        <v>0</v>
      </c>
      <c r="K959" s="1249">
        <f>三井住友!I959</f>
        <v>1419550</v>
      </c>
      <c r="L959" s="1638">
        <f>paypay!H1368</f>
        <v>0</v>
      </c>
      <c r="M959" s="1638">
        <f>楽天!J1368</f>
        <v>0</v>
      </c>
      <c r="N959" s="1639">
        <f t="shared" si="9"/>
        <v>1419550</v>
      </c>
      <c r="O959" s="1611"/>
    </row>
    <row r="960" spans="1:15" ht="15.5">
      <c r="A960" s="1298"/>
      <c r="B960" s="1244">
        <v>46704</v>
      </c>
      <c r="C960" s="1248"/>
      <c r="D960" s="1248"/>
      <c r="E960" s="1618"/>
      <c r="F960" s="1618"/>
      <c r="G960" s="1618"/>
      <c r="H960" s="1619">
        <f t="shared" si="10"/>
        <v>0</v>
      </c>
      <c r="I960" s="1249">
        <f t="shared" si="11"/>
        <v>0</v>
      </c>
      <c r="J960" s="1249">
        <f>みずほ!J1169</f>
        <v>0</v>
      </c>
      <c r="K960" s="1249">
        <f>三井住友!I960</f>
        <v>1419550</v>
      </c>
      <c r="L960" s="1638">
        <f>paypay!H1369</f>
        <v>0</v>
      </c>
      <c r="M960" s="1638">
        <f>楽天!J1369</f>
        <v>0</v>
      </c>
      <c r="N960" s="1639">
        <f t="shared" si="9"/>
        <v>1419550</v>
      </c>
      <c r="O960" s="1611"/>
    </row>
    <row r="961" spans="1:15" ht="15.5">
      <c r="A961" s="1298"/>
      <c r="B961" s="1244">
        <v>46705</v>
      </c>
      <c r="C961" s="1248"/>
      <c r="D961" s="1248"/>
      <c r="E961" s="1618"/>
      <c r="F961" s="1618"/>
      <c r="G961" s="1618"/>
      <c r="H961" s="1619">
        <f t="shared" si="10"/>
        <v>0</v>
      </c>
      <c r="I961" s="1249">
        <f t="shared" si="11"/>
        <v>0</v>
      </c>
      <c r="J961" s="1249">
        <f>みずほ!J1170</f>
        <v>0</v>
      </c>
      <c r="K961" s="1249">
        <f>三井住友!I961</f>
        <v>1419550</v>
      </c>
      <c r="L961" s="1638">
        <f>paypay!H1370</f>
        <v>0</v>
      </c>
      <c r="M961" s="1638">
        <f>楽天!J1370</f>
        <v>0</v>
      </c>
      <c r="N961" s="1639">
        <f t="shared" si="9"/>
        <v>1419550</v>
      </c>
      <c r="O961" s="1611"/>
    </row>
    <row r="962" spans="1:15" ht="15.5">
      <c r="A962" s="1298"/>
      <c r="B962" s="1244">
        <v>46706</v>
      </c>
      <c r="C962" s="1248"/>
      <c r="D962" s="1248"/>
      <c r="E962" s="1618"/>
      <c r="F962" s="1618"/>
      <c r="G962" s="1618"/>
      <c r="H962" s="1619">
        <f t="shared" si="10"/>
        <v>0</v>
      </c>
      <c r="I962" s="1249">
        <f t="shared" si="11"/>
        <v>0</v>
      </c>
      <c r="J962" s="1249">
        <f>みずほ!J1171</f>
        <v>0</v>
      </c>
      <c r="K962" s="1249">
        <f>三井住友!I962</f>
        <v>1719550</v>
      </c>
      <c r="L962" s="1638">
        <f>paypay!H1371</f>
        <v>0</v>
      </c>
      <c r="M962" s="1638">
        <f>楽天!J1371</f>
        <v>0</v>
      </c>
      <c r="N962" s="1639">
        <f t="shared" si="9"/>
        <v>1719550</v>
      </c>
      <c r="O962" s="1611"/>
    </row>
    <row r="963" spans="1:15" ht="15.5">
      <c r="A963" s="1298"/>
      <c r="B963" s="1244">
        <v>46707</v>
      </c>
      <c r="C963" s="1248"/>
      <c r="D963" s="1248"/>
      <c r="E963" s="1618"/>
      <c r="F963" s="1618"/>
      <c r="G963" s="1618"/>
      <c r="H963" s="1619">
        <f t="shared" si="10"/>
        <v>0</v>
      </c>
      <c r="I963" s="1249">
        <f t="shared" si="11"/>
        <v>0</v>
      </c>
      <c r="J963" s="1249">
        <f>みずほ!J1172</f>
        <v>0</v>
      </c>
      <c r="K963" s="1249">
        <f>三井住友!I963</f>
        <v>1719550</v>
      </c>
      <c r="L963" s="1638">
        <f>paypay!H1372</f>
        <v>0</v>
      </c>
      <c r="M963" s="1638">
        <f>楽天!J1372</f>
        <v>0</v>
      </c>
      <c r="N963" s="1639">
        <f t="shared" si="9"/>
        <v>1719550</v>
      </c>
      <c r="O963" s="1611"/>
    </row>
    <row r="964" spans="1:15" ht="15.5">
      <c r="A964" s="1298"/>
      <c r="B964" s="1244">
        <v>46708</v>
      </c>
      <c r="C964" s="1248"/>
      <c r="D964" s="1248"/>
      <c r="E964" s="1618"/>
      <c r="F964" s="1618"/>
      <c r="G964" s="1618"/>
      <c r="H964" s="1619">
        <f t="shared" si="10"/>
        <v>0</v>
      </c>
      <c r="I964" s="1249">
        <f t="shared" si="11"/>
        <v>0</v>
      </c>
      <c r="J964" s="1249">
        <f>みずほ!J1173</f>
        <v>0</v>
      </c>
      <c r="K964" s="1249">
        <f>三井住友!I964</f>
        <v>1719550</v>
      </c>
      <c r="L964" s="1638">
        <f>paypay!H1373</f>
        <v>0</v>
      </c>
      <c r="M964" s="1638">
        <f>楽天!J1373</f>
        <v>0</v>
      </c>
      <c r="N964" s="1639">
        <f t="shared" si="9"/>
        <v>1719550</v>
      </c>
      <c r="O964" s="1611"/>
    </row>
    <row r="965" spans="1:15" ht="15.5">
      <c r="A965" s="1298"/>
      <c r="B965" s="1244">
        <v>46709</v>
      </c>
      <c r="C965" s="1248"/>
      <c r="D965" s="1248"/>
      <c r="E965" s="1618"/>
      <c r="F965" s="1618"/>
      <c r="G965" s="1618"/>
      <c r="H965" s="1619">
        <f t="shared" si="10"/>
        <v>0</v>
      </c>
      <c r="I965" s="1249">
        <f t="shared" si="11"/>
        <v>0</v>
      </c>
      <c r="J965" s="1249">
        <f>みずほ!J1174</f>
        <v>0</v>
      </c>
      <c r="K965" s="1249">
        <f>三井住友!I965</f>
        <v>1719550</v>
      </c>
      <c r="L965" s="1638">
        <f>paypay!H1374</f>
        <v>0</v>
      </c>
      <c r="M965" s="1638">
        <f>楽天!J1374</f>
        <v>0</v>
      </c>
      <c r="N965" s="1639">
        <f t="shared" si="9"/>
        <v>1719550</v>
      </c>
      <c r="O965" s="1611"/>
    </row>
    <row r="966" spans="1:15" ht="15.5">
      <c r="A966" s="1298"/>
      <c r="B966" s="1244">
        <v>46710</v>
      </c>
      <c r="C966" s="1248"/>
      <c r="D966" s="1248"/>
      <c r="E966" s="1618"/>
      <c r="F966" s="1618"/>
      <c r="G966" s="1618"/>
      <c r="H966" s="1619">
        <f t="shared" si="10"/>
        <v>0</v>
      </c>
      <c r="I966" s="1249">
        <f t="shared" si="11"/>
        <v>0</v>
      </c>
      <c r="J966" s="1249">
        <f>みずほ!J1175</f>
        <v>0</v>
      </c>
      <c r="K966" s="1249">
        <f>三井住友!I966</f>
        <v>1719550</v>
      </c>
      <c r="L966" s="1638">
        <f>paypay!H1375</f>
        <v>0</v>
      </c>
      <c r="M966" s="1638">
        <f>楽天!J1375</f>
        <v>0</v>
      </c>
      <c r="N966" s="1639">
        <f t="shared" si="9"/>
        <v>1719550</v>
      </c>
      <c r="O966" s="1611"/>
    </row>
    <row r="967" spans="1:15" ht="15.5">
      <c r="A967" s="1298"/>
      <c r="B967" s="1244">
        <v>46711</v>
      </c>
      <c r="C967" s="1248"/>
      <c r="D967" s="1248"/>
      <c r="E967" s="1618"/>
      <c r="F967" s="1618"/>
      <c r="G967" s="1618"/>
      <c r="H967" s="1619">
        <f t="shared" si="10"/>
        <v>0</v>
      </c>
      <c r="I967" s="1249">
        <f t="shared" si="11"/>
        <v>0</v>
      </c>
      <c r="J967" s="1249">
        <f>みずほ!J1176</f>
        <v>0</v>
      </c>
      <c r="K967" s="1249">
        <f>三井住友!I967</f>
        <v>1719550</v>
      </c>
      <c r="L967" s="1638">
        <f>paypay!H1376</f>
        <v>0</v>
      </c>
      <c r="M967" s="1638">
        <f>楽天!J1376</f>
        <v>0</v>
      </c>
      <c r="N967" s="1639">
        <f t="shared" si="9"/>
        <v>1719550</v>
      </c>
      <c r="O967" s="1611"/>
    </row>
    <row r="968" spans="1:15" ht="15.5">
      <c r="A968" s="1298"/>
      <c r="B968" s="1244">
        <v>46712</v>
      </c>
      <c r="C968" s="1248"/>
      <c r="D968" s="1248"/>
      <c r="E968" s="1618"/>
      <c r="F968" s="1618"/>
      <c r="G968" s="1618"/>
      <c r="H968" s="1619">
        <f t="shared" si="10"/>
        <v>0</v>
      </c>
      <c r="I968" s="1249">
        <f t="shared" si="11"/>
        <v>0</v>
      </c>
      <c r="J968" s="1249">
        <f>みずほ!J1177</f>
        <v>0</v>
      </c>
      <c r="K968" s="1249">
        <f>三井住友!I968</f>
        <v>1719550</v>
      </c>
      <c r="L968" s="1638">
        <f>paypay!H1377</f>
        <v>0</v>
      </c>
      <c r="M968" s="1638">
        <f>楽天!J1377</f>
        <v>0</v>
      </c>
      <c r="N968" s="1639">
        <f t="shared" si="9"/>
        <v>1719550</v>
      </c>
      <c r="O968" s="1611"/>
    </row>
    <row r="969" spans="1:15" ht="15.5">
      <c r="A969" s="1298"/>
      <c r="B969" s="1244">
        <v>46713</v>
      </c>
      <c r="C969" s="1248"/>
      <c r="D969" s="1248"/>
      <c r="E969" s="1618"/>
      <c r="F969" s="1618"/>
      <c r="G969" s="1618"/>
      <c r="H969" s="1619">
        <f t="shared" si="10"/>
        <v>0</v>
      </c>
      <c r="I969" s="1249">
        <f t="shared" si="11"/>
        <v>0</v>
      </c>
      <c r="J969" s="1249">
        <f>みずほ!J1178</f>
        <v>0</v>
      </c>
      <c r="K969" s="1249">
        <f>三井住友!I969</f>
        <v>1719550</v>
      </c>
      <c r="L969" s="1638">
        <f>paypay!H1378</f>
        <v>0</v>
      </c>
      <c r="M969" s="1638">
        <f>楽天!J1378</f>
        <v>0</v>
      </c>
      <c r="N969" s="1639">
        <f t="shared" si="9"/>
        <v>1719550</v>
      </c>
      <c r="O969" s="1611"/>
    </row>
    <row r="970" spans="1:15" ht="15.5">
      <c r="A970" s="1298"/>
      <c r="B970" s="1244">
        <v>46714</v>
      </c>
      <c r="C970" s="1248"/>
      <c r="D970" s="1248"/>
      <c r="E970" s="1618"/>
      <c r="F970" s="1618"/>
      <c r="G970" s="1618"/>
      <c r="H970" s="1619">
        <f t="shared" si="10"/>
        <v>0</v>
      </c>
      <c r="I970" s="1249">
        <f t="shared" si="11"/>
        <v>0</v>
      </c>
      <c r="J970" s="1249">
        <f>みずほ!J1179</f>
        <v>0</v>
      </c>
      <c r="K970" s="1249">
        <f>三井住友!I970</f>
        <v>1719550</v>
      </c>
      <c r="L970" s="1638">
        <f>paypay!H1379</f>
        <v>0</v>
      </c>
      <c r="M970" s="1638">
        <f>楽天!J1379</f>
        <v>0</v>
      </c>
      <c r="N970" s="1639">
        <f t="shared" si="9"/>
        <v>1719550</v>
      </c>
      <c r="O970" s="1611"/>
    </row>
    <row r="971" spans="1:15" ht="15.5">
      <c r="A971" s="1298"/>
      <c r="B971" s="1244">
        <v>46715</v>
      </c>
      <c r="C971" s="1248"/>
      <c r="D971" s="1248"/>
      <c r="E971" s="1618"/>
      <c r="F971" s="1618"/>
      <c r="G971" s="1618"/>
      <c r="H971" s="1619">
        <f t="shared" si="10"/>
        <v>0</v>
      </c>
      <c r="I971" s="1249">
        <f t="shared" si="11"/>
        <v>0</v>
      </c>
      <c r="J971" s="1249">
        <f>みずほ!J1180</f>
        <v>0</v>
      </c>
      <c r="K971" s="1249">
        <f>三井住友!I971</f>
        <v>1719550</v>
      </c>
      <c r="L971" s="1638">
        <f>paypay!H1380</f>
        <v>0</v>
      </c>
      <c r="M971" s="1638">
        <f>楽天!J1380</f>
        <v>0</v>
      </c>
      <c r="N971" s="1639">
        <f t="shared" si="9"/>
        <v>1719550</v>
      </c>
      <c r="O971" s="1611"/>
    </row>
    <row r="972" spans="1:15" ht="15.5">
      <c r="A972" s="1298"/>
      <c r="B972" s="1244">
        <v>46716</v>
      </c>
      <c r="C972" s="1248"/>
      <c r="D972" s="1248"/>
      <c r="E972" s="1618"/>
      <c r="F972" s="1618"/>
      <c r="G972" s="1618"/>
      <c r="H972" s="1619">
        <f t="shared" si="10"/>
        <v>0</v>
      </c>
      <c r="I972" s="1249">
        <f t="shared" si="11"/>
        <v>0</v>
      </c>
      <c r="J972" s="1249">
        <f>みずほ!J1181</f>
        <v>0</v>
      </c>
      <c r="K972" s="1249">
        <f>三井住友!I972</f>
        <v>1719550</v>
      </c>
      <c r="L972" s="1638">
        <f>paypay!H1381</f>
        <v>0</v>
      </c>
      <c r="M972" s="1638">
        <f>楽天!J1381</f>
        <v>0</v>
      </c>
      <c r="N972" s="1639">
        <f t="shared" si="9"/>
        <v>1719550</v>
      </c>
      <c r="O972" s="1611"/>
    </row>
    <row r="973" spans="1:15" ht="15.5">
      <c r="A973" s="1298"/>
      <c r="B973" s="1244">
        <v>46717</v>
      </c>
      <c r="C973" s="1248"/>
      <c r="D973" s="1248"/>
      <c r="E973" s="1618"/>
      <c r="F973" s="1618"/>
      <c r="G973" s="1618"/>
      <c r="H973" s="1619">
        <f t="shared" si="10"/>
        <v>0</v>
      </c>
      <c r="I973" s="1249">
        <f t="shared" si="11"/>
        <v>0</v>
      </c>
      <c r="J973" s="1249">
        <f>みずほ!J1182</f>
        <v>0</v>
      </c>
      <c r="K973" s="1249">
        <f>三井住友!I973</f>
        <v>1719550</v>
      </c>
      <c r="L973" s="1638">
        <f>paypay!H1382</f>
        <v>0</v>
      </c>
      <c r="M973" s="1638">
        <f>楽天!J1382</f>
        <v>0</v>
      </c>
      <c r="N973" s="1639">
        <f t="shared" si="9"/>
        <v>1719550</v>
      </c>
      <c r="O973" s="1611"/>
    </row>
    <row r="974" spans="1:15" ht="15.5">
      <c r="A974" s="1298"/>
      <c r="B974" s="1244">
        <v>46718</v>
      </c>
      <c r="C974" s="1248"/>
      <c r="D974" s="1248"/>
      <c r="E974" s="1618"/>
      <c r="F974" s="1618"/>
      <c r="G974" s="1618"/>
      <c r="H974" s="1619">
        <f t="shared" si="10"/>
        <v>0</v>
      </c>
      <c r="I974" s="1249">
        <f t="shared" si="11"/>
        <v>0</v>
      </c>
      <c r="J974" s="1249">
        <f>みずほ!J1183</f>
        <v>0</v>
      </c>
      <c r="K974" s="1249">
        <f>三井住友!I974</f>
        <v>1519550</v>
      </c>
      <c r="L974" s="1638">
        <f>paypay!H1383</f>
        <v>0</v>
      </c>
      <c r="M974" s="1638">
        <f>楽天!J1383</f>
        <v>0</v>
      </c>
      <c r="N974" s="1639">
        <f t="shared" si="9"/>
        <v>1519550</v>
      </c>
      <c r="O974" s="1611"/>
    </row>
    <row r="975" spans="1:15" ht="15.5">
      <c r="A975" s="1298"/>
      <c r="B975" s="1244">
        <v>46719</v>
      </c>
      <c r="C975" s="1248"/>
      <c r="D975" s="1248"/>
      <c r="E975" s="1618"/>
      <c r="F975" s="1618"/>
      <c r="G975" s="1618"/>
      <c r="H975" s="1619">
        <f t="shared" si="10"/>
        <v>0</v>
      </c>
      <c r="I975" s="1249">
        <f t="shared" si="11"/>
        <v>0</v>
      </c>
      <c r="J975" s="1249">
        <f>みずほ!J1184</f>
        <v>0</v>
      </c>
      <c r="K975" s="1249">
        <f>三井住友!I975</f>
        <v>1519550</v>
      </c>
      <c r="L975" s="1638">
        <f>paypay!H1384</f>
        <v>0</v>
      </c>
      <c r="M975" s="1638">
        <f>楽天!J1384</f>
        <v>0</v>
      </c>
      <c r="N975" s="1639">
        <f t="shared" si="9"/>
        <v>1519550</v>
      </c>
      <c r="O975" s="1611"/>
    </row>
    <row r="976" spans="1:15" ht="15.5">
      <c r="A976" s="1298"/>
      <c r="B976" s="1244">
        <v>46720</v>
      </c>
      <c r="C976" s="1248"/>
      <c r="D976" s="1248"/>
      <c r="E976" s="1618"/>
      <c r="F976" s="1618"/>
      <c r="G976" s="1618"/>
      <c r="H976" s="1619">
        <f t="shared" si="10"/>
        <v>0</v>
      </c>
      <c r="I976" s="1249">
        <f t="shared" si="11"/>
        <v>0</v>
      </c>
      <c r="J976" s="1249">
        <f>みずほ!J1185</f>
        <v>0</v>
      </c>
      <c r="K976" s="1249">
        <f>三井住友!I976</f>
        <v>1519550</v>
      </c>
      <c r="L976" s="1638">
        <f>paypay!H1385</f>
        <v>0</v>
      </c>
      <c r="M976" s="1638">
        <f>楽天!J1385</f>
        <v>0</v>
      </c>
      <c r="N976" s="1639">
        <f t="shared" si="9"/>
        <v>1519550</v>
      </c>
      <c r="O976" s="1611"/>
    </row>
    <row r="977" spans="1:15" ht="15.5">
      <c r="A977" s="1298"/>
      <c r="B977" s="1244">
        <v>46721</v>
      </c>
      <c r="C977" s="1248"/>
      <c r="D977" s="1248"/>
      <c r="E977" s="1618"/>
      <c r="F977" s="1618"/>
      <c r="G977" s="1618"/>
      <c r="H977" s="1619">
        <f t="shared" si="10"/>
        <v>0</v>
      </c>
      <c r="I977" s="1249">
        <f t="shared" si="11"/>
        <v>0</v>
      </c>
      <c r="J977" s="1249">
        <f>みずほ!J1186</f>
        <v>0</v>
      </c>
      <c r="K977" s="1249">
        <f>三井住友!I977</f>
        <v>1519550</v>
      </c>
      <c r="L977" s="1638">
        <f>paypay!H1386</f>
        <v>0</v>
      </c>
      <c r="M977" s="1638">
        <f>楽天!J1386</f>
        <v>0</v>
      </c>
      <c r="N977" s="1639">
        <f t="shared" si="9"/>
        <v>1519550</v>
      </c>
      <c r="O977" s="1611"/>
    </row>
    <row r="978" spans="1:15" ht="15.5">
      <c r="A978" s="1298"/>
      <c r="B978" s="1244">
        <v>46722</v>
      </c>
      <c r="C978" s="1248"/>
      <c r="D978" s="1248"/>
      <c r="E978" s="1618"/>
      <c r="F978" s="1618"/>
      <c r="G978" s="1618"/>
      <c r="H978" s="1619">
        <f t="shared" si="10"/>
        <v>0</v>
      </c>
      <c r="I978" s="1249">
        <f t="shared" si="11"/>
        <v>0</v>
      </c>
      <c r="J978" s="1249">
        <f>みずほ!J1187</f>
        <v>0</v>
      </c>
      <c r="K978" s="1249">
        <f>三井住友!I978</f>
        <v>1519550</v>
      </c>
      <c r="L978" s="1638">
        <f>paypay!H1387</f>
        <v>0</v>
      </c>
      <c r="M978" s="1638">
        <f>楽天!J1387</f>
        <v>0</v>
      </c>
      <c r="N978" s="1639">
        <f t="shared" si="9"/>
        <v>1519550</v>
      </c>
      <c r="O978" s="1611"/>
    </row>
    <row r="979" spans="1:15" ht="15.5">
      <c r="A979" s="1298"/>
      <c r="B979" s="1244">
        <v>46723</v>
      </c>
      <c r="C979" s="1248"/>
      <c r="D979" s="1248"/>
      <c r="E979" s="1618"/>
      <c r="F979" s="1618"/>
      <c r="G979" s="1618"/>
      <c r="H979" s="1619">
        <f t="shared" si="10"/>
        <v>0</v>
      </c>
      <c r="I979" s="1249">
        <f t="shared" si="11"/>
        <v>0</v>
      </c>
      <c r="J979" s="1249">
        <f>みずほ!J1188</f>
        <v>0</v>
      </c>
      <c r="K979" s="1249">
        <f>三井住友!I979</f>
        <v>1519550</v>
      </c>
      <c r="L979" s="1638">
        <f>paypay!H1388</f>
        <v>0</v>
      </c>
      <c r="M979" s="1638">
        <f>楽天!J1388</f>
        <v>0</v>
      </c>
      <c r="N979" s="1639">
        <f t="shared" si="9"/>
        <v>1519550</v>
      </c>
      <c r="O979" s="1611"/>
    </row>
    <row r="980" spans="1:15" ht="15.5">
      <c r="A980" s="1298"/>
      <c r="B980" s="1244">
        <v>46724</v>
      </c>
      <c r="C980" s="1248"/>
      <c r="D980" s="1248"/>
      <c r="E980" s="1618"/>
      <c r="F980" s="1618"/>
      <c r="G980" s="1618"/>
      <c r="H980" s="1619">
        <f t="shared" si="10"/>
        <v>0</v>
      </c>
      <c r="I980" s="1249">
        <f t="shared" si="11"/>
        <v>0</v>
      </c>
      <c r="J980" s="1249">
        <f>みずほ!J1189</f>
        <v>0</v>
      </c>
      <c r="K980" s="1249">
        <f>三井住友!I980</f>
        <v>1519550</v>
      </c>
      <c r="L980" s="1638">
        <f>paypay!H1389</f>
        <v>0</v>
      </c>
      <c r="M980" s="1638">
        <f>楽天!J1389</f>
        <v>0</v>
      </c>
      <c r="N980" s="1639">
        <f t="shared" si="9"/>
        <v>1519550</v>
      </c>
      <c r="O980" s="1611"/>
    </row>
    <row r="981" spans="1:15" ht="15.5">
      <c r="A981" s="1298"/>
      <c r="B981" s="1244">
        <v>46725</v>
      </c>
      <c r="C981" s="1248"/>
      <c r="D981" s="1248"/>
      <c r="E981" s="1618"/>
      <c r="F981" s="1618"/>
      <c r="G981" s="1618"/>
      <c r="H981" s="1619">
        <f t="shared" si="10"/>
        <v>0</v>
      </c>
      <c r="I981" s="1249">
        <f t="shared" si="11"/>
        <v>0</v>
      </c>
      <c r="J981" s="1249">
        <f>みずほ!J1190</f>
        <v>0</v>
      </c>
      <c r="K981" s="1249">
        <f>三井住友!I981</f>
        <v>1519550</v>
      </c>
      <c r="L981" s="1638">
        <f>paypay!H1390</f>
        <v>0</v>
      </c>
      <c r="M981" s="1638">
        <f>楽天!J1390</f>
        <v>0</v>
      </c>
      <c r="N981" s="1639">
        <f t="shared" si="9"/>
        <v>1519550</v>
      </c>
      <c r="O981" s="1611"/>
    </row>
    <row r="982" spans="1:15" ht="15.5">
      <c r="A982" s="1298"/>
      <c r="B982" s="1244">
        <v>46726</v>
      </c>
      <c r="C982" s="1248"/>
      <c r="D982" s="1248"/>
      <c r="E982" s="1618"/>
      <c r="F982" s="1618"/>
      <c r="G982" s="1618"/>
      <c r="H982" s="1619">
        <f t="shared" si="10"/>
        <v>0</v>
      </c>
      <c r="I982" s="1249">
        <f t="shared" si="11"/>
        <v>0</v>
      </c>
      <c r="J982" s="1249">
        <f>みずほ!J1191</f>
        <v>0</v>
      </c>
      <c r="K982" s="1249">
        <f>三井住友!I982</f>
        <v>1519550</v>
      </c>
      <c r="L982" s="1638">
        <f>paypay!H1391</f>
        <v>0</v>
      </c>
      <c r="M982" s="1638">
        <f>楽天!J1391</f>
        <v>0</v>
      </c>
      <c r="N982" s="1639">
        <f t="shared" si="9"/>
        <v>1519550</v>
      </c>
      <c r="O982" s="1611"/>
    </row>
    <row r="983" spans="1:15" ht="15.5">
      <c r="A983" s="1298"/>
      <c r="B983" s="1244">
        <v>46727</v>
      </c>
      <c r="C983" s="1248"/>
      <c r="D983" s="1248"/>
      <c r="E983" s="1618"/>
      <c r="F983" s="1618"/>
      <c r="G983" s="1618"/>
      <c r="H983" s="1619">
        <f t="shared" si="10"/>
        <v>0</v>
      </c>
      <c r="I983" s="1249">
        <f t="shared" si="11"/>
        <v>0</v>
      </c>
      <c r="J983" s="1249">
        <f>みずほ!J1192</f>
        <v>0</v>
      </c>
      <c r="K983" s="1249">
        <f>三井住友!I983</f>
        <v>1519550</v>
      </c>
      <c r="L983" s="1638">
        <f>paypay!H1392</f>
        <v>0</v>
      </c>
      <c r="M983" s="1638">
        <f>楽天!J1392</f>
        <v>0</v>
      </c>
      <c r="N983" s="1639">
        <f t="shared" si="9"/>
        <v>1519550</v>
      </c>
      <c r="O983" s="1611"/>
    </row>
    <row r="984" spans="1:15" ht="15.5">
      <c r="A984" s="1298"/>
      <c r="B984" s="1244">
        <v>46728</v>
      </c>
      <c r="C984" s="1248"/>
      <c r="D984" s="1248"/>
      <c r="E984" s="1618"/>
      <c r="F984" s="1618"/>
      <c r="G984" s="1618"/>
      <c r="H984" s="1619">
        <f t="shared" si="10"/>
        <v>0</v>
      </c>
      <c r="I984" s="1249">
        <f t="shared" si="11"/>
        <v>0</v>
      </c>
      <c r="J984" s="1249">
        <f>みずほ!J1193</f>
        <v>0</v>
      </c>
      <c r="K984" s="1249">
        <f>三井住友!I984</f>
        <v>1519550</v>
      </c>
      <c r="L984" s="1638">
        <f>paypay!H1393</f>
        <v>0</v>
      </c>
      <c r="M984" s="1638">
        <f>楽天!J1393</f>
        <v>0</v>
      </c>
      <c r="N984" s="1639">
        <f t="shared" si="9"/>
        <v>1519550</v>
      </c>
      <c r="O984" s="1611"/>
    </row>
    <row r="985" spans="1:15" ht="15.5">
      <c r="A985" s="1298"/>
      <c r="B985" s="1244">
        <v>46729</v>
      </c>
      <c r="C985" s="1248"/>
      <c r="D985" s="1248"/>
      <c r="E985" s="1618"/>
      <c r="F985" s="1618"/>
      <c r="G985" s="1618"/>
      <c r="H985" s="1619">
        <f t="shared" si="10"/>
        <v>0</v>
      </c>
      <c r="I985" s="1249">
        <f t="shared" si="11"/>
        <v>0</v>
      </c>
      <c r="J985" s="1249">
        <f>みずほ!J1194</f>
        <v>0</v>
      </c>
      <c r="K985" s="1249">
        <f>三井住友!I985</f>
        <v>1519550</v>
      </c>
      <c r="L985" s="1638">
        <f>paypay!H1394</f>
        <v>0</v>
      </c>
      <c r="M985" s="1638">
        <f>楽天!J1394</f>
        <v>0</v>
      </c>
      <c r="N985" s="1639">
        <f t="shared" si="9"/>
        <v>1519550</v>
      </c>
      <c r="O985" s="1611"/>
    </row>
    <row r="986" spans="1:15" ht="15.5">
      <c r="A986" s="1298"/>
      <c r="B986" s="1244">
        <v>46730</v>
      </c>
      <c r="C986" s="1248"/>
      <c r="D986" s="1248"/>
      <c r="E986" s="1618"/>
      <c r="F986" s="1618"/>
      <c r="G986" s="1618"/>
      <c r="H986" s="1619">
        <f t="shared" si="10"/>
        <v>0</v>
      </c>
      <c r="I986" s="1249">
        <f t="shared" si="11"/>
        <v>0</v>
      </c>
      <c r="J986" s="1249">
        <f>みずほ!J1195</f>
        <v>0</v>
      </c>
      <c r="K986" s="1249">
        <f>三井住友!I986</f>
        <v>1519550</v>
      </c>
      <c r="L986" s="1638">
        <f>paypay!H1395</f>
        <v>0</v>
      </c>
      <c r="M986" s="1638">
        <f>楽天!J1395</f>
        <v>0</v>
      </c>
      <c r="N986" s="1639">
        <f t="shared" si="9"/>
        <v>1519550</v>
      </c>
      <c r="O986" s="1611"/>
    </row>
    <row r="987" spans="1:15" ht="15.5">
      <c r="A987" s="1298"/>
      <c r="B987" s="1244">
        <v>46731</v>
      </c>
      <c r="C987" s="1248"/>
      <c r="D987" s="1248"/>
      <c r="E987" s="1618"/>
      <c r="F987" s="1618"/>
      <c r="G987" s="1618"/>
      <c r="H987" s="1619">
        <f t="shared" si="10"/>
        <v>0</v>
      </c>
      <c r="I987" s="1249">
        <f t="shared" si="11"/>
        <v>0</v>
      </c>
      <c r="J987" s="1249">
        <f>みずほ!J1196</f>
        <v>0</v>
      </c>
      <c r="K987" s="1249">
        <f>三井住友!I987</f>
        <v>1519550</v>
      </c>
      <c r="L987" s="1638">
        <f>paypay!H1396</f>
        <v>0</v>
      </c>
      <c r="M987" s="1638">
        <f>楽天!J1396</f>
        <v>0</v>
      </c>
      <c r="N987" s="1639">
        <f t="shared" si="9"/>
        <v>1519550</v>
      </c>
      <c r="O987" s="1611"/>
    </row>
    <row r="988" spans="1:15" ht="15.5">
      <c r="A988" s="1298"/>
      <c r="B988" s="1244">
        <v>46732</v>
      </c>
      <c r="C988" s="1248"/>
      <c r="D988" s="1248"/>
      <c r="E988" s="1618"/>
      <c r="F988" s="1618"/>
      <c r="G988" s="1618"/>
      <c r="H988" s="1619">
        <f t="shared" si="10"/>
        <v>0</v>
      </c>
      <c r="I988" s="1249">
        <f t="shared" si="11"/>
        <v>0</v>
      </c>
      <c r="J988" s="1249">
        <f>みずほ!J1197</f>
        <v>0</v>
      </c>
      <c r="K988" s="1249">
        <f>三井住友!I988</f>
        <v>1519550</v>
      </c>
      <c r="L988" s="1638">
        <f>paypay!H1397</f>
        <v>0</v>
      </c>
      <c r="M988" s="1638">
        <f>楽天!J1397</f>
        <v>0</v>
      </c>
      <c r="N988" s="1639">
        <f t="shared" si="9"/>
        <v>1519550</v>
      </c>
      <c r="O988" s="1611"/>
    </row>
    <row r="989" spans="1:15" ht="15.5">
      <c r="A989" s="1298"/>
      <c r="B989" s="1244">
        <v>46733</v>
      </c>
      <c r="C989" s="1248"/>
      <c r="D989" s="1248"/>
      <c r="E989" s="1618"/>
      <c r="F989" s="1618"/>
      <c r="G989" s="1618"/>
      <c r="H989" s="1619">
        <f t="shared" si="10"/>
        <v>0</v>
      </c>
      <c r="I989" s="1249">
        <f t="shared" si="11"/>
        <v>0</v>
      </c>
      <c r="J989" s="1249">
        <f>みずほ!J1198</f>
        <v>0</v>
      </c>
      <c r="K989" s="1249">
        <f>三井住友!I989</f>
        <v>1519550</v>
      </c>
      <c r="L989" s="1638">
        <f>paypay!H1398</f>
        <v>0</v>
      </c>
      <c r="M989" s="1638">
        <f>楽天!J1398</f>
        <v>0</v>
      </c>
      <c r="N989" s="1639">
        <f t="shared" si="9"/>
        <v>1519550</v>
      </c>
      <c r="O989" s="1611"/>
    </row>
    <row r="990" spans="1:15" ht="15.5">
      <c r="A990" s="1298"/>
      <c r="B990" s="1244">
        <v>46734</v>
      </c>
      <c r="C990" s="1248"/>
      <c r="D990" s="1248"/>
      <c r="E990" s="1618"/>
      <c r="F990" s="1618"/>
      <c r="G990" s="1618"/>
      <c r="H990" s="1619">
        <f t="shared" si="10"/>
        <v>0</v>
      </c>
      <c r="I990" s="1249">
        <f t="shared" si="11"/>
        <v>0</v>
      </c>
      <c r="J990" s="1249">
        <f>みずほ!J1199</f>
        <v>0</v>
      </c>
      <c r="K990" s="1249">
        <f>三井住友!I990</f>
        <v>1519550</v>
      </c>
      <c r="L990" s="1638">
        <f>paypay!H1399</f>
        <v>0</v>
      </c>
      <c r="M990" s="1638">
        <f>楽天!J1399</f>
        <v>0</v>
      </c>
      <c r="N990" s="1639">
        <f t="shared" si="9"/>
        <v>1519550</v>
      </c>
      <c r="O990" s="1611"/>
    </row>
    <row r="991" spans="1:15" ht="15.5">
      <c r="A991" s="1298"/>
      <c r="B991" s="1244">
        <v>46735</v>
      </c>
      <c r="C991" s="1248"/>
      <c r="D991" s="1248"/>
      <c r="E991" s="1618"/>
      <c r="F991" s="1618"/>
      <c r="G991" s="1618"/>
      <c r="H991" s="1619">
        <f t="shared" si="10"/>
        <v>0</v>
      </c>
      <c r="I991" s="1249">
        <f t="shared" si="11"/>
        <v>0</v>
      </c>
      <c r="J991" s="1249">
        <f>みずほ!J1200</f>
        <v>0</v>
      </c>
      <c r="K991" s="1249">
        <f>三井住友!I991</f>
        <v>1519550</v>
      </c>
      <c r="L991" s="1638">
        <f>paypay!H1400</f>
        <v>0</v>
      </c>
      <c r="M991" s="1638">
        <f>楽天!J1400</f>
        <v>0</v>
      </c>
      <c r="N991" s="1639">
        <f t="shared" si="9"/>
        <v>1519550</v>
      </c>
      <c r="O991" s="1611"/>
    </row>
    <row r="992" spans="1:15" ht="15.5">
      <c r="A992" s="1298"/>
      <c r="B992" s="1244">
        <v>46736</v>
      </c>
      <c r="C992" s="1248"/>
      <c r="D992" s="1248"/>
      <c r="E992" s="1618"/>
      <c r="F992" s="1618"/>
      <c r="G992" s="1618"/>
      <c r="H992" s="1619">
        <f t="shared" si="10"/>
        <v>0</v>
      </c>
      <c r="I992" s="1249">
        <f t="shared" si="11"/>
        <v>0</v>
      </c>
      <c r="J992" s="1249">
        <f>みずほ!J1201</f>
        <v>0</v>
      </c>
      <c r="K992" s="1249">
        <f>三井住友!I992</f>
        <v>1819550</v>
      </c>
      <c r="L992" s="1638">
        <f>paypay!H1401</f>
        <v>0</v>
      </c>
      <c r="M992" s="1638">
        <f>楽天!J1401</f>
        <v>0</v>
      </c>
      <c r="N992" s="1639">
        <f t="shared" si="9"/>
        <v>1819550</v>
      </c>
      <c r="O992" s="1611"/>
    </row>
    <row r="993" spans="1:15" ht="15.5">
      <c r="A993" s="1298"/>
      <c r="B993" s="1244">
        <v>46737</v>
      </c>
      <c r="C993" s="1248"/>
      <c r="D993" s="1248"/>
      <c r="E993" s="1618"/>
      <c r="F993" s="1618"/>
      <c r="G993" s="1618"/>
      <c r="H993" s="1619">
        <f t="shared" si="10"/>
        <v>0</v>
      </c>
      <c r="I993" s="1249">
        <f t="shared" si="11"/>
        <v>0</v>
      </c>
      <c r="J993" s="1249">
        <f>みずほ!J1202</f>
        <v>0</v>
      </c>
      <c r="K993" s="1249">
        <f>三井住友!I993</f>
        <v>1819550</v>
      </c>
      <c r="L993" s="1638">
        <f>paypay!H1402</f>
        <v>0</v>
      </c>
      <c r="M993" s="1638">
        <f>楽天!J1402</f>
        <v>0</v>
      </c>
      <c r="N993" s="1639">
        <f t="shared" si="9"/>
        <v>1819550</v>
      </c>
      <c r="O993" s="1611"/>
    </row>
    <row r="994" spans="1:15" ht="15.5">
      <c r="A994" s="1298"/>
      <c r="B994" s="1244">
        <v>46738</v>
      </c>
      <c r="C994" s="1248"/>
      <c r="D994" s="1248"/>
      <c r="E994" s="1618"/>
      <c r="F994" s="1618"/>
      <c r="G994" s="1618"/>
      <c r="H994" s="1619">
        <f t="shared" si="10"/>
        <v>0</v>
      </c>
      <c r="I994" s="1249">
        <f t="shared" si="11"/>
        <v>0</v>
      </c>
      <c r="J994" s="1249">
        <f>みずほ!J1203</f>
        <v>0</v>
      </c>
      <c r="K994" s="1249">
        <f>三井住友!I994</f>
        <v>1819550</v>
      </c>
      <c r="L994" s="1638">
        <f>paypay!H1403</f>
        <v>0</v>
      </c>
      <c r="M994" s="1638">
        <f>楽天!J1403</f>
        <v>0</v>
      </c>
      <c r="N994" s="1639">
        <f t="shared" si="9"/>
        <v>1819550</v>
      </c>
      <c r="O994" s="1611"/>
    </row>
    <row r="995" spans="1:15" ht="15.5">
      <c r="A995" s="1298"/>
      <c r="B995" s="1244">
        <v>46739</v>
      </c>
      <c r="C995" s="1248"/>
      <c r="D995" s="1248"/>
      <c r="E995" s="1618"/>
      <c r="F995" s="1618"/>
      <c r="G995" s="1618"/>
      <c r="H995" s="1619">
        <f t="shared" si="10"/>
        <v>0</v>
      </c>
      <c r="I995" s="1249">
        <f t="shared" si="11"/>
        <v>0</v>
      </c>
      <c r="J995" s="1249">
        <f>みずほ!J1204</f>
        <v>0</v>
      </c>
      <c r="K995" s="1249">
        <f>三井住友!I995</f>
        <v>1819550</v>
      </c>
      <c r="L995" s="1638">
        <f>paypay!H1404</f>
        <v>0</v>
      </c>
      <c r="M995" s="1638">
        <f>楽天!J1404</f>
        <v>0</v>
      </c>
      <c r="N995" s="1639">
        <f t="shared" si="9"/>
        <v>1819550</v>
      </c>
      <c r="O995" s="1611"/>
    </row>
    <row r="996" spans="1:15" ht="15.5">
      <c r="A996" s="1298"/>
      <c r="B996" s="1244">
        <v>46740</v>
      </c>
      <c r="C996" s="1248"/>
      <c r="D996" s="1248"/>
      <c r="E996" s="1618"/>
      <c r="F996" s="1618"/>
      <c r="G996" s="1618"/>
      <c r="H996" s="1619">
        <f t="shared" si="10"/>
        <v>0</v>
      </c>
      <c r="I996" s="1249">
        <f t="shared" si="11"/>
        <v>0</v>
      </c>
      <c r="J996" s="1249">
        <f>みずほ!J1205</f>
        <v>0</v>
      </c>
      <c r="K996" s="1249">
        <f>三井住友!I996</f>
        <v>1819550</v>
      </c>
      <c r="L996" s="1638">
        <f>paypay!H1405</f>
        <v>0</v>
      </c>
      <c r="M996" s="1638">
        <f>楽天!J1405</f>
        <v>0</v>
      </c>
      <c r="N996" s="1639">
        <f t="shared" si="9"/>
        <v>1819550</v>
      </c>
      <c r="O996" s="1611"/>
    </row>
    <row r="997" spans="1:15" ht="15.5">
      <c r="A997" s="1298"/>
      <c r="B997" s="1244">
        <v>46741</v>
      </c>
      <c r="C997" s="1248"/>
      <c r="D997" s="1248"/>
      <c r="E997" s="1618"/>
      <c r="F997" s="1618"/>
      <c r="G997" s="1618"/>
      <c r="H997" s="1619">
        <f t="shared" si="10"/>
        <v>0</v>
      </c>
      <c r="I997" s="1249">
        <f t="shared" si="11"/>
        <v>0</v>
      </c>
      <c r="J997" s="1249">
        <f>みずほ!J1206</f>
        <v>0</v>
      </c>
      <c r="K997" s="1249">
        <f>三井住友!I997</f>
        <v>1819550</v>
      </c>
      <c r="L997" s="1638">
        <f>paypay!H1406</f>
        <v>0</v>
      </c>
      <c r="M997" s="1638">
        <f>楽天!J1406</f>
        <v>0</v>
      </c>
      <c r="N997" s="1639">
        <f t="shared" si="9"/>
        <v>1819550</v>
      </c>
      <c r="O997" s="1611"/>
    </row>
    <row r="998" spans="1:15" ht="15.5">
      <c r="A998" s="1298"/>
      <c r="B998" s="1244">
        <v>46742</v>
      </c>
      <c r="C998" s="1248"/>
      <c r="D998" s="1248"/>
      <c r="E998" s="1618"/>
      <c r="F998" s="1618"/>
      <c r="G998" s="1618"/>
      <c r="H998" s="1619">
        <f t="shared" si="10"/>
        <v>0</v>
      </c>
      <c r="I998" s="1249">
        <f t="shared" si="11"/>
        <v>0</v>
      </c>
      <c r="J998" s="1249">
        <f>みずほ!J1207</f>
        <v>0</v>
      </c>
      <c r="K998" s="1249">
        <f>三井住友!I998</f>
        <v>1819550</v>
      </c>
      <c r="L998" s="1638">
        <f>paypay!H1407</f>
        <v>0</v>
      </c>
      <c r="M998" s="1638">
        <f>楽天!J1407</f>
        <v>0</v>
      </c>
      <c r="N998" s="1639">
        <f t="shared" si="9"/>
        <v>1819550</v>
      </c>
      <c r="O998" s="1611"/>
    </row>
    <row r="999" spans="1:15" ht="15.5">
      <c r="A999" s="1298"/>
      <c r="B999" s="1244">
        <v>46743</v>
      </c>
      <c r="C999" s="1248"/>
      <c r="D999" s="1248"/>
      <c r="E999" s="1618"/>
      <c r="F999" s="1618"/>
      <c r="G999" s="1618"/>
      <c r="H999" s="1619">
        <f t="shared" si="10"/>
        <v>0</v>
      </c>
      <c r="I999" s="1249">
        <f t="shared" si="11"/>
        <v>0</v>
      </c>
      <c r="J999" s="1249">
        <f>みずほ!J1208</f>
        <v>0</v>
      </c>
      <c r="K999" s="1249">
        <f>三井住友!I999</f>
        <v>1819550</v>
      </c>
      <c r="L999" s="1638">
        <f>paypay!H1408</f>
        <v>0</v>
      </c>
      <c r="M999" s="1638">
        <f>楽天!J1408</f>
        <v>0</v>
      </c>
      <c r="N999" s="1639">
        <f t="shared" si="9"/>
        <v>1819550</v>
      </c>
      <c r="O999" s="1611"/>
    </row>
    <row r="1000" spans="1:15" ht="15.5">
      <c r="A1000" s="1298"/>
      <c r="B1000" s="1244">
        <v>46744</v>
      </c>
      <c r="C1000" s="1248"/>
      <c r="D1000" s="1248"/>
      <c r="E1000" s="1618"/>
      <c r="F1000" s="1618"/>
      <c r="G1000" s="1618"/>
      <c r="H1000" s="1619">
        <f t="shared" si="10"/>
        <v>0</v>
      </c>
      <c r="I1000" s="1249">
        <f t="shared" si="11"/>
        <v>0</v>
      </c>
      <c r="J1000" s="1249">
        <f>みずほ!J1209</f>
        <v>0</v>
      </c>
      <c r="K1000" s="1249">
        <f>三井住友!I1000</f>
        <v>1819550</v>
      </c>
      <c r="L1000" s="1638">
        <f>paypay!H1409</f>
        <v>0</v>
      </c>
      <c r="M1000" s="1638">
        <f>楽天!J1409</f>
        <v>0</v>
      </c>
      <c r="N1000" s="1639">
        <f t="shared" si="9"/>
        <v>1819550</v>
      </c>
      <c r="O1000" s="1611"/>
    </row>
  </sheetData>
  <phoneticPr fontId="113"/>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08000"/>
    <outlinePr summaryBelow="0" summaryRight="0"/>
  </sheetPr>
  <dimension ref="A1:O1000"/>
  <sheetViews>
    <sheetView workbookViewId="0">
      <pane ySplit="3" topLeftCell="A4" activePane="bottomLeft" state="frozen"/>
      <selection pane="bottomLeft" activeCell="B5" sqref="B5"/>
    </sheetView>
  </sheetViews>
  <sheetFormatPr defaultColWidth="12.6328125" defaultRowHeight="15.75" customHeight="1"/>
  <cols>
    <col min="1" max="1" width="3.36328125" customWidth="1"/>
    <col min="2" max="2" width="14.90625" customWidth="1"/>
    <col min="3" max="3" width="19.453125" customWidth="1"/>
    <col min="4" max="4" width="12.08984375" customWidth="1"/>
    <col min="5" max="6" width="10.453125" customWidth="1"/>
    <col min="7" max="7" width="7.6328125" customWidth="1"/>
    <col min="8" max="8" width="8.453125" customWidth="1"/>
    <col min="9" max="9" width="17.08984375" customWidth="1"/>
    <col min="10" max="10" width="15.453125" customWidth="1"/>
    <col min="11" max="11" width="13.453125" customWidth="1"/>
    <col min="12" max="13" width="12.453125" customWidth="1"/>
    <col min="14" max="14" width="11.08984375" customWidth="1"/>
  </cols>
  <sheetData>
    <row r="1" spans="1:15" ht="15.5">
      <c r="A1" s="1607"/>
      <c r="B1" s="1607"/>
      <c r="C1" s="1272"/>
      <c r="D1" s="1272"/>
      <c r="E1" s="1272"/>
      <c r="F1" s="1272"/>
      <c r="G1" s="1272"/>
      <c r="H1" s="1272"/>
      <c r="I1" s="1272"/>
      <c r="J1" s="1272"/>
      <c r="K1" s="1272"/>
      <c r="N1" s="1272"/>
      <c r="O1" s="1272"/>
    </row>
    <row r="2" spans="1:15" ht="14">
      <c r="A2" s="1231"/>
      <c r="B2" s="1608" t="s">
        <v>405</v>
      </c>
      <c r="C2" s="1609">
        <v>46207</v>
      </c>
      <c r="D2" s="1610"/>
      <c r="E2" s="1610"/>
      <c r="F2" s="1610"/>
      <c r="G2" s="1610"/>
      <c r="H2" s="1610"/>
      <c r="I2" s="1610"/>
      <c r="J2" s="1610"/>
      <c r="K2" s="1610"/>
      <c r="L2" s="1610"/>
      <c r="M2" s="1610"/>
      <c r="N2" s="1611"/>
      <c r="O2" s="1272"/>
    </row>
    <row r="3" spans="1:15" ht="15.5">
      <c r="A3" s="1231"/>
      <c r="B3" s="1612" t="s">
        <v>406</v>
      </c>
      <c r="C3" s="1613" t="s">
        <v>476</v>
      </c>
      <c r="D3" s="1613" t="s">
        <v>477</v>
      </c>
      <c r="E3" s="1635" t="s">
        <v>479</v>
      </c>
      <c r="F3" s="1635" t="s">
        <v>480</v>
      </c>
      <c r="G3" s="1635" t="s">
        <v>490</v>
      </c>
      <c r="H3" s="1615" t="s">
        <v>109</v>
      </c>
      <c r="I3" s="1616" t="s">
        <v>491</v>
      </c>
      <c r="J3" s="1616" t="s">
        <v>489</v>
      </c>
      <c r="K3" s="1616" t="s">
        <v>492</v>
      </c>
      <c r="L3" s="1616" t="s">
        <v>485</v>
      </c>
      <c r="M3" s="1616" t="s">
        <v>486</v>
      </c>
      <c r="N3" s="1617" t="s">
        <v>487</v>
      </c>
      <c r="O3" s="1272"/>
    </row>
    <row r="4" spans="1:15" ht="14" hidden="1">
      <c r="A4" s="1231"/>
      <c r="B4" s="1244">
        <v>45748</v>
      </c>
      <c r="C4" s="1248"/>
      <c r="D4" s="1248"/>
      <c r="E4" s="1618"/>
      <c r="F4" s="1618"/>
      <c r="G4" s="1618"/>
      <c r="H4" s="1619">
        <f t="shared" ref="H4:H258" si="0">SUM(C4:G4)</f>
        <v>0</v>
      </c>
      <c r="I4" s="1249" t="s">
        <v>114</v>
      </c>
      <c r="J4" s="1249">
        <f>みずほ!J4</f>
        <v>12310</v>
      </c>
      <c r="K4" s="1249">
        <f>UFJ!I4</f>
        <v>5196</v>
      </c>
      <c r="L4" s="1249">
        <f>paypay!H4</f>
        <v>6335</v>
      </c>
      <c r="M4" s="1249"/>
      <c r="N4" s="1620">
        <f t="shared" ref="N4:N247" si="1">SUM(I4:L4)</f>
        <v>23841</v>
      </c>
      <c r="O4" s="1272"/>
    </row>
    <row r="5" spans="1:15" ht="14" hidden="1">
      <c r="A5" s="1231"/>
      <c r="B5" s="1244">
        <v>45749</v>
      </c>
      <c r="C5" s="1248"/>
      <c r="D5" s="1248"/>
      <c r="E5" s="1618"/>
      <c r="F5" s="1618"/>
      <c r="G5" s="1618"/>
      <c r="H5" s="1619">
        <f t="shared" si="0"/>
        <v>0</v>
      </c>
      <c r="I5" s="1249" t="s">
        <v>114</v>
      </c>
      <c r="J5" s="1249">
        <f>みずほ!J5</f>
        <v>12310</v>
      </c>
      <c r="K5" s="1249">
        <f>UFJ!I5</f>
        <v>5196</v>
      </c>
      <c r="L5" s="1249">
        <f>paypay!H5</f>
        <v>5485</v>
      </c>
      <c r="M5" s="1249"/>
      <c r="N5" s="1620">
        <f t="shared" si="1"/>
        <v>22991</v>
      </c>
      <c r="O5" s="1272"/>
    </row>
    <row r="6" spans="1:15" ht="14" hidden="1">
      <c r="A6" s="1231"/>
      <c r="B6" s="1244">
        <v>45750</v>
      </c>
      <c r="C6" s="1248"/>
      <c r="D6" s="1248"/>
      <c r="E6" s="1618"/>
      <c r="F6" s="1618"/>
      <c r="G6" s="1618"/>
      <c r="H6" s="1619">
        <f t="shared" si="0"/>
        <v>0</v>
      </c>
      <c r="I6" s="1249" t="s">
        <v>114</v>
      </c>
      <c r="J6" s="1249">
        <f>みずほ!J6</f>
        <v>12310</v>
      </c>
      <c r="K6" s="1249">
        <f>UFJ!I6</f>
        <v>5196</v>
      </c>
      <c r="L6" s="1249">
        <f>paypay!H6</f>
        <v>1685</v>
      </c>
      <c r="M6" s="1249"/>
      <c r="N6" s="1620">
        <f t="shared" si="1"/>
        <v>19191</v>
      </c>
      <c r="O6" s="1272"/>
    </row>
    <row r="7" spans="1:15" ht="14" hidden="1">
      <c r="A7" s="1231"/>
      <c r="B7" s="1244">
        <v>45751</v>
      </c>
      <c r="C7" s="1248"/>
      <c r="D7" s="1248"/>
      <c r="E7" s="1618"/>
      <c r="F7" s="1618"/>
      <c r="G7" s="1618"/>
      <c r="H7" s="1619">
        <f t="shared" si="0"/>
        <v>0</v>
      </c>
      <c r="I7" s="1249" t="s">
        <v>114</v>
      </c>
      <c r="J7" s="1249">
        <f>みずほ!J7</f>
        <v>12310</v>
      </c>
      <c r="K7" s="1249">
        <f>UFJ!I7</f>
        <v>5196</v>
      </c>
      <c r="L7" s="1249">
        <f>paypay!H7</f>
        <v>19060</v>
      </c>
      <c r="M7" s="1249"/>
      <c r="N7" s="1620">
        <f t="shared" si="1"/>
        <v>36566</v>
      </c>
      <c r="O7" s="1272"/>
    </row>
    <row r="8" spans="1:15" ht="14" hidden="1">
      <c r="A8" s="1231"/>
      <c r="B8" s="1244">
        <v>45752</v>
      </c>
      <c r="C8" s="1248"/>
      <c r="D8" s="1248"/>
      <c r="E8" s="1618"/>
      <c r="F8" s="1618"/>
      <c r="G8" s="1618"/>
      <c r="H8" s="1619">
        <f t="shared" si="0"/>
        <v>0</v>
      </c>
      <c r="I8" s="1249" t="s">
        <v>114</v>
      </c>
      <c r="J8" s="1249">
        <f>みずほ!J8</f>
        <v>910</v>
      </c>
      <c r="K8" s="1249">
        <f>UFJ!I8</f>
        <v>5196</v>
      </c>
      <c r="L8" s="1249">
        <f>paypay!H8</f>
        <v>16982</v>
      </c>
      <c r="M8" s="1249"/>
      <c r="N8" s="1620">
        <f t="shared" si="1"/>
        <v>23088</v>
      </c>
      <c r="O8" s="1272"/>
    </row>
    <row r="9" spans="1:15" ht="14" hidden="1">
      <c r="A9" s="1231"/>
      <c r="B9" s="1244">
        <v>45753</v>
      </c>
      <c r="C9" s="1248"/>
      <c r="D9" s="1248"/>
      <c r="E9" s="1618"/>
      <c r="F9" s="1618"/>
      <c r="G9" s="1618"/>
      <c r="H9" s="1619">
        <f t="shared" si="0"/>
        <v>0</v>
      </c>
      <c r="I9" s="1249" t="s">
        <v>114</v>
      </c>
      <c r="J9" s="1249">
        <f>みずほ!J9</f>
        <v>910</v>
      </c>
      <c r="K9" s="1249">
        <f>UFJ!I9</f>
        <v>5196</v>
      </c>
      <c r="L9" s="1249">
        <f>paypay!H9</f>
        <v>14944</v>
      </c>
      <c r="M9" s="1249"/>
      <c r="N9" s="1620">
        <f t="shared" si="1"/>
        <v>21050</v>
      </c>
      <c r="O9" s="1272"/>
    </row>
    <row r="10" spans="1:15" ht="14" hidden="1">
      <c r="A10" s="1231"/>
      <c r="B10" s="1244">
        <v>45754</v>
      </c>
      <c r="C10" s="1248"/>
      <c r="D10" s="1248"/>
      <c r="E10" s="1618"/>
      <c r="F10" s="1618"/>
      <c r="G10" s="1618"/>
      <c r="H10" s="1619">
        <f t="shared" si="0"/>
        <v>0</v>
      </c>
      <c r="I10" s="1249" t="s">
        <v>114</v>
      </c>
      <c r="J10" s="1249">
        <f>みずほ!J10</f>
        <v>910</v>
      </c>
      <c r="K10" s="1249">
        <f>UFJ!I10</f>
        <v>5196</v>
      </c>
      <c r="L10" s="1249">
        <f>paypay!H10</f>
        <v>14944</v>
      </c>
      <c r="M10" s="1249"/>
      <c r="N10" s="1620">
        <f t="shared" si="1"/>
        <v>21050</v>
      </c>
      <c r="O10" s="1272"/>
    </row>
    <row r="11" spans="1:15" ht="14" hidden="1">
      <c r="A11" s="1231"/>
      <c r="B11" s="1244">
        <v>45755</v>
      </c>
      <c r="C11" s="1248"/>
      <c r="D11" s="1248"/>
      <c r="E11" s="1618"/>
      <c r="F11" s="1618"/>
      <c r="G11" s="1618"/>
      <c r="H11" s="1619">
        <f t="shared" si="0"/>
        <v>0</v>
      </c>
      <c r="I11" s="1249" t="s">
        <v>114</v>
      </c>
      <c r="J11" s="1249">
        <f>みずほ!J11</f>
        <v>910</v>
      </c>
      <c r="K11" s="1249">
        <f>UFJ!I11</f>
        <v>5196</v>
      </c>
      <c r="L11" s="1249">
        <f>paypay!H11</f>
        <v>14531</v>
      </c>
      <c r="M11" s="1249"/>
      <c r="N11" s="1620">
        <f t="shared" si="1"/>
        <v>20637</v>
      </c>
      <c r="O11" s="1272"/>
    </row>
    <row r="12" spans="1:15" ht="14" hidden="1">
      <c r="A12" s="1231"/>
      <c r="B12" s="1244">
        <v>45756</v>
      </c>
      <c r="C12" s="1248"/>
      <c r="D12" s="1248"/>
      <c r="E12" s="1618"/>
      <c r="F12" s="1618"/>
      <c r="G12" s="1618"/>
      <c r="H12" s="1619">
        <f t="shared" si="0"/>
        <v>0</v>
      </c>
      <c r="I12" s="1249" t="s">
        <v>114</v>
      </c>
      <c r="J12" s="1249">
        <f>みずほ!J12</f>
        <v>910</v>
      </c>
      <c r="K12" s="1249">
        <f>UFJ!I12</f>
        <v>5196</v>
      </c>
      <c r="L12" s="1249">
        <f>paypay!H12</f>
        <v>14531</v>
      </c>
      <c r="M12" s="1249"/>
      <c r="N12" s="1620">
        <f t="shared" si="1"/>
        <v>20637</v>
      </c>
      <c r="O12" s="1272"/>
    </row>
    <row r="13" spans="1:15" ht="14" hidden="1">
      <c r="A13" s="1231"/>
      <c r="B13" s="1244">
        <v>45757</v>
      </c>
      <c r="C13" s="1248"/>
      <c r="D13" s="1248"/>
      <c r="E13" s="1618"/>
      <c r="F13" s="1618"/>
      <c r="G13" s="1618"/>
      <c r="H13" s="1619">
        <f t="shared" si="0"/>
        <v>0</v>
      </c>
      <c r="I13" s="1249" t="s">
        <v>114</v>
      </c>
      <c r="J13" s="1249">
        <f>みずほ!J13</f>
        <v>60984</v>
      </c>
      <c r="K13" s="1249">
        <f>UFJ!I13</f>
        <v>8166</v>
      </c>
      <c r="L13" s="1249">
        <f>paypay!H13</f>
        <v>11757</v>
      </c>
      <c r="M13" s="1249"/>
      <c r="N13" s="1620">
        <f t="shared" si="1"/>
        <v>80907</v>
      </c>
      <c r="O13" s="1272"/>
    </row>
    <row r="14" spans="1:15" ht="14" hidden="1">
      <c r="A14" s="1231"/>
      <c r="B14" s="1244">
        <v>45758</v>
      </c>
      <c r="C14" s="1248"/>
      <c r="D14" s="1248"/>
      <c r="E14" s="1618"/>
      <c r="F14" s="1618"/>
      <c r="G14" s="1618"/>
      <c r="H14" s="1619">
        <f t="shared" si="0"/>
        <v>0</v>
      </c>
      <c r="I14" s="1249" t="s">
        <v>114</v>
      </c>
      <c r="J14" s="1249">
        <f>みずほ!J14</f>
        <v>60984</v>
      </c>
      <c r="K14" s="1249">
        <f>UFJ!I14</f>
        <v>8166</v>
      </c>
      <c r="L14" s="1249">
        <f>paypay!H14</f>
        <v>11757</v>
      </c>
      <c r="M14" s="1249"/>
      <c r="N14" s="1620">
        <f t="shared" si="1"/>
        <v>80907</v>
      </c>
      <c r="O14" s="1272"/>
    </row>
    <row r="15" spans="1:15" ht="14" hidden="1">
      <c r="A15" s="1231"/>
      <c r="B15" s="1244">
        <v>45759</v>
      </c>
      <c r="C15" s="1248"/>
      <c r="D15" s="1248"/>
      <c r="E15" s="1618"/>
      <c r="F15" s="1618"/>
      <c r="G15" s="1618"/>
      <c r="H15" s="1619">
        <f t="shared" si="0"/>
        <v>0</v>
      </c>
      <c r="I15" s="1249" t="s">
        <v>114</v>
      </c>
      <c r="J15" s="1249">
        <f>みずほ!J15</f>
        <v>53874</v>
      </c>
      <c r="K15" s="1249">
        <f>UFJ!I15</f>
        <v>8166</v>
      </c>
      <c r="L15" s="1249">
        <f>paypay!H15</f>
        <v>9190</v>
      </c>
      <c r="M15" s="1249"/>
      <c r="N15" s="1620">
        <f t="shared" si="1"/>
        <v>71230</v>
      </c>
      <c r="O15" s="1272"/>
    </row>
    <row r="16" spans="1:15" ht="14" hidden="1">
      <c r="A16" s="1231"/>
      <c r="B16" s="1244">
        <v>45760</v>
      </c>
      <c r="C16" s="1248"/>
      <c r="D16" s="1248"/>
      <c r="E16" s="1618"/>
      <c r="F16" s="1618"/>
      <c r="G16" s="1618"/>
      <c r="H16" s="1619">
        <f t="shared" si="0"/>
        <v>0</v>
      </c>
      <c r="I16" s="1249" t="s">
        <v>114</v>
      </c>
      <c r="J16" s="1249">
        <f>みずほ!J16</f>
        <v>53874</v>
      </c>
      <c r="K16" s="1249">
        <f>UFJ!I16</f>
        <v>8166</v>
      </c>
      <c r="L16" s="1249">
        <f>paypay!H16</f>
        <v>1439</v>
      </c>
      <c r="M16" s="1249"/>
      <c r="N16" s="1620">
        <f t="shared" si="1"/>
        <v>63479</v>
      </c>
      <c r="O16" s="1272"/>
    </row>
    <row r="17" spans="1:15" ht="14" hidden="1">
      <c r="A17" s="1231"/>
      <c r="B17" s="1244">
        <v>45761</v>
      </c>
      <c r="C17" s="1248"/>
      <c r="D17" s="1248"/>
      <c r="E17" s="1618"/>
      <c r="F17" s="1618"/>
      <c r="G17" s="1618"/>
      <c r="H17" s="1619">
        <f t="shared" si="0"/>
        <v>0</v>
      </c>
      <c r="I17" s="1249" t="s">
        <v>114</v>
      </c>
      <c r="J17" s="1249">
        <f>みずほ!J17</f>
        <v>53874</v>
      </c>
      <c r="K17" s="1249">
        <f>UFJ!I17</f>
        <v>8166</v>
      </c>
      <c r="L17" s="1249">
        <f>paypay!H17</f>
        <v>691</v>
      </c>
      <c r="M17" s="1249"/>
      <c r="N17" s="1620">
        <f t="shared" si="1"/>
        <v>62731</v>
      </c>
      <c r="O17" s="1272"/>
    </row>
    <row r="18" spans="1:15" ht="14" hidden="1">
      <c r="A18" s="1231"/>
      <c r="B18" s="1244">
        <v>45762</v>
      </c>
      <c r="C18" s="1248"/>
      <c r="D18" s="1248"/>
      <c r="E18" s="1618"/>
      <c r="F18" s="1618"/>
      <c r="G18" s="1618"/>
      <c r="H18" s="1619">
        <f t="shared" si="0"/>
        <v>0</v>
      </c>
      <c r="I18" s="1249" t="s">
        <v>114</v>
      </c>
      <c r="J18" s="1249">
        <f>みずほ!J18</f>
        <v>50000</v>
      </c>
      <c r="K18" s="1249">
        <f>UFJ!I18</f>
        <v>8166</v>
      </c>
      <c r="L18" s="1249">
        <f>paypay!H18</f>
        <v>3965</v>
      </c>
      <c r="M18" s="1249"/>
      <c r="N18" s="1620">
        <f t="shared" si="1"/>
        <v>62131</v>
      </c>
      <c r="O18" s="1272"/>
    </row>
    <row r="19" spans="1:15" ht="14" hidden="1">
      <c r="A19" s="1231"/>
      <c r="B19" s="1244">
        <v>45763</v>
      </c>
      <c r="C19" s="1248"/>
      <c r="D19" s="1248"/>
      <c r="E19" s="1618"/>
      <c r="F19" s="1618"/>
      <c r="G19" s="1618"/>
      <c r="H19" s="1619">
        <f t="shared" si="0"/>
        <v>0</v>
      </c>
      <c r="I19" s="1249" t="s">
        <v>114</v>
      </c>
      <c r="J19" s="1249">
        <f>みずほ!J19</f>
        <v>50000</v>
      </c>
      <c r="K19" s="1249">
        <f>UFJ!I19</f>
        <v>8166</v>
      </c>
      <c r="L19" s="1249">
        <f>paypay!H19</f>
        <v>2102</v>
      </c>
      <c r="M19" s="1249"/>
      <c r="N19" s="1620">
        <f t="shared" si="1"/>
        <v>60268</v>
      </c>
      <c r="O19" s="1272"/>
    </row>
    <row r="20" spans="1:15" ht="14" hidden="1">
      <c r="A20" s="1231"/>
      <c r="B20" s="1244">
        <v>45764</v>
      </c>
      <c r="C20" s="1248"/>
      <c r="D20" s="1248"/>
      <c r="E20" s="1618"/>
      <c r="F20" s="1618"/>
      <c r="G20" s="1618"/>
      <c r="H20" s="1619">
        <f t="shared" si="0"/>
        <v>0</v>
      </c>
      <c r="I20" s="1249" t="s">
        <v>114</v>
      </c>
      <c r="J20" s="1249">
        <f>みずほ!J20</f>
        <v>50000</v>
      </c>
      <c r="K20" s="1249">
        <f>UFJ!I20</f>
        <v>8166</v>
      </c>
      <c r="L20" s="1249">
        <f>paypay!H20</f>
        <v>2102</v>
      </c>
      <c r="M20" s="1249"/>
      <c r="N20" s="1620">
        <f t="shared" si="1"/>
        <v>60268</v>
      </c>
      <c r="O20" s="1272"/>
    </row>
    <row r="21" spans="1:15" ht="14" hidden="1">
      <c r="A21" s="1231"/>
      <c r="B21" s="1244">
        <v>45765</v>
      </c>
      <c r="C21" s="1248"/>
      <c r="D21" s="1248"/>
      <c r="E21" s="1618"/>
      <c r="F21" s="1618"/>
      <c r="G21" s="1618"/>
      <c r="H21" s="1619">
        <f t="shared" si="0"/>
        <v>0</v>
      </c>
      <c r="I21" s="1249" t="s">
        <v>114</v>
      </c>
      <c r="J21" s="1249">
        <f>みずほ!J21</f>
        <v>50000</v>
      </c>
      <c r="K21" s="1249">
        <f>UFJ!I21</f>
        <v>8166</v>
      </c>
      <c r="L21" s="1249">
        <f>paypay!H21</f>
        <v>890</v>
      </c>
      <c r="M21" s="1249"/>
      <c r="N21" s="1620">
        <f t="shared" si="1"/>
        <v>59056</v>
      </c>
      <c r="O21" s="1272"/>
    </row>
    <row r="22" spans="1:15" ht="14" hidden="1">
      <c r="A22" s="1231"/>
      <c r="B22" s="1244">
        <v>45766</v>
      </c>
      <c r="C22" s="1248"/>
      <c r="D22" s="1248"/>
      <c r="E22" s="1618"/>
      <c r="F22" s="1618"/>
      <c r="G22" s="1618"/>
      <c r="H22" s="1619">
        <f t="shared" si="0"/>
        <v>0</v>
      </c>
      <c r="I22" s="1249" t="s">
        <v>114</v>
      </c>
      <c r="J22" s="1249">
        <f>みずほ!J22</f>
        <v>4780</v>
      </c>
      <c r="K22" s="1249">
        <f>UFJ!I22</f>
        <v>8166</v>
      </c>
      <c r="L22" s="1249">
        <f>paypay!H22</f>
        <v>134</v>
      </c>
      <c r="M22" s="1249"/>
      <c r="N22" s="1620">
        <f t="shared" si="1"/>
        <v>13080</v>
      </c>
      <c r="O22" s="1272"/>
    </row>
    <row r="23" spans="1:15" ht="14" hidden="1">
      <c r="A23" s="1231"/>
      <c r="B23" s="1244">
        <v>45767</v>
      </c>
      <c r="C23" s="1248"/>
      <c r="D23" s="1248"/>
      <c r="E23" s="1618"/>
      <c r="F23" s="1618"/>
      <c r="G23" s="1618"/>
      <c r="H23" s="1619">
        <f t="shared" si="0"/>
        <v>0</v>
      </c>
      <c r="I23" s="1249" t="s">
        <v>114</v>
      </c>
      <c r="J23" s="1249">
        <f>みずほ!J23</f>
        <v>29780</v>
      </c>
      <c r="K23" s="1249">
        <f>UFJ!I23</f>
        <v>3018</v>
      </c>
      <c r="L23" s="1249">
        <f>paypay!H23</f>
        <v>134</v>
      </c>
      <c r="M23" s="1249"/>
      <c r="N23" s="1620">
        <f t="shared" si="1"/>
        <v>32932</v>
      </c>
      <c r="O23" s="1272"/>
    </row>
    <row r="24" spans="1:15" ht="14" hidden="1">
      <c r="A24" s="1231"/>
      <c r="B24" s="1244">
        <v>45768</v>
      </c>
      <c r="C24" s="1248"/>
      <c r="D24" s="1248"/>
      <c r="E24" s="1618"/>
      <c r="F24" s="1618"/>
      <c r="G24" s="1618"/>
      <c r="H24" s="1619">
        <f t="shared" si="0"/>
        <v>0</v>
      </c>
      <c r="I24" s="1249" t="s">
        <v>114</v>
      </c>
      <c r="J24" s="1249">
        <f>みずほ!J24</f>
        <v>23220</v>
      </c>
      <c r="K24" s="1249">
        <f>UFJ!I24</f>
        <v>3018</v>
      </c>
      <c r="L24" s="1249">
        <f>paypay!H24</f>
        <v>134</v>
      </c>
      <c r="M24" s="1249"/>
      <c r="N24" s="1620">
        <f t="shared" si="1"/>
        <v>26372</v>
      </c>
      <c r="O24" s="1272"/>
    </row>
    <row r="25" spans="1:15" ht="14" hidden="1">
      <c r="A25" s="1231"/>
      <c r="B25" s="1244">
        <v>45769</v>
      </c>
      <c r="C25" s="1248"/>
      <c r="D25" s="1248"/>
      <c r="E25" s="1618"/>
      <c r="F25" s="1618"/>
      <c r="G25" s="1618"/>
      <c r="H25" s="1619">
        <f t="shared" si="0"/>
        <v>0</v>
      </c>
      <c r="I25" s="1249" t="s">
        <v>114</v>
      </c>
      <c r="J25" s="1249">
        <f>みずほ!J25</f>
        <v>23220</v>
      </c>
      <c r="K25" s="1249">
        <f>UFJ!I25</f>
        <v>3018</v>
      </c>
      <c r="L25" s="1249">
        <f>paypay!H25</f>
        <v>134</v>
      </c>
      <c r="M25" s="1249"/>
      <c r="N25" s="1620">
        <f t="shared" si="1"/>
        <v>26372</v>
      </c>
      <c r="O25" s="1272"/>
    </row>
    <row r="26" spans="1:15" ht="14" hidden="1">
      <c r="A26" s="1231"/>
      <c r="B26" s="1244">
        <v>45770</v>
      </c>
      <c r="C26" s="1248"/>
      <c r="D26" s="1248"/>
      <c r="E26" s="1618"/>
      <c r="F26" s="1618"/>
      <c r="G26" s="1618"/>
      <c r="H26" s="1619">
        <f t="shared" si="0"/>
        <v>0</v>
      </c>
      <c r="I26" s="1249" t="s">
        <v>114</v>
      </c>
      <c r="J26" s="1249">
        <f>みずほ!J26</f>
        <v>20220</v>
      </c>
      <c r="K26" s="1249">
        <f>UFJ!I26</f>
        <v>3018</v>
      </c>
      <c r="L26" s="1249">
        <f>paypay!H26</f>
        <v>1320</v>
      </c>
      <c r="M26" s="1249"/>
      <c r="N26" s="1620">
        <f t="shared" si="1"/>
        <v>24558</v>
      </c>
      <c r="O26" s="1272"/>
    </row>
    <row r="27" spans="1:15" ht="14" hidden="1">
      <c r="A27" s="1231"/>
      <c r="B27" s="1244">
        <v>45771</v>
      </c>
      <c r="C27" s="1248"/>
      <c r="D27" s="1248"/>
      <c r="E27" s="1618"/>
      <c r="F27" s="1618"/>
      <c r="G27" s="1618"/>
      <c r="H27" s="1619">
        <f t="shared" si="0"/>
        <v>0</v>
      </c>
      <c r="I27" s="1249" t="s">
        <v>114</v>
      </c>
      <c r="J27" s="1249">
        <f>みずほ!J27</f>
        <v>20220</v>
      </c>
      <c r="K27" s="1249">
        <f>UFJ!I27</f>
        <v>3018</v>
      </c>
      <c r="L27" s="1249">
        <f>paypay!H27</f>
        <v>0</v>
      </c>
      <c r="M27" s="1249"/>
      <c r="N27" s="1620">
        <f t="shared" si="1"/>
        <v>23238</v>
      </c>
      <c r="O27" s="1272"/>
    </row>
    <row r="28" spans="1:15" ht="14" hidden="1">
      <c r="A28" s="1231"/>
      <c r="B28" s="1244">
        <v>45772</v>
      </c>
      <c r="C28" s="1248"/>
      <c r="D28" s="1248"/>
      <c r="E28" s="1618"/>
      <c r="F28" s="1618"/>
      <c r="G28" s="1618"/>
      <c r="H28" s="1619">
        <f t="shared" si="0"/>
        <v>0</v>
      </c>
      <c r="I28" s="1249" t="s">
        <v>114</v>
      </c>
      <c r="J28" s="1249">
        <f>みずほ!J28</f>
        <v>177881</v>
      </c>
      <c r="K28" s="1249">
        <f>UFJ!I28</f>
        <v>193018</v>
      </c>
      <c r="L28" s="1249">
        <f>paypay!H28</f>
        <v>0</v>
      </c>
      <c r="M28" s="1249"/>
      <c r="N28" s="1620">
        <f t="shared" si="1"/>
        <v>370899</v>
      </c>
      <c r="O28" s="1272"/>
    </row>
    <row r="29" spans="1:15" ht="14" hidden="1">
      <c r="A29" s="1231"/>
      <c r="B29" s="1244">
        <v>45773</v>
      </c>
      <c r="C29" s="1248"/>
      <c r="D29" s="1248"/>
      <c r="E29" s="1618"/>
      <c r="F29" s="1618"/>
      <c r="G29" s="1618"/>
      <c r="H29" s="1619">
        <f t="shared" si="0"/>
        <v>0</v>
      </c>
      <c r="I29" s="1249" t="s">
        <v>114</v>
      </c>
      <c r="J29" s="1249">
        <f>みずほ!J29</f>
        <v>172881</v>
      </c>
      <c r="K29" s="1249">
        <f>UFJ!I29</f>
        <v>193018</v>
      </c>
      <c r="L29" s="1249">
        <f>paypay!H29</f>
        <v>2792</v>
      </c>
      <c r="M29" s="1249"/>
      <c r="N29" s="1620">
        <f t="shared" si="1"/>
        <v>368691</v>
      </c>
      <c r="O29" s="1272"/>
    </row>
    <row r="30" spans="1:15" ht="14" hidden="1">
      <c r="A30" s="1231"/>
      <c r="B30" s="1244">
        <v>45774</v>
      </c>
      <c r="C30" s="1248"/>
      <c r="D30" s="1248"/>
      <c r="E30" s="1618"/>
      <c r="F30" s="1618"/>
      <c r="G30" s="1618"/>
      <c r="H30" s="1619">
        <f t="shared" si="0"/>
        <v>0</v>
      </c>
      <c r="I30" s="1249" t="s">
        <v>114</v>
      </c>
      <c r="J30" s="1249">
        <f>みずほ!J30</f>
        <v>171881</v>
      </c>
      <c r="K30" s="1249">
        <f>UFJ!I30</f>
        <v>193018</v>
      </c>
      <c r="L30" s="1249">
        <f>paypay!H30</f>
        <v>996</v>
      </c>
      <c r="M30" s="1249"/>
      <c r="N30" s="1620">
        <f t="shared" si="1"/>
        <v>365895</v>
      </c>
      <c r="O30" s="1272"/>
    </row>
    <row r="31" spans="1:15" ht="14" hidden="1">
      <c r="A31" s="1231"/>
      <c r="B31" s="1244">
        <v>45775</v>
      </c>
      <c r="C31" s="1248"/>
      <c r="D31" s="1248"/>
      <c r="E31" s="1618"/>
      <c r="F31" s="1618"/>
      <c r="G31" s="1618"/>
      <c r="H31" s="1619">
        <f t="shared" si="0"/>
        <v>0</v>
      </c>
      <c r="I31" s="1249" t="s">
        <v>114</v>
      </c>
      <c r="J31" s="1249">
        <f>みずほ!J31</f>
        <v>112732</v>
      </c>
      <c r="K31" s="1249">
        <f>UFJ!I31</f>
        <v>8018</v>
      </c>
      <c r="L31" s="1249">
        <f>paypay!H31</f>
        <v>452</v>
      </c>
      <c r="M31" s="1249"/>
      <c r="N31" s="1620">
        <f t="shared" si="1"/>
        <v>121202</v>
      </c>
      <c r="O31" s="1272"/>
    </row>
    <row r="32" spans="1:15" ht="14" hidden="1">
      <c r="A32" s="1231"/>
      <c r="B32" s="1244">
        <v>45776</v>
      </c>
      <c r="C32" s="1248"/>
      <c r="D32" s="1248"/>
      <c r="E32" s="1618"/>
      <c r="F32" s="1618"/>
      <c r="G32" s="1618"/>
      <c r="H32" s="1619">
        <f t="shared" si="0"/>
        <v>0</v>
      </c>
      <c r="I32" s="1249" t="s">
        <v>114</v>
      </c>
      <c r="J32" s="1249">
        <f>みずほ!J32</f>
        <v>101400</v>
      </c>
      <c r="K32" s="1249">
        <f>UFJ!I32</f>
        <v>8018</v>
      </c>
      <c r="L32" s="1249">
        <f>paypay!H32</f>
        <v>10384</v>
      </c>
      <c r="M32" s="1249"/>
      <c r="N32" s="1620">
        <f t="shared" si="1"/>
        <v>119802</v>
      </c>
      <c r="O32" s="1272"/>
    </row>
    <row r="33" spans="1:15" ht="14" hidden="1">
      <c r="A33" s="1231"/>
      <c r="B33" s="1259">
        <v>45777</v>
      </c>
      <c r="C33" s="1263"/>
      <c r="D33" s="1263"/>
      <c r="E33" s="1622"/>
      <c r="F33" s="1622"/>
      <c r="G33" s="1622"/>
      <c r="H33" s="1619">
        <f t="shared" si="0"/>
        <v>0</v>
      </c>
      <c r="I33" s="1264" t="s">
        <v>114</v>
      </c>
      <c r="J33" s="1249">
        <f>みずほ!J33</f>
        <v>101400</v>
      </c>
      <c r="K33" s="1264">
        <f>UFJ!I33</f>
        <v>8018</v>
      </c>
      <c r="L33" s="1264">
        <f>paypay!H33</f>
        <v>11271</v>
      </c>
      <c r="M33" s="1264"/>
      <c r="N33" s="1624">
        <f t="shared" si="1"/>
        <v>120689</v>
      </c>
      <c r="O33" s="1272"/>
    </row>
    <row r="34" spans="1:15" ht="14" hidden="1">
      <c r="A34" s="1231"/>
      <c r="B34" s="1244">
        <v>45778</v>
      </c>
      <c r="C34" s="1248"/>
      <c r="D34" s="1248"/>
      <c r="E34" s="1618"/>
      <c r="F34" s="1618"/>
      <c r="G34" s="1618"/>
      <c r="H34" s="1633">
        <f t="shared" si="0"/>
        <v>0</v>
      </c>
      <c r="I34" s="1249" t="s">
        <v>114</v>
      </c>
      <c r="J34" s="1625">
        <f>みずほ!J34</f>
        <v>101400</v>
      </c>
      <c r="K34" s="1249">
        <f>UFJ!I34</f>
        <v>8018</v>
      </c>
      <c r="L34" s="1249">
        <f>paypay!H34</f>
        <v>18812</v>
      </c>
      <c r="M34" s="1249"/>
      <c r="N34" s="1620">
        <f t="shared" si="1"/>
        <v>128230</v>
      </c>
      <c r="O34" s="1272"/>
    </row>
    <row r="35" spans="1:15" ht="14" hidden="1">
      <c r="A35" s="1231"/>
      <c r="B35" s="1244">
        <v>45779</v>
      </c>
      <c r="C35" s="1248"/>
      <c r="D35" s="1248"/>
      <c r="E35" s="1618"/>
      <c r="F35" s="1618"/>
      <c r="G35" s="1618"/>
      <c r="H35" s="1619">
        <f t="shared" si="0"/>
        <v>0</v>
      </c>
      <c r="I35" s="1249" t="s">
        <v>114</v>
      </c>
      <c r="J35" s="1249">
        <f>みずほ!J35</f>
        <v>101400</v>
      </c>
      <c r="K35" s="1249">
        <f>UFJ!I35</f>
        <v>8018</v>
      </c>
      <c r="L35" s="1249">
        <f>paypay!H35</f>
        <v>11899</v>
      </c>
      <c r="M35" s="1249"/>
      <c r="N35" s="1620">
        <f t="shared" si="1"/>
        <v>121317</v>
      </c>
      <c r="O35" s="1272"/>
    </row>
    <row r="36" spans="1:15" ht="14" hidden="1">
      <c r="A36" s="1231"/>
      <c r="B36" s="1244">
        <v>45780</v>
      </c>
      <c r="C36" s="1248"/>
      <c r="D36" s="1248"/>
      <c r="E36" s="1618"/>
      <c r="F36" s="1618"/>
      <c r="G36" s="1618"/>
      <c r="H36" s="1619">
        <f t="shared" si="0"/>
        <v>0</v>
      </c>
      <c r="I36" s="1249" t="s">
        <v>114</v>
      </c>
      <c r="J36" s="1249">
        <f>みずほ!J36</f>
        <v>101400</v>
      </c>
      <c r="K36" s="1249">
        <f>UFJ!I36</f>
        <v>0</v>
      </c>
      <c r="L36" s="1249">
        <f>paypay!H36</f>
        <v>18</v>
      </c>
      <c r="M36" s="1249"/>
      <c r="N36" s="1620">
        <f t="shared" si="1"/>
        <v>101418</v>
      </c>
      <c r="O36" s="1272"/>
    </row>
    <row r="37" spans="1:15" ht="14" hidden="1">
      <c r="A37" s="1231"/>
      <c r="B37" s="1244">
        <v>45781</v>
      </c>
      <c r="C37" s="1248"/>
      <c r="D37" s="1248"/>
      <c r="E37" s="1618"/>
      <c r="F37" s="1618"/>
      <c r="G37" s="1618"/>
      <c r="H37" s="1619">
        <f t="shared" si="0"/>
        <v>0</v>
      </c>
      <c r="I37" s="1249" t="s">
        <v>114</v>
      </c>
      <c r="J37" s="1249">
        <f>みずほ!J37</f>
        <v>98400</v>
      </c>
      <c r="K37" s="1249">
        <f>UFJ!I37</f>
        <v>0</v>
      </c>
      <c r="L37" s="1249">
        <f>paypay!H37</f>
        <v>1577</v>
      </c>
      <c r="M37" s="1249"/>
      <c r="N37" s="1620">
        <f t="shared" si="1"/>
        <v>99977</v>
      </c>
      <c r="O37" s="1272"/>
    </row>
    <row r="38" spans="1:15" ht="14" hidden="1">
      <c r="A38" s="1231"/>
      <c r="B38" s="1244">
        <v>45782</v>
      </c>
      <c r="C38" s="1248"/>
      <c r="D38" s="1248"/>
      <c r="E38" s="1618"/>
      <c r="F38" s="1618"/>
      <c r="G38" s="1618"/>
      <c r="H38" s="1619">
        <f t="shared" si="0"/>
        <v>0</v>
      </c>
      <c r="I38" s="1249" t="s">
        <v>114</v>
      </c>
      <c r="J38" s="1249">
        <f>みずほ!J38</f>
        <v>96400</v>
      </c>
      <c r="K38" s="1249">
        <f>UFJ!I38</f>
        <v>0</v>
      </c>
      <c r="L38" s="1249">
        <f>paypay!H38</f>
        <v>797</v>
      </c>
      <c r="M38" s="1249"/>
      <c r="N38" s="1620">
        <f t="shared" si="1"/>
        <v>97197</v>
      </c>
      <c r="O38" s="1272"/>
    </row>
    <row r="39" spans="1:15" ht="14" hidden="1">
      <c r="A39" s="1231"/>
      <c r="B39" s="1244">
        <v>45783</v>
      </c>
      <c r="C39" s="1248"/>
      <c r="D39" s="1248"/>
      <c r="E39" s="1618"/>
      <c r="F39" s="1618"/>
      <c r="G39" s="1618"/>
      <c r="H39" s="1619">
        <f t="shared" si="0"/>
        <v>0</v>
      </c>
      <c r="I39" s="1249" t="s">
        <v>114</v>
      </c>
      <c r="J39" s="1249">
        <f>みずほ!J39</f>
        <v>91400</v>
      </c>
      <c r="K39" s="1249">
        <f>UFJ!I39</f>
        <v>0</v>
      </c>
      <c r="L39" s="1249">
        <f>paypay!H39</f>
        <v>3252</v>
      </c>
      <c r="M39" s="1249"/>
      <c r="N39" s="1620">
        <f t="shared" si="1"/>
        <v>94652</v>
      </c>
      <c r="O39" s="1272"/>
    </row>
    <row r="40" spans="1:15" ht="14" hidden="1">
      <c r="A40" s="1231"/>
      <c r="B40" s="1244">
        <v>45784</v>
      </c>
      <c r="C40" s="1248"/>
      <c r="D40" s="1248"/>
      <c r="E40" s="1618"/>
      <c r="F40" s="1618"/>
      <c r="G40" s="1618"/>
      <c r="H40" s="1619">
        <f t="shared" si="0"/>
        <v>0</v>
      </c>
      <c r="I40" s="1249" t="s">
        <v>114</v>
      </c>
      <c r="J40" s="1249">
        <f>みずほ!J40</f>
        <v>80000</v>
      </c>
      <c r="K40" s="1249">
        <f>UFJ!I40</f>
        <v>0</v>
      </c>
      <c r="L40" s="1249">
        <f>paypay!H40</f>
        <v>3252</v>
      </c>
      <c r="M40" s="1249"/>
      <c r="N40" s="1620">
        <f t="shared" si="1"/>
        <v>83252</v>
      </c>
      <c r="O40" s="1272"/>
    </row>
    <row r="41" spans="1:15" ht="14" hidden="1">
      <c r="A41" s="1231"/>
      <c r="B41" s="1244">
        <v>45785</v>
      </c>
      <c r="C41" s="1248"/>
      <c r="D41" s="1248"/>
      <c r="E41" s="1618"/>
      <c r="F41" s="1618"/>
      <c r="G41" s="1618"/>
      <c r="H41" s="1619">
        <f t="shared" si="0"/>
        <v>0</v>
      </c>
      <c r="I41" s="1249" t="s">
        <v>114</v>
      </c>
      <c r="J41" s="1249">
        <f>みずほ!J41</f>
        <v>80000</v>
      </c>
      <c r="K41" s="1249">
        <f>UFJ!I41</f>
        <v>0</v>
      </c>
      <c r="L41" s="1249">
        <f>paypay!H41</f>
        <v>2802</v>
      </c>
      <c r="M41" s="1249"/>
      <c r="N41" s="1620">
        <f t="shared" si="1"/>
        <v>82802</v>
      </c>
      <c r="O41" s="1272"/>
    </row>
    <row r="42" spans="1:15" ht="14" hidden="1">
      <c r="A42" s="1231"/>
      <c r="B42" s="1244">
        <v>45786</v>
      </c>
      <c r="C42" s="1248"/>
      <c r="D42" s="1248"/>
      <c r="E42" s="1618"/>
      <c r="F42" s="1618"/>
      <c r="G42" s="1618"/>
      <c r="H42" s="1619">
        <f t="shared" si="0"/>
        <v>0</v>
      </c>
      <c r="I42" s="1249" t="s">
        <v>114</v>
      </c>
      <c r="J42" s="1249">
        <f>みずほ!J42</f>
        <v>89463</v>
      </c>
      <c r="K42" s="1249">
        <f>UFJ!I42</f>
        <v>0</v>
      </c>
      <c r="L42" s="1249">
        <f>paypay!H42</f>
        <v>1942</v>
      </c>
      <c r="M42" s="1249"/>
      <c r="N42" s="1620">
        <f t="shared" si="1"/>
        <v>91405</v>
      </c>
      <c r="O42" s="1272"/>
    </row>
    <row r="43" spans="1:15" ht="14" hidden="1">
      <c r="A43" s="1231"/>
      <c r="B43" s="1244">
        <v>45787</v>
      </c>
      <c r="C43" s="1248"/>
      <c r="D43" s="1248"/>
      <c r="E43" s="1618"/>
      <c r="F43" s="1618"/>
      <c r="G43" s="1618"/>
      <c r="H43" s="1619">
        <f t="shared" si="0"/>
        <v>0</v>
      </c>
      <c r="I43" s="1249" t="s">
        <v>114</v>
      </c>
      <c r="J43" s="1249">
        <f>みずほ!J43</f>
        <v>89463</v>
      </c>
      <c r="K43" s="1249">
        <f>UFJ!I43</f>
        <v>0</v>
      </c>
      <c r="L43" s="1249">
        <f>paypay!H43</f>
        <v>381</v>
      </c>
      <c r="M43" s="1249"/>
      <c r="N43" s="1620">
        <f t="shared" si="1"/>
        <v>89844</v>
      </c>
      <c r="O43" s="1272"/>
    </row>
    <row r="44" spans="1:15" ht="14" hidden="1">
      <c r="A44" s="1231"/>
      <c r="B44" s="1244">
        <v>45788</v>
      </c>
      <c r="C44" s="1248"/>
      <c r="D44" s="1248"/>
      <c r="E44" s="1618"/>
      <c r="F44" s="1618"/>
      <c r="G44" s="1618"/>
      <c r="H44" s="1619">
        <f t="shared" si="0"/>
        <v>0</v>
      </c>
      <c r="I44" s="1249" t="s">
        <v>114</v>
      </c>
      <c r="J44" s="1249">
        <f>みずほ!J44</f>
        <v>89463</v>
      </c>
      <c r="K44" s="1249">
        <f>UFJ!I44</f>
        <v>57648</v>
      </c>
      <c r="L44" s="1249">
        <f>paypay!H44</f>
        <v>18887</v>
      </c>
      <c r="M44" s="1249"/>
      <c r="N44" s="1620">
        <f t="shared" si="1"/>
        <v>165998</v>
      </c>
      <c r="O44" s="1272"/>
    </row>
    <row r="45" spans="1:15" ht="14" hidden="1">
      <c r="A45" s="1231"/>
      <c r="B45" s="1244">
        <v>45789</v>
      </c>
      <c r="C45" s="1248"/>
      <c r="D45" s="1248"/>
      <c r="E45" s="1618"/>
      <c r="F45" s="1618"/>
      <c r="G45" s="1618"/>
      <c r="H45" s="1619">
        <f t="shared" si="0"/>
        <v>0</v>
      </c>
      <c r="I45" s="1249" t="s">
        <v>114</v>
      </c>
      <c r="J45" s="1249">
        <f>みずほ!J45</f>
        <v>89463</v>
      </c>
      <c r="K45" s="1249">
        <f>UFJ!I45</f>
        <v>47494</v>
      </c>
      <c r="L45" s="1249">
        <f>paypay!H45</f>
        <v>21887</v>
      </c>
      <c r="M45" s="1249"/>
      <c r="N45" s="1620">
        <f t="shared" si="1"/>
        <v>158844</v>
      </c>
      <c r="O45" s="1272"/>
    </row>
    <row r="46" spans="1:15" ht="14" hidden="1">
      <c r="A46" s="1231"/>
      <c r="B46" s="1244">
        <v>45790</v>
      </c>
      <c r="C46" s="1248"/>
      <c r="D46" s="1248"/>
      <c r="E46" s="1618"/>
      <c r="F46" s="1618"/>
      <c r="G46" s="1618"/>
      <c r="H46" s="1619">
        <f t="shared" si="0"/>
        <v>0</v>
      </c>
      <c r="I46" s="1249" t="s">
        <v>114</v>
      </c>
      <c r="J46" s="1249">
        <f>みずほ!J46</f>
        <v>89463</v>
      </c>
      <c r="K46" s="1249">
        <f>UFJ!I46</f>
        <v>47494</v>
      </c>
      <c r="L46" s="1249">
        <f>paypay!H46</f>
        <v>14670</v>
      </c>
      <c r="M46" s="1249"/>
      <c r="N46" s="1620">
        <f t="shared" si="1"/>
        <v>151627</v>
      </c>
      <c r="O46" s="1272"/>
    </row>
    <row r="47" spans="1:15" ht="14" hidden="1">
      <c r="A47" s="1231"/>
      <c r="B47" s="1244">
        <v>45791</v>
      </c>
      <c r="C47" s="1248"/>
      <c r="D47" s="1248"/>
      <c r="E47" s="1618"/>
      <c r="F47" s="1618"/>
      <c r="G47" s="1618"/>
      <c r="H47" s="1619">
        <f t="shared" si="0"/>
        <v>0</v>
      </c>
      <c r="I47" s="1249" t="s">
        <v>114</v>
      </c>
      <c r="J47" s="1249">
        <f>みずほ!J47</f>
        <v>89463</v>
      </c>
      <c r="K47" s="1249">
        <f>UFJ!I47</f>
        <v>47494</v>
      </c>
      <c r="L47" s="1249">
        <f>paypay!H47</f>
        <v>14024</v>
      </c>
      <c r="M47" s="1249"/>
      <c r="N47" s="1620">
        <f t="shared" si="1"/>
        <v>150981</v>
      </c>
      <c r="O47" s="1272"/>
    </row>
    <row r="48" spans="1:15" ht="14" hidden="1">
      <c r="A48" s="1231"/>
      <c r="B48" s="1244">
        <v>45792</v>
      </c>
      <c r="C48" s="1248"/>
      <c r="D48" s="1248"/>
      <c r="E48" s="1618"/>
      <c r="F48" s="1618"/>
      <c r="G48" s="1618"/>
      <c r="H48" s="1619">
        <f t="shared" si="0"/>
        <v>0</v>
      </c>
      <c r="I48" s="1249" t="s">
        <v>114</v>
      </c>
      <c r="J48" s="1249">
        <f>みずほ!J48</f>
        <v>148465</v>
      </c>
      <c r="K48" s="1249">
        <f>UFJ!I48</f>
        <v>47494</v>
      </c>
      <c r="L48" s="1249">
        <f>paypay!H48</f>
        <v>12424</v>
      </c>
      <c r="M48" s="1249"/>
      <c r="N48" s="1620">
        <f t="shared" si="1"/>
        <v>208383</v>
      </c>
      <c r="O48" s="1272"/>
    </row>
    <row r="49" spans="1:15" ht="14" hidden="1">
      <c r="A49" s="1231"/>
      <c r="B49" s="1244">
        <v>45793</v>
      </c>
      <c r="C49" s="1248"/>
      <c r="D49" s="1248"/>
      <c r="E49" s="1618"/>
      <c r="F49" s="1618"/>
      <c r="G49" s="1618"/>
      <c r="H49" s="1619">
        <f t="shared" si="0"/>
        <v>0</v>
      </c>
      <c r="I49" s="1249" t="s">
        <v>114</v>
      </c>
      <c r="J49" s="1249">
        <f>みずほ!J49</f>
        <v>148465</v>
      </c>
      <c r="K49" s="1249">
        <f>UFJ!I49</f>
        <v>47494</v>
      </c>
      <c r="L49" s="1249">
        <f>paypay!H49</f>
        <v>8642</v>
      </c>
      <c r="M49" s="1249"/>
      <c r="N49" s="1620">
        <f t="shared" si="1"/>
        <v>204601</v>
      </c>
      <c r="O49" s="1272"/>
    </row>
    <row r="50" spans="1:15" ht="14" hidden="1">
      <c r="A50" s="1231"/>
      <c r="B50" s="1244">
        <v>45794</v>
      </c>
      <c r="C50" s="1248"/>
      <c r="D50" s="1248"/>
      <c r="E50" s="1618"/>
      <c r="F50" s="1618"/>
      <c r="G50" s="1618"/>
      <c r="H50" s="1619">
        <f t="shared" si="0"/>
        <v>0</v>
      </c>
      <c r="I50" s="1249" t="s">
        <v>114</v>
      </c>
      <c r="J50" s="1249">
        <f>みずほ!J50</f>
        <v>148465</v>
      </c>
      <c r="K50" s="1249">
        <f>UFJ!I50</f>
        <v>47494</v>
      </c>
      <c r="L50" s="1249">
        <f>paypay!H50</f>
        <v>4626</v>
      </c>
      <c r="M50" s="1249"/>
      <c r="N50" s="1620">
        <f t="shared" si="1"/>
        <v>200585</v>
      </c>
      <c r="O50" s="1272"/>
    </row>
    <row r="51" spans="1:15" ht="14" hidden="1">
      <c r="A51" s="1231"/>
      <c r="B51" s="1244">
        <v>45795</v>
      </c>
      <c r="C51" s="1248"/>
      <c r="D51" s="1248"/>
      <c r="E51" s="1618"/>
      <c r="F51" s="1618"/>
      <c r="G51" s="1618"/>
      <c r="H51" s="1619">
        <f t="shared" si="0"/>
        <v>0</v>
      </c>
      <c r="I51" s="1249" t="s">
        <v>114</v>
      </c>
      <c r="J51" s="1249">
        <f>みずほ!J51</f>
        <v>160465</v>
      </c>
      <c r="K51" s="1249">
        <f>UFJ!I51</f>
        <v>47494</v>
      </c>
      <c r="L51" s="1249">
        <f>paypay!H51</f>
        <v>3741</v>
      </c>
      <c r="M51" s="1249"/>
      <c r="N51" s="1620">
        <f t="shared" si="1"/>
        <v>211700</v>
      </c>
      <c r="O51" s="1272"/>
    </row>
    <row r="52" spans="1:15" ht="14" hidden="1">
      <c r="A52" s="1231"/>
      <c r="B52" s="1244">
        <v>45796</v>
      </c>
      <c r="C52" s="1248"/>
      <c r="D52" s="1248"/>
      <c r="E52" s="1618"/>
      <c r="F52" s="1618"/>
      <c r="G52" s="1618"/>
      <c r="H52" s="1619">
        <f t="shared" si="0"/>
        <v>0</v>
      </c>
      <c r="I52" s="1249" t="s">
        <v>114</v>
      </c>
      <c r="J52" s="1249">
        <f>みずほ!J52</f>
        <v>160465</v>
      </c>
      <c r="K52" s="1249">
        <f>UFJ!I52</f>
        <v>47494</v>
      </c>
      <c r="L52" s="1249">
        <f>paypay!H52</f>
        <v>2302</v>
      </c>
      <c r="M52" s="1249"/>
      <c r="N52" s="1620">
        <f t="shared" si="1"/>
        <v>210261</v>
      </c>
      <c r="O52" s="1272"/>
    </row>
    <row r="53" spans="1:15" ht="14" hidden="1">
      <c r="A53" s="1231"/>
      <c r="B53" s="1244">
        <v>45797</v>
      </c>
      <c r="C53" s="1248"/>
      <c r="D53" s="1248"/>
      <c r="E53" s="1618"/>
      <c r="F53" s="1618"/>
      <c r="G53" s="1618"/>
      <c r="H53" s="1619">
        <f t="shared" si="0"/>
        <v>0</v>
      </c>
      <c r="I53" s="1249" t="s">
        <v>114</v>
      </c>
      <c r="J53" s="1249">
        <f>みずほ!J53</f>
        <v>160465</v>
      </c>
      <c r="K53" s="1249">
        <f>UFJ!I53</f>
        <v>47494</v>
      </c>
      <c r="L53" s="1249">
        <f>paypay!H53</f>
        <v>754</v>
      </c>
      <c r="M53" s="1249"/>
      <c r="N53" s="1620">
        <f t="shared" si="1"/>
        <v>208713</v>
      </c>
      <c r="O53" s="1272"/>
    </row>
    <row r="54" spans="1:15" ht="14" hidden="1">
      <c r="A54" s="1231"/>
      <c r="B54" s="1244">
        <v>45798</v>
      </c>
      <c r="C54" s="1248"/>
      <c r="D54" s="1248"/>
      <c r="E54" s="1618"/>
      <c r="F54" s="1618"/>
      <c r="G54" s="1618"/>
      <c r="H54" s="1619">
        <f t="shared" si="0"/>
        <v>0</v>
      </c>
      <c r="I54" s="1249" t="s">
        <v>114</v>
      </c>
      <c r="J54" s="1249">
        <f>みずほ!J54</f>
        <v>160465</v>
      </c>
      <c r="K54" s="1249">
        <f>UFJ!I54</f>
        <v>47494</v>
      </c>
      <c r="L54" s="1249">
        <f>paypay!H54</f>
        <v>754</v>
      </c>
      <c r="M54" s="1249"/>
      <c r="N54" s="1620">
        <f t="shared" si="1"/>
        <v>208713</v>
      </c>
      <c r="O54" s="1272"/>
    </row>
    <row r="55" spans="1:15" ht="14" hidden="1">
      <c r="A55" s="1231"/>
      <c r="B55" s="1244">
        <v>45799</v>
      </c>
      <c r="C55" s="1248"/>
      <c r="D55" s="1248"/>
      <c r="E55" s="1618"/>
      <c r="F55" s="1618"/>
      <c r="G55" s="1618"/>
      <c r="H55" s="1619">
        <f t="shared" si="0"/>
        <v>0</v>
      </c>
      <c r="I55" s="1249" t="s">
        <v>114</v>
      </c>
      <c r="J55" s="1249">
        <f>みずほ!J55</f>
        <v>160465</v>
      </c>
      <c r="K55" s="1249">
        <f>UFJ!I55</f>
        <v>47494</v>
      </c>
      <c r="L55" s="1249">
        <f>paypay!H55</f>
        <v>90</v>
      </c>
      <c r="M55" s="1249"/>
      <c r="N55" s="1620">
        <f t="shared" si="1"/>
        <v>208049</v>
      </c>
      <c r="O55" s="1272"/>
    </row>
    <row r="56" spans="1:15" ht="14" hidden="1">
      <c r="A56" s="1231"/>
      <c r="B56" s="1244">
        <v>45800</v>
      </c>
      <c r="C56" s="1248"/>
      <c r="D56" s="1248"/>
      <c r="E56" s="1618"/>
      <c r="F56" s="1618"/>
      <c r="G56" s="1618"/>
      <c r="H56" s="1619">
        <f t="shared" si="0"/>
        <v>0</v>
      </c>
      <c r="I56" s="1249" t="s">
        <v>114</v>
      </c>
      <c r="J56" s="1249">
        <f>みずほ!J56</f>
        <v>112099</v>
      </c>
      <c r="K56" s="1249">
        <f>UFJ!I56</f>
        <v>340275</v>
      </c>
      <c r="L56" s="1249">
        <f>paypay!H56</f>
        <v>90</v>
      </c>
      <c r="M56" s="1249"/>
      <c r="N56" s="1620">
        <f t="shared" si="1"/>
        <v>452464</v>
      </c>
      <c r="O56" s="1272"/>
    </row>
    <row r="57" spans="1:15" ht="14" hidden="1">
      <c r="A57" s="1231"/>
      <c r="B57" s="1244">
        <v>45801</v>
      </c>
      <c r="C57" s="1248"/>
      <c r="D57" s="1248"/>
      <c r="E57" s="1618"/>
      <c r="F57" s="1618"/>
      <c r="G57" s="1618"/>
      <c r="H57" s="1619">
        <f t="shared" si="0"/>
        <v>0</v>
      </c>
      <c r="I57" s="1249" t="s">
        <v>114</v>
      </c>
      <c r="J57" s="1249">
        <f>みずほ!J57</f>
        <v>110000</v>
      </c>
      <c r="K57" s="1249">
        <f>UFJ!I57</f>
        <v>340275</v>
      </c>
      <c r="L57" s="1249">
        <f>paypay!H57</f>
        <v>1239</v>
      </c>
      <c r="M57" s="1249"/>
      <c r="N57" s="1620">
        <f t="shared" si="1"/>
        <v>451514</v>
      </c>
      <c r="O57" s="1272"/>
    </row>
    <row r="58" spans="1:15" ht="14" hidden="1">
      <c r="A58" s="1231"/>
      <c r="B58" s="1244">
        <v>45802</v>
      </c>
      <c r="C58" s="1248"/>
      <c r="D58" s="1248"/>
      <c r="E58" s="1618"/>
      <c r="F58" s="1618"/>
      <c r="G58" s="1618"/>
      <c r="H58" s="1619">
        <f t="shared" si="0"/>
        <v>0</v>
      </c>
      <c r="I58" s="1249" t="s">
        <v>114</v>
      </c>
      <c r="J58" s="1249">
        <f>みずほ!J58</f>
        <v>100000</v>
      </c>
      <c r="K58" s="1249">
        <f>UFJ!I58</f>
        <v>340275</v>
      </c>
      <c r="L58" s="1249">
        <f>paypay!H58</f>
        <v>7486</v>
      </c>
      <c r="M58" s="1249"/>
      <c r="N58" s="1620">
        <f t="shared" si="1"/>
        <v>447761</v>
      </c>
      <c r="O58" s="1272"/>
    </row>
    <row r="59" spans="1:15" ht="14" hidden="1">
      <c r="A59" s="1231"/>
      <c r="B59" s="1244">
        <v>45803</v>
      </c>
      <c r="C59" s="1248"/>
      <c r="D59" s="1248"/>
      <c r="E59" s="1618"/>
      <c r="F59" s="1618"/>
      <c r="G59" s="1618"/>
      <c r="H59" s="1619">
        <f t="shared" si="0"/>
        <v>0</v>
      </c>
      <c r="I59" s="1249" t="s">
        <v>114</v>
      </c>
      <c r="J59" s="1249">
        <f>みずほ!J59</f>
        <v>100000</v>
      </c>
      <c r="K59" s="1249">
        <f>UFJ!I59</f>
        <v>340275</v>
      </c>
      <c r="L59" s="1249">
        <f>paypay!H59</f>
        <v>6606</v>
      </c>
      <c r="M59" s="1249"/>
      <c r="N59" s="1620">
        <f t="shared" si="1"/>
        <v>446881</v>
      </c>
      <c r="O59" s="1272"/>
    </row>
    <row r="60" spans="1:15" ht="14" hidden="1">
      <c r="A60" s="1231"/>
      <c r="B60" s="1244">
        <v>45804</v>
      </c>
      <c r="C60" s="1248"/>
      <c r="D60" s="1248"/>
      <c r="E60" s="1618"/>
      <c r="F60" s="1618"/>
      <c r="G60" s="1618"/>
      <c r="H60" s="1619">
        <f t="shared" si="0"/>
        <v>0</v>
      </c>
      <c r="I60" s="1249" t="s">
        <v>114</v>
      </c>
      <c r="J60" s="1249">
        <f>みずほ!J60</f>
        <v>100000</v>
      </c>
      <c r="K60" s="1249">
        <f>UFJ!I60</f>
        <v>53275</v>
      </c>
      <c r="L60" s="1249">
        <f>paypay!H60</f>
        <v>3163</v>
      </c>
      <c r="M60" s="1249"/>
      <c r="N60" s="1620">
        <f t="shared" si="1"/>
        <v>156438</v>
      </c>
      <c r="O60" s="1272"/>
    </row>
    <row r="61" spans="1:15" ht="14" hidden="1">
      <c r="A61" s="1231"/>
      <c r="B61" s="1244">
        <v>45805</v>
      </c>
      <c r="C61" s="1248"/>
      <c r="D61" s="1248"/>
      <c r="E61" s="1618"/>
      <c r="F61" s="1618"/>
      <c r="G61" s="1618"/>
      <c r="H61" s="1619">
        <f t="shared" si="0"/>
        <v>0</v>
      </c>
      <c r="I61" s="1249" t="s">
        <v>114</v>
      </c>
      <c r="J61" s="1249">
        <f>みずほ!J61</f>
        <v>120380</v>
      </c>
      <c r="K61" s="1249">
        <f>UFJ!I61</f>
        <v>53275</v>
      </c>
      <c r="L61" s="1249">
        <f>paypay!H61</f>
        <v>870</v>
      </c>
      <c r="M61" s="1249"/>
      <c r="N61" s="1620">
        <f t="shared" si="1"/>
        <v>174525</v>
      </c>
      <c r="O61" s="1272"/>
    </row>
    <row r="62" spans="1:15" ht="14" hidden="1">
      <c r="A62" s="1231"/>
      <c r="B62" s="1244">
        <v>45806</v>
      </c>
      <c r="C62" s="1248"/>
      <c r="D62" s="1248"/>
      <c r="E62" s="1618"/>
      <c r="F62" s="1618"/>
      <c r="G62" s="1618"/>
      <c r="H62" s="1619">
        <f t="shared" si="0"/>
        <v>0</v>
      </c>
      <c r="I62" s="1249" t="s">
        <v>114</v>
      </c>
      <c r="J62" s="1249">
        <f>みずほ!J62</f>
        <v>120380</v>
      </c>
      <c r="K62" s="1249">
        <f>UFJ!I62</f>
        <v>53275</v>
      </c>
      <c r="L62" s="1249">
        <f>paypay!H62</f>
        <v>870</v>
      </c>
      <c r="M62" s="1249"/>
      <c r="N62" s="1620">
        <f t="shared" si="1"/>
        <v>174525</v>
      </c>
      <c r="O62" s="1272"/>
    </row>
    <row r="63" spans="1:15" ht="14" hidden="1">
      <c r="A63" s="1231"/>
      <c r="B63" s="1244">
        <v>45807</v>
      </c>
      <c r="C63" s="1248"/>
      <c r="D63" s="1248"/>
      <c r="E63" s="1618"/>
      <c r="F63" s="1618"/>
      <c r="G63" s="1618"/>
      <c r="H63" s="1619">
        <f t="shared" si="0"/>
        <v>0</v>
      </c>
      <c r="I63" s="1249" t="s">
        <v>114</v>
      </c>
      <c r="J63" s="1249">
        <f>みずほ!J63</f>
        <v>110380</v>
      </c>
      <c r="K63" s="1249">
        <f>UFJ!I63</f>
        <v>53275</v>
      </c>
      <c r="L63" s="1249">
        <f>paypay!H63</f>
        <v>10427</v>
      </c>
      <c r="M63" s="1249"/>
      <c r="N63" s="1620">
        <f t="shared" si="1"/>
        <v>174082</v>
      </c>
      <c r="O63" s="1272"/>
    </row>
    <row r="64" spans="1:15" ht="14" hidden="1">
      <c r="A64" s="1231"/>
      <c r="B64" s="1259">
        <v>45808</v>
      </c>
      <c r="C64" s="1263"/>
      <c r="D64" s="1263"/>
      <c r="E64" s="1622"/>
      <c r="F64" s="1622"/>
      <c r="G64" s="1622"/>
      <c r="H64" s="1623">
        <f t="shared" si="0"/>
        <v>0</v>
      </c>
      <c r="I64" s="1264" t="s">
        <v>114</v>
      </c>
      <c r="J64" s="1264">
        <f>みずほ!J64</f>
        <v>110380</v>
      </c>
      <c r="K64" s="1264">
        <f>UFJ!I64</f>
        <v>53275</v>
      </c>
      <c r="L64" s="1264">
        <f>paypay!H64</f>
        <v>2276</v>
      </c>
      <c r="M64" s="1264"/>
      <c r="N64" s="1624">
        <f t="shared" si="1"/>
        <v>165931</v>
      </c>
      <c r="O64" s="1272"/>
    </row>
    <row r="65" spans="1:15" ht="14" hidden="1">
      <c r="A65" s="1231"/>
      <c r="B65" s="1244">
        <v>45809</v>
      </c>
      <c r="C65" s="1248"/>
      <c r="D65" s="1248"/>
      <c r="E65" s="1618"/>
      <c r="F65" s="1618"/>
      <c r="G65" s="1618"/>
      <c r="H65" s="1619">
        <f t="shared" si="0"/>
        <v>0</v>
      </c>
      <c r="I65" s="1249" t="s">
        <v>114</v>
      </c>
      <c r="J65" s="1249">
        <f>みずほ!J65</f>
        <v>340380</v>
      </c>
      <c r="K65" s="1249">
        <f>UFJ!I65</f>
        <v>53275</v>
      </c>
      <c r="L65" s="1249">
        <f>paypay!H65</f>
        <v>2276</v>
      </c>
      <c r="M65" s="1249"/>
      <c r="N65" s="1620">
        <f t="shared" si="1"/>
        <v>395931</v>
      </c>
      <c r="O65" s="1272"/>
    </row>
    <row r="66" spans="1:15" ht="14" hidden="1">
      <c r="A66" s="1231"/>
      <c r="B66" s="1244">
        <v>45810</v>
      </c>
      <c r="C66" s="1248"/>
      <c r="D66" s="1248"/>
      <c r="E66" s="1618"/>
      <c r="F66" s="1618"/>
      <c r="G66" s="1618"/>
      <c r="H66" s="1619">
        <f t="shared" si="0"/>
        <v>0</v>
      </c>
      <c r="I66" s="1249" t="s">
        <v>114</v>
      </c>
      <c r="J66" s="1249">
        <f>みずほ!J66</f>
        <v>340380</v>
      </c>
      <c r="K66" s="1249">
        <f>UFJ!I66</f>
        <v>53275</v>
      </c>
      <c r="L66" s="1249">
        <f>paypay!H66</f>
        <v>2276</v>
      </c>
      <c r="M66" s="1249"/>
      <c r="N66" s="1620">
        <f t="shared" si="1"/>
        <v>395931</v>
      </c>
      <c r="O66" s="1272"/>
    </row>
    <row r="67" spans="1:15" ht="14" hidden="1">
      <c r="A67" s="1231"/>
      <c r="B67" s="1244">
        <v>45811</v>
      </c>
      <c r="C67" s="1248"/>
      <c r="D67" s="1248"/>
      <c r="E67" s="1618"/>
      <c r="F67" s="1618"/>
      <c r="G67" s="1618"/>
      <c r="H67" s="1619">
        <f t="shared" si="0"/>
        <v>0</v>
      </c>
      <c r="I67" s="1249" t="s">
        <v>114</v>
      </c>
      <c r="J67" s="1249">
        <f>みずほ!J67</f>
        <v>140270</v>
      </c>
      <c r="K67" s="1249">
        <f>UFJ!I67</f>
        <v>253275</v>
      </c>
      <c r="L67" s="1249">
        <f>paypay!H67</f>
        <v>2276</v>
      </c>
      <c r="M67" s="1249"/>
      <c r="N67" s="1620">
        <f t="shared" si="1"/>
        <v>395821</v>
      </c>
      <c r="O67" s="1272"/>
    </row>
    <row r="68" spans="1:15" ht="14" hidden="1">
      <c r="A68" s="1231"/>
      <c r="B68" s="1244">
        <v>45812</v>
      </c>
      <c r="C68" s="1248"/>
      <c r="D68" s="1248"/>
      <c r="E68" s="1618"/>
      <c r="F68" s="1618"/>
      <c r="G68" s="1618"/>
      <c r="H68" s="1619">
        <f t="shared" si="0"/>
        <v>0</v>
      </c>
      <c r="I68" s="1249" t="s">
        <v>114</v>
      </c>
      <c r="J68" s="1249">
        <f>みずほ!J68</f>
        <v>140270</v>
      </c>
      <c r="K68" s="1249">
        <f>UFJ!I68</f>
        <v>253275</v>
      </c>
      <c r="L68" s="1249">
        <f>paypay!H68</f>
        <v>1972</v>
      </c>
      <c r="M68" s="1249"/>
      <c r="N68" s="1620">
        <f t="shared" si="1"/>
        <v>395517</v>
      </c>
      <c r="O68" s="1272"/>
    </row>
    <row r="69" spans="1:15" ht="14" hidden="1">
      <c r="A69" s="1231"/>
      <c r="B69" s="1244">
        <v>45813</v>
      </c>
      <c r="C69" s="1248"/>
      <c r="D69" s="1248"/>
      <c r="E69" s="1618"/>
      <c r="F69" s="1618"/>
      <c r="G69" s="1618"/>
      <c r="H69" s="1619">
        <f t="shared" si="0"/>
        <v>0</v>
      </c>
      <c r="I69" s="1249" t="s">
        <v>114</v>
      </c>
      <c r="J69" s="1249">
        <f>みずほ!J69</f>
        <v>128870</v>
      </c>
      <c r="K69" s="1249">
        <f>UFJ!I69</f>
        <v>253275</v>
      </c>
      <c r="L69" s="1249">
        <f>paypay!H69</f>
        <v>1142</v>
      </c>
      <c r="M69" s="1249"/>
      <c r="N69" s="1620">
        <f t="shared" si="1"/>
        <v>383287</v>
      </c>
      <c r="O69" s="1272"/>
    </row>
    <row r="70" spans="1:15" ht="14" hidden="1">
      <c r="A70" s="1231"/>
      <c r="B70" s="1244">
        <v>45814</v>
      </c>
      <c r="C70" s="1248"/>
      <c r="D70" s="1248"/>
      <c r="E70" s="1618"/>
      <c r="F70" s="1618"/>
      <c r="G70" s="1618"/>
      <c r="H70" s="1619">
        <f t="shared" si="0"/>
        <v>0</v>
      </c>
      <c r="I70" s="1249" t="s">
        <v>114</v>
      </c>
      <c r="J70" s="1249">
        <f>みずほ!J70</f>
        <v>128870</v>
      </c>
      <c r="K70" s="1249">
        <f>UFJ!I70</f>
        <v>253275</v>
      </c>
      <c r="L70" s="1249">
        <f>paypay!H70</f>
        <v>1142</v>
      </c>
      <c r="M70" s="1249"/>
      <c r="N70" s="1620">
        <f t="shared" si="1"/>
        <v>383287</v>
      </c>
      <c r="O70" s="1272"/>
    </row>
    <row r="71" spans="1:15" ht="14" hidden="1">
      <c r="A71" s="1231"/>
      <c r="B71" s="1244">
        <v>45815</v>
      </c>
      <c r="C71" s="1248"/>
      <c r="D71" s="1248"/>
      <c r="E71" s="1618"/>
      <c r="F71" s="1618"/>
      <c r="G71" s="1618"/>
      <c r="H71" s="1619">
        <f t="shared" si="0"/>
        <v>0</v>
      </c>
      <c r="I71" s="1249" t="s">
        <v>114</v>
      </c>
      <c r="J71" s="1249">
        <f>みずほ!J71</f>
        <v>128870</v>
      </c>
      <c r="K71" s="1249">
        <f>UFJ!I71</f>
        <v>253275</v>
      </c>
      <c r="L71" s="1249">
        <f>paypay!H71</f>
        <v>20674</v>
      </c>
      <c r="M71" s="1249"/>
      <c r="N71" s="1620">
        <f t="shared" si="1"/>
        <v>402819</v>
      </c>
      <c r="O71" s="1272"/>
    </row>
    <row r="72" spans="1:15" ht="14" hidden="1">
      <c r="A72" s="1231"/>
      <c r="B72" s="1244">
        <v>45816</v>
      </c>
      <c r="C72" s="1248"/>
      <c r="D72" s="1248"/>
      <c r="E72" s="1618"/>
      <c r="F72" s="1618"/>
      <c r="G72" s="1618"/>
      <c r="H72" s="1619">
        <f t="shared" si="0"/>
        <v>0</v>
      </c>
      <c r="I72" s="1249" t="s">
        <v>114</v>
      </c>
      <c r="J72" s="1249">
        <f>みずほ!J72</f>
        <v>128870</v>
      </c>
      <c r="K72" s="1249">
        <f>UFJ!I72</f>
        <v>253275</v>
      </c>
      <c r="L72" s="1249">
        <f>paypay!H72</f>
        <v>11858</v>
      </c>
      <c r="M72" s="1249"/>
      <c r="N72" s="1620">
        <f t="shared" si="1"/>
        <v>394003</v>
      </c>
      <c r="O72" s="1272"/>
    </row>
    <row r="73" spans="1:15" ht="14" hidden="1">
      <c r="A73" s="1231"/>
      <c r="B73" s="1244">
        <v>45817</v>
      </c>
      <c r="C73" s="1248"/>
      <c r="D73" s="1248"/>
      <c r="E73" s="1618"/>
      <c r="F73" s="1618"/>
      <c r="G73" s="1618"/>
      <c r="H73" s="1619">
        <f t="shared" si="0"/>
        <v>0</v>
      </c>
      <c r="I73" s="1249" t="s">
        <v>114</v>
      </c>
      <c r="J73" s="1249">
        <f>みずほ!J73</f>
        <v>128870</v>
      </c>
      <c r="K73" s="1249">
        <f>UFJ!I73</f>
        <v>253275</v>
      </c>
      <c r="L73" s="1249">
        <f>paypay!H73</f>
        <v>11081</v>
      </c>
      <c r="M73" s="1249"/>
      <c r="N73" s="1620">
        <f t="shared" si="1"/>
        <v>393226</v>
      </c>
      <c r="O73" s="1272"/>
    </row>
    <row r="74" spans="1:15" ht="14" hidden="1">
      <c r="A74" s="1231"/>
      <c r="B74" s="1244">
        <v>45818</v>
      </c>
      <c r="C74" s="1248"/>
      <c r="D74" s="1248"/>
      <c r="E74" s="1618"/>
      <c r="F74" s="1618"/>
      <c r="G74" s="1618"/>
      <c r="H74" s="1619">
        <f t="shared" si="0"/>
        <v>0</v>
      </c>
      <c r="I74" s="1249" t="s">
        <v>114</v>
      </c>
      <c r="J74" s="1249">
        <f>みずほ!J74</f>
        <v>128870</v>
      </c>
      <c r="K74" s="1249">
        <f>UFJ!I74</f>
        <v>253275</v>
      </c>
      <c r="L74" s="1249">
        <f>paypay!H74</f>
        <v>9823</v>
      </c>
      <c r="M74" s="1249"/>
      <c r="N74" s="1620">
        <f t="shared" si="1"/>
        <v>391968</v>
      </c>
      <c r="O74" s="1272"/>
    </row>
    <row r="75" spans="1:15" ht="14" hidden="1">
      <c r="A75" s="1231"/>
      <c r="B75" s="1244">
        <v>45819</v>
      </c>
      <c r="C75" s="1248"/>
      <c r="D75" s="1248"/>
      <c r="E75" s="1618"/>
      <c r="F75" s="1618"/>
      <c r="G75" s="1618"/>
      <c r="H75" s="1619">
        <f t="shared" si="0"/>
        <v>0</v>
      </c>
      <c r="I75" s="1249" t="s">
        <v>114</v>
      </c>
      <c r="J75" s="1249">
        <f>みずほ!J75</f>
        <v>128870</v>
      </c>
      <c r="K75" s="1249">
        <f>UFJ!I75</f>
        <v>253275</v>
      </c>
      <c r="L75" s="1249">
        <f>paypay!H75</f>
        <v>8593</v>
      </c>
      <c r="M75" s="1249"/>
      <c r="N75" s="1620">
        <f t="shared" si="1"/>
        <v>390738</v>
      </c>
      <c r="O75" s="1272"/>
    </row>
    <row r="76" spans="1:15" ht="14" hidden="1">
      <c r="A76" s="1231"/>
      <c r="B76" s="1244">
        <v>45820</v>
      </c>
      <c r="C76" s="1248"/>
      <c r="D76" s="1248"/>
      <c r="E76" s="1618"/>
      <c r="F76" s="1618"/>
      <c r="G76" s="1618"/>
      <c r="H76" s="1619">
        <f t="shared" si="0"/>
        <v>0</v>
      </c>
      <c r="I76" s="1249" t="s">
        <v>114</v>
      </c>
      <c r="J76" s="1249">
        <f>みずほ!J76</f>
        <v>128870</v>
      </c>
      <c r="K76" s="1249">
        <f>UFJ!I76</f>
        <v>253275</v>
      </c>
      <c r="L76" s="1249">
        <f>paypay!H76</f>
        <v>7589</v>
      </c>
      <c r="M76" s="1249"/>
      <c r="N76" s="1620">
        <f t="shared" si="1"/>
        <v>389734</v>
      </c>
      <c r="O76" s="1272"/>
    </row>
    <row r="77" spans="1:15" ht="14" hidden="1">
      <c r="A77" s="1231"/>
      <c r="B77" s="1244">
        <v>45821</v>
      </c>
      <c r="C77" s="1248"/>
      <c r="D77" s="1248"/>
      <c r="E77" s="1618"/>
      <c r="F77" s="1618"/>
      <c r="G77" s="1618"/>
      <c r="H77" s="1619">
        <f t="shared" si="0"/>
        <v>0</v>
      </c>
      <c r="I77" s="1249" t="s">
        <v>114</v>
      </c>
      <c r="J77" s="1249">
        <f>みずほ!J77</f>
        <v>128870</v>
      </c>
      <c r="K77" s="1249">
        <f>UFJ!I77</f>
        <v>253275</v>
      </c>
      <c r="L77" s="1249">
        <f>paypay!H77</f>
        <v>7432</v>
      </c>
      <c r="M77" s="1249"/>
      <c r="N77" s="1620">
        <f t="shared" si="1"/>
        <v>389577</v>
      </c>
      <c r="O77" s="1272"/>
    </row>
    <row r="78" spans="1:15" ht="14" hidden="1">
      <c r="A78" s="1231"/>
      <c r="B78" s="1244">
        <v>45822</v>
      </c>
      <c r="C78" s="1248"/>
      <c r="D78" s="1248"/>
      <c r="E78" s="1618"/>
      <c r="F78" s="1618"/>
      <c r="G78" s="1618"/>
      <c r="H78" s="1619">
        <f t="shared" si="0"/>
        <v>0</v>
      </c>
      <c r="I78" s="1249" t="s">
        <v>114</v>
      </c>
      <c r="J78" s="1249">
        <f>みずほ!J78</f>
        <v>128870</v>
      </c>
      <c r="K78" s="1249">
        <f>UFJ!I78</f>
        <v>253275</v>
      </c>
      <c r="L78" s="1249">
        <f>paypay!H78</f>
        <v>7432</v>
      </c>
      <c r="M78" s="1249"/>
      <c r="N78" s="1620">
        <f t="shared" si="1"/>
        <v>389577</v>
      </c>
      <c r="O78" s="1272"/>
    </row>
    <row r="79" spans="1:15" ht="14" hidden="1">
      <c r="A79" s="1231"/>
      <c r="B79" s="1244">
        <v>45823</v>
      </c>
      <c r="C79" s="1248"/>
      <c r="D79" s="1248"/>
      <c r="E79" s="1618"/>
      <c r="F79" s="1618"/>
      <c r="G79" s="1618"/>
      <c r="H79" s="1619">
        <f t="shared" si="0"/>
        <v>0</v>
      </c>
      <c r="I79" s="1249" t="s">
        <v>114</v>
      </c>
      <c r="J79" s="1249">
        <f>みずほ!J79</f>
        <v>128870</v>
      </c>
      <c r="K79" s="1249">
        <f>UFJ!I79</f>
        <v>253275</v>
      </c>
      <c r="L79" s="1249">
        <f>paypay!H79</f>
        <v>4985</v>
      </c>
      <c r="M79" s="1249"/>
      <c r="N79" s="1620">
        <f t="shared" si="1"/>
        <v>387130</v>
      </c>
      <c r="O79" s="1272"/>
    </row>
    <row r="80" spans="1:15" ht="14" hidden="1">
      <c r="A80" s="1231"/>
      <c r="B80" s="1244">
        <v>45824</v>
      </c>
      <c r="C80" s="1248"/>
      <c r="D80" s="1248"/>
      <c r="E80" s="1618"/>
      <c r="F80" s="1618"/>
      <c r="G80" s="1618"/>
      <c r="H80" s="1619">
        <f t="shared" si="0"/>
        <v>0</v>
      </c>
      <c r="I80" s="1249" t="s">
        <v>114</v>
      </c>
      <c r="J80" s="1249">
        <f>みずほ!J80</f>
        <v>128870</v>
      </c>
      <c r="K80" s="1249">
        <f>UFJ!I80</f>
        <v>253275</v>
      </c>
      <c r="L80" s="1249">
        <f>paypay!H80</f>
        <v>3946</v>
      </c>
      <c r="M80" s="1249"/>
      <c r="N80" s="1620">
        <f t="shared" si="1"/>
        <v>386091</v>
      </c>
      <c r="O80" s="1272"/>
    </row>
    <row r="81" spans="1:15" ht="14" hidden="1">
      <c r="A81" s="1231"/>
      <c r="B81" s="1244">
        <v>45825</v>
      </c>
      <c r="C81" s="1248"/>
      <c r="D81" s="1248"/>
      <c r="E81" s="1618"/>
      <c r="F81" s="1618"/>
      <c r="G81" s="1618"/>
      <c r="H81" s="1619">
        <f t="shared" si="0"/>
        <v>0</v>
      </c>
      <c r="I81" s="1249" t="s">
        <v>114</v>
      </c>
      <c r="J81" s="1249">
        <f>みずほ!J81</f>
        <v>128870</v>
      </c>
      <c r="K81" s="1249">
        <f>UFJ!I81</f>
        <v>251275</v>
      </c>
      <c r="L81" s="1249">
        <f>paypay!H81</f>
        <v>3902</v>
      </c>
      <c r="M81" s="1249"/>
      <c r="N81" s="1620">
        <f t="shared" si="1"/>
        <v>384047</v>
      </c>
      <c r="O81" s="1272"/>
    </row>
    <row r="82" spans="1:15" ht="14" hidden="1">
      <c r="A82" s="1231"/>
      <c r="B82" s="1244">
        <v>45826</v>
      </c>
      <c r="C82" s="1248"/>
      <c r="D82" s="1248"/>
      <c r="E82" s="1618"/>
      <c r="F82" s="1618"/>
      <c r="G82" s="1618"/>
      <c r="H82" s="1619">
        <f t="shared" si="0"/>
        <v>0</v>
      </c>
      <c r="I82" s="1249" t="s">
        <v>114</v>
      </c>
      <c r="J82" s="1249">
        <f>みずほ!J82</f>
        <v>128870</v>
      </c>
      <c r="K82" s="1249">
        <f>UFJ!I82</f>
        <v>251275</v>
      </c>
      <c r="L82" s="1249">
        <f>paypay!H82</f>
        <v>3589</v>
      </c>
      <c r="M82" s="1249"/>
      <c r="N82" s="1620">
        <f t="shared" si="1"/>
        <v>383734</v>
      </c>
      <c r="O82" s="1272"/>
    </row>
    <row r="83" spans="1:15" ht="14" hidden="1">
      <c r="A83" s="1231"/>
      <c r="B83" s="1244">
        <v>45827</v>
      </c>
      <c r="C83" s="1248"/>
      <c r="D83" s="1248"/>
      <c r="E83" s="1618"/>
      <c r="F83" s="1618"/>
      <c r="G83" s="1618"/>
      <c r="H83" s="1619">
        <f t="shared" si="0"/>
        <v>0</v>
      </c>
      <c r="I83" s="1249" t="s">
        <v>114</v>
      </c>
      <c r="J83" s="1249">
        <f>みずほ!J83</f>
        <v>128870</v>
      </c>
      <c r="K83" s="1249">
        <f>UFJ!I83</f>
        <v>251275</v>
      </c>
      <c r="L83" s="1249">
        <f>paypay!H83</f>
        <v>3429</v>
      </c>
      <c r="M83" s="1249"/>
      <c r="N83" s="1620">
        <f t="shared" si="1"/>
        <v>383574</v>
      </c>
      <c r="O83" s="1272"/>
    </row>
    <row r="84" spans="1:15" ht="14" hidden="1">
      <c r="A84" s="1231"/>
      <c r="B84" s="1244">
        <v>45828</v>
      </c>
      <c r="C84" s="1248"/>
      <c r="D84" s="1248"/>
      <c r="E84" s="1618"/>
      <c r="F84" s="1618"/>
      <c r="G84" s="1618"/>
      <c r="H84" s="1619">
        <f t="shared" si="0"/>
        <v>0</v>
      </c>
      <c r="I84" s="1249" t="s">
        <v>114</v>
      </c>
      <c r="J84" s="1249">
        <f>みずほ!J84</f>
        <v>118870</v>
      </c>
      <c r="K84" s="1249">
        <f>UFJ!I84</f>
        <v>251275</v>
      </c>
      <c r="L84" s="1249">
        <f>paypay!H84</f>
        <v>12569</v>
      </c>
      <c r="M84" s="1249"/>
      <c r="N84" s="1620">
        <f t="shared" si="1"/>
        <v>382714</v>
      </c>
      <c r="O84" s="1272"/>
    </row>
    <row r="85" spans="1:15" ht="14" hidden="1">
      <c r="A85" s="1231"/>
      <c r="B85" s="1244">
        <v>45829</v>
      </c>
      <c r="C85" s="1248"/>
      <c r="D85" s="1248"/>
      <c r="E85" s="1618"/>
      <c r="F85" s="1618"/>
      <c r="G85" s="1618"/>
      <c r="H85" s="1619">
        <f t="shared" si="0"/>
        <v>0</v>
      </c>
      <c r="I85" s="1249" t="s">
        <v>114</v>
      </c>
      <c r="J85" s="1249">
        <f>みずほ!J85</f>
        <v>118870</v>
      </c>
      <c r="K85" s="1249">
        <f>UFJ!I85</f>
        <v>242838</v>
      </c>
      <c r="L85" s="1249">
        <f>paypay!H85</f>
        <v>12778</v>
      </c>
      <c r="M85" s="1249"/>
      <c r="N85" s="1620">
        <f t="shared" si="1"/>
        <v>374486</v>
      </c>
      <c r="O85" s="1272"/>
    </row>
    <row r="86" spans="1:15" ht="14" hidden="1">
      <c r="A86" s="1231"/>
      <c r="B86" s="1244">
        <v>45830</v>
      </c>
      <c r="C86" s="1248"/>
      <c r="D86" s="1248"/>
      <c r="E86" s="1618"/>
      <c r="F86" s="1618"/>
      <c r="G86" s="1618"/>
      <c r="H86" s="1619">
        <f t="shared" si="0"/>
        <v>0</v>
      </c>
      <c r="I86" s="1249" t="s">
        <v>114</v>
      </c>
      <c r="J86" s="1249">
        <f>みずほ!J86</f>
        <v>118870</v>
      </c>
      <c r="K86" s="1249">
        <f>UFJ!I86</f>
        <v>242838</v>
      </c>
      <c r="L86" s="1249">
        <f>paypay!H86</f>
        <v>12128</v>
      </c>
      <c r="M86" s="1249"/>
      <c r="N86" s="1620">
        <f t="shared" si="1"/>
        <v>373836</v>
      </c>
      <c r="O86" s="1272"/>
    </row>
    <row r="87" spans="1:15" ht="14" hidden="1">
      <c r="A87" s="1231"/>
      <c r="B87" s="1244">
        <v>45831</v>
      </c>
      <c r="C87" s="1248"/>
      <c r="D87" s="1248"/>
      <c r="E87" s="1618"/>
      <c r="F87" s="1618"/>
      <c r="G87" s="1618"/>
      <c r="H87" s="1619">
        <f t="shared" si="0"/>
        <v>0</v>
      </c>
      <c r="I87" s="1249" t="s">
        <v>114</v>
      </c>
      <c r="J87" s="1249">
        <f>みずほ!J87</f>
        <v>118870</v>
      </c>
      <c r="K87" s="1249">
        <f>UFJ!I87</f>
        <v>242838</v>
      </c>
      <c r="L87" s="1249">
        <f>paypay!H87</f>
        <v>11974</v>
      </c>
      <c r="M87" s="1249"/>
      <c r="N87" s="1620">
        <f t="shared" si="1"/>
        <v>373682</v>
      </c>
      <c r="O87" s="1272"/>
    </row>
    <row r="88" spans="1:15" ht="14" hidden="1">
      <c r="A88" s="1231"/>
      <c r="B88" s="1244">
        <v>45832</v>
      </c>
      <c r="C88" s="1248"/>
      <c r="D88" s="1248"/>
      <c r="E88" s="1618"/>
      <c r="F88" s="1618"/>
      <c r="G88" s="1618"/>
      <c r="H88" s="1619">
        <f t="shared" si="0"/>
        <v>0</v>
      </c>
      <c r="I88" s="1249" t="s">
        <v>114</v>
      </c>
      <c r="J88" s="1249">
        <f>みずほ!J88</f>
        <v>118870</v>
      </c>
      <c r="K88" s="1249">
        <f>UFJ!I88</f>
        <v>242838</v>
      </c>
      <c r="L88" s="1249">
        <f>paypay!H88</f>
        <v>11656</v>
      </c>
      <c r="M88" s="1249"/>
      <c r="N88" s="1620">
        <f t="shared" si="1"/>
        <v>373364</v>
      </c>
      <c r="O88" s="1272"/>
    </row>
    <row r="89" spans="1:15" ht="14" hidden="1">
      <c r="A89" s="1231"/>
      <c r="B89" s="1244">
        <v>45833</v>
      </c>
      <c r="C89" s="1248"/>
      <c r="D89" s="1248"/>
      <c r="E89" s="1618"/>
      <c r="F89" s="1618"/>
      <c r="G89" s="1618"/>
      <c r="H89" s="1619">
        <f t="shared" si="0"/>
        <v>0</v>
      </c>
      <c r="I89" s="1249" t="s">
        <v>114</v>
      </c>
      <c r="J89" s="1249">
        <f>みずほ!J89</f>
        <v>118870</v>
      </c>
      <c r="K89" s="1249">
        <f>UFJ!I89</f>
        <v>242838</v>
      </c>
      <c r="L89" s="1249">
        <f>paypay!H89</f>
        <v>9855</v>
      </c>
      <c r="M89" s="1249"/>
      <c r="N89" s="1620">
        <f t="shared" si="1"/>
        <v>371563</v>
      </c>
      <c r="O89" s="1272"/>
    </row>
    <row r="90" spans="1:15" ht="14" hidden="1">
      <c r="A90" s="1231"/>
      <c r="B90" s="1244">
        <v>45834</v>
      </c>
      <c r="C90" s="1248"/>
      <c r="D90" s="1248"/>
      <c r="E90" s="1618"/>
      <c r="F90" s="1618"/>
      <c r="G90" s="1618"/>
      <c r="H90" s="1619">
        <f t="shared" si="0"/>
        <v>0</v>
      </c>
      <c r="I90" s="1249" t="s">
        <v>114</v>
      </c>
      <c r="J90" s="1249">
        <f>みずほ!J90</f>
        <v>118870</v>
      </c>
      <c r="K90" s="1249">
        <f>UFJ!I90</f>
        <v>242838</v>
      </c>
      <c r="L90" s="1249">
        <f>paypay!H90</f>
        <v>7695</v>
      </c>
      <c r="M90" s="1249"/>
      <c r="N90" s="1620">
        <f t="shared" si="1"/>
        <v>369403</v>
      </c>
      <c r="O90" s="1272"/>
    </row>
    <row r="91" spans="1:15" ht="14" hidden="1">
      <c r="A91" s="1231"/>
      <c r="B91" s="1244">
        <v>45835</v>
      </c>
      <c r="C91" s="1248"/>
      <c r="D91" s="1248"/>
      <c r="E91" s="1618"/>
      <c r="F91" s="1618"/>
      <c r="G91" s="1618"/>
      <c r="H91" s="1619">
        <f t="shared" si="0"/>
        <v>0</v>
      </c>
      <c r="I91" s="1249" t="s">
        <v>114</v>
      </c>
      <c r="J91" s="1249">
        <f>みずほ!J91</f>
        <v>7108</v>
      </c>
      <c r="K91" s="1249">
        <f>UFJ!I91</f>
        <v>12838</v>
      </c>
      <c r="L91" s="1249">
        <f>paypay!H91</f>
        <v>7551</v>
      </c>
      <c r="M91" s="1249"/>
      <c r="N91" s="1620">
        <f t="shared" si="1"/>
        <v>27497</v>
      </c>
      <c r="O91" s="1272"/>
    </row>
    <row r="92" spans="1:15" ht="14" hidden="1">
      <c r="A92" s="1231"/>
      <c r="B92" s="1244">
        <v>45836</v>
      </c>
      <c r="C92" s="1248"/>
      <c r="D92" s="1248"/>
      <c r="E92" s="1618"/>
      <c r="F92" s="1618"/>
      <c r="G92" s="1618"/>
      <c r="H92" s="1619">
        <f t="shared" si="0"/>
        <v>0</v>
      </c>
      <c r="I92" s="1249" t="s">
        <v>114</v>
      </c>
      <c r="J92" s="1249">
        <f>みずほ!J92</f>
        <v>7108</v>
      </c>
      <c r="K92" s="1249">
        <f>UFJ!I92</f>
        <v>12838</v>
      </c>
      <c r="L92" s="1249">
        <f>paypay!H92</f>
        <v>7551</v>
      </c>
      <c r="M92" s="1249"/>
      <c r="N92" s="1620">
        <f t="shared" si="1"/>
        <v>27497</v>
      </c>
      <c r="O92" s="1272"/>
    </row>
    <row r="93" spans="1:15" ht="14" hidden="1">
      <c r="A93" s="1231"/>
      <c r="B93" s="1244">
        <v>45837</v>
      </c>
      <c r="C93" s="1248"/>
      <c r="D93" s="1248"/>
      <c r="E93" s="1618"/>
      <c r="F93" s="1618"/>
      <c r="G93" s="1618"/>
      <c r="H93" s="1619">
        <f t="shared" si="0"/>
        <v>0</v>
      </c>
      <c r="I93" s="1249" t="s">
        <v>114</v>
      </c>
      <c r="J93" s="1249">
        <f>みずほ!J93</f>
        <v>7108</v>
      </c>
      <c r="K93" s="1249">
        <f>UFJ!I93</f>
        <v>12838</v>
      </c>
      <c r="L93" s="1249">
        <f>paypay!H93</f>
        <v>7551</v>
      </c>
      <c r="M93" s="1249"/>
      <c r="N93" s="1620">
        <f t="shared" si="1"/>
        <v>27497</v>
      </c>
      <c r="O93" s="1272"/>
    </row>
    <row r="94" spans="1:15" ht="14" hidden="1">
      <c r="A94" s="1231"/>
      <c r="B94" s="1259">
        <v>45838</v>
      </c>
      <c r="C94" s="1263"/>
      <c r="D94" s="1263"/>
      <c r="E94" s="1622"/>
      <c r="F94" s="1622"/>
      <c r="G94" s="1622"/>
      <c r="H94" s="1619">
        <f t="shared" si="0"/>
        <v>0</v>
      </c>
      <c r="I94" s="1264" t="s">
        <v>114</v>
      </c>
      <c r="J94" s="1249">
        <f>みずほ!J94</f>
        <v>35621</v>
      </c>
      <c r="K94" s="1264">
        <f>UFJ!I94</f>
        <v>12838</v>
      </c>
      <c r="L94" s="1264">
        <f>paypay!H94</f>
        <v>7391</v>
      </c>
      <c r="M94" s="1264"/>
      <c r="N94" s="1624">
        <f t="shared" si="1"/>
        <v>55850</v>
      </c>
      <c r="O94" s="1272"/>
    </row>
    <row r="95" spans="1:15" ht="14" hidden="1">
      <c r="A95" s="1231"/>
      <c r="B95" s="1244">
        <v>45839</v>
      </c>
      <c r="C95" s="1248"/>
      <c r="D95" s="1248"/>
      <c r="E95" s="1618"/>
      <c r="F95" s="1618"/>
      <c r="G95" s="1618"/>
      <c r="H95" s="1633">
        <f t="shared" si="0"/>
        <v>0</v>
      </c>
      <c r="I95" s="1249">
        <v>0</v>
      </c>
      <c r="J95" s="1625">
        <f>みずほ!J95</f>
        <v>12332</v>
      </c>
      <c r="K95" s="1249">
        <f>UFJ!I95</f>
        <v>12838</v>
      </c>
      <c r="L95" s="1249">
        <f>paypay!H95</f>
        <v>6269</v>
      </c>
      <c r="M95" s="1249"/>
      <c r="N95" s="1620">
        <f t="shared" si="1"/>
        <v>31439</v>
      </c>
      <c r="O95" s="1272"/>
    </row>
    <row r="96" spans="1:15" ht="14" hidden="1">
      <c r="A96" s="1231"/>
      <c r="B96" s="1244">
        <v>45840</v>
      </c>
      <c r="C96" s="1248"/>
      <c r="D96" s="1248"/>
      <c r="E96" s="1618"/>
      <c r="F96" s="1618"/>
      <c r="G96" s="1618"/>
      <c r="H96" s="1619">
        <f t="shared" si="0"/>
        <v>0</v>
      </c>
      <c r="I96" s="1249">
        <f t="shared" ref="I96:I350" si="2">SUM(I95,H96)</f>
        <v>0</v>
      </c>
      <c r="J96" s="1249">
        <f>みずほ!J96</f>
        <v>12332</v>
      </c>
      <c r="K96" s="1249">
        <f>UFJ!I96</f>
        <v>12838</v>
      </c>
      <c r="L96" s="1249">
        <f>paypay!H96</f>
        <v>3109</v>
      </c>
      <c r="M96" s="1249"/>
      <c r="N96" s="1620">
        <f t="shared" si="1"/>
        <v>28279</v>
      </c>
      <c r="O96" s="1272"/>
    </row>
    <row r="97" spans="1:15" ht="14" hidden="1">
      <c r="A97" s="1231"/>
      <c r="B97" s="1244">
        <v>45841</v>
      </c>
      <c r="C97" s="1248"/>
      <c r="D97" s="1248"/>
      <c r="E97" s="1618"/>
      <c r="F97" s="1618"/>
      <c r="G97" s="1618"/>
      <c r="H97" s="1619">
        <f t="shared" si="0"/>
        <v>0</v>
      </c>
      <c r="I97" s="1249">
        <f t="shared" si="2"/>
        <v>0</v>
      </c>
      <c r="J97" s="1249">
        <f>みずほ!J97</f>
        <v>12332</v>
      </c>
      <c r="K97" s="1249">
        <f>UFJ!I97</f>
        <v>12838</v>
      </c>
      <c r="L97" s="1249">
        <f>paypay!H97</f>
        <v>2949</v>
      </c>
      <c r="M97" s="1249"/>
      <c r="N97" s="1620">
        <f t="shared" si="1"/>
        <v>28119</v>
      </c>
      <c r="O97" s="1272"/>
    </row>
    <row r="98" spans="1:15" ht="14" hidden="1">
      <c r="A98" s="1231"/>
      <c r="B98" s="1244">
        <v>45842</v>
      </c>
      <c r="C98" s="1248"/>
      <c r="D98" s="1248"/>
      <c r="E98" s="1618"/>
      <c r="F98" s="1618"/>
      <c r="G98" s="1618"/>
      <c r="H98" s="1619">
        <f t="shared" si="0"/>
        <v>0</v>
      </c>
      <c r="I98" s="1249">
        <f t="shared" si="2"/>
        <v>0</v>
      </c>
      <c r="J98" s="1249">
        <f>みずほ!J98</f>
        <v>12332</v>
      </c>
      <c r="K98" s="1249">
        <f>UFJ!I98</f>
        <v>12838</v>
      </c>
      <c r="L98" s="1249">
        <f>paypay!H98</f>
        <v>2795</v>
      </c>
      <c r="M98" s="1249"/>
      <c r="N98" s="1620">
        <f t="shared" si="1"/>
        <v>27965</v>
      </c>
      <c r="O98" s="1272"/>
    </row>
    <row r="99" spans="1:15" ht="14" hidden="1">
      <c r="A99" s="1231"/>
      <c r="B99" s="1244">
        <v>45843</v>
      </c>
      <c r="C99" s="1248"/>
      <c r="D99" s="1248"/>
      <c r="E99" s="1618"/>
      <c r="F99" s="1618"/>
      <c r="G99" s="1618"/>
      <c r="H99" s="1619">
        <f t="shared" si="0"/>
        <v>0</v>
      </c>
      <c r="I99" s="1249">
        <f t="shared" si="2"/>
        <v>0</v>
      </c>
      <c r="J99" s="1249">
        <f>みずほ!J99</f>
        <v>932</v>
      </c>
      <c r="K99" s="1249">
        <f>UFJ!I99</f>
        <v>424</v>
      </c>
      <c r="L99" s="1249">
        <f>paypay!H99</f>
        <v>5635</v>
      </c>
      <c r="M99" s="1249"/>
      <c r="N99" s="1620">
        <f t="shared" si="1"/>
        <v>6991</v>
      </c>
      <c r="O99" s="1272"/>
    </row>
    <row r="100" spans="1:15" ht="14" hidden="1">
      <c r="A100" s="1231"/>
      <c r="B100" s="1244">
        <v>45844</v>
      </c>
      <c r="C100" s="1248"/>
      <c r="D100" s="1248"/>
      <c r="E100" s="1618"/>
      <c r="F100" s="1618"/>
      <c r="G100" s="1618"/>
      <c r="H100" s="1619">
        <f t="shared" si="0"/>
        <v>0</v>
      </c>
      <c r="I100" s="1249">
        <f t="shared" si="2"/>
        <v>0</v>
      </c>
      <c r="J100" s="1249">
        <f>みずほ!J100</f>
        <v>932</v>
      </c>
      <c r="K100" s="1249">
        <f>UFJ!I100</f>
        <v>424</v>
      </c>
      <c r="L100" s="1249">
        <f>paypay!H100</f>
        <v>4675</v>
      </c>
      <c r="M100" s="1249"/>
      <c r="N100" s="1620">
        <f t="shared" si="1"/>
        <v>6031</v>
      </c>
      <c r="O100" s="1272"/>
    </row>
    <row r="101" spans="1:15" ht="14" hidden="1">
      <c r="A101" s="1231"/>
      <c r="B101" s="1244">
        <v>45845</v>
      </c>
      <c r="C101" s="1248"/>
      <c r="D101" s="1248"/>
      <c r="E101" s="1618"/>
      <c r="F101" s="1618"/>
      <c r="G101" s="1618"/>
      <c r="H101" s="1619">
        <f t="shared" si="0"/>
        <v>0</v>
      </c>
      <c r="I101" s="1249">
        <f t="shared" si="2"/>
        <v>0</v>
      </c>
      <c r="J101" s="1249">
        <f>みずほ!J101</f>
        <v>932</v>
      </c>
      <c r="K101" s="1249">
        <f>UFJ!I101</f>
        <v>424</v>
      </c>
      <c r="L101" s="1249">
        <f>paypay!H101</f>
        <v>3338</v>
      </c>
      <c r="M101" s="1249"/>
      <c r="N101" s="1620">
        <f t="shared" si="1"/>
        <v>4694</v>
      </c>
      <c r="O101" s="1272"/>
    </row>
    <row r="102" spans="1:15" ht="14" hidden="1">
      <c r="A102" s="1231"/>
      <c r="B102" s="1244">
        <v>45846</v>
      </c>
      <c r="C102" s="1248"/>
      <c r="D102" s="1248"/>
      <c r="E102" s="1618"/>
      <c r="F102" s="1618"/>
      <c r="G102" s="1618"/>
      <c r="H102" s="1619">
        <f t="shared" si="0"/>
        <v>0</v>
      </c>
      <c r="I102" s="1249">
        <f t="shared" si="2"/>
        <v>0</v>
      </c>
      <c r="J102" s="1249">
        <f>みずほ!J102</f>
        <v>932</v>
      </c>
      <c r="K102" s="1249">
        <f>UFJ!I102</f>
        <v>424</v>
      </c>
      <c r="L102" s="1249">
        <f>paypay!H102</f>
        <v>2858</v>
      </c>
      <c r="M102" s="1249"/>
      <c r="N102" s="1620">
        <f t="shared" si="1"/>
        <v>4214</v>
      </c>
      <c r="O102" s="1272"/>
    </row>
    <row r="103" spans="1:15" ht="14" hidden="1">
      <c r="A103" s="1231"/>
      <c r="B103" s="1244">
        <v>45847</v>
      </c>
      <c r="C103" s="1248"/>
      <c r="D103" s="1248"/>
      <c r="E103" s="1618"/>
      <c r="F103" s="1618"/>
      <c r="G103" s="1618"/>
      <c r="H103" s="1619">
        <f t="shared" si="0"/>
        <v>0</v>
      </c>
      <c r="I103" s="1249">
        <f t="shared" si="2"/>
        <v>0</v>
      </c>
      <c r="J103" s="1249">
        <f>みずほ!J103</f>
        <v>932</v>
      </c>
      <c r="K103" s="1249">
        <f>UFJ!I103</f>
        <v>424</v>
      </c>
      <c r="L103" s="1249">
        <f>paypay!H103</f>
        <v>614</v>
      </c>
      <c r="M103" s="1249"/>
      <c r="N103" s="1620">
        <f t="shared" si="1"/>
        <v>1970</v>
      </c>
      <c r="O103" s="1272"/>
    </row>
    <row r="104" spans="1:15" ht="14" hidden="1">
      <c r="A104" s="1231"/>
      <c r="B104" s="1244">
        <v>45848</v>
      </c>
      <c r="C104" s="1248"/>
      <c r="D104" s="1248"/>
      <c r="E104" s="1618"/>
      <c r="F104" s="1618"/>
      <c r="G104" s="1618"/>
      <c r="H104" s="1619">
        <f t="shared" si="0"/>
        <v>0</v>
      </c>
      <c r="I104" s="1249">
        <f t="shared" si="2"/>
        <v>0</v>
      </c>
      <c r="J104" s="1249">
        <f>みずほ!J104</f>
        <v>932</v>
      </c>
      <c r="K104" s="1249">
        <f>UFJ!I104</f>
        <v>424</v>
      </c>
      <c r="L104" s="1249">
        <f>paypay!H104</f>
        <v>27625</v>
      </c>
      <c r="M104" s="1249"/>
      <c r="N104" s="1620">
        <f t="shared" si="1"/>
        <v>28981</v>
      </c>
      <c r="O104" s="1272"/>
    </row>
    <row r="105" spans="1:15" ht="14" hidden="1">
      <c r="A105" s="1231"/>
      <c r="B105" s="1244">
        <v>45849</v>
      </c>
      <c r="C105" s="1248"/>
      <c r="D105" s="1248"/>
      <c r="E105" s="1618"/>
      <c r="F105" s="1618"/>
      <c r="G105" s="1618"/>
      <c r="H105" s="1619">
        <f t="shared" si="0"/>
        <v>0</v>
      </c>
      <c r="I105" s="1249">
        <f t="shared" si="2"/>
        <v>0</v>
      </c>
      <c r="J105" s="1249">
        <f>みずほ!J105</f>
        <v>932</v>
      </c>
      <c r="K105" s="1249">
        <f>UFJ!I105</f>
        <v>24</v>
      </c>
      <c r="L105" s="1249">
        <f>paypay!H105</f>
        <v>26062</v>
      </c>
      <c r="M105" s="1249"/>
      <c r="N105" s="1620">
        <f t="shared" si="1"/>
        <v>27018</v>
      </c>
      <c r="O105" s="1272"/>
    </row>
    <row r="106" spans="1:15" ht="14" hidden="1">
      <c r="A106" s="1231"/>
      <c r="B106" s="1244">
        <v>45850</v>
      </c>
      <c r="C106" s="1248"/>
      <c r="D106" s="1248"/>
      <c r="E106" s="1618"/>
      <c r="F106" s="1618"/>
      <c r="G106" s="1618"/>
      <c r="H106" s="1619">
        <f t="shared" si="0"/>
        <v>0</v>
      </c>
      <c r="I106" s="1249">
        <f t="shared" si="2"/>
        <v>0</v>
      </c>
      <c r="J106" s="1249">
        <f>みずほ!J106</f>
        <v>932</v>
      </c>
      <c r="K106" s="1249">
        <f>UFJ!I106</f>
        <v>24</v>
      </c>
      <c r="L106" s="1249">
        <f>paypay!H106</f>
        <v>25562</v>
      </c>
      <c r="M106" s="1249"/>
      <c r="N106" s="1620">
        <f t="shared" si="1"/>
        <v>26518</v>
      </c>
      <c r="O106" s="1272"/>
    </row>
    <row r="107" spans="1:15" ht="14" hidden="1">
      <c r="A107" s="1231"/>
      <c r="B107" s="1244">
        <v>45851</v>
      </c>
      <c r="C107" s="1248"/>
      <c r="D107" s="1248"/>
      <c r="E107" s="1618"/>
      <c r="F107" s="1618"/>
      <c r="G107" s="1618"/>
      <c r="H107" s="1619">
        <f t="shared" si="0"/>
        <v>0</v>
      </c>
      <c r="I107" s="1249">
        <f t="shared" si="2"/>
        <v>0</v>
      </c>
      <c r="J107" s="1249">
        <f>みずほ!J107</f>
        <v>932</v>
      </c>
      <c r="K107" s="1249">
        <f>UFJ!I107</f>
        <v>24</v>
      </c>
      <c r="L107" s="1249">
        <f>paypay!H107</f>
        <v>18862</v>
      </c>
      <c r="M107" s="1249"/>
      <c r="N107" s="1620">
        <f t="shared" si="1"/>
        <v>19818</v>
      </c>
      <c r="O107" s="1272"/>
    </row>
    <row r="108" spans="1:15" ht="14" hidden="1">
      <c r="A108" s="1231"/>
      <c r="B108" s="1244">
        <v>45852</v>
      </c>
      <c r="C108" s="1248"/>
      <c r="D108" s="1248"/>
      <c r="E108" s="1618"/>
      <c r="F108" s="1618"/>
      <c r="G108" s="1618"/>
      <c r="H108" s="1619">
        <f t="shared" si="0"/>
        <v>0</v>
      </c>
      <c r="I108" s="1249">
        <f t="shared" si="2"/>
        <v>0</v>
      </c>
      <c r="J108" s="1249">
        <f>みずほ!J108</f>
        <v>932</v>
      </c>
      <c r="K108" s="1249">
        <f>UFJ!I108</f>
        <v>24</v>
      </c>
      <c r="L108" s="1249">
        <f>paypay!H108</f>
        <v>17710</v>
      </c>
      <c r="M108" s="1249"/>
      <c r="N108" s="1620">
        <f t="shared" si="1"/>
        <v>18666</v>
      </c>
      <c r="O108" s="1272"/>
    </row>
    <row r="109" spans="1:15" ht="14" hidden="1">
      <c r="A109" s="1231"/>
      <c r="B109" s="1244">
        <v>45853</v>
      </c>
      <c r="C109" s="1248"/>
      <c r="D109" s="1248"/>
      <c r="E109" s="1618"/>
      <c r="F109" s="1618"/>
      <c r="G109" s="1618"/>
      <c r="H109" s="1619">
        <f t="shared" si="0"/>
        <v>0</v>
      </c>
      <c r="I109" s="1249">
        <f t="shared" si="2"/>
        <v>0</v>
      </c>
      <c r="J109" s="1249">
        <f>みずほ!J109</f>
        <v>428860</v>
      </c>
      <c r="K109" s="1249">
        <f>UFJ!I109</f>
        <v>24</v>
      </c>
      <c r="L109" s="1249">
        <f>paypay!H109</f>
        <v>16232</v>
      </c>
      <c r="M109" s="1249"/>
      <c r="N109" s="1620">
        <f t="shared" si="1"/>
        <v>445116</v>
      </c>
      <c r="O109" s="1272"/>
    </row>
    <row r="110" spans="1:15" ht="14" hidden="1">
      <c r="A110" s="1231"/>
      <c r="B110" s="1244">
        <v>45854</v>
      </c>
      <c r="C110" s="1248"/>
      <c r="D110" s="1248"/>
      <c r="E110" s="1618"/>
      <c r="F110" s="1618"/>
      <c r="G110" s="1618"/>
      <c r="H110" s="1619">
        <f t="shared" si="0"/>
        <v>0</v>
      </c>
      <c r="I110" s="1249">
        <f t="shared" si="2"/>
        <v>0</v>
      </c>
      <c r="J110" s="1249">
        <f>みずほ!J110</f>
        <v>125477</v>
      </c>
      <c r="K110" s="1249">
        <f>UFJ!I110</f>
        <v>206024</v>
      </c>
      <c r="L110" s="1249">
        <f>paypay!H110</f>
        <v>15419</v>
      </c>
      <c r="M110" s="1249"/>
      <c r="N110" s="1620">
        <f t="shared" si="1"/>
        <v>346920</v>
      </c>
      <c r="O110" s="1272"/>
    </row>
    <row r="111" spans="1:15" ht="14" hidden="1">
      <c r="A111" s="1231"/>
      <c r="B111" s="1244">
        <v>45855</v>
      </c>
      <c r="C111" s="1248"/>
      <c r="D111" s="1248"/>
      <c r="E111" s="1618"/>
      <c r="F111" s="1618"/>
      <c r="G111" s="1618"/>
      <c r="H111" s="1619">
        <f t="shared" si="0"/>
        <v>0</v>
      </c>
      <c r="I111" s="1249">
        <f t="shared" si="2"/>
        <v>0</v>
      </c>
      <c r="J111" s="1249">
        <f>みずほ!J111</f>
        <v>110231</v>
      </c>
      <c r="K111" s="1249">
        <f>UFJ!I111</f>
        <v>206024</v>
      </c>
      <c r="L111" s="1249">
        <f>paypay!H111</f>
        <v>14572</v>
      </c>
      <c r="M111" s="1249"/>
      <c r="N111" s="1620">
        <f t="shared" si="1"/>
        <v>330827</v>
      </c>
      <c r="O111" s="1272"/>
    </row>
    <row r="112" spans="1:15" ht="14" hidden="1">
      <c r="A112" s="1231"/>
      <c r="B112" s="1244">
        <v>45856</v>
      </c>
      <c r="C112" s="1248"/>
      <c r="D112" s="1248"/>
      <c r="E112" s="1618"/>
      <c r="F112" s="1618"/>
      <c r="G112" s="1618"/>
      <c r="H112" s="1619">
        <f t="shared" si="0"/>
        <v>0</v>
      </c>
      <c r="I112" s="1249">
        <f t="shared" si="2"/>
        <v>0</v>
      </c>
      <c r="J112" s="1249">
        <f>みずほ!J112</f>
        <v>110231</v>
      </c>
      <c r="K112" s="1249">
        <f>UFJ!I112</f>
        <v>206024</v>
      </c>
      <c r="L112" s="1249">
        <f>paypay!H112</f>
        <v>12862</v>
      </c>
      <c r="M112" s="1249"/>
      <c r="N112" s="1620">
        <f t="shared" si="1"/>
        <v>329117</v>
      </c>
      <c r="O112" s="1272"/>
    </row>
    <row r="113" spans="1:15" ht="14" hidden="1">
      <c r="A113" s="1231"/>
      <c r="B113" s="1244">
        <v>45857</v>
      </c>
      <c r="C113" s="1248"/>
      <c r="D113" s="1248"/>
      <c r="E113" s="1618"/>
      <c r="F113" s="1618"/>
      <c r="G113" s="1618"/>
      <c r="H113" s="1619">
        <f t="shared" si="0"/>
        <v>0</v>
      </c>
      <c r="I113" s="1249">
        <f t="shared" si="2"/>
        <v>0</v>
      </c>
      <c r="J113" s="1249">
        <f>みずほ!J113</f>
        <v>110231</v>
      </c>
      <c r="K113" s="1249">
        <f>UFJ!I113</f>
        <v>206024</v>
      </c>
      <c r="L113" s="1249">
        <f>paypay!H113</f>
        <v>7087</v>
      </c>
      <c r="M113" s="1249"/>
      <c r="N113" s="1620">
        <f t="shared" si="1"/>
        <v>323342</v>
      </c>
      <c r="O113" s="1272"/>
    </row>
    <row r="114" spans="1:15" ht="14" hidden="1">
      <c r="A114" s="1231"/>
      <c r="B114" s="1244">
        <v>45858</v>
      </c>
      <c r="C114" s="1248"/>
      <c r="D114" s="1248"/>
      <c r="E114" s="1618"/>
      <c r="F114" s="1618"/>
      <c r="G114" s="1618"/>
      <c r="H114" s="1619">
        <f t="shared" si="0"/>
        <v>0</v>
      </c>
      <c r="I114" s="1249">
        <f t="shared" si="2"/>
        <v>0</v>
      </c>
      <c r="J114" s="1249">
        <f>みずほ!J114</f>
        <v>101011</v>
      </c>
      <c r="K114" s="1249">
        <f>UFJ!I114</f>
        <v>206024</v>
      </c>
      <c r="L114" s="1249">
        <f>paypay!H114</f>
        <v>9684</v>
      </c>
      <c r="M114" s="1249"/>
      <c r="N114" s="1620">
        <f t="shared" si="1"/>
        <v>316719</v>
      </c>
      <c r="O114" s="1272"/>
    </row>
    <row r="115" spans="1:15" ht="14" hidden="1">
      <c r="A115" s="1231"/>
      <c r="B115" s="1244">
        <v>45859</v>
      </c>
      <c r="C115" s="1248"/>
      <c r="D115" s="1248"/>
      <c r="E115" s="1618"/>
      <c r="F115" s="1618"/>
      <c r="G115" s="1618"/>
      <c r="H115" s="1619">
        <f t="shared" si="0"/>
        <v>0</v>
      </c>
      <c r="I115" s="1249">
        <f t="shared" si="2"/>
        <v>0</v>
      </c>
      <c r="J115" s="1249">
        <f>みずほ!J115</f>
        <v>101011</v>
      </c>
      <c r="K115" s="1249">
        <f>UFJ!I115</f>
        <v>201924</v>
      </c>
      <c r="L115" s="1249">
        <f>paypay!H115</f>
        <v>8900</v>
      </c>
      <c r="M115" s="1249"/>
      <c r="N115" s="1620">
        <f t="shared" si="1"/>
        <v>311835</v>
      </c>
      <c r="O115" s="1272"/>
    </row>
    <row r="116" spans="1:15" ht="14" hidden="1">
      <c r="A116" s="1231"/>
      <c r="B116" s="1244">
        <v>45860</v>
      </c>
      <c r="C116" s="1248"/>
      <c r="D116" s="1248"/>
      <c r="E116" s="1618"/>
      <c r="F116" s="1618"/>
      <c r="G116" s="1618"/>
      <c r="H116" s="1619">
        <f t="shared" si="0"/>
        <v>0</v>
      </c>
      <c r="I116" s="1249">
        <f t="shared" si="2"/>
        <v>0</v>
      </c>
      <c r="J116" s="1249">
        <f>みずほ!J116</f>
        <v>101011</v>
      </c>
      <c r="K116" s="1249">
        <f>UFJ!I116</f>
        <v>201924</v>
      </c>
      <c r="L116" s="1249">
        <f>paypay!H116</f>
        <v>5900</v>
      </c>
      <c r="M116" s="1249"/>
      <c r="N116" s="1620">
        <f t="shared" si="1"/>
        <v>308835</v>
      </c>
      <c r="O116" s="1272"/>
    </row>
    <row r="117" spans="1:15" ht="14" hidden="1">
      <c r="A117" s="1231"/>
      <c r="B117" s="1244">
        <v>45861</v>
      </c>
      <c r="C117" s="1248"/>
      <c r="D117" s="1248"/>
      <c r="E117" s="1618"/>
      <c r="F117" s="1618"/>
      <c r="G117" s="1618"/>
      <c r="H117" s="1619">
        <f t="shared" si="0"/>
        <v>0</v>
      </c>
      <c r="I117" s="1249">
        <f t="shared" si="2"/>
        <v>0</v>
      </c>
      <c r="J117" s="1249">
        <f>みずほ!J117</f>
        <v>101011</v>
      </c>
      <c r="K117" s="1249">
        <f>UFJ!I117</f>
        <v>201924</v>
      </c>
      <c r="L117" s="1249">
        <f>paypay!H117</f>
        <v>35960</v>
      </c>
      <c r="M117" s="1249"/>
      <c r="N117" s="1620">
        <f t="shared" si="1"/>
        <v>338895</v>
      </c>
      <c r="O117" s="1272"/>
    </row>
    <row r="118" spans="1:15" ht="14" hidden="1">
      <c r="A118" s="1231"/>
      <c r="B118" s="1244">
        <v>45862</v>
      </c>
      <c r="C118" s="1248"/>
      <c r="D118" s="1248"/>
      <c r="E118" s="1618"/>
      <c r="F118" s="1618"/>
      <c r="G118" s="1618"/>
      <c r="H118" s="1619">
        <f t="shared" si="0"/>
        <v>0</v>
      </c>
      <c r="I118" s="1249">
        <f t="shared" si="2"/>
        <v>0</v>
      </c>
      <c r="J118" s="1249">
        <f>みずほ!J118</f>
        <v>101011</v>
      </c>
      <c r="K118" s="1249">
        <f>UFJ!I118</f>
        <v>201924</v>
      </c>
      <c r="L118" s="1249">
        <f>paypay!H118</f>
        <v>32529</v>
      </c>
      <c r="M118" s="1249"/>
      <c r="N118" s="1620">
        <f t="shared" si="1"/>
        <v>335464</v>
      </c>
      <c r="O118" s="1272"/>
    </row>
    <row r="119" spans="1:15" ht="14" hidden="1">
      <c r="A119" s="1231"/>
      <c r="B119" s="1244">
        <v>45863</v>
      </c>
      <c r="C119" s="1248"/>
      <c r="D119" s="1248"/>
      <c r="E119" s="1618"/>
      <c r="F119" s="1618"/>
      <c r="G119" s="1618"/>
      <c r="H119" s="1619">
        <f t="shared" si="0"/>
        <v>0</v>
      </c>
      <c r="I119" s="1249">
        <f t="shared" si="2"/>
        <v>0</v>
      </c>
      <c r="J119" s="1249">
        <f>みずほ!J119</f>
        <v>101011</v>
      </c>
      <c r="K119" s="1249">
        <f>UFJ!I119</f>
        <v>201924</v>
      </c>
      <c r="L119" s="1249">
        <f>paypay!H119</f>
        <v>30266</v>
      </c>
      <c r="M119" s="1249"/>
      <c r="N119" s="1620">
        <f t="shared" si="1"/>
        <v>333201</v>
      </c>
      <c r="O119" s="1272"/>
    </row>
    <row r="120" spans="1:15" ht="14" hidden="1">
      <c r="A120" s="1231"/>
      <c r="B120" s="1244">
        <v>45864</v>
      </c>
      <c r="C120" s="1248"/>
      <c r="D120" s="1248"/>
      <c r="E120" s="1618"/>
      <c r="F120" s="1618"/>
      <c r="G120" s="1618"/>
      <c r="H120" s="1619">
        <f t="shared" si="0"/>
        <v>0</v>
      </c>
      <c r="I120" s="1249">
        <f t="shared" si="2"/>
        <v>0</v>
      </c>
      <c r="J120" s="1249">
        <f>みずほ!J120</f>
        <v>136011</v>
      </c>
      <c r="K120" s="1249">
        <f>UFJ!I120</f>
        <v>201924</v>
      </c>
      <c r="L120" s="1249">
        <f>paypay!H120</f>
        <v>3574</v>
      </c>
      <c r="M120" s="1249"/>
      <c r="N120" s="1620">
        <f t="shared" si="1"/>
        <v>341509</v>
      </c>
      <c r="O120" s="1272"/>
    </row>
    <row r="121" spans="1:15" ht="14" hidden="1">
      <c r="A121" s="1231"/>
      <c r="B121" s="1244">
        <v>45865</v>
      </c>
      <c r="C121" s="1248"/>
      <c r="D121" s="1248"/>
      <c r="E121" s="1618"/>
      <c r="F121" s="1618"/>
      <c r="G121" s="1618"/>
      <c r="H121" s="1619">
        <f t="shared" si="0"/>
        <v>0</v>
      </c>
      <c r="I121" s="1249">
        <f t="shared" si="2"/>
        <v>0</v>
      </c>
      <c r="J121" s="1249">
        <f>みずほ!J121</f>
        <v>103620</v>
      </c>
      <c r="K121" s="1249">
        <f>UFJ!I121</f>
        <v>6924</v>
      </c>
      <c r="L121" s="1249">
        <f>paypay!H121</f>
        <v>2034</v>
      </c>
      <c r="M121" s="1249"/>
      <c r="N121" s="1620">
        <f t="shared" si="1"/>
        <v>112578</v>
      </c>
      <c r="O121" s="1272"/>
    </row>
    <row r="122" spans="1:15" ht="14" hidden="1">
      <c r="A122" s="1231"/>
      <c r="B122" s="1244">
        <v>45866</v>
      </c>
      <c r="C122" s="1248"/>
      <c r="D122" s="1248"/>
      <c r="E122" s="1618"/>
      <c r="F122" s="1618"/>
      <c r="G122" s="1618"/>
      <c r="H122" s="1619">
        <f t="shared" si="0"/>
        <v>0</v>
      </c>
      <c r="I122" s="1249">
        <f t="shared" si="2"/>
        <v>0</v>
      </c>
      <c r="J122" s="1249">
        <f>みずほ!J122</f>
        <v>14033</v>
      </c>
      <c r="K122" s="1249">
        <f>UFJ!I122</f>
        <v>6924</v>
      </c>
      <c r="L122" s="1249">
        <f>paypay!H122</f>
        <v>511</v>
      </c>
      <c r="M122" s="1249"/>
      <c r="N122" s="1620">
        <f t="shared" si="1"/>
        <v>21468</v>
      </c>
      <c r="O122" s="1272"/>
    </row>
    <row r="123" spans="1:15" ht="14" hidden="1">
      <c r="A123" s="1231"/>
      <c r="B123" s="1244">
        <v>45867</v>
      </c>
      <c r="C123" s="1248"/>
      <c r="D123" s="1248"/>
      <c r="E123" s="1618"/>
      <c r="F123" s="1618"/>
      <c r="G123" s="1618"/>
      <c r="H123" s="1619">
        <f t="shared" si="0"/>
        <v>0</v>
      </c>
      <c r="I123" s="1249">
        <f t="shared" si="2"/>
        <v>0</v>
      </c>
      <c r="J123" s="1249">
        <f>みずほ!J123</f>
        <v>14033</v>
      </c>
      <c r="K123" s="1249">
        <f>UFJ!I123</f>
        <v>6924</v>
      </c>
      <c r="L123" s="1249">
        <f>paypay!H123</f>
        <v>54</v>
      </c>
      <c r="M123" s="1249"/>
      <c r="N123" s="1620">
        <f t="shared" si="1"/>
        <v>21011</v>
      </c>
      <c r="O123" s="1272"/>
    </row>
    <row r="124" spans="1:15" ht="14" hidden="1">
      <c r="A124" s="1231"/>
      <c r="B124" s="1244">
        <v>45868</v>
      </c>
      <c r="C124" s="1248"/>
      <c r="D124" s="1248"/>
      <c r="E124" s="1618"/>
      <c r="F124" s="1618"/>
      <c r="G124" s="1618"/>
      <c r="H124" s="1619">
        <f t="shared" si="0"/>
        <v>0</v>
      </c>
      <c r="I124" s="1249">
        <f t="shared" si="2"/>
        <v>0</v>
      </c>
      <c r="J124" s="1249">
        <f>みずほ!J124</f>
        <v>14033</v>
      </c>
      <c r="K124" s="1249">
        <f>UFJ!I124</f>
        <v>6924</v>
      </c>
      <c r="L124" s="1249">
        <f>paypay!H124</f>
        <v>54</v>
      </c>
      <c r="M124" s="1249"/>
      <c r="N124" s="1620">
        <f t="shared" si="1"/>
        <v>21011</v>
      </c>
      <c r="O124" s="1272"/>
    </row>
    <row r="125" spans="1:15" ht="14" hidden="1">
      <c r="A125" s="1231"/>
      <c r="B125" s="1259">
        <v>45869</v>
      </c>
      <c r="C125" s="1263"/>
      <c r="D125" s="1263"/>
      <c r="E125" s="1622"/>
      <c r="F125" s="1622"/>
      <c r="G125" s="1622"/>
      <c r="H125" s="1623">
        <f t="shared" si="0"/>
        <v>0</v>
      </c>
      <c r="I125" s="1264">
        <f t="shared" si="2"/>
        <v>0</v>
      </c>
      <c r="J125" s="1264">
        <f>みずほ!J125</f>
        <v>14033</v>
      </c>
      <c r="K125" s="1264">
        <f>UFJ!I125</f>
        <v>6924</v>
      </c>
      <c r="L125" s="1264">
        <f>paypay!H125</f>
        <v>54</v>
      </c>
      <c r="M125" s="1264"/>
      <c r="N125" s="1624">
        <f t="shared" si="1"/>
        <v>21011</v>
      </c>
      <c r="O125" s="1272"/>
    </row>
    <row r="126" spans="1:15" ht="14" hidden="1">
      <c r="A126" s="1231"/>
      <c r="B126" s="1244">
        <v>45870</v>
      </c>
      <c r="C126" s="1248"/>
      <c r="D126" s="1248"/>
      <c r="E126" s="1618"/>
      <c r="F126" s="1618"/>
      <c r="G126" s="1618"/>
      <c r="H126" s="1619">
        <f t="shared" si="0"/>
        <v>0</v>
      </c>
      <c r="I126" s="1249">
        <f t="shared" si="2"/>
        <v>0</v>
      </c>
      <c r="J126" s="1249">
        <f>みずほ!J126</f>
        <v>14033</v>
      </c>
      <c r="K126" s="1249">
        <f>UFJ!I126</f>
        <v>6924</v>
      </c>
      <c r="L126" s="1249">
        <f>paypay!H126</f>
        <v>304</v>
      </c>
      <c r="M126" s="1249"/>
      <c r="N126" s="1620">
        <f t="shared" si="1"/>
        <v>21261</v>
      </c>
      <c r="O126" s="1272"/>
    </row>
    <row r="127" spans="1:15" ht="14" hidden="1">
      <c r="A127" s="1231"/>
      <c r="B127" s="1244">
        <v>45871</v>
      </c>
      <c r="C127" s="1248"/>
      <c r="D127" s="1248"/>
      <c r="E127" s="1618"/>
      <c r="F127" s="1618"/>
      <c r="G127" s="1618"/>
      <c r="H127" s="1619">
        <f t="shared" si="0"/>
        <v>0</v>
      </c>
      <c r="I127" s="1249">
        <f t="shared" si="2"/>
        <v>0</v>
      </c>
      <c r="J127" s="1249">
        <f>みずほ!J127</f>
        <v>13033</v>
      </c>
      <c r="K127" s="1249">
        <f>UFJ!I127</f>
        <v>270</v>
      </c>
      <c r="L127" s="1249">
        <f>paypay!H127</f>
        <v>55495</v>
      </c>
      <c r="M127" s="1249"/>
      <c r="N127" s="1620">
        <f t="shared" si="1"/>
        <v>68798</v>
      </c>
      <c r="O127" s="1272"/>
    </row>
    <row r="128" spans="1:15" ht="14" hidden="1">
      <c r="A128" s="1231"/>
      <c r="B128" s="1244">
        <v>45872</v>
      </c>
      <c r="C128" s="1248"/>
      <c r="D128" s="1248"/>
      <c r="E128" s="1618"/>
      <c r="F128" s="1618"/>
      <c r="G128" s="1618"/>
      <c r="H128" s="1619">
        <f t="shared" si="0"/>
        <v>0</v>
      </c>
      <c r="I128" s="1249">
        <f t="shared" si="2"/>
        <v>0</v>
      </c>
      <c r="J128" s="1249">
        <f>みずほ!J128</f>
        <v>13033</v>
      </c>
      <c r="K128" s="1249">
        <f>UFJ!I128</f>
        <v>270</v>
      </c>
      <c r="L128" s="1249">
        <f>paypay!H128</f>
        <v>55495</v>
      </c>
      <c r="M128" s="1249"/>
      <c r="N128" s="1620">
        <f t="shared" si="1"/>
        <v>68798</v>
      </c>
      <c r="O128" s="1272"/>
    </row>
    <row r="129" spans="1:15" ht="14" hidden="1">
      <c r="A129" s="1231"/>
      <c r="B129" s="1244">
        <v>45873</v>
      </c>
      <c r="C129" s="1248"/>
      <c r="D129" s="1248"/>
      <c r="E129" s="1618"/>
      <c r="F129" s="1618"/>
      <c r="G129" s="1618"/>
      <c r="H129" s="1619">
        <f t="shared" si="0"/>
        <v>0</v>
      </c>
      <c r="I129" s="1249">
        <f t="shared" si="2"/>
        <v>0</v>
      </c>
      <c r="J129" s="1249">
        <f>みずほ!J129</f>
        <v>13033</v>
      </c>
      <c r="K129" s="1249">
        <f>UFJ!I129</f>
        <v>270</v>
      </c>
      <c r="L129" s="1249">
        <f>paypay!H129</f>
        <v>52781</v>
      </c>
      <c r="M129" s="1249"/>
      <c r="N129" s="1620">
        <f t="shared" si="1"/>
        <v>66084</v>
      </c>
      <c r="O129" s="1272"/>
    </row>
    <row r="130" spans="1:15" ht="14" hidden="1">
      <c r="A130" s="1231"/>
      <c r="B130" s="1244">
        <v>45874</v>
      </c>
      <c r="C130" s="1248"/>
      <c r="D130" s="1248"/>
      <c r="E130" s="1618"/>
      <c r="F130" s="1618"/>
      <c r="G130" s="1618"/>
      <c r="H130" s="1619">
        <f t="shared" si="0"/>
        <v>0</v>
      </c>
      <c r="I130" s="1249">
        <f t="shared" si="2"/>
        <v>0</v>
      </c>
      <c r="J130" s="1249">
        <f>みずほ!J130</f>
        <v>1633</v>
      </c>
      <c r="K130" s="1249">
        <f>UFJ!I130</f>
        <v>270</v>
      </c>
      <c r="L130" s="1249">
        <f>paypay!H130</f>
        <v>49735</v>
      </c>
      <c r="M130" s="1249"/>
      <c r="N130" s="1620">
        <f t="shared" si="1"/>
        <v>51638</v>
      </c>
      <c r="O130" s="1272"/>
    </row>
    <row r="131" spans="1:15" ht="14" hidden="1">
      <c r="A131" s="1231"/>
      <c r="B131" s="1244">
        <v>45875</v>
      </c>
      <c r="C131" s="1248"/>
      <c r="D131" s="1248"/>
      <c r="E131" s="1618"/>
      <c r="F131" s="1618"/>
      <c r="G131" s="1618"/>
      <c r="H131" s="1619">
        <f t="shared" si="0"/>
        <v>0</v>
      </c>
      <c r="I131" s="1249">
        <f t="shared" si="2"/>
        <v>0</v>
      </c>
      <c r="J131" s="1249">
        <f>みずほ!J131</f>
        <v>1633</v>
      </c>
      <c r="K131" s="1249">
        <f>UFJ!I131</f>
        <v>270</v>
      </c>
      <c r="L131" s="1249">
        <f>paypay!H131</f>
        <v>49241</v>
      </c>
      <c r="M131" s="1249"/>
      <c r="N131" s="1620">
        <f t="shared" si="1"/>
        <v>51144</v>
      </c>
      <c r="O131" s="1272"/>
    </row>
    <row r="132" spans="1:15" ht="14" hidden="1">
      <c r="A132" s="1231"/>
      <c r="B132" s="1244">
        <v>45876</v>
      </c>
      <c r="C132" s="1248"/>
      <c r="D132" s="1248"/>
      <c r="E132" s="1618"/>
      <c r="F132" s="1618"/>
      <c r="G132" s="1618"/>
      <c r="H132" s="1619">
        <f t="shared" si="0"/>
        <v>0</v>
      </c>
      <c r="I132" s="1249">
        <f t="shared" si="2"/>
        <v>0</v>
      </c>
      <c r="J132" s="1249">
        <f>みずほ!J132</f>
        <v>1633</v>
      </c>
      <c r="K132" s="1249">
        <f>UFJ!I132</f>
        <v>270</v>
      </c>
      <c r="L132" s="1249">
        <f>paypay!H132</f>
        <v>48524</v>
      </c>
      <c r="M132" s="1249"/>
      <c r="N132" s="1620">
        <f t="shared" si="1"/>
        <v>50427</v>
      </c>
      <c r="O132" s="1272"/>
    </row>
    <row r="133" spans="1:15" ht="14" hidden="1">
      <c r="A133" s="1231"/>
      <c r="B133" s="1244">
        <v>45877</v>
      </c>
      <c r="C133" s="1248"/>
      <c r="D133" s="1248"/>
      <c r="E133" s="1618"/>
      <c r="F133" s="1618"/>
      <c r="G133" s="1618"/>
      <c r="H133" s="1619">
        <f t="shared" si="0"/>
        <v>0</v>
      </c>
      <c r="I133" s="1249">
        <f t="shared" si="2"/>
        <v>0</v>
      </c>
      <c r="J133" s="1249">
        <f>みずほ!J133</f>
        <v>1633</v>
      </c>
      <c r="K133" s="1249">
        <f>UFJ!I133</f>
        <v>270</v>
      </c>
      <c r="L133" s="1249">
        <f>paypay!H133</f>
        <v>48012</v>
      </c>
      <c r="M133" s="1249"/>
      <c r="N133" s="1620">
        <f t="shared" si="1"/>
        <v>49915</v>
      </c>
      <c r="O133" s="1272"/>
    </row>
    <row r="134" spans="1:15" ht="14" hidden="1">
      <c r="A134" s="1231"/>
      <c r="B134" s="1244">
        <v>45878</v>
      </c>
      <c r="C134" s="1248"/>
      <c r="D134" s="1248"/>
      <c r="E134" s="1618"/>
      <c r="F134" s="1618"/>
      <c r="G134" s="1618"/>
      <c r="H134" s="1619">
        <f t="shared" si="0"/>
        <v>0</v>
      </c>
      <c r="I134" s="1249">
        <f t="shared" si="2"/>
        <v>0</v>
      </c>
      <c r="J134" s="1249">
        <f>みずほ!J134</f>
        <v>1633</v>
      </c>
      <c r="K134" s="1249">
        <f>UFJ!I134</f>
        <v>270</v>
      </c>
      <c r="L134" s="1249">
        <f>paypay!H134</f>
        <v>48062</v>
      </c>
      <c r="M134" s="1249"/>
      <c r="N134" s="1620">
        <f t="shared" si="1"/>
        <v>49965</v>
      </c>
      <c r="O134" s="1272"/>
    </row>
    <row r="135" spans="1:15" ht="14" hidden="1">
      <c r="A135" s="1231"/>
      <c r="B135" s="1244">
        <v>45879</v>
      </c>
      <c r="C135" s="1248"/>
      <c r="D135" s="1248"/>
      <c r="E135" s="1618"/>
      <c r="F135" s="1618"/>
      <c r="G135" s="1618"/>
      <c r="H135" s="1619">
        <f t="shared" si="0"/>
        <v>0</v>
      </c>
      <c r="I135" s="1249">
        <f t="shared" si="2"/>
        <v>0</v>
      </c>
      <c r="J135" s="1249">
        <f>みずほ!J135</f>
        <v>1633</v>
      </c>
      <c r="K135" s="1249">
        <f>UFJ!I135</f>
        <v>270</v>
      </c>
      <c r="L135" s="1249">
        <f>paypay!H135</f>
        <v>46418</v>
      </c>
      <c r="M135" s="1249"/>
      <c r="N135" s="1620">
        <f t="shared" si="1"/>
        <v>48321</v>
      </c>
      <c r="O135" s="1272"/>
    </row>
    <row r="136" spans="1:15" ht="14" hidden="1">
      <c r="A136" s="1231"/>
      <c r="B136" s="1244">
        <v>45880</v>
      </c>
      <c r="C136" s="1248"/>
      <c r="D136" s="1248"/>
      <c r="E136" s="1618"/>
      <c r="F136" s="1618"/>
      <c r="G136" s="1618"/>
      <c r="H136" s="1619">
        <f t="shared" si="0"/>
        <v>0</v>
      </c>
      <c r="I136" s="1249">
        <f t="shared" si="2"/>
        <v>0</v>
      </c>
      <c r="J136" s="1249">
        <f>みずほ!J136</f>
        <v>1633</v>
      </c>
      <c r="K136" s="1249">
        <f>UFJ!I136</f>
        <v>270</v>
      </c>
      <c r="L136" s="1249">
        <f>paypay!H136</f>
        <v>38102</v>
      </c>
      <c r="M136" s="1249"/>
      <c r="N136" s="1620">
        <f t="shared" si="1"/>
        <v>40005</v>
      </c>
      <c r="O136" s="1272"/>
    </row>
    <row r="137" spans="1:15" ht="14" hidden="1">
      <c r="A137" s="1231"/>
      <c r="B137" s="1244">
        <v>45881</v>
      </c>
      <c r="C137" s="1248"/>
      <c r="D137" s="1248"/>
      <c r="E137" s="1618"/>
      <c r="F137" s="1618"/>
      <c r="G137" s="1618"/>
      <c r="H137" s="1619">
        <f t="shared" si="0"/>
        <v>0</v>
      </c>
      <c r="I137" s="1249">
        <f t="shared" si="2"/>
        <v>0</v>
      </c>
      <c r="J137" s="1249">
        <f>みずほ!J137</f>
        <v>1633</v>
      </c>
      <c r="K137" s="1249">
        <f>UFJ!I137</f>
        <v>270</v>
      </c>
      <c r="L137" s="1249">
        <f>paypay!H137</f>
        <v>38102</v>
      </c>
      <c r="M137" s="1249"/>
      <c r="N137" s="1620">
        <f t="shared" si="1"/>
        <v>40005</v>
      </c>
      <c r="O137" s="1272"/>
    </row>
    <row r="138" spans="1:15" ht="14" hidden="1">
      <c r="A138" s="1231"/>
      <c r="B138" s="1244">
        <v>45882</v>
      </c>
      <c r="C138" s="1248"/>
      <c r="D138" s="1248"/>
      <c r="E138" s="1618"/>
      <c r="F138" s="1618"/>
      <c r="G138" s="1618"/>
      <c r="H138" s="1619">
        <f t="shared" si="0"/>
        <v>0</v>
      </c>
      <c r="I138" s="1249">
        <f t="shared" si="2"/>
        <v>0</v>
      </c>
      <c r="J138" s="1249">
        <f>みずほ!J138</f>
        <v>1633</v>
      </c>
      <c r="K138" s="1249">
        <f>UFJ!I138</f>
        <v>270</v>
      </c>
      <c r="L138" s="1249">
        <f>paypay!H138</f>
        <v>38102</v>
      </c>
      <c r="M138" s="1249"/>
      <c r="N138" s="1620">
        <f t="shared" si="1"/>
        <v>40005</v>
      </c>
      <c r="O138" s="1272"/>
    </row>
    <row r="139" spans="1:15" ht="14" hidden="1">
      <c r="A139" s="1231"/>
      <c r="B139" s="1244">
        <v>45883</v>
      </c>
      <c r="C139" s="1248"/>
      <c r="D139" s="1248"/>
      <c r="E139" s="1618"/>
      <c r="F139" s="1618"/>
      <c r="G139" s="1618"/>
      <c r="H139" s="1619">
        <f t="shared" si="0"/>
        <v>0</v>
      </c>
      <c r="I139" s="1249">
        <f t="shared" si="2"/>
        <v>0</v>
      </c>
      <c r="J139" s="1249">
        <f>みずほ!J139</f>
        <v>1633</v>
      </c>
      <c r="K139" s="1249">
        <f>UFJ!I139</f>
        <v>270</v>
      </c>
      <c r="L139" s="1249">
        <f>paypay!H139</f>
        <v>38102</v>
      </c>
      <c r="M139" s="1249"/>
      <c r="N139" s="1620">
        <f t="shared" si="1"/>
        <v>40005</v>
      </c>
      <c r="O139" s="1272"/>
    </row>
    <row r="140" spans="1:15" ht="14" hidden="1">
      <c r="A140" s="1231"/>
      <c r="B140" s="1244">
        <v>45884</v>
      </c>
      <c r="C140" s="1248"/>
      <c r="D140" s="1248"/>
      <c r="E140" s="1618"/>
      <c r="F140" s="1618"/>
      <c r="G140" s="1618">
        <v>220000</v>
      </c>
      <c r="H140" s="1619">
        <f t="shared" si="0"/>
        <v>220000</v>
      </c>
      <c r="I140" s="1249">
        <f t="shared" si="2"/>
        <v>220000</v>
      </c>
      <c r="J140" s="1249">
        <f>みずほ!J140</f>
        <v>483036</v>
      </c>
      <c r="K140" s="1249">
        <f>UFJ!I140</f>
        <v>270</v>
      </c>
      <c r="L140" s="1249">
        <f>paypay!H140</f>
        <v>37002</v>
      </c>
      <c r="M140" s="1249"/>
      <c r="N140" s="1620">
        <f t="shared" si="1"/>
        <v>740308</v>
      </c>
      <c r="O140" s="1272"/>
    </row>
    <row r="141" spans="1:15" ht="14" hidden="1">
      <c r="A141" s="1231"/>
      <c r="B141" s="1244">
        <v>45885</v>
      </c>
      <c r="C141" s="1248"/>
      <c r="D141" s="1248"/>
      <c r="E141" s="1618"/>
      <c r="F141" s="1618"/>
      <c r="G141" s="1618"/>
      <c r="H141" s="1619">
        <f t="shared" si="0"/>
        <v>0</v>
      </c>
      <c r="I141" s="1249">
        <f t="shared" si="2"/>
        <v>220000</v>
      </c>
      <c r="J141" s="1249">
        <f>みずほ!J141</f>
        <v>323549</v>
      </c>
      <c r="K141" s="1249">
        <f>UFJ!I141</f>
        <v>270</v>
      </c>
      <c r="L141" s="1249">
        <f>paypay!H141</f>
        <v>30247</v>
      </c>
      <c r="M141" s="1249"/>
      <c r="N141" s="1620">
        <f t="shared" si="1"/>
        <v>574066</v>
      </c>
      <c r="O141" s="1272"/>
    </row>
    <row r="142" spans="1:15" ht="14" hidden="1">
      <c r="A142" s="1231"/>
      <c r="B142" s="1244">
        <v>45886</v>
      </c>
      <c r="C142" s="1248"/>
      <c r="D142" s="1248"/>
      <c r="E142" s="1618"/>
      <c r="F142" s="1618"/>
      <c r="G142" s="1618"/>
      <c r="H142" s="1619">
        <f t="shared" si="0"/>
        <v>0</v>
      </c>
      <c r="I142" s="1249">
        <f t="shared" si="2"/>
        <v>220000</v>
      </c>
      <c r="J142" s="1249">
        <f>みずほ!J142</f>
        <v>103439</v>
      </c>
      <c r="K142" s="1249">
        <f>UFJ!I142</f>
        <v>270</v>
      </c>
      <c r="L142" s="1249">
        <f>paypay!H142</f>
        <v>30249</v>
      </c>
      <c r="M142" s="1249"/>
      <c r="N142" s="1620">
        <f t="shared" si="1"/>
        <v>353958</v>
      </c>
      <c r="O142" s="1272"/>
    </row>
    <row r="143" spans="1:15" ht="14" hidden="1">
      <c r="A143" s="1231"/>
      <c r="B143" s="1244">
        <v>45887</v>
      </c>
      <c r="C143" s="1248"/>
      <c r="D143" s="1248">
        <v>-8000</v>
      </c>
      <c r="E143" s="1618"/>
      <c r="F143" s="1618"/>
      <c r="G143" s="1618"/>
      <c r="H143" s="1619">
        <f t="shared" si="0"/>
        <v>-8000</v>
      </c>
      <c r="I143" s="1249">
        <f t="shared" si="2"/>
        <v>212000</v>
      </c>
      <c r="J143" s="1249">
        <f>みずほ!J143</f>
        <v>103492</v>
      </c>
      <c r="K143" s="1249">
        <f>UFJ!I143</f>
        <v>325</v>
      </c>
      <c r="L143" s="1249">
        <f>paypay!H143</f>
        <v>30298</v>
      </c>
      <c r="M143" s="1249"/>
      <c r="N143" s="1620">
        <f t="shared" si="1"/>
        <v>346115</v>
      </c>
      <c r="O143" s="1272"/>
    </row>
    <row r="144" spans="1:15" ht="14" hidden="1">
      <c r="A144" s="1231"/>
      <c r="B144" s="1244">
        <v>45888</v>
      </c>
      <c r="C144" s="1248"/>
      <c r="D144" s="1248"/>
      <c r="E144" s="1618"/>
      <c r="F144" s="1618"/>
      <c r="G144" s="1618"/>
      <c r="H144" s="1619">
        <f t="shared" si="0"/>
        <v>0</v>
      </c>
      <c r="I144" s="1249">
        <f t="shared" si="2"/>
        <v>212000</v>
      </c>
      <c r="J144" s="1249">
        <f>みずほ!J144</f>
        <v>103492</v>
      </c>
      <c r="K144" s="1249">
        <f>UFJ!I144</f>
        <v>325</v>
      </c>
      <c r="L144" s="1249">
        <f>paypay!H144</f>
        <v>19428</v>
      </c>
      <c r="M144" s="1249"/>
      <c r="N144" s="1620">
        <f t="shared" si="1"/>
        <v>335245</v>
      </c>
      <c r="O144" s="1272"/>
    </row>
    <row r="145" spans="1:15" ht="14" hidden="1">
      <c r="A145" s="1231"/>
      <c r="B145" s="1244">
        <v>45889</v>
      </c>
      <c r="C145" s="1248"/>
      <c r="D145" s="1248"/>
      <c r="E145" s="1618"/>
      <c r="F145" s="1618"/>
      <c r="G145" s="1618"/>
      <c r="H145" s="1619">
        <f t="shared" si="0"/>
        <v>0</v>
      </c>
      <c r="I145" s="1249">
        <f t="shared" si="2"/>
        <v>212000</v>
      </c>
      <c r="J145" s="1249">
        <f>みずほ!J145</f>
        <v>103492</v>
      </c>
      <c r="K145" s="1249">
        <f>UFJ!I145</f>
        <v>325</v>
      </c>
      <c r="L145" s="1249">
        <f>paypay!H145</f>
        <v>19428</v>
      </c>
      <c r="M145" s="1249"/>
      <c r="N145" s="1620">
        <f t="shared" si="1"/>
        <v>335245</v>
      </c>
      <c r="O145" s="1272"/>
    </row>
    <row r="146" spans="1:15" ht="14" hidden="1">
      <c r="A146" s="1231"/>
      <c r="B146" s="1244">
        <v>45890</v>
      </c>
      <c r="C146" s="1248"/>
      <c r="D146" s="1248"/>
      <c r="E146" s="1618"/>
      <c r="F146" s="1618"/>
      <c r="G146" s="1618"/>
      <c r="H146" s="1619">
        <f t="shared" si="0"/>
        <v>0</v>
      </c>
      <c r="I146" s="1249">
        <f t="shared" si="2"/>
        <v>212000</v>
      </c>
      <c r="J146" s="1249">
        <f>みずほ!J146</f>
        <v>103492</v>
      </c>
      <c r="K146" s="1249">
        <f>UFJ!I146</f>
        <v>325</v>
      </c>
      <c r="L146" s="1249">
        <f>paypay!H146</f>
        <v>19431</v>
      </c>
      <c r="M146" s="1249"/>
      <c r="N146" s="1620">
        <f t="shared" si="1"/>
        <v>335248</v>
      </c>
      <c r="O146" s="1272"/>
    </row>
    <row r="147" spans="1:15" ht="14" hidden="1">
      <c r="A147" s="1231"/>
      <c r="B147" s="1244">
        <v>45891</v>
      </c>
      <c r="C147" s="1248"/>
      <c r="D147" s="1248"/>
      <c r="E147" s="1618"/>
      <c r="F147" s="1618"/>
      <c r="G147" s="1618"/>
      <c r="H147" s="1619">
        <f t="shared" si="0"/>
        <v>0</v>
      </c>
      <c r="I147" s="1249">
        <f t="shared" si="2"/>
        <v>212000</v>
      </c>
      <c r="J147" s="1249">
        <f>みずほ!J147</f>
        <v>103492</v>
      </c>
      <c r="K147" s="1249">
        <f>UFJ!I147</f>
        <v>325</v>
      </c>
      <c r="L147" s="1249">
        <f>paypay!H147</f>
        <v>13509</v>
      </c>
      <c r="M147" s="1249"/>
      <c r="N147" s="1620">
        <f t="shared" si="1"/>
        <v>329326</v>
      </c>
      <c r="O147" s="1272"/>
    </row>
    <row r="148" spans="1:15" ht="14" hidden="1">
      <c r="A148" s="1231"/>
      <c r="B148" s="1244">
        <v>45892</v>
      </c>
      <c r="C148" s="1248"/>
      <c r="D148" s="1248"/>
      <c r="E148" s="1618"/>
      <c r="F148" s="1618"/>
      <c r="G148" s="1618"/>
      <c r="H148" s="1619">
        <f t="shared" si="0"/>
        <v>0</v>
      </c>
      <c r="I148" s="1249">
        <f t="shared" si="2"/>
        <v>212000</v>
      </c>
      <c r="J148" s="1249">
        <f>みずほ!J148</f>
        <v>103492</v>
      </c>
      <c r="K148" s="1249">
        <f>UFJ!I148</f>
        <v>325</v>
      </c>
      <c r="L148" s="1249">
        <f>paypay!H148</f>
        <v>2647</v>
      </c>
      <c r="M148" s="1249"/>
      <c r="N148" s="1620">
        <f t="shared" si="1"/>
        <v>318464</v>
      </c>
      <c r="O148" s="1272"/>
    </row>
    <row r="149" spans="1:15" ht="14" hidden="1">
      <c r="A149" s="1231"/>
      <c r="B149" s="1244">
        <v>45893</v>
      </c>
      <c r="C149" s="1248"/>
      <c r="D149" s="1248"/>
      <c r="E149" s="1618"/>
      <c r="F149" s="1618"/>
      <c r="G149" s="1618"/>
      <c r="H149" s="1619">
        <f t="shared" si="0"/>
        <v>0</v>
      </c>
      <c r="I149" s="1249">
        <f t="shared" si="2"/>
        <v>212000</v>
      </c>
      <c r="J149" s="1249">
        <f>みずほ!J149</f>
        <v>103492</v>
      </c>
      <c r="K149" s="1249">
        <f>UFJ!I149</f>
        <v>325</v>
      </c>
      <c r="L149" s="1249">
        <f>paypay!H149</f>
        <v>1186</v>
      </c>
      <c r="M149" s="1249"/>
      <c r="N149" s="1620">
        <f t="shared" si="1"/>
        <v>317003</v>
      </c>
      <c r="O149" s="1272"/>
    </row>
    <row r="150" spans="1:15" ht="14" hidden="1">
      <c r="A150" s="1231"/>
      <c r="B150" s="1244">
        <v>45894</v>
      </c>
      <c r="C150" s="1248"/>
      <c r="D150" s="1248"/>
      <c r="E150" s="1618"/>
      <c r="F150" s="1618"/>
      <c r="G150" s="1618"/>
      <c r="H150" s="1619">
        <f t="shared" si="0"/>
        <v>0</v>
      </c>
      <c r="I150" s="1249">
        <f t="shared" si="2"/>
        <v>212000</v>
      </c>
      <c r="J150" s="1249">
        <f>みずほ!J150</f>
        <v>103492</v>
      </c>
      <c r="K150" s="1249">
        <f>UFJ!I150</f>
        <v>325</v>
      </c>
      <c r="L150" s="1249">
        <f>paypay!H150</f>
        <v>3550</v>
      </c>
      <c r="M150" s="1249"/>
      <c r="N150" s="1620">
        <f t="shared" si="1"/>
        <v>319367</v>
      </c>
      <c r="O150" s="1272"/>
    </row>
    <row r="151" spans="1:15" ht="14" hidden="1">
      <c r="A151" s="1231"/>
      <c r="B151" s="1244">
        <v>45895</v>
      </c>
      <c r="C151" s="1248"/>
      <c r="D151" s="1248"/>
      <c r="E151" s="1618"/>
      <c r="F151" s="1618"/>
      <c r="G151" s="1618"/>
      <c r="H151" s="1619">
        <f t="shared" si="0"/>
        <v>0</v>
      </c>
      <c r="I151" s="1249">
        <f t="shared" si="2"/>
        <v>212000</v>
      </c>
      <c r="J151" s="1249">
        <f>みずほ!J151</f>
        <v>103492</v>
      </c>
      <c r="K151" s="1249">
        <f>UFJ!I151</f>
        <v>325</v>
      </c>
      <c r="L151" s="1249">
        <f>paypay!H151</f>
        <v>2872</v>
      </c>
      <c r="M151" s="1249"/>
      <c r="N151" s="1620">
        <f t="shared" si="1"/>
        <v>318689</v>
      </c>
      <c r="O151" s="1272"/>
    </row>
    <row r="152" spans="1:15" ht="14" hidden="1">
      <c r="A152" s="1231"/>
      <c r="B152" s="1244">
        <v>45896</v>
      </c>
      <c r="C152" s="1248"/>
      <c r="D152" s="1621">
        <v>-205220</v>
      </c>
      <c r="E152" s="1618"/>
      <c r="F152" s="1618"/>
      <c r="G152" s="1618"/>
      <c r="H152" s="1619">
        <f t="shared" si="0"/>
        <v>-205220</v>
      </c>
      <c r="I152" s="1249">
        <f t="shared" si="2"/>
        <v>6780</v>
      </c>
      <c r="J152" s="1249">
        <f>みずほ!J152</f>
        <v>13905</v>
      </c>
      <c r="K152" s="1249">
        <f>UFJ!I152</f>
        <v>325</v>
      </c>
      <c r="L152" s="1249">
        <f>paypay!H152</f>
        <v>2884</v>
      </c>
      <c r="M152" s="1249"/>
      <c r="N152" s="1620">
        <f t="shared" si="1"/>
        <v>23894</v>
      </c>
      <c r="O152" s="1272"/>
    </row>
    <row r="153" spans="1:15" ht="14" hidden="1">
      <c r="A153" s="1231"/>
      <c r="B153" s="1244">
        <v>45897</v>
      </c>
      <c r="C153" s="1248"/>
      <c r="D153" s="1248"/>
      <c r="E153" s="1618"/>
      <c r="F153" s="1618"/>
      <c r="G153" s="1618"/>
      <c r="H153" s="1619">
        <f t="shared" si="0"/>
        <v>0</v>
      </c>
      <c r="I153" s="1249">
        <f t="shared" si="2"/>
        <v>6780</v>
      </c>
      <c r="J153" s="1249">
        <f>みずほ!J153</f>
        <v>13905</v>
      </c>
      <c r="K153" s="1249">
        <f>UFJ!I153</f>
        <v>325</v>
      </c>
      <c r="L153" s="1249">
        <f>paypay!H153</f>
        <v>1786</v>
      </c>
      <c r="M153" s="1249"/>
      <c r="N153" s="1620">
        <f t="shared" si="1"/>
        <v>22796</v>
      </c>
      <c r="O153" s="1272"/>
    </row>
    <row r="154" spans="1:15" ht="14" hidden="1">
      <c r="A154" s="1231"/>
      <c r="B154" s="1244">
        <v>45898</v>
      </c>
      <c r="C154" s="1248"/>
      <c r="D154" s="1248"/>
      <c r="E154" s="1618"/>
      <c r="F154" s="1618"/>
      <c r="G154" s="1618"/>
      <c r="H154" s="1619">
        <f t="shared" si="0"/>
        <v>0</v>
      </c>
      <c r="I154" s="1249">
        <f t="shared" si="2"/>
        <v>6780</v>
      </c>
      <c r="J154" s="1249">
        <f>みずほ!J154</f>
        <v>13905</v>
      </c>
      <c r="K154" s="1249">
        <f>UFJ!I154</f>
        <v>325</v>
      </c>
      <c r="L154" s="1249">
        <f>paypay!H154</f>
        <v>1248</v>
      </c>
      <c r="M154" s="1249"/>
      <c r="N154" s="1620">
        <f t="shared" si="1"/>
        <v>22258</v>
      </c>
      <c r="O154" s="1272"/>
    </row>
    <row r="155" spans="1:15" ht="14" hidden="1">
      <c r="A155" s="1231"/>
      <c r="B155" s="1244">
        <v>45899</v>
      </c>
      <c r="C155" s="1248"/>
      <c r="D155" s="1248"/>
      <c r="E155" s="1618"/>
      <c r="F155" s="1618"/>
      <c r="G155" s="1618"/>
      <c r="H155" s="1619">
        <f t="shared" si="0"/>
        <v>0</v>
      </c>
      <c r="I155" s="1249">
        <f t="shared" si="2"/>
        <v>6780</v>
      </c>
      <c r="J155" s="1249">
        <f>みずほ!J155</f>
        <v>13905</v>
      </c>
      <c r="K155" s="1249">
        <f>UFJ!I155</f>
        <v>325</v>
      </c>
      <c r="L155" s="1249">
        <f>paypay!H155</f>
        <v>1248</v>
      </c>
      <c r="M155" s="1249"/>
      <c r="N155" s="1620">
        <f t="shared" si="1"/>
        <v>22258</v>
      </c>
      <c r="O155" s="1272"/>
    </row>
    <row r="156" spans="1:15" ht="14" hidden="1">
      <c r="A156" s="1231"/>
      <c r="B156" s="1259">
        <v>45900</v>
      </c>
      <c r="C156" s="1263"/>
      <c r="D156" s="1263"/>
      <c r="E156" s="1622"/>
      <c r="F156" s="1622"/>
      <c r="G156" s="1622"/>
      <c r="H156" s="1619">
        <f t="shared" si="0"/>
        <v>0</v>
      </c>
      <c r="I156" s="1249">
        <f t="shared" si="2"/>
        <v>6780</v>
      </c>
      <c r="J156" s="1249">
        <f>みずほ!J156</f>
        <v>13905</v>
      </c>
      <c r="K156" s="1264">
        <f>UFJ!I156</f>
        <v>325</v>
      </c>
      <c r="L156" s="1264">
        <f>paypay!H156</f>
        <v>2524</v>
      </c>
      <c r="M156" s="1264"/>
      <c r="N156" s="1624">
        <f t="shared" si="1"/>
        <v>23534</v>
      </c>
      <c r="O156" s="1272"/>
    </row>
    <row r="157" spans="1:15" ht="14" hidden="1">
      <c r="A157" s="1231"/>
      <c r="B157" s="1244">
        <v>45901</v>
      </c>
      <c r="C157" s="1248"/>
      <c r="D157" s="1248">
        <v>-6000</v>
      </c>
      <c r="E157" s="1618"/>
      <c r="F157" s="1618"/>
      <c r="G157" s="1618"/>
      <c r="H157" s="1633">
        <f t="shared" si="0"/>
        <v>-6000</v>
      </c>
      <c r="I157" s="1625">
        <f t="shared" si="2"/>
        <v>780</v>
      </c>
      <c r="J157" s="1625">
        <f>みずほ!J157</f>
        <v>23905</v>
      </c>
      <c r="K157" s="1249">
        <f>UFJ!I157</f>
        <v>325</v>
      </c>
      <c r="L157" s="1249">
        <f>paypay!H157</f>
        <v>2524</v>
      </c>
      <c r="M157" s="1249"/>
      <c r="N157" s="1620">
        <f t="shared" si="1"/>
        <v>27534</v>
      </c>
      <c r="O157" s="1272"/>
    </row>
    <row r="158" spans="1:15" ht="14" hidden="1">
      <c r="A158" s="1231"/>
      <c r="B158" s="1244">
        <v>45902</v>
      </c>
      <c r="C158" s="1248"/>
      <c r="D158" s="1248"/>
      <c r="E158" s="1618"/>
      <c r="F158" s="1618"/>
      <c r="G158" s="1618"/>
      <c r="H158" s="1619">
        <f t="shared" si="0"/>
        <v>0</v>
      </c>
      <c r="I158" s="1249">
        <f t="shared" si="2"/>
        <v>780</v>
      </c>
      <c r="J158" s="1249">
        <f>みずほ!J158</f>
        <v>23905</v>
      </c>
      <c r="K158" s="1249">
        <f>UFJ!I158</f>
        <v>325</v>
      </c>
      <c r="L158" s="1249">
        <f>paypay!H158</f>
        <v>1574</v>
      </c>
      <c r="M158" s="1249"/>
      <c r="N158" s="1620">
        <f t="shared" si="1"/>
        <v>26584</v>
      </c>
      <c r="O158" s="1272"/>
    </row>
    <row r="159" spans="1:15" ht="14" hidden="1">
      <c r="A159" s="1231"/>
      <c r="B159" s="1244">
        <v>45903</v>
      </c>
      <c r="C159" s="1248"/>
      <c r="D159" s="1248"/>
      <c r="E159" s="1618"/>
      <c r="F159" s="1618"/>
      <c r="G159" s="1618"/>
      <c r="H159" s="1619">
        <f t="shared" si="0"/>
        <v>0</v>
      </c>
      <c r="I159" s="1249">
        <f t="shared" si="2"/>
        <v>780</v>
      </c>
      <c r="J159" s="1249">
        <f>みずほ!J159</f>
        <v>23905</v>
      </c>
      <c r="K159" s="1249">
        <f>UFJ!I159</f>
        <v>325</v>
      </c>
      <c r="L159" s="1249">
        <f>paypay!H159</f>
        <v>1574</v>
      </c>
      <c r="M159" s="1249"/>
      <c r="N159" s="1620">
        <f t="shared" si="1"/>
        <v>26584</v>
      </c>
      <c r="O159" s="1272"/>
    </row>
    <row r="160" spans="1:15" ht="14" hidden="1">
      <c r="A160" s="1231"/>
      <c r="B160" s="1244">
        <v>45904</v>
      </c>
      <c r="C160" s="1248"/>
      <c r="D160" s="1248"/>
      <c r="E160" s="1618"/>
      <c r="F160" s="1618"/>
      <c r="G160" s="1618"/>
      <c r="H160" s="1619">
        <f t="shared" si="0"/>
        <v>0</v>
      </c>
      <c r="I160" s="1249">
        <f t="shared" si="2"/>
        <v>780</v>
      </c>
      <c r="J160" s="1249">
        <f>みずほ!J160</f>
        <v>23905</v>
      </c>
      <c r="K160" s="1249">
        <f>UFJ!I160</f>
        <v>325</v>
      </c>
      <c r="L160" s="1249">
        <f>paypay!H160</f>
        <v>1574</v>
      </c>
      <c r="M160" s="1249"/>
      <c r="N160" s="1620">
        <f t="shared" si="1"/>
        <v>26584</v>
      </c>
      <c r="O160" s="1272"/>
    </row>
    <row r="161" spans="1:15" ht="14" hidden="1">
      <c r="A161" s="1231"/>
      <c r="B161" s="1244">
        <v>45905</v>
      </c>
      <c r="C161" s="1248"/>
      <c r="D161" s="1248"/>
      <c r="E161" s="1618"/>
      <c r="F161" s="1618"/>
      <c r="G161" s="1618"/>
      <c r="H161" s="1619">
        <f t="shared" si="0"/>
        <v>0</v>
      </c>
      <c r="I161" s="1249">
        <f t="shared" si="2"/>
        <v>780</v>
      </c>
      <c r="J161" s="1249">
        <f>みずほ!J161</f>
        <v>12505</v>
      </c>
      <c r="K161" s="1249">
        <f>UFJ!I161</f>
        <v>325</v>
      </c>
      <c r="L161" s="1249">
        <f>paypay!H161</f>
        <v>1574</v>
      </c>
      <c r="M161" s="1249"/>
      <c r="N161" s="1620">
        <f t="shared" si="1"/>
        <v>15184</v>
      </c>
      <c r="O161" s="1272"/>
    </row>
    <row r="162" spans="1:15" ht="14" hidden="1">
      <c r="A162" s="1231"/>
      <c r="B162" s="1244">
        <v>45906</v>
      </c>
      <c r="C162" s="1248"/>
      <c r="D162" s="1248"/>
      <c r="E162" s="1618"/>
      <c r="F162" s="1618"/>
      <c r="G162" s="1618"/>
      <c r="H162" s="1619">
        <f t="shared" si="0"/>
        <v>0</v>
      </c>
      <c r="I162" s="1249">
        <f t="shared" si="2"/>
        <v>780</v>
      </c>
      <c r="J162" s="1249">
        <f>みずほ!J162</f>
        <v>12505</v>
      </c>
      <c r="K162" s="1249">
        <f>UFJ!I162</f>
        <v>325</v>
      </c>
      <c r="L162" s="1249">
        <f>paypay!H162</f>
        <v>10144</v>
      </c>
      <c r="M162" s="1249"/>
      <c r="N162" s="1620">
        <f t="shared" si="1"/>
        <v>23754</v>
      </c>
      <c r="O162" s="1272"/>
    </row>
    <row r="163" spans="1:15" ht="14" hidden="1">
      <c r="A163" s="1231"/>
      <c r="B163" s="1244">
        <v>45907</v>
      </c>
      <c r="C163" s="1248"/>
      <c r="D163" s="1248"/>
      <c r="E163" s="1618"/>
      <c r="F163" s="1618"/>
      <c r="G163" s="1618"/>
      <c r="H163" s="1619">
        <f t="shared" si="0"/>
        <v>0</v>
      </c>
      <c r="I163" s="1249">
        <f t="shared" si="2"/>
        <v>780</v>
      </c>
      <c r="J163" s="1249">
        <f>みずほ!J163</f>
        <v>12505</v>
      </c>
      <c r="K163" s="1249">
        <f>UFJ!I163</f>
        <v>325</v>
      </c>
      <c r="L163" s="1249">
        <f>paypay!H163</f>
        <v>7614</v>
      </c>
      <c r="M163" s="1249"/>
      <c r="N163" s="1620">
        <f t="shared" si="1"/>
        <v>21224</v>
      </c>
      <c r="O163" s="1272"/>
    </row>
    <row r="164" spans="1:15" ht="14" hidden="1">
      <c r="A164" s="1231"/>
      <c r="B164" s="1244">
        <v>45908</v>
      </c>
      <c r="C164" s="1248"/>
      <c r="D164" s="1248"/>
      <c r="E164" s="1618"/>
      <c r="F164" s="1618"/>
      <c r="G164" s="1618"/>
      <c r="H164" s="1619">
        <f t="shared" si="0"/>
        <v>0</v>
      </c>
      <c r="I164" s="1249">
        <f t="shared" si="2"/>
        <v>780</v>
      </c>
      <c r="J164" s="1249">
        <f>みずほ!J164</f>
        <v>22505</v>
      </c>
      <c r="K164" s="1249">
        <f>UFJ!I164</f>
        <v>325</v>
      </c>
      <c r="L164" s="1249">
        <f>paypay!H164</f>
        <v>7614</v>
      </c>
      <c r="M164" s="1249"/>
      <c r="N164" s="1620">
        <f t="shared" si="1"/>
        <v>31224</v>
      </c>
      <c r="O164" s="1272"/>
    </row>
    <row r="165" spans="1:15" ht="14" hidden="1">
      <c r="A165" s="1231"/>
      <c r="B165" s="1244">
        <v>45909</v>
      </c>
      <c r="C165" s="1248"/>
      <c r="D165" s="1248"/>
      <c r="E165" s="1618"/>
      <c r="F165" s="1618"/>
      <c r="G165" s="1618"/>
      <c r="H165" s="1619">
        <f t="shared" si="0"/>
        <v>0</v>
      </c>
      <c r="I165" s="1249">
        <f t="shared" si="2"/>
        <v>780</v>
      </c>
      <c r="J165" s="1249">
        <f>みずほ!J165</f>
        <v>22505</v>
      </c>
      <c r="K165" s="1249">
        <f>UFJ!I165</f>
        <v>325</v>
      </c>
      <c r="L165" s="1249">
        <f>paypay!H165</f>
        <v>7614</v>
      </c>
      <c r="M165" s="1249"/>
      <c r="N165" s="1620">
        <f t="shared" si="1"/>
        <v>31224</v>
      </c>
      <c r="O165" s="1272"/>
    </row>
    <row r="166" spans="1:15" ht="14" hidden="1">
      <c r="A166" s="1231"/>
      <c r="B166" s="1244">
        <v>45910</v>
      </c>
      <c r="C166" s="1248"/>
      <c r="D166" s="1248"/>
      <c r="E166" s="1618"/>
      <c r="F166" s="1618"/>
      <c r="G166" s="1618"/>
      <c r="H166" s="1619">
        <f t="shared" si="0"/>
        <v>0</v>
      </c>
      <c r="I166" s="1249">
        <f t="shared" si="2"/>
        <v>780</v>
      </c>
      <c r="J166" s="1249">
        <f>みずほ!J166</f>
        <v>22505</v>
      </c>
      <c r="K166" s="1249">
        <f>UFJ!I166</f>
        <v>325</v>
      </c>
      <c r="L166" s="1249">
        <f>paypay!H166</f>
        <v>5128</v>
      </c>
      <c r="M166" s="1249"/>
      <c r="N166" s="1620">
        <f t="shared" si="1"/>
        <v>28738</v>
      </c>
      <c r="O166" s="1272"/>
    </row>
    <row r="167" spans="1:15" ht="14" hidden="1">
      <c r="A167" s="1231"/>
      <c r="B167" s="1244">
        <v>45911</v>
      </c>
      <c r="C167" s="1248"/>
      <c r="D167" s="1248"/>
      <c r="E167" s="1618"/>
      <c r="F167" s="1618"/>
      <c r="G167" s="1618"/>
      <c r="H167" s="1619">
        <f t="shared" si="0"/>
        <v>0</v>
      </c>
      <c r="I167" s="1249">
        <f t="shared" si="2"/>
        <v>780</v>
      </c>
      <c r="J167" s="1249">
        <f>みずほ!J167</f>
        <v>22505</v>
      </c>
      <c r="K167" s="1249">
        <f>UFJ!I167</f>
        <v>325</v>
      </c>
      <c r="L167" s="1249">
        <f>paypay!H167</f>
        <v>5128</v>
      </c>
      <c r="M167" s="1249"/>
      <c r="N167" s="1620">
        <f t="shared" si="1"/>
        <v>28738</v>
      </c>
      <c r="O167" s="1272"/>
    </row>
    <row r="168" spans="1:15" ht="14" hidden="1">
      <c r="A168" s="1231"/>
      <c r="B168" s="1244">
        <v>45912</v>
      </c>
      <c r="C168" s="1248"/>
      <c r="D168" s="1248"/>
      <c r="E168" s="1618"/>
      <c r="F168" s="1618"/>
      <c r="G168" s="1618"/>
      <c r="H168" s="1619">
        <f t="shared" si="0"/>
        <v>0</v>
      </c>
      <c r="I168" s="1249">
        <f t="shared" si="2"/>
        <v>780</v>
      </c>
      <c r="J168" s="1249">
        <f>みずほ!J168</f>
        <v>463975</v>
      </c>
      <c r="K168" s="1249">
        <f>UFJ!I168</f>
        <v>325</v>
      </c>
      <c r="L168" s="1249">
        <f>paypay!H168</f>
        <v>4729</v>
      </c>
      <c r="M168" s="1249"/>
      <c r="N168" s="1620">
        <f t="shared" si="1"/>
        <v>469809</v>
      </c>
      <c r="O168" s="1272"/>
    </row>
    <row r="169" spans="1:15" ht="14" hidden="1">
      <c r="A169" s="1231"/>
      <c r="B169" s="1244">
        <v>45913</v>
      </c>
      <c r="C169" s="1248"/>
      <c r="D169" s="1248"/>
      <c r="E169" s="1618"/>
      <c r="F169" s="1618"/>
      <c r="G169" s="1618"/>
      <c r="H169" s="1619">
        <f t="shared" si="0"/>
        <v>0</v>
      </c>
      <c r="I169" s="1249">
        <f t="shared" si="2"/>
        <v>780</v>
      </c>
      <c r="J169" s="1249">
        <f>みずほ!J169</f>
        <v>419685</v>
      </c>
      <c r="K169" s="1249">
        <f>UFJ!I169</f>
        <v>325</v>
      </c>
      <c r="L169" s="1249">
        <f>paypay!H169</f>
        <v>11229</v>
      </c>
      <c r="M169" s="1249"/>
      <c r="N169" s="1620">
        <f t="shared" si="1"/>
        <v>432019</v>
      </c>
      <c r="O169" s="1272"/>
    </row>
    <row r="170" spans="1:15" ht="14" hidden="1">
      <c r="A170" s="1231"/>
      <c r="B170" s="1244">
        <v>45914</v>
      </c>
      <c r="C170" s="1248"/>
      <c r="D170" s="1248">
        <v>-10000</v>
      </c>
      <c r="E170" s="1618"/>
      <c r="F170" s="1618"/>
      <c r="G170" s="1618">
        <v>260000</v>
      </c>
      <c r="H170" s="1619">
        <f t="shared" si="0"/>
        <v>250000</v>
      </c>
      <c r="I170" s="1249">
        <f t="shared" si="2"/>
        <v>250780</v>
      </c>
      <c r="J170" s="1249">
        <f>みずほ!J170</f>
        <v>109506</v>
      </c>
      <c r="K170" s="1249">
        <f>UFJ!I170</f>
        <v>325</v>
      </c>
      <c r="L170" s="1249">
        <f>paypay!H170</f>
        <v>7404</v>
      </c>
      <c r="M170" s="1249"/>
      <c r="N170" s="1620">
        <f t="shared" si="1"/>
        <v>368015</v>
      </c>
      <c r="O170" s="1272"/>
    </row>
    <row r="171" spans="1:15" ht="14" hidden="1">
      <c r="A171" s="1231"/>
      <c r="B171" s="1244">
        <v>45915</v>
      </c>
      <c r="C171" s="1248"/>
      <c r="D171" s="1248">
        <v>-10004</v>
      </c>
      <c r="E171" s="1618"/>
      <c r="F171" s="1618"/>
      <c r="G171" s="1618"/>
      <c r="H171" s="1619">
        <f t="shared" si="0"/>
        <v>-10004</v>
      </c>
      <c r="I171" s="1249">
        <f t="shared" si="2"/>
        <v>240776</v>
      </c>
      <c r="J171" s="1249">
        <f>みずほ!J171</f>
        <v>109506</v>
      </c>
      <c r="K171" s="1249">
        <f>UFJ!I171</f>
        <v>325</v>
      </c>
      <c r="L171" s="1249">
        <f>paypay!H171</f>
        <v>7244</v>
      </c>
      <c r="M171" s="1249"/>
      <c r="N171" s="1620">
        <f t="shared" si="1"/>
        <v>357851</v>
      </c>
      <c r="O171" s="1272"/>
    </row>
    <row r="172" spans="1:15" ht="14" hidden="1">
      <c r="A172" s="1231"/>
      <c r="B172" s="1244">
        <v>45916</v>
      </c>
      <c r="C172" s="1248"/>
      <c r="D172" s="1248"/>
      <c r="E172" s="1618"/>
      <c r="F172" s="1618"/>
      <c r="G172" s="1618"/>
      <c r="H172" s="1619">
        <f t="shared" si="0"/>
        <v>0</v>
      </c>
      <c r="I172" s="1249">
        <f t="shared" si="2"/>
        <v>240776</v>
      </c>
      <c r="J172" s="1249">
        <f>みずほ!J172</f>
        <v>109506</v>
      </c>
      <c r="K172" s="1249">
        <f>UFJ!I172</f>
        <v>325</v>
      </c>
      <c r="L172" s="1249">
        <f>paypay!H172</f>
        <v>3033</v>
      </c>
      <c r="M172" s="1249"/>
      <c r="N172" s="1620">
        <f t="shared" si="1"/>
        <v>353640</v>
      </c>
      <c r="O172" s="1272"/>
    </row>
    <row r="173" spans="1:15" ht="14" hidden="1">
      <c r="A173" s="1231"/>
      <c r="B173" s="1244">
        <v>45917</v>
      </c>
      <c r="C173" s="1248"/>
      <c r="D173" s="1248"/>
      <c r="E173" s="1618"/>
      <c r="F173" s="1618"/>
      <c r="G173" s="1618"/>
      <c r="H173" s="1619">
        <f t="shared" si="0"/>
        <v>0</v>
      </c>
      <c r="I173" s="1249">
        <f t="shared" si="2"/>
        <v>240776</v>
      </c>
      <c r="J173" s="1249">
        <f>みずほ!J173</f>
        <v>109506</v>
      </c>
      <c r="K173" s="1249">
        <f>UFJ!I173</f>
        <v>325</v>
      </c>
      <c r="L173" s="1249">
        <f>paypay!H173</f>
        <v>694</v>
      </c>
      <c r="M173" s="1249"/>
      <c r="N173" s="1620">
        <f t="shared" si="1"/>
        <v>351301</v>
      </c>
      <c r="O173" s="1272"/>
    </row>
    <row r="174" spans="1:15" ht="14" hidden="1">
      <c r="A174" s="1231"/>
      <c r="B174" s="1244">
        <v>45918</v>
      </c>
      <c r="C174" s="1248"/>
      <c r="D174" s="1248"/>
      <c r="E174" s="1618"/>
      <c r="F174" s="1618"/>
      <c r="G174" s="1618"/>
      <c r="H174" s="1619">
        <f t="shared" si="0"/>
        <v>0</v>
      </c>
      <c r="I174" s="1249">
        <f t="shared" si="2"/>
        <v>240776</v>
      </c>
      <c r="J174" s="1249">
        <f>みずほ!J174</f>
        <v>109506</v>
      </c>
      <c r="K174" s="1249">
        <f>UFJ!I174</f>
        <v>325</v>
      </c>
      <c r="L174" s="1249">
        <f>paypay!H174</f>
        <v>44</v>
      </c>
      <c r="M174" s="1249"/>
      <c r="N174" s="1620">
        <f t="shared" si="1"/>
        <v>350651</v>
      </c>
      <c r="O174" s="1272"/>
    </row>
    <row r="175" spans="1:15" ht="14" hidden="1">
      <c r="A175" s="1231"/>
      <c r="B175" s="1244">
        <v>45919</v>
      </c>
      <c r="C175" s="1248"/>
      <c r="D175" s="1248"/>
      <c r="E175" s="1618"/>
      <c r="F175" s="1618"/>
      <c r="G175" s="1618"/>
      <c r="H175" s="1619">
        <f t="shared" si="0"/>
        <v>0</v>
      </c>
      <c r="I175" s="1249">
        <f t="shared" si="2"/>
        <v>240776</v>
      </c>
      <c r="J175" s="1249">
        <f>みずほ!J175</f>
        <v>109506</v>
      </c>
      <c r="K175" s="1249">
        <f>UFJ!I175</f>
        <v>325</v>
      </c>
      <c r="L175" s="1249">
        <f>paypay!H175</f>
        <v>9530</v>
      </c>
      <c r="M175" s="1249"/>
      <c r="N175" s="1620">
        <f t="shared" si="1"/>
        <v>360137</v>
      </c>
      <c r="O175" s="1272"/>
    </row>
    <row r="176" spans="1:15" ht="14" hidden="1">
      <c r="A176" s="1231"/>
      <c r="B176" s="1244">
        <v>45920</v>
      </c>
      <c r="C176" s="1248"/>
      <c r="D176" s="1248"/>
      <c r="E176" s="1618"/>
      <c r="F176" s="1618"/>
      <c r="G176" s="1618"/>
      <c r="H176" s="1619">
        <f t="shared" si="0"/>
        <v>0</v>
      </c>
      <c r="I176" s="1249">
        <f t="shared" si="2"/>
        <v>240776</v>
      </c>
      <c r="J176" s="1249">
        <f>みずほ!J176</f>
        <v>109506</v>
      </c>
      <c r="K176" s="1249">
        <f>UFJ!I176</f>
        <v>325</v>
      </c>
      <c r="L176" s="1249">
        <f>paypay!H176</f>
        <v>3390</v>
      </c>
      <c r="M176" s="1249"/>
      <c r="N176" s="1620">
        <f t="shared" si="1"/>
        <v>353997</v>
      </c>
      <c r="O176" s="1272"/>
    </row>
    <row r="177" spans="1:15" ht="14" hidden="1">
      <c r="A177" s="1231"/>
      <c r="B177" s="1244">
        <v>45921</v>
      </c>
      <c r="C177" s="1248"/>
      <c r="D177" s="1248"/>
      <c r="E177" s="1618"/>
      <c r="F177" s="1618"/>
      <c r="G177" s="1618"/>
      <c r="H177" s="1619">
        <f t="shared" si="0"/>
        <v>0</v>
      </c>
      <c r="I177" s="1249">
        <f t="shared" si="2"/>
        <v>240776</v>
      </c>
      <c r="J177" s="1249">
        <f>みずほ!J177</f>
        <v>109506</v>
      </c>
      <c r="K177" s="1249">
        <f>UFJ!I177</f>
        <v>325</v>
      </c>
      <c r="L177" s="1249">
        <f>paypay!H177</f>
        <v>2503</v>
      </c>
      <c r="M177" s="1249"/>
      <c r="N177" s="1620">
        <f t="shared" si="1"/>
        <v>353110</v>
      </c>
      <c r="O177" s="1272"/>
    </row>
    <row r="178" spans="1:15" ht="14" hidden="1">
      <c r="A178" s="1231"/>
      <c r="B178" s="1244">
        <v>45922</v>
      </c>
      <c r="C178" s="1248"/>
      <c r="D178" s="1248"/>
      <c r="E178" s="1618"/>
      <c r="F178" s="1618"/>
      <c r="G178" s="1618"/>
      <c r="H178" s="1619">
        <f t="shared" si="0"/>
        <v>0</v>
      </c>
      <c r="I178" s="1249">
        <f t="shared" si="2"/>
        <v>240776</v>
      </c>
      <c r="J178" s="1249">
        <f>みずほ!J178</f>
        <v>109506</v>
      </c>
      <c r="K178" s="1249">
        <f>UFJ!I178</f>
        <v>325</v>
      </c>
      <c r="L178" s="1249">
        <f>paypay!H178</f>
        <v>2162</v>
      </c>
      <c r="M178" s="1249"/>
      <c r="N178" s="1620">
        <f t="shared" si="1"/>
        <v>352769</v>
      </c>
      <c r="O178" s="1272"/>
    </row>
    <row r="179" spans="1:15" ht="14" hidden="1">
      <c r="A179" s="1231"/>
      <c r="B179" s="1244">
        <v>45923</v>
      </c>
      <c r="C179" s="1248"/>
      <c r="D179" s="1248"/>
      <c r="E179" s="1618"/>
      <c r="F179" s="1618"/>
      <c r="G179" s="1618"/>
      <c r="H179" s="1619">
        <f t="shared" si="0"/>
        <v>0</v>
      </c>
      <c r="I179" s="1249">
        <f t="shared" si="2"/>
        <v>240776</v>
      </c>
      <c r="J179" s="1249">
        <f>みずほ!J179</f>
        <v>109506</v>
      </c>
      <c r="K179" s="1249">
        <f>UFJ!I179</f>
        <v>325</v>
      </c>
      <c r="L179" s="1249">
        <f>paypay!H179</f>
        <v>2672</v>
      </c>
      <c r="M179" s="1249"/>
      <c r="N179" s="1620">
        <f t="shared" si="1"/>
        <v>353279</v>
      </c>
      <c r="O179" s="1272"/>
    </row>
    <row r="180" spans="1:15" ht="14" hidden="1">
      <c r="A180" s="1231"/>
      <c r="B180" s="1244">
        <v>45924</v>
      </c>
      <c r="C180" s="1248"/>
      <c r="D180" s="1248"/>
      <c r="E180" s="1618"/>
      <c r="F180" s="1618"/>
      <c r="G180" s="1618"/>
      <c r="H180" s="1619">
        <f t="shared" si="0"/>
        <v>0</v>
      </c>
      <c r="I180" s="1249">
        <f t="shared" si="2"/>
        <v>240776</v>
      </c>
      <c r="J180" s="1249">
        <f>みずほ!J180</f>
        <v>109506</v>
      </c>
      <c r="K180" s="1249">
        <f>UFJ!I180</f>
        <v>325</v>
      </c>
      <c r="L180" s="1249">
        <f>paypay!H180</f>
        <v>2672</v>
      </c>
      <c r="M180" s="1249"/>
      <c r="N180" s="1620">
        <f t="shared" si="1"/>
        <v>353279</v>
      </c>
      <c r="O180" s="1272"/>
    </row>
    <row r="181" spans="1:15" ht="14" hidden="1">
      <c r="A181" s="1231"/>
      <c r="B181" s="1244">
        <v>45925</v>
      </c>
      <c r="C181" s="1248"/>
      <c r="D181" s="1248"/>
      <c r="E181" s="1618"/>
      <c r="F181" s="1618"/>
      <c r="G181" s="1618"/>
      <c r="H181" s="1619">
        <f t="shared" si="0"/>
        <v>0</v>
      </c>
      <c r="I181" s="1249">
        <f t="shared" si="2"/>
        <v>240776</v>
      </c>
      <c r="J181" s="1249">
        <f>みずほ!J181</f>
        <v>104506</v>
      </c>
      <c r="K181" s="1249">
        <f>UFJ!I181</f>
        <v>325</v>
      </c>
      <c r="L181" s="1249">
        <f>paypay!H181</f>
        <v>2972</v>
      </c>
      <c r="M181" s="1249"/>
      <c r="N181" s="1620">
        <f t="shared" si="1"/>
        <v>348579</v>
      </c>
      <c r="O181" s="1272"/>
    </row>
    <row r="182" spans="1:15" ht="14" hidden="1">
      <c r="A182" s="1231"/>
      <c r="B182" s="1244">
        <v>45926</v>
      </c>
      <c r="C182" s="1248"/>
      <c r="D182" s="1248">
        <v>-9756</v>
      </c>
      <c r="E182" s="1618"/>
      <c r="F182" s="1618"/>
      <c r="G182" s="1618"/>
      <c r="H182" s="1619">
        <f t="shared" si="0"/>
        <v>-9756</v>
      </c>
      <c r="I182" s="1249">
        <f t="shared" si="2"/>
        <v>231020</v>
      </c>
      <c r="J182" s="1249">
        <f>みずほ!J182</f>
        <v>104506</v>
      </c>
      <c r="K182" s="1249">
        <f>UFJ!I182</f>
        <v>325</v>
      </c>
      <c r="L182" s="1249">
        <f>paypay!H182</f>
        <v>2972</v>
      </c>
      <c r="M182" s="1249"/>
      <c r="N182" s="1620">
        <f t="shared" si="1"/>
        <v>338823</v>
      </c>
      <c r="O182" s="1272"/>
    </row>
    <row r="183" spans="1:15" ht="14" hidden="1">
      <c r="A183" s="1231"/>
      <c r="B183" s="1244">
        <v>45927</v>
      </c>
      <c r="C183" s="1248"/>
      <c r="D183" s="1621">
        <v>-140000</v>
      </c>
      <c r="E183" s="1618"/>
      <c r="F183" s="1618"/>
      <c r="G183" s="1618"/>
      <c r="H183" s="1619">
        <f t="shared" si="0"/>
        <v>-140000</v>
      </c>
      <c r="I183" s="1249">
        <f t="shared" si="2"/>
        <v>91020</v>
      </c>
      <c r="J183" s="1249">
        <f>みずほ!J183</f>
        <v>14919</v>
      </c>
      <c r="K183" s="1249">
        <f>UFJ!I183</f>
        <v>325</v>
      </c>
      <c r="L183" s="1249">
        <f>paypay!H183</f>
        <v>2972</v>
      </c>
      <c r="M183" s="1249"/>
      <c r="N183" s="1620">
        <f t="shared" si="1"/>
        <v>109236</v>
      </c>
      <c r="O183" s="1272"/>
    </row>
    <row r="184" spans="1:15" ht="14" hidden="1">
      <c r="A184" s="1231"/>
      <c r="B184" s="1244">
        <v>45928</v>
      </c>
      <c r="C184" s="1248"/>
      <c r="D184" s="1248">
        <v>-79706</v>
      </c>
      <c r="E184" s="1618"/>
      <c r="F184" s="1618"/>
      <c r="G184" s="1618"/>
      <c r="H184" s="1619">
        <f t="shared" si="0"/>
        <v>-79706</v>
      </c>
      <c r="I184" s="1249">
        <f t="shared" si="2"/>
        <v>11314</v>
      </c>
      <c r="J184" s="1249">
        <f>みずほ!J184</f>
        <v>14919</v>
      </c>
      <c r="K184" s="1249">
        <f>UFJ!I184</f>
        <v>325</v>
      </c>
      <c r="L184" s="1249">
        <f>paypay!H184</f>
        <v>2972</v>
      </c>
      <c r="M184" s="1249"/>
      <c r="N184" s="1620">
        <f t="shared" si="1"/>
        <v>29530</v>
      </c>
      <c r="O184" s="1272"/>
    </row>
    <row r="185" spans="1:15" ht="14" hidden="1">
      <c r="A185" s="1231"/>
      <c r="B185" s="1244">
        <v>45929</v>
      </c>
      <c r="C185" s="1248"/>
      <c r="D185" s="1248"/>
      <c r="E185" s="1618"/>
      <c r="F185" s="1618"/>
      <c r="G185" s="1618"/>
      <c r="H185" s="1619">
        <f t="shared" si="0"/>
        <v>0</v>
      </c>
      <c r="I185" s="1249">
        <f t="shared" si="2"/>
        <v>11314</v>
      </c>
      <c r="J185" s="1249">
        <f>みずほ!J185</f>
        <v>14919</v>
      </c>
      <c r="K185" s="1249">
        <f>UFJ!I185</f>
        <v>325</v>
      </c>
      <c r="L185" s="1249">
        <f>paypay!H185</f>
        <v>1813</v>
      </c>
      <c r="M185" s="1249"/>
      <c r="N185" s="1620">
        <f t="shared" si="1"/>
        <v>28371</v>
      </c>
      <c r="O185" s="1272"/>
    </row>
    <row r="186" spans="1:15" ht="14" hidden="1">
      <c r="A186" s="1231"/>
      <c r="B186" s="1259">
        <v>45930</v>
      </c>
      <c r="C186" s="1263"/>
      <c r="D186" s="1263"/>
      <c r="E186" s="1622"/>
      <c r="F186" s="1622"/>
      <c r="G186" s="1622"/>
      <c r="H186" s="1623">
        <f t="shared" si="0"/>
        <v>0</v>
      </c>
      <c r="I186" s="1264">
        <f t="shared" si="2"/>
        <v>11314</v>
      </c>
      <c r="J186" s="1264">
        <f>みずほ!J186</f>
        <v>13900</v>
      </c>
      <c r="K186" s="1264">
        <f>UFJ!I186</f>
        <v>325</v>
      </c>
      <c r="L186" s="1264">
        <f>paypay!H186</f>
        <v>2672</v>
      </c>
      <c r="M186" s="1264"/>
      <c r="N186" s="1624">
        <f t="shared" si="1"/>
        <v>28211</v>
      </c>
      <c r="O186" s="1272"/>
    </row>
    <row r="187" spans="1:15" ht="14" hidden="1">
      <c r="A187" s="1231"/>
      <c r="B187" s="1244">
        <v>45931</v>
      </c>
      <c r="C187" s="1248"/>
      <c r="D187" s="1248"/>
      <c r="E187" s="1618"/>
      <c r="F187" s="1618"/>
      <c r="G187" s="1618"/>
      <c r="H187" s="1619">
        <f t="shared" si="0"/>
        <v>0</v>
      </c>
      <c r="I187" s="1249">
        <f t="shared" si="2"/>
        <v>11314</v>
      </c>
      <c r="J187" s="1249">
        <f>みずほ!J187</f>
        <v>13900</v>
      </c>
      <c r="K187" s="1249">
        <f>UFJ!I187</f>
        <v>325</v>
      </c>
      <c r="L187" s="1249">
        <f>paypay!H187</f>
        <v>2352</v>
      </c>
      <c r="M187" s="1249"/>
      <c r="N187" s="1620">
        <f t="shared" si="1"/>
        <v>27891</v>
      </c>
      <c r="O187" s="1272"/>
    </row>
    <row r="188" spans="1:15" ht="14" hidden="1">
      <c r="A188" s="1231"/>
      <c r="B188" s="1244">
        <v>45932</v>
      </c>
      <c r="C188" s="1248"/>
      <c r="D188" s="1248"/>
      <c r="E188" s="1618"/>
      <c r="F188" s="1618"/>
      <c r="G188" s="1618"/>
      <c r="H188" s="1619">
        <f t="shared" si="0"/>
        <v>0</v>
      </c>
      <c r="I188" s="1249">
        <f t="shared" si="2"/>
        <v>11314</v>
      </c>
      <c r="J188" s="1249">
        <f>みずほ!J188</f>
        <v>13900</v>
      </c>
      <c r="K188" s="1249">
        <f>UFJ!I188</f>
        <v>325</v>
      </c>
      <c r="L188" s="1249">
        <f>paypay!H188</f>
        <v>12192</v>
      </c>
      <c r="M188" s="1249"/>
      <c r="N188" s="1620">
        <f t="shared" si="1"/>
        <v>37731</v>
      </c>
      <c r="O188" s="1272"/>
    </row>
    <row r="189" spans="1:15" ht="14" hidden="1">
      <c r="A189" s="1231"/>
      <c r="B189" s="1244">
        <v>45933</v>
      </c>
      <c r="C189" s="1248"/>
      <c r="D189" s="1248"/>
      <c r="E189" s="1618"/>
      <c r="F189" s="1618"/>
      <c r="G189" s="1618"/>
      <c r="H189" s="1619">
        <f t="shared" si="0"/>
        <v>0</v>
      </c>
      <c r="I189" s="1249">
        <f t="shared" si="2"/>
        <v>11314</v>
      </c>
      <c r="J189" s="1249">
        <f>みずほ!J189</f>
        <v>13900</v>
      </c>
      <c r="K189" s="1249">
        <f>UFJ!I189</f>
        <v>325</v>
      </c>
      <c r="L189" s="1249">
        <f>paypay!H189</f>
        <v>10732</v>
      </c>
      <c r="M189" s="1249"/>
      <c r="N189" s="1620">
        <f t="shared" si="1"/>
        <v>36271</v>
      </c>
      <c r="O189" s="1272"/>
    </row>
    <row r="190" spans="1:15" ht="14" hidden="1">
      <c r="A190" s="1231"/>
      <c r="B190" s="1244">
        <v>45934</v>
      </c>
      <c r="C190" s="1248"/>
      <c r="D190" s="1248"/>
      <c r="E190" s="1618"/>
      <c r="F190" s="1618"/>
      <c r="G190" s="1618"/>
      <c r="H190" s="1619">
        <f t="shared" si="0"/>
        <v>0</v>
      </c>
      <c r="I190" s="1249">
        <f t="shared" si="2"/>
        <v>11314</v>
      </c>
      <c r="J190" s="1249">
        <f>みずほ!J190</f>
        <v>13900</v>
      </c>
      <c r="K190" s="1249">
        <f>UFJ!I190</f>
        <v>325</v>
      </c>
      <c r="L190" s="1249">
        <f>paypay!H190</f>
        <v>13572</v>
      </c>
      <c r="M190" s="1249"/>
      <c r="N190" s="1620">
        <f t="shared" si="1"/>
        <v>39111</v>
      </c>
      <c r="O190" s="1272"/>
    </row>
    <row r="191" spans="1:15" ht="14" hidden="1">
      <c r="A191" s="1231"/>
      <c r="B191" s="1244">
        <v>45935</v>
      </c>
      <c r="C191" s="1248"/>
      <c r="D191" s="1248"/>
      <c r="E191" s="1618"/>
      <c r="F191" s="1618"/>
      <c r="G191" s="1618"/>
      <c r="H191" s="1619">
        <f t="shared" si="0"/>
        <v>0</v>
      </c>
      <c r="I191" s="1249">
        <f t="shared" si="2"/>
        <v>11314</v>
      </c>
      <c r="J191" s="1249">
        <f>みずほ!J191</f>
        <v>2500</v>
      </c>
      <c r="K191" s="1249">
        <f>UFJ!I191</f>
        <v>325</v>
      </c>
      <c r="L191" s="1249">
        <f>paypay!H191</f>
        <v>11572</v>
      </c>
      <c r="M191" s="1249"/>
      <c r="N191" s="1620">
        <f t="shared" si="1"/>
        <v>25711</v>
      </c>
      <c r="O191" s="1272"/>
    </row>
    <row r="192" spans="1:15" ht="14" hidden="1">
      <c r="A192" s="1231"/>
      <c r="B192" s="1244">
        <v>45936</v>
      </c>
      <c r="C192" s="1248"/>
      <c r="D192" s="1248"/>
      <c r="E192" s="1618"/>
      <c r="F192" s="1618"/>
      <c r="G192" s="1618"/>
      <c r="H192" s="1619">
        <f t="shared" si="0"/>
        <v>0</v>
      </c>
      <c r="I192" s="1249">
        <f t="shared" si="2"/>
        <v>11314</v>
      </c>
      <c r="J192" s="1249">
        <f>みずほ!J192</f>
        <v>2500</v>
      </c>
      <c r="K192" s="1249">
        <f>UFJ!I192</f>
        <v>325</v>
      </c>
      <c r="L192" s="1249">
        <f>paypay!H192</f>
        <v>8992</v>
      </c>
      <c r="M192" s="1249"/>
      <c r="N192" s="1620">
        <f t="shared" si="1"/>
        <v>23131</v>
      </c>
      <c r="O192" s="1272"/>
    </row>
    <row r="193" spans="1:15" ht="14" hidden="1">
      <c r="A193" s="1231"/>
      <c r="B193" s="1244">
        <v>45937</v>
      </c>
      <c r="C193" s="1248"/>
      <c r="D193" s="1248"/>
      <c r="E193" s="1618"/>
      <c r="F193" s="1618"/>
      <c r="G193" s="1618"/>
      <c r="H193" s="1619">
        <f t="shared" si="0"/>
        <v>0</v>
      </c>
      <c r="I193" s="1249">
        <f t="shared" si="2"/>
        <v>11314</v>
      </c>
      <c r="J193" s="1249">
        <f>みずほ!J193</f>
        <v>2500</v>
      </c>
      <c r="K193" s="1249">
        <f>UFJ!I193</f>
        <v>325</v>
      </c>
      <c r="L193" s="1249">
        <f>paypay!H193</f>
        <v>8992</v>
      </c>
      <c r="M193" s="1249"/>
      <c r="N193" s="1620">
        <f t="shared" si="1"/>
        <v>23131</v>
      </c>
      <c r="O193" s="1272"/>
    </row>
    <row r="194" spans="1:15" ht="14" hidden="1">
      <c r="A194" s="1231"/>
      <c r="B194" s="1244">
        <v>45938</v>
      </c>
      <c r="C194" s="1248"/>
      <c r="D194" s="1248"/>
      <c r="E194" s="1618"/>
      <c r="F194" s="1618"/>
      <c r="G194" s="1618"/>
      <c r="H194" s="1619">
        <f t="shared" si="0"/>
        <v>0</v>
      </c>
      <c r="I194" s="1249">
        <f t="shared" si="2"/>
        <v>11314</v>
      </c>
      <c r="J194" s="1249">
        <f>みずほ!J194</f>
        <v>2500</v>
      </c>
      <c r="K194" s="1249">
        <f>UFJ!I194</f>
        <v>325</v>
      </c>
      <c r="L194" s="1249">
        <f>paypay!H194</f>
        <v>8992</v>
      </c>
      <c r="M194" s="1249"/>
      <c r="N194" s="1620">
        <f t="shared" si="1"/>
        <v>23131</v>
      </c>
      <c r="O194" s="1272"/>
    </row>
    <row r="195" spans="1:15" ht="14" hidden="1">
      <c r="A195" s="1231"/>
      <c r="B195" s="1244">
        <v>45939</v>
      </c>
      <c r="C195" s="1248"/>
      <c r="D195" s="1248"/>
      <c r="E195" s="1618"/>
      <c r="F195" s="1618"/>
      <c r="G195" s="1618"/>
      <c r="H195" s="1619">
        <f t="shared" si="0"/>
        <v>0</v>
      </c>
      <c r="I195" s="1249">
        <f t="shared" si="2"/>
        <v>11314</v>
      </c>
      <c r="J195" s="1249">
        <f>みずほ!J195</f>
        <v>2500</v>
      </c>
      <c r="K195" s="1249">
        <f>UFJ!I195</f>
        <v>325</v>
      </c>
      <c r="L195" s="1249">
        <f>paypay!H195</f>
        <v>8992</v>
      </c>
      <c r="M195" s="1249"/>
      <c r="N195" s="1620">
        <f t="shared" si="1"/>
        <v>23131</v>
      </c>
      <c r="O195" s="1272"/>
    </row>
    <row r="196" spans="1:15" ht="14" hidden="1">
      <c r="A196" s="1231"/>
      <c r="B196" s="1244">
        <v>45940</v>
      </c>
      <c r="C196" s="1248"/>
      <c r="D196" s="1248"/>
      <c r="E196" s="1618"/>
      <c r="F196" s="1618"/>
      <c r="G196" s="1618"/>
      <c r="H196" s="1619">
        <f t="shared" si="0"/>
        <v>0</v>
      </c>
      <c r="I196" s="1249">
        <f t="shared" si="2"/>
        <v>11314</v>
      </c>
      <c r="J196" s="1249">
        <f>みずほ!J196</f>
        <v>2500</v>
      </c>
      <c r="K196" s="1249">
        <f>UFJ!I196</f>
        <v>325</v>
      </c>
      <c r="L196" s="1249">
        <f>paypay!H196</f>
        <v>8992</v>
      </c>
      <c r="M196" s="1249"/>
      <c r="N196" s="1620">
        <f t="shared" si="1"/>
        <v>23131</v>
      </c>
      <c r="O196" s="1272"/>
    </row>
    <row r="197" spans="1:15" ht="14" hidden="1">
      <c r="A197" s="1231"/>
      <c r="B197" s="1244">
        <v>45941</v>
      </c>
      <c r="C197" s="1248"/>
      <c r="D197" s="1248">
        <v>-6000</v>
      </c>
      <c r="E197" s="1618"/>
      <c r="F197" s="1618"/>
      <c r="G197" s="1618"/>
      <c r="H197" s="1619">
        <f t="shared" si="0"/>
        <v>-6000</v>
      </c>
      <c r="I197" s="1249">
        <f t="shared" si="2"/>
        <v>5314</v>
      </c>
      <c r="J197" s="1249">
        <f>みずほ!J197</f>
        <v>2500</v>
      </c>
      <c r="K197" s="1249">
        <f>UFJ!I197</f>
        <v>325</v>
      </c>
      <c r="L197" s="1249">
        <f>paypay!H197</f>
        <v>8412</v>
      </c>
      <c r="M197" s="1249"/>
      <c r="N197" s="1620">
        <f t="shared" si="1"/>
        <v>16551</v>
      </c>
      <c r="O197" s="1272"/>
    </row>
    <row r="198" spans="1:15" ht="14" hidden="1">
      <c r="A198" s="1231"/>
      <c r="B198" s="1244">
        <v>45942</v>
      </c>
      <c r="C198" s="1248"/>
      <c r="D198" s="1248"/>
      <c r="E198" s="1618"/>
      <c r="F198" s="1618"/>
      <c r="G198" s="1618"/>
      <c r="H198" s="1619">
        <f t="shared" si="0"/>
        <v>0</v>
      </c>
      <c r="I198" s="1249">
        <f t="shared" si="2"/>
        <v>5314</v>
      </c>
      <c r="J198" s="1249">
        <f>みずほ!J198</f>
        <v>2500</v>
      </c>
      <c r="K198" s="1249">
        <f>UFJ!I198</f>
        <v>325</v>
      </c>
      <c r="L198" s="1249">
        <f>paypay!H198</f>
        <v>7462</v>
      </c>
      <c r="M198" s="1249"/>
      <c r="N198" s="1620">
        <f t="shared" si="1"/>
        <v>15601</v>
      </c>
      <c r="O198" s="1272"/>
    </row>
    <row r="199" spans="1:15" ht="14" hidden="1">
      <c r="A199" s="1231"/>
      <c r="B199" s="1244">
        <v>45943</v>
      </c>
      <c r="C199" s="1248"/>
      <c r="D199" s="1248"/>
      <c r="E199" s="1618"/>
      <c r="F199" s="1618"/>
      <c r="G199" s="1618"/>
      <c r="H199" s="1619">
        <f t="shared" si="0"/>
        <v>0</v>
      </c>
      <c r="I199" s="1249">
        <f t="shared" si="2"/>
        <v>5314</v>
      </c>
      <c r="J199" s="1249">
        <f>みずほ!J199</f>
        <v>500</v>
      </c>
      <c r="K199" s="1249">
        <f>UFJ!I199</f>
        <v>325</v>
      </c>
      <c r="L199" s="1249">
        <f>paypay!H199</f>
        <v>7462</v>
      </c>
      <c r="M199" s="1249"/>
      <c r="N199" s="1620">
        <f t="shared" si="1"/>
        <v>13601</v>
      </c>
      <c r="O199" s="1272"/>
    </row>
    <row r="200" spans="1:15" ht="14" hidden="1">
      <c r="A200" s="1231"/>
      <c r="B200" s="1244">
        <v>45944</v>
      </c>
      <c r="C200" s="1248"/>
      <c r="D200" s="1248"/>
      <c r="E200" s="1618"/>
      <c r="F200" s="1618"/>
      <c r="G200" s="1618"/>
      <c r="H200" s="1619">
        <f t="shared" si="0"/>
        <v>0</v>
      </c>
      <c r="I200" s="1249">
        <f t="shared" si="2"/>
        <v>5314</v>
      </c>
      <c r="J200" s="1249">
        <f>みずほ!J200</f>
        <v>500</v>
      </c>
      <c r="K200" s="1249">
        <f>UFJ!I200</f>
        <v>325</v>
      </c>
      <c r="L200" s="1249">
        <f>paypay!H200</f>
        <v>7462</v>
      </c>
      <c r="M200" s="1249"/>
      <c r="N200" s="1620">
        <f t="shared" si="1"/>
        <v>13601</v>
      </c>
      <c r="O200" s="1272"/>
    </row>
    <row r="201" spans="1:15" ht="14" hidden="1">
      <c r="A201" s="1231"/>
      <c r="B201" s="1244">
        <v>45945</v>
      </c>
      <c r="C201" s="1248"/>
      <c r="D201" s="1248"/>
      <c r="E201" s="1618"/>
      <c r="F201" s="1618"/>
      <c r="G201" s="1618"/>
      <c r="H201" s="1619">
        <f t="shared" si="0"/>
        <v>0</v>
      </c>
      <c r="I201" s="1249">
        <f t="shared" si="2"/>
        <v>5314</v>
      </c>
      <c r="J201" s="1249">
        <f>みずほ!J201</f>
        <v>506410</v>
      </c>
      <c r="K201" s="1249">
        <f>UFJ!I201</f>
        <v>325</v>
      </c>
      <c r="L201" s="1249">
        <f>paypay!H201</f>
        <v>6462</v>
      </c>
      <c r="M201" s="1249"/>
      <c r="N201" s="1620">
        <f t="shared" si="1"/>
        <v>518511</v>
      </c>
      <c r="O201" s="1272"/>
    </row>
    <row r="202" spans="1:15" ht="14" hidden="1">
      <c r="A202" s="1231"/>
      <c r="B202" s="1244">
        <v>45946</v>
      </c>
      <c r="C202" s="1248"/>
      <c r="D202" s="1248"/>
      <c r="E202" s="1618"/>
      <c r="F202" s="1618"/>
      <c r="G202" s="1618"/>
      <c r="H202" s="1619">
        <f t="shared" si="0"/>
        <v>0</v>
      </c>
      <c r="I202" s="1249">
        <f t="shared" si="2"/>
        <v>5314</v>
      </c>
      <c r="J202" s="1249">
        <f>みずほ!J202</f>
        <v>491977</v>
      </c>
      <c r="K202" s="1249">
        <f>UFJ!I202</f>
        <v>325</v>
      </c>
      <c r="L202" s="1249">
        <f>paypay!H202</f>
        <v>6462</v>
      </c>
      <c r="M202" s="1249"/>
      <c r="N202" s="1620">
        <f t="shared" si="1"/>
        <v>504078</v>
      </c>
      <c r="O202" s="1272"/>
    </row>
    <row r="203" spans="1:15" ht="14" hidden="1">
      <c r="A203" s="1231"/>
      <c r="B203" s="1244">
        <v>45947</v>
      </c>
      <c r="C203" s="1248"/>
      <c r="D203" s="1248"/>
      <c r="E203" s="1618"/>
      <c r="F203" s="1618"/>
      <c r="G203" s="1618"/>
      <c r="H203" s="1619">
        <f t="shared" si="0"/>
        <v>0</v>
      </c>
      <c r="I203" s="1249">
        <f t="shared" si="2"/>
        <v>5314</v>
      </c>
      <c r="J203" s="1249">
        <f>みずほ!J203</f>
        <v>392331</v>
      </c>
      <c r="K203" s="1249">
        <f>UFJ!I203</f>
        <v>325</v>
      </c>
      <c r="L203" s="1249">
        <f>paypay!H203</f>
        <v>6462</v>
      </c>
      <c r="M203" s="1249"/>
      <c r="N203" s="1620">
        <f t="shared" si="1"/>
        <v>404432</v>
      </c>
      <c r="O203" s="1272"/>
    </row>
    <row r="204" spans="1:15" ht="14" hidden="1">
      <c r="A204" s="1231"/>
      <c r="B204" s="1244">
        <v>45948</v>
      </c>
      <c r="C204" s="1248"/>
      <c r="D204" s="1248"/>
      <c r="E204" s="1618"/>
      <c r="F204" s="1618"/>
      <c r="G204" s="1618">
        <v>230000</v>
      </c>
      <c r="H204" s="1619">
        <f t="shared" si="0"/>
        <v>230000</v>
      </c>
      <c r="I204" s="1249">
        <f t="shared" si="2"/>
        <v>235314</v>
      </c>
      <c r="J204" s="1249">
        <f>みずほ!J204</f>
        <v>153221</v>
      </c>
      <c r="K204" s="1249">
        <f>UFJ!I204</f>
        <v>325</v>
      </c>
      <c r="L204" s="1249">
        <f>paypay!H204</f>
        <v>6462</v>
      </c>
      <c r="M204" s="1249"/>
      <c r="N204" s="1620">
        <f t="shared" si="1"/>
        <v>395322</v>
      </c>
      <c r="O204" s="1272"/>
    </row>
    <row r="205" spans="1:15" ht="14" hidden="1">
      <c r="A205" s="1231"/>
      <c r="B205" s="1244">
        <v>45949</v>
      </c>
      <c r="C205" s="1248"/>
      <c r="D205" s="1248"/>
      <c r="E205" s="1618"/>
      <c r="F205" s="1618"/>
      <c r="G205" s="1618"/>
      <c r="H205" s="1619">
        <f t="shared" si="0"/>
        <v>0</v>
      </c>
      <c r="I205" s="1249">
        <f t="shared" si="2"/>
        <v>235314</v>
      </c>
      <c r="J205" s="1249">
        <f>みずほ!J205</f>
        <v>124221</v>
      </c>
      <c r="K205" s="1249">
        <f>UFJ!I205</f>
        <v>325</v>
      </c>
      <c r="L205" s="1249">
        <f>paypay!H205</f>
        <v>5822</v>
      </c>
      <c r="M205" s="1249"/>
      <c r="N205" s="1620">
        <f t="shared" si="1"/>
        <v>365682</v>
      </c>
      <c r="O205" s="1272"/>
    </row>
    <row r="206" spans="1:15" ht="14" hidden="1">
      <c r="A206" s="1231"/>
      <c r="B206" s="1244">
        <v>45950</v>
      </c>
      <c r="C206" s="1248"/>
      <c r="D206" s="1248"/>
      <c r="E206" s="1618"/>
      <c r="F206" s="1618"/>
      <c r="G206" s="1618"/>
      <c r="H206" s="1619">
        <f t="shared" si="0"/>
        <v>0</v>
      </c>
      <c r="I206" s="1249">
        <f t="shared" si="2"/>
        <v>235314</v>
      </c>
      <c r="J206" s="1249">
        <f>みずほ!J206</f>
        <v>124221</v>
      </c>
      <c r="K206" s="1249">
        <f>UFJ!I206</f>
        <v>325</v>
      </c>
      <c r="L206" s="1249">
        <f>paypay!H206</f>
        <v>5662</v>
      </c>
      <c r="M206" s="1249"/>
      <c r="N206" s="1620">
        <f t="shared" si="1"/>
        <v>365522</v>
      </c>
      <c r="O206" s="1272"/>
    </row>
    <row r="207" spans="1:15" ht="14" hidden="1">
      <c r="A207" s="1231"/>
      <c r="B207" s="1244">
        <v>45951</v>
      </c>
      <c r="C207" s="1248"/>
      <c r="D207" s="1248"/>
      <c r="E207" s="1618"/>
      <c r="F207" s="1618"/>
      <c r="G207" s="1618"/>
      <c r="H207" s="1619">
        <f t="shared" si="0"/>
        <v>0</v>
      </c>
      <c r="I207" s="1249">
        <f t="shared" si="2"/>
        <v>235314</v>
      </c>
      <c r="J207" s="1249">
        <f>みずほ!J207</f>
        <v>124221</v>
      </c>
      <c r="K207" s="1249">
        <f>UFJ!I207</f>
        <v>325</v>
      </c>
      <c r="L207" s="1249">
        <f>paypay!H207</f>
        <v>3412</v>
      </c>
      <c r="M207" s="1249"/>
      <c r="N207" s="1620">
        <f t="shared" si="1"/>
        <v>363272</v>
      </c>
      <c r="O207" s="1272"/>
    </row>
    <row r="208" spans="1:15" ht="14" hidden="1">
      <c r="A208" s="1231"/>
      <c r="B208" s="1244">
        <v>45952</v>
      </c>
      <c r="C208" s="1248"/>
      <c r="D208" s="1248"/>
      <c r="E208" s="1618"/>
      <c r="F208" s="1618"/>
      <c r="G208" s="1618"/>
      <c r="H208" s="1619">
        <f t="shared" si="0"/>
        <v>0</v>
      </c>
      <c r="I208" s="1249">
        <f t="shared" si="2"/>
        <v>235314</v>
      </c>
      <c r="J208" s="1249">
        <f>みずほ!J208</f>
        <v>124221</v>
      </c>
      <c r="K208" s="1249">
        <f>UFJ!I208</f>
        <v>325</v>
      </c>
      <c r="L208" s="1249">
        <f>paypay!H208</f>
        <v>3252</v>
      </c>
      <c r="M208" s="1249"/>
      <c r="N208" s="1620">
        <f t="shared" si="1"/>
        <v>363112</v>
      </c>
      <c r="O208" s="1272"/>
    </row>
    <row r="209" spans="1:15" ht="14" hidden="1">
      <c r="A209" s="1231"/>
      <c r="B209" s="1244">
        <v>45953</v>
      </c>
      <c r="C209" s="1248"/>
      <c r="D209" s="1248"/>
      <c r="E209" s="1618"/>
      <c r="F209" s="1618"/>
      <c r="G209" s="1618"/>
      <c r="H209" s="1619">
        <f t="shared" si="0"/>
        <v>0</v>
      </c>
      <c r="I209" s="1249">
        <f t="shared" si="2"/>
        <v>235314</v>
      </c>
      <c r="J209" s="1249">
        <f>みずほ!J209</f>
        <v>124221</v>
      </c>
      <c r="K209" s="1249">
        <f>UFJ!I209</f>
        <v>325</v>
      </c>
      <c r="L209" s="1249">
        <f>paypay!H209</f>
        <v>3252</v>
      </c>
      <c r="M209" s="1249"/>
      <c r="N209" s="1620">
        <f t="shared" si="1"/>
        <v>363112</v>
      </c>
      <c r="O209" s="1272"/>
    </row>
    <row r="210" spans="1:15" ht="14" hidden="1">
      <c r="A210" s="1231"/>
      <c r="B210" s="1244">
        <v>45954</v>
      </c>
      <c r="C210" s="1248"/>
      <c r="D210" s="1248"/>
      <c r="E210" s="1618"/>
      <c r="F210" s="1618"/>
      <c r="G210" s="1618"/>
      <c r="H210" s="1619">
        <f t="shared" si="0"/>
        <v>0</v>
      </c>
      <c r="I210" s="1249">
        <f t="shared" si="2"/>
        <v>235314</v>
      </c>
      <c r="J210" s="1249">
        <f>みずほ!J210</f>
        <v>124221</v>
      </c>
      <c r="K210" s="1249">
        <f>UFJ!I210</f>
        <v>325</v>
      </c>
      <c r="L210" s="1249">
        <f>paypay!H210</f>
        <v>3092</v>
      </c>
      <c r="M210" s="1249"/>
      <c r="N210" s="1620">
        <f t="shared" si="1"/>
        <v>362952</v>
      </c>
      <c r="O210" s="1272"/>
    </row>
    <row r="211" spans="1:15" ht="14" hidden="1">
      <c r="A211" s="1231"/>
      <c r="B211" s="1244">
        <v>45955</v>
      </c>
      <c r="C211" s="1248"/>
      <c r="D211" s="1248">
        <v>-10350</v>
      </c>
      <c r="E211" s="1618"/>
      <c r="F211" s="1618"/>
      <c r="G211" s="1618"/>
      <c r="H211" s="1619">
        <f t="shared" si="0"/>
        <v>-10350</v>
      </c>
      <c r="I211" s="1249">
        <f t="shared" si="2"/>
        <v>224964</v>
      </c>
      <c r="J211" s="1249">
        <f>みずほ!J211</f>
        <v>124221</v>
      </c>
      <c r="K211" s="1249">
        <f>UFJ!I211</f>
        <v>325</v>
      </c>
      <c r="L211" s="1249">
        <f>paypay!H211</f>
        <v>3092</v>
      </c>
      <c r="M211" s="1249"/>
      <c r="N211" s="1620">
        <f t="shared" si="1"/>
        <v>352602</v>
      </c>
      <c r="O211" s="1272"/>
    </row>
    <row r="212" spans="1:15" ht="14" hidden="1">
      <c r="A212" s="1231"/>
      <c r="B212" s="1244">
        <v>45956</v>
      </c>
      <c r="C212" s="1248"/>
      <c r="D212" s="1248">
        <v>-40176</v>
      </c>
      <c r="E212" s="1618"/>
      <c r="F212" s="1618"/>
      <c r="G212" s="1618"/>
      <c r="H212" s="1619">
        <f t="shared" si="0"/>
        <v>-40176</v>
      </c>
      <c r="I212" s="1249">
        <f t="shared" si="2"/>
        <v>184788</v>
      </c>
      <c r="J212" s="1249">
        <f>みずほ!J212</f>
        <v>124221</v>
      </c>
      <c r="K212" s="1249">
        <f>UFJ!I212</f>
        <v>325</v>
      </c>
      <c r="L212" s="1249">
        <f>paypay!H212</f>
        <v>19092</v>
      </c>
      <c r="M212" s="1249"/>
      <c r="N212" s="1620">
        <f t="shared" si="1"/>
        <v>328426</v>
      </c>
      <c r="O212" s="1272"/>
    </row>
    <row r="213" spans="1:15" ht="14" hidden="1">
      <c r="A213" s="1231"/>
      <c r="B213" s="1244">
        <v>45957</v>
      </c>
      <c r="C213" s="1248"/>
      <c r="D213" s="1248">
        <v>-51311</v>
      </c>
      <c r="E213" s="1618"/>
      <c r="F213" s="1618"/>
      <c r="G213" s="1618"/>
      <c r="H213" s="1619">
        <f t="shared" si="0"/>
        <v>-51311</v>
      </c>
      <c r="I213" s="1249">
        <f t="shared" si="2"/>
        <v>133477</v>
      </c>
      <c r="J213" s="1249">
        <f>みずほ!J213</f>
        <v>34634</v>
      </c>
      <c r="K213" s="1249">
        <f>UFJ!I213</f>
        <v>325</v>
      </c>
      <c r="L213" s="1249">
        <f>paypay!H213</f>
        <v>17992</v>
      </c>
      <c r="M213" s="1249"/>
      <c r="N213" s="1620">
        <f t="shared" si="1"/>
        <v>186428</v>
      </c>
      <c r="O213" s="1272"/>
    </row>
    <row r="214" spans="1:15" ht="14" hidden="1">
      <c r="A214" s="1231"/>
      <c r="B214" s="1244">
        <v>45958</v>
      </c>
      <c r="C214" s="1248"/>
      <c r="D214" s="1248">
        <v>-119526</v>
      </c>
      <c r="E214" s="1618"/>
      <c r="F214" s="1618"/>
      <c r="G214" s="1618"/>
      <c r="H214" s="1619">
        <f t="shared" si="0"/>
        <v>-119526</v>
      </c>
      <c r="I214" s="1249">
        <f t="shared" si="2"/>
        <v>13951</v>
      </c>
      <c r="J214" s="1249">
        <f>みずほ!J214</f>
        <v>34634</v>
      </c>
      <c r="K214" s="1249">
        <f>UFJ!I214</f>
        <v>325</v>
      </c>
      <c r="L214" s="1249">
        <f>paypay!H214</f>
        <v>17112</v>
      </c>
      <c r="M214" s="1249"/>
      <c r="N214" s="1620">
        <f t="shared" si="1"/>
        <v>66022</v>
      </c>
      <c r="O214" s="1272"/>
    </row>
    <row r="215" spans="1:15" ht="14" hidden="1">
      <c r="A215" s="1231"/>
      <c r="B215" s="1244">
        <v>45959</v>
      </c>
      <c r="C215" s="1248"/>
      <c r="D215" s="1248"/>
      <c r="E215" s="1618"/>
      <c r="F215" s="1618"/>
      <c r="G215" s="1618"/>
      <c r="H215" s="1619">
        <f t="shared" si="0"/>
        <v>0</v>
      </c>
      <c r="I215" s="1249">
        <f t="shared" si="2"/>
        <v>13951</v>
      </c>
      <c r="J215" s="1249">
        <f>みずほ!J215</f>
        <v>34634</v>
      </c>
      <c r="K215" s="1249">
        <f>UFJ!I215</f>
        <v>325</v>
      </c>
      <c r="L215" s="1249">
        <f>paypay!H215</f>
        <v>17112</v>
      </c>
      <c r="M215" s="1249"/>
      <c r="N215" s="1620">
        <f t="shared" si="1"/>
        <v>66022</v>
      </c>
      <c r="O215" s="1272"/>
    </row>
    <row r="216" spans="1:15" ht="14" hidden="1">
      <c r="A216" s="1231"/>
      <c r="B216" s="1244">
        <v>45960</v>
      </c>
      <c r="C216" s="1248"/>
      <c r="D216" s="1248"/>
      <c r="E216" s="1618"/>
      <c r="F216" s="1618"/>
      <c r="G216" s="1618"/>
      <c r="H216" s="1619">
        <f t="shared" si="0"/>
        <v>0</v>
      </c>
      <c r="I216" s="1249">
        <f t="shared" si="2"/>
        <v>13951</v>
      </c>
      <c r="J216" s="1249">
        <f>みずほ!J216</f>
        <v>34634</v>
      </c>
      <c r="K216" s="1249">
        <f>UFJ!I216</f>
        <v>325</v>
      </c>
      <c r="L216" s="1249">
        <f>paypay!H216</f>
        <v>15685</v>
      </c>
      <c r="M216" s="1249"/>
      <c r="N216" s="1620">
        <f t="shared" si="1"/>
        <v>64595</v>
      </c>
      <c r="O216" s="1272"/>
    </row>
    <row r="217" spans="1:15" ht="14" hidden="1">
      <c r="A217" s="1231"/>
      <c r="B217" s="1259">
        <v>45961</v>
      </c>
      <c r="C217" s="1263"/>
      <c r="D217" s="1263"/>
      <c r="E217" s="1622"/>
      <c r="F217" s="1622"/>
      <c r="G217" s="1622"/>
      <c r="H217" s="1619">
        <f t="shared" si="0"/>
        <v>0</v>
      </c>
      <c r="I217" s="1249">
        <f t="shared" si="2"/>
        <v>13951</v>
      </c>
      <c r="J217" s="1249">
        <f>みずほ!J217</f>
        <v>34634</v>
      </c>
      <c r="K217" s="1264">
        <f>UFJ!I217</f>
        <v>325</v>
      </c>
      <c r="L217" s="1264">
        <f>paypay!H217</f>
        <v>14685</v>
      </c>
      <c r="M217" s="1264"/>
      <c r="N217" s="1624">
        <f t="shared" si="1"/>
        <v>63595</v>
      </c>
      <c r="O217" s="1272"/>
    </row>
    <row r="218" spans="1:15" ht="14" hidden="1">
      <c r="A218" s="1231"/>
      <c r="B218" s="1244">
        <v>45962</v>
      </c>
      <c r="C218" s="1248"/>
      <c r="D218" s="1248"/>
      <c r="E218" s="1618"/>
      <c r="F218" s="1618"/>
      <c r="G218" s="1618"/>
      <c r="H218" s="1633">
        <f t="shared" si="0"/>
        <v>0</v>
      </c>
      <c r="I218" s="1625">
        <f t="shared" si="2"/>
        <v>13951</v>
      </c>
      <c r="J218" s="1625">
        <f>みずほ!J218</f>
        <v>34634</v>
      </c>
      <c r="K218" s="1249">
        <f>UFJ!I218</f>
        <v>325</v>
      </c>
      <c r="L218" s="1249">
        <f>paypay!H218</f>
        <v>14685</v>
      </c>
      <c r="M218" s="1249"/>
      <c r="N218" s="1620">
        <f t="shared" si="1"/>
        <v>63595</v>
      </c>
      <c r="O218" s="1272"/>
    </row>
    <row r="219" spans="1:15" ht="14" hidden="1">
      <c r="A219" s="1231"/>
      <c r="B219" s="1244">
        <v>45963</v>
      </c>
      <c r="C219" s="1248"/>
      <c r="D219" s="1248">
        <v>-6000</v>
      </c>
      <c r="E219" s="1618"/>
      <c r="F219" s="1618"/>
      <c r="G219" s="1618"/>
      <c r="H219" s="1619">
        <f t="shared" si="0"/>
        <v>-6000</v>
      </c>
      <c r="I219" s="1249">
        <f t="shared" si="2"/>
        <v>7951</v>
      </c>
      <c r="J219" s="1249">
        <f>みずほ!J219</f>
        <v>34634</v>
      </c>
      <c r="K219" s="1249">
        <f>UFJ!I219</f>
        <v>325</v>
      </c>
      <c r="L219" s="1249">
        <f>paypay!H219</f>
        <v>9685</v>
      </c>
      <c r="M219" s="1249"/>
      <c r="N219" s="1620">
        <f t="shared" si="1"/>
        <v>52595</v>
      </c>
      <c r="O219" s="1272"/>
    </row>
    <row r="220" spans="1:15" ht="14" hidden="1">
      <c r="A220" s="1231"/>
      <c r="B220" s="1244">
        <v>45964</v>
      </c>
      <c r="C220" s="1248"/>
      <c r="D220" s="1248"/>
      <c r="E220" s="1618"/>
      <c r="F220" s="1618"/>
      <c r="G220" s="1618"/>
      <c r="H220" s="1619">
        <f t="shared" si="0"/>
        <v>0</v>
      </c>
      <c r="I220" s="1249">
        <f t="shared" si="2"/>
        <v>7951</v>
      </c>
      <c r="J220" s="1249">
        <f>みずほ!J220</f>
        <v>34634</v>
      </c>
      <c r="K220" s="1249">
        <f>UFJ!I220</f>
        <v>325</v>
      </c>
      <c r="L220" s="1249">
        <f>paypay!H220</f>
        <v>9685</v>
      </c>
      <c r="M220" s="1249"/>
      <c r="N220" s="1620">
        <f t="shared" si="1"/>
        <v>52595</v>
      </c>
      <c r="O220" s="1272"/>
    </row>
    <row r="221" spans="1:15" ht="14" hidden="1">
      <c r="A221" s="1231"/>
      <c r="B221" s="1244">
        <v>45965</v>
      </c>
      <c r="C221" s="1248"/>
      <c r="D221" s="1248"/>
      <c r="E221" s="1618"/>
      <c r="F221" s="1618"/>
      <c r="G221" s="1618"/>
      <c r="H221" s="1619">
        <f t="shared" si="0"/>
        <v>0</v>
      </c>
      <c r="I221" s="1249">
        <f t="shared" si="2"/>
        <v>7951</v>
      </c>
      <c r="J221" s="1249">
        <f>みずほ!J221</f>
        <v>34634</v>
      </c>
      <c r="K221" s="1249">
        <f>UFJ!I221</f>
        <v>325</v>
      </c>
      <c r="L221" s="1249">
        <f>paypay!H221</f>
        <v>9005</v>
      </c>
      <c r="M221" s="1249"/>
      <c r="N221" s="1620">
        <f t="shared" si="1"/>
        <v>51915</v>
      </c>
      <c r="O221" s="1272"/>
    </row>
    <row r="222" spans="1:15" ht="14" hidden="1">
      <c r="A222" s="1231"/>
      <c r="B222" s="1244">
        <v>45966</v>
      </c>
      <c r="C222" s="1248"/>
      <c r="D222" s="1248"/>
      <c r="E222" s="1618"/>
      <c r="F222" s="1618"/>
      <c r="G222" s="1618"/>
      <c r="H222" s="1619">
        <f t="shared" si="0"/>
        <v>0</v>
      </c>
      <c r="I222" s="1249">
        <f t="shared" si="2"/>
        <v>7951</v>
      </c>
      <c r="J222" s="1249">
        <f>みずほ!J222</f>
        <v>23234</v>
      </c>
      <c r="K222" s="1249">
        <f>UFJ!I222</f>
        <v>325</v>
      </c>
      <c r="L222" s="1249">
        <f>paypay!H222</f>
        <v>8025</v>
      </c>
      <c r="M222" s="1249"/>
      <c r="N222" s="1620">
        <f t="shared" si="1"/>
        <v>39535</v>
      </c>
      <c r="O222" s="1272"/>
    </row>
    <row r="223" spans="1:15" ht="14" hidden="1">
      <c r="A223" s="1231"/>
      <c r="B223" s="1244">
        <v>45967</v>
      </c>
      <c r="C223" s="1248"/>
      <c r="D223" s="1248"/>
      <c r="E223" s="1618"/>
      <c r="F223" s="1618"/>
      <c r="G223" s="1618"/>
      <c r="H223" s="1619">
        <f t="shared" si="0"/>
        <v>0</v>
      </c>
      <c r="I223" s="1249">
        <f t="shared" si="2"/>
        <v>7951</v>
      </c>
      <c r="J223" s="1249">
        <f>みずほ!J223</f>
        <v>23234</v>
      </c>
      <c r="K223" s="1249">
        <f>UFJ!I223</f>
        <v>325</v>
      </c>
      <c r="L223" s="1249">
        <f>paypay!H223</f>
        <v>8025</v>
      </c>
      <c r="M223" s="1249"/>
      <c r="N223" s="1620">
        <f t="shared" si="1"/>
        <v>39535</v>
      </c>
      <c r="O223" s="1272"/>
    </row>
    <row r="224" spans="1:15" ht="14" hidden="1">
      <c r="A224" s="1231"/>
      <c r="B224" s="1244">
        <v>45968</v>
      </c>
      <c r="C224" s="1248"/>
      <c r="D224" s="1248"/>
      <c r="E224" s="1618"/>
      <c r="F224" s="1618"/>
      <c r="G224" s="1618"/>
      <c r="H224" s="1619">
        <f t="shared" si="0"/>
        <v>0</v>
      </c>
      <c r="I224" s="1249">
        <f t="shared" si="2"/>
        <v>7951</v>
      </c>
      <c r="J224" s="1249">
        <f>みずほ!J224</f>
        <v>23234</v>
      </c>
      <c r="K224" s="1249">
        <f>UFJ!I224</f>
        <v>325</v>
      </c>
      <c r="L224" s="1249">
        <f>paypay!H224</f>
        <v>8025</v>
      </c>
      <c r="M224" s="1249"/>
      <c r="N224" s="1620">
        <f t="shared" si="1"/>
        <v>39535</v>
      </c>
      <c r="O224" s="1272"/>
    </row>
    <row r="225" spans="1:15" ht="14" hidden="1">
      <c r="A225" s="1231"/>
      <c r="B225" s="1244">
        <v>45969</v>
      </c>
      <c r="C225" s="1248"/>
      <c r="D225" s="1248"/>
      <c r="E225" s="1618"/>
      <c r="F225" s="1618"/>
      <c r="G225" s="1618"/>
      <c r="H225" s="1619">
        <f t="shared" si="0"/>
        <v>0</v>
      </c>
      <c r="I225" s="1249">
        <f t="shared" si="2"/>
        <v>7951</v>
      </c>
      <c r="J225" s="1249">
        <f>みずほ!J225</f>
        <v>23234</v>
      </c>
      <c r="K225" s="1249">
        <f>UFJ!I225</f>
        <v>325</v>
      </c>
      <c r="L225" s="1249">
        <f>paypay!H225</f>
        <v>9525</v>
      </c>
      <c r="M225" s="1249"/>
      <c r="N225" s="1620">
        <f t="shared" si="1"/>
        <v>41035</v>
      </c>
      <c r="O225" s="1272"/>
    </row>
    <row r="226" spans="1:15" ht="14" hidden="1">
      <c r="A226" s="1231"/>
      <c r="B226" s="1244">
        <v>45970</v>
      </c>
      <c r="C226" s="1248"/>
      <c r="D226" s="1248"/>
      <c r="E226" s="1618"/>
      <c r="F226" s="1618"/>
      <c r="G226" s="1618"/>
      <c r="H226" s="1619">
        <f t="shared" si="0"/>
        <v>0</v>
      </c>
      <c r="I226" s="1249">
        <f t="shared" si="2"/>
        <v>7951</v>
      </c>
      <c r="J226" s="1249">
        <f>みずほ!J226</f>
        <v>18014</v>
      </c>
      <c r="K226" s="1249">
        <f>UFJ!I226</f>
        <v>325</v>
      </c>
      <c r="L226" s="1249">
        <f>paypay!H226</f>
        <v>11525</v>
      </c>
      <c r="M226" s="1249"/>
      <c r="N226" s="1620">
        <f t="shared" si="1"/>
        <v>37815</v>
      </c>
      <c r="O226" s="1272"/>
    </row>
    <row r="227" spans="1:15" ht="14" hidden="1">
      <c r="A227" s="1231"/>
      <c r="B227" s="1244">
        <v>45971</v>
      </c>
      <c r="C227" s="1248"/>
      <c r="D227" s="1248"/>
      <c r="E227" s="1618"/>
      <c r="F227" s="1618"/>
      <c r="G227" s="1618"/>
      <c r="H227" s="1619">
        <f t="shared" si="0"/>
        <v>0</v>
      </c>
      <c r="I227" s="1249">
        <f t="shared" si="2"/>
        <v>7951</v>
      </c>
      <c r="J227" s="1249">
        <f>みずほ!J227</f>
        <v>18014</v>
      </c>
      <c r="K227" s="1249">
        <f>UFJ!I227</f>
        <v>325</v>
      </c>
      <c r="L227" s="1249">
        <f>paypay!H227</f>
        <v>9995</v>
      </c>
      <c r="M227" s="1249"/>
      <c r="N227" s="1620">
        <f t="shared" si="1"/>
        <v>36285</v>
      </c>
      <c r="O227" s="1272"/>
    </row>
    <row r="228" spans="1:15" ht="14" hidden="1">
      <c r="A228" s="1231"/>
      <c r="B228" s="1244">
        <v>45972</v>
      </c>
      <c r="C228" s="1248"/>
      <c r="D228" s="1248"/>
      <c r="E228" s="1618"/>
      <c r="F228" s="1618"/>
      <c r="G228" s="1618"/>
      <c r="H228" s="1619">
        <f t="shared" si="0"/>
        <v>0</v>
      </c>
      <c r="I228" s="1249">
        <f t="shared" si="2"/>
        <v>7951</v>
      </c>
      <c r="J228" s="1249">
        <f>みずほ!J228</f>
        <v>18014</v>
      </c>
      <c r="K228" s="1249">
        <f>UFJ!I228</f>
        <v>325</v>
      </c>
      <c r="L228" s="1249">
        <f>paypay!H228</f>
        <v>9023</v>
      </c>
      <c r="M228" s="1249"/>
      <c r="N228" s="1620">
        <f t="shared" si="1"/>
        <v>35313</v>
      </c>
      <c r="O228" s="1272"/>
    </row>
    <row r="229" spans="1:15" ht="14" hidden="1">
      <c r="A229" s="1231"/>
      <c r="B229" s="1244">
        <v>45973</v>
      </c>
      <c r="C229" s="1248"/>
      <c r="D229" s="1248"/>
      <c r="E229" s="1618"/>
      <c r="F229" s="1618"/>
      <c r="G229" s="1618"/>
      <c r="H229" s="1619">
        <f t="shared" si="0"/>
        <v>0</v>
      </c>
      <c r="I229" s="1249">
        <f t="shared" si="2"/>
        <v>7951</v>
      </c>
      <c r="J229" s="1249">
        <f>みずほ!J229</f>
        <v>18014</v>
      </c>
      <c r="K229" s="1249">
        <f>UFJ!I229</f>
        <v>325</v>
      </c>
      <c r="L229" s="1249">
        <f>paypay!H229</f>
        <v>8073</v>
      </c>
      <c r="M229" s="1249"/>
      <c r="N229" s="1620">
        <f t="shared" si="1"/>
        <v>34363</v>
      </c>
      <c r="O229" s="1272"/>
    </row>
    <row r="230" spans="1:15" ht="14" hidden="1">
      <c r="A230" s="1231"/>
      <c r="B230" s="1244">
        <v>45974</v>
      </c>
      <c r="C230" s="1248"/>
      <c r="D230" s="1248"/>
      <c r="E230" s="1618"/>
      <c r="F230" s="1618">
        <v>42292</v>
      </c>
      <c r="G230" s="1618"/>
      <c r="H230" s="1619">
        <f t="shared" si="0"/>
        <v>42292</v>
      </c>
      <c r="I230" s="1249">
        <f t="shared" si="2"/>
        <v>50243</v>
      </c>
      <c r="J230" s="1249">
        <f>みずほ!J230</f>
        <v>18014</v>
      </c>
      <c r="K230" s="1249">
        <f>UFJ!I230</f>
        <v>325</v>
      </c>
      <c r="L230" s="1249">
        <f>paypay!H230</f>
        <v>5787</v>
      </c>
      <c r="M230" s="1249"/>
      <c r="N230" s="1620">
        <f t="shared" si="1"/>
        <v>74369</v>
      </c>
      <c r="O230" s="1272"/>
    </row>
    <row r="231" spans="1:15" ht="14" hidden="1">
      <c r="A231" s="1231"/>
      <c r="B231" s="1244">
        <v>45975</v>
      </c>
      <c r="C231" s="1248"/>
      <c r="D231" s="1248"/>
      <c r="E231" s="1618"/>
      <c r="F231" s="1618"/>
      <c r="G231" s="1618"/>
      <c r="H231" s="1619">
        <f t="shared" si="0"/>
        <v>0</v>
      </c>
      <c r="I231" s="1249">
        <f t="shared" si="2"/>
        <v>50243</v>
      </c>
      <c r="J231" s="1249">
        <f>みずほ!J231</f>
        <v>552232</v>
      </c>
      <c r="K231" s="1249">
        <f>UFJ!I231</f>
        <v>325</v>
      </c>
      <c r="L231" s="1249">
        <f>paypay!H231</f>
        <v>1257</v>
      </c>
      <c r="M231" s="1249"/>
      <c r="N231" s="1620">
        <f t="shared" si="1"/>
        <v>604057</v>
      </c>
      <c r="O231" s="1272"/>
    </row>
    <row r="232" spans="1:15" ht="14" hidden="1">
      <c r="A232" s="1231"/>
      <c r="B232" s="1244">
        <v>45976</v>
      </c>
      <c r="C232" s="1248"/>
      <c r="D232" s="1248"/>
      <c r="E232" s="1618"/>
      <c r="F232" s="1618"/>
      <c r="G232" s="1618">
        <v>210000</v>
      </c>
      <c r="H232" s="1619">
        <f t="shared" si="0"/>
        <v>210000</v>
      </c>
      <c r="I232" s="1249">
        <f t="shared" si="2"/>
        <v>260243</v>
      </c>
      <c r="J232" s="1249">
        <f>みずほ!J232</f>
        <v>342122</v>
      </c>
      <c r="K232" s="1249">
        <f>UFJ!I232</f>
        <v>325</v>
      </c>
      <c r="L232" s="1249">
        <f>paypay!H232</f>
        <v>4457</v>
      </c>
      <c r="M232" s="1249"/>
      <c r="N232" s="1620">
        <f t="shared" si="1"/>
        <v>607147</v>
      </c>
      <c r="O232" s="1272"/>
    </row>
    <row r="233" spans="1:15" ht="14" hidden="1">
      <c r="A233" s="1231"/>
      <c r="B233" s="1244">
        <v>45977</v>
      </c>
      <c r="C233" s="1248"/>
      <c r="D233" s="1248"/>
      <c r="E233" s="1618"/>
      <c r="F233" s="1618"/>
      <c r="G233" s="1618"/>
      <c r="H233" s="1619">
        <f t="shared" si="0"/>
        <v>0</v>
      </c>
      <c r="I233" s="1249">
        <f t="shared" si="2"/>
        <v>260243</v>
      </c>
      <c r="J233" s="1249">
        <f>みずほ!J233</f>
        <v>322122</v>
      </c>
      <c r="K233" s="1249">
        <f>UFJ!I233</f>
        <v>325</v>
      </c>
      <c r="L233" s="1249">
        <f>paypay!H233</f>
        <v>3401</v>
      </c>
      <c r="M233" s="1249"/>
      <c r="N233" s="1620">
        <f t="shared" si="1"/>
        <v>586091</v>
      </c>
      <c r="O233" s="1272"/>
    </row>
    <row r="234" spans="1:15" ht="14" hidden="1">
      <c r="A234" s="1231"/>
      <c r="B234" s="1244">
        <v>45978</v>
      </c>
      <c r="C234" s="1248"/>
      <c r="D234" s="1248"/>
      <c r="E234" s="1618"/>
      <c r="F234" s="1618"/>
      <c r="G234" s="1618"/>
      <c r="H234" s="1619">
        <f t="shared" si="0"/>
        <v>0</v>
      </c>
      <c r="I234" s="1249">
        <f t="shared" si="2"/>
        <v>260243</v>
      </c>
      <c r="J234" s="1249">
        <f>みずほ!J234</f>
        <v>322122</v>
      </c>
      <c r="K234" s="1249">
        <f>UFJ!I234</f>
        <v>325</v>
      </c>
      <c r="L234" s="1249">
        <f>paypay!H234</f>
        <v>3781</v>
      </c>
      <c r="M234" s="1249"/>
      <c r="N234" s="1620">
        <f t="shared" si="1"/>
        <v>586471</v>
      </c>
      <c r="O234" s="1272"/>
    </row>
    <row r="235" spans="1:15" ht="14" hidden="1">
      <c r="A235" s="1231"/>
      <c r="B235" s="1244">
        <v>45979</v>
      </c>
      <c r="C235" s="1248"/>
      <c r="D235" s="1248"/>
      <c r="E235" s="1618"/>
      <c r="F235" s="1618"/>
      <c r="G235" s="1618"/>
      <c r="H235" s="1619">
        <f t="shared" si="0"/>
        <v>0</v>
      </c>
      <c r="I235" s="1249">
        <f t="shared" si="2"/>
        <v>260243</v>
      </c>
      <c r="J235" s="1249">
        <f>みずほ!J235</f>
        <v>322122</v>
      </c>
      <c r="K235" s="1249">
        <f>UFJ!I235</f>
        <v>325</v>
      </c>
      <c r="L235" s="1249">
        <f>paypay!H235</f>
        <v>3781</v>
      </c>
      <c r="M235" s="1249"/>
      <c r="N235" s="1620">
        <f t="shared" si="1"/>
        <v>586471</v>
      </c>
      <c r="O235" s="1272"/>
    </row>
    <row r="236" spans="1:15" ht="14" hidden="1">
      <c r="A236" s="1231"/>
      <c r="B236" s="1244">
        <v>45980</v>
      </c>
      <c r="C236" s="1248"/>
      <c r="D236" s="1248"/>
      <c r="E236" s="1618"/>
      <c r="F236" s="1618"/>
      <c r="G236" s="1618"/>
      <c r="H236" s="1619">
        <f t="shared" si="0"/>
        <v>0</v>
      </c>
      <c r="I236" s="1249">
        <f t="shared" si="2"/>
        <v>260243</v>
      </c>
      <c r="J236" s="1249">
        <f>みずほ!J236</f>
        <v>322122</v>
      </c>
      <c r="K236" s="1249">
        <f>UFJ!I236</f>
        <v>325</v>
      </c>
      <c r="L236" s="1249">
        <f>paypay!H236</f>
        <v>3781</v>
      </c>
      <c r="M236" s="1249"/>
      <c r="N236" s="1620">
        <f t="shared" si="1"/>
        <v>586471</v>
      </c>
      <c r="O236" s="1272"/>
    </row>
    <row r="237" spans="1:15" ht="14" hidden="1">
      <c r="A237" s="1231"/>
      <c r="B237" s="1244">
        <v>45981</v>
      </c>
      <c r="C237" s="1248"/>
      <c r="D237" s="1248"/>
      <c r="E237" s="1618"/>
      <c r="F237" s="1618"/>
      <c r="G237" s="1618"/>
      <c r="H237" s="1619">
        <f t="shared" si="0"/>
        <v>0</v>
      </c>
      <c r="I237" s="1249">
        <f t="shared" si="2"/>
        <v>260243</v>
      </c>
      <c r="J237" s="1249">
        <f>みずほ!J237</f>
        <v>322122</v>
      </c>
      <c r="K237" s="1249">
        <f>UFJ!I237</f>
        <v>325</v>
      </c>
      <c r="L237" s="1249">
        <f>paypay!H237</f>
        <v>3781</v>
      </c>
      <c r="M237" s="1249"/>
      <c r="N237" s="1620">
        <f t="shared" si="1"/>
        <v>586471</v>
      </c>
      <c r="O237" s="1272"/>
    </row>
    <row r="238" spans="1:15" ht="14" hidden="1">
      <c r="A238" s="1231"/>
      <c r="B238" s="1244">
        <v>45982</v>
      </c>
      <c r="C238" s="1248"/>
      <c r="D238" s="1248"/>
      <c r="E238" s="1618"/>
      <c r="F238" s="1618"/>
      <c r="G238" s="1618"/>
      <c r="H238" s="1619">
        <f t="shared" si="0"/>
        <v>0</v>
      </c>
      <c r="I238" s="1249">
        <f t="shared" si="2"/>
        <v>260243</v>
      </c>
      <c r="J238" s="1249">
        <f>みずほ!J238</f>
        <v>320122</v>
      </c>
      <c r="K238" s="1249">
        <f>UFJ!I238</f>
        <v>325</v>
      </c>
      <c r="L238" s="1249">
        <f>paypay!H238</f>
        <v>1043</v>
      </c>
      <c r="M238" s="1249"/>
      <c r="N238" s="1620">
        <f t="shared" si="1"/>
        <v>581733</v>
      </c>
      <c r="O238" s="1272"/>
    </row>
    <row r="239" spans="1:15" ht="14" hidden="1">
      <c r="A239" s="1231"/>
      <c r="B239" s="1244">
        <v>45983</v>
      </c>
      <c r="C239" s="1248"/>
      <c r="D239" s="1248"/>
      <c r="E239" s="1618"/>
      <c r="F239" s="1618"/>
      <c r="G239" s="1618"/>
      <c r="H239" s="1619">
        <f t="shared" si="0"/>
        <v>0</v>
      </c>
      <c r="I239" s="1249">
        <f t="shared" si="2"/>
        <v>260243</v>
      </c>
      <c r="J239" s="1249">
        <f>みずほ!J239</f>
        <v>320122</v>
      </c>
      <c r="K239" s="1249">
        <f>UFJ!I239</f>
        <v>325</v>
      </c>
      <c r="L239" s="1249">
        <f>paypay!H239</f>
        <v>5063</v>
      </c>
      <c r="M239" s="1249"/>
      <c r="N239" s="1620">
        <f t="shared" si="1"/>
        <v>585753</v>
      </c>
      <c r="O239" s="1272"/>
    </row>
    <row r="240" spans="1:15" ht="14" hidden="1">
      <c r="A240" s="1231"/>
      <c r="B240" s="1244">
        <v>45984</v>
      </c>
      <c r="C240" s="1248"/>
      <c r="D240" s="1248"/>
      <c r="E240" s="1618"/>
      <c r="F240" s="1618"/>
      <c r="G240" s="1618"/>
      <c r="H240" s="1619">
        <f t="shared" si="0"/>
        <v>0</v>
      </c>
      <c r="I240" s="1249">
        <f t="shared" si="2"/>
        <v>260243</v>
      </c>
      <c r="J240" s="1249">
        <f>みずほ!J240</f>
        <v>320122</v>
      </c>
      <c r="K240" s="1249">
        <f>UFJ!I240</f>
        <v>325</v>
      </c>
      <c r="L240" s="1249">
        <f>paypay!H240</f>
        <v>4907</v>
      </c>
      <c r="M240" s="1249"/>
      <c r="N240" s="1620">
        <f t="shared" si="1"/>
        <v>585597</v>
      </c>
      <c r="O240" s="1272"/>
    </row>
    <row r="241" spans="1:15" ht="14" hidden="1">
      <c r="A241" s="1231"/>
      <c r="B241" s="1244">
        <v>45985</v>
      </c>
      <c r="C241" s="1248"/>
      <c r="D241" s="1248"/>
      <c r="E241" s="1618"/>
      <c r="F241" s="1618"/>
      <c r="G241" s="1618"/>
      <c r="H241" s="1619">
        <f t="shared" si="0"/>
        <v>0</v>
      </c>
      <c r="I241" s="1249">
        <f t="shared" si="2"/>
        <v>260243</v>
      </c>
      <c r="J241" s="1249">
        <f>みずほ!J241</f>
        <v>320122</v>
      </c>
      <c r="K241" s="1249">
        <f>UFJ!I241</f>
        <v>325</v>
      </c>
      <c r="L241" s="1249">
        <f>paypay!H241</f>
        <v>4187</v>
      </c>
      <c r="M241" s="1249"/>
      <c r="N241" s="1620">
        <f t="shared" si="1"/>
        <v>584877</v>
      </c>
      <c r="O241" s="1272"/>
    </row>
    <row r="242" spans="1:15" ht="14" hidden="1">
      <c r="A242" s="1231"/>
      <c r="B242" s="1244">
        <v>45986</v>
      </c>
      <c r="C242" s="1248"/>
      <c r="D242" s="1248"/>
      <c r="E242" s="1618"/>
      <c r="F242" s="1618"/>
      <c r="G242" s="1618"/>
      <c r="H242" s="1619">
        <f t="shared" si="0"/>
        <v>0</v>
      </c>
      <c r="I242" s="1249">
        <f t="shared" si="2"/>
        <v>260243</v>
      </c>
      <c r="J242" s="1249">
        <f>みずほ!J242</f>
        <v>320122</v>
      </c>
      <c r="K242" s="1249">
        <f>UFJ!I242</f>
        <v>325</v>
      </c>
      <c r="L242" s="1249">
        <f>paypay!H242</f>
        <v>3641</v>
      </c>
      <c r="M242" s="1249"/>
      <c r="N242" s="1620">
        <f t="shared" si="1"/>
        <v>584331</v>
      </c>
      <c r="O242" s="1272"/>
    </row>
    <row r="243" spans="1:15" ht="14" hidden="1">
      <c r="A243" s="1231"/>
      <c r="B243" s="1244">
        <v>45987</v>
      </c>
      <c r="C243" s="1248"/>
      <c r="D243" s="1248"/>
      <c r="E243" s="1618"/>
      <c r="F243" s="1618"/>
      <c r="G243" s="1618"/>
      <c r="H243" s="1619">
        <f t="shared" si="0"/>
        <v>0</v>
      </c>
      <c r="I243" s="1249">
        <f t="shared" si="2"/>
        <v>260243</v>
      </c>
      <c r="J243" s="1249">
        <f>みずほ!J243</f>
        <v>157960</v>
      </c>
      <c r="K243" s="1249">
        <f>UFJ!I243</f>
        <v>325</v>
      </c>
      <c r="L243" s="1249">
        <f>paypay!H243</f>
        <v>2691</v>
      </c>
      <c r="M243" s="1249"/>
      <c r="N243" s="1620">
        <f t="shared" si="1"/>
        <v>421219</v>
      </c>
      <c r="O243" s="1272"/>
    </row>
    <row r="244" spans="1:15" ht="14" hidden="1">
      <c r="A244" s="1231"/>
      <c r="B244" s="1244">
        <v>45988</v>
      </c>
      <c r="C244" s="1248"/>
      <c r="D244" s="1621">
        <v>-252829</v>
      </c>
      <c r="E244" s="1618"/>
      <c r="F244" s="1618"/>
      <c r="G244" s="1618"/>
      <c r="H244" s="1619">
        <f t="shared" si="0"/>
        <v>-252829</v>
      </c>
      <c r="I244" s="1249">
        <f t="shared" si="2"/>
        <v>7414</v>
      </c>
      <c r="J244" s="1249">
        <f>みずほ!J244</f>
        <v>22620</v>
      </c>
      <c r="K244" s="1249">
        <f>UFJ!I244</f>
        <v>325</v>
      </c>
      <c r="L244" s="1249">
        <f>paypay!H244</f>
        <v>11616</v>
      </c>
      <c r="M244" s="1249"/>
      <c r="N244" s="1620">
        <f t="shared" si="1"/>
        <v>41975</v>
      </c>
      <c r="O244" s="1272"/>
    </row>
    <row r="245" spans="1:15" ht="14" hidden="1">
      <c r="A245" s="1231"/>
      <c r="B245" s="1244">
        <v>45989</v>
      </c>
      <c r="C245" s="1248"/>
      <c r="D245" s="1248"/>
      <c r="E245" s="1618"/>
      <c r="F245" s="1618"/>
      <c r="G245" s="1618"/>
      <c r="H245" s="1619">
        <f t="shared" si="0"/>
        <v>0</v>
      </c>
      <c r="I245" s="1249">
        <f t="shared" si="2"/>
        <v>7414</v>
      </c>
      <c r="J245" s="1249">
        <f>みずほ!J245</f>
        <v>22620</v>
      </c>
      <c r="K245" s="1249">
        <f>UFJ!I245</f>
        <v>325</v>
      </c>
      <c r="L245" s="1249">
        <f>paypay!H245</f>
        <v>19441</v>
      </c>
      <c r="M245" s="1249"/>
      <c r="N245" s="1620">
        <f t="shared" si="1"/>
        <v>49800</v>
      </c>
      <c r="O245" s="1272"/>
    </row>
    <row r="246" spans="1:15" ht="14" hidden="1">
      <c r="A246" s="1231"/>
      <c r="B246" s="1244">
        <v>45990</v>
      </c>
      <c r="C246" s="1248"/>
      <c r="D246" s="1248"/>
      <c r="E246" s="1618"/>
      <c r="F246" s="1618"/>
      <c r="G246" s="1618"/>
      <c r="H246" s="1619">
        <f t="shared" si="0"/>
        <v>0</v>
      </c>
      <c r="I246" s="1249">
        <f t="shared" si="2"/>
        <v>7414</v>
      </c>
      <c r="J246" s="1249">
        <f>みずほ!J246</f>
        <v>22620</v>
      </c>
      <c r="K246" s="1249">
        <f>UFJ!I246</f>
        <v>325</v>
      </c>
      <c r="L246" s="1249">
        <f>paypay!H246</f>
        <v>21966</v>
      </c>
      <c r="M246" s="1249"/>
      <c r="N246" s="1620">
        <f t="shared" si="1"/>
        <v>52325</v>
      </c>
      <c r="O246" s="1272"/>
    </row>
    <row r="247" spans="1:15" ht="14" hidden="1">
      <c r="A247" s="1231"/>
      <c r="B247" s="1259">
        <v>45991</v>
      </c>
      <c r="C247" s="1263"/>
      <c r="D247" s="1263"/>
      <c r="E247" s="1622"/>
      <c r="F247" s="1622"/>
      <c r="G247" s="1622"/>
      <c r="H247" s="1623">
        <f t="shared" si="0"/>
        <v>0</v>
      </c>
      <c r="I247" s="1264">
        <f t="shared" si="2"/>
        <v>7414</v>
      </c>
      <c r="J247" s="1264">
        <f>みずほ!J247</f>
        <v>22620</v>
      </c>
      <c r="K247" s="1264">
        <f>UFJ!I247</f>
        <v>325</v>
      </c>
      <c r="L247" s="1264">
        <f>paypay!H247</f>
        <v>17906</v>
      </c>
      <c r="M247" s="1264"/>
      <c r="N247" s="1624">
        <f t="shared" si="1"/>
        <v>48265</v>
      </c>
      <c r="O247" s="1272"/>
    </row>
    <row r="248" spans="1:15" ht="14">
      <c r="A248" s="1231"/>
      <c r="B248" s="1244">
        <v>45992</v>
      </c>
      <c r="C248" s="1248"/>
      <c r="D248" s="1248">
        <v>-6000</v>
      </c>
      <c r="E248" s="1618"/>
      <c r="F248" s="1618"/>
      <c r="G248" s="1618"/>
      <c r="H248" s="1619">
        <f t="shared" si="0"/>
        <v>-6000</v>
      </c>
      <c r="I248" s="1249">
        <f t="shared" si="2"/>
        <v>1414</v>
      </c>
      <c r="J248" s="1249">
        <f>みずほ!J248</f>
        <v>22620</v>
      </c>
      <c r="K248" s="1249">
        <f>UFJ!I248</f>
        <v>325</v>
      </c>
      <c r="L248" s="1249">
        <f>paypay!H248</f>
        <v>17906</v>
      </c>
      <c r="M248" s="1249">
        <f>楽天!J248</f>
        <v>0</v>
      </c>
      <c r="N248" s="1620">
        <f t="shared" ref="N248:N502" si="3">SUM(I248:M248)</f>
        <v>42265</v>
      </c>
      <c r="O248" s="1272"/>
    </row>
    <row r="249" spans="1:15" ht="14">
      <c r="A249" s="1231"/>
      <c r="B249" s="1244">
        <v>45993</v>
      </c>
      <c r="C249" s="1248"/>
      <c r="D249" s="1248"/>
      <c r="E249" s="1618"/>
      <c r="F249" s="1618"/>
      <c r="G249" s="1618"/>
      <c r="H249" s="1619">
        <f t="shared" si="0"/>
        <v>0</v>
      </c>
      <c r="I249" s="1249">
        <f t="shared" si="2"/>
        <v>1414</v>
      </c>
      <c r="J249" s="1249">
        <f>みずほ!J249</f>
        <v>22620</v>
      </c>
      <c r="K249" s="1249">
        <f>UFJ!I249</f>
        <v>325</v>
      </c>
      <c r="L249" s="1249">
        <f>paypay!H249</f>
        <v>17906</v>
      </c>
      <c r="M249" s="1249">
        <f>楽天!J249</f>
        <v>0</v>
      </c>
      <c r="N249" s="1620">
        <f t="shared" si="3"/>
        <v>42265</v>
      </c>
      <c r="O249" s="1272"/>
    </row>
    <row r="250" spans="1:15" ht="14">
      <c r="A250" s="1231"/>
      <c r="B250" s="1244">
        <v>45994</v>
      </c>
      <c r="C250" s="1248"/>
      <c r="D250" s="1248"/>
      <c r="E250" s="1618"/>
      <c r="F250" s="1618"/>
      <c r="G250" s="1618"/>
      <c r="H250" s="1619">
        <f t="shared" si="0"/>
        <v>0</v>
      </c>
      <c r="I250" s="1249">
        <f t="shared" si="2"/>
        <v>1414</v>
      </c>
      <c r="J250" s="1249">
        <f>みずほ!J250</f>
        <v>22620</v>
      </c>
      <c r="K250" s="1249">
        <f>UFJ!I250</f>
        <v>325</v>
      </c>
      <c r="L250" s="1249">
        <f>paypay!H250</f>
        <v>23906</v>
      </c>
      <c r="M250" s="1249">
        <f>楽天!J250</f>
        <v>0</v>
      </c>
      <c r="N250" s="1620">
        <f t="shared" si="3"/>
        <v>48265</v>
      </c>
      <c r="O250" s="1272"/>
    </row>
    <row r="251" spans="1:15" ht="14">
      <c r="A251" s="1231"/>
      <c r="B251" s="1244">
        <v>45995</v>
      </c>
      <c r="C251" s="1248"/>
      <c r="D251" s="1248"/>
      <c r="E251" s="1618"/>
      <c r="F251" s="1618"/>
      <c r="G251" s="1618"/>
      <c r="H251" s="1619">
        <f t="shared" si="0"/>
        <v>0</v>
      </c>
      <c r="I251" s="1249">
        <f t="shared" si="2"/>
        <v>1414</v>
      </c>
      <c r="J251" s="1249">
        <f>みずほ!J251</f>
        <v>22620</v>
      </c>
      <c r="K251" s="1249">
        <f>UFJ!I251</f>
        <v>325</v>
      </c>
      <c r="L251" s="1249">
        <f>paypay!H251</f>
        <v>21191</v>
      </c>
      <c r="M251" s="1249">
        <f>楽天!J251</f>
        <v>0</v>
      </c>
      <c r="N251" s="1620">
        <f t="shared" si="3"/>
        <v>45550</v>
      </c>
      <c r="O251" s="1272"/>
    </row>
    <row r="252" spans="1:15" ht="14">
      <c r="A252" s="1231"/>
      <c r="B252" s="1244">
        <v>45996</v>
      </c>
      <c r="C252" s="1248"/>
      <c r="D252" s="1248"/>
      <c r="E252" s="1618"/>
      <c r="F252" s="1618"/>
      <c r="G252" s="1618"/>
      <c r="H252" s="1619">
        <f t="shared" si="0"/>
        <v>0</v>
      </c>
      <c r="I252" s="1249">
        <f t="shared" si="2"/>
        <v>1414</v>
      </c>
      <c r="J252" s="1249">
        <f>みずほ!J252</f>
        <v>11220</v>
      </c>
      <c r="K252" s="1249">
        <f>UFJ!I252</f>
        <v>325</v>
      </c>
      <c r="L252" s="1249">
        <f>paypay!H252</f>
        <v>9952</v>
      </c>
      <c r="M252" s="1249">
        <f>楽天!J252</f>
        <v>0</v>
      </c>
      <c r="N252" s="1620">
        <f t="shared" si="3"/>
        <v>22911</v>
      </c>
      <c r="O252" s="1272"/>
    </row>
    <row r="253" spans="1:15" ht="14">
      <c r="A253" s="1231"/>
      <c r="B253" s="1244">
        <v>45997</v>
      </c>
      <c r="C253" s="1248"/>
      <c r="D253" s="1248"/>
      <c r="E253" s="1618"/>
      <c r="F253" s="1618"/>
      <c r="G253" s="1618"/>
      <c r="H253" s="1619">
        <f t="shared" si="0"/>
        <v>0</v>
      </c>
      <c r="I253" s="1249">
        <f t="shared" si="2"/>
        <v>1414</v>
      </c>
      <c r="J253" s="1249">
        <f>みずほ!J253</f>
        <v>11220</v>
      </c>
      <c r="K253" s="1249">
        <f>UFJ!I253</f>
        <v>325</v>
      </c>
      <c r="L253" s="1249">
        <f>paypay!H253</f>
        <v>6174</v>
      </c>
      <c r="M253" s="1249">
        <f>楽天!J253</f>
        <v>0</v>
      </c>
      <c r="N253" s="1620">
        <f t="shared" si="3"/>
        <v>19133</v>
      </c>
      <c r="O253" s="1272"/>
    </row>
    <row r="254" spans="1:15" ht="14">
      <c r="A254" s="1231"/>
      <c r="B254" s="1244">
        <v>45998</v>
      </c>
      <c r="C254" s="1248"/>
      <c r="D254" s="1248"/>
      <c r="E254" s="1618"/>
      <c r="F254" s="1618"/>
      <c r="G254" s="1618"/>
      <c r="H254" s="1619">
        <f t="shared" si="0"/>
        <v>0</v>
      </c>
      <c r="I254" s="1249">
        <f t="shared" si="2"/>
        <v>1414</v>
      </c>
      <c r="J254" s="1249">
        <f>みずほ!J254</f>
        <v>11220</v>
      </c>
      <c r="K254" s="1249">
        <f>UFJ!I254</f>
        <v>325</v>
      </c>
      <c r="L254" s="1249">
        <f>paypay!H254</f>
        <v>1914</v>
      </c>
      <c r="M254" s="1249">
        <f>楽天!J254</f>
        <v>0</v>
      </c>
      <c r="N254" s="1620">
        <f t="shared" si="3"/>
        <v>14873</v>
      </c>
      <c r="O254" s="1272"/>
    </row>
    <row r="255" spans="1:15" ht="14">
      <c r="A255" s="1231"/>
      <c r="B255" s="1244">
        <v>45999</v>
      </c>
      <c r="C255" s="1248"/>
      <c r="D255" s="1248"/>
      <c r="E255" s="1618"/>
      <c r="F255" s="1618"/>
      <c r="G255" s="1618"/>
      <c r="H255" s="1619">
        <f t="shared" si="0"/>
        <v>0</v>
      </c>
      <c r="I255" s="1249">
        <f t="shared" si="2"/>
        <v>1414</v>
      </c>
      <c r="J255" s="1249">
        <f>みずほ!J255</f>
        <v>15220</v>
      </c>
      <c r="K255" s="1249">
        <f>UFJ!I255</f>
        <v>325</v>
      </c>
      <c r="L255" s="1249">
        <f>paypay!H255</f>
        <v>2180</v>
      </c>
      <c r="M255" s="1249">
        <f>楽天!J255</f>
        <v>0</v>
      </c>
      <c r="N255" s="1620">
        <f t="shared" si="3"/>
        <v>19139</v>
      </c>
      <c r="O255" s="1272"/>
    </row>
    <row r="256" spans="1:15" ht="14">
      <c r="A256" s="1231"/>
      <c r="B256" s="1244">
        <v>46000</v>
      </c>
      <c r="C256" s="1248"/>
      <c r="D256" s="1248"/>
      <c r="E256" s="1618"/>
      <c r="F256" s="1618"/>
      <c r="G256" s="1618"/>
      <c r="H256" s="1619">
        <f t="shared" si="0"/>
        <v>0</v>
      </c>
      <c r="I256" s="1249">
        <f t="shared" si="2"/>
        <v>1414</v>
      </c>
      <c r="J256" s="1249">
        <f>みずほ!J256</f>
        <v>15220</v>
      </c>
      <c r="K256" s="1249">
        <f>UFJ!I256</f>
        <v>325</v>
      </c>
      <c r="L256" s="1249">
        <f>paypay!H256</f>
        <v>2180</v>
      </c>
      <c r="M256" s="1249">
        <f>楽天!J256</f>
        <v>0</v>
      </c>
      <c r="N256" s="1620">
        <f t="shared" si="3"/>
        <v>19139</v>
      </c>
      <c r="O256" s="1272"/>
    </row>
    <row r="257" spans="1:15" ht="14">
      <c r="A257" s="1231"/>
      <c r="B257" s="1244">
        <v>46001</v>
      </c>
      <c r="C257" s="1248"/>
      <c r="D257" s="1248"/>
      <c r="E257" s="1618"/>
      <c r="F257" s="1618"/>
      <c r="G257" s="1618"/>
      <c r="H257" s="1619">
        <f t="shared" si="0"/>
        <v>0</v>
      </c>
      <c r="I257" s="1249">
        <f t="shared" si="2"/>
        <v>1414</v>
      </c>
      <c r="J257" s="1249">
        <f>みずほ!J257</f>
        <v>15220</v>
      </c>
      <c r="K257" s="1249">
        <f>UFJ!I257</f>
        <v>325</v>
      </c>
      <c r="L257" s="1249">
        <f>paypay!H257</f>
        <v>1180</v>
      </c>
      <c r="M257" s="1249">
        <f>楽天!J257</f>
        <v>0</v>
      </c>
      <c r="N257" s="1620">
        <f t="shared" si="3"/>
        <v>18139</v>
      </c>
      <c r="O257" s="1272"/>
    </row>
    <row r="258" spans="1:15" ht="14">
      <c r="A258" s="1231"/>
      <c r="B258" s="1244">
        <v>46002</v>
      </c>
      <c r="C258" s="1248"/>
      <c r="D258" s="1248"/>
      <c r="E258" s="1618"/>
      <c r="F258" s="1618"/>
      <c r="G258" s="1618"/>
      <c r="H258" s="1619">
        <f t="shared" si="0"/>
        <v>0</v>
      </c>
      <c r="I258" s="1249">
        <f t="shared" si="2"/>
        <v>1414</v>
      </c>
      <c r="J258" s="1249">
        <f>みずほ!J258</f>
        <v>15220</v>
      </c>
      <c r="K258" s="1249">
        <f>UFJ!I258</f>
        <v>325</v>
      </c>
      <c r="L258" s="1249">
        <f>paypay!H258</f>
        <v>230</v>
      </c>
      <c r="M258" s="1249">
        <f>楽天!J258</f>
        <v>0</v>
      </c>
      <c r="N258" s="1620">
        <f t="shared" si="3"/>
        <v>17189</v>
      </c>
      <c r="O258" s="1272"/>
    </row>
    <row r="259" spans="1:15" ht="14">
      <c r="A259" s="1231"/>
      <c r="B259" s="1244">
        <v>46003</v>
      </c>
      <c r="C259" s="1248"/>
      <c r="D259" s="1248"/>
      <c r="E259" s="1618"/>
      <c r="F259" s="1618"/>
      <c r="G259" s="1618"/>
      <c r="H259" s="1619">
        <f t="shared" ref="H259:H513" si="4">SUM(C259:G259)</f>
        <v>0</v>
      </c>
      <c r="I259" s="1249">
        <f t="shared" si="2"/>
        <v>1414</v>
      </c>
      <c r="J259" s="1249">
        <f>みずほ!J259</f>
        <v>15220</v>
      </c>
      <c r="K259" s="1249">
        <f>UFJ!I259</f>
        <v>325</v>
      </c>
      <c r="L259" s="1249">
        <f>paypay!H259</f>
        <v>9807</v>
      </c>
      <c r="M259" s="1249">
        <f>楽天!J259</f>
        <v>0</v>
      </c>
      <c r="N259" s="1620">
        <f t="shared" si="3"/>
        <v>26766</v>
      </c>
      <c r="O259" s="1272"/>
    </row>
    <row r="260" spans="1:15" ht="14">
      <c r="A260" s="1231"/>
      <c r="B260" s="1244">
        <v>46004</v>
      </c>
      <c r="C260" s="1248"/>
      <c r="D260" s="1248"/>
      <c r="E260" s="1618"/>
      <c r="F260" s="1618"/>
      <c r="G260" s="1618"/>
      <c r="H260" s="1619">
        <f t="shared" si="4"/>
        <v>0</v>
      </c>
      <c r="I260" s="1249">
        <f t="shared" si="2"/>
        <v>1414</v>
      </c>
      <c r="J260" s="1249">
        <f>みずほ!J260</f>
        <v>28271</v>
      </c>
      <c r="K260" s="1249">
        <f>UFJ!I260</f>
        <v>325</v>
      </c>
      <c r="L260" s="1249">
        <f>paypay!H260</f>
        <v>8867</v>
      </c>
      <c r="M260" s="1249">
        <f>楽天!J260</f>
        <v>0</v>
      </c>
      <c r="N260" s="1620">
        <f t="shared" si="3"/>
        <v>38877</v>
      </c>
      <c r="O260" s="1272"/>
    </row>
    <row r="261" spans="1:15" ht="14">
      <c r="A261" s="1231"/>
      <c r="B261" s="1244">
        <v>46005</v>
      </c>
      <c r="C261" s="1248"/>
      <c r="D261" s="1248"/>
      <c r="E261" s="1618">
        <v>7050</v>
      </c>
      <c r="F261" s="1618"/>
      <c r="G261" s="1618"/>
      <c r="H261" s="1619">
        <f t="shared" si="4"/>
        <v>7050</v>
      </c>
      <c r="I261" s="1249">
        <f t="shared" si="2"/>
        <v>8464</v>
      </c>
      <c r="J261" s="1249">
        <f>みずほ!J261</f>
        <v>41322</v>
      </c>
      <c r="K261" s="1249">
        <f>UFJ!I261</f>
        <v>325</v>
      </c>
      <c r="L261" s="1249">
        <f>paypay!H261</f>
        <v>25316</v>
      </c>
      <c r="M261" s="1249">
        <f>楽天!J261</f>
        <v>0</v>
      </c>
      <c r="N261" s="1620">
        <f t="shared" si="3"/>
        <v>75427</v>
      </c>
      <c r="O261" s="1272"/>
    </row>
    <row r="262" spans="1:15" ht="14">
      <c r="A262" s="1231"/>
      <c r="B262" s="1244">
        <v>46006</v>
      </c>
      <c r="C262" s="1248"/>
      <c r="D262" s="1248">
        <v>-10000</v>
      </c>
      <c r="E262" s="1618">
        <v>13051</v>
      </c>
      <c r="F262" s="1618"/>
      <c r="G262" s="1618">
        <v>240000</v>
      </c>
      <c r="H262" s="1619">
        <f t="shared" si="4"/>
        <v>243051</v>
      </c>
      <c r="I262" s="1249">
        <f t="shared" si="2"/>
        <v>251515</v>
      </c>
      <c r="J262" s="1249">
        <f>みずほ!J262</f>
        <v>138355</v>
      </c>
      <c r="K262" s="1249">
        <f>UFJ!I262</f>
        <v>325</v>
      </c>
      <c r="L262" s="1249">
        <f>paypay!H262</f>
        <v>24566</v>
      </c>
      <c r="M262" s="1249">
        <f>楽天!J262</f>
        <v>0</v>
      </c>
      <c r="N262" s="1620">
        <f t="shared" si="3"/>
        <v>414761</v>
      </c>
      <c r="O262" s="1272"/>
    </row>
    <row r="263" spans="1:15" ht="14">
      <c r="A263" s="1231"/>
      <c r="B263" s="1244">
        <v>46007</v>
      </c>
      <c r="C263" s="1248"/>
      <c r="D263" s="1248"/>
      <c r="E263" s="1618"/>
      <c r="F263" s="1618"/>
      <c r="G263" s="1618"/>
      <c r="H263" s="1619">
        <f t="shared" si="4"/>
        <v>0</v>
      </c>
      <c r="I263" s="1249">
        <f t="shared" si="2"/>
        <v>251515</v>
      </c>
      <c r="J263" s="1249">
        <f>みずほ!J263</f>
        <v>138355</v>
      </c>
      <c r="K263" s="1249">
        <f>UFJ!I263</f>
        <v>325</v>
      </c>
      <c r="L263" s="1249">
        <f>paypay!H263</f>
        <v>22882</v>
      </c>
      <c r="M263" s="1249">
        <f>楽天!J263</f>
        <v>0</v>
      </c>
      <c r="N263" s="1620">
        <f t="shared" si="3"/>
        <v>413077</v>
      </c>
      <c r="O263" s="1272"/>
    </row>
    <row r="264" spans="1:15" ht="14">
      <c r="A264" s="1231"/>
      <c r="B264" s="1244">
        <v>46008</v>
      </c>
      <c r="C264" s="1248"/>
      <c r="D264" s="1248"/>
      <c r="E264" s="1618"/>
      <c r="F264" s="1618"/>
      <c r="G264" s="1618"/>
      <c r="H264" s="1619">
        <f t="shared" si="4"/>
        <v>0</v>
      </c>
      <c r="I264" s="1249">
        <f t="shared" si="2"/>
        <v>251515</v>
      </c>
      <c r="J264" s="1249">
        <f>みずほ!J264</f>
        <v>138355</v>
      </c>
      <c r="K264" s="1249">
        <f>UFJ!I264</f>
        <v>325</v>
      </c>
      <c r="L264" s="1249">
        <f>paypay!H264</f>
        <v>21782</v>
      </c>
      <c r="M264" s="1249">
        <f>楽天!J264</f>
        <v>0</v>
      </c>
      <c r="N264" s="1620">
        <f t="shared" si="3"/>
        <v>411977</v>
      </c>
      <c r="O264" s="1272"/>
    </row>
    <row r="265" spans="1:15" ht="14">
      <c r="A265" s="1231"/>
      <c r="B265" s="1244">
        <v>46009</v>
      </c>
      <c r="C265" s="1248"/>
      <c r="D265" s="1248"/>
      <c r="E265" s="1618"/>
      <c r="F265" s="1618"/>
      <c r="G265" s="1618"/>
      <c r="H265" s="1619">
        <f t="shared" si="4"/>
        <v>0</v>
      </c>
      <c r="I265" s="1249">
        <f t="shared" si="2"/>
        <v>251515</v>
      </c>
      <c r="J265" s="1249">
        <f>みずほ!J265</f>
        <v>138355</v>
      </c>
      <c r="K265" s="1249">
        <f>UFJ!I265</f>
        <v>325</v>
      </c>
      <c r="L265" s="1249">
        <f>paypay!H265</f>
        <v>18782</v>
      </c>
      <c r="M265" s="1249">
        <f>楽天!J265</f>
        <v>0</v>
      </c>
      <c r="N265" s="1620">
        <f t="shared" si="3"/>
        <v>408977</v>
      </c>
      <c r="O265" s="1272"/>
    </row>
    <row r="266" spans="1:15" ht="14">
      <c r="A266" s="1231"/>
      <c r="B266" s="1244">
        <v>46010</v>
      </c>
      <c r="C266" s="1248"/>
      <c r="D266" s="1248"/>
      <c r="E266" s="1618"/>
      <c r="F266" s="1618"/>
      <c r="G266" s="1618"/>
      <c r="H266" s="1619">
        <f t="shared" si="4"/>
        <v>0</v>
      </c>
      <c r="I266" s="1249">
        <f t="shared" si="2"/>
        <v>251515</v>
      </c>
      <c r="J266" s="1249">
        <f>みずほ!J266</f>
        <v>138355</v>
      </c>
      <c r="K266" s="1249">
        <f>UFJ!I266</f>
        <v>325</v>
      </c>
      <c r="L266" s="1249">
        <f>paypay!H266</f>
        <v>17832</v>
      </c>
      <c r="M266" s="1249">
        <f>楽天!J266</f>
        <v>0</v>
      </c>
      <c r="N266" s="1620">
        <f t="shared" si="3"/>
        <v>408027</v>
      </c>
      <c r="O266" s="1272"/>
    </row>
    <row r="267" spans="1:15" ht="14">
      <c r="A267" s="1231"/>
      <c r="B267" s="1244">
        <v>46011</v>
      </c>
      <c r="C267" s="1248"/>
      <c r="D267" s="1248"/>
      <c r="E267" s="1618"/>
      <c r="F267" s="1618"/>
      <c r="G267" s="1618"/>
      <c r="H267" s="1619">
        <f t="shared" si="4"/>
        <v>0</v>
      </c>
      <c r="I267" s="1249">
        <f t="shared" si="2"/>
        <v>251515</v>
      </c>
      <c r="J267" s="1249">
        <f>みずほ!J267</f>
        <v>138355</v>
      </c>
      <c r="K267" s="1249">
        <f>UFJ!I267</f>
        <v>325</v>
      </c>
      <c r="L267" s="1249">
        <f>paypay!H267</f>
        <v>17387</v>
      </c>
      <c r="M267" s="1249">
        <f>楽天!J267</f>
        <v>0</v>
      </c>
      <c r="N267" s="1620">
        <f t="shared" si="3"/>
        <v>407582</v>
      </c>
      <c r="O267" s="1272"/>
    </row>
    <row r="268" spans="1:15" ht="14">
      <c r="A268" s="1231"/>
      <c r="B268" s="1244">
        <v>46012</v>
      </c>
      <c r="C268" s="1248"/>
      <c r="D268" s="1248"/>
      <c r="E268" s="1618"/>
      <c r="F268" s="1618"/>
      <c r="G268" s="1618"/>
      <c r="H268" s="1619">
        <f t="shared" si="4"/>
        <v>0</v>
      </c>
      <c r="I268" s="1249">
        <f t="shared" si="2"/>
        <v>251515</v>
      </c>
      <c r="J268" s="1249">
        <f>みずほ!J268</f>
        <v>138355</v>
      </c>
      <c r="K268" s="1249">
        <f>UFJ!I268</f>
        <v>325</v>
      </c>
      <c r="L268" s="1249">
        <f>paypay!H268</f>
        <v>5099</v>
      </c>
      <c r="M268" s="1249">
        <f>楽天!J268</f>
        <v>0</v>
      </c>
      <c r="N268" s="1620">
        <f t="shared" si="3"/>
        <v>395294</v>
      </c>
      <c r="O268" s="1272"/>
    </row>
    <row r="269" spans="1:15" ht="14">
      <c r="A269" s="1231"/>
      <c r="B269" s="1244">
        <v>46013</v>
      </c>
      <c r="C269" s="1248"/>
      <c r="D269" s="1248"/>
      <c r="E269" s="1618"/>
      <c r="F269" s="1618"/>
      <c r="G269" s="1618"/>
      <c r="H269" s="1619">
        <f t="shared" si="4"/>
        <v>0</v>
      </c>
      <c r="I269" s="1249">
        <f t="shared" si="2"/>
        <v>251515</v>
      </c>
      <c r="J269" s="1249">
        <f>みずほ!J269</f>
        <v>133355</v>
      </c>
      <c r="K269" s="1249">
        <f>UFJ!I269</f>
        <v>325</v>
      </c>
      <c r="L269" s="1249">
        <f>paypay!H269</f>
        <v>5010</v>
      </c>
      <c r="M269" s="1249">
        <f>楽天!J269</f>
        <v>0</v>
      </c>
      <c r="N269" s="1620">
        <f t="shared" si="3"/>
        <v>390205</v>
      </c>
      <c r="O269" s="1272"/>
    </row>
    <row r="270" spans="1:15" ht="14">
      <c r="A270" s="1231"/>
      <c r="B270" s="1244">
        <v>46014</v>
      </c>
      <c r="C270" s="1248"/>
      <c r="D270" s="1248"/>
      <c r="E270" s="1618"/>
      <c r="F270" s="1618"/>
      <c r="G270" s="1618"/>
      <c r="H270" s="1619">
        <f t="shared" si="4"/>
        <v>0</v>
      </c>
      <c r="I270" s="1249">
        <f t="shared" si="2"/>
        <v>251515</v>
      </c>
      <c r="J270" s="1249">
        <f>みずほ!J270</f>
        <v>132355</v>
      </c>
      <c r="K270" s="1249">
        <f>UFJ!I270</f>
        <v>325</v>
      </c>
      <c r="L270" s="1249">
        <f>paypay!H270</f>
        <v>935</v>
      </c>
      <c r="M270" s="1249">
        <f>楽天!J270</f>
        <v>0</v>
      </c>
      <c r="N270" s="1620">
        <f t="shared" si="3"/>
        <v>385130</v>
      </c>
      <c r="O270" s="1272"/>
    </row>
    <row r="271" spans="1:15" ht="14">
      <c r="A271" s="1231"/>
      <c r="B271" s="1244">
        <v>46015</v>
      </c>
      <c r="C271" s="1248"/>
      <c r="D271" s="1248"/>
      <c r="E271" s="1618"/>
      <c r="F271" s="1618"/>
      <c r="G271" s="1618"/>
      <c r="H271" s="1619">
        <f t="shared" si="4"/>
        <v>0</v>
      </c>
      <c r="I271" s="1249">
        <f t="shared" si="2"/>
        <v>251515</v>
      </c>
      <c r="J271" s="1249">
        <f>みずほ!J271</f>
        <v>132355</v>
      </c>
      <c r="K271" s="1249">
        <f>UFJ!I271</f>
        <v>325</v>
      </c>
      <c r="L271" s="1249">
        <f>paypay!H271</f>
        <v>935</v>
      </c>
      <c r="M271" s="1249">
        <f>楽天!J271</f>
        <v>0</v>
      </c>
      <c r="N271" s="1620">
        <f t="shared" si="3"/>
        <v>385130</v>
      </c>
      <c r="O271" s="1272"/>
    </row>
    <row r="272" spans="1:15" ht="14">
      <c r="A272" s="1231"/>
      <c r="B272" s="1244">
        <v>46016</v>
      </c>
      <c r="C272" s="1248"/>
      <c r="D272" s="1248"/>
      <c r="E272" s="1618"/>
      <c r="F272" s="1618"/>
      <c r="G272" s="1618"/>
      <c r="H272" s="1619">
        <f t="shared" si="4"/>
        <v>0</v>
      </c>
      <c r="I272" s="1249">
        <f t="shared" si="2"/>
        <v>251515</v>
      </c>
      <c r="J272" s="1249">
        <f>みずほ!J272</f>
        <v>132355</v>
      </c>
      <c r="K272" s="1249">
        <f>UFJ!I272</f>
        <v>325</v>
      </c>
      <c r="L272" s="1249">
        <f>paypay!H272</f>
        <v>935</v>
      </c>
      <c r="M272" s="1249">
        <f>楽天!J272</f>
        <v>0</v>
      </c>
      <c r="N272" s="1620">
        <f t="shared" si="3"/>
        <v>385130</v>
      </c>
      <c r="O272" s="1272"/>
    </row>
    <row r="273" spans="1:15" ht="14">
      <c r="A273" s="1231"/>
      <c r="B273" s="1244">
        <v>46017</v>
      </c>
      <c r="C273" s="1248"/>
      <c r="D273" s="1248"/>
      <c r="E273" s="1618"/>
      <c r="F273" s="1618">
        <v>500</v>
      </c>
      <c r="G273" s="1618"/>
      <c r="H273" s="1619">
        <f t="shared" si="4"/>
        <v>500</v>
      </c>
      <c r="I273" s="1249">
        <f t="shared" si="2"/>
        <v>252015</v>
      </c>
      <c r="J273" s="1249">
        <f>みずほ!J273</f>
        <v>253735</v>
      </c>
      <c r="K273" s="1249">
        <f>UFJ!I273</f>
        <v>325</v>
      </c>
      <c r="L273" s="1249">
        <f>paypay!H273</f>
        <v>935</v>
      </c>
      <c r="M273" s="1249">
        <f>楽天!J273</f>
        <v>0</v>
      </c>
      <c r="N273" s="1620">
        <f t="shared" si="3"/>
        <v>507010</v>
      </c>
      <c r="O273" s="1272"/>
    </row>
    <row r="274" spans="1:15" ht="14">
      <c r="A274" s="1231"/>
      <c r="B274" s="1244">
        <v>46018</v>
      </c>
      <c r="C274" s="1248"/>
      <c r="D274" s="1621">
        <v>-230469</v>
      </c>
      <c r="E274" s="1618"/>
      <c r="F274" s="1618"/>
      <c r="G274" s="1618"/>
      <c r="H274" s="1619">
        <f t="shared" si="4"/>
        <v>-230469</v>
      </c>
      <c r="I274" s="1249">
        <f t="shared" si="2"/>
        <v>21546</v>
      </c>
      <c r="J274" s="1249">
        <f>みずほ!J274</f>
        <v>191380</v>
      </c>
      <c r="K274" s="1249">
        <f>UFJ!I274</f>
        <v>325</v>
      </c>
      <c r="L274" s="1249">
        <f>paypay!H274</f>
        <v>1941</v>
      </c>
      <c r="M274" s="1249">
        <f>楽天!J274</f>
        <v>0</v>
      </c>
      <c r="N274" s="1620">
        <f t="shared" si="3"/>
        <v>215192</v>
      </c>
      <c r="O274" s="1272"/>
    </row>
    <row r="275" spans="1:15" ht="14">
      <c r="A275" s="1231"/>
      <c r="B275" s="1244">
        <v>46019</v>
      </c>
      <c r="C275" s="1248"/>
      <c r="D275" s="1248"/>
      <c r="E275" s="1618"/>
      <c r="F275" s="1618"/>
      <c r="G275" s="1618"/>
      <c r="H275" s="1619">
        <f t="shared" si="4"/>
        <v>0</v>
      </c>
      <c r="I275" s="1249">
        <f t="shared" si="2"/>
        <v>21546</v>
      </c>
      <c r="J275" s="1249">
        <f>みずほ!J275</f>
        <v>191380</v>
      </c>
      <c r="K275" s="1249">
        <f>UFJ!I275</f>
        <v>325</v>
      </c>
      <c r="L275" s="1249">
        <f>paypay!H275</f>
        <v>2480</v>
      </c>
      <c r="M275" s="1249">
        <f>楽天!J275</f>
        <v>0</v>
      </c>
      <c r="N275" s="1620">
        <f t="shared" si="3"/>
        <v>215731</v>
      </c>
      <c r="O275" s="1272"/>
    </row>
    <row r="276" spans="1:15" ht="14">
      <c r="A276" s="1231"/>
      <c r="B276" s="1244">
        <v>46020</v>
      </c>
      <c r="C276" s="1248"/>
      <c r="D276" s="1248"/>
      <c r="E276" s="1618"/>
      <c r="F276" s="1618"/>
      <c r="G276" s="1618"/>
      <c r="H276" s="1619">
        <f t="shared" si="4"/>
        <v>0</v>
      </c>
      <c r="I276" s="1249">
        <f t="shared" si="2"/>
        <v>21546</v>
      </c>
      <c r="J276" s="1249">
        <f>みずほ!J276</f>
        <v>61393</v>
      </c>
      <c r="K276" s="1249">
        <f>UFJ!I276</f>
        <v>325</v>
      </c>
      <c r="L276" s="1249">
        <f>paypay!H276</f>
        <v>7280</v>
      </c>
      <c r="M276" s="1249">
        <f>楽天!J276</f>
        <v>0</v>
      </c>
      <c r="N276" s="1620">
        <f t="shared" si="3"/>
        <v>90544</v>
      </c>
      <c r="O276" s="1272"/>
    </row>
    <row r="277" spans="1:15" ht="14">
      <c r="A277" s="1231"/>
      <c r="B277" s="1244">
        <v>46021</v>
      </c>
      <c r="C277" s="1248"/>
      <c r="D277" s="1248"/>
      <c r="E277" s="1618">
        <v>5841</v>
      </c>
      <c r="F277" s="1618"/>
      <c r="G277" s="1618"/>
      <c r="H277" s="1619">
        <f t="shared" si="4"/>
        <v>5841</v>
      </c>
      <c r="I277" s="1249">
        <f t="shared" si="2"/>
        <v>27387</v>
      </c>
      <c r="J277" s="1249">
        <f>みずほ!J277</f>
        <v>61393</v>
      </c>
      <c r="K277" s="1249">
        <f>UFJ!I277</f>
        <v>325</v>
      </c>
      <c r="L277" s="1249">
        <f>paypay!H277</f>
        <v>18762</v>
      </c>
      <c r="M277" s="1249">
        <f>楽天!J277</f>
        <v>0</v>
      </c>
      <c r="N277" s="1620">
        <f t="shared" si="3"/>
        <v>107867</v>
      </c>
      <c r="O277" s="1272"/>
    </row>
    <row r="278" spans="1:15" ht="14">
      <c r="A278" s="1231"/>
      <c r="B278" s="1259">
        <v>46022</v>
      </c>
      <c r="C278" s="1263"/>
      <c r="D278" s="1263"/>
      <c r="E278" s="1622"/>
      <c r="F278" s="1622"/>
      <c r="G278" s="1622"/>
      <c r="H278" s="1619">
        <f t="shared" si="4"/>
        <v>0</v>
      </c>
      <c r="I278" s="1249">
        <f t="shared" si="2"/>
        <v>27387</v>
      </c>
      <c r="J278" s="1249">
        <f>みずほ!J278</f>
        <v>58393</v>
      </c>
      <c r="K278" s="1264">
        <f>UFJ!I278</f>
        <v>325</v>
      </c>
      <c r="L278" s="1264">
        <f>paypay!H278</f>
        <v>1733</v>
      </c>
      <c r="M278" s="1249">
        <f>楽天!J278</f>
        <v>0</v>
      </c>
      <c r="N278" s="1620">
        <f t="shared" si="3"/>
        <v>87838</v>
      </c>
      <c r="O278" s="1272"/>
    </row>
    <row r="279" spans="1:15" ht="14">
      <c r="A279" s="1231"/>
      <c r="B279" s="1244">
        <v>46023</v>
      </c>
      <c r="C279" s="1248"/>
      <c r="D279" s="1248"/>
      <c r="E279" s="1618"/>
      <c r="F279" s="1618"/>
      <c r="G279" s="1618"/>
      <c r="H279" s="1633">
        <f t="shared" si="4"/>
        <v>0</v>
      </c>
      <c r="I279" s="1625">
        <f t="shared" si="2"/>
        <v>27387</v>
      </c>
      <c r="J279" s="1625">
        <f>みずほ!J279</f>
        <v>38393</v>
      </c>
      <c r="K279" s="1249">
        <f>UFJ!I279</f>
        <v>325</v>
      </c>
      <c r="L279" s="1625">
        <f>paypay!H279</f>
        <v>5283</v>
      </c>
      <c r="M279" s="1625">
        <f>楽天!J279</f>
        <v>0</v>
      </c>
      <c r="N279" s="1627">
        <f t="shared" si="3"/>
        <v>71388</v>
      </c>
      <c r="O279" s="1272"/>
    </row>
    <row r="280" spans="1:15" ht="14">
      <c r="A280" s="1231"/>
      <c r="B280" s="1244">
        <v>46024</v>
      </c>
      <c r="C280" s="1248"/>
      <c r="D280" s="1248"/>
      <c r="E280" s="1618"/>
      <c r="F280" s="1618"/>
      <c r="G280" s="1618"/>
      <c r="H280" s="1619">
        <f t="shared" si="4"/>
        <v>0</v>
      </c>
      <c r="I280" s="1249">
        <f t="shared" si="2"/>
        <v>27387</v>
      </c>
      <c r="J280" s="1249">
        <f>みずほ!J280</f>
        <v>65173</v>
      </c>
      <c r="K280" s="1249">
        <f>UFJ!I280</f>
        <v>325</v>
      </c>
      <c r="L280" s="1249">
        <f>paypay!H280</f>
        <v>4208</v>
      </c>
      <c r="M280" s="1249">
        <f>楽天!J280</f>
        <v>0</v>
      </c>
      <c r="N280" s="1620">
        <f t="shared" si="3"/>
        <v>97093</v>
      </c>
      <c r="O280" s="1272"/>
    </row>
    <row r="281" spans="1:15" ht="14">
      <c r="A281" s="1231"/>
      <c r="B281" s="1244">
        <v>46025</v>
      </c>
      <c r="C281" s="1248"/>
      <c r="D281" s="1248"/>
      <c r="E281" s="1618"/>
      <c r="F281" s="1618"/>
      <c r="G281" s="1618"/>
      <c r="H281" s="1619">
        <f t="shared" si="4"/>
        <v>0</v>
      </c>
      <c r="I281" s="1249">
        <f t="shared" si="2"/>
        <v>27387</v>
      </c>
      <c r="J281" s="1249">
        <f>みずほ!J281</f>
        <v>65173</v>
      </c>
      <c r="K281" s="1249">
        <f>UFJ!I281</f>
        <v>325</v>
      </c>
      <c r="L281" s="1249">
        <f>paypay!H281</f>
        <v>4208</v>
      </c>
      <c r="M281" s="1249">
        <f>楽天!J281</f>
        <v>0</v>
      </c>
      <c r="N281" s="1620">
        <f t="shared" si="3"/>
        <v>97093</v>
      </c>
      <c r="O281" s="1272"/>
    </row>
    <row r="282" spans="1:15" ht="14">
      <c r="A282" s="1231"/>
      <c r="B282" s="1244">
        <v>46026</v>
      </c>
      <c r="C282" s="1248"/>
      <c r="D282" s="1248"/>
      <c r="E282" s="1618"/>
      <c r="F282" s="1618"/>
      <c r="G282" s="1618"/>
      <c r="H282" s="1619">
        <f t="shared" si="4"/>
        <v>0</v>
      </c>
      <c r="I282" s="1249">
        <f t="shared" si="2"/>
        <v>27387</v>
      </c>
      <c r="J282" s="1249">
        <f>みずほ!J282</f>
        <v>62173</v>
      </c>
      <c r="K282" s="1249">
        <f>UFJ!I282</f>
        <v>325</v>
      </c>
      <c r="L282" s="1249">
        <f>paypay!H282</f>
        <v>759</v>
      </c>
      <c r="M282" s="1249">
        <f>楽天!J282</f>
        <v>0</v>
      </c>
      <c r="N282" s="1620">
        <f t="shared" si="3"/>
        <v>90644</v>
      </c>
      <c r="O282" s="1272"/>
    </row>
    <row r="283" spans="1:15" ht="14">
      <c r="A283" s="1231"/>
      <c r="B283" s="1244">
        <v>46027</v>
      </c>
      <c r="C283" s="1248"/>
      <c r="D283" s="1248"/>
      <c r="E283" s="1618"/>
      <c r="F283" s="1618"/>
      <c r="G283" s="1618"/>
      <c r="H283" s="1619">
        <f t="shared" si="4"/>
        <v>0</v>
      </c>
      <c r="I283" s="1249">
        <f t="shared" si="2"/>
        <v>27387</v>
      </c>
      <c r="J283" s="1249">
        <f>みずほ!J283</f>
        <v>50773</v>
      </c>
      <c r="K283" s="1249">
        <f>UFJ!I283</f>
        <v>325</v>
      </c>
      <c r="L283" s="1249">
        <f>paypay!H283</f>
        <v>759</v>
      </c>
      <c r="M283" s="1249">
        <f>楽天!J283</f>
        <v>0</v>
      </c>
      <c r="N283" s="1620">
        <f t="shared" si="3"/>
        <v>79244</v>
      </c>
      <c r="O283" s="1272"/>
    </row>
    <row r="284" spans="1:15" ht="14">
      <c r="A284" s="1231"/>
      <c r="B284" s="1244">
        <v>46028</v>
      </c>
      <c r="C284" s="1248"/>
      <c r="D284" s="1248"/>
      <c r="E284" s="1618"/>
      <c r="F284" s="1618">
        <v>28490</v>
      </c>
      <c r="G284" s="1618"/>
      <c r="H284" s="1619">
        <f t="shared" si="4"/>
        <v>28490</v>
      </c>
      <c r="I284" s="1249">
        <f t="shared" si="2"/>
        <v>55877</v>
      </c>
      <c r="J284" s="1249">
        <f>みずほ!J284</f>
        <v>50773</v>
      </c>
      <c r="K284" s="1249">
        <f>UFJ!I284</f>
        <v>325</v>
      </c>
      <c r="L284" s="1249">
        <f>paypay!H284</f>
        <v>759</v>
      </c>
      <c r="M284" s="1249">
        <f>楽天!J284</f>
        <v>0</v>
      </c>
      <c r="N284" s="1620">
        <f t="shared" si="3"/>
        <v>107734</v>
      </c>
      <c r="O284" s="1272"/>
    </row>
    <row r="285" spans="1:15" ht="14">
      <c r="A285" s="1231"/>
      <c r="B285" s="1244">
        <v>46029</v>
      </c>
      <c r="C285" s="1248"/>
      <c r="D285" s="1248"/>
      <c r="E285" s="1618"/>
      <c r="F285" s="1618"/>
      <c r="G285" s="1618"/>
      <c r="H285" s="1619">
        <f t="shared" si="4"/>
        <v>0</v>
      </c>
      <c r="I285" s="1249">
        <f t="shared" si="2"/>
        <v>55877</v>
      </c>
      <c r="J285" s="1249">
        <f>みずほ!J285</f>
        <v>50773</v>
      </c>
      <c r="K285" s="1249">
        <f>UFJ!I285</f>
        <v>325</v>
      </c>
      <c r="L285" s="1249">
        <f>paypay!H285</f>
        <v>759</v>
      </c>
      <c r="M285" s="1249">
        <f>楽天!J285</f>
        <v>0</v>
      </c>
      <c r="N285" s="1620">
        <f t="shared" si="3"/>
        <v>107734</v>
      </c>
      <c r="O285" s="1272"/>
    </row>
    <row r="286" spans="1:15" ht="14">
      <c r="A286" s="1231"/>
      <c r="B286" s="1244">
        <v>46030</v>
      </c>
      <c r="C286" s="1248"/>
      <c r="D286" s="1248"/>
      <c r="E286" s="1618"/>
      <c r="F286" s="1618"/>
      <c r="G286" s="1618"/>
      <c r="H286" s="1619">
        <f t="shared" si="4"/>
        <v>0</v>
      </c>
      <c r="I286" s="1249">
        <f t="shared" si="2"/>
        <v>55877</v>
      </c>
      <c r="J286" s="1249">
        <f>みずほ!J286</f>
        <v>50773</v>
      </c>
      <c r="K286" s="1249">
        <f>UFJ!I286</f>
        <v>325</v>
      </c>
      <c r="L286" s="1249">
        <f>paypay!H286</f>
        <v>759</v>
      </c>
      <c r="M286" s="1249">
        <f>楽天!J286</f>
        <v>0</v>
      </c>
      <c r="N286" s="1620">
        <f t="shared" si="3"/>
        <v>107734</v>
      </c>
      <c r="O286" s="1272"/>
    </row>
    <row r="287" spans="1:15" ht="14">
      <c r="A287" s="1231"/>
      <c r="B287" s="1244">
        <v>46031</v>
      </c>
      <c r="C287" s="1248"/>
      <c r="D287" s="1248"/>
      <c r="E287" s="1618"/>
      <c r="F287" s="1618"/>
      <c r="G287" s="1618"/>
      <c r="H287" s="1619">
        <f t="shared" si="4"/>
        <v>0</v>
      </c>
      <c r="I287" s="1249">
        <f t="shared" si="2"/>
        <v>55877</v>
      </c>
      <c r="J287" s="1249">
        <f>みずほ!J287</f>
        <v>50773</v>
      </c>
      <c r="K287" s="1249">
        <f>UFJ!I287</f>
        <v>325</v>
      </c>
      <c r="L287" s="1249">
        <f>paypay!H287</f>
        <v>759</v>
      </c>
      <c r="M287" s="1249">
        <f>楽天!J287</f>
        <v>0</v>
      </c>
      <c r="N287" s="1620">
        <f t="shared" si="3"/>
        <v>107734</v>
      </c>
      <c r="O287" s="1272"/>
    </row>
    <row r="288" spans="1:15" ht="14">
      <c r="A288" s="1231"/>
      <c r="B288" s="1244">
        <v>46032</v>
      </c>
      <c r="C288" s="1248"/>
      <c r="D288" s="1248"/>
      <c r="E288" s="1618"/>
      <c r="F288" s="1618"/>
      <c r="G288" s="1618"/>
      <c r="H288" s="1619">
        <f t="shared" si="4"/>
        <v>0</v>
      </c>
      <c r="I288" s="1249">
        <f t="shared" si="2"/>
        <v>55877</v>
      </c>
      <c r="J288" s="1249">
        <f>みずほ!J288</f>
        <v>50773</v>
      </c>
      <c r="K288" s="1249">
        <f>UFJ!I288</f>
        <v>325</v>
      </c>
      <c r="L288" s="1249">
        <f>paypay!H288</f>
        <v>759</v>
      </c>
      <c r="M288" s="1249">
        <f>楽天!J288</f>
        <v>0</v>
      </c>
      <c r="N288" s="1620">
        <f t="shared" si="3"/>
        <v>107734</v>
      </c>
      <c r="O288" s="1272"/>
    </row>
    <row r="289" spans="1:15" ht="14">
      <c r="A289" s="1231"/>
      <c r="B289" s="1244">
        <v>46033</v>
      </c>
      <c r="C289" s="1248"/>
      <c r="D289" s="1248"/>
      <c r="E289" s="1618"/>
      <c r="F289" s="1618"/>
      <c r="G289" s="1618"/>
      <c r="H289" s="1619">
        <f t="shared" si="4"/>
        <v>0</v>
      </c>
      <c r="I289" s="1249">
        <f t="shared" si="2"/>
        <v>55877</v>
      </c>
      <c r="J289" s="1249">
        <f>みずほ!J289</f>
        <v>50773</v>
      </c>
      <c r="K289" s="1249">
        <f>UFJ!I289</f>
        <v>325</v>
      </c>
      <c r="L289" s="1249">
        <f>paypay!H289</f>
        <v>759</v>
      </c>
      <c r="M289" s="1249">
        <f>楽天!J289</f>
        <v>0</v>
      </c>
      <c r="N289" s="1620">
        <f t="shared" si="3"/>
        <v>107734</v>
      </c>
      <c r="O289" s="1272"/>
    </row>
    <row r="290" spans="1:15" ht="14">
      <c r="A290" s="1231"/>
      <c r="B290" s="1244">
        <v>46034</v>
      </c>
      <c r="C290" s="1248"/>
      <c r="D290" s="1248"/>
      <c r="E290" s="1618"/>
      <c r="F290" s="1618"/>
      <c r="G290" s="1618"/>
      <c r="H290" s="1619">
        <f t="shared" si="4"/>
        <v>0</v>
      </c>
      <c r="I290" s="1249">
        <f t="shared" si="2"/>
        <v>55877</v>
      </c>
      <c r="J290" s="1249">
        <f>みずほ!J290</f>
        <v>50773</v>
      </c>
      <c r="K290" s="1249">
        <f>UFJ!I290</f>
        <v>325</v>
      </c>
      <c r="L290" s="1249">
        <f>paypay!H290</f>
        <v>759</v>
      </c>
      <c r="M290" s="1249">
        <f>楽天!J290</f>
        <v>0</v>
      </c>
      <c r="N290" s="1620">
        <f t="shared" si="3"/>
        <v>107734</v>
      </c>
      <c r="O290" s="1272"/>
    </row>
    <row r="291" spans="1:15" ht="14">
      <c r="A291" s="1231"/>
      <c r="B291" s="1244">
        <v>46035</v>
      </c>
      <c r="C291" s="1248"/>
      <c r="D291" s="1248"/>
      <c r="E291" s="1618"/>
      <c r="F291" s="1618"/>
      <c r="G291" s="1618"/>
      <c r="H291" s="1619">
        <f t="shared" si="4"/>
        <v>0</v>
      </c>
      <c r="I291" s="1249">
        <f t="shared" si="2"/>
        <v>55877</v>
      </c>
      <c r="J291" s="1249">
        <f>みずほ!J291</f>
        <v>50773</v>
      </c>
      <c r="K291" s="1249">
        <f>UFJ!I291</f>
        <v>325</v>
      </c>
      <c r="L291" s="1249">
        <f>paypay!H291</f>
        <v>759</v>
      </c>
      <c r="M291" s="1249">
        <f>楽天!J291</f>
        <v>0</v>
      </c>
      <c r="N291" s="1620">
        <f t="shared" si="3"/>
        <v>107734</v>
      </c>
      <c r="O291" s="1272"/>
    </row>
    <row r="292" spans="1:15" ht="14">
      <c r="A292" s="1231"/>
      <c r="B292" s="1244">
        <v>46036</v>
      </c>
      <c r="C292" s="1248"/>
      <c r="D292" s="1248"/>
      <c r="E292" s="1618"/>
      <c r="F292" s="1618"/>
      <c r="G292" s="1618"/>
      <c r="H292" s="1619">
        <f t="shared" si="4"/>
        <v>0</v>
      </c>
      <c r="I292" s="1249">
        <f t="shared" si="2"/>
        <v>55877</v>
      </c>
      <c r="J292" s="1249">
        <f>みずほ!J292</f>
        <v>41773</v>
      </c>
      <c r="K292" s="1249">
        <f>UFJ!I292</f>
        <v>325</v>
      </c>
      <c r="L292" s="1249">
        <f>paypay!H292</f>
        <v>759</v>
      </c>
      <c r="M292" s="1249">
        <f>楽天!J292</f>
        <v>0</v>
      </c>
      <c r="N292" s="1620">
        <f t="shared" si="3"/>
        <v>98734</v>
      </c>
      <c r="O292" s="1272"/>
    </row>
    <row r="293" spans="1:15" ht="14">
      <c r="A293" s="1231"/>
      <c r="B293" s="1244">
        <v>46037</v>
      </c>
      <c r="C293" s="1248"/>
      <c r="D293" s="1248"/>
      <c r="E293" s="1618"/>
      <c r="F293" s="1618"/>
      <c r="G293" s="1618">
        <v>400000</v>
      </c>
      <c r="H293" s="1619">
        <f t="shared" si="4"/>
        <v>400000</v>
      </c>
      <c r="I293" s="1249">
        <f t="shared" si="2"/>
        <v>455877</v>
      </c>
      <c r="J293" s="1249">
        <f>みずほ!J293</f>
        <v>202742</v>
      </c>
      <c r="K293" s="1249">
        <f>UFJ!I293</f>
        <v>325</v>
      </c>
      <c r="L293" s="1249">
        <f>paypay!H293</f>
        <v>559</v>
      </c>
      <c r="M293" s="1249">
        <f>楽天!J293</f>
        <v>0</v>
      </c>
      <c r="N293" s="1620">
        <f t="shared" si="3"/>
        <v>659503</v>
      </c>
      <c r="O293" s="1272"/>
    </row>
    <row r="294" spans="1:15" ht="14">
      <c r="A294" s="1231"/>
      <c r="B294" s="1244">
        <v>46038</v>
      </c>
      <c r="C294" s="1248"/>
      <c r="D294" s="1248"/>
      <c r="E294" s="1618"/>
      <c r="F294" s="1618"/>
      <c r="G294" s="1618"/>
      <c r="H294" s="1619">
        <f t="shared" si="4"/>
        <v>0</v>
      </c>
      <c r="I294" s="1249">
        <f t="shared" si="2"/>
        <v>455877</v>
      </c>
      <c r="J294" s="1249">
        <f>みずほ!J294</f>
        <v>192742</v>
      </c>
      <c r="K294" s="1249">
        <f>UFJ!I294</f>
        <v>325</v>
      </c>
      <c r="L294" s="1249">
        <f>paypay!H294</f>
        <v>8486</v>
      </c>
      <c r="M294" s="1249">
        <f>楽天!J294</f>
        <v>0</v>
      </c>
      <c r="N294" s="1620">
        <f t="shared" si="3"/>
        <v>657430</v>
      </c>
      <c r="O294" s="1272"/>
    </row>
    <row r="295" spans="1:15" ht="14">
      <c r="A295" s="1231"/>
      <c r="B295" s="1244">
        <v>46039</v>
      </c>
      <c r="C295" s="1248"/>
      <c r="D295" s="1248"/>
      <c r="E295" s="1618"/>
      <c r="F295" s="1618"/>
      <c r="G295" s="1618"/>
      <c r="H295" s="1619">
        <f t="shared" si="4"/>
        <v>0</v>
      </c>
      <c r="I295" s="1249">
        <f t="shared" si="2"/>
        <v>455877</v>
      </c>
      <c r="J295" s="1249">
        <f>みずほ!J295</f>
        <v>187742</v>
      </c>
      <c r="K295" s="1249">
        <f>UFJ!I295</f>
        <v>325</v>
      </c>
      <c r="L295" s="1249">
        <f>paypay!H295</f>
        <v>4353</v>
      </c>
      <c r="M295" s="1249">
        <f>楽天!J295</f>
        <v>0</v>
      </c>
      <c r="N295" s="1620">
        <f t="shared" si="3"/>
        <v>648297</v>
      </c>
      <c r="O295" s="1272"/>
    </row>
    <row r="296" spans="1:15" ht="14">
      <c r="A296" s="1231"/>
      <c r="B296" s="1244">
        <v>46040</v>
      </c>
      <c r="C296" s="1248"/>
      <c r="D296" s="1248"/>
      <c r="E296" s="1618"/>
      <c r="F296" s="1618"/>
      <c r="G296" s="1618"/>
      <c r="H296" s="1619">
        <f t="shared" si="4"/>
        <v>0</v>
      </c>
      <c r="I296" s="1249">
        <f t="shared" si="2"/>
        <v>455877</v>
      </c>
      <c r="J296" s="1249">
        <f>みずほ!J296</f>
        <v>187742</v>
      </c>
      <c r="K296" s="1249">
        <f>UFJ!I296</f>
        <v>325</v>
      </c>
      <c r="L296" s="1249">
        <f>paypay!H296</f>
        <v>573</v>
      </c>
      <c r="M296" s="1249">
        <f>楽天!J296</f>
        <v>0</v>
      </c>
      <c r="N296" s="1620">
        <f t="shared" si="3"/>
        <v>644517</v>
      </c>
      <c r="O296" s="1272"/>
    </row>
    <row r="297" spans="1:15" ht="14">
      <c r="A297" s="1231"/>
      <c r="B297" s="1244">
        <v>46041</v>
      </c>
      <c r="C297" s="1248"/>
      <c r="D297" s="1248"/>
      <c r="E297" s="1618"/>
      <c r="F297" s="1618"/>
      <c r="G297" s="1618"/>
      <c r="H297" s="1619">
        <f t="shared" si="4"/>
        <v>0</v>
      </c>
      <c r="I297" s="1249">
        <f t="shared" si="2"/>
        <v>455877</v>
      </c>
      <c r="J297" s="1249">
        <f>みずほ!J297</f>
        <v>182742</v>
      </c>
      <c r="K297" s="1249">
        <f>UFJ!I297</f>
        <v>325</v>
      </c>
      <c r="L297" s="1249">
        <f>paypay!H297</f>
        <v>2393</v>
      </c>
      <c r="M297" s="1249">
        <f>楽天!J297</f>
        <v>0</v>
      </c>
      <c r="N297" s="1620">
        <f t="shared" si="3"/>
        <v>641337</v>
      </c>
      <c r="O297" s="1272"/>
    </row>
    <row r="298" spans="1:15" ht="14">
      <c r="A298" s="1231"/>
      <c r="B298" s="1244">
        <v>46042</v>
      </c>
      <c r="C298" s="1248"/>
      <c r="D298" s="1248"/>
      <c r="E298" s="1618"/>
      <c r="F298" s="1618"/>
      <c r="G298" s="1618"/>
      <c r="H298" s="1619">
        <f t="shared" si="4"/>
        <v>0</v>
      </c>
      <c r="I298" s="1249">
        <f t="shared" si="2"/>
        <v>455877</v>
      </c>
      <c r="J298" s="1249">
        <f>みずほ!J298</f>
        <v>182742</v>
      </c>
      <c r="K298" s="1249">
        <f>UFJ!I298</f>
        <v>325</v>
      </c>
      <c r="L298" s="1249">
        <f>paypay!H298</f>
        <v>1685</v>
      </c>
      <c r="M298" s="1249">
        <f>楽天!J298</f>
        <v>0</v>
      </c>
      <c r="N298" s="1620">
        <f t="shared" si="3"/>
        <v>640629</v>
      </c>
      <c r="O298" s="1272"/>
    </row>
    <row r="299" spans="1:15" ht="14">
      <c r="A299" s="1231"/>
      <c r="B299" s="1244">
        <v>46043</v>
      </c>
      <c r="C299" s="1248"/>
      <c r="D299" s="1248"/>
      <c r="E299" s="1618"/>
      <c r="F299" s="1618"/>
      <c r="G299" s="1618"/>
      <c r="H299" s="1619">
        <f t="shared" si="4"/>
        <v>0</v>
      </c>
      <c r="I299" s="1249">
        <f t="shared" si="2"/>
        <v>455877</v>
      </c>
      <c r="J299" s="1249">
        <f>みずほ!J299</f>
        <v>182742</v>
      </c>
      <c r="K299" s="1249">
        <f>UFJ!I299</f>
        <v>325</v>
      </c>
      <c r="L299" s="1249">
        <f>paypay!H299</f>
        <v>1685</v>
      </c>
      <c r="M299" s="1249">
        <f>楽天!J299</f>
        <v>0</v>
      </c>
      <c r="N299" s="1620">
        <f t="shared" si="3"/>
        <v>640629</v>
      </c>
      <c r="O299" s="1272"/>
    </row>
    <row r="300" spans="1:15" ht="14">
      <c r="A300" s="1231"/>
      <c r="B300" s="1244">
        <v>46044</v>
      </c>
      <c r="C300" s="1248"/>
      <c r="D300" s="1248"/>
      <c r="E300" s="1618">
        <v>18992</v>
      </c>
      <c r="F300" s="1618"/>
      <c r="G300" s="1618"/>
      <c r="H300" s="1619">
        <f t="shared" si="4"/>
        <v>18992</v>
      </c>
      <c r="I300" s="1249">
        <f t="shared" si="2"/>
        <v>474869</v>
      </c>
      <c r="J300" s="1249">
        <f>みずほ!J300</f>
        <v>182742</v>
      </c>
      <c r="K300" s="1249">
        <f>UFJ!I300</f>
        <v>325</v>
      </c>
      <c r="L300" s="1249">
        <f>paypay!H300</f>
        <v>785</v>
      </c>
      <c r="M300" s="1249">
        <f>楽天!J300</f>
        <v>0</v>
      </c>
      <c r="N300" s="1620">
        <f t="shared" si="3"/>
        <v>658721</v>
      </c>
      <c r="O300" s="1272"/>
    </row>
    <row r="301" spans="1:15" ht="14">
      <c r="A301" s="1231"/>
      <c r="B301" s="1244">
        <v>46045</v>
      </c>
      <c r="C301" s="1248"/>
      <c r="D301" s="1248"/>
      <c r="E301" s="1618">
        <v>25992</v>
      </c>
      <c r="F301" s="1618"/>
      <c r="G301" s="1618"/>
      <c r="H301" s="1619">
        <f t="shared" si="4"/>
        <v>25992</v>
      </c>
      <c r="I301" s="1249">
        <f t="shared" si="2"/>
        <v>500861</v>
      </c>
      <c r="J301" s="1249">
        <f>みずほ!J301</f>
        <v>177742</v>
      </c>
      <c r="K301" s="1249">
        <f>UFJ!I301</f>
        <v>325</v>
      </c>
      <c r="L301" s="1249">
        <f>paypay!H301</f>
        <v>4885</v>
      </c>
      <c r="M301" s="1249">
        <f>楽天!J301</f>
        <v>0</v>
      </c>
      <c r="N301" s="1620">
        <f t="shared" si="3"/>
        <v>683813</v>
      </c>
      <c r="O301" s="1272"/>
    </row>
    <row r="302" spans="1:15" ht="14">
      <c r="A302" s="1231"/>
      <c r="B302" s="1244">
        <v>46046</v>
      </c>
      <c r="C302" s="1248"/>
      <c r="D302" s="1248"/>
      <c r="E302" s="1618"/>
      <c r="F302" s="1618"/>
      <c r="G302" s="1618"/>
      <c r="H302" s="1619">
        <f t="shared" si="4"/>
        <v>0</v>
      </c>
      <c r="I302" s="1249">
        <f t="shared" si="2"/>
        <v>500861</v>
      </c>
      <c r="J302" s="1249">
        <f>みずほ!J302</f>
        <v>177742</v>
      </c>
      <c r="K302" s="1249">
        <f>UFJ!I302</f>
        <v>325</v>
      </c>
      <c r="L302" s="1249">
        <f>paypay!H302</f>
        <v>6355</v>
      </c>
      <c r="M302" s="1249">
        <f>楽天!J302</f>
        <v>0</v>
      </c>
      <c r="N302" s="1620">
        <f t="shared" si="3"/>
        <v>685283</v>
      </c>
      <c r="O302" s="1272"/>
    </row>
    <row r="303" spans="1:15" ht="14">
      <c r="A303" s="1231"/>
      <c r="B303" s="1244">
        <v>46047</v>
      </c>
      <c r="C303" s="1248"/>
      <c r="D303" s="1248"/>
      <c r="E303" s="1618"/>
      <c r="F303" s="1618"/>
      <c r="G303" s="1618"/>
      <c r="H303" s="1619">
        <f t="shared" si="4"/>
        <v>0</v>
      </c>
      <c r="I303" s="1249">
        <f t="shared" si="2"/>
        <v>500861</v>
      </c>
      <c r="J303" s="1249">
        <f>みずほ!J303</f>
        <v>177742</v>
      </c>
      <c r="K303" s="1249">
        <f>UFJ!I303</f>
        <v>325</v>
      </c>
      <c r="L303" s="1249">
        <f>paypay!H303</f>
        <v>105</v>
      </c>
      <c r="M303" s="1249">
        <f>楽天!J303</f>
        <v>0</v>
      </c>
      <c r="N303" s="1620">
        <f t="shared" si="3"/>
        <v>679033</v>
      </c>
      <c r="O303" s="1272"/>
    </row>
    <row r="304" spans="1:15" ht="14">
      <c r="A304" s="1231"/>
      <c r="B304" s="1244">
        <v>46048</v>
      </c>
      <c r="C304" s="1248"/>
      <c r="D304" s="1248"/>
      <c r="E304" s="1618"/>
      <c r="F304" s="1618"/>
      <c r="G304" s="1618"/>
      <c r="H304" s="1619">
        <f t="shared" si="4"/>
        <v>0</v>
      </c>
      <c r="I304" s="1249">
        <f t="shared" si="2"/>
        <v>500861</v>
      </c>
      <c r="J304" s="1249">
        <f>みずほ!J304</f>
        <v>167742</v>
      </c>
      <c r="K304" s="1249">
        <f>UFJ!I304</f>
        <v>325</v>
      </c>
      <c r="L304" s="1249">
        <f>paypay!H304</f>
        <v>5035</v>
      </c>
      <c r="M304" s="1249">
        <f>楽天!J304</f>
        <v>0</v>
      </c>
      <c r="N304" s="1620">
        <f t="shared" si="3"/>
        <v>673963</v>
      </c>
      <c r="O304" s="1272"/>
    </row>
    <row r="305" spans="1:15" ht="14">
      <c r="A305" s="1231"/>
      <c r="B305" s="1244">
        <v>46049</v>
      </c>
      <c r="C305" s="1248">
        <v>-10000</v>
      </c>
      <c r="D305" s="1621">
        <v>-389835</v>
      </c>
      <c r="E305" s="1618"/>
      <c r="F305" s="1618"/>
      <c r="G305" s="1618"/>
      <c r="H305" s="1619">
        <f t="shared" si="4"/>
        <v>-399835</v>
      </c>
      <c r="I305" s="1249">
        <f t="shared" si="2"/>
        <v>101026</v>
      </c>
      <c r="J305" s="1249">
        <f>みずほ!J305</f>
        <v>37755</v>
      </c>
      <c r="K305" s="1249">
        <f>UFJ!I305</f>
        <v>325</v>
      </c>
      <c r="L305" s="1249">
        <f>paypay!H305</f>
        <v>3740</v>
      </c>
      <c r="M305" s="1249">
        <f>楽天!J305</f>
        <v>5187</v>
      </c>
      <c r="N305" s="1620">
        <f t="shared" si="3"/>
        <v>148033</v>
      </c>
      <c r="O305" s="1272"/>
    </row>
    <row r="306" spans="1:15" ht="14">
      <c r="A306" s="1231"/>
      <c r="B306" s="1244">
        <v>46050</v>
      </c>
      <c r="C306" s="1248">
        <v>-30000</v>
      </c>
      <c r="D306" s="1248"/>
      <c r="E306" s="1618"/>
      <c r="F306" s="1618"/>
      <c r="G306" s="1618"/>
      <c r="H306" s="1619">
        <f t="shared" si="4"/>
        <v>-30000</v>
      </c>
      <c r="I306" s="1249">
        <f t="shared" si="2"/>
        <v>71026</v>
      </c>
      <c r="J306" s="1249">
        <f>みずほ!J306</f>
        <v>34755</v>
      </c>
      <c r="K306" s="1249">
        <f>UFJ!I306</f>
        <v>325</v>
      </c>
      <c r="L306" s="1249">
        <f>paypay!H306</f>
        <v>4202</v>
      </c>
      <c r="M306" s="1249">
        <f>楽天!J306</f>
        <v>6555</v>
      </c>
      <c r="N306" s="1620">
        <f t="shared" si="3"/>
        <v>116863</v>
      </c>
      <c r="O306" s="1272"/>
    </row>
    <row r="307" spans="1:15" ht="14">
      <c r="A307" s="1231"/>
      <c r="B307" s="1244">
        <v>46051</v>
      </c>
      <c r="C307" s="1248">
        <v>-30000</v>
      </c>
      <c r="D307" s="1248"/>
      <c r="E307" s="1618"/>
      <c r="F307" s="1618"/>
      <c r="G307" s="1618"/>
      <c r="H307" s="1619">
        <f t="shared" si="4"/>
        <v>-30000</v>
      </c>
      <c r="I307" s="1249">
        <f t="shared" si="2"/>
        <v>41026</v>
      </c>
      <c r="J307" s="1249">
        <f>みずほ!J307</f>
        <v>34755</v>
      </c>
      <c r="K307" s="1249">
        <f>UFJ!I307</f>
        <v>325</v>
      </c>
      <c r="L307" s="1249">
        <f>paypay!H307</f>
        <v>2352</v>
      </c>
      <c r="M307" s="1249">
        <f>楽天!J307</f>
        <v>4388</v>
      </c>
      <c r="N307" s="1620">
        <f t="shared" si="3"/>
        <v>82846</v>
      </c>
      <c r="O307" s="1272"/>
    </row>
    <row r="308" spans="1:15" ht="14">
      <c r="A308" s="1231"/>
      <c r="B308" s="1244">
        <v>46052</v>
      </c>
      <c r="C308" s="1248">
        <v>-30000</v>
      </c>
      <c r="D308" s="1248"/>
      <c r="E308" s="1618"/>
      <c r="F308" s="1618">
        <v>11550</v>
      </c>
      <c r="G308" s="1618"/>
      <c r="H308" s="1619">
        <f t="shared" si="4"/>
        <v>-18450</v>
      </c>
      <c r="I308" s="1249">
        <f t="shared" si="2"/>
        <v>22576</v>
      </c>
      <c r="J308" s="1249">
        <f>みずほ!J308</f>
        <v>34755</v>
      </c>
      <c r="K308" s="1249">
        <f>UFJ!I308</f>
        <v>325</v>
      </c>
      <c r="L308" s="1249">
        <f>paypay!H308</f>
        <v>3272</v>
      </c>
      <c r="M308" s="1249">
        <f>楽天!J308</f>
        <v>4388</v>
      </c>
      <c r="N308" s="1620">
        <f t="shared" si="3"/>
        <v>65316</v>
      </c>
      <c r="O308" s="1272"/>
    </row>
    <row r="309" spans="1:15" ht="14">
      <c r="A309" s="1231"/>
      <c r="B309" s="1259">
        <v>46053</v>
      </c>
      <c r="C309" s="1263"/>
      <c r="D309" s="1263"/>
      <c r="E309" s="1622"/>
      <c r="F309" s="1622">
        <v>150000</v>
      </c>
      <c r="G309" s="1622"/>
      <c r="H309" s="1623">
        <f t="shared" si="4"/>
        <v>150000</v>
      </c>
      <c r="I309" s="1264">
        <f t="shared" si="2"/>
        <v>172576</v>
      </c>
      <c r="J309" s="1264">
        <f>みずほ!J309</f>
        <v>34755</v>
      </c>
      <c r="K309" s="1264">
        <f>UFJ!I309</f>
        <v>325</v>
      </c>
      <c r="L309" s="1264">
        <f>paypay!H309</f>
        <v>3272</v>
      </c>
      <c r="M309" s="1264">
        <f>楽天!J309</f>
        <v>4388</v>
      </c>
      <c r="N309" s="1624">
        <f t="shared" si="3"/>
        <v>215316</v>
      </c>
      <c r="O309" s="1272"/>
    </row>
    <row r="310" spans="1:15" ht="14">
      <c r="A310" s="1231"/>
      <c r="B310" s="1244">
        <v>46054</v>
      </c>
      <c r="C310" s="1248">
        <v>-172500</v>
      </c>
      <c r="D310" s="1248"/>
      <c r="E310" s="1618"/>
      <c r="F310" s="1618"/>
      <c r="G310" s="1618"/>
      <c r="H310" s="1619">
        <f t="shared" si="4"/>
        <v>-172500</v>
      </c>
      <c r="I310" s="1249">
        <f t="shared" si="2"/>
        <v>76</v>
      </c>
      <c r="J310" s="1249">
        <f>みずほ!J310</f>
        <v>15535</v>
      </c>
      <c r="K310" s="1249">
        <f>UFJ!I310</f>
        <v>325</v>
      </c>
      <c r="L310" s="1249">
        <f>paypay!H310</f>
        <v>5852</v>
      </c>
      <c r="M310" s="1249">
        <f>楽天!J310</f>
        <v>428</v>
      </c>
      <c r="N310" s="1620">
        <f t="shared" si="3"/>
        <v>22216</v>
      </c>
      <c r="O310" s="1272"/>
    </row>
    <row r="311" spans="1:15" ht="14">
      <c r="A311" s="1231"/>
      <c r="B311" s="1244">
        <v>46055</v>
      </c>
      <c r="C311" s="1248"/>
      <c r="D311" s="1248"/>
      <c r="E311" s="1618"/>
      <c r="F311" s="1618"/>
      <c r="G311" s="1618"/>
      <c r="H311" s="1619">
        <f t="shared" si="4"/>
        <v>0</v>
      </c>
      <c r="I311" s="1249">
        <f t="shared" si="2"/>
        <v>76</v>
      </c>
      <c r="J311" s="1249">
        <f>みずほ!J311</f>
        <v>15535</v>
      </c>
      <c r="K311" s="1249">
        <f>UFJ!I311</f>
        <v>325</v>
      </c>
      <c r="L311" s="1249">
        <f>paypay!H311</f>
        <v>5852</v>
      </c>
      <c r="M311" s="1249">
        <f>楽天!J311</f>
        <v>428</v>
      </c>
      <c r="N311" s="1620">
        <f t="shared" si="3"/>
        <v>22216</v>
      </c>
      <c r="O311" s="1272"/>
    </row>
    <row r="312" spans="1:15" ht="14">
      <c r="A312" s="1231"/>
      <c r="B312" s="1244">
        <v>46056</v>
      </c>
      <c r="C312" s="1248"/>
      <c r="D312" s="1248"/>
      <c r="E312" s="1618"/>
      <c r="F312" s="1618"/>
      <c r="G312" s="1618"/>
      <c r="H312" s="1619">
        <f t="shared" si="4"/>
        <v>0</v>
      </c>
      <c r="I312" s="1249">
        <f t="shared" si="2"/>
        <v>76</v>
      </c>
      <c r="J312" s="1249">
        <f>みずほ!J312</f>
        <v>15535</v>
      </c>
      <c r="K312" s="1249">
        <f>UFJ!I312</f>
        <v>325</v>
      </c>
      <c r="L312" s="1249">
        <f>paypay!H312</f>
        <v>4291</v>
      </c>
      <c r="M312" s="1249">
        <f>楽天!J312</f>
        <v>428</v>
      </c>
      <c r="N312" s="1620">
        <f t="shared" si="3"/>
        <v>20655</v>
      </c>
      <c r="O312" s="1272"/>
    </row>
    <row r="313" spans="1:15" ht="14">
      <c r="A313" s="1231"/>
      <c r="B313" s="1244">
        <v>46057</v>
      </c>
      <c r="C313" s="1248"/>
      <c r="D313" s="1248"/>
      <c r="E313" s="1618"/>
      <c r="F313" s="1618"/>
      <c r="G313" s="1618"/>
      <c r="H313" s="1619">
        <f t="shared" si="4"/>
        <v>0</v>
      </c>
      <c r="I313" s="1249">
        <f t="shared" si="2"/>
        <v>76</v>
      </c>
      <c r="J313" s="1249">
        <f>みずほ!J313</f>
        <v>15535</v>
      </c>
      <c r="K313" s="1249">
        <f>UFJ!I313</f>
        <v>325</v>
      </c>
      <c r="L313" s="1249">
        <f>paypay!H313</f>
        <v>1813</v>
      </c>
      <c r="M313" s="1249">
        <f>楽天!J313</f>
        <v>428</v>
      </c>
      <c r="N313" s="1620">
        <f t="shared" si="3"/>
        <v>18177</v>
      </c>
      <c r="O313" s="1272"/>
    </row>
    <row r="314" spans="1:15" ht="14">
      <c r="A314" s="1231"/>
      <c r="B314" s="1244">
        <v>46058</v>
      </c>
      <c r="C314" s="1248"/>
      <c r="D314" s="1248"/>
      <c r="E314" s="1618"/>
      <c r="F314" s="1618"/>
      <c r="G314" s="1618"/>
      <c r="H314" s="1619">
        <f t="shared" si="4"/>
        <v>0</v>
      </c>
      <c r="I314" s="1249">
        <f t="shared" si="2"/>
        <v>76</v>
      </c>
      <c r="J314" s="1249">
        <f>みずほ!J314</f>
        <v>15535</v>
      </c>
      <c r="K314" s="1249">
        <f>UFJ!I314</f>
        <v>325</v>
      </c>
      <c r="L314" s="1249">
        <f>paypay!H314</f>
        <v>3053</v>
      </c>
      <c r="M314" s="1249">
        <f>楽天!J314</f>
        <v>428</v>
      </c>
      <c r="N314" s="1620">
        <f t="shared" si="3"/>
        <v>19417</v>
      </c>
      <c r="O314" s="1272"/>
    </row>
    <row r="315" spans="1:15" ht="14">
      <c r="A315" s="1231"/>
      <c r="B315" s="1244">
        <v>46059</v>
      </c>
      <c r="C315" s="1248"/>
      <c r="D315" s="1248"/>
      <c r="E315" s="1618"/>
      <c r="F315" s="1618"/>
      <c r="G315" s="1618"/>
      <c r="H315" s="1619">
        <f t="shared" si="4"/>
        <v>0</v>
      </c>
      <c r="I315" s="1249">
        <f t="shared" si="2"/>
        <v>76</v>
      </c>
      <c r="J315" s="1249">
        <f>みずほ!J315</f>
        <v>15535</v>
      </c>
      <c r="K315" s="1249">
        <f>UFJ!I315</f>
        <v>325</v>
      </c>
      <c r="L315" s="1249">
        <f>paypay!H315</f>
        <v>1753</v>
      </c>
      <c r="M315" s="1249">
        <f>楽天!J315</f>
        <v>428</v>
      </c>
      <c r="N315" s="1620">
        <f t="shared" si="3"/>
        <v>18117</v>
      </c>
      <c r="O315" s="1272"/>
    </row>
    <row r="316" spans="1:15" ht="14">
      <c r="A316" s="1231"/>
      <c r="B316" s="1244">
        <v>46060</v>
      </c>
      <c r="C316" s="1248"/>
      <c r="D316" s="1248"/>
      <c r="E316" s="1618"/>
      <c r="F316" s="1618"/>
      <c r="G316" s="1618"/>
      <c r="H316" s="1619">
        <f t="shared" si="4"/>
        <v>0</v>
      </c>
      <c r="I316" s="1249">
        <f t="shared" si="2"/>
        <v>76</v>
      </c>
      <c r="J316" s="1249">
        <f>みずほ!J316</f>
        <v>15535</v>
      </c>
      <c r="K316" s="1249">
        <f>UFJ!I316</f>
        <v>325</v>
      </c>
      <c r="L316" s="1249">
        <f>paypay!H316</f>
        <v>11383</v>
      </c>
      <c r="M316" s="1249">
        <f>楽天!J316</f>
        <v>428</v>
      </c>
      <c r="N316" s="1620">
        <f t="shared" si="3"/>
        <v>27747</v>
      </c>
      <c r="O316" s="1272"/>
    </row>
    <row r="317" spans="1:15" ht="14">
      <c r="A317" s="1231"/>
      <c r="B317" s="1244">
        <v>46061</v>
      </c>
      <c r="C317" s="1248"/>
      <c r="D317" s="1248"/>
      <c r="E317" s="1618"/>
      <c r="F317" s="1618"/>
      <c r="G317" s="1618"/>
      <c r="H317" s="1619">
        <f t="shared" si="4"/>
        <v>0</v>
      </c>
      <c r="I317" s="1249">
        <f t="shared" si="2"/>
        <v>76</v>
      </c>
      <c r="J317" s="1249">
        <f>みずほ!J317</f>
        <v>15535</v>
      </c>
      <c r="K317" s="1249">
        <f>UFJ!I317</f>
        <v>325</v>
      </c>
      <c r="L317" s="1249">
        <f>paypay!H317</f>
        <v>11144</v>
      </c>
      <c r="M317" s="1249">
        <f>楽天!J317</f>
        <v>428</v>
      </c>
      <c r="N317" s="1620">
        <f t="shared" si="3"/>
        <v>27508</v>
      </c>
      <c r="O317" s="1272"/>
    </row>
    <row r="318" spans="1:15" ht="14">
      <c r="A318" s="1231"/>
      <c r="B318" s="1244">
        <v>46062</v>
      </c>
      <c r="C318" s="1248"/>
      <c r="D318" s="1248"/>
      <c r="E318" s="1618"/>
      <c r="F318" s="1618"/>
      <c r="G318" s="1618"/>
      <c r="H318" s="1619">
        <f t="shared" si="4"/>
        <v>0</v>
      </c>
      <c r="I318" s="1249">
        <f t="shared" si="2"/>
        <v>76</v>
      </c>
      <c r="J318" s="1249">
        <f>みずほ!J318</f>
        <v>15535</v>
      </c>
      <c r="K318" s="1249">
        <f>UFJ!I318</f>
        <v>325</v>
      </c>
      <c r="L318" s="1249">
        <f>paypay!H318</f>
        <v>10644</v>
      </c>
      <c r="M318" s="1249">
        <f>楽天!J318</f>
        <v>428</v>
      </c>
      <c r="N318" s="1620">
        <f t="shared" si="3"/>
        <v>27008</v>
      </c>
      <c r="O318" s="1272"/>
    </row>
    <row r="319" spans="1:15" ht="14">
      <c r="A319" s="1231"/>
      <c r="B319" s="1244">
        <v>46063</v>
      </c>
      <c r="C319" s="1248"/>
      <c r="D319" s="1248"/>
      <c r="E319" s="1618"/>
      <c r="F319" s="1618"/>
      <c r="G319" s="1618"/>
      <c r="H319" s="1619">
        <f t="shared" si="4"/>
        <v>0</v>
      </c>
      <c r="I319" s="1249">
        <f t="shared" si="2"/>
        <v>76</v>
      </c>
      <c r="J319" s="1249">
        <f>みずほ!J319</f>
        <v>15535</v>
      </c>
      <c r="K319" s="1249">
        <f>UFJ!I319</f>
        <v>325</v>
      </c>
      <c r="L319" s="1249">
        <f>paypay!H319</f>
        <v>9944</v>
      </c>
      <c r="M319" s="1249">
        <f>楽天!J319</f>
        <v>428</v>
      </c>
      <c r="N319" s="1620">
        <f t="shared" si="3"/>
        <v>26308</v>
      </c>
      <c r="O319" s="1272"/>
    </row>
    <row r="320" spans="1:15" ht="14">
      <c r="A320" s="1231"/>
      <c r="B320" s="1244">
        <v>46064</v>
      </c>
      <c r="C320" s="1248"/>
      <c r="D320" s="1248"/>
      <c r="E320" s="1618"/>
      <c r="F320" s="1618"/>
      <c r="G320" s="1618"/>
      <c r="H320" s="1619">
        <f t="shared" si="4"/>
        <v>0</v>
      </c>
      <c r="I320" s="1249">
        <f t="shared" si="2"/>
        <v>76</v>
      </c>
      <c r="J320" s="1249">
        <f>みずほ!J320</f>
        <v>15535</v>
      </c>
      <c r="K320" s="1249">
        <f>UFJ!I320</f>
        <v>325</v>
      </c>
      <c r="L320" s="1249">
        <f>paypay!H320</f>
        <v>7674</v>
      </c>
      <c r="M320" s="1249">
        <f>楽天!J320</f>
        <v>428</v>
      </c>
      <c r="N320" s="1620">
        <f t="shared" si="3"/>
        <v>24038</v>
      </c>
      <c r="O320" s="1272"/>
    </row>
    <row r="321" spans="1:15" ht="14">
      <c r="A321" s="1231"/>
      <c r="B321" s="1244">
        <v>46065</v>
      </c>
      <c r="C321" s="1248"/>
      <c r="D321" s="1248"/>
      <c r="E321" s="1618"/>
      <c r="F321" s="1618"/>
      <c r="G321" s="1618"/>
      <c r="H321" s="1619">
        <f t="shared" si="4"/>
        <v>0</v>
      </c>
      <c r="I321" s="1249">
        <f t="shared" si="2"/>
        <v>76</v>
      </c>
      <c r="J321" s="1249">
        <f>みずほ!J321</f>
        <v>15535</v>
      </c>
      <c r="K321" s="1249">
        <f>UFJ!I321</f>
        <v>325</v>
      </c>
      <c r="L321" s="1249">
        <f>paypay!H321</f>
        <v>3552</v>
      </c>
      <c r="M321" s="1249">
        <f>楽天!J321</f>
        <v>428</v>
      </c>
      <c r="N321" s="1620">
        <f t="shared" si="3"/>
        <v>19916</v>
      </c>
      <c r="O321" s="1272"/>
    </row>
    <row r="322" spans="1:15" ht="14">
      <c r="A322" s="1231"/>
      <c r="B322" s="1244">
        <v>46066</v>
      </c>
      <c r="C322" s="1248"/>
      <c r="D322" s="1248"/>
      <c r="E322" s="1618"/>
      <c r="F322" s="1618"/>
      <c r="G322" s="1618"/>
      <c r="H322" s="1619">
        <f t="shared" si="4"/>
        <v>0</v>
      </c>
      <c r="I322" s="1249">
        <f t="shared" si="2"/>
        <v>76</v>
      </c>
      <c r="J322" s="1249">
        <f>みずほ!J322</f>
        <v>529986</v>
      </c>
      <c r="K322" s="1249">
        <f>UFJ!I322</f>
        <v>325</v>
      </c>
      <c r="L322" s="1249">
        <f>paypay!H322</f>
        <v>2887</v>
      </c>
      <c r="M322" s="1249">
        <f>楽天!J322</f>
        <v>428</v>
      </c>
      <c r="N322" s="1620">
        <f t="shared" si="3"/>
        <v>533702</v>
      </c>
      <c r="O322" s="1272"/>
    </row>
    <row r="323" spans="1:15" ht="14">
      <c r="A323" s="1231"/>
      <c r="B323" s="1244">
        <v>46067</v>
      </c>
      <c r="C323" s="1248"/>
      <c r="D323" s="1248"/>
      <c r="E323" s="1618"/>
      <c r="F323" s="1618"/>
      <c r="G323" s="1618"/>
      <c r="H323" s="1619">
        <f t="shared" si="4"/>
        <v>0</v>
      </c>
      <c r="I323" s="1249">
        <f t="shared" si="2"/>
        <v>76</v>
      </c>
      <c r="J323" s="1249">
        <f>みずほ!J323</f>
        <v>529986</v>
      </c>
      <c r="K323" s="1249">
        <f>UFJ!I323</f>
        <v>325</v>
      </c>
      <c r="L323" s="1249">
        <f>paypay!H323</f>
        <v>2925</v>
      </c>
      <c r="M323" s="1249">
        <f>楽天!J323</f>
        <v>428</v>
      </c>
      <c r="N323" s="1620">
        <f t="shared" si="3"/>
        <v>533740</v>
      </c>
      <c r="O323" s="1272"/>
    </row>
    <row r="324" spans="1:15" ht="14">
      <c r="A324" s="1231"/>
      <c r="B324" s="1244">
        <v>46068</v>
      </c>
      <c r="C324" s="1248"/>
      <c r="D324" s="1248"/>
      <c r="E324" s="1618"/>
      <c r="F324" s="1618"/>
      <c r="G324" s="1618">
        <v>399800</v>
      </c>
      <c r="H324" s="1619">
        <f t="shared" si="4"/>
        <v>399800</v>
      </c>
      <c r="I324" s="1249">
        <f t="shared" si="2"/>
        <v>399876</v>
      </c>
      <c r="J324" s="1249">
        <f>みずほ!J324</f>
        <v>130076</v>
      </c>
      <c r="K324" s="1249">
        <f>UFJ!I324</f>
        <v>325</v>
      </c>
      <c r="L324" s="1249">
        <f>paypay!H324</f>
        <v>2409</v>
      </c>
      <c r="M324" s="1249">
        <f>楽天!J324</f>
        <v>428</v>
      </c>
      <c r="N324" s="1620">
        <f t="shared" si="3"/>
        <v>533114</v>
      </c>
      <c r="O324" s="1272"/>
    </row>
    <row r="325" spans="1:15" ht="14">
      <c r="A325" s="1231"/>
      <c r="B325" s="1244">
        <v>46069</v>
      </c>
      <c r="C325" s="1248"/>
      <c r="D325" s="1248"/>
      <c r="E325" s="1618"/>
      <c r="F325" s="1618">
        <v>95</v>
      </c>
      <c r="G325" s="1618"/>
      <c r="H325" s="1619">
        <f t="shared" si="4"/>
        <v>95</v>
      </c>
      <c r="I325" s="1249">
        <f t="shared" si="2"/>
        <v>399971</v>
      </c>
      <c r="J325" s="1249">
        <f>みずほ!J325</f>
        <v>148406</v>
      </c>
      <c r="K325" s="1249">
        <f>UFJ!I325</f>
        <v>18655</v>
      </c>
      <c r="L325" s="1249">
        <f>paypay!H325</f>
        <v>2409</v>
      </c>
      <c r="M325" s="1249">
        <f>楽天!J325</f>
        <v>428</v>
      </c>
      <c r="N325" s="1620">
        <f t="shared" si="3"/>
        <v>569869</v>
      </c>
      <c r="O325" s="1272"/>
    </row>
    <row r="326" spans="1:15" ht="14">
      <c r="A326" s="1231"/>
      <c r="B326" s="1244">
        <v>46070</v>
      </c>
      <c r="C326" s="1248"/>
      <c r="D326" s="1248"/>
      <c r="E326" s="1618">
        <v>18500</v>
      </c>
      <c r="F326" s="1618"/>
      <c r="G326" s="1618"/>
      <c r="H326" s="1619">
        <f t="shared" si="4"/>
        <v>18500</v>
      </c>
      <c r="I326" s="1249">
        <f t="shared" si="2"/>
        <v>418471</v>
      </c>
      <c r="J326" s="1249">
        <f>みずほ!J326</f>
        <v>152986</v>
      </c>
      <c r="K326" s="1249">
        <f>UFJ!I326</f>
        <v>18655</v>
      </c>
      <c r="L326" s="1249">
        <f>paypay!H326</f>
        <v>1509</v>
      </c>
      <c r="M326" s="1249">
        <f>楽天!J326</f>
        <v>428</v>
      </c>
      <c r="N326" s="1620">
        <f t="shared" si="3"/>
        <v>592049</v>
      </c>
      <c r="O326" s="1272"/>
    </row>
    <row r="327" spans="1:15" ht="14">
      <c r="A327" s="1231"/>
      <c r="B327" s="1244">
        <v>46071</v>
      </c>
      <c r="C327" s="1248"/>
      <c r="D327" s="1248"/>
      <c r="E327" s="1618"/>
      <c r="F327" s="1618"/>
      <c r="G327" s="1618">
        <v>18655</v>
      </c>
      <c r="H327" s="1619">
        <f t="shared" si="4"/>
        <v>18655</v>
      </c>
      <c r="I327" s="1249">
        <f t="shared" si="2"/>
        <v>437126</v>
      </c>
      <c r="J327" s="1249">
        <f>みずほ!J327</f>
        <v>152986</v>
      </c>
      <c r="K327" s="1249">
        <f>UFJ!I327</f>
        <v>0</v>
      </c>
      <c r="L327" s="1249">
        <f>paypay!H327</f>
        <v>919</v>
      </c>
      <c r="M327" s="1249">
        <f>楽天!J327</f>
        <v>428</v>
      </c>
      <c r="N327" s="1620">
        <f t="shared" si="3"/>
        <v>591459</v>
      </c>
      <c r="O327" s="1272"/>
    </row>
    <row r="328" spans="1:15" ht="14">
      <c r="A328" s="1231"/>
      <c r="B328" s="1244">
        <v>46072</v>
      </c>
      <c r="C328" s="1248"/>
      <c r="D328" s="1248"/>
      <c r="E328" s="1618"/>
      <c r="F328" s="1618"/>
      <c r="G328" s="1618"/>
      <c r="H328" s="1619">
        <f t="shared" si="4"/>
        <v>0</v>
      </c>
      <c r="I328" s="1249">
        <f t="shared" si="2"/>
        <v>437126</v>
      </c>
      <c r="J328" s="1249">
        <f>みずほ!J328</f>
        <v>152986</v>
      </c>
      <c r="K328" s="1249">
        <f>UFJ!I328</f>
        <v>0</v>
      </c>
      <c r="L328" s="1249">
        <f>paypay!H328</f>
        <v>19</v>
      </c>
      <c r="M328" s="1249">
        <f>楽天!J328</f>
        <v>107356</v>
      </c>
      <c r="N328" s="1620">
        <f t="shared" si="3"/>
        <v>697487</v>
      </c>
      <c r="O328" s="1272"/>
    </row>
    <row r="329" spans="1:15" ht="14">
      <c r="A329" s="1231"/>
      <c r="B329" s="1244">
        <v>46073</v>
      </c>
      <c r="C329" s="1248"/>
      <c r="D329" s="1248"/>
      <c r="E329" s="1618"/>
      <c r="F329" s="1618"/>
      <c r="G329" s="1618"/>
      <c r="H329" s="1619">
        <f t="shared" si="4"/>
        <v>0</v>
      </c>
      <c r="I329" s="1249">
        <f t="shared" si="2"/>
        <v>437126</v>
      </c>
      <c r="J329" s="1249">
        <f>みずほ!J329</f>
        <v>152986</v>
      </c>
      <c r="K329" s="1249">
        <f>UFJ!I329</f>
        <v>0</v>
      </c>
      <c r="L329" s="1249">
        <f>paypay!H329</f>
        <v>19</v>
      </c>
      <c r="M329" s="1249">
        <f>楽天!J329</f>
        <v>107356</v>
      </c>
      <c r="N329" s="1620">
        <f t="shared" si="3"/>
        <v>697487</v>
      </c>
      <c r="O329" s="1272"/>
    </row>
    <row r="330" spans="1:15" ht="14">
      <c r="A330" s="1231"/>
      <c r="B330" s="1244">
        <v>46074</v>
      </c>
      <c r="C330" s="1248"/>
      <c r="D330" s="1248"/>
      <c r="E330" s="1618"/>
      <c r="F330" s="1618"/>
      <c r="G330" s="1618"/>
      <c r="H330" s="1619">
        <f t="shared" si="4"/>
        <v>0</v>
      </c>
      <c r="I330" s="1249">
        <f t="shared" si="2"/>
        <v>437126</v>
      </c>
      <c r="J330" s="1249">
        <f>みずほ!J330</f>
        <v>152986</v>
      </c>
      <c r="K330" s="1249">
        <f>UFJ!I330</f>
        <v>0</v>
      </c>
      <c r="L330" s="1249">
        <f>paypay!H330</f>
        <v>19</v>
      </c>
      <c r="M330" s="1249">
        <f>楽天!J330</f>
        <v>107356</v>
      </c>
      <c r="N330" s="1620">
        <f t="shared" si="3"/>
        <v>697487</v>
      </c>
      <c r="O330" s="1272"/>
    </row>
    <row r="331" spans="1:15" ht="14">
      <c r="A331" s="1231"/>
      <c r="B331" s="1244">
        <v>46075</v>
      </c>
      <c r="C331" s="1248"/>
      <c r="D331" s="1248"/>
      <c r="E331" s="1618"/>
      <c r="F331" s="1618"/>
      <c r="G331" s="1618"/>
      <c r="H331" s="1619">
        <f t="shared" si="4"/>
        <v>0</v>
      </c>
      <c r="I331" s="1249">
        <f t="shared" si="2"/>
        <v>437126</v>
      </c>
      <c r="J331" s="1249">
        <f>みずほ!J331</f>
        <v>152986</v>
      </c>
      <c r="K331" s="1249">
        <f>UFJ!I331</f>
        <v>0</v>
      </c>
      <c r="L331" s="1249">
        <f>paypay!H331</f>
        <v>19</v>
      </c>
      <c r="M331" s="1249">
        <f>楽天!J331</f>
        <v>107356</v>
      </c>
      <c r="N331" s="1620">
        <f t="shared" si="3"/>
        <v>697487</v>
      </c>
      <c r="O331" s="1272"/>
    </row>
    <row r="332" spans="1:15" ht="14">
      <c r="A332" s="1231"/>
      <c r="B332" s="1244">
        <v>46076</v>
      </c>
      <c r="C332" s="1248"/>
      <c r="D332" s="1248"/>
      <c r="E332" s="1618"/>
      <c r="F332" s="1618"/>
      <c r="G332" s="1618"/>
      <c r="H332" s="1619">
        <f t="shared" si="4"/>
        <v>0</v>
      </c>
      <c r="I332" s="1249">
        <f t="shared" si="2"/>
        <v>437126</v>
      </c>
      <c r="J332" s="1249">
        <f>みずほ!J332</f>
        <v>152986</v>
      </c>
      <c r="K332" s="1249">
        <f>UFJ!I332</f>
        <v>0</v>
      </c>
      <c r="L332" s="1249">
        <f>paypay!H332</f>
        <v>2219</v>
      </c>
      <c r="M332" s="1249">
        <f>楽天!J332</f>
        <v>107356</v>
      </c>
      <c r="N332" s="1620">
        <f t="shared" si="3"/>
        <v>699687</v>
      </c>
      <c r="O332" s="1272"/>
    </row>
    <row r="333" spans="1:15" ht="14">
      <c r="A333" s="1231"/>
      <c r="B333" s="1244">
        <v>46077</v>
      </c>
      <c r="C333" s="1248"/>
      <c r="D333" s="1248"/>
      <c r="E333" s="1618"/>
      <c r="F333" s="1618"/>
      <c r="G333" s="1618"/>
      <c r="H333" s="1619">
        <f t="shared" si="4"/>
        <v>0</v>
      </c>
      <c r="I333" s="1249">
        <f t="shared" si="2"/>
        <v>437126</v>
      </c>
      <c r="J333" s="1249">
        <f>みずほ!J333</f>
        <v>153078</v>
      </c>
      <c r="K333" s="1249">
        <f>UFJ!I333</f>
        <v>0</v>
      </c>
      <c r="L333" s="1249">
        <f>paypay!H333</f>
        <v>2219</v>
      </c>
      <c r="M333" s="1249">
        <f>楽天!J333</f>
        <v>112571</v>
      </c>
      <c r="N333" s="1620">
        <f t="shared" si="3"/>
        <v>704994</v>
      </c>
      <c r="O333" s="1272"/>
    </row>
    <row r="334" spans="1:15" ht="14">
      <c r="A334" s="1231"/>
      <c r="B334" s="1244">
        <v>46078</v>
      </c>
      <c r="C334" s="1248"/>
      <c r="D334" s="1248"/>
      <c r="E334" s="1618"/>
      <c r="F334" s="1618"/>
      <c r="G334" s="1618">
        <v>112000</v>
      </c>
      <c r="H334" s="1619">
        <f t="shared" si="4"/>
        <v>112000</v>
      </c>
      <c r="I334" s="1249">
        <f t="shared" si="2"/>
        <v>549126</v>
      </c>
      <c r="J334" s="1249">
        <f>みずほ!J334</f>
        <v>153078</v>
      </c>
      <c r="K334" s="1249">
        <f>UFJ!I334</f>
        <v>0</v>
      </c>
      <c r="L334" s="1249">
        <f>paypay!H334</f>
        <v>2219</v>
      </c>
      <c r="M334" s="1249">
        <f>楽天!J334</f>
        <v>426</v>
      </c>
      <c r="N334" s="1620">
        <f t="shared" si="3"/>
        <v>704849</v>
      </c>
      <c r="O334" s="1272"/>
    </row>
    <row r="335" spans="1:15" ht="14">
      <c r="A335" s="1231"/>
      <c r="B335" s="1244">
        <v>46079</v>
      </c>
      <c r="C335" s="1248"/>
      <c r="D335" s="1248"/>
      <c r="E335" s="1618"/>
      <c r="F335" s="1618"/>
      <c r="G335" s="1618"/>
      <c r="H335" s="1619">
        <f t="shared" si="4"/>
        <v>0</v>
      </c>
      <c r="I335" s="1249">
        <f t="shared" si="2"/>
        <v>549126</v>
      </c>
      <c r="J335" s="1249">
        <f>みずほ!J335</f>
        <v>153078</v>
      </c>
      <c r="K335" s="1249">
        <f>UFJ!I335</f>
        <v>0</v>
      </c>
      <c r="L335" s="1249">
        <f>paypay!H335</f>
        <v>1069</v>
      </c>
      <c r="M335" s="1249">
        <f>楽天!J335</f>
        <v>426</v>
      </c>
      <c r="N335" s="1620">
        <f t="shared" si="3"/>
        <v>703699</v>
      </c>
      <c r="O335" s="1272"/>
    </row>
    <row r="336" spans="1:15" ht="14">
      <c r="A336" s="1231"/>
      <c r="B336" s="1244">
        <v>46080</v>
      </c>
      <c r="C336" s="1248"/>
      <c r="D336" s="1621">
        <v>-500600</v>
      </c>
      <c r="E336" s="1618"/>
      <c r="F336" s="1618"/>
      <c r="G336" s="1618">
        <v>30000</v>
      </c>
      <c r="H336" s="1619">
        <f t="shared" si="4"/>
        <v>-470600</v>
      </c>
      <c r="I336" s="1249">
        <f t="shared" si="2"/>
        <v>78526</v>
      </c>
      <c r="J336" s="1249">
        <f>みずほ!J336</f>
        <v>23123</v>
      </c>
      <c r="K336" s="1249">
        <f>UFJ!I336</f>
        <v>0</v>
      </c>
      <c r="L336" s="1249">
        <f>paypay!H336</f>
        <v>309</v>
      </c>
      <c r="M336" s="1249">
        <f>楽天!J336</f>
        <v>426</v>
      </c>
      <c r="N336" s="1620">
        <f t="shared" si="3"/>
        <v>102384</v>
      </c>
      <c r="O336" s="1272"/>
    </row>
    <row r="337" spans="1:15" ht="14">
      <c r="A337" s="1231"/>
      <c r="B337" s="1259">
        <v>46081</v>
      </c>
      <c r="C337" s="1263"/>
      <c r="D337" s="1263"/>
      <c r="E337" s="1622"/>
      <c r="F337" s="1622"/>
      <c r="G337" s="1622"/>
      <c r="H337" s="1619">
        <f t="shared" si="4"/>
        <v>0</v>
      </c>
      <c r="I337" s="1249">
        <f t="shared" si="2"/>
        <v>78526</v>
      </c>
      <c r="J337" s="1249">
        <f>みずほ!J337</f>
        <v>23123</v>
      </c>
      <c r="K337" s="1264">
        <f>UFJ!I337</f>
        <v>0</v>
      </c>
      <c r="L337" s="1264">
        <f>paypay!H337</f>
        <v>309</v>
      </c>
      <c r="M337" s="1249">
        <f>楽天!J337</f>
        <v>426</v>
      </c>
      <c r="N337" s="1620">
        <f t="shared" si="3"/>
        <v>102384</v>
      </c>
      <c r="O337" s="1272"/>
    </row>
    <row r="338" spans="1:15" ht="14">
      <c r="A338" s="1231"/>
      <c r="B338" s="1244">
        <v>46082</v>
      </c>
      <c r="C338" s="1248"/>
      <c r="D338" s="1248"/>
      <c r="E338" s="1618"/>
      <c r="F338" s="1618"/>
      <c r="G338" s="1618"/>
      <c r="H338" s="1633">
        <f t="shared" si="4"/>
        <v>0</v>
      </c>
      <c r="I338" s="1625">
        <f t="shared" si="2"/>
        <v>78526</v>
      </c>
      <c r="J338" s="1625">
        <f>みずほ!J338</f>
        <v>23123</v>
      </c>
      <c r="K338" s="1249">
        <f>UFJ!I338</f>
        <v>0</v>
      </c>
      <c r="L338" s="1625">
        <f>paypay!H338</f>
        <v>309</v>
      </c>
      <c r="M338" s="1625">
        <f>楽天!J338</f>
        <v>426</v>
      </c>
      <c r="N338" s="1627">
        <f t="shared" si="3"/>
        <v>102384</v>
      </c>
      <c r="O338" s="1272"/>
    </row>
    <row r="339" spans="1:15" ht="14">
      <c r="A339" s="1231"/>
      <c r="B339" s="1244">
        <v>46083</v>
      </c>
      <c r="C339" s="1248"/>
      <c r="D339" s="1248"/>
      <c r="E339" s="1618"/>
      <c r="F339" s="1618"/>
      <c r="G339" s="1618"/>
      <c r="H339" s="1619">
        <f t="shared" si="4"/>
        <v>0</v>
      </c>
      <c r="I339" s="1249">
        <f t="shared" si="2"/>
        <v>78526</v>
      </c>
      <c r="J339" s="1249">
        <f>みずほ!J339</f>
        <v>23123</v>
      </c>
      <c r="K339" s="1249">
        <f>UFJ!I339</f>
        <v>0</v>
      </c>
      <c r="L339" s="1249">
        <f>paypay!H339</f>
        <v>309</v>
      </c>
      <c r="M339" s="1249">
        <f>楽天!J339</f>
        <v>426</v>
      </c>
      <c r="N339" s="1620">
        <f t="shared" si="3"/>
        <v>102384</v>
      </c>
      <c r="O339" s="1272"/>
    </row>
    <row r="340" spans="1:15" ht="14">
      <c r="A340" s="1231"/>
      <c r="B340" s="1244">
        <v>46084</v>
      </c>
      <c r="C340" s="1248"/>
      <c r="D340" s="1248"/>
      <c r="E340" s="1618"/>
      <c r="F340" s="1618">
        <v>50000</v>
      </c>
      <c r="G340" s="1618"/>
      <c r="H340" s="1619">
        <f t="shared" si="4"/>
        <v>50000</v>
      </c>
      <c r="I340" s="1249">
        <f t="shared" si="2"/>
        <v>128526</v>
      </c>
      <c r="J340" s="1249">
        <f>みずほ!J340</f>
        <v>23123</v>
      </c>
      <c r="K340" s="1249">
        <f>UFJ!I340</f>
        <v>0</v>
      </c>
      <c r="L340" s="1249">
        <f>paypay!H340</f>
        <v>26937</v>
      </c>
      <c r="M340" s="1249">
        <f>楽天!J340</f>
        <v>426</v>
      </c>
      <c r="N340" s="1620">
        <f t="shared" si="3"/>
        <v>179012</v>
      </c>
      <c r="O340" s="1272"/>
    </row>
    <row r="341" spans="1:15" ht="14">
      <c r="A341" s="1231"/>
      <c r="B341" s="1244">
        <v>46085</v>
      </c>
      <c r="C341" s="1248"/>
      <c r="D341" s="1248"/>
      <c r="E341" s="1618"/>
      <c r="F341" s="1618"/>
      <c r="G341" s="1618"/>
      <c r="H341" s="1619">
        <f t="shared" si="4"/>
        <v>0</v>
      </c>
      <c r="I341" s="1249">
        <f t="shared" si="2"/>
        <v>128526</v>
      </c>
      <c r="J341" s="1249">
        <f>みずほ!J341</f>
        <v>23123</v>
      </c>
      <c r="K341" s="1249">
        <f>UFJ!I341</f>
        <v>0</v>
      </c>
      <c r="L341" s="1249">
        <f>paypay!H341</f>
        <v>26937</v>
      </c>
      <c r="M341" s="1249">
        <f>楽天!J341</f>
        <v>426</v>
      </c>
      <c r="N341" s="1620">
        <f t="shared" si="3"/>
        <v>179012</v>
      </c>
      <c r="O341" s="1272"/>
    </row>
    <row r="342" spans="1:15" ht="14">
      <c r="A342" s="1231"/>
      <c r="B342" s="1244">
        <v>46086</v>
      </c>
      <c r="C342" s="1248"/>
      <c r="D342" s="1248"/>
      <c r="E342" s="1618"/>
      <c r="F342" s="1618"/>
      <c r="G342" s="1618"/>
      <c r="H342" s="1619">
        <f t="shared" si="4"/>
        <v>0</v>
      </c>
      <c r="I342" s="1249">
        <f t="shared" si="2"/>
        <v>128526</v>
      </c>
      <c r="J342" s="1249">
        <f>みずほ!J342</f>
        <v>23123</v>
      </c>
      <c r="K342" s="1249">
        <f>UFJ!I342</f>
        <v>0</v>
      </c>
      <c r="L342" s="1249">
        <f>paypay!H342</f>
        <v>26937</v>
      </c>
      <c r="M342" s="1249">
        <f>楽天!J342</f>
        <v>426</v>
      </c>
      <c r="N342" s="1620">
        <f t="shared" si="3"/>
        <v>179012</v>
      </c>
      <c r="O342" s="1272"/>
    </row>
    <row r="343" spans="1:15" ht="14">
      <c r="A343" s="1231"/>
      <c r="B343" s="1244">
        <v>46087</v>
      </c>
      <c r="C343" s="1248"/>
      <c r="D343" s="1248"/>
      <c r="E343" s="1618"/>
      <c r="F343" s="1618">
        <v>329063</v>
      </c>
      <c r="G343" s="1618"/>
      <c r="H343" s="1619">
        <f t="shared" si="4"/>
        <v>329063</v>
      </c>
      <c r="I343" s="1249">
        <f t="shared" si="2"/>
        <v>457589</v>
      </c>
      <c r="J343" s="1249">
        <f>みずほ!J343</f>
        <v>23123</v>
      </c>
      <c r="K343" s="1249">
        <f>UFJ!I343</f>
        <v>0</v>
      </c>
      <c r="L343" s="1249">
        <f>paypay!H343</f>
        <v>26937</v>
      </c>
      <c r="M343" s="1249">
        <f>楽天!J343</f>
        <v>426</v>
      </c>
      <c r="N343" s="1620">
        <f t="shared" si="3"/>
        <v>508075</v>
      </c>
      <c r="O343" s="1272"/>
    </row>
    <row r="344" spans="1:15" ht="14">
      <c r="A344" s="1231"/>
      <c r="B344" s="1244">
        <v>46088</v>
      </c>
      <c r="C344" s="1248"/>
      <c r="D344" s="1248"/>
      <c r="E344" s="1618"/>
      <c r="F344" s="1618"/>
      <c r="G344" s="1618"/>
      <c r="H344" s="1619">
        <f t="shared" si="4"/>
        <v>0</v>
      </c>
      <c r="I344" s="1249">
        <f t="shared" si="2"/>
        <v>457589</v>
      </c>
      <c r="J344" s="1249">
        <f>みずほ!J344</f>
        <v>23123</v>
      </c>
      <c r="K344" s="1249">
        <f>UFJ!I344</f>
        <v>0</v>
      </c>
      <c r="L344" s="1249">
        <f>paypay!H344</f>
        <v>32439</v>
      </c>
      <c r="M344" s="1249">
        <f>楽天!J344</f>
        <v>426</v>
      </c>
      <c r="N344" s="1620">
        <f t="shared" si="3"/>
        <v>513577</v>
      </c>
      <c r="O344" s="1272"/>
    </row>
    <row r="345" spans="1:15" ht="14">
      <c r="A345" s="1231"/>
      <c r="B345" s="1244">
        <v>46089</v>
      </c>
      <c r="C345" s="1248"/>
      <c r="D345" s="1248"/>
      <c r="E345" s="1618"/>
      <c r="F345" s="1618"/>
      <c r="G345" s="1618"/>
      <c r="H345" s="1619">
        <f t="shared" si="4"/>
        <v>0</v>
      </c>
      <c r="I345" s="1249">
        <f t="shared" si="2"/>
        <v>457589</v>
      </c>
      <c r="J345" s="1249">
        <f>みずほ!J345</f>
        <v>23123</v>
      </c>
      <c r="K345" s="1249">
        <f>UFJ!I345</f>
        <v>0</v>
      </c>
      <c r="L345" s="1249">
        <f>paypay!H345</f>
        <v>39299</v>
      </c>
      <c r="M345" s="1249">
        <f>楽天!J345</f>
        <v>426</v>
      </c>
      <c r="N345" s="1620">
        <f t="shared" si="3"/>
        <v>520437</v>
      </c>
      <c r="O345" s="1272"/>
    </row>
    <row r="346" spans="1:15" ht="14">
      <c r="A346" s="1231"/>
      <c r="B346" s="1244">
        <v>46090</v>
      </c>
      <c r="C346" s="1248"/>
      <c r="D346" s="1248"/>
      <c r="E346" s="1618"/>
      <c r="F346" s="1618"/>
      <c r="G346" s="1618"/>
      <c r="H346" s="1619">
        <f t="shared" si="4"/>
        <v>0</v>
      </c>
      <c r="I346" s="1249">
        <f t="shared" si="2"/>
        <v>457589</v>
      </c>
      <c r="J346" s="1249">
        <f>みずほ!J346</f>
        <v>23123</v>
      </c>
      <c r="K346" s="1249">
        <f>UFJ!I346</f>
        <v>0</v>
      </c>
      <c r="L346" s="1249">
        <f>paypay!H346</f>
        <v>36182</v>
      </c>
      <c r="M346" s="1249">
        <f>楽天!J346</f>
        <v>426</v>
      </c>
      <c r="N346" s="1620">
        <f t="shared" si="3"/>
        <v>517320</v>
      </c>
      <c r="O346" s="1272"/>
    </row>
    <row r="347" spans="1:15" ht="14">
      <c r="A347" s="1231"/>
      <c r="B347" s="1244">
        <v>46091</v>
      </c>
      <c r="C347" s="1248"/>
      <c r="D347" s="1248"/>
      <c r="E347" s="1618"/>
      <c r="F347" s="1618"/>
      <c r="G347" s="1618"/>
      <c r="H347" s="1619">
        <f t="shared" si="4"/>
        <v>0</v>
      </c>
      <c r="I347" s="1249">
        <f t="shared" si="2"/>
        <v>457589</v>
      </c>
      <c r="J347" s="1249">
        <f>みずほ!J347</f>
        <v>23123</v>
      </c>
      <c r="K347" s="1249">
        <f>UFJ!I347</f>
        <v>0</v>
      </c>
      <c r="L347" s="1249">
        <f>paypay!H347</f>
        <v>36182</v>
      </c>
      <c r="M347" s="1249">
        <f>楽天!J347</f>
        <v>426</v>
      </c>
      <c r="N347" s="1620">
        <f t="shared" si="3"/>
        <v>517320</v>
      </c>
      <c r="O347" s="1272"/>
    </row>
    <row r="348" spans="1:15" ht="14">
      <c r="A348" s="1231"/>
      <c r="B348" s="1244">
        <v>46092</v>
      </c>
      <c r="C348" s="1248"/>
      <c r="D348" s="1248"/>
      <c r="E348" s="1618"/>
      <c r="F348" s="1618"/>
      <c r="G348" s="1618"/>
      <c r="H348" s="1619">
        <f t="shared" si="4"/>
        <v>0</v>
      </c>
      <c r="I348" s="1249">
        <f t="shared" si="2"/>
        <v>457589</v>
      </c>
      <c r="J348" s="1249">
        <f>みずほ!J348</f>
        <v>23123</v>
      </c>
      <c r="K348" s="1249">
        <f>UFJ!I348</f>
        <v>0</v>
      </c>
      <c r="L348" s="1249">
        <f>paypay!H348</f>
        <v>35182</v>
      </c>
      <c r="M348" s="1249">
        <f>楽天!J348</f>
        <v>426</v>
      </c>
      <c r="N348" s="1620">
        <f t="shared" si="3"/>
        <v>516320</v>
      </c>
      <c r="O348" s="1272"/>
    </row>
    <row r="349" spans="1:15" ht="14">
      <c r="A349" s="1231"/>
      <c r="B349" s="1244">
        <v>46093</v>
      </c>
      <c r="C349" s="1248"/>
      <c r="D349" s="1248"/>
      <c r="E349" s="1618"/>
      <c r="F349" s="1618"/>
      <c r="G349" s="1618"/>
      <c r="H349" s="1619">
        <f t="shared" si="4"/>
        <v>0</v>
      </c>
      <c r="I349" s="1249">
        <f t="shared" si="2"/>
        <v>457589</v>
      </c>
      <c r="J349" s="1249">
        <f>みずほ!J349</f>
        <v>23123</v>
      </c>
      <c r="K349" s="1249">
        <f>UFJ!I349</f>
        <v>0</v>
      </c>
      <c r="L349" s="1249">
        <f>paypay!H349</f>
        <v>34286</v>
      </c>
      <c r="M349" s="1249">
        <f>楽天!J349</f>
        <v>426</v>
      </c>
      <c r="N349" s="1620">
        <f t="shared" si="3"/>
        <v>515424</v>
      </c>
      <c r="O349" s="1272"/>
    </row>
    <row r="350" spans="1:15" ht="14">
      <c r="A350" s="1231"/>
      <c r="B350" s="1244">
        <v>46094</v>
      </c>
      <c r="C350" s="1248">
        <v>-435000</v>
      </c>
      <c r="D350" s="1248"/>
      <c r="E350" s="1618"/>
      <c r="F350" s="1618"/>
      <c r="G350" s="1618"/>
      <c r="H350" s="1619">
        <f t="shared" si="4"/>
        <v>-435000</v>
      </c>
      <c r="I350" s="1249">
        <f t="shared" si="2"/>
        <v>22589</v>
      </c>
      <c r="J350" s="1249">
        <f>みずほ!J350</f>
        <v>456671</v>
      </c>
      <c r="K350" s="1249">
        <f>UFJ!I350</f>
        <v>0</v>
      </c>
      <c r="L350" s="1249">
        <f>paypay!H350</f>
        <v>32935</v>
      </c>
      <c r="M350" s="1249">
        <f>楽天!J350</f>
        <v>2086</v>
      </c>
      <c r="N350" s="1620">
        <f t="shared" si="3"/>
        <v>514281</v>
      </c>
      <c r="O350" s="1272"/>
    </row>
    <row r="351" spans="1:15" ht="14">
      <c r="A351" s="1231"/>
      <c r="B351" s="1244">
        <v>46095</v>
      </c>
      <c r="C351" s="1248"/>
      <c r="D351" s="1248"/>
      <c r="E351" s="1618"/>
      <c r="F351" s="1618"/>
      <c r="G351" s="1618"/>
      <c r="H351" s="1619">
        <f t="shared" si="4"/>
        <v>0</v>
      </c>
      <c r="I351" s="1249">
        <f t="shared" ref="I351:I605" si="5">SUM(I350,H351)</f>
        <v>22589</v>
      </c>
      <c r="J351" s="1249">
        <f>みずほ!J351</f>
        <v>456671</v>
      </c>
      <c r="K351" s="1249">
        <f>UFJ!I351</f>
        <v>0</v>
      </c>
      <c r="L351" s="1249">
        <f>paypay!H351</f>
        <v>13509</v>
      </c>
      <c r="M351" s="1249">
        <f>楽天!J351</f>
        <v>2086</v>
      </c>
      <c r="N351" s="1620">
        <f t="shared" si="3"/>
        <v>494855</v>
      </c>
      <c r="O351" s="1272"/>
    </row>
    <row r="352" spans="1:15" ht="14">
      <c r="A352" s="1231"/>
      <c r="B352" s="1244">
        <v>46096</v>
      </c>
      <c r="C352" s="1248"/>
      <c r="D352" s="1248"/>
      <c r="E352" s="1618"/>
      <c r="F352" s="1618"/>
      <c r="G352" s="1618"/>
      <c r="H352" s="1619">
        <f t="shared" si="4"/>
        <v>0</v>
      </c>
      <c r="I352" s="1249">
        <f t="shared" si="5"/>
        <v>22589</v>
      </c>
      <c r="J352" s="1249">
        <f>みずほ!J352</f>
        <v>456671</v>
      </c>
      <c r="K352" s="1249">
        <f>UFJ!I352</f>
        <v>0</v>
      </c>
      <c r="L352" s="1249">
        <f>paypay!H352</f>
        <v>12309</v>
      </c>
      <c r="M352" s="1249">
        <f>楽天!J352</f>
        <v>2086</v>
      </c>
      <c r="N352" s="1620">
        <f t="shared" si="3"/>
        <v>493655</v>
      </c>
      <c r="O352" s="1272"/>
    </row>
    <row r="353" spans="1:15" ht="14">
      <c r="A353" s="1231"/>
      <c r="B353" s="1244">
        <v>46097</v>
      </c>
      <c r="C353" s="1248"/>
      <c r="D353" s="1248"/>
      <c r="E353" s="1618"/>
      <c r="F353" s="1618"/>
      <c r="G353" s="1618"/>
      <c r="H353" s="1619">
        <f t="shared" si="4"/>
        <v>0</v>
      </c>
      <c r="I353" s="1249">
        <f t="shared" si="5"/>
        <v>22589</v>
      </c>
      <c r="J353" s="1249">
        <f>みずほ!J353</f>
        <v>456671</v>
      </c>
      <c r="K353" s="1249">
        <f>UFJ!I353</f>
        <v>0</v>
      </c>
      <c r="L353" s="1249">
        <f>paypay!H353</f>
        <v>11409</v>
      </c>
      <c r="M353" s="1249">
        <f>楽天!J353</f>
        <v>2086</v>
      </c>
      <c r="N353" s="1620">
        <f t="shared" si="3"/>
        <v>492755</v>
      </c>
      <c r="O353" s="1272"/>
    </row>
    <row r="354" spans="1:15" ht="14">
      <c r="A354" s="1231"/>
      <c r="B354" s="1244">
        <v>46098</v>
      </c>
      <c r="C354" s="1248"/>
      <c r="D354" s="1248"/>
      <c r="E354" s="1618"/>
      <c r="F354" s="1618"/>
      <c r="G354" s="1618"/>
      <c r="H354" s="1619">
        <f t="shared" si="4"/>
        <v>0</v>
      </c>
      <c r="I354" s="1249">
        <f t="shared" si="5"/>
        <v>22589</v>
      </c>
      <c r="J354" s="1249">
        <f>みずほ!J354</f>
        <v>456671</v>
      </c>
      <c r="K354" s="1249">
        <f>UFJ!I354</f>
        <v>0</v>
      </c>
      <c r="L354" s="1249">
        <f>paypay!H354</f>
        <v>11409</v>
      </c>
      <c r="M354" s="1249">
        <f>楽天!J354</f>
        <v>2086</v>
      </c>
      <c r="N354" s="1620">
        <f t="shared" si="3"/>
        <v>492755</v>
      </c>
      <c r="O354" s="1272"/>
    </row>
    <row r="355" spans="1:15" ht="14">
      <c r="A355" s="1231"/>
      <c r="B355" s="1244">
        <v>46099</v>
      </c>
      <c r="C355" s="1248"/>
      <c r="D355" s="1248"/>
      <c r="E355" s="1618"/>
      <c r="F355" s="1618"/>
      <c r="G355" s="1618"/>
      <c r="H355" s="1619">
        <f t="shared" si="4"/>
        <v>0</v>
      </c>
      <c r="I355" s="1249">
        <f t="shared" si="5"/>
        <v>22589</v>
      </c>
      <c r="J355" s="1249">
        <f>みずほ!J355</f>
        <v>456671</v>
      </c>
      <c r="K355" s="1249">
        <f>UFJ!I355</f>
        <v>0</v>
      </c>
      <c r="L355" s="1249">
        <f>paypay!H355</f>
        <v>11409</v>
      </c>
      <c r="M355" s="1249">
        <f>楽天!J355</f>
        <v>2086</v>
      </c>
      <c r="N355" s="1620">
        <f t="shared" si="3"/>
        <v>492755</v>
      </c>
      <c r="O355" s="1272"/>
    </row>
    <row r="356" spans="1:15" ht="14">
      <c r="A356" s="1231"/>
      <c r="B356" s="1244">
        <v>46100</v>
      </c>
      <c r="C356" s="1248"/>
      <c r="D356" s="1248"/>
      <c r="E356" s="1618"/>
      <c r="F356" s="1618"/>
      <c r="G356" s="1618"/>
      <c r="H356" s="1619">
        <f t="shared" si="4"/>
        <v>0</v>
      </c>
      <c r="I356" s="1249">
        <f t="shared" si="5"/>
        <v>22589</v>
      </c>
      <c r="J356" s="1249">
        <f>みずほ!J356</f>
        <v>456671</v>
      </c>
      <c r="K356" s="1249">
        <f>UFJ!I356</f>
        <v>0</v>
      </c>
      <c r="L356" s="1249">
        <f>paypay!H356</f>
        <v>9890</v>
      </c>
      <c r="M356" s="1249">
        <f>楽天!J356</f>
        <v>2086</v>
      </c>
      <c r="N356" s="1620">
        <f t="shared" si="3"/>
        <v>491236</v>
      </c>
      <c r="O356" s="1272"/>
    </row>
    <row r="357" spans="1:15" ht="14">
      <c r="A357" s="1231"/>
      <c r="B357" s="1244">
        <v>46101</v>
      </c>
      <c r="C357" s="1248"/>
      <c r="D357" s="1248"/>
      <c r="E357" s="1618"/>
      <c r="F357" s="1618"/>
      <c r="G357" s="1618"/>
      <c r="H357" s="1619">
        <f t="shared" si="4"/>
        <v>0</v>
      </c>
      <c r="I357" s="1249">
        <f t="shared" si="5"/>
        <v>22589</v>
      </c>
      <c r="J357" s="1249">
        <f>みずほ!J357</f>
        <v>456671</v>
      </c>
      <c r="K357" s="1249">
        <f>UFJ!I357</f>
        <v>0</v>
      </c>
      <c r="L357" s="1249">
        <f>paypay!H357</f>
        <v>9890</v>
      </c>
      <c r="M357" s="1249">
        <f>楽天!J357</f>
        <v>2086</v>
      </c>
      <c r="N357" s="1620">
        <f t="shared" si="3"/>
        <v>491236</v>
      </c>
      <c r="O357" s="1272"/>
    </row>
    <row r="358" spans="1:15" ht="14">
      <c r="A358" s="1231"/>
      <c r="B358" s="1244">
        <v>46102</v>
      </c>
      <c r="C358" s="1248"/>
      <c r="D358" s="1248"/>
      <c r="E358" s="1618"/>
      <c r="F358" s="1618"/>
      <c r="G358" s="1618"/>
      <c r="H358" s="1619">
        <f t="shared" si="4"/>
        <v>0</v>
      </c>
      <c r="I358" s="1249">
        <f t="shared" si="5"/>
        <v>22589</v>
      </c>
      <c r="J358" s="1249">
        <f>みずほ!J358</f>
        <v>456671</v>
      </c>
      <c r="K358" s="1249">
        <f>UFJ!I358</f>
        <v>0</v>
      </c>
      <c r="L358" s="1249">
        <f>paypay!H358</f>
        <v>9890</v>
      </c>
      <c r="M358" s="1249">
        <f>楽天!J358</f>
        <v>2086</v>
      </c>
      <c r="N358" s="1620">
        <f t="shared" si="3"/>
        <v>491236</v>
      </c>
      <c r="O358" s="1272"/>
    </row>
    <row r="359" spans="1:15" ht="14">
      <c r="A359" s="1231"/>
      <c r="B359" s="1244">
        <v>46103</v>
      </c>
      <c r="C359" s="1248"/>
      <c r="D359" s="1248"/>
      <c r="E359" s="1618"/>
      <c r="F359" s="1618"/>
      <c r="G359" s="1618"/>
      <c r="H359" s="1619">
        <f t="shared" si="4"/>
        <v>0</v>
      </c>
      <c r="I359" s="1249">
        <f t="shared" si="5"/>
        <v>22589</v>
      </c>
      <c r="J359" s="1249">
        <f>みずほ!J359</f>
        <v>456671</v>
      </c>
      <c r="K359" s="1249">
        <f>UFJ!I359</f>
        <v>0</v>
      </c>
      <c r="L359" s="1249">
        <f>paypay!H359</f>
        <v>9890</v>
      </c>
      <c r="M359" s="1249">
        <f>楽天!J359</f>
        <v>2086</v>
      </c>
      <c r="N359" s="1620">
        <f t="shared" si="3"/>
        <v>491236</v>
      </c>
      <c r="O359" s="1272"/>
    </row>
    <row r="360" spans="1:15" ht="14">
      <c r="A360" s="1231"/>
      <c r="B360" s="1244">
        <v>46104</v>
      </c>
      <c r="C360" s="1248"/>
      <c r="D360" s="1248">
        <v>-16252</v>
      </c>
      <c r="E360" s="1618"/>
      <c r="F360" s="1618"/>
      <c r="G360" s="1618"/>
      <c r="H360" s="1619">
        <f t="shared" si="4"/>
        <v>-16252</v>
      </c>
      <c r="I360" s="1249">
        <f t="shared" si="5"/>
        <v>6337</v>
      </c>
      <c r="J360" s="1249">
        <f>みずほ!J360</f>
        <v>456671</v>
      </c>
      <c r="K360" s="1249">
        <f>UFJ!I360</f>
        <v>0</v>
      </c>
      <c r="L360" s="1249">
        <f>paypay!H360</f>
        <v>8890</v>
      </c>
      <c r="M360" s="1249">
        <f>楽天!J360</f>
        <v>2086</v>
      </c>
      <c r="N360" s="1620">
        <f t="shared" si="3"/>
        <v>473984</v>
      </c>
      <c r="O360" s="1272"/>
    </row>
    <row r="361" spans="1:15" ht="14">
      <c r="A361" s="1231"/>
      <c r="B361" s="1244">
        <v>46105</v>
      </c>
      <c r="C361" s="1248"/>
      <c r="D361" s="1248"/>
      <c r="E361" s="1618"/>
      <c r="F361" s="1618"/>
      <c r="G361" s="1618">
        <v>250000</v>
      </c>
      <c r="H361" s="1619">
        <f t="shared" si="4"/>
        <v>250000</v>
      </c>
      <c r="I361" s="1249">
        <f t="shared" si="5"/>
        <v>256337</v>
      </c>
      <c r="J361" s="1249">
        <f>みずほ!J361</f>
        <v>206671</v>
      </c>
      <c r="K361" s="1249">
        <f>UFJ!I361</f>
        <v>0</v>
      </c>
      <c r="L361" s="1249">
        <f>paypay!H361</f>
        <v>8530</v>
      </c>
      <c r="M361" s="1249">
        <f>楽天!J361</f>
        <v>460109</v>
      </c>
      <c r="N361" s="1620">
        <f t="shared" si="3"/>
        <v>931647</v>
      </c>
      <c r="O361" s="1272"/>
    </row>
    <row r="362" spans="1:15" ht="14">
      <c r="A362" s="1231"/>
      <c r="B362" s="1244">
        <v>46106</v>
      </c>
      <c r="C362" s="1248"/>
      <c r="D362" s="1248"/>
      <c r="E362" s="1618"/>
      <c r="F362" s="1618"/>
      <c r="G362" s="1618">
        <v>435000</v>
      </c>
      <c r="H362" s="1619">
        <f t="shared" si="4"/>
        <v>435000</v>
      </c>
      <c r="I362" s="1249">
        <f t="shared" si="5"/>
        <v>691337</v>
      </c>
      <c r="J362" s="1249">
        <f>みずほ!J362</f>
        <v>206671</v>
      </c>
      <c r="K362" s="1249">
        <f>UFJ!I362</f>
        <v>0</v>
      </c>
      <c r="L362" s="1249">
        <f>paypay!H362</f>
        <v>14030</v>
      </c>
      <c r="M362" s="1249">
        <f>楽天!J362</f>
        <v>24964</v>
      </c>
      <c r="N362" s="1620">
        <f t="shared" si="3"/>
        <v>937002</v>
      </c>
      <c r="O362" s="1272"/>
    </row>
    <row r="363" spans="1:15" ht="14">
      <c r="A363" s="1231"/>
      <c r="B363" s="1244">
        <v>46107</v>
      </c>
      <c r="C363" s="1248"/>
      <c r="D363" s="1248"/>
      <c r="E363" s="1618"/>
      <c r="F363" s="1618"/>
      <c r="G363" s="1618"/>
      <c r="H363" s="1619">
        <f t="shared" si="4"/>
        <v>0</v>
      </c>
      <c r="I363" s="1249">
        <f t="shared" si="5"/>
        <v>691337</v>
      </c>
      <c r="J363" s="1249">
        <f>みずほ!J363</f>
        <v>160671</v>
      </c>
      <c r="K363" s="1249">
        <f>UFJ!I363</f>
        <v>0</v>
      </c>
      <c r="L363" s="1249">
        <f>paypay!H363</f>
        <v>14030</v>
      </c>
      <c r="M363" s="1249">
        <f>楽天!J363</f>
        <v>24964</v>
      </c>
      <c r="N363" s="1620">
        <f t="shared" si="3"/>
        <v>891002</v>
      </c>
      <c r="O363" s="1272"/>
    </row>
    <row r="364" spans="1:15" ht="14">
      <c r="A364" s="1231"/>
      <c r="B364" s="1244">
        <v>46108</v>
      </c>
      <c r="C364" s="1248"/>
      <c r="D364" s="1621">
        <v>-580495</v>
      </c>
      <c r="E364" s="1618"/>
      <c r="F364" s="1618"/>
      <c r="G364" s="1618"/>
      <c r="H364" s="1619">
        <f t="shared" si="4"/>
        <v>-580495</v>
      </c>
      <c r="I364" s="1249">
        <f t="shared" si="5"/>
        <v>110842</v>
      </c>
      <c r="J364" s="1249">
        <f>みずほ!J364</f>
        <v>30684</v>
      </c>
      <c r="K364" s="1249">
        <f>UFJ!I364</f>
        <v>0</v>
      </c>
      <c r="L364" s="1249">
        <f>paypay!H364</f>
        <v>4030</v>
      </c>
      <c r="M364" s="1249">
        <f>楽天!J364</f>
        <v>24964</v>
      </c>
      <c r="N364" s="1620">
        <f t="shared" si="3"/>
        <v>170520</v>
      </c>
      <c r="O364" s="1272"/>
    </row>
    <row r="365" spans="1:15" ht="14">
      <c r="A365" s="1231"/>
      <c r="B365" s="1244">
        <v>46109</v>
      </c>
      <c r="C365" s="1248"/>
      <c r="D365" s="1248"/>
      <c r="E365" s="1618"/>
      <c r="F365" s="1618"/>
      <c r="G365" s="1618"/>
      <c r="H365" s="1619">
        <f t="shared" si="4"/>
        <v>0</v>
      </c>
      <c r="I365" s="1249">
        <f t="shared" si="5"/>
        <v>110842</v>
      </c>
      <c r="J365" s="1249">
        <f>みずほ!J365</f>
        <v>30684</v>
      </c>
      <c r="K365" s="1249">
        <f>UFJ!I365</f>
        <v>0</v>
      </c>
      <c r="L365" s="1249">
        <f>paypay!H365</f>
        <v>4030</v>
      </c>
      <c r="M365" s="1249">
        <f>楽天!J365</f>
        <v>24964</v>
      </c>
      <c r="N365" s="1620">
        <f t="shared" si="3"/>
        <v>170520</v>
      </c>
      <c r="O365" s="1272"/>
    </row>
    <row r="366" spans="1:15" ht="14">
      <c r="A366" s="1231"/>
      <c r="B366" s="1244">
        <v>46110</v>
      </c>
      <c r="C366" s="1248"/>
      <c r="D366" s="1248"/>
      <c r="E366" s="1618"/>
      <c r="F366" s="1618"/>
      <c r="G366" s="1618"/>
      <c r="H366" s="1619">
        <f t="shared" si="4"/>
        <v>0</v>
      </c>
      <c r="I366" s="1249">
        <f t="shared" si="5"/>
        <v>110842</v>
      </c>
      <c r="J366" s="1249">
        <f>みずほ!J366</f>
        <v>30684</v>
      </c>
      <c r="K366" s="1249">
        <f>UFJ!I366</f>
        <v>0</v>
      </c>
      <c r="L366" s="1249">
        <f>paypay!H366</f>
        <v>4030</v>
      </c>
      <c r="M366" s="1249">
        <f>楽天!J366</f>
        <v>24964</v>
      </c>
      <c r="N366" s="1620">
        <f t="shared" si="3"/>
        <v>170520</v>
      </c>
      <c r="O366" s="1272"/>
    </row>
    <row r="367" spans="1:15" ht="14">
      <c r="A367" s="1231"/>
      <c r="B367" s="1244">
        <v>46111</v>
      </c>
      <c r="C367" s="1248"/>
      <c r="D367" s="1248"/>
      <c r="E367" s="1618"/>
      <c r="F367" s="1618"/>
      <c r="G367" s="1618"/>
      <c r="H367" s="1619">
        <f t="shared" si="4"/>
        <v>0</v>
      </c>
      <c r="I367" s="1249">
        <f t="shared" si="5"/>
        <v>110842</v>
      </c>
      <c r="J367" s="1249">
        <f>みずほ!J367</f>
        <v>30684</v>
      </c>
      <c r="K367" s="1249">
        <f>UFJ!I367</f>
        <v>0</v>
      </c>
      <c r="L367" s="1249">
        <f>paypay!H367</f>
        <v>2980</v>
      </c>
      <c r="M367" s="1249">
        <f>楽天!J367</f>
        <v>24964</v>
      </c>
      <c r="N367" s="1620">
        <f t="shared" si="3"/>
        <v>169470</v>
      </c>
      <c r="O367" s="1272"/>
    </row>
    <row r="368" spans="1:15" ht="14">
      <c r="A368" s="1231"/>
      <c r="B368" s="1259">
        <v>46112</v>
      </c>
      <c r="C368" s="1263"/>
      <c r="D368" s="1263"/>
      <c r="E368" s="1622"/>
      <c r="F368" s="1622"/>
      <c r="G368" s="1622"/>
      <c r="H368" s="1623">
        <f t="shared" si="4"/>
        <v>0</v>
      </c>
      <c r="I368" s="1264">
        <f t="shared" si="5"/>
        <v>110842</v>
      </c>
      <c r="J368" s="1264">
        <f>みずほ!J368</f>
        <v>30684</v>
      </c>
      <c r="K368" s="1264">
        <f>UFJ!I368</f>
        <v>0</v>
      </c>
      <c r="L368" s="1264">
        <f>paypay!H368</f>
        <v>2980</v>
      </c>
      <c r="M368" s="1264">
        <f>楽天!J368</f>
        <v>24976</v>
      </c>
      <c r="N368" s="1624">
        <f t="shared" si="3"/>
        <v>169482</v>
      </c>
      <c r="O368" s="1272"/>
    </row>
    <row r="369" spans="1:15" ht="14">
      <c r="A369" s="1231"/>
      <c r="B369" s="1244">
        <v>46113</v>
      </c>
      <c r="C369" s="1248"/>
      <c r="D369" s="1248"/>
      <c r="E369" s="1618"/>
      <c r="F369" s="1618"/>
      <c r="G369" s="1618"/>
      <c r="H369" s="1619">
        <f t="shared" si="4"/>
        <v>0</v>
      </c>
      <c r="I369" s="1249">
        <f t="shared" si="5"/>
        <v>110842</v>
      </c>
      <c r="J369" s="1249">
        <f>みずほ!J369</f>
        <v>30684</v>
      </c>
      <c r="K369" s="1249">
        <f>UFJ!I369</f>
        <v>0</v>
      </c>
      <c r="L369" s="1249">
        <f>paypay!H369</f>
        <v>2980</v>
      </c>
      <c r="M369" s="1249">
        <f>楽天!J369</f>
        <v>24976</v>
      </c>
      <c r="N369" s="1620">
        <f t="shared" si="3"/>
        <v>169482</v>
      </c>
      <c r="O369" s="1272"/>
    </row>
    <row r="370" spans="1:15" ht="14">
      <c r="A370" s="1231"/>
      <c r="B370" s="1244">
        <v>46114</v>
      </c>
      <c r="C370" s="1248"/>
      <c r="D370" s="1248"/>
      <c r="E370" s="1618"/>
      <c r="F370" s="1618"/>
      <c r="G370" s="1618"/>
      <c r="H370" s="1619">
        <f t="shared" si="4"/>
        <v>0</v>
      </c>
      <c r="I370" s="1249">
        <f t="shared" si="5"/>
        <v>110842</v>
      </c>
      <c r="J370" s="1249">
        <f>みずほ!J370</f>
        <v>30684</v>
      </c>
      <c r="K370" s="1249">
        <f>UFJ!I370</f>
        <v>0</v>
      </c>
      <c r="L370" s="1249">
        <f>paypay!H370</f>
        <v>2660</v>
      </c>
      <c r="M370" s="1249">
        <f>楽天!J370</f>
        <v>24976</v>
      </c>
      <c r="N370" s="1620">
        <f t="shared" si="3"/>
        <v>169162</v>
      </c>
      <c r="O370" s="1272"/>
    </row>
    <row r="371" spans="1:15" ht="14">
      <c r="A371" s="1231"/>
      <c r="B371" s="1244">
        <v>46115</v>
      </c>
      <c r="C371" s="1248"/>
      <c r="D371" s="1248"/>
      <c r="E371" s="1618"/>
      <c r="F371" s="1618"/>
      <c r="G371" s="1618"/>
      <c r="H371" s="1619">
        <f t="shared" si="4"/>
        <v>0</v>
      </c>
      <c r="I371" s="1249">
        <f t="shared" si="5"/>
        <v>110842</v>
      </c>
      <c r="J371" s="1249">
        <f>みずほ!J371</f>
        <v>30684</v>
      </c>
      <c r="K371" s="1249">
        <f>UFJ!I371</f>
        <v>0</v>
      </c>
      <c r="L371" s="1249">
        <f>paypay!H371</f>
        <v>2460</v>
      </c>
      <c r="M371" s="1249">
        <f>楽天!J371</f>
        <v>24976</v>
      </c>
      <c r="N371" s="1620">
        <f t="shared" si="3"/>
        <v>168962</v>
      </c>
      <c r="O371" s="1272"/>
    </row>
    <row r="372" spans="1:15" ht="14">
      <c r="A372" s="1231"/>
      <c r="B372" s="1244">
        <v>46116</v>
      </c>
      <c r="C372" s="1248"/>
      <c r="D372" s="1248"/>
      <c r="E372" s="1618"/>
      <c r="F372" s="1618"/>
      <c r="G372" s="1618"/>
      <c r="H372" s="1619">
        <f t="shared" si="4"/>
        <v>0</v>
      </c>
      <c r="I372" s="1249">
        <f t="shared" si="5"/>
        <v>110842</v>
      </c>
      <c r="J372" s="1249">
        <f>みずほ!J372</f>
        <v>30684</v>
      </c>
      <c r="K372" s="1249">
        <f>UFJ!I372</f>
        <v>0</v>
      </c>
      <c r="L372" s="1249">
        <f>paypay!H372</f>
        <v>3020</v>
      </c>
      <c r="M372" s="1249">
        <f>楽天!J372</f>
        <v>24976</v>
      </c>
      <c r="N372" s="1620">
        <f t="shared" si="3"/>
        <v>169522</v>
      </c>
      <c r="O372" s="1272"/>
    </row>
    <row r="373" spans="1:15" ht="14">
      <c r="A373" s="1231"/>
      <c r="B373" s="1244">
        <v>46117</v>
      </c>
      <c r="C373" s="1248"/>
      <c r="D373" s="1248"/>
      <c r="E373" s="1618"/>
      <c r="F373" s="1618"/>
      <c r="G373" s="1618"/>
      <c r="H373" s="1619">
        <f t="shared" si="4"/>
        <v>0</v>
      </c>
      <c r="I373" s="1249">
        <f t="shared" si="5"/>
        <v>110842</v>
      </c>
      <c r="J373" s="1249">
        <f>みずほ!J373</f>
        <v>30684</v>
      </c>
      <c r="K373" s="1249">
        <f>UFJ!I373</f>
        <v>0</v>
      </c>
      <c r="L373" s="1249">
        <f>paypay!H373</f>
        <v>3020</v>
      </c>
      <c r="M373" s="1249">
        <f>楽天!J373</f>
        <v>24976</v>
      </c>
      <c r="N373" s="1620">
        <f t="shared" si="3"/>
        <v>169522</v>
      </c>
      <c r="O373" s="1272"/>
    </row>
    <row r="374" spans="1:15" ht="14">
      <c r="A374" s="1231"/>
      <c r="B374" s="1244">
        <v>46118</v>
      </c>
      <c r="C374" s="1248"/>
      <c r="D374" s="1248"/>
      <c r="E374" s="1618">
        <v>6363</v>
      </c>
      <c r="F374" s="1618"/>
      <c r="G374" s="1618"/>
      <c r="H374" s="1619">
        <f t="shared" si="4"/>
        <v>6363</v>
      </c>
      <c r="I374" s="1249">
        <f t="shared" si="5"/>
        <v>117205</v>
      </c>
      <c r="J374" s="1249">
        <f>みずほ!J374</f>
        <v>30684</v>
      </c>
      <c r="K374" s="1249">
        <f>UFJ!I374</f>
        <v>0</v>
      </c>
      <c r="L374" s="1249">
        <f>paypay!H374</f>
        <v>3020</v>
      </c>
      <c r="M374" s="1249">
        <f>楽天!J374</f>
        <v>10726</v>
      </c>
      <c r="N374" s="1620">
        <f t="shared" si="3"/>
        <v>161635</v>
      </c>
      <c r="O374" s="1272"/>
    </row>
    <row r="375" spans="1:15" ht="14">
      <c r="A375" s="1231"/>
      <c r="B375" s="1244">
        <v>46119</v>
      </c>
      <c r="C375" s="1248">
        <v>-100000</v>
      </c>
      <c r="D375" s="1248"/>
      <c r="E375" s="1618"/>
      <c r="F375" s="1618">
        <v>30000</v>
      </c>
      <c r="G375" s="1618"/>
      <c r="H375" s="1619">
        <f t="shared" si="4"/>
        <v>-70000</v>
      </c>
      <c r="I375" s="1249">
        <f t="shared" si="5"/>
        <v>47205</v>
      </c>
      <c r="J375" s="1249">
        <f>みずほ!J375</f>
        <v>30684</v>
      </c>
      <c r="K375" s="1249">
        <f>UFJ!I375</f>
        <v>0</v>
      </c>
      <c r="L375" s="1249">
        <f>paypay!H375</f>
        <v>1780</v>
      </c>
      <c r="M375" s="1249">
        <f>楽天!J375</f>
        <v>25476</v>
      </c>
      <c r="N375" s="1620">
        <f t="shared" si="3"/>
        <v>105145</v>
      </c>
      <c r="O375" s="1272"/>
    </row>
    <row r="376" spans="1:15" ht="14">
      <c r="A376" s="1231"/>
      <c r="B376" s="1244">
        <v>46120</v>
      </c>
      <c r="C376" s="1248"/>
      <c r="D376" s="1248"/>
      <c r="E376" s="1618"/>
      <c r="F376" s="1618"/>
      <c r="G376" s="1618"/>
      <c r="H376" s="1619">
        <f t="shared" si="4"/>
        <v>0</v>
      </c>
      <c r="I376" s="1249">
        <f t="shared" si="5"/>
        <v>47205</v>
      </c>
      <c r="J376" s="1249">
        <f>みずほ!J376</f>
        <v>30684</v>
      </c>
      <c r="K376" s="1249">
        <f>UFJ!I376</f>
        <v>0</v>
      </c>
      <c r="L376" s="1249">
        <f>paypay!H376</f>
        <v>930</v>
      </c>
      <c r="M376" s="1249">
        <f>楽天!J376</f>
        <v>25476</v>
      </c>
      <c r="N376" s="1620">
        <f t="shared" si="3"/>
        <v>104295</v>
      </c>
      <c r="O376" s="1272"/>
    </row>
    <row r="377" spans="1:15" ht="14">
      <c r="A377" s="1231"/>
      <c r="B377" s="1244">
        <v>46121</v>
      </c>
      <c r="C377" s="1248"/>
      <c r="D377" s="1248"/>
      <c r="E377" s="1618"/>
      <c r="F377" s="1618"/>
      <c r="G377" s="1618"/>
      <c r="H377" s="1619">
        <f t="shared" si="4"/>
        <v>0</v>
      </c>
      <c r="I377" s="1249">
        <f t="shared" si="5"/>
        <v>47205</v>
      </c>
      <c r="J377" s="1249">
        <f>みずほ!J377</f>
        <v>30684</v>
      </c>
      <c r="K377" s="1249">
        <f>UFJ!I377</f>
        <v>0</v>
      </c>
      <c r="L377" s="1249">
        <f>paypay!H377</f>
        <v>30</v>
      </c>
      <c r="M377" s="1249">
        <f>楽天!J377</f>
        <v>25476</v>
      </c>
      <c r="N377" s="1620">
        <f t="shared" si="3"/>
        <v>103395</v>
      </c>
      <c r="O377" s="1272"/>
    </row>
    <row r="378" spans="1:15" ht="14">
      <c r="A378" s="1231"/>
      <c r="B378" s="1244">
        <v>46122</v>
      </c>
      <c r="C378" s="1248"/>
      <c r="D378" s="1248"/>
      <c r="E378" s="1618"/>
      <c r="F378" s="1618"/>
      <c r="G378" s="1618"/>
      <c r="H378" s="1619">
        <f t="shared" si="4"/>
        <v>0</v>
      </c>
      <c r="I378" s="1249">
        <f t="shared" si="5"/>
        <v>47205</v>
      </c>
      <c r="J378" s="1249">
        <f>みずほ!J378</f>
        <v>30684</v>
      </c>
      <c r="K378" s="1249">
        <f>UFJ!I378</f>
        <v>0</v>
      </c>
      <c r="L378" s="1249">
        <f>paypay!H378</f>
        <v>30</v>
      </c>
      <c r="M378" s="1249">
        <f>楽天!J378</f>
        <v>25476</v>
      </c>
      <c r="N378" s="1620">
        <f t="shared" si="3"/>
        <v>103395</v>
      </c>
      <c r="O378" s="1272"/>
    </row>
    <row r="379" spans="1:15" ht="14">
      <c r="A379" s="1231"/>
      <c r="B379" s="1244">
        <v>46123</v>
      </c>
      <c r="C379" s="1248"/>
      <c r="D379" s="1248"/>
      <c r="E379" s="1618"/>
      <c r="F379" s="1618"/>
      <c r="G379" s="1618"/>
      <c r="H379" s="1619">
        <f t="shared" si="4"/>
        <v>0</v>
      </c>
      <c r="I379" s="1249">
        <f t="shared" si="5"/>
        <v>47205</v>
      </c>
      <c r="J379" s="1249">
        <f>みずほ!J379</f>
        <v>30684</v>
      </c>
      <c r="K379" s="1249">
        <f>UFJ!I379</f>
        <v>0</v>
      </c>
      <c r="L379" s="1249">
        <f>paypay!H379</f>
        <v>30</v>
      </c>
      <c r="M379" s="1249">
        <f>楽天!J379</f>
        <v>25476</v>
      </c>
      <c r="N379" s="1620">
        <f t="shared" si="3"/>
        <v>103395</v>
      </c>
      <c r="O379" s="1272"/>
    </row>
    <row r="380" spans="1:15" ht="14">
      <c r="A380" s="1231"/>
      <c r="B380" s="1244">
        <v>46124</v>
      </c>
      <c r="C380" s="1248"/>
      <c r="D380" s="1248"/>
      <c r="E380" s="1618"/>
      <c r="F380" s="1618"/>
      <c r="G380" s="1618"/>
      <c r="H380" s="1619">
        <f t="shared" si="4"/>
        <v>0</v>
      </c>
      <c r="I380" s="1249">
        <f t="shared" si="5"/>
        <v>47205</v>
      </c>
      <c r="J380" s="1249">
        <f>みずほ!J380</f>
        <v>30684</v>
      </c>
      <c r="K380" s="1249">
        <f>UFJ!I380</f>
        <v>0</v>
      </c>
      <c r="L380" s="1249">
        <f>paypay!H380</f>
        <v>3830</v>
      </c>
      <c r="M380" s="1249">
        <f>楽天!J380</f>
        <v>25476</v>
      </c>
      <c r="N380" s="1620">
        <f t="shared" si="3"/>
        <v>107195</v>
      </c>
      <c r="O380" s="1272"/>
    </row>
    <row r="381" spans="1:15" ht="14">
      <c r="A381" s="1231"/>
      <c r="B381" s="1244">
        <v>46125</v>
      </c>
      <c r="C381" s="1248"/>
      <c r="D381" s="1248"/>
      <c r="E381" s="1618"/>
      <c r="F381" s="1618"/>
      <c r="G381" s="1618"/>
      <c r="H381" s="1619">
        <f t="shared" si="4"/>
        <v>0</v>
      </c>
      <c r="I381" s="1249">
        <f t="shared" si="5"/>
        <v>47205</v>
      </c>
      <c r="J381" s="1249">
        <f>みずほ!J381</f>
        <v>30684</v>
      </c>
      <c r="K381" s="1249">
        <f>UFJ!I381</f>
        <v>0</v>
      </c>
      <c r="L381" s="1249">
        <f>paypay!H381</f>
        <v>3830</v>
      </c>
      <c r="M381" s="1249">
        <f>楽天!J381</f>
        <v>25476</v>
      </c>
      <c r="N381" s="1620">
        <f t="shared" si="3"/>
        <v>107195</v>
      </c>
      <c r="O381" s="1272"/>
    </row>
    <row r="382" spans="1:15" ht="14">
      <c r="A382" s="1231"/>
      <c r="B382" s="1244">
        <v>46126</v>
      </c>
      <c r="C382" s="1248"/>
      <c r="D382" s="1248"/>
      <c r="E382" s="1618"/>
      <c r="F382" s="1618"/>
      <c r="G382" s="1618"/>
      <c r="H382" s="1619">
        <f t="shared" si="4"/>
        <v>0</v>
      </c>
      <c r="I382" s="1249">
        <f t="shared" si="5"/>
        <v>47205</v>
      </c>
      <c r="J382" s="1249">
        <f>みずほ!J382</f>
        <v>30684</v>
      </c>
      <c r="K382" s="1249">
        <f>UFJ!I382</f>
        <v>0</v>
      </c>
      <c r="L382" s="1249">
        <f>paypay!H382</f>
        <v>5530</v>
      </c>
      <c r="M382" s="1249">
        <f>楽天!J382</f>
        <v>25476</v>
      </c>
      <c r="N382" s="1620">
        <f t="shared" si="3"/>
        <v>108895</v>
      </c>
      <c r="O382" s="1272"/>
    </row>
    <row r="383" spans="1:15" ht="14">
      <c r="A383" s="1231"/>
      <c r="B383" s="1244">
        <v>46127</v>
      </c>
      <c r="C383" s="1248">
        <v>-600000</v>
      </c>
      <c r="D383" s="1248"/>
      <c r="E383" s="1618"/>
      <c r="F383" s="1618"/>
      <c r="G383" s="1618">
        <v>569000</v>
      </c>
      <c r="H383" s="1619">
        <f t="shared" si="4"/>
        <v>-31000</v>
      </c>
      <c r="I383" s="1249">
        <f t="shared" si="5"/>
        <v>16205</v>
      </c>
      <c r="J383" s="1249">
        <f>みずほ!J383</f>
        <v>335</v>
      </c>
      <c r="K383" s="1249">
        <f>UFJ!I383</f>
        <v>0</v>
      </c>
      <c r="L383" s="1249">
        <f>paypay!H383</f>
        <v>4530</v>
      </c>
      <c r="M383" s="1249">
        <f>楽天!J383</f>
        <v>28156</v>
      </c>
      <c r="N383" s="1620">
        <f t="shared" si="3"/>
        <v>49226</v>
      </c>
      <c r="O383" s="1272"/>
    </row>
    <row r="384" spans="1:15" ht="14">
      <c r="A384" s="1231"/>
      <c r="B384" s="1244">
        <v>46128</v>
      </c>
      <c r="C384" s="1248"/>
      <c r="D384" s="1248"/>
      <c r="E384" s="1618"/>
      <c r="F384" s="1618"/>
      <c r="G384" s="1618"/>
      <c r="H384" s="1619">
        <f t="shared" si="4"/>
        <v>0</v>
      </c>
      <c r="I384" s="1249">
        <f t="shared" si="5"/>
        <v>16205</v>
      </c>
      <c r="J384" s="1249">
        <f>みずほ!J384</f>
        <v>335</v>
      </c>
      <c r="K384" s="1249">
        <f>UFJ!I384</f>
        <v>0</v>
      </c>
      <c r="L384" s="1249">
        <f>paypay!H384</f>
        <v>4230</v>
      </c>
      <c r="M384" s="1249">
        <f>楽天!J384</f>
        <v>28156</v>
      </c>
      <c r="N384" s="1620">
        <f t="shared" si="3"/>
        <v>48926</v>
      </c>
      <c r="O384" s="1272"/>
    </row>
    <row r="385" spans="1:15" ht="14">
      <c r="A385" s="1231"/>
      <c r="B385" s="1244">
        <v>46129</v>
      </c>
      <c r="C385" s="1248"/>
      <c r="D385" s="1248"/>
      <c r="E385" s="1618"/>
      <c r="F385" s="1618"/>
      <c r="G385" s="1618"/>
      <c r="H385" s="1619">
        <f t="shared" si="4"/>
        <v>0</v>
      </c>
      <c r="I385" s="1249">
        <f t="shared" si="5"/>
        <v>16205</v>
      </c>
      <c r="J385" s="1249">
        <f>みずほ!J385</f>
        <v>335</v>
      </c>
      <c r="K385" s="1249">
        <f>UFJ!I385</f>
        <v>0</v>
      </c>
      <c r="L385" s="1249">
        <f>paypay!H385</f>
        <v>4230</v>
      </c>
      <c r="M385" s="1249">
        <f>楽天!J385</f>
        <v>28156</v>
      </c>
      <c r="N385" s="1620">
        <f t="shared" si="3"/>
        <v>48926</v>
      </c>
      <c r="O385" s="1272"/>
    </row>
    <row r="386" spans="1:15" ht="14">
      <c r="A386" s="1231"/>
      <c r="B386" s="1244">
        <v>46130</v>
      </c>
      <c r="C386" s="1248"/>
      <c r="D386" s="1248"/>
      <c r="E386" s="1618"/>
      <c r="F386" s="1618"/>
      <c r="G386" s="1618"/>
      <c r="H386" s="1619">
        <f t="shared" si="4"/>
        <v>0</v>
      </c>
      <c r="I386" s="1249">
        <f t="shared" si="5"/>
        <v>16205</v>
      </c>
      <c r="J386" s="1249">
        <f>みずほ!J386</f>
        <v>335</v>
      </c>
      <c r="K386" s="1249">
        <f>UFJ!I386</f>
        <v>0</v>
      </c>
      <c r="L386" s="1249">
        <f>paypay!H386</f>
        <v>875</v>
      </c>
      <c r="M386" s="1249">
        <f>楽天!J386</f>
        <v>28156</v>
      </c>
      <c r="N386" s="1620">
        <f t="shared" si="3"/>
        <v>45571</v>
      </c>
      <c r="O386" s="1272"/>
    </row>
    <row r="387" spans="1:15" ht="14">
      <c r="A387" s="1231"/>
      <c r="B387" s="1244">
        <v>46131</v>
      </c>
      <c r="C387" s="1248"/>
      <c r="D387" s="1248"/>
      <c r="E387" s="1618"/>
      <c r="F387" s="1618"/>
      <c r="G387" s="1618"/>
      <c r="H387" s="1619">
        <f t="shared" si="4"/>
        <v>0</v>
      </c>
      <c r="I387" s="1249">
        <f t="shared" si="5"/>
        <v>16205</v>
      </c>
      <c r="J387" s="1249">
        <f>みずほ!J387</f>
        <v>335</v>
      </c>
      <c r="K387" s="1249">
        <f>UFJ!I387</f>
        <v>0</v>
      </c>
      <c r="L387" s="1249">
        <f>paypay!H387</f>
        <v>875</v>
      </c>
      <c r="M387" s="1249">
        <f>楽天!J387</f>
        <v>28156</v>
      </c>
      <c r="N387" s="1620">
        <f t="shared" si="3"/>
        <v>45571</v>
      </c>
      <c r="O387" s="1272"/>
    </row>
    <row r="388" spans="1:15" ht="14">
      <c r="A388" s="1231"/>
      <c r="B388" s="1244">
        <v>46132</v>
      </c>
      <c r="C388" s="1248"/>
      <c r="D388" s="1248"/>
      <c r="E388" s="1618"/>
      <c r="F388" s="1618"/>
      <c r="G388" s="1618"/>
      <c r="H388" s="1619">
        <f t="shared" si="4"/>
        <v>0</v>
      </c>
      <c r="I388" s="1249">
        <f t="shared" si="5"/>
        <v>16205</v>
      </c>
      <c r="J388" s="1249">
        <f>みずほ!J388</f>
        <v>335</v>
      </c>
      <c r="K388" s="1249">
        <f>UFJ!I388</f>
        <v>0</v>
      </c>
      <c r="L388" s="1249">
        <f>paypay!H388</f>
        <v>725</v>
      </c>
      <c r="M388" s="1249">
        <f>楽天!J388</f>
        <v>28156</v>
      </c>
      <c r="N388" s="1620">
        <f t="shared" si="3"/>
        <v>45421</v>
      </c>
      <c r="O388" s="1272"/>
    </row>
    <row r="389" spans="1:15" ht="14">
      <c r="A389" s="1231"/>
      <c r="B389" s="1244">
        <v>46133</v>
      </c>
      <c r="C389" s="1248"/>
      <c r="D389" s="1248"/>
      <c r="E389" s="1618"/>
      <c r="F389" s="1618"/>
      <c r="G389" s="1618"/>
      <c r="H389" s="1619">
        <f t="shared" si="4"/>
        <v>0</v>
      </c>
      <c r="I389" s="1249">
        <f t="shared" si="5"/>
        <v>16205</v>
      </c>
      <c r="J389" s="1249">
        <f>みずほ!J389</f>
        <v>335</v>
      </c>
      <c r="K389" s="1249">
        <f>UFJ!I389</f>
        <v>0</v>
      </c>
      <c r="L389" s="1249">
        <f>paypay!H389</f>
        <v>725</v>
      </c>
      <c r="M389" s="1249">
        <f>楽天!J389</f>
        <v>28156</v>
      </c>
      <c r="N389" s="1620">
        <f t="shared" si="3"/>
        <v>45421</v>
      </c>
      <c r="O389" s="1272"/>
    </row>
    <row r="390" spans="1:15" ht="14">
      <c r="A390" s="1231"/>
      <c r="B390" s="1244">
        <v>46134</v>
      </c>
      <c r="C390" s="1248"/>
      <c r="D390" s="1248"/>
      <c r="E390" s="1618"/>
      <c r="F390" s="1618"/>
      <c r="G390" s="1618"/>
      <c r="H390" s="1619">
        <f t="shared" si="4"/>
        <v>0</v>
      </c>
      <c r="I390" s="1249">
        <f t="shared" si="5"/>
        <v>16205</v>
      </c>
      <c r="J390" s="1249">
        <f>みずほ!J390</f>
        <v>335</v>
      </c>
      <c r="K390" s="1249">
        <f>UFJ!I390</f>
        <v>0</v>
      </c>
      <c r="L390" s="1249">
        <f>paypay!H390</f>
        <v>725</v>
      </c>
      <c r="M390" s="1249">
        <f>楽天!J390</f>
        <v>28156</v>
      </c>
      <c r="N390" s="1620">
        <f t="shared" si="3"/>
        <v>45421</v>
      </c>
      <c r="O390" s="1272"/>
    </row>
    <row r="391" spans="1:15" ht="14">
      <c r="A391" s="1231"/>
      <c r="B391" s="1244">
        <v>46135</v>
      </c>
      <c r="C391" s="1248"/>
      <c r="D391" s="1248"/>
      <c r="E391" s="1618"/>
      <c r="F391" s="1618"/>
      <c r="G391" s="1618"/>
      <c r="H391" s="1619">
        <f t="shared" si="4"/>
        <v>0</v>
      </c>
      <c r="I391" s="1249">
        <f t="shared" si="5"/>
        <v>16205</v>
      </c>
      <c r="J391" s="1249">
        <f>みずほ!J391</f>
        <v>335</v>
      </c>
      <c r="K391" s="1249">
        <f>UFJ!I391</f>
        <v>0</v>
      </c>
      <c r="L391" s="1249">
        <f>paypay!H391</f>
        <v>725</v>
      </c>
      <c r="M391" s="1249">
        <f>楽天!J391</f>
        <v>28156</v>
      </c>
      <c r="N391" s="1620">
        <f t="shared" si="3"/>
        <v>45421</v>
      </c>
      <c r="O391" s="1272"/>
    </row>
    <row r="392" spans="1:15" ht="14">
      <c r="A392" s="1231"/>
      <c r="B392" s="1244">
        <v>46136</v>
      </c>
      <c r="C392" s="1248">
        <v>-160000</v>
      </c>
      <c r="D392" s="1248"/>
      <c r="E392" s="1284">
        <v>590000</v>
      </c>
      <c r="F392" s="1618"/>
      <c r="G392" s="1618">
        <v>20000</v>
      </c>
      <c r="H392" s="1619">
        <f t="shared" si="4"/>
        <v>450000</v>
      </c>
      <c r="I392" s="1249">
        <f t="shared" si="5"/>
        <v>466205</v>
      </c>
      <c r="J392" s="1249">
        <f>みずほ!J392</f>
        <v>155335</v>
      </c>
      <c r="K392" s="1249">
        <f>UFJ!I392</f>
        <v>0</v>
      </c>
      <c r="L392" s="1249">
        <f>paypay!H392</f>
        <v>9825</v>
      </c>
      <c r="M392" s="1249">
        <f>楽天!J392</f>
        <v>8011</v>
      </c>
      <c r="N392" s="1620">
        <f t="shared" si="3"/>
        <v>639376</v>
      </c>
      <c r="O392" s="1272"/>
    </row>
    <row r="393" spans="1:15" ht="14">
      <c r="A393" s="1231"/>
      <c r="B393" s="1244">
        <v>46137</v>
      </c>
      <c r="C393" s="1248"/>
      <c r="D393" s="1248"/>
      <c r="E393" s="1618"/>
      <c r="F393" s="1618"/>
      <c r="G393" s="1618">
        <v>5000</v>
      </c>
      <c r="H393" s="1619">
        <f t="shared" si="4"/>
        <v>5000</v>
      </c>
      <c r="I393" s="1249">
        <f t="shared" si="5"/>
        <v>471205</v>
      </c>
      <c r="J393" s="1249">
        <f>みずほ!J393</f>
        <v>152995</v>
      </c>
      <c r="K393" s="1249">
        <f>UFJ!I393</f>
        <v>0</v>
      </c>
      <c r="L393" s="1249">
        <f>paypay!H393</f>
        <v>7405</v>
      </c>
      <c r="M393" s="1249">
        <f>楽天!J393</f>
        <v>8011</v>
      </c>
      <c r="N393" s="1620">
        <f t="shared" si="3"/>
        <v>639616</v>
      </c>
      <c r="O393" s="1272"/>
    </row>
    <row r="394" spans="1:15" ht="14">
      <c r="A394" s="1231"/>
      <c r="B394" s="1244">
        <v>46138</v>
      </c>
      <c r="C394" s="1248"/>
      <c r="D394" s="1248"/>
      <c r="E394" s="1618"/>
      <c r="F394" s="1618"/>
      <c r="G394" s="1618"/>
      <c r="H394" s="1619">
        <f t="shared" si="4"/>
        <v>0</v>
      </c>
      <c r="I394" s="1249">
        <f t="shared" si="5"/>
        <v>471205</v>
      </c>
      <c r="J394" s="1249">
        <f>みずほ!J394</f>
        <v>129995</v>
      </c>
      <c r="K394" s="1249">
        <f>UFJ!I394</f>
        <v>0</v>
      </c>
      <c r="L394" s="1249">
        <f>paypay!H394</f>
        <v>4728</v>
      </c>
      <c r="M394" s="1249">
        <f>楽天!J394</f>
        <v>8011</v>
      </c>
      <c r="N394" s="1620">
        <f t="shared" si="3"/>
        <v>613939</v>
      </c>
      <c r="O394" s="1272"/>
    </row>
    <row r="395" spans="1:15" ht="14">
      <c r="A395" s="1231"/>
      <c r="B395" s="1244">
        <v>46139</v>
      </c>
      <c r="C395" s="1248"/>
      <c r="D395" s="1621">
        <v>-459296</v>
      </c>
      <c r="E395" s="1618"/>
      <c r="F395" s="1618"/>
      <c r="G395" s="1618"/>
      <c r="H395" s="1619">
        <f t="shared" si="4"/>
        <v>-459296</v>
      </c>
      <c r="I395" s="1249">
        <f t="shared" si="5"/>
        <v>11909</v>
      </c>
      <c r="J395" s="1249">
        <f>みずほ!J395</f>
        <v>8</v>
      </c>
      <c r="K395" s="1249">
        <f>UFJ!I395</f>
        <v>0</v>
      </c>
      <c r="L395" s="1249">
        <f>paypay!H395</f>
        <v>3418</v>
      </c>
      <c r="M395" s="1249">
        <f>楽天!J395</f>
        <v>10351</v>
      </c>
      <c r="N395" s="1620">
        <f t="shared" si="3"/>
        <v>25686</v>
      </c>
      <c r="O395" s="1272"/>
    </row>
    <row r="396" spans="1:15" ht="14">
      <c r="A396" s="1231"/>
      <c r="B396" s="1244">
        <v>46140</v>
      </c>
      <c r="C396" s="1248">
        <v>-11000</v>
      </c>
      <c r="D396" s="1248"/>
      <c r="E396" s="1618"/>
      <c r="F396" s="1618"/>
      <c r="G396" s="1618"/>
      <c r="H396" s="1619">
        <f t="shared" si="4"/>
        <v>-11000</v>
      </c>
      <c r="I396" s="1249">
        <f t="shared" si="5"/>
        <v>909</v>
      </c>
      <c r="J396" s="1249">
        <f>みずほ!J396</f>
        <v>8</v>
      </c>
      <c r="K396" s="1249">
        <f>UFJ!I396</f>
        <v>0</v>
      </c>
      <c r="L396" s="1249">
        <f>paypay!H396</f>
        <v>3168</v>
      </c>
      <c r="M396" s="1249">
        <f>楽天!J396</f>
        <v>15159</v>
      </c>
      <c r="N396" s="1620">
        <f t="shared" si="3"/>
        <v>19244</v>
      </c>
      <c r="O396" s="1272"/>
    </row>
    <row r="397" spans="1:15" ht="14">
      <c r="A397" s="1231"/>
      <c r="B397" s="1244">
        <v>46141</v>
      </c>
      <c r="C397" s="1248"/>
      <c r="D397" s="1248"/>
      <c r="E397" s="1618"/>
      <c r="F397" s="1618"/>
      <c r="G397" s="1618"/>
      <c r="H397" s="1619">
        <f t="shared" si="4"/>
        <v>0</v>
      </c>
      <c r="I397" s="1249">
        <f t="shared" si="5"/>
        <v>909</v>
      </c>
      <c r="J397" s="1249">
        <f>みずほ!J397</f>
        <v>8</v>
      </c>
      <c r="K397" s="1249">
        <f>UFJ!I397</f>
        <v>0</v>
      </c>
      <c r="L397" s="1249">
        <f>paypay!H397</f>
        <v>1773</v>
      </c>
      <c r="M397" s="1249">
        <f>楽天!J397</f>
        <v>14</v>
      </c>
      <c r="N397" s="1620">
        <f t="shared" si="3"/>
        <v>2704</v>
      </c>
      <c r="O397" s="1272"/>
    </row>
    <row r="398" spans="1:15" ht="14">
      <c r="A398" s="1231"/>
      <c r="B398" s="1259">
        <v>46142</v>
      </c>
      <c r="C398" s="1263"/>
      <c r="D398" s="1263"/>
      <c r="E398" s="1622"/>
      <c r="F398" s="1622"/>
      <c r="G398" s="1622"/>
      <c r="H398" s="1619">
        <f t="shared" si="4"/>
        <v>0</v>
      </c>
      <c r="I398" s="1249">
        <f t="shared" si="5"/>
        <v>909</v>
      </c>
      <c r="J398" s="1249">
        <f>みずほ!J398</f>
        <v>8</v>
      </c>
      <c r="K398" s="1264">
        <f>UFJ!I398</f>
        <v>0</v>
      </c>
      <c r="L398" s="1264">
        <f>paypay!H398</f>
        <v>273</v>
      </c>
      <c r="M398" s="1249">
        <f>楽天!J398</f>
        <v>14</v>
      </c>
      <c r="N398" s="1620">
        <f t="shared" si="3"/>
        <v>1204</v>
      </c>
      <c r="O398" s="1272"/>
    </row>
    <row r="399" spans="1:15" ht="14">
      <c r="A399" s="1231"/>
      <c r="B399" s="1244">
        <v>46143</v>
      </c>
      <c r="C399" s="1248"/>
      <c r="D399" s="1248"/>
      <c r="E399" s="1618"/>
      <c r="F399" s="1618"/>
      <c r="G399" s="1618"/>
      <c r="H399" s="1633">
        <f t="shared" si="4"/>
        <v>0</v>
      </c>
      <c r="I399" s="1625">
        <f t="shared" si="5"/>
        <v>909</v>
      </c>
      <c r="J399" s="1625">
        <f>みずほ!J399</f>
        <v>8</v>
      </c>
      <c r="K399" s="1249">
        <f>UFJ!I399</f>
        <v>0</v>
      </c>
      <c r="L399" s="1625">
        <f>paypay!H399</f>
        <v>273</v>
      </c>
      <c r="M399" s="1625">
        <f>楽天!J399</f>
        <v>14</v>
      </c>
      <c r="N399" s="1627">
        <f t="shared" si="3"/>
        <v>1204</v>
      </c>
      <c r="O399" s="1272"/>
    </row>
    <row r="400" spans="1:15" ht="14">
      <c r="A400" s="1231"/>
      <c r="B400" s="1244">
        <v>46144</v>
      </c>
      <c r="C400" s="1248"/>
      <c r="D400" s="1248"/>
      <c r="E400" s="1618"/>
      <c r="F400" s="1618"/>
      <c r="G400" s="1618"/>
      <c r="H400" s="1619">
        <f t="shared" si="4"/>
        <v>0</v>
      </c>
      <c r="I400" s="1249">
        <f t="shared" si="5"/>
        <v>909</v>
      </c>
      <c r="J400" s="1249">
        <f>みずほ!J400</f>
        <v>8</v>
      </c>
      <c r="K400" s="1249">
        <f>UFJ!I400</f>
        <v>0</v>
      </c>
      <c r="L400" s="1249">
        <f>paypay!H400</f>
        <v>2974</v>
      </c>
      <c r="M400" s="1249">
        <f>楽天!J400</f>
        <v>14</v>
      </c>
      <c r="N400" s="1620">
        <f t="shared" si="3"/>
        <v>3905</v>
      </c>
      <c r="O400" s="1272"/>
    </row>
    <row r="401" spans="1:15" ht="14">
      <c r="A401" s="1231"/>
      <c r="B401" s="1244">
        <v>46145</v>
      </c>
      <c r="C401" s="1248"/>
      <c r="D401" s="1248"/>
      <c r="E401" s="1618"/>
      <c r="F401" s="1618"/>
      <c r="G401" s="1618"/>
      <c r="H401" s="1619">
        <f t="shared" si="4"/>
        <v>0</v>
      </c>
      <c r="I401" s="1249">
        <f t="shared" si="5"/>
        <v>909</v>
      </c>
      <c r="J401" s="1249">
        <f>みずほ!J401</f>
        <v>8</v>
      </c>
      <c r="K401" s="1249">
        <f>UFJ!I401</f>
        <v>0</v>
      </c>
      <c r="L401" s="1249">
        <f>paypay!H401</f>
        <v>2974</v>
      </c>
      <c r="M401" s="1249">
        <f>楽天!J401</f>
        <v>14</v>
      </c>
      <c r="N401" s="1620">
        <f t="shared" si="3"/>
        <v>3905</v>
      </c>
      <c r="O401" s="1272"/>
    </row>
    <row r="402" spans="1:15" ht="14">
      <c r="A402" s="1231"/>
      <c r="B402" s="1244">
        <v>46146</v>
      </c>
      <c r="C402" s="1248"/>
      <c r="D402" s="1248"/>
      <c r="E402" s="1618"/>
      <c r="F402" s="1618"/>
      <c r="G402" s="1618"/>
      <c r="H402" s="1619">
        <f t="shared" si="4"/>
        <v>0</v>
      </c>
      <c r="I402" s="1249">
        <f t="shared" si="5"/>
        <v>909</v>
      </c>
      <c r="J402" s="1249">
        <f>みずほ!J402</f>
        <v>8</v>
      </c>
      <c r="K402" s="1249">
        <f>UFJ!I402</f>
        <v>0</v>
      </c>
      <c r="L402" s="1249">
        <f>paypay!H402</f>
        <v>2222</v>
      </c>
      <c r="M402" s="1249">
        <f>楽天!J402</f>
        <v>14</v>
      </c>
      <c r="N402" s="1620">
        <f t="shared" si="3"/>
        <v>3153</v>
      </c>
      <c r="O402" s="1272"/>
    </row>
    <row r="403" spans="1:15" ht="14">
      <c r="A403" s="1231"/>
      <c r="B403" s="1244">
        <v>46147</v>
      </c>
      <c r="C403" s="1248"/>
      <c r="D403" s="1248"/>
      <c r="E403" s="1618"/>
      <c r="F403" s="1618"/>
      <c r="G403" s="1618"/>
      <c r="H403" s="1619">
        <f t="shared" si="4"/>
        <v>0</v>
      </c>
      <c r="I403" s="1249">
        <f t="shared" si="5"/>
        <v>909</v>
      </c>
      <c r="J403" s="1249">
        <f>みずほ!J403</f>
        <v>8</v>
      </c>
      <c r="K403" s="1249">
        <f>UFJ!I403</f>
        <v>0</v>
      </c>
      <c r="L403" s="1249">
        <f>paypay!H403</f>
        <v>1242</v>
      </c>
      <c r="M403" s="1249">
        <f>楽天!J403</f>
        <v>14</v>
      </c>
      <c r="N403" s="1620">
        <f t="shared" si="3"/>
        <v>2173</v>
      </c>
      <c r="O403" s="1272"/>
    </row>
    <row r="404" spans="1:15" ht="14">
      <c r="A404" s="1231"/>
      <c r="B404" s="1244">
        <v>46148</v>
      </c>
      <c r="C404" s="1248"/>
      <c r="D404" s="1248"/>
      <c r="E404" s="1618"/>
      <c r="F404" s="1618"/>
      <c r="G404" s="1618"/>
      <c r="H404" s="1619">
        <f t="shared" si="4"/>
        <v>0</v>
      </c>
      <c r="I404" s="1249">
        <f t="shared" si="5"/>
        <v>909</v>
      </c>
      <c r="J404" s="1249">
        <f>みずほ!J404</f>
        <v>8</v>
      </c>
      <c r="K404" s="1249">
        <f>UFJ!I404</f>
        <v>0</v>
      </c>
      <c r="L404" s="1249">
        <f>paypay!H404</f>
        <v>56</v>
      </c>
      <c r="M404" s="1249">
        <f>楽天!J404</f>
        <v>14</v>
      </c>
      <c r="N404" s="1620">
        <f t="shared" si="3"/>
        <v>987</v>
      </c>
      <c r="O404" s="1272"/>
    </row>
    <row r="405" spans="1:15" ht="14">
      <c r="A405" s="1231"/>
      <c r="B405" s="1244">
        <v>46149</v>
      </c>
      <c r="C405" s="1248"/>
      <c r="D405" s="1248"/>
      <c r="E405" s="1618"/>
      <c r="F405" s="1618"/>
      <c r="G405" s="1618"/>
      <c r="H405" s="1619">
        <f t="shared" si="4"/>
        <v>0</v>
      </c>
      <c r="I405" s="1249">
        <f t="shared" si="5"/>
        <v>909</v>
      </c>
      <c r="J405" s="1249">
        <f>みずほ!J405</f>
        <v>8</v>
      </c>
      <c r="K405" s="1249">
        <f>UFJ!I405</f>
        <v>0</v>
      </c>
      <c r="L405" s="1249">
        <f>paypay!H405</f>
        <v>56</v>
      </c>
      <c r="M405" s="1249">
        <f>楽天!J405</f>
        <v>14</v>
      </c>
      <c r="N405" s="1620">
        <f t="shared" si="3"/>
        <v>987</v>
      </c>
      <c r="O405" s="1272"/>
    </row>
    <row r="406" spans="1:15" ht="14">
      <c r="A406" s="1231"/>
      <c r="B406" s="1244">
        <v>46150</v>
      </c>
      <c r="C406" s="1248"/>
      <c r="D406" s="1248"/>
      <c r="E406" s="1618"/>
      <c r="F406" s="1618"/>
      <c r="G406" s="1618"/>
      <c r="H406" s="1619">
        <f t="shared" si="4"/>
        <v>0</v>
      </c>
      <c r="I406" s="1249">
        <f t="shared" si="5"/>
        <v>909</v>
      </c>
      <c r="J406" s="1249">
        <f>みずほ!J406</f>
        <v>8</v>
      </c>
      <c r="K406" s="1249">
        <f>UFJ!I406</f>
        <v>0</v>
      </c>
      <c r="L406" s="1249">
        <f>paypay!H406</f>
        <v>56</v>
      </c>
      <c r="M406" s="1249">
        <f>楽天!J406</f>
        <v>14</v>
      </c>
      <c r="N406" s="1620">
        <f t="shared" si="3"/>
        <v>987</v>
      </c>
      <c r="O406" s="1272"/>
    </row>
    <row r="407" spans="1:15" ht="14">
      <c r="A407" s="1231"/>
      <c r="B407" s="1244">
        <v>46151</v>
      </c>
      <c r="C407" s="1248"/>
      <c r="D407" s="1248"/>
      <c r="E407" s="1618"/>
      <c r="F407" s="1618"/>
      <c r="G407" s="1618"/>
      <c r="H407" s="1619">
        <f t="shared" si="4"/>
        <v>0</v>
      </c>
      <c r="I407" s="1249">
        <f t="shared" si="5"/>
        <v>909</v>
      </c>
      <c r="J407" s="1249">
        <f>みずほ!J407</f>
        <v>8</v>
      </c>
      <c r="K407" s="1249">
        <f>UFJ!I407</f>
        <v>0</v>
      </c>
      <c r="L407" s="1249">
        <f>paypay!H407</f>
        <v>56</v>
      </c>
      <c r="M407" s="1249">
        <f>楽天!J407</f>
        <v>14</v>
      </c>
      <c r="N407" s="1620">
        <f t="shared" si="3"/>
        <v>987</v>
      </c>
      <c r="O407" s="1272"/>
    </row>
    <row r="408" spans="1:15" ht="14">
      <c r="A408" s="1231"/>
      <c r="B408" s="1244">
        <v>46152</v>
      </c>
      <c r="C408" s="1248"/>
      <c r="D408" s="1248"/>
      <c r="E408" s="1618"/>
      <c r="F408" s="1618"/>
      <c r="G408" s="1618"/>
      <c r="H408" s="1619">
        <f t="shared" si="4"/>
        <v>0</v>
      </c>
      <c r="I408" s="1249">
        <f t="shared" si="5"/>
        <v>909</v>
      </c>
      <c r="J408" s="1249">
        <f>みずほ!J408</f>
        <v>8</v>
      </c>
      <c r="K408" s="1249">
        <f>UFJ!I408</f>
        <v>0</v>
      </c>
      <c r="L408" s="1249">
        <f>paypay!H408</f>
        <v>56</v>
      </c>
      <c r="M408" s="1249">
        <f>楽天!J408</f>
        <v>14</v>
      </c>
      <c r="N408" s="1620">
        <f t="shared" si="3"/>
        <v>987</v>
      </c>
      <c r="O408" s="1272"/>
    </row>
    <row r="409" spans="1:15" ht="14">
      <c r="A409" s="1231"/>
      <c r="B409" s="1244">
        <v>46153</v>
      </c>
      <c r="C409" s="1248"/>
      <c r="D409" s="1248"/>
      <c r="E409" s="1618"/>
      <c r="F409" s="1618">
        <v>79990</v>
      </c>
      <c r="G409" s="1618"/>
      <c r="H409" s="1619">
        <f t="shared" si="4"/>
        <v>79990</v>
      </c>
      <c r="I409" s="1249">
        <f t="shared" si="5"/>
        <v>80899</v>
      </c>
      <c r="J409" s="1249">
        <f>みずほ!J409</f>
        <v>8</v>
      </c>
      <c r="K409" s="1249">
        <f>UFJ!I409</f>
        <v>0</v>
      </c>
      <c r="L409" s="1249">
        <f>paypay!H409</f>
        <v>56</v>
      </c>
      <c r="M409" s="1249">
        <f>楽天!J409</f>
        <v>14</v>
      </c>
      <c r="N409" s="1620">
        <f t="shared" si="3"/>
        <v>80977</v>
      </c>
      <c r="O409" s="1272"/>
    </row>
    <row r="410" spans="1:15" ht="14">
      <c r="A410" s="1231"/>
      <c r="B410" s="1244">
        <v>46154</v>
      </c>
      <c r="C410" s="1248"/>
      <c r="D410" s="1248"/>
      <c r="E410" s="1618"/>
      <c r="F410" s="1618"/>
      <c r="G410" s="1618"/>
      <c r="H410" s="1619">
        <f t="shared" si="4"/>
        <v>0</v>
      </c>
      <c r="I410" s="1249">
        <f t="shared" si="5"/>
        <v>80899</v>
      </c>
      <c r="J410" s="1249">
        <f>みずほ!J410</f>
        <v>8</v>
      </c>
      <c r="K410" s="1249">
        <f>UFJ!I410</f>
        <v>0</v>
      </c>
      <c r="L410" s="1249">
        <f>paypay!H410</f>
        <v>56</v>
      </c>
      <c r="M410" s="1249">
        <f>楽天!J410</f>
        <v>14</v>
      </c>
      <c r="N410" s="1620">
        <f t="shared" si="3"/>
        <v>80977</v>
      </c>
      <c r="O410" s="1272"/>
    </row>
    <row r="411" spans="1:15" ht="14">
      <c r="A411" s="1231"/>
      <c r="B411" s="1244">
        <v>46155</v>
      </c>
      <c r="C411" s="1248"/>
      <c r="D411" s="1248"/>
      <c r="E411" s="1618"/>
      <c r="F411" s="1618"/>
      <c r="G411" s="1618"/>
      <c r="H411" s="1619">
        <f t="shared" si="4"/>
        <v>0</v>
      </c>
      <c r="I411" s="1249">
        <f t="shared" si="5"/>
        <v>80899</v>
      </c>
      <c r="J411" s="1249">
        <f>みずほ!J411</f>
        <v>8</v>
      </c>
      <c r="K411" s="1249">
        <f>UFJ!I411</f>
        <v>0</v>
      </c>
      <c r="L411" s="1249">
        <f>paypay!H411</f>
        <v>56</v>
      </c>
      <c r="M411" s="1249">
        <f>楽天!J411</f>
        <v>14</v>
      </c>
      <c r="N411" s="1620">
        <f t="shared" si="3"/>
        <v>80977</v>
      </c>
      <c r="O411" s="1272"/>
    </row>
    <row r="412" spans="1:15" ht="14">
      <c r="A412" s="1231"/>
      <c r="B412" s="1244">
        <v>46156</v>
      </c>
      <c r="C412" s="1248"/>
      <c r="D412" s="1248"/>
      <c r="E412" s="1618"/>
      <c r="F412" s="1618">
        <v>68524</v>
      </c>
      <c r="G412" s="1618"/>
      <c r="H412" s="1619">
        <f t="shared" si="4"/>
        <v>68524</v>
      </c>
      <c r="I412" s="1249">
        <f t="shared" si="5"/>
        <v>149423</v>
      </c>
      <c r="J412" s="1249">
        <f>みずほ!J412</f>
        <v>8</v>
      </c>
      <c r="K412" s="1249">
        <f>UFJ!I412</f>
        <v>0</v>
      </c>
      <c r="L412" s="1249">
        <f>paypay!H412</f>
        <v>56</v>
      </c>
      <c r="M412" s="1249">
        <f>楽天!J412</f>
        <v>14</v>
      </c>
      <c r="N412" s="1620">
        <f t="shared" si="3"/>
        <v>149501</v>
      </c>
      <c r="O412" s="1272"/>
    </row>
    <row r="413" spans="1:15" ht="14">
      <c r="A413" s="1231"/>
      <c r="B413" s="1244">
        <v>46157</v>
      </c>
      <c r="C413" s="1248"/>
      <c r="D413" s="1248"/>
      <c r="E413" s="1618"/>
      <c r="F413" s="1618"/>
      <c r="G413" s="1626">
        <v>250000</v>
      </c>
      <c r="H413" s="1619">
        <f t="shared" si="4"/>
        <v>250000</v>
      </c>
      <c r="I413" s="1249">
        <f t="shared" si="5"/>
        <v>399423</v>
      </c>
      <c r="J413" s="1249">
        <f>みずほ!J413</f>
        <v>185246</v>
      </c>
      <c r="K413" s="1249">
        <f>UFJ!I413</f>
        <v>0</v>
      </c>
      <c r="L413" s="1249">
        <f>paypay!H413</f>
        <v>56</v>
      </c>
      <c r="M413" s="1249">
        <f>楽天!J413</f>
        <v>14</v>
      </c>
      <c r="N413" s="1620">
        <f t="shared" si="3"/>
        <v>584739</v>
      </c>
      <c r="O413" s="1272"/>
    </row>
    <row r="414" spans="1:15" ht="14">
      <c r="A414" s="1231"/>
      <c r="B414" s="1244">
        <v>46158</v>
      </c>
      <c r="C414" s="1248"/>
      <c r="D414" s="1248"/>
      <c r="E414" s="1618"/>
      <c r="F414" s="1618"/>
      <c r="G414" s="1618"/>
      <c r="H414" s="1619">
        <f t="shared" si="4"/>
        <v>0</v>
      </c>
      <c r="I414" s="1249">
        <f t="shared" si="5"/>
        <v>399423</v>
      </c>
      <c r="J414" s="1249">
        <f>みずほ!J414</f>
        <v>185246</v>
      </c>
      <c r="K414" s="1249">
        <f>UFJ!I414</f>
        <v>0</v>
      </c>
      <c r="L414" s="1249">
        <f>paypay!H414</f>
        <v>-16864</v>
      </c>
      <c r="M414" s="1249">
        <f>楽天!J414</f>
        <v>14</v>
      </c>
      <c r="N414" s="1620">
        <f t="shared" si="3"/>
        <v>567819</v>
      </c>
      <c r="O414" s="1272"/>
    </row>
    <row r="415" spans="1:15" ht="14">
      <c r="A415" s="1231"/>
      <c r="B415" s="1244">
        <v>46159</v>
      </c>
      <c r="C415" s="1248"/>
      <c r="D415" s="1248"/>
      <c r="E415" s="1618"/>
      <c r="F415" s="1618"/>
      <c r="G415" s="1618"/>
      <c r="H415" s="1619">
        <f t="shared" si="4"/>
        <v>0</v>
      </c>
      <c r="I415" s="1249">
        <f t="shared" si="5"/>
        <v>399423</v>
      </c>
      <c r="J415" s="1249">
        <f>みずほ!J415</f>
        <v>185246</v>
      </c>
      <c r="K415" s="1249">
        <f>UFJ!I415</f>
        <v>0</v>
      </c>
      <c r="L415" s="1249">
        <f>paypay!H415</f>
        <v>4376</v>
      </c>
      <c r="M415" s="1249">
        <f>楽天!J415</f>
        <v>14</v>
      </c>
      <c r="N415" s="1620">
        <f t="shared" si="3"/>
        <v>589059</v>
      </c>
      <c r="O415" s="1272"/>
    </row>
    <row r="416" spans="1:15" ht="14">
      <c r="A416" s="1231"/>
      <c r="B416" s="1244">
        <v>46160</v>
      </c>
      <c r="C416" s="1248"/>
      <c r="D416" s="1248"/>
      <c r="E416" s="1618"/>
      <c r="F416" s="1618"/>
      <c r="G416" s="1618"/>
      <c r="H416" s="1619">
        <f t="shared" si="4"/>
        <v>0</v>
      </c>
      <c r="I416" s="1249">
        <f t="shared" si="5"/>
        <v>399423</v>
      </c>
      <c r="J416" s="1249">
        <f>みずほ!J416</f>
        <v>185246</v>
      </c>
      <c r="K416" s="1249">
        <f>UFJ!I416</f>
        <v>0</v>
      </c>
      <c r="L416" s="1249">
        <f>paypay!H416</f>
        <v>4176</v>
      </c>
      <c r="M416" s="1249">
        <f>楽天!J416</f>
        <v>14</v>
      </c>
      <c r="N416" s="1620">
        <f t="shared" si="3"/>
        <v>588859</v>
      </c>
      <c r="O416" s="1272"/>
    </row>
    <row r="417" spans="1:15" ht="14">
      <c r="A417" s="1231"/>
      <c r="B417" s="1244">
        <v>46161</v>
      </c>
      <c r="C417" s="1248">
        <v>-130000</v>
      </c>
      <c r="D417" s="1248"/>
      <c r="E417" s="1618"/>
      <c r="F417" s="1618"/>
      <c r="G417" s="1618"/>
      <c r="H417" s="1619">
        <f t="shared" si="4"/>
        <v>-130000</v>
      </c>
      <c r="I417" s="1249">
        <f t="shared" si="5"/>
        <v>269423</v>
      </c>
      <c r="J417" s="1249">
        <f>みずほ!J417</f>
        <v>185246</v>
      </c>
      <c r="K417" s="1249">
        <f>UFJ!I417</f>
        <v>0</v>
      </c>
      <c r="L417" s="1249">
        <f>paypay!H417</f>
        <v>3766</v>
      </c>
      <c r="M417" s="1249">
        <f>楽天!J417</f>
        <v>28570</v>
      </c>
      <c r="N417" s="1620">
        <f t="shared" si="3"/>
        <v>487005</v>
      </c>
      <c r="O417" s="1272"/>
    </row>
    <row r="418" spans="1:15" ht="14">
      <c r="A418" s="1231"/>
      <c r="B418" s="1244">
        <v>46162</v>
      </c>
      <c r="C418" s="1248"/>
      <c r="D418" s="1248">
        <v>-15000</v>
      </c>
      <c r="E418" s="1618"/>
      <c r="F418" s="1618"/>
      <c r="G418" s="1618"/>
      <c r="H418" s="1619">
        <f t="shared" si="4"/>
        <v>-15000</v>
      </c>
      <c r="I418" s="1249">
        <f t="shared" si="5"/>
        <v>254423</v>
      </c>
      <c r="J418" s="1249">
        <f>みずほ!J418</f>
        <v>185246</v>
      </c>
      <c r="K418" s="1249">
        <f>UFJ!I418</f>
        <v>0</v>
      </c>
      <c r="L418" s="1249">
        <f>paypay!H418</f>
        <v>3316</v>
      </c>
      <c r="M418" s="1249">
        <f>楽天!J418</f>
        <v>28570</v>
      </c>
      <c r="N418" s="1620">
        <f t="shared" si="3"/>
        <v>471555</v>
      </c>
      <c r="O418" s="1272"/>
    </row>
    <row r="419" spans="1:15" ht="14">
      <c r="A419" s="1231"/>
      <c r="B419" s="1244">
        <v>46163</v>
      </c>
      <c r="C419" s="1248">
        <v>-9330</v>
      </c>
      <c r="D419" s="1248"/>
      <c r="E419" s="1618"/>
      <c r="F419" s="1618"/>
      <c r="G419" s="1618"/>
      <c r="H419" s="1619">
        <f t="shared" si="4"/>
        <v>-9330</v>
      </c>
      <c r="I419" s="1249">
        <f t="shared" si="5"/>
        <v>245093</v>
      </c>
      <c r="J419" s="1249">
        <f>みずほ!J419</f>
        <v>185246</v>
      </c>
      <c r="K419" s="1249">
        <f>UFJ!I419</f>
        <v>0</v>
      </c>
      <c r="L419" s="1249">
        <f>paypay!H419</f>
        <v>2116</v>
      </c>
      <c r="M419" s="1249">
        <f>楽天!J419</f>
        <v>32381</v>
      </c>
      <c r="N419" s="1620">
        <f t="shared" si="3"/>
        <v>464836</v>
      </c>
      <c r="O419" s="1272"/>
    </row>
    <row r="420" spans="1:15" ht="14">
      <c r="A420" s="1231"/>
      <c r="B420" s="1244">
        <v>46164</v>
      </c>
      <c r="C420" s="1248"/>
      <c r="D420" s="1248"/>
      <c r="E420" s="1618"/>
      <c r="F420" s="1618"/>
      <c r="G420" s="1618"/>
      <c r="H420" s="1619">
        <f t="shared" si="4"/>
        <v>0</v>
      </c>
      <c r="I420" s="1249">
        <f t="shared" si="5"/>
        <v>245093</v>
      </c>
      <c r="J420" s="1249">
        <f>みずほ!J420</f>
        <v>185246</v>
      </c>
      <c r="K420" s="1249">
        <f>UFJ!I420</f>
        <v>0</v>
      </c>
      <c r="L420" s="1249">
        <f>paypay!H420</f>
        <v>416</v>
      </c>
      <c r="M420" s="1249">
        <f>楽天!J420</f>
        <v>133253</v>
      </c>
      <c r="N420" s="1620">
        <f t="shared" si="3"/>
        <v>564008</v>
      </c>
      <c r="O420" s="1272"/>
    </row>
    <row r="421" spans="1:15" ht="14">
      <c r="A421" s="1231"/>
      <c r="B421" s="1244">
        <v>46165</v>
      </c>
      <c r="C421" s="1248"/>
      <c r="D421" s="1248"/>
      <c r="E421" s="1618"/>
      <c r="F421" s="1618"/>
      <c r="G421" s="1618"/>
      <c r="H421" s="1619">
        <f t="shared" si="4"/>
        <v>0</v>
      </c>
      <c r="I421" s="1249">
        <f t="shared" si="5"/>
        <v>245093</v>
      </c>
      <c r="J421" s="1249">
        <f>みずほ!J421</f>
        <v>185246</v>
      </c>
      <c r="K421" s="1249">
        <f>UFJ!I421</f>
        <v>0</v>
      </c>
      <c r="L421" s="1249">
        <f>paypay!H421</f>
        <v>3016</v>
      </c>
      <c r="M421" s="1249">
        <f>楽天!J421</f>
        <v>133253</v>
      </c>
      <c r="N421" s="1620">
        <f t="shared" si="3"/>
        <v>566608</v>
      </c>
      <c r="O421" s="1272"/>
    </row>
    <row r="422" spans="1:15" ht="14">
      <c r="A422" s="1231"/>
      <c r="B422" s="1244">
        <v>46166</v>
      </c>
      <c r="C422" s="1248"/>
      <c r="D422" s="1248"/>
      <c r="E422" s="1618"/>
      <c r="F422" s="1618"/>
      <c r="G422" s="1618">
        <v>50000</v>
      </c>
      <c r="H422" s="1619">
        <f t="shared" si="4"/>
        <v>50000</v>
      </c>
      <c r="I422" s="1249">
        <f t="shared" si="5"/>
        <v>295093</v>
      </c>
      <c r="J422" s="1249">
        <f>みずほ!J422</f>
        <v>185246</v>
      </c>
      <c r="K422" s="1249">
        <f>UFJ!I422</f>
        <v>0</v>
      </c>
      <c r="L422" s="1249">
        <f>paypay!H422</f>
        <v>3016</v>
      </c>
      <c r="M422" s="1249">
        <f>楽天!J422</f>
        <v>83108</v>
      </c>
      <c r="N422" s="1620">
        <f t="shared" si="3"/>
        <v>566463</v>
      </c>
      <c r="O422" s="1272"/>
    </row>
    <row r="423" spans="1:15" ht="14">
      <c r="A423" s="1231"/>
      <c r="B423" s="1244">
        <v>46167</v>
      </c>
      <c r="C423" s="1248"/>
      <c r="D423" s="1248"/>
      <c r="E423" s="1618"/>
      <c r="F423" s="1618"/>
      <c r="G423" s="1618"/>
      <c r="H423" s="1619">
        <f t="shared" si="4"/>
        <v>0</v>
      </c>
      <c r="I423" s="1249">
        <f t="shared" si="5"/>
        <v>295093</v>
      </c>
      <c r="J423" s="1249">
        <f>みずほ!J423</f>
        <v>185246</v>
      </c>
      <c r="K423" s="1249">
        <f>UFJ!I423</f>
        <v>0</v>
      </c>
      <c r="L423" s="1249">
        <f>paypay!H423</f>
        <v>7816</v>
      </c>
      <c r="M423" s="1249">
        <f>楽天!J423</f>
        <v>8068</v>
      </c>
      <c r="N423" s="1620">
        <f t="shared" si="3"/>
        <v>496223</v>
      </c>
      <c r="O423" s="1272"/>
    </row>
    <row r="424" spans="1:15" ht="15.5">
      <c r="A424" s="1298"/>
      <c r="B424" s="1244">
        <v>46168</v>
      </c>
      <c r="C424" s="1248"/>
      <c r="D424" s="1248"/>
      <c r="E424" s="1618"/>
      <c r="F424" s="1618"/>
      <c r="G424" s="1618"/>
      <c r="H424" s="1619">
        <f t="shared" si="4"/>
        <v>0</v>
      </c>
      <c r="I424" s="1249">
        <f t="shared" si="5"/>
        <v>295093</v>
      </c>
      <c r="J424" s="1249">
        <f>みずほ!J424</f>
        <v>162246</v>
      </c>
      <c r="K424" s="1249">
        <f>UFJ!I424</f>
        <v>0</v>
      </c>
      <c r="L424" s="1249">
        <f>paypay!H424</f>
        <v>7816</v>
      </c>
      <c r="M424" s="1249">
        <f>楽天!J424</f>
        <v>8068</v>
      </c>
      <c r="N424" s="1620">
        <f t="shared" si="3"/>
        <v>473223</v>
      </c>
      <c r="O424" s="1272"/>
    </row>
    <row r="425" spans="1:15" ht="15.5">
      <c r="A425" s="1298"/>
      <c r="B425" s="1244">
        <v>46169</v>
      </c>
      <c r="C425" s="1248"/>
      <c r="D425" s="1646">
        <v>-290883</v>
      </c>
      <c r="E425" s="1618"/>
      <c r="F425" s="1618"/>
      <c r="G425" s="1618"/>
      <c r="H425" s="1619">
        <f t="shared" si="4"/>
        <v>-290883</v>
      </c>
      <c r="I425" s="1249">
        <f t="shared" si="5"/>
        <v>4210</v>
      </c>
      <c r="J425" s="1249">
        <f>みずほ!J425</f>
        <v>32259</v>
      </c>
      <c r="K425" s="1249">
        <f>UFJ!I425</f>
        <v>0</v>
      </c>
      <c r="L425" s="1249">
        <f>paypay!H425</f>
        <v>7632</v>
      </c>
      <c r="M425" s="1249">
        <f>楽天!J425</f>
        <v>8068</v>
      </c>
      <c r="N425" s="1620">
        <f t="shared" si="3"/>
        <v>52169</v>
      </c>
      <c r="O425" s="1272"/>
    </row>
    <row r="426" spans="1:15" ht="15.5">
      <c r="A426" s="1298"/>
      <c r="B426" s="1244">
        <v>46170</v>
      </c>
      <c r="C426" s="1248"/>
      <c r="D426" s="1248"/>
      <c r="E426" s="1618"/>
      <c r="F426" s="1618"/>
      <c r="G426" s="1618"/>
      <c r="H426" s="1619">
        <f t="shared" si="4"/>
        <v>0</v>
      </c>
      <c r="I426" s="1249">
        <f t="shared" si="5"/>
        <v>4210</v>
      </c>
      <c r="J426" s="1249">
        <f>みずほ!J426</f>
        <v>32259</v>
      </c>
      <c r="K426" s="1249">
        <f>UFJ!I426</f>
        <v>0</v>
      </c>
      <c r="L426" s="1249">
        <f>paypay!H426</f>
        <v>7432</v>
      </c>
      <c r="M426" s="1249">
        <f>楽天!J426</f>
        <v>8068</v>
      </c>
      <c r="N426" s="1620">
        <f t="shared" si="3"/>
        <v>51969</v>
      </c>
      <c r="O426" s="1272"/>
    </row>
    <row r="427" spans="1:15" ht="15.5">
      <c r="A427" s="1298"/>
      <c r="B427" s="1244">
        <v>46171</v>
      </c>
      <c r="C427" s="1248"/>
      <c r="D427" s="1248"/>
      <c r="E427" s="1618"/>
      <c r="F427" s="1618"/>
      <c r="G427" s="1618"/>
      <c r="H427" s="1619">
        <f t="shared" si="4"/>
        <v>0</v>
      </c>
      <c r="I427" s="1249">
        <f t="shared" si="5"/>
        <v>4210</v>
      </c>
      <c r="J427" s="1249">
        <f>みずほ!J427</f>
        <v>32259</v>
      </c>
      <c r="K427" s="1249">
        <f>UFJ!I427</f>
        <v>0</v>
      </c>
      <c r="L427" s="1249">
        <f>paypay!H427</f>
        <v>7282</v>
      </c>
      <c r="M427" s="1249">
        <f>楽天!J427</f>
        <v>17391</v>
      </c>
      <c r="N427" s="1620">
        <f t="shared" si="3"/>
        <v>61142</v>
      </c>
      <c r="O427" s="1272"/>
    </row>
    <row r="428" spans="1:15" ht="15.5">
      <c r="A428" s="1298"/>
      <c r="B428" s="1244">
        <v>46172</v>
      </c>
      <c r="C428" s="1248"/>
      <c r="D428" s="1248"/>
      <c r="E428" s="1618"/>
      <c r="F428" s="1618"/>
      <c r="G428" s="1618"/>
      <c r="H428" s="1619">
        <f t="shared" si="4"/>
        <v>0</v>
      </c>
      <c r="I428" s="1249">
        <f t="shared" si="5"/>
        <v>4210</v>
      </c>
      <c r="J428" s="1249">
        <f>みずほ!J428</f>
        <v>32259</v>
      </c>
      <c r="K428" s="1249">
        <f>UFJ!I428</f>
        <v>0</v>
      </c>
      <c r="L428" s="1249">
        <f>paypay!H428</f>
        <v>7282</v>
      </c>
      <c r="M428" s="1249">
        <f>楽天!J428</f>
        <v>17391</v>
      </c>
      <c r="N428" s="1620">
        <f t="shared" si="3"/>
        <v>61142</v>
      </c>
      <c r="O428" s="1272"/>
    </row>
    <row r="429" spans="1:15" ht="15.5">
      <c r="A429" s="1298"/>
      <c r="B429" s="1259">
        <v>46173</v>
      </c>
      <c r="C429" s="1263"/>
      <c r="D429" s="1263"/>
      <c r="E429" s="1622"/>
      <c r="F429" s="1622"/>
      <c r="G429" s="1622"/>
      <c r="H429" s="1623">
        <f t="shared" si="4"/>
        <v>0</v>
      </c>
      <c r="I429" s="1264">
        <f t="shared" si="5"/>
        <v>4210</v>
      </c>
      <c r="J429" s="1264">
        <f>みずほ!J429</f>
        <v>32259</v>
      </c>
      <c r="K429" s="1264">
        <f>UFJ!I429</f>
        <v>0</v>
      </c>
      <c r="L429" s="1264">
        <f>paypay!H429</f>
        <v>6409</v>
      </c>
      <c r="M429" s="1264">
        <f>楽天!J429</f>
        <v>17391</v>
      </c>
      <c r="N429" s="1624">
        <f t="shared" si="3"/>
        <v>60269</v>
      </c>
      <c r="O429" s="1272"/>
    </row>
    <row r="430" spans="1:15" ht="15.5">
      <c r="A430" s="1298"/>
      <c r="B430" s="1244">
        <v>46174</v>
      </c>
      <c r="C430" s="1248"/>
      <c r="D430" s="1248"/>
      <c r="E430" s="1618"/>
      <c r="F430" s="1618"/>
      <c r="G430" s="1618"/>
      <c r="H430" s="1619">
        <f t="shared" si="4"/>
        <v>0</v>
      </c>
      <c r="I430" s="1249">
        <f t="shared" si="5"/>
        <v>4210</v>
      </c>
      <c r="J430" s="1249">
        <f>みずほ!J430</f>
        <v>32259</v>
      </c>
      <c r="K430" s="1249">
        <f>UFJ!I430</f>
        <v>0</v>
      </c>
      <c r="L430" s="1249">
        <f>paypay!H430</f>
        <v>4575</v>
      </c>
      <c r="M430" s="1249">
        <f>楽天!J430</f>
        <v>5686</v>
      </c>
      <c r="N430" s="1620">
        <f t="shared" si="3"/>
        <v>46730</v>
      </c>
      <c r="O430" s="1272"/>
    </row>
    <row r="431" spans="1:15" ht="15.5">
      <c r="A431" s="1298"/>
      <c r="B431" s="1244">
        <v>46175</v>
      </c>
      <c r="C431" s="1248"/>
      <c r="D431" s="1248"/>
      <c r="E431" s="1618"/>
      <c r="F431" s="1618"/>
      <c r="G431" s="1618"/>
      <c r="H431" s="1619">
        <f t="shared" si="4"/>
        <v>0</v>
      </c>
      <c r="I431" s="1249">
        <f t="shared" si="5"/>
        <v>4210</v>
      </c>
      <c r="J431" s="1249">
        <f>みずほ!J431</f>
        <v>32259</v>
      </c>
      <c r="K431" s="1249">
        <f>UFJ!I431</f>
        <v>0</v>
      </c>
      <c r="L431" s="1249">
        <f>paypay!H431</f>
        <v>4175</v>
      </c>
      <c r="M431" s="1249">
        <f>楽天!J431</f>
        <v>1116</v>
      </c>
      <c r="N431" s="1620">
        <f t="shared" si="3"/>
        <v>41760</v>
      </c>
      <c r="O431" s="1272"/>
    </row>
    <row r="432" spans="1:15" ht="15.5">
      <c r="A432" s="1298"/>
      <c r="B432" s="1244">
        <v>46176</v>
      </c>
      <c r="C432" s="1248"/>
      <c r="D432" s="1248"/>
      <c r="E432" s="1618"/>
      <c r="F432" s="1618"/>
      <c r="G432" s="1618"/>
      <c r="H432" s="1619">
        <f t="shared" si="4"/>
        <v>0</v>
      </c>
      <c r="I432" s="1249">
        <f t="shared" si="5"/>
        <v>4210</v>
      </c>
      <c r="J432" s="1249">
        <f>みずほ!J432</f>
        <v>32259</v>
      </c>
      <c r="K432" s="1249">
        <f>UFJ!I432</f>
        <v>0</v>
      </c>
      <c r="L432" s="1249">
        <f>paypay!H432</f>
        <v>4175</v>
      </c>
      <c r="M432" s="1249">
        <f>楽天!J432</f>
        <v>2400</v>
      </c>
      <c r="N432" s="1620">
        <f t="shared" si="3"/>
        <v>43044</v>
      </c>
      <c r="O432" s="1272"/>
    </row>
    <row r="433" spans="1:15" ht="15.5">
      <c r="A433" s="1298"/>
      <c r="B433" s="1244">
        <v>46177</v>
      </c>
      <c r="C433" s="1248"/>
      <c r="D433" s="1248"/>
      <c r="E433" s="1618"/>
      <c r="F433" s="1618"/>
      <c r="G433" s="1618"/>
      <c r="H433" s="1619">
        <f t="shared" si="4"/>
        <v>0</v>
      </c>
      <c r="I433" s="1249">
        <f t="shared" si="5"/>
        <v>4210</v>
      </c>
      <c r="J433" s="1249">
        <f>みずほ!J433</f>
        <v>32259</v>
      </c>
      <c r="K433" s="1249">
        <f>UFJ!I433</f>
        <v>0</v>
      </c>
      <c r="L433" s="1249">
        <f>paypay!H433</f>
        <v>3245</v>
      </c>
      <c r="M433" s="1249">
        <f>楽天!J433</f>
        <v>2400</v>
      </c>
      <c r="N433" s="1620">
        <f t="shared" si="3"/>
        <v>42114</v>
      </c>
      <c r="O433" s="1272"/>
    </row>
    <row r="434" spans="1:15" ht="15.5">
      <c r="A434" s="1298"/>
      <c r="B434" s="1244">
        <v>46178</v>
      </c>
      <c r="C434" s="1248"/>
      <c r="D434" s="1248"/>
      <c r="E434" s="1618"/>
      <c r="F434" s="1618"/>
      <c r="G434" s="1618"/>
      <c r="H434" s="1619">
        <f t="shared" si="4"/>
        <v>0</v>
      </c>
      <c r="I434" s="1249">
        <f t="shared" si="5"/>
        <v>4210</v>
      </c>
      <c r="J434" s="1249">
        <f>みずほ!J434</f>
        <v>32259</v>
      </c>
      <c r="K434" s="1249">
        <f>UFJ!I434</f>
        <v>0</v>
      </c>
      <c r="L434" s="1249">
        <f>paypay!H434</f>
        <v>1765</v>
      </c>
      <c r="M434" s="1249">
        <f>楽天!J434</f>
        <v>2400</v>
      </c>
      <c r="N434" s="1620">
        <f t="shared" si="3"/>
        <v>40634</v>
      </c>
      <c r="O434" s="1272"/>
    </row>
    <row r="435" spans="1:15" ht="15.5">
      <c r="A435" s="1298"/>
      <c r="B435" s="1244">
        <v>46179</v>
      </c>
      <c r="C435" s="1248"/>
      <c r="D435" s="1248"/>
      <c r="E435" s="1618"/>
      <c r="F435" s="1618"/>
      <c r="G435" s="1618">
        <v>30000</v>
      </c>
      <c r="H435" s="1619">
        <f t="shared" si="4"/>
        <v>30000</v>
      </c>
      <c r="I435" s="1249">
        <f t="shared" si="5"/>
        <v>34210</v>
      </c>
      <c r="J435" s="1249">
        <f>みずほ!J435</f>
        <v>2259</v>
      </c>
      <c r="K435" s="1249">
        <f>UFJ!I435</f>
        <v>0</v>
      </c>
      <c r="L435" s="1249">
        <f>paypay!H435</f>
        <v>7765</v>
      </c>
      <c r="M435" s="1249">
        <f>楽天!J435</f>
        <v>2400</v>
      </c>
      <c r="N435" s="1620">
        <f t="shared" si="3"/>
        <v>46634</v>
      </c>
      <c r="O435" s="1272"/>
    </row>
    <row r="436" spans="1:15" ht="15.5">
      <c r="A436" s="1298"/>
      <c r="B436" s="1244">
        <v>46180</v>
      </c>
      <c r="C436" s="1248">
        <v>-9000</v>
      </c>
      <c r="D436" s="1248"/>
      <c r="E436" s="1618"/>
      <c r="F436" s="1618"/>
      <c r="G436" s="1618"/>
      <c r="H436" s="1619">
        <f t="shared" si="4"/>
        <v>-9000</v>
      </c>
      <c r="I436" s="1249">
        <f t="shared" si="5"/>
        <v>25210</v>
      </c>
      <c r="J436" s="1249">
        <f>みずほ!J436</f>
        <v>2259</v>
      </c>
      <c r="K436" s="1249">
        <f>UFJ!I436</f>
        <v>0</v>
      </c>
      <c r="L436" s="1249">
        <f>paypay!H436</f>
        <v>5803</v>
      </c>
      <c r="M436" s="1249">
        <f>楽天!J436</f>
        <v>2400</v>
      </c>
      <c r="N436" s="1620">
        <f t="shared" si="3"/>
        <v>35672</v>
      </c>
      <c r="O436" s="1272"/>
    </row>
    <row r="437" spans="1:15" ht="15.5">
      <c r="A437" s="1298"/>
      <c r="B437" s="1244">
        <v>46181</v>
      </c>
      <c r="C437" s="1248"/>
      <c r="D437" s="1248"/>
      <c r="E437" s="1618"/>
      <c r="F437" s="1618"/>
      <c r="G437" s="1618"/>
      <c r="H437" s="1619">
        <f t="shared" si="4"/>
        <v>0</v>
      </c>
      <c r="I437" s="1249">
        <f t="shared" si="5"/>
        <v>25210</v>
      </c>
      <c r="J437" s="1249">
        <f>みずほ!J437</f>
        <v>2259</v>
      </c>
      <c r="K437" s="1249">
        <f>UFJ!I437</f>
        <v>0</v>
      </c>
      <c r="L437" s="1249">
        <f>paypay!H437</f>
        <v>4713</v>
      </c>
      <c r="M437" s="1249">
        <f>楽天!J437</f>
        <v>2400</v>
      </c>
      <c r="N437" s="1620">
        <f t="shared" si="3"/>
        <v>34582</v>
      </c>
      <c r="O437" s="1272"/>
    </row>
    <row r="438" spans="1:15" ht="15.5">
      <c r="A438" s="1298"/>
      <c r="B438" s="1244">
        <v>46182</v>
      </c>
      <c r="C438" s="1248"/>
      <c r="D438" s="1248"/>
      <c r="E438" s="1618"/>
      <c r="F438" s="1618"/>
      <c r="G438" s="1618"/>
      <c r="H438" s="1619">
        <f t="shared" si="4"/>
        <v>0</v>
      </c>
      <c r="I438" s="1249">
        <f t="shared" si="5"/>
        <v>25210</v>
      </c>
      <c r="J438" s="1249">
        <f>みずほ!J438</f>
        <v>2259</v>
      </c>
      <c r="K438" s="1249">
        <f>UFJ!I438</f>
        <v>0</v>
      </c>
      <c r="L438" s="1249">
        <f>paypay!H438</f>
        <v>4483</v>
      </c>
      <c r="M438" s="1249">
        <f>楽天!J438</f>
        <v>2400</v>
      </c>
      <c r="N438" s="1620">
        <f t="shared" si="3"/>
        <v>34352</v>
      </c>
      <c r="O438" s="1272"/>
    </row>
    <row r="439" spans="1:15" ht="15.5">
      <c r="A439" s="1298"/>
      <c r="B439" s="1244">
        <v>46183</v>
      </c>
      <c r="C439" s="1248">
        <v>-10000</v>
      </c>
      <c r="D439" s="1248"/>
      <c r="E439" s="1618"/>
      <c r="F439" s="1618"/>
      <c r="G439" s="1618"/>
      <c r="H439" s="1619">
        <f t="shared" si="4"/>
        <v>-10000</v>
      </c>
      <c r="I439" s="1249">
        <f t="shared" si="5"/>
        <v>15210</v>
      </c>
      <c r="J439" s="1249">
        <f>みずほ!J439</f>
        <v>2259</v>
      </c>
      <c r="K439" s="1249">
        <f>UFJ!I439</f>
        <v>0</v>
      </c>
      <c r="L439" s="1249">
        <f>paypay!H439</f>
        <v>3681</v>
      </c>
      <c r="M439" s="1249">
        <f>楽天!J439</f>
        <v>2400</v>
      </c>
      <c r="N439" s="1620">
        <f t="shared" si="3"/>
        <v>23550</v>
      </c>
      <c r="O439" s="1272"/>
    </row>
    <row r="440" spans="1:15" ht="15.5">
      <c r="A440" s="1298"/>
      <c r="B440" s="1244">
        <v>46184</v>
      </c>
      <c r="C440" s="1248"/>
      <c r="D440" s="1248">
        <v>-6600</v>
      </c>
      <c r="E440" s="1618"/>
      <c r="F440" s="1618"/>
      <c r="G440" s="1618"/>
      <c r="H440" s="1619">
        <f t="shared" si="4"/>
        <v>-6600</v>
      </c>
      <c r="I440" s="1249">
        <f t="shared" si="5"/>
        <v>8610</v>
      </c>
      <c r="J440" s="1249">
        <f>みずほ!J440</f>
        <v>2259</v>
      </c>
      <c r="K440" s="1249">
        <f>UFJ!I440</f>
        <v>0</v>
      </c>
      <c r="L440" s="1249">
        <f>paypay!H440</f>
        <v>1875</v>
      </c>
      <c r="M440" s="1249">
        <f>楽天!J440</f>
        <v>2400</v>
      </c>
      <c r="N440" s="1620">
        <f t="shared" si="3"/>
        <v>15144</v>
      </c>
      <c r="O440" s="1272"/>
    </row>
    <row r="441" spans="1:15" ht="15.5">
      <c r="A441" s="1298"/>
      <c r="B441" s="1244">
        <v>46185</v>
      </c>
      <c r="C441" s="1248"/>
      <c r="D441" s="1248"/>
      <c r="E441" s="1618"/>
      <c r="F441" s="1618"/>
      <c r="G441" s="1618"/>
      <c r="H441" s="1619">
        <f t="shared" si="4"/>
        <v>0</v>
      </c>
      <c r="I441" s="1249">
        <f t="shared" si="5"/>
        <v>8610</v>
      </c>
      <c r="J441" s="1249">
        <f>みずほ!J441</f>
        <v>2259</v>
      </c>
      <c r="K441" s="1249">
        <f>UFJ!I441</f>
        <v>0</v>
      </c>
      <c r="L441" s="1249">
        <f>paypay!H441</f>
        <v>1553</v>
      </c>
      <c r="M441" s="1249">
        <f>楽天!J441</f>
        <v>2400</v>
      </c>
      <c r="N441" s="1620">
        <f t="shared" si="3"/>
        <v>14822</v>
      </c>
      <c r="O441" s="1272"/>
    </row>
    <row r="442" spans="1:15" ht="15.5">
      <c r="A442" s="1298"/>
      <c r="B442" s="1244">
        <v>46186</v>
      </c>
      <c r="C442" s="1248"/>
      <c r="D442" s="1248"/>
      <c r="E442" s="1618"/>
      <c r="F442" s="1618"/>
      <c r="G442" s="1618"/>
      <c r="H442" s="1619">
        <f t="shared" si="4"/>
        <v>0</v>
      </c>
      <c r="I442" s="1249">
        <f t="shared" si="5"/>
        <v>8610</v>
      </c>
      <c r="J442" s="1249">
        <f>みずほ!J442</f>
        <v>2259</v>
      </c>
      <c r="K442" s="1249">
        <f>UFJ!I442</f>
        <v>0</v>
      </c>
      <c r="L442" s="1249">
        <f>paypay!H442</f>
        <v>-10597</v>
      </c>
      <c r="M442" s="1249">
        <f>楽天!J442</f>
        <v>20873</v>
      </c>
      <c r="N442" s="1620">
        <f t="shared" si="3"/>
        <v>21145</v>
      </c>
      <c r="O442" s="1272"/>
    </row>
    <row r="443" spans="1:15" ht="15.5">
      <c r="A443" s="1298"/>
      <c r="B443" s="1244">
        <v>46187</v>
      </c>
      <c r="C443" s="1248"/>
      <c r="D443" s="1248"/>
      <c r="E443" s="1618"/>
      <c r="F443" s="1618"/>
      <c r="G443" s="1618"/>
      <c r="H443" s="1619">
        <f t="shared" si="4"/>
        <v>0</v>
      </c>
      <c r="I443" s="1249">
        <f t="shared" si="5"/>
        <v>8610</v>
      </c>
      <c r="J443" s="1249">
        <f>みずほ!J443</f>
        <v>2259</v>
      </c>
      <c r="K443" s="1249">
        <f>UFJ!I443</f>
        <v>0</v>
      </c>
      <c r="L443" s="1249">
        <f>paypay!H443</f>
        <v>259</v>
      </c>
      <c r="M443" s="1249">
        <f>楽天!J443</f>
        <v>20873</v>
      </c>
      <c r="N443" s="1620">
        <f t="shared" si="3"/>
        <v>32001</v>
      </c>
      <c r="O443" s="1272"/>
    </row>
    <row r="444" spans="1:15" ht="15.5">
      <c r="A444" s="1298"/>
      <c r="B444" s="1244">
        <v>46188</v>
      </c>
      <c r="C444" s="1248"/>
      <c r="D444" s="1248"/>
      <c r="E444" s="1618"/>
      <c r="F444" s="1618"/>
      <c r="G444" s="1618"/>
      <c r="H444" s="1619">
        <f t="shared" si="4"/>
        <v>0</v>
      </c>
      <c r="I444" s="1249">
        <f t="shared" si="5"/>
        <v>8610</v>
      </c>
      <c r="J444" s="1249">
        <f>みずほ!J444</f>
        <v>432752</v>
      </c>
      <c r="K444" s="1249">
        <f>UFJ!I444</f>
        <v>0</v>
      </c>
      <c r="L444" s="1249">
        <f>paypay!H444</f>
        <v>109</v>
      </c>
      <c r="M444" s="1249">
        <f>楽天!J444</f>
        <v>20873</v>
      </c>
      <c r="N444" s="1620">
        <f t="shared" si="3"/>
        <v>462344</v>
      </c>
      <c r="O444" s="1272"/>
    </row>
    <row r="445" spans="1:15" ht="15.5">
      <c r="A445" s="1298"/>
      <c r="B445" s="1244">
        <v>46189</v>
      </c>
      <c r="C445" s="1248"/>
      <c r="D445" s="1248"/>
      <c r="E445" s="1618"/>
      <c r="F445" s="1618"/>
      <c r="G445" s="1618"/>
      <c r="H445" s="1619">
        <f t="shared" si="4"/>
        <v>0</v>
      </c>
      <c r="I445" s="1249">
        <f t="shared" si="5"/>
        <v>8610</v>
      </c>
      <c r="J445" s="1249">
        <f>みずほ!J445</f>
        <v>432752</v>
      </c>
      <c r="K445" s="1249">
        <f>UFJ!I445</f>
        <v>0</v>
      </c>
      <c r="L445" s="1249">
        <f>paypay!H445</f>
        <v>4909</v>
      </c>
      <c r="M445" s="1249">
        <f>楽天!J445</f>
        <v>20873</v>
      </c>
      <c r="N445" s="1620">
        <f t="shared" si="3"/>
        <v>467144</v>
      </c>
      <c r="O445" s="1272"/>
    </row>
    <row r="446" spans="1:15" ht="15.5">
      <c r="A446" s="1298"/>
      <c r="B446" s="1244">
        <v>46190</v>
      </c>
      <c r="C446" s="1248"/>
      <c r="D446" s="1248"/>
      <c r="E446" s="1618"/>
      <c r="F446" s="1618">
        <v>22440</v>
      </c>
      <c r="G446" s="1618"/>
      <c r="H446" s="1619">
        <f t="shared" si="4"/>
        <v>22440</v>
      </c>
      <c r="I446" s="1249">
        <f t="shared" si="5"/>
        <v>31050</v>
      </c>
      <c r="J446" s="1249">
        <f>みずほ!J446</f>
        <v>432752</v>
      </c>
      <c r="K446" s="1249">
        <f>UFJ!I446</f>
        <v>0</v>
      </c>
      <c r="L446" s="1249">
        <f>paypay!H446</f>
        <v>4609</v>
      </c>
      <c r="M446" s="1249">
        <f>楽天!J446</f>
        <v>20873</v>
      </c>
      <c r="N446" s="1620">
        <f t="shared" si="3"/>
        <v>489284</v>
      </c>
      <c r="O446" s="1272"/>
    </row>
    <row r="447" spans="1:15" ht="15.5">
      <c r="A447" s="1298"/>
      <c r="B447" s="1244">
        <v>46191</v>
      </c>
      <c r="C447" s="1248"/>
      <c r="D447" s="1248"/>
      <c r="E447" s="1618"/>
      <c r="F447" s="1618"/>
      <c r="G447" s="1618"/>
      <c r="H447" s="1619">
        <f t="shared" si="4"/>
        <v>0</v>
      </c>
      <c r="I447" s="1249">
        <f t="shared" si="5"/>
        <v>31050</v>
      </c>
      <c r="J447" s="1249">
        <f>みずほ!J447</f>
        <v>432752</v>
      </c>
      <c r="K447" s="1249">
        <f>UFJ!I447</f>
        <v>0</v>
      </c>
      <c r="L447" s="1249">
        <f>paypay!H447</f>
        <v>1909</v>
      </c>
      <c r="M447" s="1249">
        <f>楽天!J447</f>
        <v>20873</v>
      </c>
      <c r="N447" s="1620">
        <f t="shared" si="3"/>
        <v>486584</v>
      </c>
      <c r="O447" s="1272"/>
    </row>
    <row r="448" spans="1:15" ht="15.5">
      <c r="A448" s="1298"/>
      <c r="B448" s="1244">
        <v>46192</v>
      </c>
      <c r="C448" s="1248"/>
      <c r="D448" s="1248"/>
      <c r="E448" s="1618"/>
      <c r="F448" s="1618"/>
      <c r="G448" s="1618"/>
      <c r="H448" s="1619">
        <f t="shared" si="4"/>
        <v>0</v>
      </c>
      <c r="I448" s="1249">
        <f t="shared" si="5"/>
        <v>31050</v>
      </c>
      <c r="J448" s="1249">
        <f>みずほ!J448</f>
        <v>432752</v>
      </c>
      <c r="K448" s="1249">
        <f>UFJ!I448</f>
        <v>0</v>
      </c>
      <c r="L448" s="1249">
        <f>paypay!H448</f>
        <v>1559</v>
      </c>
      <c r="M448" s="1249">
        <f>楽天!J448</f>
        <v>20873</v>
      </c>
      <c r="N448" s="1620">
        <f t="shared" si="3"/>
        <v>486234</v>
      </c>
      <c r="O448" s="1272"/>
    </row>
    <row r="449" spans="1:15" ht="15.5">
      <c r="A449" s="1298"/>
      <c r="B449" s="1244">
        <v>46193</v>
      </c>
      <c r="C449" s="1248"/>
      <c r="D449" s="1248"/>
      <c r="E449" s="1618"/>
      <c r="F449" s="1618"/>
      <c r="G449" s="1626">
        <v>220000</v>
      </c>
      <c r="H449" s="1619">
        <f t="shared" si="4"/>
        <v>220000</v>
      </c>
      <c r="I449" s="1249">
        <f t="shared" si="5"/>
        <v>251050</v>
      </c>
      <c r="J449" s="1249">
        <f>みずほ!J449</f>
        <v>212752</v>
      </c>
      <c r="K449" s="1249">
        <f>UFJ!I449</f>
        <v>0</v>
      </c>
      <c r="L449" s="1249">
        <f>paypay!H449</f>
        <v>559</v>
      </c>
      <c r="M449" s="1249">
        <f>楽天!J449</f>
        <v>20873</v>
      </c>
      <c r="N449" s="1620">
        <f t="shared" si="3"/>
        <v>485234</v>
      </c>
      <c r="O449" s="1272"/>
    </row>
    <row r="450" spans="1:15" ht="15.5">
      <c r="A450" s="1298"/>
      <c r="B450" s="1244">
        <v>46194</v>
      </c>
      <c r="C450" s="1248"/>
      <c r="D450" s="1248"/>
      <c r="E450" s="1618"/>
      <c r="F450" s="1618"/>
      <c r="G450" s="1618"/>
      <c r="H450" s="1619">
        <f t="shared" si="4"/>
        <v>0</v>
      </c>
      <c r="I450" s="1249">
        <f t="shared" si="5"/>
        <v>251050</v>
      </c>
      <c r="J450" s="1249">
        <f>みずほ!J450</f>
        <v>212752</v>
      </c>
      <c r="K450" s="1249">
        <f>UFJ!I450</f>
        <v>0</v>
      </c>
      <c r="L450" s="1249">
        <f>paypay!H450</f>
        <v>559</v>
      </c>
      <c r="M450" s="1249">
        <f>楽天!J450</f>
        <v>20873</v>
      </c>
      <c r="N450" s="1620">
        <f t="shared" si="3"/>
        <v>485234</v>
      </c>
      <c r="O450" s="1272"/>
    </row>
    <row r="451" spans="1:15" ht="15.5">
      <c r="A451" s="1298"/>
      <c r="B451" s="1244">
        <v>46195</v>
      </c>
      <c r="C451" s="1248"/>
      <c r="D451" s="1248"/>
      <c r="E451" s="1618"/>
      <c r="F451" s="1618"/>
      <c r="G451" s="1618"/>
      <c r="H451" s="1619">
        <f t="shared" si="4"/>
        <v>0</v>
      </c>
      <c r="I451" s="1249">
        <f t="shared" si="5"/>
        <v>251050</v>
      </c>
      <c r="J451" s="1249">
        <f>みずほ!J451</f>
        <v>212752</v>
      </c>
      <c r="K451" s="1249">
        <f>UFJ!I451</f>
        <v>0</v>
      </c>
      <c r="L451" s="1249">
        <f>paypay!H451</f>
        <v>559</v>
      </c>
      <c r="M451" s="1249">
        <f>楽天!J451</f>
        <v>20873</v>
      </c>
      <c r="N451" s="1620">
        <f t="shared" si="3"/>
        <v>485234</v>
      </c>
      <c r="O451" s="1272"/>
    </row>
    <row r="452" spans="1:15" ht="15.5">
      <c r="A452" s="1298"/>
      <c r="B452" s="1244">
        <v>46196</v>
      </c>
      <c r="C452" s="1248"/>
      <c r="D452" s="1248"/>
      <c r="E452" s="1618"/>
      <c r="F452" s="1618"/>
      <c r="G452" s="1618"/>
      <c r="H452" s="1619">
        <f t="shared" si="4"/>
        <v>0</v>
      </c>
      <c r="I452" s="1249">
        <f t="shared" si="5"/>
        <v>251050</v>
      </c>
      <c r="J452" s="1249">
        <f>みずほ!J452</f>
        <v>212752</v>
      </c>
      <c r="K452" s="1249">
        <f>UFJ!I452</f>
        <v>0</v>
      </c>
      <c r="L452" s="1249">
        <f>paypay!H452</f>
        <v>559</v>
      </c>
      <c r="M452" s="1249">
        <f>楽天!J452</f>
        <v>20873</v>
      </c>
      <c r="N452" s="1620">
        <f t="shared" si="3"/>
        <v>485234</v>
      </c>
      <c r="O452" s="1272"/>
    </row>
    <row r="453" spans="1:15" ht="15.5">
      <c r="A453" s="1298"/>
      <c r="B453" s="1244">
        <v>46197</v>
      </c>
      <c r="C453" s="1248"/>
      <c r="D453" s="1248"/>
      <c r="E453" s="1618"/>
      <c r="F453" s="1618"/>
      <c r="G453" s="1618"/>
      <c r="H453" s="1619">
        <f t="shared" si="4"/>
        <v>0</v>
      </c>
      <c r="I453" s="1249">
        <f t="shared" si="5"/>
        <v>251050</v>
      </c>
      <c r="J453" s="1249">
        <f>みずほ!J453</f>
        <v>212752</v>
      </c>
      <c r="K453" s="1249">
        <f>UFJ!I453</f>
        <v>0</v>
      </c>
      <c r="L453" s="1249">
        <f>paypay!H453</f>
        <v>359</v>
      </c>
      <c r="M453" s="1249">
        <f>楽天!J453</f>
        <v>20873</v>
      </c>
      <c r="N453" s="1620">
        <f t="shared" si="3"/>
        <v>485034</v>
      </c>
      <c r="O453" s="1272"/>
    </row>
    <row r="454" spans="1:15" ht="15.5">
      <c r="A454" s="1298"/>
      <c r="B454" s="1244">
        <v>46198</v>
      </c>
      <c r="C454" s="1248"/>
      <c r="D454" s="1248"/>
      <c r="E454" s="1618"/>
      <c r="F454" s="1618"/>
      <c r="G454" s="1618"/>
      <c r="H454" s="1619">
        <f t="shared" si="4"/>
        <v>0</v>
      </c>
      <c r="I454" s="1249">
        <f t="shared" si="5"/>
        <v>251050</v>
      </c>
      <c r="J454" s="1249">
        <f>みずほ!J454</f>
        <v>212752</v>
      </c>
      <c r="K454" s="1249">
        <f>UFJ!I454</f>
        <v>0</v>
      </c>
      <c r="L454" s="1249">
        <f>paypay!H454</f>
        <v>6359</v>
      </c>
      <c r="M454" s="1249">
        <f>楽天!J454</f>
        <v>20873</v>
      </c>
      <c r="N454" s="1620">
        <f t="shared" si="3"/>
        <v>491034</v>
      </c>
      <c r="O454" s="1272"/>
    </row>
    <row r="455" spans="1:15" ht="15.5">
      <c r="A455" s="1298"/>
      <c r="B455" s="1244">
        <v>46199</v>
      </c>
      <c r="C455" s="1248"/>
      <c r="D455" s="1248"/>
      <c r="E455" s="1618"/>
      <c r="F455" s="1618"/>
      <c r="G455" s="1618"/>
      <c r="H455" s="1619">
        <f t="shared" si="4"/>
        <v>0</v>
      </c>
      <c r="I455" s="1249">
        <f t="shared" si="5"/>
        <v>251050</v>
      </c>
      <c r="J455" s="1249">
        <f>みずほ!J455</f>
        <v>202752</v>
      </c>
      <c r="K455" s="1249">
        <f>UFJ!I455</f>
        <v>0</v>
      </c>
      <c r="L455" s="1249">
        <f>paypay!H455</f>
        <v>6359</v>
      </c>
      <c r="M455" s="1249">
        <f>楽天!J455</f>
        <v>20873</v>
      </c>
      <c r="N455" s="1620">
        <f t="shared" si="3"/>
        <v>481034</v>
      </c>
      <c r="O455" s="1272"/>
    </row>
    <row r="456" spans="1:15" ht="15.5">
      <c r="A456" s="1298"/>
      <c r="B456" s="1244">
        <v>46200</v>
      </c>
      <c r="C456" s="1248"/>
      <c r="D456" s="1248">
        <v>-3500</v>
      </c>
      <c r="E456" s="1618"/>
      <c r="F456" s="1618"/>
      <c r="G456" s="1618"/>
      <c r="H456" s="1619">
        <f t="shared" si="4"/>
        <v>-3500</v>
      </c>
      <c r="I456" s="1249">
        <f t="shared" si="5"/>
        <v>247550</v>
      </c>
      <c r="J456" s="1249">
        <f>みずほ!J456</f>
        <v>202752</v>
      </c>
      <c r="K456" s="1249">
        <f>UFJ!I456</f>
        <v>0</v>
      </c>
      <c r="L456" s="1249">
        <f>paypay!H456</f>
        <v>1859</v>
      </c>
      <c r="M456" s="1249">
        <f>楽天!J456</f>
        <v>20873</v>
      </c>
      <c r="N456" s="1620">
        <f t="shared" si="3"/>
        <v>473034</v>
      </c>
      <c r="O456" s="1272"/>
    </row>
    <row r="457" spans="1:15" ht="15.5">
      <c r="A457" s="1298"/>
      <c r="B457" s="1244">
        <v>46201</v>
      </c>
      <c r="C457" s="1248"/>
      <c r="D457" s="1248"/>
      <c r="E457" s="1618"/>
      <c r="F457" s="1618"/>
      <c r="G457" s="1618"/>
      <c r="H457" s="1619">
        <f t="shared" si="4"/>
        <v>0</v>
      </c>
      <c r="I457" s="1249">
        <f t="shared" si="5"/>
        <v>247550</v>
      </c>
      <c r="J457" s="1249">
        <f>みずほ!J457</f>
        <v>202752</v>
      </c>
      <c r="K457" s="1249">
        <f>UFJ!I457</f>
        <v>0</v>
      </c>
      <c r="L457" s="1249">
        <f>paypay!H457</f>
        <v>1859</v>
      </c>
      <c r="M457" s="1249">
        <f>楽天!J457</f>
        <v>20873</v>
      </c>
      <c r="N457" s="1620">
        <f t="shared" si="3"/>
        <v>473034</v>
      </c>
      <c r="O457" s="1272"/>
    </row>
    <row r="458" spans="1:15" ht="15.5">
      <c r="A458" s="1298"/>
      <c r="B458" s="1244">
        <v>46202</v>
      </c>
      <c r="C458" s="1248"/>
      <c r="D458" s="1646">
        <v>-240000</v>
      </c>
      <c r="E458" s="1618"/>
      <c r="F458" s="1618"/>
      <c r="G458" s="1618"/>
      <c r="H458" s="1619">
        <f t="shared" si="4"/>
        <v>-240000</v>
      </c>
      <c r="I458" s="1249">
        <f t="shared" si="5"/>
        <v>7550</v>
      </c>
      <c r="J458" s="1249">
        <f>みずほ!J458</f>
        <v>72765</v>
      </c>
      <c r="K458" s="1249">
        <f>UFJ!I458</f>
        <v>0</v>
      </c>
      <c r="L458" s="1249">
        <f>paypay!H458</f>
        <v>9</v>
      </c>
      <c r="M458" s="1249">
        <f>楽天!J458</f>
        <v>20873</v>
      </c>
      <c r="N458" s="1620">
        <f t="shared" si="3"/>
        <v>101197</v>
      </c>
      <c r="O458" s="1272"/>
    </row>
    <row r="459" spans="1:15" ht="15.5">
      <c r="A459" s="1298"/>
      <c r="B459" s="1259">
        <v>46203</v>
      </c>
      <c r="C459" s="1263"/>
      <c r="D459" s="1263"/>
      <c r="E459" s="1622"/>
      <c r="F459" s="1622">
        <v>50000</v>
      </c>
      <c r="G459" s="1622"/>
      <c r="H459" s="1619">
        <f t="shared" si="4"/>
        <v>50000</v>
      </c>
      <c r="I459" s="1249">
        <f t="shared" si="5"/>
        <v>57550</v>
      </c>
      <c r="J459" s="1249">
        <f>みずほ!J459</f>
        <v>72765</v>
      </c>
      <c r="K459" s="1264">
        <f>UFJ!I459</f>
        <v>0</v>
      </c>
      <c r="L459" s="1264">
        <f>paypay!H459</f>
        <v>9</v>
      </c>
      <c r="M459" s="1249">
        <f>楽天!J459</f>
        <v>20873</v>
      </c>
      <c r="N459" s="1620">
        <f t="shared" si="3"/>
        <v>151197</v>
      </c>
      <c r="O459" s="1272"/>
    </row>
    <row r="460" spans="1:15" ht="15.5">
      <c r="A460" s="1298"/>
      <c r="B460" s="1244">
        <v>46204</v>
      </c>
      <c r="C460" s="1248"/>
      <c r="D460" s="1248"/>
      <c r="E460" s="1618"/>
      <c r="F460" s="1618"/>
      <c r="G460" s="1618"/>
      <c r="H460" s="1633">
        <f t="shared" si="4"/>
        <v>0</v>
      </c>
      <c r="I460" s="1625">
        <f t="shared" si="5"/>
        <v>57550</v>
      </c>
      <c r="J460" s="1625">
        <f>みずほ!J460</f>
        <v>72765</v>
      </c>
      <c r="K460" s="1625">
        <f>UFJ!I460</f>
        <v>0</v>
      </c>
      <c r="L460" s="1625">
        <f>paypay!H460</f>
        <v>9</v>
      </c>
      <c r="M460" s="1625">
        <f>楽天!J460</f>
        <v>20873</v>
      </c>
      <c r="N460" s="1627">
        <f t="shared" si="3"/>
        <v>151197</v>
      </c>
      <c r="O460" s="1272"/>
    </row>
    <row r="461" spans="1:15" ht="15.5">
      <c r="A461" s="1298"/>
      <c r="B461" s="1244">
        <v>46205</v>
      </c>
      <c r="C461" s="1248"/>
      <c r="D461" s="1248"/>
      <c r="E461" s="1618"/>
      <c r="F461" s="1618"/>
      <c r="G461" s="1618"/>
      <c r="H461" s="1619">
        <f t="shared" si="4"/>
        <v>0</v>
      </c>
      <c r="I461" s="1249">
        <f t="shared" si="5"/>
        <v>57550</v>
      </c>
      <c r="J461" s="1249">
        <f>みずほ!J461</f>
        <v>72765</v>
      </c>
      <c r="K461" s="1249">
        <f>UFJ!I461</f>
        <v>0</v>
      </c>
      <c r="L461" s="1249">
        <f>paypay!H461</f>
        <v>9</v>
      </c>
      <c r="M461" s="1249">
        <f>楽天!J461</f>
        <v>20873</v>
      </c>
      <c r="N461" s="1620">
        <f t="shared" si="3"/>
        <v>151197</v>
      </c>
      <c r="O461" s="1272"/>
    </row>
    <row r="462" spans="1:15" ht="15.5">
      <c r="A462" s="1298"/>
      <c r="B462" s="1244">
        <v>46206</v>
      </c>
      <c r="C462" s="1248"/>
      <c r="D462" s="1248"/>
      <c r="E462" s="1618"/>
      <c r="F462" s="1618"/>
      <c r="G462" s="1618"/>
      <c r="H462" s="1619">
        <f t="shared" si="4"/>
        <v>0</v>
      </c>
      <c r="I462" s="1249">
        <f t="shared" si="5"/>
        <v>57550</v>
      </c>
      <c r="J462" s="1249">
        <f>みずほ!J462</f>
        <v>72765</v>
      </c>
      <c r="K462" s="1249">
        <f>UFJ!I462</f>
        <v>0</v>
      </c>
      <c r="L462" s="1249">
        <f>paypay!H462</f>
        <v>9</v>
      </c>
      <c r="M462" s="1249">
        <f>楽天!J462</f>
        <v>20873</v>
      </c>
      <c r="N462" s="1620">
        <f t="shared" si="3"/>
        <v>151197</v>
      </c>
      <c r="O462" s="1272"/>
    </row>
    <row r="463" spans="1:15" ht="15.5">
      <c r="A463" s="1298"/>
      <c r="B463" s="1244">
        <v>46207</v>
      </c>
      <c r="C463" s="1248"/>
      <c r="D463" s="1248"/>
      <c r="E463" s="1618"/>
      <c r="F463" s="1618"/>
      <c r="G463" s="1618"/>
      <c r="H463" s="1619">
        <f t="shared" si="4"/>
        <v>0</v>
      </c>
      <c r="I463" s="1249">
        <f t="shared" si="5"/>
        <v>57550</v>
      </c>
      <c r="J463" s="1249">
        <f>みずほ!J463</f>
        <v>72765</v>
      </c>
      <c r="K463" s="1249">
        <f>UFJ!I463</f>
        <v>0</v>
      </c>
      <c r="L463" s="1249">
        <f>paypay!H463</f>
        <v>9</v>
      </c>
      <c r="M463" s="1249">
        <f>楽天!J463</f>
        <v>20873</v>
      </c>
      <c r="N463" s="1620">
        <f t="shared" si="3"/>
        <v>151197</v>
      </c>
      <c r="O463" s="1272"/>
    </row>
    <row r="464" spans="1:15" ht="15.5">
      <c r="A464" s="1298"/>
      <c r="B464" s="1244">
        <v>46208</v>
      </c>
      <c r="C464" s="1248"/>
      <c r="D464" s="1248"/>
      <c r="E464" s="1618"/>
      <c r="F464" s="1618"/>
      <c r="G464" s="1618"/>
      <c r="H464" s="1619">
        <f t="shared" si="4"/>
        <v>0</v>
      </c>
      <c r="I464" s="1249">
        <f t="shared" si="5"/>
        <v>57550</v>
      </c>
      <c r="J464" s="1249">
        <f>みずほ!J464</f>
        <v>72765</v>
      </c>
      <c r="K464" s="1249">
        <f>UFJ!I464</f>
        <v>0</v>
      </c>
      <c r="L464" s="1249">
        <f>paypay!H464</f>
        <v>9</v>
      </c>
      <c r="M464" s="1249">
        <f>楽天!J464</f>
        <v>20873</v>
      </c>
      <c r="N464" s="1620">
        <f t="shared" si="3"/>
        <v>151197</v>
      </c>
      <c r="O464" s="1272"/>
    </row>
    <row r="465" spans="1:15" ht="15.5">
      <c r="A465" s="1298"/>
      <c r="B465" s="1244">
        <v>46209</v>
      </c>
      <c r="C465" s="1248"/>
      <c r="D465" s="1248"/>
      <c r="E465" s="1618"/>
      <c r="F465" s="1618"/>
      <c r="G465" s="1618"/>
      <c r="H465" s="1619">
        <f t="shared" si="4"/>
        <v>0</v>
      </c>
      <c r="I465" s="1249">
        <f t="shared" si="5"/>
        <v>57550</v>
      </c>
      <c r="J465" s="1249">
        <f>みずほ!J465</f>
        <v>72765</v>
      </c>
      <c r="K465" s="1249">
        <f>UFJ!I465</f>
        <v>0</v>
      </c>
      <c r="L465" s="1249">
        <f>paypay!H465</f>
        <v>9</v>
      </c>
      <c r="M465" s="1249">
        <f>楽天!J465</f>
        <v>20873</v>
      </c>
      <c r="N465" s="1620">
        <f t="shared" si="3"/>
        <v>151197</v>
      </c>
      <c r="O465" s="1272"/>
    </row>
    <row r="466" spans="1:15" ht="15.5">
      <c r="A466" s="1298"/>
      <c r="B466" s="1244">
        <v>46210</v>
      </c>
      <c r="C466" s="1248"/>
      <c r="D466" s="1248"/>
      <c r="E466" s="1618"/>
      <c r="F466" s="1618"/>
      <c r="G466" s="1618"/>
      <c r="H466" s="1619">
        <f t="shared" si="4"/>
        <v>0</v>
      </c>
      <c r="I466" s="1249">
        <f t="shared" si="5"/>
        <v>57550</v>
      </c>
      <c r="J466" s="1249">
        <f>みずほ!J466</f>
        <v>72765</v>
      </c>
      <c r="K466" s="1249">
        <f>UFJ!I466</f>
        <v>0</v>
      </c>
      <c r="L466" s="1249">
        <f>paypay!H466</f>
        <v>9</v>
      </c>
      <c r="M466" s="1249">
        <f>楽天!J466</f>
        <v>20873</v>
      </c>
      <c r="N466" s="1620">
        <f t="shared" si="3"/>
        <v>151197</v>
      </c>
      <c r="O466" s="1272"/>
    </row>
    <row r="467" spans="1:15" ht="15.5">
      <c r="A467" s="1298"/>
      <c r="B467" s="1244">
        <v>46211</v>
      </c>
      <c r="C467" s="1248"/>
      <c r="D467" s="1248"/>
      <c r="E467" s="1618"/>
      <c r="F467" s="1618"/>
      <c r="G467" s="1618"/>
      <c r="H467" s="1619">
        <f t="shared" si="4"/>
        <v>0</v>
      </c>
      <c r="I467" s="1249">
        <f t="shared" si="5"/>
        <v>57550</v>
      </c>
      <c r="J467" s="1249">
        <f>みずほ!J467</f>
        <v>72765</v>
      </c>
      <c r="K467" s="1249">
        <f>UFJ!I467</f>
        <v>0</v>
      </c>
      <c r="L467" s="1249">
        <f>paypay!H467</f>
        <v>9</v>
      </c>
      <c r="M467" s="1249">
        <f>楽天!J467</f>
        <v>20873</v>
      </c>
      <c r="N467" s="1620">
        <f t="shared" si="3"/>
        <v>151197</v>
      </c>
      <c r="O467" s="1272"/>
    </row>
    <row r="468" spans="1:15" ht="15.5">
      <c r="A468" s="1298"/>
      <c r="B468" s="1244">
        <v>46212</v>
      </c>
      <c r="C468" s="1248"/>
      <c r="D468" s="1248"/>
      <c r="E468" s="1618"/>
      <c r="F468" s="1618"/>
      <c r="G468" s="1618"/>
      <c r="H468" s="1619">
        <f t="shared" si="4"/>
        <v>0</v>
      </c>
      <c r="I468" s="1249">
        <f t="shared" si="5"/>
        <v>57550</v>
      </c>
      <c r="J468" s="1249">
        <f>みずほ!J468</f>
        <v>72765</v>
      </c>
      <c r="K468" s="1249">
        <f>UFJ!I468</f>
        <v>0</v>
      </c>
      <c r="L468" s="1249">
        <f>paypay!H468</f>
        <v>9</v>
      </c>
      <c r="M468" s="1249">
        <f>楽天!J468</f>
        <v>20873</v>
      </c>
      <c r="N468" s="1620">
        <f t="shared" si="3"/>
        <v>151197</v>
      </c>
      <c r="O468" s="1272"/>
    </row>
    <row r="469" spans="1:15" ht="15.5">
      <c r="A469" s="1298"/>
      <c r="B469" s="1244">
        <v>46213</v>
      </c>
      <c r="C469" s="1248"/>
      <c r="D469" s="1248"/>
      <c r="E469" s="1618"/>
      <c r="F469" s="1618"/>
      <c r="G469" s="1618"/>
      <c r="H469" s="1619">
        <f t="shared" si="4"/>
        <v>0</v>
      </c>
      <c r="I469" s="1249">
        <f t="shared" si="5"/>
        <v>57550</v>
      </c>
      <c r="J469" s="1249">
        <f>みずほ!J469</f>
        <v>72765</v>
      </c>
      <c r="K469" s="1249">
        <f>UFJ!I469</f>
        <v>0</v>
      </c>
      <c r="L469" s="1249">
        <f>paypay!H469</f>
        <v>9</v>
      </c>
      <c r="M469" s="1249">
        <f>楽天!J469</f>
        <v>20873</v>
      </c>
      <c r="N469" s="1620">
        <f t="shared" si="3"/>
        <v>151197</v>
      </c>
      <c r="O469" s="1272"/>
    </row>
    <row r="470" spans="1:15" ht="15.5">
      <c r="A470" s="1298"/>
      <c r="B470" s="1244">
        <v>46214</v>
      </c>
      <c r="C470" s="1248"/>
      <c r="D470" s="1248"/>
      <c r="E470" s="1618"/>
      <c r="F470" s="1618"/>
      <c r="G470" s="1618"/>
      <c r="H470" s="1619">
        <f t="shared" si="4"/>
        <v>0</v>
      </c>
      <c r="I470" s="1249">
        <f t="shared" si="5"/>
        <v>57550</v>
      </c>
      <c r="J470" s="1249">
        <f>みずほ!J470</f>
        <v>72765</v>
      </c>
      <c r="K470" s="1249">
        <f>UFJ!I470</f>
        <v>0</v>
      </c>
      <c r="L470" s="1249">
        <f>paypay!H470</f>
        <v>9</v>
      </c>
      <c r="M470" s="1249">
        <f>楽天!J470</f>
        <v>20873</v>
      </c>
      <c r="N470" s="1620">
        <f t="shared" si="3"/>
        <v>151197</v>
      </c>
      <c r="O470" s="1272"/>
    </row>
    <row r="471" spans="1:15" ht="15.5">
      <c r="A471" s="1298"/>
      <c r="B471" s="1244">
        <v>46215</v>
      </c>
      <c r="C471" s="1248"/>
      <c r="D471" s="1248"/>
      <c r="E471" s="1618"/>
      <c r="F471" s="1284">
        <v>12000</v>
      </c>
      <c r="G471" s="1618"/>
      <c r="H471" s="1619">
        <f t="shared" si="4"/>
        <v>12000</v>
      </c>
      <c r="I471" s="1249">
        <f t="shared" si="5"/>
        <v>69550</v>
      </c>
      <c r="J471" s="1249">
        <f>みずほ!J471</f>
        <v>72765</v>
      </c>
      <c r="K471" s="1249">
        <f>UFJ!I471</f>
        <v>0</v>
      </c>
      <c r="L471" s="1249">
        <f>paypay!H471</f>
        <v>9</v>
      </c>
      <c r="M471" s="1249">
        <f>楽天!J471</f>
        <v>20873</v>
      </c>
      <c r="N471" s="1620">
        <f t="shared" si="3"/>
        <v>163197</v>
      </c>
      <c r="O471" s="1272"/>
    </row>
    <row r="472" spans="1:15" ht="15.5">
      <c r="A472" s="1298"/>
      <c r="B472" s="1244">
        <v>46216</v>
      </c>
      <c r="C472" s="1248"/>
      <c r="D472" s="1248"/>
      <c r="E472" s="1618"/>
      <c r="F472" s="1618"/>
      <c r="G472" s="1618"/>
      <c r="H472" s="1619">
        <f t="shared" si="4"/>
        <v>0</v>
      </c>
      <c r="I472" s="1249">
        <f t="shared" si="5"/>
        <v>69550</v>
      </c>
      <c r="J472" s="1249">
        <f>みずほ!J472</f>
        <v>72765</v>
      </c>
      <c r="K472" s="1249">
        <f>UFJ!I472</f>
        <v>0</v>
      </c>
      <c r="L472" s="1249">
        <f>paypay!H472</f>
        <v>9</v>
      </c>
      <c r="M472" s="1249">
        <f>楽天!J472</f>
        <v>20873</v>
      </c>
      <c r="N472" s="1620">
        <f t="shared" si="3"/>
        <v>163197</v>
      </c>
      <c r="O472" s="1272"/>
    </row>
    <row r="473" spans="1:15" ht="15.5">
      <c r="A473" s="1298"/>
      <c r="B473" s="1244">
        <v>46217</v>
      </c>
      <c r="C473" s="1248"/>
      <c r="D473" s="1248"/>
      <c r="E473" s="1618"/>
      <c r="F473" s="1618"/>
      <c r="G473" s="1618"/>
      <c r="H473" s="1619">
        <f t="shared" si="4"/>
        <v>0</v>
      </c>
      <c r="I473" s="1249">
        <f t="shared" si="5"/>
        <v>69550</v>
      </c>
      <c r="J473" s="1249">
        <f>みずほ!J473</f>
        <v>72765</v>
      </c>
      <c r="K473" s="1249">
        <f>UFJ!I473</f>
        <v>0</v>
      </c>
      <c r="L473" s="1249">
        <f>paypay!H473</f>
        <v>9</v>
      </c>
      <c r="M473" s="1249">
        <f>楽天!J473</f>
        <v>20873</v>
      </c>
      <c r="N473" s="1620">
        <f t="shared" si="3"/>
        <v>163197</v>
      </c>
      <c r="O473" s="1272"/>
    </row>
    <row r="474" spans="1:15" ht="15.5">
      <c r="A474" s="1298"/>
      <c r="B474" s="1244">
        <v>46218</v>
      </c>
      <c r="C474" s="1248"/>
      <c r="D474" s="1248"/>
      <c r="E474" s="1618"/>
      <c r="F474" s="1618"/>
      <c r="G474" s="1626">
        <v>200000</v>
      </c>
      <c r="H474" s="1619">
        <f t="shared" si="4"/>
        <v>200000</v>
      </c>
      <c r="I474" s="1249">
        <f t="shared" si="5"/>
        <v>269550</v>
      </c>
      <c r="J474" s="1249">
        <f>みずほ!J474</f>
        <v>392655</v>
      </c>
      <c r="K474" s="1249">
        <f>UFJ!I474</f>
        <v>0</v>
      </c>
      <c r="L474" s="1249">
        <f>paypay!H474</f>
        <v>9</v>
      </c>
      <c r="M474" s="1249">
        <f>楽天!J474</f>
        <v>20873</v>
      </c>
      <c r="N474" s="1620">
        <f t="shared" si="3"/>
        <v>683087</v>
      </c>
      <c r="O474" s="1272"/>
    </row>
    <row r="475" spans="1:15" ht="15.5">
      <c r="A475" s="1298"/>
      <c r="B475" s="1244">
        <v>46219</v>
      </c>
      <c r="C475" s="1248"/>
      <c r="D475" s="1248"/>
      <c r="E475" s="1618"/>
      <c r="F475" s="1618"/>
      <c r="G475" s="1618"/>
      <c r="H475" s="1619">
        <f t="shared" si="4"/>
        <v>0</v>
      </c>
      <c r="I475" s="1249">
        <f t="shared" si="5"/>
        <v>269550</v>
      </c>
      <c r="J475" s="1249">
        <f>みずほ!J475</f>
        <v>392655</v>
      </c>
      <c r="K475" s="1249">
        <f>UFJ!I475</f>
        <v>0</v>
      </c>
      <c r="L475" s="1249">
        <f>paypay!H475</f>
        <v>9</v>
      </c>
      <c r="M475" s="1249">
        <f>楽天!J475</f>
        <v>20873</v>
      </c>
      <c r="N475" s="1620">
        <f t="shared" si="3"/>
        <v>683087</v>
      </c>
      <c r="O475" s="1272"/>
    </row>
    <row r="476" spans="1:15" ht="15.5">
      <c r="A476" s="1298"/>
      <c r="B476" s="1244">
        <v>46220</v>
      </c>
      <c r="C476" s="1248"/>
      <c r="D476" s="1248"/>
      <c r="E476" s="1618"/>
      <c r="F476" s="1618"/>
      <c r="G476" s="1618"/>
      <c r="H476" s="1619">
        <f t="shared" si="4"/>
        <v>0</v>
      </c>
      <c r="I476" s="1249">
        <f t="shared" si="5"/>
        <v>269550</v>
      </c>
      <c r="J476" s="1249">
        <f>みずほ!J476</f>
        <v>392655</v>
      </c>
      <c r="K476" s="1249">
        <f>UFJ!I476</f>
        <v>0</v>
      </c>
      <c r="L476" s="1249">
        <f>paypay!H476</f>
        <v>9</v>
      </c>
      <c r="M476" s="1249">
        <f>楽天!J476</f>
        <v>20873</v>
      </c>
      <c r="N476" s="1620">
        <f t="shared" si="3"/>
        <v>683087</v>
      </c>
      <c r="O476" s="1272"/>
    </row>
    <row r="477" spans="1:15" ht="15.5">
      <c r="A477" s="1298"/>
      <c r="B477" s="1244">
        <v>46221</v>
      </c>
      <c r="C477" s="1248"/>
      <c r="D477" s="1248"/>
      <c r="E477" s="1618"/>
      <c r="F477" s="1618"/>
      <c r="G477" s="1618"/>
      <c r="H477" s="1619">
        <f t="shared" si="4"/>
        <v>0</v>
      </c>
      <c r="I477" s="1249">
        <f t="shared" si="5"/>
        <v>269550</v>
      </c>
      <c r="J477" s="1249">
        <f>みずほ!J477</f>
        <v>392655</v>
      </c>
      <c r="K477" s="1249">
        <f>UFJ!I477</f>
        <v>0</v>
      </c>
      <c r="L477" s="1249">
        <f>paypay!H477</f>
        <v>9</v>
      </c>
      <c r="M477" s="1249">
        <f>楽天!J477</f>
        <v>20873</v>
      </c>
      <c r="N477" s="1620">
        <f t="shared" si="3"/>
        <v>683087</v>
      </c>
      <c r="O477" s="1272"/>
    </row>
    <row r="478" spans="1:15" ht="15.5">
      <c r="A478" s="1298"/>
      <c r="B478" s="1244">
        <v>46222</v>
      </c>
      <c r="C478" s="1248"/>
      <c r="D478" s="1248"/>
      <c r="E478" s="1618"/>
      <c r="F478" s="1618"/>
      <c r="G478" s="1618"/>
      <c r="H478" s="1619">
        <f t="shared" si="4"/>
        <v>0</v>
      </c>
      <c r="I478" s="1249">
        <f t="shared" si="5"/>
        <v>269550</v>
      </c>
      <c r="J478" s="1249">
        <f>みずほ!J478</f>
        <v>392655</v>
      </c>
      <c r="K478" s="1249">
        <f>UFJ!I478</f>
        <v>0</v>
      </c>
      <c r="L478" s="1249">
        <f>paypay!H478</f>
        <v>9</v>
      </c>
      <c r="M478" s="1249">
        <f>楽天!J478</f>
        <v>20873</v>
      </c>
      <c r="N478" s="1620">
        <f t="shared" si="3"/>
        <v>683087</v>
      </c>
      <c r="O478" s="1272"/>
    </row>
    <row r="479" spans="1:15" ht="15.5">
      <c r="A479" s="1298"/>
      <c r="B479" s="1244">
        <v>46223</v>
      </c>
      <c r="C479" s="1248"/>
      <c r="D479" s="1248"/>
      <c r="E479" s="1618"/>
      <c r="F479" s="1618"/>
      <c r="G479" s="1618"/>
      <c r="H479" s="1619">
        <f t="shared" si="4"/>
        <v>0</v>
      </c>
      <c r="I479" s="1249">
        <f t="shared" si="5"/>
        <v>269550</v>
      </c>
      <c r="J479" s="1249">
        <f>みずほ!J479</f>
        <v>392655</v>
      </c>
      <c r="K479" s="1249">
        <f>UFJ!I479</f>
        <v>0</v>
      </c>
      <c r="L479" s="1249">
        <f>paypay!H479</f>
        <v>9</v>
      </c>
      <c r="M479" s="1249">
        <f>楽天!J479</f>
        <v>20873</v>
      </c>
      <c r="N479" s="1620">
        <f t="shared" si="3"/>
        <v>683087</v>
      </c>
      <c r="O479" s="1272"/>
    </row>
    <row r="480" spans="1:15" ht="15.5">
      <c r="A480" s="1298"/>
      <c r="B480" s="1244">
        <v>46224</v>
      </c>
      <c r="C480" s="1248"/>
      <c r="D480" s="1248"/>
      <c r="E480" s="1618"/>
      <c r="F480" s="1618"/>
      <c r="G480" s="1618"/>
      <c r="H480" s="1619">
        <f t="shared" si="4"/>
        <v>0</v>
      </c>
      <c r="I480" s="1249">
        <f t="shared" si="5"/>
        <v>269550</v>
      </c>
      <c r="J480" s="1249">
        <f>みずほ!J480</f>
        <v>392655</v>
      </c>
      <c r="K480" s="1249">
        <f>UFJ!I480</f>
        <v>0</v>
      </c>
      <c r="L480" s="1249">
        <f>paypay!H480</f>
        <v>9</v>
      </c>
      <c r="M480" s="1249">
        <f>楽天!J480</f>
        <v>20873</v>
      </c>
      <c r="N480" s="1620">
        <f t="shared" si="3"/>
        <v>683087</v>
      </c>
      <c r="O480" s="1272"/>
    </row>
    <row r="481" spans="1:15" ht="15.5">
      <c r="A481" s="1298"/>
      <c r="B481" s="1244">
        <v>46225</v>
      </c>
      <c r="C481" s="1248"/>
      <c r="D481" s="1248"/>
      <c r="E481" s="1618"/>
      <c r="F481" s="1618"/>
      <c r="G481" s="1618"/>
      <c r="H481" s="1619">
        <f t="shared" si="4"/>
        <v>0</v>
      </c>
      <c r="I481" s="1249">
        <f t="shared" si="5"/>
        <v>269550</v>
      </c>
      <c r="J481" s="1249">
        <f>みずほ!J481</f>
        <v>392655</v>
      </c>
      <c r="K481" s="1249">
        <f>UFJ!I481</f>
        <v>0</v>
      </c>
      <c r="L481" s="1249">
        <f>paypay!H481</f>
        <v>9</v>
      </c>
      <c r="M481" s="1249">
        <f>楽天!J481</f>
        <v>20873</v>
      </c>
      <c r="N481" s="1620">
        <f t="shared" si="3"/>
        <v>683087</v>
      </c>
      <c r="O481" s="1272"/>
    </row>
    <row r="482" spans="1:15" ht="15.5">
      <c r="A482" s="1298"/>
      <c r="B482" s="1244">
        <v>46226</v>
      </c>
      <c r="C482" s="1248"/>
      <c r="D482" s="1248"/>
      <c r="E482" s="1618"/>
      <c r="F482" s="1618"/>
      <c r="G482" s="1618"/>
      <c r="H482" s="1619">
        <f t="shared" si="4"/>
        <v>0</v>
      </c>
      <c r="I482" s="1249">
        <f t="shared" si="5"/>
        <v>269550</v>
      </c>
      <c r="J482" s="1249">
        <f>みずほ!J482</f>
        <v>392655</v>
      </c>
      <c r="K482" s="1249">
        <f>UFJ!I482</f>
        <v>0</v>
      </c>
      <c r="L482" s="1249">
        <f>paypay!H482</f>
        <v>9</v>
      </c>
      <c r="M482" s="1249">
        <f>楽天!J482</f>
        <v>20873</v>
      </c>
      <c r="N482" s="1620">
        <f t="shared" si="3"/>
        <v>683087</v>
      </c>
      <c r="O482" s="1272"/>
    </row>
    <row r="483" spans="1:15" ht="15.5">
      <c r="A483" s="1298"/>
      <c r="B483" s="1244">
        <v>46227</v>
      </c>
      <c r="C483" s="1248"/>
      <c r="D483" s="1248"/>
      <c r="E483" s="1618"/>
      <c r="F483" s="1618"/>
      <c r="G483" s="1618"/>
      <c r="H483" s="1619">
        <f t="shared" si="4"/>
        <v>0</v>
      </c>
      <c r="I483" s="1249">
        <f t="shared" si="5"/>
        <v>269550</v>
      </c>
      <c r="J483" s="1249">
        <f>みずほ!J483</f>
        <v>392655</v>
      </c>
      <c r="K483" s="1249">
        <f>UFJ!I483</f>
        <v>0</v>
      </c>
      <c r="L483" s="1249">
        <f>paypay!H483</f>
        <v>9</v>
      </c>
      <c r="M483" s="1249">
        <f>楽天!J483</f>
        <v>20873</v>
      </c>
      <c r="N483" s="1620">
        <f t="shared" si="3"/>
        <v>683087</v>
      </c>
      <c r="O483" s="1272"/>
    </row>
    <row r="484" spans="1:15" ht="15.5">
      <c r="A484" s="1298"/>
      <c r="B484" s="1244">
        <v>46228</v>
      </c>
      <c r="C484" s="1248"/>
      <c r="D484" s="1248"/>
      <c r="E484" s="1618"/>
      <c r="F484" s="1618"/>
      <c r="G484" s="1618"/>
      <c r="H484" s="1619">
        <f t="shared" si="4"/>
        <v>0</v>
      </c>
      <c r="I484" s="1249">
        <f t="shared" si="5"/>
        <v>269550</v>
      </c>
      <c r="J484" s="1249">
        <f>みずほ!J484</f>
        <v>392655</v>
      </c>
      <c r="K484" s="1249">
        <f>UFJ!I484</f>
        <v>0</v>
      </c>
      <c r="L484" s="1249">
        <f>paypay!H484</f>
        <v>9</v>
      </c>
      <c r="M484" s="1249">
        <f>楽天!J484</f>
        <v>20873</v>
      </c>
      <c r="N484" s="1620">
        <f t="shared" si="3"/>
        <v>683087</v>
      </c>
      <c r="O484" s="1272"/>
    </row>
    <row r="485" spans="1:15" ht="15.5">
      <c r="A485" s="1298"/>
      <c r="B485" s="1244">
        <v>46229</v>
      </c>
      <c r="C485" s="1248"/>
      <c r="D485" s="1248"/>
      <c r="E485" s="1618"/>
      <c r="F485" s="1618"/>
      <c r="G485" s="1618"/>
      <c r="H485" s="1619">
        <f t="shared" si="4"/>
        <v>0</v>
      </c>
      <c r="I485" s="1249">
        <f t="shared" si="5"/>
        <v>269550</v>
      </c>
      <c r="J485" s="1249">
        <f>みずほ!J485</f>
        <v>382655</v>
      </c>
      <c r="K485" s="1249">
        <f>UFJ!I485</f>
        <v>0</v>
      </c>
      <c r="L485" s="1249">
        <f>paypay!H485</f>
        <v>9</v>
      </c>
      <c r="M485" s="1249">
        <f>楽天!J485</f>
        <v>20873</v>
      </c>
      <c r="N485" s="1620">
        <f t="shared" si="3"/>
        <v>673087</v>
      </c>
      <c r="O485" s="1272"/>
    </row>
    <row r="486" spans="1:15" ht="15.5">
      <c r="A486" s="1298"/>
      <c r="B486" s="1244">
        <v>46230</v>
      </c>
      <c r="C486" s="1248"/>
      <c r="D486" s="1646">
        <v>-250000</v>
      </c>
      <c r="E486" s="1618"/>
      <c r="F486" s="1618"/>
      <c r="G486" s="1618"/>
      <c r="H486" s="1619">
        <f t="shared" si="4"/>
        <v>-250000</v>
      </c>
      <c r="I486" s="1249">
        <f t="shared" si="5"/>
        <v>19550</v>
      </c>
      <c r="J486" s="1249">
        <f>みずほ!J486</f>
        <v>252668</v>
      </c>
      <c r="K486" s="1249">
        <f>UFJ!I486</f>
        <v>0</v>
      </c>
      <c r="L486" s="1249">
        <f>paypay!H486</f>
        <v>9</v>
      </c>
      <c r="M486" s="1249">
        <f>楽天!J486</f>
        <v>20873</v>
      </c>
      <c r="N486" s="1620">
        <f t="shared" si="3"/>
        <v>293100</v>
      </c>
      <c r="O486" s="1272"/>
    </row>
    <row r="487" spans="1:15" ht="15.5">
      <c r="A487" s="1298"/>
      <c r="B487" s="1244">
        <v>46231</v>
      </c>
      <c r="C487" s="1248"/>
      <c r="D487" s="1248"/>
      <c r="E487" s="1618"/>
      <c r="F487" s="1618"/>
      <c r="G487" s="1618"/>
      <c r="H487" s="1619">
        <f t="shared" si="4"/>
        <v>0</v>
      </c>
      <c r="I487" s="1249">
        <f t="shared" si="5"/>
        <v>19550</v>
      </c>
      <c r="J487" s="1249">
        <f>みずほ!J487</f>
        <v>252668</v>
      </c>
      <c r="K487" s="1249">
        <f>UFJ!I487</f>
        <v>0</v>
      </c>
      <c r="L487" s="1249">
        <f>paypay!H487</f>
        <v>9</v>
      </c>
      <c r="M487" s="1249">
        <f>楽天!J487</f>
        <v>20873</v>
      </c>
      <c r="N487" s="1620">
        <f t="shared" si="3"/>
        <v>293100</v>
      </c>
      <c r="O487" s="1272"/>
    </row>
    <row r="488" spans="1:15" ht="15.5">
      <c r="A488" s="1298"/>
      <c r="B488" s="1244">
        <v>46232</v>
      </c>
      <c r="C488" s="1248"/>
      <c r="D488" s="1248"/>
      <c r="E488" s="1618"/>
      <c r="F488" s="1618"/>
      <c r="G488" s="1618"/>
      <c r="H488" s="1619">
        <f t="shared" si="4"/>
        <v>0</v>
      </c>
      <c r="I488" s="1249">
        <f t="shared" si="5"/>
        <v>19550</v>
      </c>
      <c r="J488" s="1249">
        <f>みずほ!J488</f>
        <v>252668</v>
      </c>
      <c r="K488" s="1249">
        <f>UFJ!I488</f>
        <v>0</v>
      </c>
      <c r="L488" s="1249">
        <f>paypay!H488</f>
        <v>9</v>
      </c>
      <c r="M488" s="1249">
        <f>楽天!J488</f>
        <v>20873</v>
      </c>
      <c r="N488" s="1620">
        <f t="shared" si="3"/>
        <v>293100</v>
      </c>
      <c r="O488" s="1272"/>
    </row>
    <row r="489" spans="1:15" ht="15.5">
      <c r="A489" s="1298"/>
      <c r="B489" s="1244">
        <v>46233</v>
      </c>
      <c r="C489" s="1248"/>
      <c r="D489" s="1248"/>
      <c r="E489" s="1618"/>
      <c r="F489" s="1618"/>
      <c r="G489" s="1618"/>
      <c r="H489" s="1619">
        <f t="shared" si="4"/>
        <v>0</v>
      </c>
      <c r="I489" s="1249">
        <f t="shared" si="5"/>
        <v>19550</v>
      </c>
      <c r="J489" s="1249">
        <f>みずほ!J489</f>
        <v>252668</v>
      </c>
      <c r="K489" s="1249">
        <f>UFJ!I489</f>
        <v>0</v>
      </c>
      <c r="L489" s="1249">
        <f>paypay!H489</f>
        <v>9</v>
      </c>
      <c r="M489" s="1249">
        <f>楽天!J489</f>
        <v>20873</v>
      </c>
      <c r="N489" s="1620">
        <f t="shared" si="3"/>
        <v>293100</v>
      </c>
      <c r="O489" s="1272"/>
    </row>
    <row r="490" spans="1:15" ht="15.5">
      <c r="A490" s="1298"/>
      <c r="B490" s="1244">
        <v>46234</v>
      </c>
      <c r="C490" s="1248"/>
      <c r="D490" s="1248"/>
      <c r="E490" s="1618"/>
      <c r="F490" s="1618"/>
      <c r="G490" s="1618"/>
      <c r="H490" s="1619">
        <f t="shared" si="4"/>
        <v>0</v>
      </c>
      <c r="I490" s="1249">
        <f t="shared" si="5"/>
        <v>19550</v>
      </c>
      <c r="J490" s="1249">
        <f>みずほ!J490</f>
        <v>252668</v>
      </c>
      <c r="K490" s="1249">
        <f>UFJ!I490</f>
        <v>0</v>
      </c>
      <c r="L490" s="1249">
        <f>paypay!H490</f>
        <v>9</v>
      </c>
      <c r="M490" s="1249">
        <f>楽天!J490</f>
        <v>20873</v>
      </c>
      <c r="N490" s="1620">
        <f t="shared" si="3"/>
        <v>293100</v>
      </c>
      <c r="O490" s="1272"/>
    </row>
    <row r="491" spans="1:15" ht="15.5">
      <c r="A491" s="1298"/>
      <c r="B491" s="1630">
        <v>46235</v>
      </c>
      <c r="C491" s="1631"/>
      <c r="D491" s="1631"/>
      <c r="E491" s="1632"/>
      <c r="F491" s="1632"/>
      <c r="G491" s="1632"/>
      <c r="H491" s="1633">
        <f t="shared" si="4"/>
        <v>0</v>
      </c>
      <c r="I491" s="1625">
        <f t="shared" si="5"/>
        <v>19550</v>
      </c>
      <c r="J491" s="1625">
        <f>みずほ!J491</f>
        <v>252668</v>
      </c>
      <c r="K491" s="1625">
        <f>UFJ!I491</f>
        <v>0</v>
      </c>
      <c r="L491" s="1625">
        <f>paypay!H491</f>
        <v>9</v>
      </c>
      <c r="M491" s="1625">
        <f>楽天!J491</f>
        <v>20873</v>
      </c>
      <c r="N491" s="1627">
        <f t="shared" si="3"/>
        <v>293100</v>
      </c>
      <c r="O491" s="1272"/>
    </row>
    <row r="492" spans="1:15" ht="15.5">
      <c r="A492" s="1298"/>
      <c r="B492" s="1244">
        <v>46236</v>
      </c>
      <c r="C492" s="1248"/>
      <c r="D492" s="1248"/>
      <c r="E492" s="1618"/>
      <c r="F492" s="1618"/>
      <c r="G492" s="1618"/>
      <c r="H492" s="1619">
        <f t="shared" si="4"/>
        <v>0</v>
      </c>
      <c r="I492" s="1249">
        <f t="shared" si="5"/>
        <v>19550</v>
      </c>
      <c r="J492" s="1249">
        <f>みずほ!J492</f>
        <v>252668</v>
      </c>
      <c r="K492" s="1249">
        <f>UFJ!I492</f>
        <v>0</v>
      </c>
      <c r="L492" s="1249">
        <f>paypay!H492</f>
        <v>9</v>
      </c>
      <c r="M492" s="1249">
        <f>楽天!J492</f>
        <v>20873</v>
      </c>
      <c r="N492" s="1620">
        <f t="shared" si="3"/>
        <v>293100</v>
      </c>
      <c r="O492" s="1272"/>
    </row>
    <row r="493" spans="1:15" ht="15.5">
      <c r="A493" s="1298"/>
      <c r="B493" s="1244">
        <v>46237</v>
      </c>
      <c r="C493" s="1248"/>
      <c r="D493" s="1248"/>
      <c r="E493" s="1618"/>
      <c r="F493" s="1618"/>
      <c r="G493" s="1618"/>
      <c r="H493" s="1619">
        <f t="shared" si="4"/>
        <v>0</v>
      </c>
      <c r="I493" s="1249">
        <f t="shared" si="5"/>
        <v>19550</v>
      </c>
      <c r="J493" s="1249">
        <f>みずほ!J493</f>
        <v>252668</v>
      </c>
      <c r="K493" s="1249">
        <f>UFJ!I493</f>
        <v>0</v>
      </c>
      <c r="L493" s="1249">
        <f>paypay!H493</f>
        <v>9</v>
      </c>
      <c r="M493" s="1249">
        <f>楽天!J493</f>
        <v>20873</v>
      </c>
      <c r="N493" s="1620">
        <f t="shared" si="3"/>
        <v>293100</v>
      </c>
      <c r="O493" s="1272"/>
    </row>
    <row r="494" spans="1:15" ht="15.5">
      <c r="A494" s="1298"/>
      <c r="B494" s="1244">
        <v>46238</v>
      </c>
      <c r="C494" s="1248"/>
      <c r="D494" s="1248"/>
      <c r="E494" s="1618"/>
      <c r="F494" s="1618"/>
      <c r="G494" s="1618"/>
      <c r="H494" s="1619">
        <f t="shared" si="4"/>
        <v>0</v>
      </c>
      <c r="I494" s="1249">
        <f t="shared" si="5"/>
        <v>19550</v>
      </c>
      <c r="J494" s="1249">
        <f>みずほ!J494</f>
        <v>252668</v>
      </c>
      <c r="K494" s="1249">
        <f>UFJ!I494</f>
        <v>0</v>
      </c>
      <c r="L494" s="1249">
        <f>paypay!H494</f>
        <v>9</v>
      </c>
      <c r="M494" s="1249">
        <f>楽天!J494</f>
        <v>20873</v>
      </c>
      <c r="N494" s="1620">
        <f t="shared" si="3"/>
        <v>293100</v>
      </c>
      <c r="O494" s="1272"/>
    </row>
    <row r="495" spans="1:15" ht="15.5">
      <c r="A495" s="1298"/>
      <c r="B495" s="1244">
        <v>46239</v>
      </c>
      <c r="C495" s="1248"/>
      <c r="D495" s="1248"/>
      <c r="E495" s="1618"/>
      <c r="F495" s="1618"/>
      <c r="G495" s="1618"/>
      <c r="H495" s="1619">
        <f t="shared" si="4"/>
        <v>0</v>
      </c>
      <c r="I495" s="1249">
        <f t="shared" si="5"/>
        <v>19550</v>
      </c>
      <c r="J495" s="1249">
        <f>みずほ!J495</f>
        <v>252668</v>
      </c>
      <c r="K495" s="1249">
        <f>UFJ!I495</f>
        <v>0</v>
      </c>
      <c r="L495" s="1249">
        <f>paypay!H495</f>
        <v>9</v>
      </c>
      <c r="M495" s="1249">
        <f>楽天!J495</f>
        <v>20873</v>
      </c>
      <c r="N495" s="1620">
        <f t="shared" si="3"/>
        <v>293100</v>
      </c>
      <c r="O495" s="1272"/>
    </row>
    <row r="496" spans="1:15" ht="15.5">
      <c r="A496" s="1298"/>
      <c r="B496" s="1244">
        <v>46240</v>
      </c>
      <c r="C496" s="1248"/>
      <c r="D496" s="1248"/>
      <c r="E496" s="1618"/>
      <c r="F496" s="1618"/>
      <c r="G496" s="1618"/>
      <c r="H496" s="1619">
        <f t="shared" si="4"/>
        <v>0</v>
      </c>
      <c r="I496" s="1249">
        <f t="shared" si="5"/>
        <v>19550</v>
      </c>
      <c r="J496" s="1249">
        <f>みずほ!J496</f>
        <v>252668</v>
      </c>
      <c r="K496" s="1249">
        <f>UFJ!I496</f>
        <v>0</v>
      </c>
      <c r="L496" s="1249">
        <f>paypay!H496</f>
        <v>9</v>
      </c>
      <c r="M496" s="1249">
        <f>楽天!J496</f>
        <v>20873</v>
      </c>
      <c r="N496" s="1620">
        <f t="shared" si="3"/>
        <v>293100</v>
      </c>
      <c r="O496" s="1272"/>
    </row>
    <row r="497" spans="1:15" ht="15.5">
      <c r="A497" s="1298"/>
      <c r="B497" s="1244">
        <v>46241</v>
      </c>
      <c r="C497" s="1248"/>
      <c r="D497" s="1248"/>
      <c r="E497" s="1618"/>
      <c r="F497" s="1618"/>
      <c r="G497" s="1618"/>
      <c r="H497" s="1619">
        <f t="shared" si="4"/>
        <v>0</v>
      </c>
      <c r="I497" s="1249">
        <f t="shared" si="5"/>
        <v>19550</v>
      </c>
      <c r="J497" s="1249">
        <f>みずほ!J497</f>
        <v>252668</v>
      </c>
      <c r="K497" s="1249">
        <f>UFJ!I497</f>
        <v>0</v>
      </c>
      <c r="L497" s="1249">
        <f>paypay!H497</f>
        <v>9</v>
      </c>
      <c r="M497" s="1249">
        <f>楽天!J497</f>
        <v>20873</v>
      </c>
      <c r="N497" s="1620">
        <f t="shared" si="3"/>
        <v>293100</v>
      </c>
      <c r="O497" s="1272"/>
    </row>
    <row r="498" spans="1:15" ht="15.5">
      <c r="A498" s="1298"/>
      <c r="B498" s="1244">
        <v>46242</v>
      </c>
      <c r="C498" s="1248"/>
      <c r="D498" s="1248"/>
      <c r="E498" s="1618"/>
      <c r="F498" s="1618"/>
      <c r="G498" s="1618"/>
      <c r="H498" s="1619">
        <f t="shared" si="4"/>
        <v>0</v>
      </c>
      <c r="I498" s="1249">
        <f t="shared" si="5"/>
        <v>19550</v>
      </c>
      <c r="J498" s="1249">
        <f>みずほ!J498</f>
        <v>252668</v>
      </c>
      <c r="K498" s="1249">
        <f>UFJ!I498</f>
        <v>0</v>
      </c>
      <c r="L498" s="1249">
        <f>paypay!H498</f>
        <v>9</v>
      </c>
      <c r="M498" s="1249">
        <f>楽天!J498</f>
        <v>20873</v>
      </c>
      <c r="N498" s="1620">
        <f t="shared" si="3"/>
        <v>293100</v>
      </c>
      <c r="O498" s="1272"/>
    </row>
    <row r="499" spans="1:15" ht="15.5">
      <c r="A499" s="1298"/>
      <c r="B499" s="1244">
        <v>46243</v>
      </c>
      <c r="C499" s="1248"/>
      <c r="D499" s="1248"/>
      <c r="E499" s="1618"/>
      <c r="F499" s="1618"/>
      <c r="G499" s="1618"/>
      <c r="H499" s="1619">
        <f t="shared" si="4"/>
        <v>0</v>
      </c>
      <c r="I499" s="1249">
        <f t="shared" si="5"/>
        <v>19550</v>
      </c>
      <c r="J499" s="1249">
        <f>みずほ!J499</f>
        <v>252668</v>
      </c>
      <c r="K499" s="1249">
        <f>UFJ!I499</f>
        <v>0</v>
      </c>
      <c r="L499" s="1249">
        <f>paypay!H499</f>
        <v>9</v>
      </c>
      <c r="M499" s="1249">
        <f>楽天!J499</f>
        <v>20873</v>
      </c>
      <c r="N499" s="1620">
        <f t="shared" si="3"/>
        <v>293100</v>
      </c>
      <c r="O499" s="1272"/>
    </row>
    <row r="500" spans="1:15" ht="15.5">
      <c r="A500" s="1298"/>
      <c r="B500" s="1244">
        <v>46244</v>
      </c>
      <c r="C500" s="1248"/>
      <c r="D500" s="1248"/>
      <c r="E500" s="1618"/>
      <c r="F500" s="1618"/>
      <c r="G500" s="1618"/>
      <c r="H500" s="1619">
        <f t="shared" si="4"/>
        <v>0</v>
      </c>
      <c r="I500" s="1249">
        <f t="shared" si="5"/>
        <v>19550</v>
      </c>
      <c r="J500" s="1249">
        <f>みずほ!J500</f>
        <v>252668</v>
      </c>
      <c r="K500" s="1249">
        <f>UFJ!I500</f>
        <v>0</v>
      </c>
      <c r="L500" s="1249">
        <f>paypay!H500</f>
        <v>9</v>
      </c>
      <c r="M500" s="1249">
        <f>楽天!J500</f>
        <v>20873</v>
      </c>
      <c r="N500" s="1620">
        <f t="shared" si="3"/>
        <v>293100</v>
      </c>
      <c r="O500" s="1272"/>
    </row>
    <row r="501" spans="1:15" ht="15.5">
      <c r="A501" s="1298"/>
      <c r="B501" s="1244">
        <v>46245</v>
      </c>
      <c r="C501" s="1248"/>
      <c r="D501" s="1248"/>
      <c r="E501" s="1618"/>
      <c r="F501" s="1618"/>
      <c r="G501" s="1618"/>
      <c r="H501" s="1619">
        <f t="shared" si="4"/>
        <v>0</v>
      </c>
      <c r="I501" s="1249">
        <f t="shared" si="5"/>
        <v>19550</v>
      </c>
      <c r="J501" s="1249">
        <f>みずほ!J501</f>
        <v>252668</v>
      </c>
      <c r="K501" s="1249">
        <f>UFJ!I501</f>
        <v>0</v>
      </c>
      <c r="L501" s="1249">
        <f>paypay!H501</f>
        <v>9</v>
      </c>
      <c r="M501" s="1249">
        <f>楽天!J501</f>
        <v>20873</v>
      </c>
      <c r="N501" s="1620">
        <f t="shared" si="3"/>
        <v>293100</v>
      </c>
      <c r="O501" s="1272"/>
    </row>
    <row r="502" spans="1:15" ht="15.5">
      <c r="A502" s="1298"/>
      <c r="B502" s="1244">
        <v>46246</v>
      </c>
      <c r="C502" s="1248"/>
      <c r="D502" s="1248"/>
      <c r="E502" s="1618"/>
      <c r="F502" s="1618"/>
      <c r="G502" s="1618"/>
      <c r="H502" s="1619">
        <f t="shared" si="4"/>
        <v>0</v>
      </c>
      <c r="I502" s="1249">
        <f t="shared" si="5"/>
        <v>19550</v>
      </c>
      <c r="J502" s="1249">
        <f>みずほ!J502</f>
        <v>252668</v>
      </c>
      <c r="K502" s="1249">
        <f>UFJ!I502</f>
        <v>0</v>
      </c>
      <c r="L502" s="1249">
        <f>paypay!H502</f>
        <v>9</v>
      </c>
      <c r="M502" s="1249">
        <f>楽天!J502</f>
        <v>20873</v>
      </c>
      <c r="N502" s="1620">
        <f t="shared" si="3"/>
        <v>293100</v>
      </c>
      <c r="O502" s="1272"/>
    </row>
    <row r="503" spans="1:15" ht="15.5">
      <c r="A503" s="1298"/>
      <c r="B503" s="1244">
        <v>46247</v>
      </c>
      <c r="C503" s="1248"/>
      <c r="D503" s="1248"/>
      <c r="E503" s="1618"/>
      <c r="F503" s="1618"/>
      <c r="G503" s="1618"/>
      <c r="H503" s="1619">
        <f t="shared" si="4"/>
        <v>0</v>
      </c>
      <c r="I503" s="1249">
        <f t="shared" si="5"/>
        <v>19550</v>
      </c>
      <c r="J503" s="1249">
        <f>みずほ!J503</f>
        <v>252668</v>
      </c>
      <c r="K503" s="1249">
        <f>UFJ!I503</f>
        <v>0</v>
      </c>
      <c r="L503" s="1249">
        <f>paypay!H503</f>
        <v>9</v>
      </c>
      <c r="M503" s="1249">
        <f>楽天!J503</f>
        <v>20873</v>
      </c>
      <c r="N503" s="1620">
        <f t="shared" ref="N503:N757" si="6">SUM(I503:M503)</f>
        <v>293100</v>
      </c>
      <c r="O503" s="1272"/>
    </row>
    <row r="504" spans="1:15" ht="15.5">
      <c r="A504" s="1298"/>
      <c r="B504" s="1244">
        <v>46248</v>
      </c>
      <c r="C504" s="1248"/>
      <c r="D504" s="1248"/>
      <c r="E504" s="1618"/>
      <c r="F504" s="1618"/>
      <c r="G504" s="1618"/>
      <c r="H504" s="1619">
        <f t="shared" si="4"/>
        <v>0</v>
      </c>
      <c r="I504" s="1249">
        <f t="shared" si="5"/>
        <v>19550</v>
      </c>
      <c r="J504" s="1249">
        <f>みずほ!J504</f>
        <v>252668</v>
      </c>
      <c r="K504" s="1249">
        <f>UFJ!I504</f>
        <v>0</v>
      </c>
      <c r="L504" s="1249">
        <f>paypay!H504</f>
        <v>9</v>
      </c>
      <c r="M504" s="1249">
        <f>楽天!J504</f>
        <v>20873</v>
      </c>
      <c r="N504" s="1620">
        <f t="shared" si="6"/>
        <v>293100</v>
      </c>
      <c r="O504" s="1272"/>
    </row>
    <row r="505" spans="1:15" ht="15.5">
      <c r="A505" s="1298"/>
      <c r="B505" s="1244">
        <v>46249</v>
      </c>
      <c r="C505" s="1248"/>
      <c r="D505" s="1248"/>
      <c r="E505" s="1618"/>
      <c r="F505" s="1618"/>
      <c r="G505" s="1626">
        <v>200000</v>
      </c>
      <c r="H505" s="1619">
        <f t="shared" si="4"/>
        <v>200000</v>
      </c>
      <c r="I505" s="1249">
        <f t="shared" si="5"/>
        <v>219550</v>
      </c>
      <c r="J505" s="1249">
        <f>みずほ!J505</f>
        <v>562558</v>
      </c>
      <c r="K505" s="1249">
        <f>UFJ!I505</f>
        <v>0</v>
      </c>
      <c r="L505" s="1249">
        <f>paypay!H505</f>
        <v>9</v>
      </c>
      <c r="M505" s="1249">
        <f>楽天!J505</f>
        <v>20873</v>
      </c>
      <c r="N505" s="1620">
        <f t="shared" si="6"/>
        <v>802990</v>
      </c>
      <c r="O505" s="1272"/>
    </row>
    <row r="506" spans="1:15" ht="15.5">
      <c r="A506" s="1298"/>
      <c r="B506" s="1244">
        <v>46250</v>
      </c>
      <c r="C506" s="1248"/>
      <c r="D506" s="1248"/>
      <c r="E506" s="1618"/>
      <c r="F506" s="1618"/>
      <c r="G506" s="1618"/>
      <c r="H506" s="1619">
        <f t="shared" si="4"/>
        <v>0</v>
      </c>
      <c r="I506" s="1249">
        <f t="shared" si="5"/>
        <v>219550</v>
      </c>
      <c r="J506" s="1249">
        <f>みずほ!J506</f>
        <v>562558</v>
      </c>
      <c r="K506" s="1249">
        <f>UFJ!I506</f>
        <v>0</v>
      </c>
      <c r="L506" s="1249">
        <f>paypay!H506</f>
        <v>9</v>
      </c>
      <c r="M506" s="1249">
        <f>楽天!J506</f>
        <v>20873</v>
      </c>
      <c r="N506" s="1620">
        <f t="shared" si="6"/>
        <v>802990</v>
      </c>
      <c r="O506" s="1272"/>
    </row>
    <row r="507" spans="1:15" ht="15.5">
      <c r="A507" s="1298"/>
      <c r="B507" s="1244">
        <v>46251</v>
      </c>
      <c r="C507" s="1248"/>
      <c r="D507" s="1248"/>
      <c r="E507" s="1618"/>
      <c r="F507" s="1618"/>
      <c r="G507" s="1618"/>
      <c r="H507" s="1619">
        <f t="shared" si="4"/>
        <v>0</v>
      </c>
      <c r="I507" s="1249">
        <f t="shared" si="5"/>
        <v>219550</v>
      </c>
      <c r="J507" s="1249">
        <f>みずほ!J507</f>
        <v>562558</v>
      </c>
      <c r="K507" s="1249">
        <f>UFJ!I507</f>
        <v>0</v>
      </c>
      <c r="L507" s="1249">
        <f>paypay!H507</f>
        <v>9</v>
      </c>
      <c r="M507" s="1249">
        <f>楽天!J507</f>
        <v>20873</v>
      </c>
      <c r="N507" s="1620">
        <f t="shared" si="6"/>
        <v>802990</v>
      </c>
      <c r="O507" s="1272"/>
    </row>
    <row r="508" spans="1:15" ht="15.5">
      <c r="A508" s="1298"/>
      <c r="B508" s="1244">
        <v>46252</v>
      </c>
      <c r="C508" s="1248"/>
      <c r="D508" s="1248"/>
      <c r="E508" s="1618"/>
      <c r="F508" s="1618"/>
      <c r="G508" s="1618"/>
      <c r="H508" s="1619">
        <f t="shared" si="4"/>
        <v>0</v>
      </c>
      <c r="I508" s="1249">
        <f t="shared" si="5"/>
        <v>219550</v>
      </c>
      <c r="J508" s="1249">
        <f>みずほ!J508</f>
        <v>562558</v>
      </c>
      <c r="K508" s="1249">
        <f>UFJ!I508</f>
        <v>0</v>
      </c>
      <c r="L508" s="1249">
        <f>paypay!H508</f>
        <v>9</v>
      </c>
      <c r="M508" s="1249">
        <f>楽天!J508</f>
        <v>20873</v>
      </c>
      <c r="N508" s="1620">
        <f t="shared" si="6"/>
        <v>802990</v>
      </c>
      <c r="O508" s="1272"/>
    </row>
    <row r="509" spans="1:15" ht="15.5">
      <c r="A509" s="1298"/>
      <c r="B509" s="1244">
        <v>46253</v>
      </c>
      <c r="C509" s="1248"/>
      <c r="D509" s="1248"/>
      <c r="E509" s="1618"/>
      <c r="F509" s="1618"/>
      <c r="G509" s="1618"/>
      <c r="H509" s="1619">
        <f t="shared" si="4"/>
        <v>0</v>
      </c>
      <c r="I509" s="1249">
        <f t="shared" si="5"/>
        <v>219550</v>
      </c>
      <c r="J509" s="1249">
        <f>みずほ!J509</f>
        <v>562558</v>
      </c>
      <c r="K509" s="1249">
        <f>UFJ!I509</f>
        <v>0</v>
      </c>
      <c r="L509" s="1249">
        <f>paypay!H509</f>
        <v>9</v>
      </c>
      <c r="M509" s="1249">
        <f>楽天!J509</f>
        <v>20873</v>
      </c>
      <c r="N509" s="1620">
        <f t="shared" si="6"/>
        <v>802990</v>
      </c>
      <c r="O509" s="1272"/>
    </row>
    <row r="510" spans="1:15" ht="15.5">
      <c r="A510" s="1298"/>
      <c r="B510" s="1244">
        <v>46254</v>
      </c>
      <c r="C510" s="1248"/>
      <c r="D510" s="1248"/>
      <c r="E510" s="1618"/>
      <c r="F510" s="1618"/>
      <c r="G510" s="1618"/>
      <c r="H510" s="1619">
        <f t="shared" si="4"/>
        <v>0</v>
      </c>
      <c r="I510" s="1249">
        <f t="shared" si="5"/>
        <v>219550</v>
      </c>
      <c r="J510" s="1249">
        <f>みずほ!J510</f>
        <v>562558</v>
      </c>
      <c r="K510" s="1249">
        <f>UFJ!I510</f>
        <v>0</v>
      </c>
      <c r="L510" s="1249">
        <f>paypay!H510</f>
        <v>9</v>
      </c>
      <c r="M510" s="1249">
        <f>楽天!J510</f>
        <v>20873</v>
      </c>
      <c r="N510" s="1620">
        <f t="shared" si="6"/>
        <v>802990</v>
      </c>
      <c r="O510" s="1272"/>
    </row>
    <row r="511" spans="1:15" ht="15.5">
      <c r="A511" s="1298"/>
      <c r="B511" s="1244">
        <v>46255</v>
      </c>
      <c r="C511" s="1248"/>
      <c r="D511" s="1248"/>
      <c r="E511" s="1618"/>
      <c r="F511" s="1618"/>
      <c r="G511" s="1618"/>
      <c r="H511" s="1619">
        <f t="shared" si="4"/>
        <v>0</v>
      </c>
      <c r="I511" s="1249">
        <f t="shared" si="5"/>
        <v>219550</v>
      </c>
      <c r="J511" s="1249">
        <f>みずほ!J511</f>
        <v>562558</v>
      </c>
      <c r="K511" s="1249">
        <f>UFJ!I511</f>
        <v>0</v>
      </c>
      <c r="L511" s="1249">
        <f>paypay!H511</f>
        <v>9</v>
      </c>
      <c r="M511" s="1249">
        <f>楽天!J511</f>
        <v>20873</v>
      </c>
      <c r="N511" s="1620">
        <f t="shared" si="6"/>
        <v>802990</v>
      </c>
      <c r="O511" s="1272"/>
    </row>
    <row r="512" spans="1:15" ht="15.5">
      <c r="A512" s="1298"/>
      <c r="B512" s="1244">
        <v>46256</v>
      </c>
      <c r="C512" s="1248"/>
      <c r="D512" s="1248"/>
      <c r="E512" s="1618"/>
      <c r="F512" s="1618"/>
      <c r="G512" s="1618"/>
      <c r="H512" s="1619">
        <f t="shared" si="4"/>
        <v>0</v>
      </c>
      <c r="I512" s="1249">
        <f t="shared" si="5"/>
        <v>219550</v>
      </c>
      <c r="J512" s="1249">
        <f>みずほ!J512</f>
        <v>562558</v>
      </c>
      <c r="K512" s="1249">
        <f>UFJ!I512</f>
        <v>0</v>
      </c>
      <c r="L512" s="1249">
        <f>paypay!H512</f>
        <v>9</v>
      </c>
      <c r="M512" s="1249">
        <f>楽天!J512</f>
        <v>20873</v>
      </c>
      <c r="N512" s="1620">
        <f t="shared" si="6"/>
        <v>802990</v>
      </c>
      <c r="O512" s="1272"/>
    </row>
    <row r="513" spans="1:15" ht="15.5">
      <c r="A513" s="1298"/>
      <c r="B513" s="1244">
        <v>46257</v>
      </c>
      <c r="C513" s="1248"/>
      <c r="D513" s="1248"/>
      <c r="E513" s="1618"/>
      <c r="F513" s="1618"/>
      <c r="G513" s="1618"/>
      <c r="H513" s="1619">
        <f t="shared" si="4"/>
        <v>0</v>
      </c>
      <c r="I513" s="1249">
        <f t="shared" si="5"/>
        <v>219550</v>
      </c>
      <c r="J513" s="1249">
        <f>みずほ!J513</f>
        <v>562558</v>
      </c>
      <c r="K513" s="1249">
        <f>UFJ!I513</f>
        <v>0</v>
      </c>
      <c r="L513" s="1249">
        <f>paypay!H513</f>
        <v>9</v>
      </c>
      <c r="M513" s="1249">
        <f>楽天!J513</f>
        <v>20873</v>
      </c>
      <c r="N513" s="1620">
        <f t="shared" si="6"/>
        <v>802990</v>
      </c>
      <c r="O513" s="1272"/>
    </row>
    <row r="514" spans="1:15" ht="15.5">
      <c r="A514" s="1298"/>
      <c r="B514" s="1244">
        <v>46258</v>
      </c>
      <c r="C514" s="1248"/>
      <c r="D514" s="1248"/>
      <c r="E514" s="1618"/>
      <c r="F514" s="1618"/>
      <c r="G514" s="1618"/>
      <c r="H514" s="1619">
        <f t="shared" ref="H514:H768" si="7">SUM(C514:G514)</f>
        <v>0</v>
      </c>
      <c r="I514" s="1249">
        <f t="shared" si="5"/>
        <v>219550</v>
      </c>
      <c r="J514" s="1249">
        <f>みずほ!J514</f>
        <v>562558</v>
      </c>
      <c r="K514" s="1249">
        <f>UFJ!I514</f>
        <v>0</v>
      </c>
      <c r="L514" s="1249">
        <f>paypay!H514</f>
        <v>9</v>
      </c>
      <c r="M514" s="1249">
        <f>楽天!J514</f>
        <v>20873</v>
      </c>
      <c r="N514" s="1620">
        <f t="shared" si="6"/>
        <v>802990</v>
      </c>
      <c r="O514" s="1272"/>
    </row>
    <row r="515" spans="1:15" ht="15.5">
      <c r="A515" s="1298"/>
      <c r="B515" s="1244">
        <v>46259</v>
      </c>
      <c r="C515" s="1248"/>
      <c r="D515" s="1248"/>
      <c r="E515" s="1618"/>
      <c r="F515" s="1618"/>
      <c r="G515" s="1618"/>
      <c r="H515" s="1619">
        <f t="shared" si="7"/>
        <v>0</v>
      </c>
      <c r="I515" s="1249">
        <f t="shared" si="5"/>
        <v>219550</v>
      </c>
      <c r="J515" s="1249">
        <f>みずほ!J515</f>
        <v>562558</v>
      </c>
      <c r="K515" s="1249">
        <f>UFJ!I515</f>
        <v>0</v>
      </c>
      <c r="L515" s="1249">
        <f>paypay!H515</f>
        <v>9</v>
      </c>
      <c r="M515" s="1249">
        <f>楽天!J515</f>
        <v>20873</v>
      </c>
      <c r="N515" s="1620">
        <f t="shared" si="6"/>
        <v>802990</v>
      </c>
      <c r="O515" s="1272"/>
    </row>
    <row r="516" spans="1:15" ht="15.5">
      <c r="A516" s="1298"/>
      <c r="B516" s="1244">
        <v>46260</v>
      </c>
      <c r="C516" s="1248"/>
      <c r="D516" s="1248"/>
      <c r="E516" s="1618"/>
      <c r="F516" s="1618"/>
      <c r="G516" s="1618"/>
      <c r="H516" s="1619">
        <f t="shared" si="7"/>
        <v>0</v>
      </c>
      <c r="I516" s="1249">
        <f t="shared" si="5"/>
        <v>219550</v>
      </c>
      <c r="J516" s="1249">
        <f>みずほ!J516</f>
        <v>552558</v>
      </c>
      <c r="K516" s="1249">
        <f>UFJ!I516</f>
        <v>0</v>
      </c>
      <c r="L516" s="1249">
        <f>paypay!H516</f>
        <v>9</v>
      </c>
      <c r="M516" s="1249">
        <f>楽天!J516</f>
        <v>20873</v>
      </c>
      <c r="N516" s="1620">
        <f t="shared" si="6"/>
        <v>792990</v>
      </c>
      <c r="O516" s="1272"/>
    </row>
    <row r="517" spans="1:15" ht="15.5">
      <c r="A517" s="1298"/>
      <c r="B517" s="1244">
        <v>46261</v>
      </c>
      <c r="C517" s="1248"/>
      <c r="D517" s="1646">
        <v>-200000</v>
      </c>
      <c r="E517" s="1618"/>
      <c r="F517" s="1618"/>
      <c r="G517" s="1618"/>
      <c r="H517" s="1619">
        <f t="shared" si="7"/>
        <v>-200000</v>
      </c>
      <c r="I517" s="1249">
        <f t="shared" si="5"/>
        <v>19550</v>
      </c>
      <c r="J517" s="1249">
        <f>みずほ!J517</f>
        <v>422571</v>
      </c>
      <c r="K517" s="1249">
        <f>UFJ!I517</f>
        <v>0</v>
      </c>
      <c r="L517" s="1249">
        <f>paypay!H517</f>
        <v>9</v>
      </c>
      <c r="M517" s="1249">
        <f>楽天!J517</f>
        <v>20873</v>
      </c>
      <c r="N517" s="1620">
        <f t="shared" si="6"/>
        <v>463003</v>
      </c>
      <c r="O517" s="1272"/>
    </row>
    <row r="518" spans="1:15" ht="15.5">
      <c r="A518" s="1298"/>
      <c r="B518" s="1244">
        <v>46262</v>
      </c>
      <c r="C518" s="1248"/>
      <c r="D518" s="1248"/>
      <c r="E518" s="1618"/>
      <c r="F518" s="1618"/>
      <c r="G518" s="1618"/>
      <c r="H518" s="1619">
        <f t="shared" si="7"/>
        <v>0</v>
      </c>
      <c r="I518" s="1249">
        <f t="shared" si="5"/>
        <v>19550</v>
      </c>
      <c r="J518" s="1249">
        <f>みずほ!J518</f>
        <v>422571</v>
      </c>
      <c r="K518" s="1249">
        <f>UFJ!I518</f>
        <v>0</v>
      </c>
      <c r="L518" s="1249">
        <f>paypay!H518</f>
        <v>9</v>
      </c>
      <c r="M518" s="1249">
        <f>楽天!J518</f>
        <v>20873</v>
      </c>
      <c r="N518" s="1620">
        <f t="shared" si="6"/>
        <v>463003</v>
      </c>
      <c r="O518" s="1272"/>
    </row>
    <row r="519" spans="1:15" ht="15.5">
      <c r="A519" s="1298"/>
      <c r="B519" s="1244">
        <v>46263</v>
      </c>
      <c r="C519" s="1248"/>
      <c r="D519" s="1248"/>
      <c r="E519" s="1618"/>
      <c r="F519" s="1618"/>
      <c r="G519" s="1618"/>
      <c r="H519" s="1619">
        <f t="shared" si="7"/>
        <v>0</v>
      </c>
      <c r="I519" s="1249">
        <f t="shared" si="5"/>
        <v>19550</v>
      </c>
      <c r="J519" s="1249">
        <f>みずほ!J519</f>
        <v>422571</v>
      </c>
      <c r="K519" s="1249">
        <f>UFJ!I519</f>
        <v>0</v>
      </c>
      <c r="L519" s="1249">
        <f>paypay!H519</f>
        <v>9</v>
      </c>
      <c r="M519" s="1249">
        <f>楽天!J519</f>
        <v>20873</v>
      </c>
      <c r="N519" s="1620">
        <f t="shared" si="6"/>
        <v>463003</v>
      </c>
      <c r="O519" s="1272"/>
    </row>
    <row r="520" spans="1:15" ht="15.5">
      <c r="A520" s="1298"/>
      <c r="B520" s="1244">
        <v>46264</v>
      </c>
      <c r="C520" s="1248"/>
      <c r="D520" s="1248"/>
      <c r="E520" s="1618"/>
      <c r="F520" s="1618"/>
      <c r="G520" s="1618"/>
      <c r="H520" s="1619">
        <f t="shared" si="7"/>
        <v>0</v>
      </c>
      <c r="I520" s="1249">
        <f t="shared" si="5"/>
        <v>19550</v>
      </c>
      <c r="J520" s="1249">
        <f>みずほ!J520</f>
        <v>422571</v>
      </c>
      <c r="K520" s="1249">
        <f>UFJ!I520</f>
        <v>0</v>
      </c>
      <c r="L520" s="1249">
        <f>paypay!H520</f>
        <v>9</v>
      </c>
      <c r="M520" s="1249">
        <f>楽天!J520</f>
        <v>20873</v>
      </c>
      <c r="N520" s="1620">
        <f t="shared" si="6"/>
        <v>463003</v>
      </c>
      <c r="O520" s="1272"/>
    </row>
    <row r="521" spans="1:15" ht="15.5">
      <c r="A521" s="1298"/>
      <c r="B521" s="1259">
        <v>46265</v>
      </c>
      <c r="C521" s="1263"/>
      <c r="D521" s="1263"/>
      <c r="E521" s="1622"/>
      <c r="F521" s="1622"/>
      <c r="G521" s="1622"/>
      <c r="H521" s="1623">
        <f t="shared" si="7"/>
        <v>0</v>
      </c>
      <c r="I521" s="1264">
        <f t="shared" si="5"/>
        <v>19550</v>
      </c>
      <c r="J521" s="1264">
        <f>みずほ!J521</f>
        <v>422571</v>
      </c>
      <c r="K521" s="1264">
        <f>UFJ!I521</f>
        <v>0</v>
      </c>
      <c r="L521" s="1264">
        <f>paypay!H521</f>
        <v>9</v>
      </c>
      <c r="M521" s="1264">
        <f>楽天!J521</f>
        <v>20873</v>
      </c>
      <c r="N521" s="1624">
        <f t="shared" si="6"/>
        <v>463003</v>
      </c>
      <c r="O521" s="1272"/>
    </row>
    <row r="522" spans="1:15" ht="15.5">
      <c r="A522" s="1298"/>
      <c r="B522" s="1244">
        <v>46266</v>
      </c>
      <c r="C522" s="1248"/>
      <c r="D522" s="1248"/>
      <c r="E522" s="1618"/>
      <c r="F522" s="1618"/>
      <c r="G522" s="1618"/>
      <c r="H522" s="1619">
        <f t="shared" si="7"/>
        <v>0</v>
      </c>
      <c r="I522" s="1249">
        <f t="shared" si="5"/>
        <v>19550</v>
      </c>
      <c r="J522" s="1249">
        <f>みずほ!J522</f>
        <v>422571</v>
      </c>
      <c r="K522" s="1249">
        <f>UFJ!I522</f>
        <v>0</v>
      </c>
      <c r="L522" s="1249">
        <f>paypay!H522</f>
        <v>9</v>
      </c>
      <c r="M522" s="1249">
        <f>楽天!J522</f>
        <v>20873</v>
      </c>
      <c r="N522" s="1620">
        <f t="shared" si="6"/>
        <v>463003</v>
      </c>
      <c r="O522" s="1272"/>
    </row>
    <row r="523" spans="1:15" ht="15.5">
      <c r="A523" s="1298"/>
      <c r="B523" s="1244">
        <v>46267</v>
      </c>
      <c r="C523" s="1248"/>
      <c r="D523" s="1248"/>
      <c r="E523" s="1618"/>
      <c r="F523" s="1618"/>
      <c r="G523" s="1618"/>
      <c r="H523" s="1619">
        <f t="shared" si="7"/>
        <v>0</v>
      </c>
      <c r="I523" s="1249">
        <f t="shared" si="5"/>
        <v>19550</v>
      </c>
      <c r="J523" s="1249">
        <f>みずほ!J523</f>
        <v>422571</v>
      </c>
      <c r="K523" s="1249">
        <f>UFJ!I523</f>
        <v>0</v>
      </c>
      <c r="L523" s="1249">
        <f>paypay!H523</f>
        <v>9</v>
      </c>
      <c r="M523" s="1249">
        <f>楽天!J523</f>
        <v>20873</v>
      </c>
      <c r="N523" s="1620">
        <f t="shared" si="6"/>
        <v>463003</v>
      </c>
      <c r="O523" s="1272"/>
    </row>
    <row r="524" spans="1:15" ht="15.5">
      <c r="A524" s="1298"/>
      <c r="B524" s="1244">
        <v>46268</v>
      </c>
      <c r="C524" s="1248"/>
      <c r="D524" s="1248"/>
      <c r="E524" s="1618"/>
      <c r="F524" s="1618"/>
      <c r="G524" s="1618"/>
      <c r="H524" s="1619">
        <f t="shared" si="7"/>
        <v>0</v>
      </c>
      <c r="I524" s="1249">
        <f t="shared" si="5"/>
        <v>19550</v>
      </c>
      <c r="J524" s="1249">
        <f>みずほ!J524</f>
        <v>422571</v>
      </c>
      <c r="K524" s="1249">
        <f>UFJ!I524</f>
        <v>0</v>
      </c>
      <c r="L524" s="1249">
        <f>paypay!H524</f>
        <v>9</v>
      </c>
      <c r="M524" s="1249">
        <f>楽天!J524</f>
        <v>20873</v>
      </c>
      <c r="N524" s="1620">
        <f t="shared" si="6"/>
        <v>463003</v>
      </c>
      <c r="O524" s="1272"/>
    </row>
    <row r="525" spans="1:15" ht="15.5">
      <c r="A525" s="1298"/>
      <c r="B525" s="1244">
        <v>46269</v>
      </c>
      <c r="C525" s="1248"/>
      <c r="D525" s="1248"/>
      <c r="E525" s="1618"/>
      <c r="F525" s="1618"/>
      <c r="G525" s="1618"/>
      <c r="H525" s="1619">
        <f t="shared" si="7"/>
        <v>0</v>
      </c>
      <c r="I525" s="1249">
        <f t="shared" si="5"/>
        <v>19550</v>
      </c>
      <c r="J525" s="1249">
        <f>みずほ!J525</f>
        <v>422571</v>
      </c>
      <c r="K525" s="1249">
        <f>UFJ!I525</f>
        <v>0</v>
      </c>
      <c r="L525" s="1249">
        <f>paypay!H525</f>
        <v>9</v>
      </c>
      <c r="M525" s="1249">
        <f>楽天!J525</f>
        <v>20873</v>
      </c>
      <c r="N525" s="1620">
        <f t="shared" si="6"/>
        <v>463003</v>
      </c>
      <c r="O525" s="1272"/>
    </row>
    <row r="526" spans="1:15" ht="15.5">
      <c r="A526" s="1298"/>
      <c r="B526" s="1244">
        <v>46270</v>
      </c>
      <c r="C526" s="1248"/>
      <c r="D526" s="1248"/>
      <c r="E526" s="1618"/>
      <c r="F526" s="1618"/>
      <c r="G526" s="1618"/>
      <c r="H526" s="1619">
        <f t="shared" si="7"/>
        <v>0</v>
      </c>
      <c r="I526" s="1249">
        <f t="shared" si="5"/>
        <v>19550</v>
      </c>
      <c r="J526" s="1249">
        <f>みずほ!J526</f>
        <v>422571</v>
      </c>
      <c r="K526" s="1249">
        <f>UFJ!I526</f>
        <v>0</v>
      </c>
      <c r="L526" s="1249">
        <f>paypay!H526</f>
        <v>9</v>
      </c>
      <c r="M526" s="1249">
        <f>楽天!J526</f>
        <v>20873</v>
      </c>
      <c r="N526" s="1620">
        <f t="shared" si="6"/>
        <v>463003</v>
      </c>
      <c r="O526" s="1272"/>
    </row>
    <row r="527" spans="1:15" ht="15.5">
      <c r="A527" s="1298"/>
      <c r="B527" s="1244">
        <v>46271</v>
      </c>
      <c r="C527" s="1248"/>
      <c r="D527" s="1248"/>
      <c r="E527" s="1618"/>
      <c r="F527" s="1618"/>
      <c r="G527" s="1618"/>
      <c r="H527" s="1619">
        <f t="shared" si="7"/>
        <v>0</v>
      </c>
      <c r="I527" s="1249">
        <f t="shared" si="5"/>
        <v>19550</v>
      </c>
      <c r="J527" s="1249">
        <f>みずほ!J527</f>
        <v>422571</v>
      </c>
      <c r="K527" s="1249">
        <f>UFJ!I527</f>
        <v>0</v>
      </c>
      <c r="L527" s="1249">
        <f>paypay!H527</f>
        <v>9</v>
      </c>
      <c r="M527" s="1249">
        <f>楽天!J527</f>
        <v>20873</v>
      </c>
      <c r="N527" s="1620">
        <f t="shared" si="6"/>
        <v>463003</v>
      </c>
      <c r="O527" s="1272"/>
    </row>
    <row r="528" spans="1:15" ht="15.5">
      <c r="A528" s="1298"/>
      <c r="B528" s="1244">
        <v>46272</v>
      </c>
      <c r="C528" s="1248"/>
      <c r="D528" s="1248"/>
      <c r="E528" s="1618"/>
      <c r="F528" s="1618"/>
      <c r="G528" s="1618"/>
      <c r="H528" s="1619">
        <f t="shared" si="7"/>
        <v>0</v>
      </c>
      <c r="I528" s="1249">
        <f t="shared" si="5"/>
        <v>19550</v>
      </c>
      <c r="J528" s="1249">
        <f>みずほ!J528</f>
        <v>422571</v>
      </c>
      <c r="K528" s="1249">
        <f>UFJ!I528</f>
        <v>0</v>
      </c>
      <c r="L528" s="1249">
        <f>paypay!H528</f>
        <v>9</v>
      </c>
      <c r="M528" s="1249">
        <f>楽天!J528</f>
        <v>20873</v>
      </c>
      <c r="N528" s="1620">
        <f t="shared" si="6"/>
        <v>463003</v>
      </c>
      <c r="O528" s="1272"/>
    </row>
    <row r="529" spans="1:15" ht="15.5">
      <c r="A529" s="1298"/>
      <c r="B529" s="1244">
        <v>46273</v>
      </c>
      <c r="C529" s="1248"/>
      <c r="D529" s="1248"/>
      <c r="E529" s="1618"/>
      <c r="F529" s="1618"/>
      <c r="G529" s="1618"/>
      <c r="H529" s="1619">
        <f t="shared" si="7"/>
        <v>0</v>
      </c>
      <c r="I529" s="1249">
        <f t="shared" si="5"/>
        <v>19550</v>
      </c>
      <c r="J529" s="1249">
        <f>みずほ!J529</f>
        <v>422571</v>
      </c>
      <c r="K529" s="1249">
        <f>UFJ!I529</f>
        <v>0</v>
      </c>
      <c r="L529" s="1249">
        <f>paypay!H529</f>
        <v>9</v>
      </c>
      <c r="M529" s="1249">
        <f>楽天!J529</f>
        <v>20873</v>
      </c>
      <c r="N529" s="1620">
        <f t="shared" si="6"/>
        <v>463003</v>
      </c>
      <c r="O529" s="1272"/>
    </row>
    <row r="530" spans="1:15" ht="15.5">
      <c r="A530" s="1298"/>
      <c r="B530" s="1244">
        <v>46274</v>
      </c>
      <c r="C530" s="1248"/>
      <c r="D530" s="1248"/>
      <c r="E530" s="1618"/>
      <c r="F530" s="1618"/>
      <c r="G530" s="1618"/>
      <c r="H530" s="1619">
        <f t="shared" si="7"/>
        <v>0</v>
      </c>
      <c r="I530" s="1249">
        <f t="shared" si="5"/>
        <v>19550</v>
      </c>
      <c r="J530" s="1249">
        <f>みずほ!J530</f>
        <v>422571</v>
      </c>
      <c r="K530" s="1249">
        <f>UFJ!I530</f>
        <v>0</v>
      </c>
      <c r="L530" s="1249">
        <f>paypay!H530</f>
        <v>9</v>
      </c>
      <c r="M530" s="1249">
        <f>楽天!J530</f>
        <v>20873</v>
      </c>
      <c r="N530" s="1620">
        <f t="shared" si="6"/>
        <v>463003</v>
      </c>
      <c r="O530" s="1272"/>
    </row>
    <row r="531" spans="1:15" ht="15.5">
      <c r="A531" s="1298"/>
      <c r="B531" s="1244">
        <v>46275</v>
      </c>
      <c r="C531" s="1248"/>
      <c r="D531" s="1248"/>
      <c r="E531" s="1618"/>
      <c r="F531" s="1618"/>
      <c r="G531" s="1618"/>
      <c r="H531" s="1619">
        <f t="shared" si="7"/>
        <v>0</v>
      </c>
      <c r="I531" s="1249">
        <f t="shared" si="5"/>
        <v>19550</v>
      </c>
      <c r="J531" s="1249">
        <f>みずほ!J531</f>
        <v>422571</v>
      </c>
      <c r="K531" s="1249">
        <f>UFJ!I531</f>
        <v>0</v>
      </c>
      <c r="L531" s="1249">
        <f>paypay!H531</f>
        <v>9</v>
      </c>
      <c r="M531" s="1249">
        <f>楽天!J531</f>
        <v>20873</v>
      </c>
      <c r="N531" s="1620">
        <f t="shared" si="6"/>
        <v>463003</v>
      </c>
      <c r="O531" s="1272"/>
    </row>
    <row r="532" spans="1:15" ht="15.5">
      <c r="A532" s="1298"/>
      <c r="B532" s="1244">
        <v>46276</v>
      </c>
      <c r="C532" s="1248"/>
      <c r="D532" s="1248"/>
      <c r="E532" s="1618"/>
      <c r="F532" s="1618"/>
      <c r="G532" s="1618"/>
      <c r="H532" s="1619">
        <f t="shared" si="7"/>
        <v>0</v>
      </c>
      <c r="I532" s="1249">
        <f t="shared" si="5"/>
        <v>19550</v>
      </c>
      <c r="J532" s="1249">
        <f>みずほ!J532</f>
        <v>422571</v>
      </c>
      <c r="K532" s="1249">
        <f>UFJ!I532</f>
        <v>0</v>
      </c>
      <c r="L532" s="1249">
        <f>paypay!H532</f>
        <v>9</v>
      </c>
      <c r="M532" s="1249">
        <f>楽天!J532</f>
        <v>20873</v>
      </c>
      <c r="N532" s="1620">
        <f t="shared" si="6"/>
        <v>463003</v>
      </c>
      <c r="O532" s="1272"/>
    </row>
    <row r="533" spans="1:15" ht="15.5">
      <c r="A533" s="1298"/>
      <c r="B533" s="1244">
        <v>46277</v>
      </c>
      <c r="C533" s="1248"/>
      <c r="D533" s="1248"/>
      <c r="E533" s="1618"/>
      <c r="F533" s="1618"/>
      <c r="G533" s="1618"/>
      <c r="H533" s="1619">
        <f t="shared" si="7"/>
        <v>0</v>
      </c>
      <c r="I533" s="1249">
        <f t="shared" si="5"/>
        <v>19550</v>
      </c>
      <c r="J533" s="1249">
        <f>みずほ!J533</f>
        <v>422571</v>
      </c>
      <c r="K533" s="1249">
        <f>UFJ!I533</f>
        <v>0</v>
      </c>
      <c r="L533" s="1249">
        <f>paypay!H533</f>
        <v>9</v>
      </c>
      <c r="M533" s="1249">
        <f>楽天!J533</f>
        <v>20873</v>
      </c>
      <c r="N533" s="1620">
        <f t="shared" si="6"/>
        <v>463003</v>
      </c>
      <c r="O533" s="1272"/>
    </row>
    <row r="534" spans="1:15" ht="15.5">
      <c r="A534" s="1298"/>
      <c r="B534" s="1244">
        <v>46278</v>
      </c>
      <c r="C534" s="1248"/>
      <c r="D534" s="1248"/>
      <c r="E534" s="1618"/>
      <c r="F534" s="1618"/>
      <c r="G534" s="1618"/>
      <c r="H534" s="1619">
        <f t="shared" si="7"/>
        <v>0</v>
      </c>
      <c r="I534" s="1249">
        <f t="shared" si="5"/>
        <v>19550</v>
      </c>
      <c r="J534" s="1249">
        <f>みずほ!J534</f>
        <v>422571</v>
      </c>
      <c r="K534" s="1249">
        <f>UFJ!I534</f>
        <v>0</v>
      </c>
      <c r="L534" s="1249">
        <f>paypay!H534</f>
        <v>9</v>
      </c>
      <c r="M534" s="1249">
        <f>楽天!J534</f>
        <v>20873</v>
      </c>
      <c r="N534" s="1620">
        <f t="shared" si="6"/>
        <v>463003</v>
      </c>
      <c r="O534" s="1272"/>
    </row>
    <row r="535" spans="1:15" ht="15.5">
      <c r="A535" s="1298"/>
      <c r="B535" s="1244">
        <v>46279</v>
      </c>
      <c r="C535" s="1248"/>
      <c r="D535" s="1248"/>
      <c r="E535" s="1618"/>
      <c r="F535" s="1618"/>
      <c r="G535" s="1618"/>
      <c r="H535" s="1619">
        <f t="shared" si="7"/>
        <v>0</v>
      </c>
      <c r="I535" s="1249">
        <f t="shared" si="5"/>
        <v>19550</v>
      </c>
      <c r="J535" s="1249">
        <f>みずほ!J535</f>
        <v>422571</v>
      </c>
      <c r="K535" s="1249">
        <f>UFJ!I535</f>
        <v>0</v>
      </c>
      <c r="L535" s="1249">
        <f>paypay!H535</f>
        <v>9</v>
      </c>
      <c r="M535" s="1249">
        <f>楽天!J535</f>
        <v>20873</v>
      </c>
      <c r="N535" s="1620">
        <f t="shared" si="6"/>
        <v>463003</v>
      </c>
      <c r="O535" s="1272"/>
    </row>
    <row r="536" spans="1:15" ht="15.5">
      <c r="A536" s="1298"/>
      <c r="B536" s="1244">
        <v>46280</v>
      </c>
      <c r="C536" s="1248"/>
      <c r="D536" s="1248"/>
      <c r="E536" s="1618"/>
      <c r="F536" s="1618"/>
      <c r="G536" s="1626">
        <v>300000</v>
      </c>
      <c r="H536" s="1619">
        <f t="shared" si="7"/>
        <v>300000</v>
      </c>
      <c r="I536" s="1249">
        <f t="shared" si="5"/>
        <v>319550</v>
      </c>
      <c r="J536" s="1249">
        <f>みずほ!J536</f>
        <v>582461</v>
      </c>
      <c r="K536" s="1249">
        <f>UFJ!I536</f>
        <v>0</v>
      </c>
      <c r="L536" s="1249">
        <f>paypay!H536</f>
        <v>9</v>
      </c>
      <c r="M536" s="1249">
        <f>楽天!J536</f>
        <v>20873</v>
      </c>
      <c r="N536" s="1620">
        <f t="shared" si="6"/>
        <v>922893</v>
      </c>
      <c r="O536" s="1272"/>
    </row>
    <row r="537" spans="1:15" ht="15.5">
      <c r="A537" s="1298"/>
      <c r="B537" s="1244">
        <v>46281</v>
      </c>
      <c r="C537" s="1248"/>
      <c r="D537" s="1248"/>
      <c r="E537" s="1618"/>
      <c r="F537" s="1618"/>
      <c r="G537" s="1618"/>
      <c r="H537" s="1619">
        <f t="shared" si="7"/>
        <v>0</v>
      </c>
      <c r="I537" s="1249">
        <f t="shared" si="5"/>
        <v>319550</v>
      </c>
      <c r="J537" s="1249">
        <f>みずほ!J537</f>
        <v>582461</v>
      </c>
      <c r="K537" s="1249">
        <f>UFJ!I537</f>
        <v>0</v>
      </c>
      <c r="L537" s="1249">
        <f>paypay!H537</f>
        <v>9</v>
      </c>
      <c r="M537" s="1249">
        <f>楽天!J537</f>
        <v>20873</v>
      </c>
      <c r="N537" s="1620">
        <f t="shared" si="6"/>
        <v>922893</v>
      </c>
      <c r="O537" s="1272"/>
    </row>
    <row r="538" spans="1:15" ht="15.5">
      <c r="A538" s="1298"/>
      <c r="B538" s="1244">
        <v>46282</v>
      </c>
      <c r="C538" s="1248"/>
      <c r="D538" s="1248"/>
      <c r="E538" s="1618"/>
      <c r="F538" s="1618"/>
      <c r="G538" s="1618"/>
      <c r="H538" s="1619">
        <f t="shared" si="7"/>
        <v>0</v>
      </c>
      <c r="I538" s="1249">
        <f t="shared" si="5"/>
        <v>319550</v>
      </c>
      <c r="J538" s="1249">
        <f>みずほ!J538</f>
        <v>582461</v>
      </c>
      <c r="K538" s="1249">
        <f>UFJ!I538</f>
        <v>0</v>
      </c>
      <c r="L538" s="1249">
        <f>paypay!H538</f>
        <v>9</v>
      </c>
      <c r="M538" s="1249">
        <f>楽天!J538</f>
        <v>20873</v>
      </c>
      <c r="N538" s="1620">
        <f t="shared" si="6"/>
        <v>922893</v>
      </c>
      <c r="O538" s="1272"/>
    </row>
    <row r="539" spans="1:15" ht="15.5">
      <c r="A539" s="1298"/>
      <c r="B539" s="1244">
        <v>46283</v>
      </c>
      <c r="C539" s="1248"/>
      <c r="D539" s="1248"/>
      <c r="E539" s="1618"/>
      <c r="F539" s="1618"/>
      <c r="G539" s="1618"/>
      <c r="H539" s="1619">
        <f t="shared" si="7"/>
        <v>0</v>
      </c>
      <c r="I539" s="1249">
        <f t="shared" si="5"/>
        <v>319550</v>
      </c>
      <c r="J539" s="1249">
        <f>みずほ!J539</f>
        <v>582461</v>
      </c>
      <c r="K539" s="1249">
        <f>UFJ!I539</f>
        <v>0</v>
      </c>
      <c r="L539" s="1249">
        <f>paypay!H539</f>
        <v>9</v>
      </c>
      <c r="M539" s="1249">
        <f>楽天!J539</f>
        <v>20873</v>
      </c>
      <c r="N539" s="1620">
        <f t="shared" si="6"/>
        <v>922893</v>
      </c>
      <c r="O539" s="1272"/>
    </row>
    <row r="540" spans="1:15" ht="15.5">
      <c r="A540" s="1298"/>
      <c r="B540" s="1244">
        <v>46284</v>
      </c>
      <c r="C540" s="1248"/>
      <c r="D540" s="1248"/>
      <c r="E540" s="1618"/>
      <c r="F540" s="1618"/>
      <c r="G540" s="1618"/>
      <c r="H540" s="1619">
        <f t="shared" si="7"/>
        <v>0</v>
      </c>
      <c r="I540" s="1249">
        <f t="shared" si="5"/>
        <v>319550</v>
      </c>
      <c r="J540" s="1249">
        <f>みずほ!J540</f>
        <v>582461</v>
      </c>
      <c r="K540" s="1249">
        <f>UFJ!I540</f>
        <v>0</v>
      </c>
      <c r="L540" s="1249">
        <f>paypay!H540</f>
        <v>9</v>
      </c>
      <c r="M540" s="1249">
        <f>楽天!J540</f>
        <v>20873</v>
      </c>
      <c r="N540" s="1620">
        <f t="shared" si="6"/>
        <v>922893</v>
      </c>
      <c r="O540" s="1272"/>
    </row>
    <row r="541" spans="1:15" ht="15.5">
      <c r="A541" s="1298"/>
      <c r="B541" s="1244">
        <v>46285</v>
      </c>
      <c r="C541" s="1248"/>
      <c r="D541" s="1248"/>
      <c r="E541" s="1618"/>
      <c r="F541" s="1618"/>
      <c r="G541" s="1618"/>
      <c r="H541" s="1619">
        <f t="shared" si="7"/>
        <v>0</v>
      </c>
      <c r="I541" s="1249">
        <f t="shared" si="5"/>
        <v>319550</v>
      </c>
      <c r="J541" s="1249">
        <f>みずほ!J541</f>
        <v>582461</v>
      </c>
      <c r="K541" s="1249">
        <f>UFJ!I541</f>
        <v>0</v>
      </c>
      <c r="L541" s="1249">
        <f>paypay!H541</f>
        <v>9</v>
      </c>
      <c r="M541" s="1249">
        <f>楽天!J541</f>
        <v>20873</v>
      </c>
      <c r="N541" s="1620">
        <f t="shared" si="6"/>
        <v>922893</v>
      </c>
      <c r="O541" s="1272"/>
    </row>
    <row r="542" spans="1:15" ht="15.5">
      <c r="A542" s="1298"/>
      <c r="B542" s="1244">
        <v>46286</v>
      </c>
      <c r="C542" s="1248"/>
      <c r="D542" s="1248"/>
      <c r="E542" s="1618"/>
      <c r="F542" s="1618"/>
      <c r="G542" s="1618"/>
      <c r="H542" s="1619">
        <f t="shared" si="7"/>
        <v>0</v>
      </c>
      <c r="I542" s="1249">
        <f t="shared" si="5"/>
        <v>319550</v>
      </c>
      <c r="J542" s="1249">
        <f>みずほ!J542</f>
        <v>582461</v>
      </c>
      <c r="K542" s="1249">
        <f>UFJ!I542</f>
        <v>0</v>
      </c>
      <c r="L542" s="1249">
        <f>paypay!H542</f>
        <v>9</v>
      </c>
      <c r="M542" s="1249">
        <f>楽天!J542</f>
        <v>20873</v>
      </c>
      <c r="N542" s="1620">
        <f t="shared" si="6"/>
        <v>922893</v>
      </c>
      <c r="O542" s="1272"/>
    </row>
    <row r="543" spans="1:15" ht="15.5">
      <c r="A543" s="1298"/>
      <c r="B543" s="1244">
        <v>46287</v>
      </c>
      <c r="C543" s="1248"/>
      <c r="D543" s="1248"/>
      <c r="E543" s="1618"/>
      <c r="F543" s="1618"/>
      <c r="G543" s="1618"/>
      <c r="H543" s="1619">
        <f t="shared" si="7"/>
        <v>0</v>
      </c>
      <c r="I543" s="1249">
        <f t="shared" si="5"/>
        <v>319550</v>
      </c>
      <c r="J543" s="1249">
        <f>みずほ!J543</f>
        <v>582461</v>
      </c>
      <c r="K543" s="1249">
        <f>UFJ!I543</f>
        <v>0</v>
      </c>
      <c r="L543" s="1249">
        <f>paypay!H543</f>
        <v>9</v>
      </c>
      <c r="M543" s="1249">
        <f>楽天!J543</f>
        <v>20873</v>
      </c>
      <c r="N543" s="1620">
        <f t="shared" si="6"/>
        <v>922893</v>
      </c>
      <c r="O543" s="1272"/>
    </row>
    <row r="544" spans="1:15" ht="15.5">
      <c r="A544" s="1298"/>
      <c r="B544" s="1244">
        <v>46288</v>
      </c>
      <c r="C544" s="1248"/>
      <c r="D544" s="1248"/>
      <c r="E544" s="1618"/>
      <c r="F544" s="1618"/>
      <c r="G544" s="1618"/>
      <c r="H544" s="1619">
        <f t="shared" si="7"/>
        <v>0</v>
      </c>
      <c r="I544" s="1249">
        <f t="shared" si="5"/>
        <v>319550</v>
      </c>
      <c r="J544" s="1249">
        <f>みずほ!J544</f>
        <v>582461</v>
      </c>
      <c r="K544" s="1249">
        <f>UFJ!I544</f>
        <v>0</v>
      </c>
      <c r="L544" s="1249">
        <f>paypay!H544</f>
        <v>9</v>
      </c>
      <c r="M544" s="1249">
        <f>楽天!J544</f>
        <v>20873</v>
      </c>
      <c r="N544" s="1620">
        <f t="shared" si="6"/>
        <v>922893</v>
      </c>
      <c r="O544" s="1272"/>
    </row>
    <row r="545" spans="1:15" ht="15.5">
      <c r="A545" s="1298"/>
      <c r="B545" s="1244">
        <v>46289</v>
      </c>
      <c r="C545" s="1248"/>
      <c r="D545" s="1248"/>
      <c r="E545" s="1618"/>
      <c r="F545" s="1618"/>
      <c r="G545" s="1618"/>
      <c r="H545" s="1619">
        <f t="shared" si="7"/>
        <v>0</v>
      </c>
      <c r="I545" s="1249">
        <f t="shared" si="5"/>
        <v>319550</v>
      </c>
      <c r="J545" s="1249">
        <f>みずほ!J545</f>
        <v>582461</v>
      </c>
      <c r="K545" s="1249">
        <f>UFJ!I545</f>
        <v>0</v>
      </c>
      <c r="L545" s="1249">
        <f>paypay!H545</f>
        <v>9</v>
      </c>
      <c r="M545" s="1249">
        <f>楽天!J545</f>
        <v>20873</v>
      </c>
      <c r="N545" s="1620">
        <f t="shared" si="6"/>
        <v>922893</v>
      </c>
      <c r="O545" s="1272"/>
    </row>
    <row r="546" spans="1:15" ht="15.5">
      <c r="A546" s="1298"/>
      <c r="B546" s="1244">
        <v>46290</v>
      </c>
      <c r="C546" s="1248"/>
      <c r="D546" s="1248"/>
      <c r="E546" s="1618"/>
      <c r="F546" s="1618"/>
      <c r="G546" s="1618"/>
      <c r="H546" s="1619">
        <f t="shared" si="7"/>
        <v>0</v>
      </c>
      <c r="I546" s="1249">
        <f t="shared" si="5"/>
        <v>319550</v>
      </c>
      <c r="J546" s="1249">
        <f>みずほ!J546</f>
        <v>582461</v>
      </c>
      <c r="K546" s="1249">
        <f>UFJ!I546</f>
        <v>0</v>
      </c>
      <c r="L546" s="1249">
        <f>paypay!H546</f>
        <v>9</v>
      </c>
      <c r="M546" s="1249">
        <f>楽天!J546</f>
        <v>20873</v>
      </c>
      <c r="N546" s="1620">
        <f t="shared" si="6"/>
        <v>922893</v>
      </c>
      <c r="O546" s="1272"/>
    </row>
    <row r="547" spans="1:15" ht="15.5">
      <c r="A547" s="1298"/>
      <c r="B547" s="1244">
        <v>46291</v>
      </c>
      <c r="C547" s="1248"/>
      <c r="D547" s="1248"/>
      <c r="E547" s="1618"/>
      <c r="F547" s="1618"/>
      <c r="G547" s="1618"/>
      <c r="H547" s="1619">
        <f t="shared" si="7"/>
        <v>0</v>
      </c>
      <c r="I547" s="1249">
        <f t="shared" si="5"/>
        <v>319550</v>
      </c>
      <c r="J547" s="1249">
        <f>みずほ!J547</f>
        <v>572461</v>
      </c>
      <c r="K547" s="1249">
        <f>UFJ!I547</f>
        <v>0</v>
      </c>
      <c r="L547" s="1249">
        <f>paypay!H547</f>
        <v>9</v>
      </c>
      <c r="M547" s="1249">
        <f>楽天!J547</f>
        <v>20873</v>
      </c>
      <c r="N547" s="1620">
        <f t="shared" si="6"/>
        <v>912893</v>
      </c>
      <c r="O547" s="1272"/>
    </row>
    <row r="548" spans="1:15" ht="15.5">
      <c r="A548" s="1298"/>
      <c r="B548" s="1244">
        <v>46292</v>
      </c>
      <c r="C548" s="1248"/>
      <c r="D548" s="1646">
        <v>-200000</v>
      </c>
      <c r="E548" s="1618"/>
      <c r="F548" s="1618"/>
      <c r="G548" s="1618"/>
      <c r="H548" s="1619">
        <f t="shared" si="7"/>
        <v>-200000</v>
      </c>
      <c r="I548" s="1249">
        <f t="shared" si="5"/>
        <v>119550</v>
      </c>
      <c r="J548" s="1249">
        <f>みずほ!J548</f>
        <v>442474</v>
      </c>
      <c r="K548" s="1249">
        <f>UFJ!I548</f>
        <v>0</v>
      </c>
      <c r="L548" s="1249">
        <f>paypay!H548</f>
        <v>9</v>
      </c>
      <c r="M548" s="1249">
        <f>楽天!J548</f>
        <v>20873</v>
      </c>
      <c r="N548" s="1620">
        <f t="shared" si="6"/>
        <v>582906</v>
      </c>
      <c r="O548" s="1272"/>
    </row>
    <row r="549" spans="1:15" ht="15.5">
      <c r="A549" s="1298"/>
      <c r="B549" s="1244">
        <v>46293</v>
      </c>
      <c r="C549" s="1248"/>
      <c r="D549" s="1248"/>
      <c r="E549" s="1618"/>
      <c r="F549" s="1618"/>
      <c r="G549" s="1618"/>
      <c r="H549" s="1619">
        <f t="shared" si="7"/>
        <v>0</v>
      </c>
      <c r="I549" s="1249">
        <f t="shared" si="5"/>
        <v>119550</v>
      </c>
      <c r="J549" s="1249">
        <f>みずほ!J549</f>
        <v>442474</v>
      </c>
      <c r="K549" s="1249">
        <f>UFJ!I549</f>
        <v>0</v>
      </c>
      <c r="L549" s="1249">
        <f>paypay!H549</f>
        <v>9</v>
      </c>
      <c r="M549" s="1249">
        <f>楽天!J549</f>
        <v>20873</v>
      </c>
      <c r="N549" s="1620">
        <f t="shared" si="6"/>
        <v>582906</v>
      </c>
      <c r="O549" s="1272"/>
    </row>
    <row r="550" spans="1:15" ht="15.5">
      <c r="A550" s="1298"/>
      <c r="B550" s="1244">
        <v>46294</v>
      </c>
      <c r="C550" s="1248"/>
      <c r="D550" s="1248"/>
      <c r="E550" s="1618"/>
      <c r="F550" s="1618"/>
      <c r="G550" s="1618"/>
      <c r="H550" s="1619">
        <f t="shared" si="7"/>
        <v>0</v>
      </c>
      <c r="I550" s="1249">
        <f t="shared" si="5"/>
        <v>119550</v>
      </c>
      <c r="J550" s="1249">
        <f>みずほ!J550</f>
        <v>442474</v>
      </c>
      <c r="K550" s="1249">
        <f>UFJ!I550</f>
        <v>0</v>
      </c>
      <c r="L550" s="1249">
        <f>paypay!H550</f>
        <v>9</v>
      </c>
      <c r="M550" s="1249">
        <f>楽天!J550</f>
        <v>20873</v>
      </c>
      <c r="N550" s="1620">
        <f t="shared" si="6"/>
        <v>582906</v>
      </c>
      <c r="O550" s="1272"/>
    </row>
    <row r="551" spans="1:15" ht="15.5">
      <c r="A551" s="1298"/>
      <c r="B551" s="1244">
        <v>46295</v>
      </c>
      <c r="C551" s="1248"/>
      <c r="D551" s="1248"/>
      <c r="E551" s="1618"/>
      <c r="F551" s="1618"/>
      <c r="G551" s="1618"/>
      <c r="H551" s="1619">
        <f t="shared" si="7"/>
        <v>0</v>
      </c>
      <c r="I551" s="1249">
        <f t="shared" si="5"/>
        <v>119550</v>
      </c>
      <c r="J551" s="1249">
        <f>みずほ!J551</f>
        <v>442474</v>
      </c>
      <c r="K551" s="1249">
        <f>UFJ!I551</f>
        <v>0</v>
      </c>
      <c r="L551" s="1249">
        <f>paypay!H551</f>
        <v>9</v>
      </c>
      <c r="M551" s="1249">
        <f>楽天!J551</f>
        <v>20873</v>
      </c>
      <c r="N551" s="1620">
        <f t="shared" si="6"/>
        <v>582906</v>
      </c>
      <c r="O551" s="1272"/>
    </row>
    <row r="552" spans="1:15" ht="15.5">
      <c r="A552" s="1298"/>
      <c r="B552" s="1630">
        <v>46296</v>
      </c>
      <c r="C552" s="1631"/>
      <c r="D552" s="1631"/>
      <c r="E552" s="1632"/>
      <c r="F552" s="1632"/>
      <c r="G552" s="1632"/>
      <c r="H552" s="1633">
        <f t="shared" si="7"/>
        <v>0</v>
      </c>
      <c r="I552" s="1625">
        <f t="shared" si="5"/>
        <v>119550</v>
      </c>
      <c r="J552" s="1625">
        <f>みずほ!J552</f>
        <v>442474</v>
      </c>
      <c r="K552" s="1625">
        <f>UFJ!I552</f>
        <v>0</v>
      </c>
      <c r="L552" s="1625">
        <f>paypay!H552</f>
        <v>9</v>
      </c>
      <c r="M552" s="1625">
        <f>楽天!J552</f>
        <v>20873</v>
      </c>
      <c r="N552" s="1627">
        <f t="shared" si="6"/>
        <v>582906</v>
      </c>
      <c r="O552" s="1272"/>
    </row>
    <row r="553" spans="1:15" ht="15.5">
      <c r="A553" s="1298"/>
      <c r="B553" s="1244">
        <v>46297</v>
      </c>
      <c r="C553" s="1248"/>
      <c r="D553" s="1248"/>
      <c r="E553" s="1618"/>
      <c r="F553" s="1618"/>
      <c r="G553" s="1618"/>
      <c r="H553" s="1619">
        <f t="shared" si="7"/>
        <v>0</v>
      </c>
      <c r="I553" s="1249">
        <f t="shared" si="5"/>
        <v>119550</v>
      </c>
      <c r="J553" s="1249">
        <f>みずほ!J553</f>
        <v>442474</v>
      </c>
      <c r="K553" s="1249">
        <f>UFJ!I553</f>
        <v>0</v>
      </c>
      <c r="L553" s="1249">
        <f>paypay!H553</f>
        <v>9</v>
      </c>
      <c r="M553" s="1249">
        <f>楽天!J553</f>
        <v>20873</v>
      </c>
      <c r="N553" s="1620">
        <f t="shared" si="6"/>
        <v>582906</v>
      </c>
      <c r="O553" s="1272"/>
    </row>
    <row r="554" spans="1:15" ht="15.5">
      <c r="A554" s="1298"/>
      <c r="B554" s="1244">
        <v>46298</v>
      </c>
      <c r="C554" s="1248"/>
      <c r="D554" s="1248"/>
      <c r="E554" s="1618"/>
      <c r="F554" s="1618"/>
      <c r="G554" s="1618"/>
      <c r="H554" s="1619">
        <f t="shared" si="7"/>
        <v>0</v>
      </c>
      <c r="I554" s="1249">
        <f t="shared" si="5"/>
        <v>119550</v>
      </c>
      <c r="J554" s="1249">
        <f>みずほ!J554</f>
        <v>442474</v>
      </c>
      <c r="K554" s="1249">
        <f>UFJ!I554</f>
        <v>0</v>
      </c>
      <c r="L554" s="1249">
        <f>paypay!H554</f>
        <v>9</v>
      </c>
      <c r="M554" s="1249">
        <f>楽天!J554</f>
        <v>20873</v>
      </c>
      <c r="N554" s="1620">
        <f t="shared" si="6"/>
        <v>582906</v>
      </c>
      <c r="O554" s="1272"/>
    </row>
    <row r="555" spans="1:15" ht="15.5">
      <c r="A555" s="1298"/>
      <c r="B555" s="1244">
        <v>46299</v>
      </c>
      <c r="C555" s="1248"/>
      <c r="D555" s="1248"/>
      <c r="E555" s="1618"/>
      <c r="F555" s="1618"/>
      <c r="G555" s="1618"/>
      <c r="H555" s="1619">
        <f t="shared" si="7"/>
        <v>0</v>
      </c>
      <c r="I555" s="1249">
        <f t="shared" si="5"/>
        <v>119550</v>
      </c>
      <c r="J555" s="1249">
        <f>みずほ!J555</f>
        <v>442474</v>
      </c>
      <c r="K555" s="1249">
        <f>UFJ!I555</f>
        <v>0</v>
      </c>
      <c r="L555" s="1249">
        <f>paypay!H555</f>
        <v>9</v>
      </c>
      <c r="M555" s="1249">
        <f>楽天!J555</f>
        <v>20873</v>
      </c>
      <c r="N555" s="1620">
        <f t="shared" si="6"/>
        <v>582906</v>
      </c>
      <c r="O555" s="1272"/>
    </row>
    <row r="556" spans="1:15" ht="15.5">
      <c r="A556" s="1298"/>
      <c r="B556" s="1244">
        <v>46300</v>
      </c>
      <c r="C556" s="1248"/>
      <c r="D556" s="1248"/>
      <c r="E556" s="1618"/>
      <c r="F556" s="1618"/>
      <c r="G556" s="1618"/>
      <c r="H556" s="1619">
        <f t="shared" si="7"/>
        <v>0</v>
      </c>
      <c r="I556" s="1249">
        <f t="shared" si="5"/>
        <v>119550</v>
      </c>
      <c r="J556" s="1249">
        <f>みずほ!J556</f>
        <v>442474</v>
      </c>
      <c r="K556" s="1249">
        <f>UFJ!I556</f>
        <v>0</v>
      </c>
      <c r="L556" s="1249">
        <f>paypay!H556</f>
        <v>9</v>
      </c>
      <c r="M556" s="1249">
        <f>楽天!J556</f>
        <v>20873</v>
      </c>
      <c r="N556" s="1620">
        <f t="shared" si="6"/>
        <v>582906</v>
      </c>
      <c r="O556" s="1272"/>
    </row>
    <row r="557" spans="1:15" ht="15.5">
      <c r="A557" s="1298"/>
      <c r="B557" s="1244">
        <v>46301</v>
      </c>
      <c r="C557" s="1248"/>
      <c r="D557" s="1248"/>
      <c r="E557" s="1618"/>
      <c r="F557" s="1618"/>
      <c r="G557" s="1618"/>
      <c r="H557" s="1619">
        <f t="shared" si="7"/>
        <v>0</v>
      </c>
      <c r="I557" s="1249">
        <f t="shared" si="5"/>
        <v>119550</v>
      </c>
      <c r="J557" s="1249">
        <f>みずほ!J557</f>
        <v>442474</v>
      </c>
      <c r="K557" s="1249">
        <f>UFJ!I557</f>
        <v>0</v>
      </c>
      <c r="L557" s="1249">
        <f>paypay!H557</f>
        <v>9</v>
      </c>
      <c r="M557" s="1249">
        <f>楽天!J557</f>
        <v>20873</v>
      </c>
      <c r="N557" s="1620">
        <f t="shared" si="6"/>
        <v>582906</v>
      </c>
      <c r="O557" s="1272"/>
    </row>
    <row r="558" spans="1:15" ht="15.5">
      <c r="A558" s="1298"/>
      <c r="B558" s="1244">
        <v>46302</v>
      </c>
      <c r="C558" s="1248"/>
      <c r="D558" s="1248"/>
      <c r="E558" s="1618"/>
      <c r="F558" s="1618"/>
      <c r="G558" s="1618"/>
      <c r="H558" s="1619">
        <f t="shared" si="7"/>
        <v>0</v>
      </c>
      <c r="I558" s="1249">
        <f t="shared" si="5"/>
        <v>119550</v>
      </c>
      <c r="J558" s="1249">
        <f>みずほ!J558</f>
        <v>442474</v>
      </c>
      <c r="K558" s="1249">
        <f>UFJ!I558</f>
        <v>0</v>
      </c>
      <c r="L558" s="1249">
        <f>paypay!H558</f>
        <v>9</v>
      </c>
      <c r="M558" s="1249">
        <f>楽天!J558</f>
        <v>20873</v>
      </c>
      <c r="N558" s="1620">
        <f t="shared" si="6"/>
        <v>582906</v>
      </c>
      <c r="O558" s="1272"/>
    </row>
    <row r="559" spans="1:15" ht="15.5">
      <c r="A559" s="1298"/>
      <c r="B559" s="1244">
        <v>46303</v>
      </c>
      <c r="C559" s="1248"/>
      <c r="D559" s="1248"/>
      <c r="E559" s="1618"/>
      <c r="F559" s="1618"/>
      <c r="G559" s="1618"/>
      <c r="H559" s="1619">
        <f t="shared" si="7"/>
        <v>0</v>
      </c>
      <c r="I559" s="1249">
        <f t="shared" si="5"/>
        <v>119550</v>
      </c>
      <c r="J559" s="1249">
        <f>みずほ!J559</f>
        <v>442474</v>
      </c>
      <c r="K559" s="1249">
        <f>UFJ!I559</f>
        <v>0</v>
      </c>
      <c r="L559" s="1249">
        <f>paypay!H559</f>
        <v>9</v>
      </c>
      <c r="M559" s="1249">
        <f>楽天!J559</f>
        <v>20873</v>
      </c>
      <c r="N559" s="1620">
        <f t="shared" si="6"/>
        <v>582906</v>
      </c>
      <c r="O559" s="1272"/>
    </row>
    <row r="560" spans="1:15" ht="15.5">
      <c r="A560" s="1298"/>
      <c r="B560" s="1244">
        <v>46304</v>
      </c>
      <c r="C560" s="1248"/>
      <c r="D560" s="1248"/>
      <c r="E560" s="1618"/>
      <c r="F560" s="1618"/>
      <c r="G560" s="1618"/>
      <c r="H560" s="1619">
        <f t="shared" si="7"/>
        <v>0</v>
      </c>
      <c r="I560" s="1249">
        <f t="shared" si="5"/>
        <v>119550</v>
      </c>
      <c r="J560" s="1249">
        <f>みずほ!J560</f>
        <v>442474</v>
      </c>
      <c r="K560" s="1249">
        <f>UFJ!I560</f>
        <v>0</v>
      </c>
      <c r="L560" s="1249">
        <f>paypay!H560</f>
        <v>9</v>
      </c>
      <c r="M560" s="1249">
        <f>楽天!J560</f>
        <v>20873</v>
      </c>
      <c r="N560" s="1620">
        <f t="shared" si="6"/>
        <v>582906</v>
      </c>
      <c r="O560" s="1272"/>
    </row>
    <row r="561" spans="1:15" ht="15.5">
      <c r="A561" s="1298"/>
      <c r="B561" s="1244">
        <v>46305</v>
      </c>
      <c r="C561" s="1248"/>
      <c r="D561" s="1248"/>
      <c r="E561" s="1618"/>
      <c r="F561" s="1618"/>
      <c r="G561" s="1618"/>
      <c r="H561" s="1619">
        <f t="shared" si="7"/>
        <v>0</v>
      </c>
      <c r="I561" s="1249">
        <f t="shared" si="5"/>
        <v>119550</v>
      </c>
      <c r="J561" s="1249">
        <f>みずほ!J561</f>
        <v>442474</v>
      </c>
      <c r="K561" s="1249">
        <f>UFJ!I561</f>
        <v>0</v>
      </c>
      <c r="L561" s="1249">
        <f>paypay!H561</f>
        <v>9</v>
      </c>
      <c r="M561" s="1249">
        <f>楽天!J561</f>
        <v>20873</v>
      </c>
      <c r="N561" s="1620">
        <f t="shared" si="6"/>
        <v>582906</v>
      </c>
      <c r="O561" s="1272"/>
    </row>
    <row r="562" spans="1:15" ht="15.5">
      <c r="A562" s="1298"/>
      <c r="B562" s="1244">
        <v>46306</v>
      </c>
      <c r="C562" s="1248"/>
      <c r="D562" s="1248"/>
      <c r="E562" s="1618"/>
      <c r="F562" s="1618"/>
      <c r="G562" s="1618"/>
      <c r="H562" s="1619">
        <f t="shared" si="7"/>
        <v>0</v>
      </c>
      <c r="I562" s="1249">
        <f t="shared" si="5"/>
        <v>119550</v>
      </c>
      <c r="J562" s="1249">
        <f>みずほ!J562</f>
        <v>442474</v>
      </c>
      <c r="K562" s="1249">
        <f>UFJ!I562</f>
        <v>0</v>
      </c>
      <c r="L562" s="1249">
        <f>paypay!H562</f>
        <v>9</v>
      </c>
      <c r="M562" s="1249">
        <f>楽天!J562</f>
        <v>20873</v>
      </c>
      <c r="N562" s="1620">
        <f t="shared" si="6"/>
        <v>582906</v>
      </c>
      <c r="O562" s="1272"/>
    </row>
    <row r="563" spans="1:15" ht="15.5">
      <c r="A563" s="1298"/>
      <c r="B563" s="1244">
        <v>46307</v>
      </c>
      <c r="C563" s="1248"/>
      <c r="D563" s="1248"/>
      <c r="E563" s="1618"/>
      <c r="F563" s="1618"/>
      <c r="G563" s="1618"/>
      <c r="H563" s="1619">
        <f t="shared" si="7"/>
        <v>0</v>
      </c>
      <c r="I563" s="1249">
        <f t="shared" si="5"/>
        <v>119550</v>
      </c>
      <c r="J563" s="1249">
        <f>みずほ!J563</f>
        <v>442474</v>
      </c>
      <c r="K563" s="1249">
        <f>UFJ!I563</f>
        <v>0</v>
      </c>
      <c r="L563" s="1249">
        <f>paypay!H563</f>
        <v>9</v>
      </c>
      <c r="M563" s="1249">
        <f>楽天!J563</f>
        <v>20873</v>
      </c>
      <c r="N563" s="1620">
        <f t="shared" si="6"/>
        <v>582906</v>
      </c>
      <c r="O563" s="1272"/>
    </row>
    <row r="564" spans="1:15" ht="15.5">
      <c r="A564" s="1298"/>
      <c r="B564" s="1244">
        <v>46308</v>
      </c>
      <c r="C564" s="1248"/>
      <c r="D564" s="1248"/>
      <c r="E564" s="1618"/>
      <c r="F564" s="1618"/>
      <c r="G564" s="1618"/>
      <c r="H564" s="1619">
        <f t="shared" si="7"/>
        <v>0</v>
      </c>
      <c r="I564" s="1249">
        <f t="shared" si="5"/>
        <v>119550</v>
      </c>
      <c r="J564" s="1249">
        <f>みずほ!J564</f>
        <v>442474</v>
      </c>
      <c r="K564" s="1249">
        <f>UFJ!I564</f>
        <v>0</v>
      </c>
      <c r="L564" s="1249">
        <f>paypay!H564</f>
        <v>9</v>
      </c>
      <c r="M564" s="1249">
        <f>楽天!J564</f>
        <v>20873</v>
      </c>
      <c r="N564" s="1620">
        <f t="shared" si="6"/>
        <v>582906</v>
      </c>
      <c r="O564" s="1272"/>
    </row>
    <row r="565" spans="1:15" ht="15.5">
      <c r="A565" s="1298"/>
      <c r="B565" s="1244">
        <v>46309</v>
      </c>
      <c r="C565" s="1248"/>
      <c r="D565" s="1248"/>
      <c r="E565" s="1618"/>
      <c r="F565" s="1618"/>
      <c r="G565" s="1618"/>
      <c r="H565" s="1619">
        <f t="shared" si="7"/>
        <v>0</v>
      </c>
      <c r="I565" s="1249">
        <f t="shared" si="5"/>
        <v>119550</v>
      </c>
      <c r="J565" s="1249">
        <f>みずほ!J565</f>
        <v>442474</v>
      </c>
      <c r="K565" s="1249">
        <f>UFJ!I565</f>
        <v>0</v>
      </c>
      <c r="L565" s="1249">
        <f>paypay!H565</f>
        <v>9</v>
      </c>
      <c r="M565" s="1249">
        <f>楽天!J565</f>
        <v>20873</v>
      </c>
      <c r="N565" s="1620">
        <f t="shared" si="6"/>
        <v>582906</v>
      </c>
      <c r="O565" s="1272"/>
    </row>
    <row r="566" spans="1:15" ht="15.5">
      <c r="A566" s="1298"/>
      <c r="B566" s="1244">
        <v>46310</v>
      </c>
      <c r="C566" s="1248"/>
      <c r="D566" s="1248"/>
      <c r="E566" s="1618"/>
      <c r="F566" s="1618"/>
      <c r="G566" s="1626">
        <v>300000</v>
      </c>
      <c r="H566" s="1619">
        <f t="shared" si="7"/>
        <v>300000</v>
      </c>
      <c r="I566" s="1249">
        <f t="shared" si="5"/>
        <v>419550</v>
      </c>
      <c r="J566" s="1249">
        <f>みずほ!J566</f>
        <v>602364</v>
      </c>
      <c r="K566" s="1249">
        <f>UFJ!I566</f>
        <v>0</v>
      </c>
      <c r="L566" s="1249">
        <f>paypay!H566</f>
        <v>9</v>
      </c>
      <c r="M566" s="1249">
        <f>楽天!J566</f>
        <v>20873</v>
      </c>
      <c r="N566" s="1620">
        <f t="shared" si="6"/>
        <v>1042796</v>
      </c>
      <c r="O566" s="1272"/>
    </row>
    <row r="567" spans="1:15" ht="15.5">
      <c r="A567" s="1298"/>
      <c r="B567" s="1244">
        <v>46311</v>
      </c>
      <c r="C567" s="1248"/>
      <c r="D567" s="1248"/>
      <c r="E567" s="1618"/>
      <c r="F567" s="1618"/>
      <c r="G567" s="1618"/>
      <c r="H567" s="1619">
        <f t="shared" si="7"/>
        <v>0</v>
      </c>
      <c r="I567" s="1249">
        <f t="shared" si="5"/>
        <v>419550</v>
      </c>
      <c r="J567" s="1249">
        <f>みずほ!J567</f>
        <v>602364</v>
      </c>
      <c r="K567" s="1249">
        <f>UFJ!I567</f>
        <v>0</v>
      </c>
      <c r="L567" s="1249">
        <f>paypay!H567</f>
        <v>9</v>
      </c>
      <c r="M567" s="1249">
        <f>楽天!J567</f>
        <v>20873</v>
      </c>
      <c r="N567" s="1620">
        <f t="shared" si="6"/>
        <v>1042796</v>
      </c>
      <c r="O567" s="1272"/>
    </row>
    <row r="568" spans="1:15" ht="15.5">
      <c r="A568" s="1298"/>
      <c r="B568" s="1244">
        <v>46312</v>
      </c>
      <c r="C568" s="1248"/>
      <c r="D568" s="1248"/>
      <c r="E568" s="1618"/>
      <c r="F568" s="1618"/>
      <c r="G568" s="1618"/>
      <c r="H568" s="1619">
        <f t="shared" si="7"/>
        <v>0</v>
      </c>
      <c r="I568" s="1249">
        <f t="shared" si="5"/>
        <v>419550</v>
      </c>
      <c r="J568" s="1249">
        <f>みずほ!J568</f>
        <v>602364</v>
      </c>
      <c r="K568" s="1249">
        <f>UFJ!I568</f>
        <v>0</v>
      </c>
      <c r="L568" s="1249">
        <f>paypay!H568</f>
        <v>9</v>
      </c>
      <c r="M568" s="1249">
        <f>楽天!J568</f>
        <v>20873</v>
      </c>
      <c r="N568" s="1620">
        <f t="shared" si="6"/>
        <v>1042796</v>
      </c>
      <c r="O568" s="1272"/>
    </row>
    <row r="569" spans="1:15" ht="15.5">
      <c r="A569" s="1298"/>
      <c r="B569" s="1244">
        <v>46313</v>
      </c>
      <c r="C569" s="1248"/>
      <c r="D569" s="1248"/>
      <c r="E569" s="1618"/>
      <c r="F569" s="1618"/>
      <c r="G569" s="1618"/>
      <c r="H569" s="1619">
        <f t="shared" si="7"/>
        <v>0</v>
      </c>
      <c r="I569" s="1249">
        <f t="shared" si="5"/>
        <v>419550</v>
      </c>
      <c r="J569" s="1249">
        <f>みずほ!J569</f>
        <v>602364</v>
      </c>
      <c r="K569" s="1249">
        <f>UFJ!I569</f>
        <v>0</v>
      </c>
      <c r="L569" s="1249">
        <f>paypay!H569</f>
        <v>9</v>
      </c>
      <c r="M569" s="1249">
        <f>楽天!J569</f>
        <v>20873</v>
      </c>
      <c r="N569" s="1620">
        <f t="shared" si="6"/>
        <v>1042796</v>
      </c>
      <c r="O569" s="1272"/>
    </row>
    <row r="570" spans="1:15" ht="15.5">
      <c r="A570" s="1298"/>
      <c r="B570" s="1244">
        <v>46314</v>
      </c>
      <c r="C570" s="1248"/>
      <c r="D570" s="1248"/>
      <c r="E570" s="1618"/>
      <c r="F570" s="1618"/>
      <c r="G570" s="1618"/>
      <c r="H570" s="1619">
        <f t="shared" si="7"/>
        <v>0</v>
      </c>
      <c r="I570" s="1249">
        <f t="shared" si="5"/>
        <v>419550</v>
      </c>
      <c r="J570" s="1249">
        <f>みずほ!J570</f>
        <v>602364</v>
      </c>
      <c r="K570" s="1249">
        <f>UFJ!I570</f>
        <v>0</v>
      </c>
      <c r="L570" s="1249">
        <f>paypay!H570</f>
        <v>9</v>
      </c>
      <c r="M570" s="1249">
        <f>楽天!J570</f>
        <v>20873</v>
      </c>
      <c r="N570" s="1620">
        <f t="shared" si="6"/>
        <v>1042796</v>
      </c>
      <c r="O570" s="1272"/>
    </row>
    <row r="571" spans="1:15" ht="15.5">
      <c r="A571" s="1298"/>
      <c r="B571" s="1244">
        <v>46315</v>
      </c>
      <c r="C571" s="1248"/>
      <c r="D571" s="1248"/>
      <c r="E571" s="1618"/>
      <c r="F571" s="1618"/>
      <c r="G571" s="1618"/>
      <c r="H571" s="1619">
        <f t="shared" si="7"/>
        <v>0</v>
      </c>
      <c r="I571" s="1249">
        <f t="shared" si="5"/>
        <v>419550</v>
      </c>
      <c r="J571" s="1249">
        <f>みずほ!J571</f>
        <v>602364</v>
      </c>
      <c r="K571" s="1249">
        <f>UFJ!I571</f>
        <v>0</v>
      </c>
      <c r="L571" s="1249">
        <f>paypay!H571</f>
        <v>9</v>
      </c>
      <c r="M571" s="1249">
        <f>楽天!J571</f>
        <v>20873</v>
      </c>
      <c r="N571" s="1620">
        <f t="shared" si="6"/>
        <v>1042796</v>
      </c>
      <c r="O571" s="1272"/>
    </row>
    <row r="572" spans="1:15" ht="15.5">
      <c r="A572" s="1298"/>
      <c r="B572" s="1244">
        <v>46316</v>
      </c>
      <c r="C572" s="1248"/>
      <c r="D572" s="1248"/>
      <c r="E572" s="1618"/>
      <c r="F572" s="1618"/>
      <c r="G572" s="1618"/>
      <c r="H572" s="1619">
        <f t="shared" si="7"/>
        <v>0</v>
      </c>
      <c r="I572" s="1249">
        <f t="shared" si="5"/>
        <v>419550</v>
      </c>
      <c r="J572" s="1249">
        <f>みずほ!J572</f>
        <v>602364</v>
      </c>
      <c r="K572" s="1249">
        <f>UFJ!I572</f>
        <v>0</v>
      </c>
      <c r="L572" s="1249">
        <f>paypay!H572</f>
        <v>9</v>
      </c>
      <c r="M572" s="1249">
        <f>楽天!J572</f>
        <v>20873</v>
      </c>
      <c r="N572" s="1620">
        <f t="shared" si="6"/>
        <v>1042796</v>
      </c>
      <c r="O572" s="1272"/>
    </row>
    <row r="573" spans="1:15" ht="15.5">
      <c r="A573" s="1298"/>
      <c r="B573" s="1244">
        <v>46317</v>
      </c>
      <c r="C573" s="1248"/>
      <c r="D573" s="1248"/>
      <c r="E573" s="1618"/>
      <c r="F573" s="1618"/>
      <c r="G573" s="1618"/>
      <c r="H573" s="1619">
        <f t="shared" si="7"/>
        <v>0</v>
      </c>
      <c r="I573" s="1249">
        <f t="shared" si="5"/>
        <v>419550</v>
      </c>
      <c r="J573" s="1249">
        <f>みずほ!J573</f>
        <v>602364</v>
      </c>
      <c r="K573" s="1249">
        <f>UFJ!I573</f>
        <v>0</v>
      </c>
      <c r="L573" s="1249">
        <f>paypay!H573</f>
        <v>9</v>
      </c>
      <c r="M573" s="1249">
        <f>楽天!J573</f>
        <v>20873</v>
      </c>
      <c r="N573" s="1620">
        <f t="shared" si="6"/>
        <v>1042796</v>
      </c>
      <c r="O573" s="1272"/>
    </row>
    <row r="574" spans="1:15" ht="15.5">
      <c r="A574" s="1298"/>
      <c r="B574" s="1244">
        <v>46318</v>
      </c>
      <c r="C574" s="1248"/>
      <c r="D574" s="1248"/>
      <c r="E574" s="1618"/>
      <c r="F574" s="1618"/>
      <c r="G574" s="1618"/>
      <c r="H574" s="1619">
        <f t="shared" si="7"/>
        <v>0</v>
      </c>
      <c r="I574" s="1249">
        <f t="shared" si="5"/>
        <v>419550</v>
      </c>
      <c r="J574" s="1249">
        <f>みずほ!J574</f>
        <v>602364</v>
      </c>
      <c r="K574" s="1249">
        <f>UFJ!I574</f>
        <v>0</v>
      </c>
      <c r="L574" s="1249">
        <f>paypay!H574</f>
        <v>9</v>
      </c>
      <c r="M574" s="1249">
        <f>楽天!J574</f>
        <v>20873</v>
      </c>
      <c r="N574" s="1620">
        <f t="shared" si="6"/>
        <v>1042796</v>
      </c>
      <c r="O574" s="1272"/>
    </row>
    <row r="575" spans="1:15" ht="15.5">
      <c r="A575" s="1298"/>
      <c r="B575" s="1244">
        <v>46319</v>
      </c>
      <c r="C575" s="1248"/>
      <c r="D575" s="1248"/>
      <c r="E575" s="1618"/>
      <c r="F575" s="1618"/>
      <c r="G575" s="1618"/>
      <c r="H575" s="1619">
        <f t="shared" si="7"/>
        <v>0</v>
      </c>
      <c r="I575" s="1249">
        <f t="shared" si="5"/>
        <v>419550</v>
      </c>
      <c r="J575" s="1249">
        <f>みずほ!J575</f>
        <v>602364</v>
      </c>
      <c r="K575" s="1249">
        <f>UFJ!I575</f>
        <v>0</v>
      </c>
      <c r="L575" s="1249">
        <f>paypay!H575</f>
        <v>9</v>
      </c>
      <c r="M575" s="1249">
        <f>楽天!J575</f>
        <v>20873</v>
      </c>
      <c r="N575" s="1620">
        <f t="shared" si="6"/>
        <v>1042796</v>
      </c>
      <c r="O575" s="1272"/>
    </row>
    <row r="576" spans="1:15" ht="15.5">
      <c r="A576" s="1298"/>
      <c r="B576" s="1244">
        <v>46320</v>
      </c>
      <c r="C576" s="1248"/>
      <c r="D576" s="1248"/>
      <c r="E576" s="1618"/>
      <c r="F576" s="1618"/>
      <c r="G576" s="1618"/>
      <c r="H576" s="1619">
        <f t="shared" si="7"/>
        <v>0</v>
      </c>
      <c r="I576" s="1249">
        <f t="shared" si="5"/>
        <v>419550</v>
      </c>
      <c r="J576" s="1249">
        <f>みずほ!J576</f>
        <v>602364</v>
      </c>
      <c r="K576" s="1249">
        <f>UFJ!I576</f>
        <v>0</v>
      </c>
      <c r="L576" s="1249">
        <f>paypay!H576</f>
        <v>9</v>
      </c>
      <c r="M576" s="1249">
        <f>楽天!J576</f>
        <v>20873</v>
      </c>
      <c r="N576" s="1620">
        <f t="shared" si="6"/>
        <v>1042796</v>
      </c>
      <c r="O576" s="1272"/>
    </row>
    <row r="577" spans="1:15" ht="15.5">
      <c r="A577" s="1298"/>
      <c r="B577" s="1244">
        <v>46321</v>
      </c>
      <c r="C577" s="1248"/>
      <c r="D577" s="1248"/>
      <c r="E577" s="1618"/>
      <c r="F577" s="1618"/>
      <c r="G577" s="1618"/>
      <c r="H577" s="1619">
        <f t="shared" si="7"/>
        <v>0</v>
      </c>
      <c r="I577" s="1249">
        <f t="shared" si="5"/>
        <v>419550</v>
      </c>
      <c r="J577" s="1249">
        <f>みずほ!J577</f>
        <v>592364</v>
      </c>
      <c r="K577" s="1249">
        <f>UFJ!I577</f>
        <v>0</v>
      </c>
      <c r="L577" s="1249">
        <f>paypay!H577</f>
        <v>9</v>
      </c>
      <c r="M577" s="1249">
        <f>楽天!J577</f>
        <v>20873</v>
      </c>
      <c r="N577" s="1620">
        <f t="shared" si="6"/>
        <v>1032796</v>
      </c>
      <c r="O577" s="1272"/>
    </row>
    <row r="578" spans="1:15" ht="15.5">
      <c r="A578" s="1298"/>
      <c r="B578" s="1244">
        <v>46322</v>
      </c>
      <c r="C578" s="1248"/>
      <c r="D578" s="1646">
        <v>-200000</v>
      </c>
      <c r="E578" s="1618"/>
      <c r="F578" s="1618"/>
      <c r="G578" s="1618"/>
      <c r="H578" s="1619">
        <f t="shared" si="7"/>
        <v>-200000</v>
      </c>
      <c r="I578" s="1249">
        <f t="shared" si="5"/>
        <v>219550</v>
      </c>
      <c r="J578" s="1249">
        <f>みずほ!J578</f>
        <v>462377</v>
      </c>
      <c r="K578" s="1249">
        <f>UFJ!I578</f>
        <v>0</v>
      </c>
      <c r="L578" s="1249">
        <f>paypay!H578</f>
        <v>9</v>
      </c>
      <c r="M578" s="1249">
        <f>楽天!J578</f>
        <v>20873</v>
      </c>
      <c r="N578" s="1620">
        <f t="shared" si="6"/>
        <v>702809</v>
      </c>
      <c r="O578" s="1272"/>
    </row>
    <row r="579" spans="1:15" ht="15.5">
      <c r="A579" s="1298"/>
      <c r="B579" s="1244">
        <v>46323</v>
      </c>
      <c r="C579" s="1248"/>
      <c r="D579" s="1248"/>
      <c r="E579" s="1618"/>
      <c r="F579" s="1618"/>
      <c r="G579" s="1618"/>
      <c r="H579" s="1619">
        <f t="shared" si="7"/>
        <v>0</v>
      </c>
      <c r="I579" s="1249">
        <f t="shared" si="5"/>
        <v>219550</v>
      </c>
      <c r="J579" s="1249">
        <f>みずほ!J579</f>
        <v>462377</v>
      </c>
      <c r="K579" s="1249">
        <f>UFJ!I579</f>
        <v>0</v>
      </c>
      <c r="L579" s="1249">
        <f>paypay!H579</f>
        <v>9</v>
      </c>
      <c r="M579" s="1249">
        <f>楽天!J579</f>
        <v>20873</v>
      </c>
      <c r="N579" s="1620">
        <f t="shared" si="6"/>
        <v>702809</v>
      </c>
      <c r="O579" s="1272"/>
    </row>
    <row r="580" spans="1:15" ht="15.5">
      <c r="A580" s="1298"/>
      <c r="B580" s="1244">
        <v>46324</v>
      </c>
      <c r="C580" s="1248"/>
      <c r="D580" s="1248"/>
      <c r="E580" s="1618"/>
      <c r="F580" s="1618"/>
      <c r="G580" s="1618"/>
      <c r="H580" s="1619">
        <f t="shared" si="7"/>
        <v>0</v>
      </c>
      <c r="I580" s="1249">
        <f t="shared" si="5"/>
        <v>219550</v>
      </c>
      <c r="J580" s="1249">
        <f>みずほ!J580</f>
        <v>462377</v>
      </c>
      <c r="K580" s="1249">
        <f>UFJ!I580</f>
        <v>0</v>
      </c>
      <c r="L580" s="1249">
        <f>paypay!H580</f>
        <v>9</v>
      </c>
      <c r="M580" s="1249">
        <f>楽天!J580</f>
        <v>20873</v>
      </c>
      <c r="N580" s="1620">
        <f t="shared" si="6"/>
        <v>702809</v>
      </c>
      <c r="O580" s="1272"/>
    </row>
    <row r="581" spans="1:15" ht="15.5">
      <c r="A581" s="1298"/>
      <c r="B581" s="1244">
        <v>46325</v>
      </c>
      <c r="C581" s="1248"/>
      <c r="D581" s="1248"/>
      <c r="E581" s="1618"/>
      <c r="F581" s="1618"/>
      <c r="G581" s="1618"/>
      <c r="H581" s="1619">
        <f t="shared" si="7"/>
        <v>0</v>
      </c>
      <c r="I581" s="1249">
        <f t="shared" si="5"/>
        <v>219550</v>
      </c>
      <c r="J581" s="1249">
        <f>みずほ!J581</f>
        <v>462377</v>
      </c>
      <c r="K581" s="1249">
        <f>UFJ!I581</f>
        <v>0</v>
      </c>
      <c r="L581" s="1249">
        <f>paypay!H581</f>
        <v>9</v>
      </c>
      <c r="M581" s="1249">
        <f>楽天!J581</f>
        <v>20873</v>
      </c>
      <c r="N581" s="1620">
        <f t="shared" si="6"/>
        <v>702809</v>
      </c>
      <c r="O581" s="1272"/>
    </row>
    <row r="582" spans="1:15" ht="15.5">
      <c r="A582" s="1298"/>
      <c r="B582" s="1259">
        <v>46326</v>
      </c>
      <c r="C582" s="1263"/>
      <c r="D582" s="1263"/>
      <c r="E582" s="1622"/>
      <c r="F582" s="1622"/>
      <c r="G582" s="1622"/>
      <c r="H582" s="1623">
        <f t="shared" si="7"/>
        <v>0</v>
      </c>
      <c r="I582" s="1264">
        <f t="shared" si="5"/>
        <v>219550</v>
      </c>
      <c r="J582" s="1264">
        <f>みずほ!J582</f>
        <v>462377</v>
      </c>
      <c r="K582" s="1264">
        <f>UFJ!I582</f>
        <v>0</v>
      </c>
      <c r="L582" s="1264">
        <f>paypay!H582</f>
        <v>9</v>
      </c>
      <c r="M582" s="1264">
        <f>楽天!J582</f>
        <v>20873</v>
      </c>
      <c r="N582" s="1624">
        <f t="shared" si="6"/>
        <v>702809</v>
      </c>
      <c r="O582" s="1272"/>
    </row>
    <row r="583" spans="1:15" ht="15.5">
      <c r="A583" s="1298"/>
      <c r="B583" s="1244">
        <v>46327</v>
      </c>
      <c r="C583" s="1248"/>
      <c r="D583" s="1248"/>
      <c r="E583" s="1618"/>
      <c r="F583" s="1618"/>
      <c r="G583" s="1618"/>
      <c r="H583" s="1619">
        <f t="shared" si="7"/>
        <v>0</v>
      </c>
      <c r="I583" s="1249">
        <f t="shared" si="5"/>
        <v>219550</v>
      </c>
      <c r="J583" s="1249">
        <f>みずほ!J583</f>
        <v>462377</v>
      </c>
      <c r="K583" s="1249">
        <f>UFJ!I583</f>
        <v>0</v>
      </c>
      <c r="L583" s="1249">
        <f>paypay!H583</f>
        <v>9</v>
      </c>
      <c r="M583" s="1249">
        <f>楽天!J583</f>
        <v>20873</v>
      </c>
      <c r="N583" s="1620">
        <f t="shared" si="6"/>
        <v>702809</v>
      </c>
      <c r="O583" s="1272"/>
    </row>
    <row r="584" spans="1:15" ht="15.5">
      <c r="A584" s="1298"/>
      <c r="B584" s="1244">
        <v>46328</v>
      </c>
      <c r="C584" s="1248"/>
      <c r="D584" s="1248"/>
      <c r="E584" s="1618"/>
      <c r="F584" s="1618"/>
      <c r="G584" s="1618"/>
      <c r="H584" s="1619">
        <f t="shared" si="7"/>
        <v>0</v>
      </c>
      <c r="I584" s="1249">
        <f t="shared" si="5"/>
        <v>219550</v>
      </c>
      <c r="J584" s="1249">
        <f>みずほ!J584</f>
        <v>462377</v>
      </c>
      <c r="K584" s="1249">
        <f>UFJ!I584</f>
        <v>0</v>
      </c>
      <c r="L584" s="1249">
        <f>paypay!H584</f>
        <v>9</v>
      </c>
      <c r="M584" s="1249">
        <f>楽天!J584</f>
        <v>20873</v>
      </c>
      <c r="N584" s="1620">
        <f t="shared" si="6"/>
        <v>702809</v>
      </c>
      <c r="O584" s="1272"/>
    </row>
    <row r="585" spans="1:15" ht="15.5">
      <c r="A585" s="1298"/>
      <c r="B585" s="1244">
        <v>46329</v>
      </c>
      <c r="C585" s="1248"/>
      <c r="D585" s="1248"/>
      <c r="E585" s="1618"/>
      <c r="F585" s="1618"/>
      <c r="G585" s="1618"/>
      <c r="H585" s="1619">
        <f t="shared" si="7"/>
        <v>0</v>
      </c>
      <c r="I585" s="1249">
        <f t="shared" si="5"/>
        <v>219550</v>
      </c>
      <c r="J585" s="1249">
        <f>みずほ!J585</f>
        <v>462377</v>
      </c>
      <c r="K585" s="1249">
        <f>UFJ!I585</f>
        <v>0</v>
      </c>
      <c r="L585" s="1249">
        <f>paypay!H585</f>
        <v>9</v>
      </c>
      <c r="M585" s="1249">
        <f>楽天!J585</f>
        <v>20873</v>
      </c>
      <c r="N585" s="1620">
        <f t="shared" si="6"/>
        <v>702809</v>
      </c>
      <c r="O585" s="1272"/>
    </row>
    <row r="586" spans="1:15" ht="15.5">
      <c r="A586" s="1298"/>
      <c r="B586" s="1244">
        <v>46330</v>
      </c>
      <c r="C586" s="1248"/>
      <c r="D586" s="1248"/>
      <c r="E586" s="1618"/>
      <c r="F586" s="1618"/>
      <c r="G586" s="1618"/>
      <c r="H586" s="1619">
        <f t="shared" si="7"/>
        <v>0</v>
      </c>
      <c r="I586" s="1249">
        <f t="shared" si="5"/>
        <v>219550</v>
      </c>
      <c r="J586" s="1249">
        <f>みずほ!J586</f>
        <v>462377</v>
      </c>
      <c r="K586" s="1249">
        <f>UFJ!I586</f>
        <v>0</v>
      </c>
      <c r="L586" s="1249">
        <f>paypay!H586</f>
        <v>9</v>
      </c>
      <c r="M586" s="1249">
        <f>楽天!J586</f>
        <v>20873</v>
      </c>
      <c r="N586" s="1620">
        <f t="shared" si="6"/>
        <v>702809</v>
      </c>
      <c r="O586" s="1272"/>
    </row>
    <row r="587" spans="1:15" ht="15.5">
      <c r="A587" s="1298"/>
      <c r="B587" s="1244">
        <v>46331</v>
      </c>
      <c r="C587" s="1248"/>
      <c r="D587" s="1248"/>
      <c r="E587" s="1618"/>
      <c r="F587" s="1618"/>
      <c r="G587" s="1618"/>
      <c r="H587" s="1619">
        <f t="shared" si="7"/>
        <v>0</v>
      </c>
      <c r="I587" s="1249">
        <f t="shared" si="5"/>
        <v>219550</v>
      </c>
      <c r="J587" s="1249">
        <f>みずほ!J587</f>
        <v>462377</v>
      </c>
      <c r="K587" s="1249">
        <f>UFJ!I587</f>
        <v>0</v>
      </c>
      <c r="L587" s="1249">
        <f>paypay!H587</f>
        <v>9</v>
      </c>
      <c r="M587" s="1249">
        <f>楽天!J587</f>
        <v>20873</v>
      </c>
      <c r="N587" s="1620">
        <f t="shared" si="6"/>
        <v>702809</v>
      </c>
      <c r="O587" s="1272"/>
    </row>
    <row r="588" spans="1:15" ht="15.5">
      <c r="A588" s="1298"/>
      <c r="B588" s="1244">
        <v>46332</v>
      </c>
      <c r="C588" s="1248"/>
      <c r="D588" s="1248"/>
      <c r="E588" s="1618"/>
      <c r="F588" s="1618"/>
      <c r="G588" s="1618"/>
      <c r="H588" s="1619">
        <f t="shared" si="7"/>
        <v>0</v>
      </c>
      <c r="I588" s="1249">
        <f t="shared" si="5"/>
        <v>219550</v>
      </c>
      <c r="J588" s="1249">
        <f>みずほ!J588</f>
        <v>462377</v>
      </c>
      <c r="K588" s="1249">
        <f>UFJ!I588</f>
        <v>0</v>
      </c>
      <c r="L588" s="1249">
        <f>paypay!H588</f>
        <v>9</v>
      </c>
      <c r="M588" s="1249">
        <f>楽天!J588</f>
        <v>20873</v>
      </c>
      <c r="N588" s="1620">
        <f t="shared" si="6"/>
        <v>702809</v>
      </c>
      <c r="O588" s="1272"/>
    </row>
    <row r="589" spans="1:15" ht="15.5">
      <c r="A589" s="1298"/>
      <c r="B589" s="1244">
        <v>46333</v>
      </c>
      <c r="C589" s="1248"/>
      <c r="D589" s="1248"/>
      <c r="E589" s="1618"/>
      <c r="F589" s="1618"/>
      <c r="G589" s="1618"/>
      <c r="H589" s="1619">
        <f t="shared" si="7"/>
        <v>0</v>
      </c>
      <c r="I589" s="1249">
        <f t="shared" si="5"/>
        <v>219550</v>
      </c>
      <c r="J589" s="1249">
        <f>みずほ!J589</f>
        <v>462377</v>
      </c>
      <c r="K589" s="1249">
        <f>UFJ!I589</f>
        <v>0</v>
      </c>
      <c r="L589" s="1249">
        <f>paypay!H589</f>
        <v>9</v>
      </c>
      <c r="M589" s="1249">
        <f>楽天!J589</f>
        <v>20873</v>
      </c>
      <c r="N589" s="1620">
        <f t="shared" si="6"/>
        <v>702809</v>
      </c>
      <c r="O589" s="1272"/>
    </row>
    <row r="590" spans="1:15" ht="15.5">
      <c r="A590" s="1298"/>
      <c r="B590" s="1244">
        <v>46334</v>
      </c>
      <c r="C590" s="1248"/>
      <c r="D590" s="1248"/>
      <c r="E590" s="1618"/>
      <c r="F590" s="1618"/>
      <c r="G590" s="1618"/>
      <c r="H590" s="1619">
        <f t="shared" si="7"/>
        <v>0</v>
      </c>
      <c r="I590" s="1249">
        <f t="shared" si="5"/>
        <v>219550</v>
      </c>
      <c r="J590" s="1249">
        <f>みずほ!J590</f>
        <v>462377</v>
      </c>
      <c r="K590" s="1249">
        <f>UFJ!I590</f>
        <v>0</v>
      </c>
      <c r="L590" s="1249">
        <f>paypay!H590</f>
        <v>9</v>
      </c>
      <c r="M590" s="1249">
        <f>楽天!J590</f>
        <v>20873</v>
      </c>
      <c r="N590" s="1620">
        <f t="shared" si="6"/>
        <v>702809</v>
      </c>
      <c r="O590" s="1272"/>
    </row>
    <row r="591" spans="1:15" ht="15.5">
      <c r="A591" s="1298"/>
      <c r="B591" s="1244">
        <v>46335</v>
      </c>
      <c r="C591" s="1248"/>
      <c r="D591" s="1248"/>
      <c r="E591" s="1618"/>
      <c r="F591" s="1618"/>
      <c r="G591" s="1618"/>
      <c r="H591" s="1619">
        <f t="shared" si="7"/>
        <v>0</v>
      </c>
      <c r="I591" s="1249">
        <f t="shared" si="5"/>
        <v>219550</v>
      </c>
      <c r="J591" s="1249">
        <f>みずほ!J591</f>
        <v>462377</v>
      </c>
      <c r="K591" s="1249">
        <f>UFJ!I591</f>
        <v>0</v>
      </c>
      <c r="L591" s="1249">
        <f>paypay!H591</f>
        <v>9</v>
      </c>
      <c r="M591" s="1249">
        <f>楽天!J591</f>
        <v>20873</v>
      </c>
      <c r="N591" s="1620">
        <f t="shared" si="6"/>
        <v>702809</v>
      </c>
      <c r="O591" s="1272"/>
    </row>
    <row r="592" spans="1:15" ht="14">
      <c r="B592" s="1244">
        <v>46336</v>
      </c>
      <c r="C592" s="1248"/>
      <c r="D592" s="1248"/>
      <c r="E592" s="1618"/>
      <c r="F592" s="1618"/>
      <c r="G592" s="1618"/>
      <c r="H592" s="1619">
        <f t="shared" si="7"/>
        <v>0</v>
      </c>
      <c r="I592" s="1249">
        <f t="shared" si="5"/>
        <v>219550</v>
      </c>
      <c r="J592" s="1249">
        <f>みずほ!J592</f>
        <v>462377</v>
      </c>
      <c r="K592" s="1249">
        <f>UFJ!I592</f>
        <v>0</v>
      </c>
      <c r="L592" s="1249">
        <f>paypay!H592</f>
        <v>9</v>
      </c>
      <c r="M592" s="1249">
        <f>楽天!J592</f>
        <v>20873</v>
      </c>
      <c r="N592" s="1620">
        <f t="shared" si="6"/>
        <v>702809</v>
      </c>
    </row>
    <row r="593" spans="2:14" ht="14">
      <c r="B593" s="1244">
        <v>46337</v>
      </c>
      <c r="C593" s="1248"/>
      <c r="D593" s="1248"/>
      <c r="E593" s="1618"/>
      <c r="F593" s="1618"/>
      <c r="G593" s="1618"/>
      <c r="H593" s="1619">
        <f t="shared" si="7"/>
        <v>0</v>
      </c>
      <c r="I593" s="1249">
        <f t="shared" si="5"/>
        <v>219550</v>
      </c>
      <c r="J593" s="1249">
        <f>みずほ!J593</f>
        <v>462377</v>
      </c>
      <c r="K593" s="1249">
        <f>UFJ!I593</f>
        <v>0</v>
      </c>
      <c r="L593" s="1249">
        <f>paypay!H593</f>
        <v>9</v>
      </c>
      <c r="M593" s="1249">
        <f>楽天!J593</f>
        <v>20873</v>
      </c>
      <c r="N593" s="1620">
        <f t="shared" si="6"/>
        <v>702809</v>
      </c>
    </row>
    <row r="594" spans="2:14" ht="14">
      <c r="B594" s="1244">
        <v>46338</v>
      </c>
      <c r="C594" s="1248"/>
      <c r="D594" s="1248"/>
      <c r="E594" s="1618"/>
      <c r="F594" s="1618"/>
      <c r="G594" s="1618"/>
      <c r="H594" s="1619">
        <f t="shared" si="7"/>
        <v>0</v>
      </c>
      <c r="I594" s="1249">
        <f t="shared" si="5"/>
        <v>219550</v>
      </c>
      <c r="J594" s="1249">
        <f>みずほ!J594</f>
        <v>462377</v>
      </c>
      <c r="K594" s="1249">
        <f>UFJ!I594</f>
        <v>0</v>
      </c>
      <c r="L594" s="1249">
        <f>paypay!H594</f>
        <v>9</v>
      </c>
      <c r="M594" s="1249">
        <f>楽天!J594</f>
        <v>20873</v>
      </c>
      <c r="N594" s="1620">
        <f t="shared" si="6"/>
        <v>702809</v>
      </c>
    </row>
    <row r="595" spans="2:14" ht="14">
      <c r="B595" s="1244">
        <v>46339</v>
      </c>
      <c r="C595" s="1248"/>
      <c r="D595" s="1248"/>
      <c r="E595" s="1618"/>
      <c r="F595" s="1618"/>
      <c r="G595" s="1618"/>
      <c r="H595" s="1619">
        <f t="shared" si="7"/>
        <v>0</v>
      </c>
      <c r="I595" s="1249">
        <f t="shared" si="5"/>
        <v>219550</v>
      </c>
      <c r="J595" s="1249">
        <f>みずほ!J595</f>
        <v>462377</v>
      </c>
      <c r="K595" s="1249">
        <f>UFJ!I595</f>
        <v>0</v>
      </c>
      <c r="L595" s="1249">
        <f>paypay!H595</f>
        <v>9</v>
      </c>
      <c r="M595" s="1249">
        <f>楽天!J595</f>
        <v>20873</v>
      </c>
      <c r="N595" s="1620">
        <f t="shared" si="6"/>
        <v>702809</v>
      </c>
    </row>
    <row r="596" spans="2:14" ht="14">
      <c r="B596" s="1244">
        <v>46340</v>
      </c>
      <c r="C596" s="1248"/>
      <c r="D596" s="1248"/>
      <c r="E596" s="1618"/>
      <c r="F596" s="1618"/>
      <c r="G596" s="1618"/>
      <c r="H596" s="1619">
        <f t="shared" si="7"/>
        <v>0</v>
      </c>
      <c r="I596" s="1249">
        <f t="shared" si="5"/>
        <v>219550</v>
      </c>
      <c r="J596" s="1249">
        <f>みずほ!J596</f>
        <v>462377</v>
      </c>
      <c r="K596" s="1249">
        <f>UFJ!I596</f>
        <v>0</v>
      </c>
      <c r="L596" s="1249">
        <f>paypay!H596</f>
        <v>9</v>
      </c>
      <c r="M596" s="1249">
        <f>楽天!J596</f>
        <v>20873</v>
      </c>
      <c r="N596" s="1620">
        <f t="shared" si="6"/>
        <v>702809</v>
      </c>
    </row>
    <row r="597" spans="2:14" ht="14">
      <c r="B597" s="1244">
        <v>46341</v>
      </c>
      <c r="C597" s="1248"/>
      <c r="D597" s="1248"/>
      <c r="E597" s="1618"/>
      <c r="F597" s="1618"/>
      <c r="G597" s="1626">
        <v>300000</v>
      </c>
      <c r="H597" s="1619">
        <f t="shared" si="7"/>
        <v>300000</v>
      </c>
      <c r="I597" s="1249">
        <f t="shared" si="5"/>
        <v>519550</v>
      </c>
      <c r="J597" s="1249">
        <f>みずほ!J597</f>
        <v>622267</v>
      </c>
      <c r="K597" s="1249">
        <f>UFJ!I597</f>
        <v>0</v>
      </c>
      <c r="L597" s="1249">
        <f>paypay!H597</f>
        <v>9</v>
      </c>
      <c r="M597" s="1249">
        <f>楽天!J597</f>
        <v>20873</v>
      </c>
      <c r="N597" s="1620">
        <f t="shared" si="6"/>
        <v>1162699</v>
      </c>
    </row>
    <row r="598" spans="2:14" ht="14">
      <c r="B598" s="1244">
        <v>46342</v>
      </c>
      <c r="C598" s="1248"/>
      <c r="D598" s="1248"/>
      <c r="E598" s="1618"/>
      <c r="F598" s="1618"/>
      <c r="G598" s="1618"/>
      <c r="H598" s="1619">
        <f t="shared" si="7"/>
        <v>0</v>
      </c>
      <c r="I598" s="1249">
        <f t="shared" si="5"/>
        <v>519550</v>
      </c>
      <c r="J598" s="1249">
        <f>みずほ!J598</f>
        <v>622267</v>
      </c>
      <c r="K598" s="1249">
        <f>UFJ!I598</f>
        <v>0</v>
      </c>
      <c r="L598" s="1249">
        <f>paypay!H598</f>
        <v>9</v>
      </c>
      <c r="M598" s="1249">
        <f>楽天!J598</f>
        <v>20873</v>
      </c>
      <c r="N598" s="1620">
        <f t="shared" si="6"/>
        <v>1162699</v>
      </c>
    </row>
    <row r="599" spans="2:14" ht="14">
      <c r="B599" s="1244">
        <v>46343</v>
      </c>
      <c r="C599" s="1248"/>
      <c r="D599" s="1248"/>
      <c r="E599" s="1618"/>
      <c r="F599" s="1618"/>
      <c r="G599" s="1618"/>
      <c r="H599" s="1619">
        <f t="shared" si="7"/>
        <v>0</v>
      </c>
      <c r="I599" s="1249">
        <f t="shared" si="5"/>
        <v>519550</v>
      </c>
      <c r="J599" s="1249">
        <f>みずほ!J599</f>
        <v>622267</v>
      </c>
      <c r="K599" s="1249">
        <f>UFJ!I599</f>
        <v>0</v>
      </c>
      <c r="L599" s="1249">
        <f>paypay!H599</f>
        <v>9</v>
      </c>
      <c r="M599" s="1249">
        <f>楽天!J599</f>
        <v>20873</v>
      </c>
      <c r="N599" s="1620">
        <f t="shared" si="6"/>
        <v>1162699</v>
      </c>
    </row>
    <row r="600" spans="2:14" ht="14">
      <c r="B600" s="1244">
        <v>46344</v>
      </c>
      <c r="C600" s="1248"/>
      <c r="D600" s="1248"/>
      <c r="E600" s="1618"/>
      <c r="F600" s="1618"/>
      <c r="G600" s="1618"/>
      <c r="H600" s="1619">
        <f t="shared" si="7"/>
        <v>0</v>
      </c>
      <c r="I600" s="1249">
        <f t="shared" si="5"/>
        <v>519550</v>
      </c>
      <c r="J600" s="1249">
        <f>みずほ!J600</f>
        <v>622267</v>
      </c>
      <c r="K600" s="1249">
        <f>UFJ!I600</f>
        <v>0</v>
      </c>
      <c r="L600" s="1249">
        <f>paypay!H600</f>
        <v>9</v>
      </c>
      <c r="M600" s="1249">
        <f>楽天!J600</f>
        <v>20873</v>
      </c>
      <c r="N600" s="1620">
        <f t="shared" si="6"/>
        <v>1162699</v>
      </c>
    </row>
    <row r="601" spans="2:14" ht="14">
      <c r="B601" s="1244">
        <v>46345</v>
      </c>
      <c r="C601" s="1248"/>
      <c r="D601" s="1248"/>
      <c r="E601" s="1618"/>
      <c r="F601" s="1618"/>
      <c r="G601" s="1618"/>
      <c r="H601" s="1619">
        <f t="shared" si="7"/>
        <v>0</v>
      </c>
      <c r="I601" s="1249">
        <f t="shared" si="5"/>
        <v>519550</v>
      </c>
      <c r="J601" s="1249">
        <f>みずほ!J601</f>
        <v>622267</v>
      </c>
      <c r="K601" s="1249">
        <f>UFJ!I601</f>
        <v>0</v>
      </c>
      <c r="L601" s="1249">
        <f>paypay!H601</f>
        <v>9</v>
      </c>
      <c r="M601" s="1249">
        <f>楽天!J601</f>
        <v>20873</v>
      </c>
      <c r="N601" s="1620">
        <f t="shared" si="6"/>
        <v>1162699</v>
      </c>
    </row>
    <row r="602" spans="2:14" ht="14">
      <c r="B602" s="1244">
        <v>46346</v>
      </c>
      <c r="C602" s="1248"/>
      <c r="D602" s="1248"/>
      <c r="E602" s="1618"/>
      <c r="F602" s="1618"/>
      <c r="G602" s="1618"/>
      <c r="H602" s="1619">
        <f t="shared" si="7"/>
        <v>0</v>
      </c>
      <c r="I602" s="1249">
        <f t="shared" si="5"/>
        <v>519550</v>
      </c>
      <c r="J602" s="1249">
        <f>みずほ!J602</f>
        <v>622267</v>
      </c>
      <c r="K602" s="1249">
        <f>UFJ!I602</f>
        <v>0</v>
      </c>
      <c r="L602" s="1249">
        <f>paypay!H602</f>
        <v>9</v>
      </c>
      <c r="M602" s="1249">
        <f>楽天!J602</f>
        <v>20873</v>
      </c>
      <c r="N602" s="1620">
        <f t="shared" si="6"/>
        <v>1162699</v>
      </c>
    </row>
    <row r="603" spans="2:14" ht="14">
      <c r="B603" s="1244">
        <v>46347</v>
      </c>
      <c r="C603" s="1248"/>
      <c r="D603" s="1248"/>
      <c r="E603" s="1618"/>
      <c r="F603" s="1618"/>
      <c r="G603" s="1618"/>
      <c r="H603" s="1619">
        <f t="shared" si="7"/>
        <v>0</v>
      </c>
      <c r="I603" s="1249">
        <f t="shared" si="5"/>
        <v>519550</v>
      </c>
      <c r="J603" s="1249">
        <f>みずほ!J603</f>
        <v>622267</v>
      </c>
      <c r="K603" s="1249">
        <f>UFJ!I603</f>
        <v>0</v>
      </c>
      <c r="L603" s="1249">
        <f>paypay!H603</f>
        <v>9</v>
      </c>
      <c r="M603" s="1249">
        <f>楽天!J603</f>
        <v>20873</v>
      </c>
      <c r="N603" s="1620">
        <f t="shared" si="6"/>
        <v>1162699</v>
      </c>
    </row>
    <row r="604" spans="2:14" ht="14">
      <c r="B604" s="1244">
        <v>46348</v>
      </c>
      <c r="C604" s="1248"/>
      <c r="D604" s="1248"/>
      <c r="E604" s="1618"/>
      <c r="F604" s="1618"/>
      <c r="G604" s="1618"/>
      <c r="H604" s="1619">
        <f t="shared" si="7"/>
        <v>0</v>
      </c>
      <c r="I604" s="1249">
        <f t="shared" si="5"/>
        <v>519550</v>
      </c>
      <c r="J604" s="1249">
        <f>みずほ!J604</f>
        <v>622267</v>
      </c>
      <c r="K604" s="1249">
        <f>UFJ!I604</f>
        <v>0</v>
      </c>
      <c r="L604" s="1249">
        <f>paypay!H604</f>
        <v>9</v>
      </c>
      <c r="M604" s="1249">
        <f>楽天!J604</f>
        <v>20873</v>
      </c>
      <c r="N604" s="1620">
        <f t="shared" si="6"/>
        <v>1162699</v>
      </c>
    </row>
    <row r="605" spans="2:14" ht="14">
      <c r="B605" s="1244">
        <v>46349</v>
      </c>
      <c r="C605" s="1248"/>
      <c r="D605" s="1248"/>
      <c r="E605" s="1618"/>
      <c r="F605" s="1618"/>
      <c r="G605" s="1618"/>
      <c r="H605" s="1619">
        <f t="shared" si="7"/>
        <v>0</v>
      </c>
      <c r="I605" s="1249">
        <f t="shared" si="5"/>
        <v>519550</v>
      </c>
      <c r="J605" s="1249">
        <f>みずほ!J605</f>
        <v>622267</v>
      </c>
      <c r="K605" s="1249">
        <f>UFJ!I605</f>
        <v>0</v>
      </c>
      <c r="L605" s="1249">
        <f>paypay!H605</f>
        <v>9</v>
      </c>
      <c r="M605" s="1249">
        <f>楽天!J605</f>
        <v>20873</v>
      </c>
      <c r="N605" s="1620">
        <f t="shared" si="6"/>
        <v>1162699</v>
      </c>
    </row>
    <row r="606" spans="2:14" ht="14">
      <c r="B606" s="1244">
        <v>46350</v>
      </c>
      <c r="C606" s="1248"/>
      <c r="D606" s="1248"/>
      <c r="E606" s="1618"/>
      <c r="F606" s="1618"/>
      <c r="G606" s="1618"/>
      <c r="H606" s="1619">
        <f t="shared" si="7"/>
        <v>0</v>
      </c>
      <c r="I606" s="1249">
        <f t="shared" ref="I606:I860" si="8">SUM(I605,H606)</f>
        <v>519550</v>
      </c>
      <c r="J606" s="1249">
        <f>みずほ!J606</f>
        <v>622267</v>
      </c>
      <c r="K606" s="1249">
        <f>UFJ!I606</f>
        <v>0</v>
      </c>
      <c r="L606" s="1249">
        <f>paypay!H606</f>
        <v>9</v>
      </c>
      <c r="M606" s="1249">
        <f>楽天!J606</f>
        <v>20873</v>
      </c>
      <c r="N606" s="1620">
        <f t="shared" si="6"/>
        <v>1162699</v>
      </c>
    </row>
    <row r="607" spans="2:14" ht="14">
      <c r="B607" s="1244">
        <v>46351</v>
      </c>
      <c r="C607" s="1248"/>
      <c r="D607" s="1248"/>
      <c r="E607" s="1618"/>
      <c r="F607" s="1618"/>
      <c r="G607" s="1618"/>
      <c r="H607" s="1619">
        <f t="shared" si="7"/>
        <v>0</v>
      </c>
      <c r="I607" s="1249">
        <f t="shared" si="8"/>
        <v>519550</v>
      </c>
      <c r="J607" s="1249">
        <f>みずほ!J607</f>
        <v>622267</v>
      </c>
      <c r="K607" s="1249">
        <f>UFJ!I607</f>
        <v>0</v>
      </c>
      <c r="L607" s="1249">
        <f>paypay!H607</f>
        <v>9</v>
      </c>
      <c r="M607" s="1249">
        <f>楽天!J607</f>
        <v>20873</v>
      </c>
      <c r="N607" s="1620">
        <f t="shared" si="6"/>
        <v>1162699</v>
      </c>
    </row>
    <row r="608" spans="2:14" ht="14">
      <c r="B608" s="1244">
        <v>46352</v>
      </c>
      <c r="C608" s="1248"/>
      <c r="D608" s="1248"/>
      <c r="E608" s="1618"/>
      <c r="F608" s="1618"/>
      <c r="G608" s="1618"/>
      <c r="H608" s="1619">
        <f t="shared" si="7"/>
        <v>0</v>
      </c>
      <c r="I608" s="1249">
        <f t="shared" si="8"/>
        <v>519550</v>
      </c>
      <c r="J608" s="1249">
        <f>みずほ!J608</f>
        <v>612267</v>
      </c>
      <c r="K608" s="1249">
        <f>UFJ!I608</f>
        <v>0</v>
      </c>
      <c r="L608" s="1249">
        <f>paypay!H608</f>
        <v>9</v>
      </c>
      <c r="M608" s="1249">
        <f>楽天!J608</f>
        <v>20873</v>
      </c>
      <c r="N608" s="1620">
        <f t="shared" si="6"/>
        <v>1152699</v>
      </c>
    </row>
    <row r="609" spans="2:14" ht="14">
      <c r="B609" s="1244">
        <v>46353</v>
      </c>
      <c r="C609" s="1248"/>
      <c r="D609" s="1646">
        <v>-200000</v>
      </c>
      <c r="E609" s="1618"/>
      <c r="F609" s="1618"/>
      <c r="G609" s="1618"/>
      <c r="H609" s="1619">
        <f t="shared" si="7"/>
        <v>-200000</v>
      </c>
      <c r="I609" s="1249">
        <f t="shared" si="8"/>
        <v>319550</v>
      </c>
      <c r="J609" s="1249">
        <f>みずほ!J609</f>
        <v>482280</v>
      </c>
      <c r="K609" s="1249">
        <f>UFJ!I609</f>
        <v>0</v>
      </c>
      <c r="L609" s="1249">
        <f>paypay!H609</f>
        <v>9</v>
      </c>
      <c r="M609" s="1249">
        <f>楽天!J609</f>
        <v>20873</v>
      </c>
      <c r="N609" s="1620">
        <f t="shared" si="6"/>
        <v>822712</v>
      </c>
    </row>
    <row r="610" spans="2:14" ht="14">
      <c r="B610" s="1244">
        <v>46354</v>
      </c>
      <c r="C610" s="1248"/>
      <c r="D610" s="1248"/>
      <c r="E610" s="1618"/>
      <c r="F610" s="1618"/>
      <c r="G610" s="1618"/>
      <c r="H610" s="1619">
        <f t="shared" si="7"/>
        <v>0</v>
      </c>
      <c r="I610" s="1249">
        <f t="shared" si="8"/>
        <v>319550</v>
      </c>
      <c r="J610" s="1249">
        <f>みずほ!J610</f>
        <v>482280</v>
      </c>
      <c r="K610" s="1249">
        <f>UFJ!I610</f>
        <v>0</v>
      </c>
      <c r="L610" s="1249">
        <f>paypay!H610</f>
        <v>9</v>
      </c>
      <c r="M610" s="1249">
        <f>楽天!J610</f>
        <v>20873</v>
      </c>
      <c r="N610" s="1620">
        <f t="shared" si="6"/>
        <v>822712</v>
      </c>
    </row>
    <row r="611" spans="2:14" ht="14">
      <c r="B611" s="1244">
        <v>46355</v>
      </c>
      <c r="C611" s="1248"/>
      <c r="D611" s="1248"/>
      <c r="E611" s="1618"/>
      <c r="F611" s="1618"/>
      <c r="G611" s="1618"/>
      <c r="H611" s="1619">
        <f t="shared" si="7"/>
        <v>0</v>
      </c>
      <c r="I611" s="1249">
        <f t="shared" si="8"/>
        <v>319550</v>
      </c>
      <c r="J611" s="1249">
        <f>みずほ!J611</f>
        <v>482280</v>
      </c>
      <c r="K611" s="1249">
        <f>UFJ!I611</f>
        <v>0</v>
      </c>
      <c r="L611" s="1249">
        <f>paypay!H611</f>
        <v>9</v>
      </c>
      <c r="M611" s="1249">
        <f>楽天!J611</f>
        <v>20873</v>
      </c>
      <c r="N611" s="1620">
        <f t="shared" si="6"/>
        <v>822712</v>
      </c>
    </row>
    <row r="612" spans="2:14" ht="14">
      <c r="B612" s="1244">
        <v>46356</v>
      </c>
      <c r="C612" s="1248"/>
      <c r="D612" s="1248"/>
      <c r="E612" s="1618"/>
      <c r="F612" s="1618"/>
      <c r="G612" s="1618"/>
      <c r="H612" s="1619">
        <f t="shared" si="7"/>
        <v>0</v>
      </c>
      <c r="I612" s="1249">
        <f t="shared" si="8"/>
        <v>319550</v>
      </c>
      <c r="J612" s="1249">
        <f>みずほ!J612</f>
        <v>482280</v>
      </c>
      <c r="K612" s="1249">
        <f>UFJ!I612</f>
        <v>0</v>
      </c>
      <c r="L612" s="1264">
        <f>paypay!H612</f>
        <v>9</v>
      </c>
      <c r="M612" s="1264">
        <f>楽天!J612</f>
        <v>20873</v>
      </c>
      <c r="N612" s="1620">
        <f t="shared" si="6"/>
        <v>822712</v>
      </c>
    </row>
    <row r="613" spans="2:14" ht="14">
      <c r="B613" s="1630">
        <v>46357</v>
      </c>
      <c r="C613" s="1631"/>
      <c r="D613" s="1631"/>
      <c r="E613" s="1632"/>
      <c r="F613" s="1632"/>
      <c r="G613" s="1632"/>
      <c r="H613" s="1633">
        <f t="shared" si="7"/>
        <v>0</v>
      </c>
      <c r="I613" s="1625">
        <f t="shared" si="8"/>
        <v>319550</v>
      </c>
      <c r="J613" s="1625">
        <f>みずほ!J613</f>
        <v>482280</v>
      </c>
      <c r="K613" s="1625">
        <f>UFJ!I613</f>
        <v>0</v>
      </c>
      <c r="L613" s="1249">
        <f>paypay!H613</f>
        <v>9</v>
      </c>
      <c r="M613" s="1249">
        <f>楽天!J613</f>
        <v>20873</v>
      </c>
      <c r="N613" s="1627">
        <f t="shared" si="6"/>
        <v>822712</v>
      </c>
    </row>
    <row r="614" spans="2:14" ht="14">
      <c r="B614" s="1244">
        <v>46358</v>
      </c>
      <c r="C614" s="1248"/>
      <c r="D614" s="1248"/>
      <c r="E614" s="1618"/>
      <c r="F614" s="1618"/>
      <c r="G614" s="1618"/>
      <c r="H614" s="1619">
        <f t="shared" si="7"/>
        <v>0</v>
      </c>
      <c r="I614" s="1249">
        <f t="shared" si="8"/>
        <v>319550</v>
      </c>
      <c r="J614" s="1249">
        <f>みずほ!J614</f>
        <v>482280</v>
      </c>
      <c r="K614" s="1249">
        <f>UFJ!I614</f>
        <v>0</v>
      </c>
      <c r="L614" s="1249">
        <f>paypay!H614</f>
        <v>9</v>
      </c>
      <c r="M614" s="1249">
        <f>楽天!J614</f>
        <v>20873</v>
      </c>
      <c r="N614" s="1620">
        <f t="shared" si="6"/>
        <v>822712</v>
      </c>
    </row>
    <row r="615" spans="2:14" ht="14">
      <c r="B615" s="1244">
        <v>46359</v>
      </c>
      <c r="C615" s="1248"/>
      <c r="D615" s="1248"/>
      <c r="E615" s="1618"/>
      <c r="F615" s="1618"/>
      <c r="G615" s="1618"/>
      <c r="H615" s="1619">
        <f t="shared" si="7"/>
        <v>0</v>
      </c>
      <c r="I615" s="1249">
        <f t="shared" si="8"/>
        <v>319550</v>
      </c>
      <c r="J615" s="1249">
        <f>みずほ!J615</f>
        <v>482280</v>
      </c>
      <c r="K615" s="1249">
        <f>UFJ!I615</f>
        <v>0</v>
      </c>
      <c r="L615" s="1249">
        <f>paypay!H615</f>
        <v>9</v>
      </c>
      <c r="M615" s="1249">
        <f>楽天!J615</f>
        <v>20873</v>
      </c>
      <c r="N615" s="1620">
        <f t="shared" si="6"/>
        <v>822712</v>
      </c>
    </row>
    <row r="616" spans="2:14" ht="14">
      <c r="B616" s="1244">
        <v>46360</v>
      </c>
      <c r="C616" s="1248"/>
      <c r="D616" s="1248"/>
      <c r="E616" s="1618"/>
      <c r="F616" s="1618"/>
      <c r="G616" s="1618"/>
      <c r="H616" s="1619">
        <f t="shared" si="7"/>
        <v>0</v>
      </c>
      <c r="I616" s="1249">
        <f t="shared" si="8"/>
        <v>319550</v>
      </c>
      <c r="J616" s="1249">
        <f>みずほ!J616</f>
        <v>482280</v>
      </c>
      <c r="K616" s="1249">
        <f>UFJ!I616</f>
        <v>0</v>
      </c>
      <c r="L616" s="1249">
        <f>paypay!H616</f>
        <v>9</v>
      </c>
      <c r="M616" s="1249">
        <f>楽天!J616</f>
        <v>20873</v>
      </c>
      <c r="N616" s="1620">
        <f t="shared" si="6"/>
        <v>822712</v>
      </c>
    </row>
    <row r="617" spans="2:14" ht="14">
      <c r="B617" s="1244">
        <v>46361</v>
      </c>
      <c r="C617" s="1248"/>
      <c r="D617" s="1248"/>
      <c r="E617" s="1618"/>
      <c r="F617" s="1618"/>
      <c r="G617" s="1618"/>
      <c r="H617" s="1619">
        <f t="shared" si="7"/>
        <v>0</v>
      </c>
      <c r="I617" s="1249">
        <f t="shared" si="8"/>
        <v>319550</v>
      </c>
      <c r="J617" s="1249">
        <f>みずほ!J617</f>
        <v>482280</v>
      </c>
      <c r="K617" s="1249">
        <f>UFJ!I617</f>
        <v>0</v>
      </c>
      <c r="L617" s="1249">
        <f>paypay!H617</f>
        <v>9</v>
      </c>
      <c r="M617" s="1249">
        <f>楽天!J617</f>
        <v>20873</v>
      </c>
      <c r="N617" s="1620">
        <f t="shared" si="6"/>
        <v>822712</v>
      </c>
    </row>
    <row r="618" spans="2:14" ht="14">
      <c r="B618" s="1244">
        <v>46362</v>
      </c>
      <c r="C618" s="1248"/>
      <c r="D618" s="1248"/>
      <c r="E618" s="1618"/>
      <c r="F618" s="1618"/>
      <c r="G618" s="1618"/>
      <c r="H618" s="1619">
        <f t="shared" si="7"/>
        <v>0</v>
      </c>
      <c r="I618" s="1249">
        <f t="shared" si="8"/>
        <v>319550</v>
      </c>
      <c r="J618" s="1249">
        <f>みずほ!J618</f>
        <v>482280</v>
      </c>
      <c r="K618" s="1249">
        <f>UFJ!I618</f>
        <v>0</v>
      </c>
      <c r="L618" s="1249">
        <f>paypay!H618</f>
        <v>9</v>
      </c>
      <c r="M618" s="1249">
        <f>楽天!J618</f>
        <v>20873</v>
      </c>
      <c r="N618" s="1620">
        <f t="shared" si="6"/>
        <v>822712</v>
      </c>
    </row>
    <row r="619" spans="2:14" ht="14">
      <c r="B619" s="1244">
        <v>46363</v>
      </c>
      <c r="C619" s="1248"/>
      <c r="D619" s="1248"/>
      <c r="E619" s="1618"/>
      <c r="F619" s="1618"/>
      <c r="G619" s="1618"/>
      <c r="H619" s="1619">
        <f t="shared" si="7"/>
        <v>0</v>
      </c>
      <c r="I619" s="1249">
        <f t="shared" si="8"/>
        <v>319550</v>
      </c>
      <c r="J619" s="1249">
        <f>みずほ!J619</f>
        <v>482280</v>
      </c>
      <c r="K619" s="1249">
        <f>UFJ!I619</f>
        <v>0</v>
      </c>
      <c r="L619" s="1249">
        <f>paypay!H619</f>
        <v>9</v>
      </c>
      <c r="M619" s="1249">
        <f>楽天!J619</f>
        <v>20873</v>
      </c>
      <c r="N619" s="1620">
        <f t="shared" si="6"/>
        <v>822712</v>
      </c>
    </row>
    <row r="620" spans="2:14" ht="14">
      <c r="B620" s="1244">
        <v>46364</v>
      </c>
      <c r="C620" s="1248"/>
      <c r="D620" s="1248"/>
      <c r="E620" s="1618"/>
      <c r="F620" s="1618"/>
      <c r="G620" s="1618"/>
      <c r="H620" s="1619">
        <f t="shared" si="7"/>
        <v>0</v>
      </c>
      <c r="I620" s="1249">
        <f t="shared" si="8"/>
        <v>319550</v>
      </c>
      <c r="J620" s="1249">
        <f>みずほ!J620</f>
        <v>482280</v>
      </c>
      <c r="K620" s="1249">
        <f>UFJ!I620</f>
        <v>0</v>
      </c>
      <c r="L620" s="1249">
        <f>paypay!H620</f>
        <v>9</v>
      </c>
      <c r="M620" s="1249">
        <f>楽天!J620</f>
        <v>20873</v>
      </c>
      <c r="N620" s="1620">
        <f t="shared" si="6"/>
        <v>822712</v>
      </c>
    </row>
    <row r="621" spans="2:14" ht="14">
      <c r="B621" s="1244">
        <v>46365</v>
      </c>
      <c r="C621" s="1248"/>
      <c r="D621" s="1248"/>
      <c r="E621" s="1618"/>
      <c r="F621" s="1618"/>
      <c r="G621" s="1618"/>
      <c r="H621" s="1619">
        <f t="shared" si="7"/>
        <v>0</v>
      </c>
      <c r="I621" s="1249">
        <f t="shared" si="8"/>
        <v>319550</v>
      </c>
      <c r="J621" s="1249">
        <f>みずほ!J621</f>
        <v>482280</v>
      </c>
      <c r="K621" s="1249">
        <f>UFJ!I621</f>
        <v>0</v>
      </c>
      <c r="L621" s="1249">
        <f>paypay!H621</f>
        <v>9</v>
      </c>
      <c r="M621" s="1249">
        <f>楽天!J621</f>
        <v>20873</v>
      </c>
      <c r="N621" s="1620">
        <f t="shared" si="6"/>
        <v>822712</v>
      </c>
    </row>
    <row r="622" spans="2:14" ht="14">
      <c r="B622" s="1244">
        <v>46366</v>
      </c>
      <c r="C622" s="1248"/>
      <c r="D622" s="1248"/>
      <c r="E622" s="1618"/>
      <c r="F622" s="1618"/>
      <c r="G622" s="1618"/>
      <c r="H622" s="1619">
        <f t="shared" si="7"/>
        <v>0</v>
      </c>
      <c r="I622" s="1249">
        <f t="shared" si="8"/>
        <v>319550</v>
      </c>
      <c r="J622" s="1249">
        <f>みずほ!J622</f>
        <v>482280</v>
      </c>
      <c r="K622" s="1249">
        <f>UFJ!I622</f>
        <v>0</v>
      </c>
      <c r="L622" s="1249">
        <f>paypay!H622</f>
        <v>9</v>
      </c>
      <c r="M622" s="1249">
        <f>楽天!J622</f>
        <v>20873</v>
      </c>
      <c r="N622" s="1620">
        <f t="shared" si="6"/>
        <v>822712</v>
      </c>
    </row>
    <row r="623" spans="2:14" ht="14">
      <c r="B623" s="1244">
        <v>46367</v>
      </c>
      <c r="C623" s="1248"/>
      <c r="D623" s="1248"/>
      <c r="E623" s="1618"/>
      <c r="F623" s="1618"/>
      <c r="G623" s="1618"/>
      <c r="H623" s="1619">
        <f t="shared" si="7"/>
        <v>0</v>
      </c>
      <c r="I623" s="1249">
        <f t="shared" si="8"/>
        <v>319550</v>
      </c>
      <c r="J623" s="1249">
        <f>みずほ!J623</f>
        <v>482280</v>
      </c>
      <c r="K623" s="1249">
        <f>UFJ!I623</f>
        <v>0</v>
      </c>
      <c r="L623" s="1249">
        <f>paypay!H623</f>
        <v>9</v>
      </c>
      <c r="M623" s="1249">
        <f>楽天!J623</f>
        <v>20873</v>
      </c>
      <c r="N623" s="1620">
        <f t="shared" si="6"/>
        <v>822712</v>
      </c>
    </row>
    <row r="624" spans="2:14" ht="14">
      <c r="B624" s="1244">
        <v>46368</v>
      </c>
      <c r="C624" s="1248"/>
      <c r="D624" s="1248"/>
      <c r="E624" s="1618"/>
      <c r="F624" s="1618"/>
      <c r="G624" s="1618"/>
      <c r="H624" s="1619">
        <f t="shared" si="7"/>
        <v>0</v>
      </c>
      <c r="I624" s="1249">
        <f t="shared" si="8"/>
        <v>319550</v>
      </c>
      <c r="J624" s="1249">
        <f>みずほ!J624</f>
        <v>482280</v>
      </c>
      <c r="K624" s="1249">
        <f>UFJ!I624</f>
        <v>0</v>
      </c>
      <c r="L624" s="1249">
        <f>paypay!H624</f>
        <v>9</v>
      </c>
      <c r="M624" s="1249">
        <f>楽天!J624</f>
        <v>20873</v>
      </c>
      <c r="N624" s="1620">
        <f t="shared" si="6"/>
        <v>822712</v>
      </c>
    </row>
    <row r="625" spans="2:14" ht="14">
      <c r="B625" s="1244">
        <v>46369</v>
      </c>
      <c r="C625" s="1248"/>
      <c r="D625" s="1248"/>
      <c r="E625" s="1618"/>
      <c r="F625" s="1618"/>
      <c r="G625" s="1618"/>
      <c r="H625" s="1619">
        <f t="shared" si="7"/>
        <v>0</v>
      </c>
      <c r="I625" s="1249">
        <f t="shared" si="8"/>
        <v>319550</v>
      </c>
      <c r="J625" s="1249">
        <f>みずほ!J625</f>
        <v>482280</v>
      </c>
      <c r="K625" s="1249">
        <f>UFJ!I625</f>
        <v>0</v>
      </c>
      <c r="L625" s="1249">
        <f>paypay!H625</f>
        <v>9</v>
      </c>
      <c r="M625" s="1249">
        <f>楽天!J625</f>
        <v>20873</v>
      </c>
      <c r="N625" s="1620">
        <f t="shared" si="6"/>
        <v>822712</v>
      </c>
    </row>
    <row r="626" spans="2:14" ht="14">
      <c r="B626" s="1244">
        <v>46370</v>
      </c>
      <c r="C626" s="1248"/>
      <c r="D626" s="1248"/>
      <c r="E626" s="1618"/>
      <c r="F626" s="1618"/>
      <c r="G626" s="1618"/>
      <c r="H626" s="1619">
        <f t="shared" si="7"/>
        <v>0</v>
      </c>
      <c r="I626" s="1249">
        <f t="shared" si="8"/>
        <v>319550</v>
      </c>
      <c r="J626" s="1249">
        <f>みずほ!J626</f>
        <v>482280</v>
      </c>
      <c r="K626" s="1249">
        <f>UFJ!I626</f>
        <v>0</v>
      </c>
      <c r="L626" s="1249">
        <f>paypay!H626</f>
        <v>9</v>
      </c>
      <c r="M626" s="1249">
        <f>楽天!J626</f>
        <v>20873</v>
      </c>
      <c r="N626" s="1620">
        <f t="shared" si="6"/>
        <v>822712</v>
      </c>
    </row>
    <row r="627" spans="2:14" ht="14">
      <c r="B627" s="1244">
        <v>46371</v>
      </c>
      <c r="C627" s="1248"/>
      <c r="D627" s="1248"/>
      <c r="E627" s="1618"/>
      <c r="F627" s="1618"/>
      <c r="G627" s="1626">
        <v>300000</v>
      </c>
      <c r="H627" s="1619">
        <f t="shared" si="7"/>
        <v>300000</v>
      </c>
      <c r="I627" s="1249">
        <f t="shared" si="8"/>
        <v>619550</v>
      </c>
      <c r="J627" s="1249">
        <f>みずほ!J627</f>
        <v>642170</v>
      </c>
      <c r="K627" s="1249">
        <f>UFJ!I627</f>
        <v>0</v>
      </c>
      <c r="L627" s="1249">
        <f>paypay!H627</f>
        <v>9</v>
      </c>
      <c r="M627" s="1249">
        <f>楽天!J627</f>
        <v>20873</v>
      </c>
      <c r="N627" s="1620">
        <f t="shared" si="6"/>
        <v>1282602</v>
      </c>
    </row>
    <row r="628" spans="2:14" ht="14">
      <c r="B628" s="1244">
        <v>46372</v>
      </c>
      <c r="C628" s="1248"/>
      <c r="D628" s="1248"/>
      <c r="E628" s="1618"/>
      <c r="F628" s="1618"/>
      <c r="G628" s="1618"/>
      <c r="H628" s="1619">
        <f t="shared" si="7"/>
        <v>0</v>
      </c>
      <c r="I628" s="1249">
        <f t="shared" si="8"/>
        <v>619550</v>
      </c>
      <c r="J628" s="1249">
        <f>みずほ!J628</f>
        <v>642170</v>
      </c>
      <c r="K628" s="1249">
        <f>UFJ!I628</f>
        <v>0</v>
      </c>
      <c r="L628" s="1249">
        <f>paypay!H628</f>
        <v>9</v>
      </c>
      <c r="M628" s="1249">
        <f>楽天!J628</f>
        <v>20873</v>
      </c>
      <c r="N628" s="1620">
        <f t="shared" si="6"/>
        <v>1282602</v>
      </c>
    </row>
    <row r="629" spans="2:14" ht="14">
      <c r="B629" s="1244">
        <v>46373</v>
      </c>
      <c r="C629" s="1248"/>
      <c r="D629" s="1248"/>
      <c r="E629" s="1618"/>
      <c r="F629" s="1618"/>
      <c r="G629" s="1618"/>
      <c r="H629" s="1619">
        <f t="shared" si="7"/>
        <v>0</v>
      </c>
      <c r="I629" s="1249">
        <f t="shared" si="8"/>
        <v>619550</v>
      </c>
      <c r="J629" s="1249">
        <f>みずほ!J629</f>
        <v>642170</v>
      </c>
      <c r="K629" s="1249">
        <f>UFJ!I629</f>
        <v>0</v>
      </c>
      <c r="L629" s="1249">
        <f>paypay!H629</f>
        <v>9</v>
      </c>
      <c r="M629" s="1249">
        <f>楽天!J629</f>
        <v>20873</v>
      </c>
      <c r="N629" s="1620">
        <f t="shared" si="6"/>
        <v>1282602</v>
      </c>
    </row>
    <row r="630" spans="2:14" ht="14">
      <c r="B630" s="1244">
        <v>46374</v>
      </c>
      <c r="C630" s="1248"/>
      <c r="D630" s="1248"/>
      <c r="E630" s="1618"/>
      <c r="F630" s="1618"/>
      <c r="G630" s="1618"/>
      <c r="H630" s="1619">
        <f t="shared" si="7"/>
        <v>0</v>
      </c>
      <c r="I630" s="1249">
        <f t="shared" si="8"/>
        <v>619550</v>
      </c>
      <c r="J630" s="1249">
        <f>みずほ!J630</f>
        <v>642170</v>
      </c>
      <c r="K630" s="1249">
        <f>UFJ!I630</f>
        <v>0</v>
      </c>
      <c r="L630" s="1249">
        <f>paypay!H630</f>
        <v>9</v>
      </c>
      <c r="M630" s="1249">
        <f>楽天!J630</f>
        <v>20873</v>
      </c>
      <c r="N630" s="1620">
        <f t="shared" si="6"/>
        <v>1282602</v>
      </c>
    </row>
    <row r="631" spans="2:14" ht="14">
      <c r="B631" s="1244">
        <v>46375</v>
      </c>
      <c r="C631" s="1248"/>
      <c r="D631" s="1248"/>
      <c r="E631" s="1618"/>
      <c r="F631" s="1618"/>
      <c r="G631" s="1618"/>
      <c r="H631" s="1619">
        <f t="shared" si="7"/>
        <v>0</v>
      </c>
      <c r="I631" s="1249">
        <f t="shared" si="8"/>
        <v>619550</v>
      </c>
      <c r="J631" s="1249">
        <f>みずほ!J631</f>
        <v>642170</v>
      </c>
      <c r="K631" s="1249">
        <f>UFJ!I631</f>
        <v>0</v>
      </c>
      <c r="L631" s="1249">
        <f>paypay!H631</f>
        <v>9</v>
      </c>
      <c r="M631" s="1249">
        <f>楽天!J631</f>
        <v>20873</v>
      </c>
      <c r="N631" s="1620">
        <f t="shared" si="6"/>
        <v>1282602</v>
      </c>
    </row>
    <row r="632" spans="2:14" ht="14">
      <c r="B632" s="1244">
        <v>46376</v>
      </c>
      <c r="C632" s="1248"/>
      <c r="D632" s="1248"/>
      <c r="E632" s="1618"/>
      <c r="F632" s="1618"/>
      <c r="G632" s="1618"/>
      <c r="H632" s="1619">
        <f t="shared" si="7"/>
        <v>0</v>
      </c>
      <c r="I632" s="1249">
        <f t="shared" si="8"/>
        <v>619550</v>
      </c>
      <c r="J632" s="1249">
        <f>みずほ!J632</f>
        <v>642170</v>
      </c>
      <c r="K632" s="1249">
        <f>UFJ!I632</f>
        <v>0</v>
      </c>
      <c r="L632" s="1249">
        <f>paypay!H632</f>
        <v>9</v>
      </c>
      <c r="M632" s="1249">
        <f>楽天!J632</f>
        <v>20873</v>
      </c>
      <c r="N632" s="1620">
        <f t="shared" si="6"/>
        <v>1282602</v>
      </c>
    </row>
    <row r="633" spans="2:14" ht="14">
      <c r="B633" s="1244">
        <v>46377</v>
      </c>
      <c r="C633" s="1248"/>
      <c r="D633" s="1248"/>
      <c r="E633" s="1618"/>
      <c r="F633" s="1618"/>
      <c r="G633" s="1618"/>
      <c r="H633" s="1619">
        <f t="shared" si="7"/>
        <v>0</v>
      </c>
      <c r="I633" s="1249">
        <f t="shared" si="8"/>
        <v>619550</v>
      </c>
      <c r="J633" s="1249">
        <f>みずほ!J633</f>
        <v>642170</v>
      </c>
      <c r="K633" s="1249">
        <f>UFJ!I633</f>
        <v>0</v>
      </c>
      <c r="L633" s="1249">
        <f>paypay!H633</f>
        <v>9</v>
      </c>
      <c r="M633" s="1249">
        <f>楽天!J633</f>
        <v>20873</v>
      </c>
      <c r="N633" s="1620">
        <f t="shared" si="6"/>
        <v>1282602</v>
      </c>
    </row>
    <row r="634" spans="2:14" ht="14">
      <c r="B634" s="1244">
        <v>46378</v>
      </c>
      <c r="C634" s="1248"/>
      <c r="D634" s="1248"/>
      <c r="E634" s="1618"/>
      <c r="F634" s="1618"/>
      <c r="G634" s="1618"/>
      <c r="H634" s="1619">
        <f t="shared" si="7"/>
        <v>0</v>
      </c>
      <c r="I634" s="1249">
        <f t="shared" si="8"/>
        <v>619550</v>
      </c>
      <c r="J634" s="1249">
        <f>みずほ!J634</f>
        <v>642170</v>
      </c>
      <c r="K634" s="1249">
        <f>UFJ!I634</f>
        <v>0</v>
      </c>
      <c r="L634" s="1249">
        <f>paypay!H634</f>
        <v>9</v>
      </c>
      <c r="M634" s="1249">
        <f>楽天!J634</f>
        <v>20873</v>
      </c>
      <c r="N634" s="1620">
        <f t="shared" si="6"/>
        <v>1282602</v>
      </c>
    </row>
    <row r="635" spans="2:14" ht="14">
      <c r="B635" s="1244">
        <v>46379</v>
      </c>
      <c r="C635" s="1248"/>
      <c r="D635" s="1248"/>
      <c r="E635" s="1618"/>
      <c r="F635" s="1618"/>
      <c r="G635" s="1618"/>
      <c r="H635" s="1619">
        <f t="shared" si="7"/>
        <v>0</v>
      </c>
      <c r="I635" s="1249">
        <f t="shared" si="8"/>
        <v>619550</v>
      </c>
      <c r="J635" s="1249">
        <f>みずほ!J635</f>
        <v>642170</v>
      </c>
      <c r="K635" s="1249">
        <f>UFJ!I635</f>
        <v>0</v>
      </c>
      <c r="L635" s="1249">
        <f>paypay!H635</f>
        <v>9</v>
      </c>
      <c r="M635" s="1249">
        <f>楽天!J635</f>
        <v>20873</v>
      </c>
      <c r="N635" s="1620">
        <f t="shared" si="6"/>
        <v>1282602</v>
      </c>
    </row>
    <row r="636" spans="2:14" ht="14">
      <c r="B636" s="1244">
        <v>46380</v>
      </c>
      <c r="C636" s="1248"/>
      <c r="D636" s="1248"/>
      <c r="E636" s="1618"/>
      <c r="F636" s="1618"/>
      <c r="G636" s="1618"/>
      <c r="H636" s="1619">
        <f t="shared" si="7"/>
        <v>0</v>
      </c>
      <c r="I636" s="1249">
        <f t="shared" si="8"/>
        <v>619550</v>
      </c>
      <c r="J636" s="1249">
        <f>みずほ!J636</f>
        <v>642170</v>
      </c>
      <c r="K636" s="1249">
        <f>UFJ!I636</f>
        <v>0</v>
      </c>
      <c r="L636" s="1249">
        <f>paypay!H636</f>
        <v>9</v>
      </c>
      <c r="M636" s="1249">
        <f>楽天!J636</f>
        <v>20873</v>
      </c>
      <c r="N636" s="1620">
        <f t="shared" si="6"/>
        <v>1282602</v>
      </c>
    </row>
    <row r="637" spans="2:14" ht="14">
      <c r="B637" s="1244">
        <v>46381</v>
      </c>
      <c r="C637" s="1248"/>
      <c r="D637" s="1248"/>
      <c r="E637" s="1618"/>
      <c r="F637" s="1618"/>
      <c r="G637" s="1618"/>
      <c r="H637" s="1619">
        <f t="shared" si="7"/>
        <v>0</v>
      </c>
      <c r="I637" s="1249">
        <f t="shared" si="8"/>
        <v>619550</v>
      </c>
      <c r="J637" s="1249">
        <f>みずほ!J637</f>
        <v>642170</v>
      </c>
      <c r="K637" s="1249">
        <f>UFJ!I637</f>
        <v>0</v>
      </c>
      <c r="L637" s="1249">
        <f>paypay!H637</f>
        <v>9</v>
      </c>
      <c r="M637" s="1249">
        <f>楽天!J637</f>
        <v>20873</v>
      </c>
      <c r="N637" s="1620">
        <f t="shared" si="6"/>
        <v>1282602</v>
      </c>
    </row>
    <row r="638" spans="2:14" ht="14">
      <c r="B638" s="1244">
        <v>46382</v>
      </c>
      <c r="C638" s="1248"/>
      <c r="D638" s="1248"/>
      <c r="E638" s="1618"/>
      <c r="F638" s="1618"/>
      <c r="G638" s="1618"/>
      <c r="H638" s="1619">
        <f t="shared" si="7"/>
        <v>0</v>
      </c>
      <c r="I638" s="1249">
        <f t="shared" si="8"/>
        <v>619550</v>
      </c>
      <c r="J638" s="1249">
        <f>みずほ!J638</f>
        <v>632170</v>
      </c>
      <c r="K638" s="1249">
        <f>UFJ!I638</f>
        <v>0</v>
      </c>
      <c r="L638" s="1249">
        <f>paypay!H638</f>
        <v>9</v>
      </c>
      <c r="M638" s="1249">
        <f>楽天!J638</f>
        <v>20873</v>
      </c>
      <c r="N638" s="1620">
        <f t="shared" si="6"/>
        <v>1272602</v>
      </c>
    </row>
    <row r="639" spans="2:14" ht="14">
      <c r="B639" s="1244">
        <v>46383</v>
      </c>
      <c r="C639" s="1248"/>
      <c r="D639" s="1646">
        <v>-200000</v>
      </c>
      <c r="E639" s="1618"/>
      <c r="F639" s="1618"/>
      <c r="G639" s="1618"/>
      <c r="H639" s="1619">
        <f t="shared" si="7"/>
        <v>-200000</v>
      </c>
      <c r="I639" s="1249">
        <f t="shared" si="8"/>
        <v>419550</v>
      </c>
      <c r="J639" s="1249">
        <f>みずほ!J639</f>
        <v>502183</v>
      </c>
      <c r="K639" s="1249">
        <f>UFJ!I639</f>
        <v>0</v>
      </c>
      <c r="L639" s="1249">
        <f>paypay!H639</f>
        <v>9</v>
      </c>
      <c r="M639" s="1249">
        <f>楽天!J639</f>
        <v>20873</v>
      </c>
      <c r="N639" s="1620">
        <f t="shared" si="6"/>
        <v>942615</v>
      </c>
    </row>
    <row r="640" spans="2:14" ht="14">
      <c r="B640" s="1244">
        <v>46384</v>
      </c>
      <c r="C640" s="1248"/>
      <c r="D640" s="1248"/>
      <c r="E640" s="1618"/>
      <c r="F640" s="1618"/>
      <c r="G640" s="1618"/>
      <c r="H640" s="1619">
        <f t="shared" si="7"/>
        <v>0</v>
      </c>
      <c r="I640" s="1249">
        <f t="shared" si="8"/>
        <v>419550</v>
      </c>
      <c r="J640" s="1249">
        <f>みずほ!J640</f>
        <v>502183</v>
      </c>
      <c r="K640" s="1249">
        <f>UFJ!I640</f>
        <v>0</v>
      </c>
      <c r="L640" s="1249">
        <f>paypay!H640</f>
        <v>9</v>
      </c>
      <c r="M640" s="1249">
        <f>楽天!J640</f>
        <v>20873</v>
      </c>
      <c r="N640" s="1620">
        <f t="shared" si="6"/>
        <v>942615</v>
      </c>
    </row>
    <row r="641" spans="2:14" ht="14">
      <c r="B641" s="1244">
        <v>46385</v>
      </c>
      <c r="C641" s="1248"/>
      <c r="D641" s="1248"/>
      <c r="E641" s="1618"/>
      <c r="F641" s="1618"/>
      <c r="G641" s="1618"/>
      <c r="H641" s="1619">
        <f t="shared" si="7"/>
        <v>0</v>
      </c>
      <c r="I641" s="1249">
        <f t="shared" si="8"/>
        <v>419550</v>
      </c>
      <c r="J641" s="1249">
        <f>みずほ!J641</f>
        <v>502183</v>
      </c>
      <c r="K641" s="1249">
        <f>UFJ!I641</f>
        <v>0</v>
      </c>
      <c r="L641" s="1249">
        <f>paypay!H641</f>
        <v>9</v>
      </c>
      <c r="M641" s="1249">
        <f>楽天!J641</f>
        <v>20873</v>
      </c>
      <c r="N641" s="1620">
        <f t="shared" si="6"/>
        <v>942615</v>
      </c>
    </row>
    <row r="642" spans="2:14" ht="14">
      <c r="B642" s="1244">
        <v>46386</v>
      </c>
      <c r="C642" s="1248"/>
      <c r="D642" s="1248"/>
      <c r="E642" s="1618"/>
      <c r="F642" s="1618"/>
      <c r="G642" s="1618"/>
      <c r="H642" s="1619">
        <f t="shared" si="7"/>
        <v>0</v>
      </c>
      <c r="I642" s="1249">
        <f t="shared" si="8"/>
        <v>419550</v>
      </c>
      <c r="J642" s="1249">
        <f>みずほ!J642</f>
        <v>502183</v>
      </c>
      <c r="K642" s="1249">
        <f>UFJ!I642</f>
        <v>0</v>
      </c>
      <c r="L642" s="1249">
        <f>paypay!H642</f>
        <v>9</v>
      </c>
      <c r="M642" s="1249">
        <f>楽天!J642</f>
        <v>20873</v>
      </c>
      <c r="N642" s="1620">
        <f t="shared" si="6"/>
        <v>942615</v>
      </c>
    </row>
    <row r="643" spans="2:14" ht="14">
      <c r="B643" s="1259">
        <v>46387</v>
      </c>
      <c r="C643" s="1263"/>
      <c r="D643" s="1263"/>
      <c r="E643" s="1622"/>
      <c r="F643" s="1622"/>
      <c r="G643" s="1622"/>
      <c r="H643" s="1623">
        <f t="shared" si="7"/>
        <v>0</v>
      </c>
      <c r="I643" s="1264">
        <f t="shared" si="8"/>
        <v>419550</v>
      </c>
      <c r="J643" s="1264">
        <f>みずほ!J643</f>
        <v>502183</v>
      </c>
      <c r="K643" s="1264">
        <f>UFJ!I643</f>
        <v>0</v>
      </c>
      <c r="L643" s="1264">
        <f>paypay!H643</f>
        <v>9</v>
      </c>
      <c r="M643" s="1264">
        <f>楽天!J643</f>
        <v>20873</v>
      </c>
      <c r="N643" s="1624">
        <f t="shared" si="6"/>
        <v>942615</v>
      </c>
    </row>
    <row r="644" spans="2:14" ht="14">
      <c r="B644" s="1244">
        <v>46388</v>
      </c>
      <c r="C644" s="1248"/>
      <c r="D644" s="1248"/>
      <c r="E644" s="1618"/>
      <c r="F644" s="1618"/>
      <c r="G644" s="1618"/>
      <c r="H644" s="1619">
        <f t="shared" si="7"/>
        <v>0</v>
      </c>
      <c r="I644" s="1249">
        <f t="shared" si="8"/>
        <v>419550</v>
      </c>
      <c r="J644" s="1249">
        <f>みずほ!J644</f>
        <v>502183</v>
      </c>
      <c r="K644" s="1249">
        <f>UFJ!I644</f>
        <v>0</v>
      </c>
      <c r="L644" s="1249">
        <f>paypay!H644</f>
        <v>9</v>
      </c>
      <c r="M644" s="1249">
        <f>楽天!J644</f>
        <v>20873</v>
      </c>
      <c r="N644" s="1620">
        <f t="shared" si="6"/>
        <v>942615</v>
      </c>
    </row>
    <row r="645" spans="2:14" ht="14">
      <c r="B645" s="1244">
        <v>46389</v>
      </c>
      <c r="C645" s="1248"/>
      <c r="D645" s="1248"/>
      <c r="E645" s="1618"/>
      <c r="F645" s="1618"/>
      <c r="G645" s="1618"/>
      <c r="H645" s="1619">
        <f t="shared" si="7"/>
        <v>0</v>
      </c>
      <c r="I645" s="1249">
        <f t="shared" si="8"/>
        <v>419550</v>
      </c>
      <c r="J645" s="1249">
        <f>みずほ!J645</f>
        <v>502183</v>
      </c>
      <c r="K645" s="1249">
        <f>UFJ!I645</f>
        <v>0</v>
      </c>
      <c r="L645" s="1249">
        <f>paypay!H645</f>
        <v>9</v>
      </c>
      <c r="M645" s="1249">
        <f>楽天!J645</f>
        <v>20873</v>
      </c>
      <c r="N645" s="1620">
        <f t="shared" si="6"/>
        <v>942615</v>
      </c>
    </row>
    <row r="646" spans="2:14" ht="14">
      <c r="B646" s="1244">
        <v>46390</v>
      </c>
      <c r="C646" s="1248"/>
      <c r="D646" s="1248"/>
      <c r="E646" s="1618"/>
      <c r="F646" s="1618"/>
      <c r="G646" s="1618"/>
      <c r="H646" s="1619">
        <f t="shared" si="7"/>
        <v>0</v>
      </c>
      <c r="I646" s="1249">
        <f t="shared" si="8"/>
        <v>419550</v>
      </c>
      <c r="J646" s="1249">
        <f>みずほ!J646</f>
        <v>502183</v>
      </c>
      <c r="K646" s="1249">
        <f>UFJ!I646</f>
        <v>0</v>
      </c>
      <c r="L646" s="1249">
        <f>paypay!H646</f>
        <v>9</v>
      </c>
      <c r="M646" s="1249">
        <f>楽天!J646</f>
        <v>20873</v>
      </c>
      <c r="N646" s="1620">
        <f t="shared" si="6"/>
        <v>942615</v>
      </c>
    </row>
    <row r="647" spans="2:14" ht="14">
      <c r="B647" s="1244">
        <v>46391</v>
      </c>
      <c r="C647" s="1248"/>
      <c r="D647" s="1248"/>
      <c r="E647" s="1618"/>
      <c r="F647" s="1618"/>
      <c r="G647" s="1618"/>
      <c r="H647" s="1619">
        <f t="shared" si="7"/>
        <v>0</v>
      </c>
      <c r="I647" s="1249">
        <f t="shared" si="8"/>
        <v>419550</v>
      </c>
      <c r="J647" s="1249">
        <f>みずほ!J647</f>
        <v>502183</v>
      </c>
      <c r="K647" s="1249">
        <f>UFJ!I647</f>
        <v>0</v>
      </c>
      <c r="L647" s="1249">
        <f>paypay!H647</f>
        <v>9</v>
      </c>
      <c r="M647" s="1249">
        <f>楽天!J647</f>
        <v>20873</v>
      </c>
      <c r="N647" s="1620">
        <f t="shared" si="6"/>
        <v>942615</v>
      </c>
    </row>
    <row r="648" spans="2:14" ht="14">
      <c r="B648" s="1244">
        <v>46392</v>
      </c>
      <c r="C648" s="1248"/>
      <c r="D648" s="1248"/>
      <c r="E648" s="1618"/>
      <c r="F648" s="1618"/>
      <c r="G648" s="1618"/>
      <c r="H648" s="1619">
        <f t="shared" si="7"/>
        <v>0</v>
      </c>
      <c r="I648" s="1249">
        <f t="shared" si="8"/>
        <v>419550</v>
      </c>
      <c r="J648" s="1249">
        <f>みずほ!J648</f>
        <v>502183</v>
      </c>
      <c r="K648" s="1249">
        <f>UFJ!I648</f>
        <v>0</v>
      </c>
      <c r="L648" s="1249">
        <f>paypay!H648</f>
        <v>9</v>
      </c>
      <c r="M648" s="1249">
        <f>楽天!J648</f>
        <v>20873</v>
      </c>
      <c r="N648" s="1620">
        <f t="shared" si="6"/>
        <v>942615</v>
      </c>
    </row>
    <row r="649" spans="2:14" ht="14">
      <c r="B649" s="1244">
        <v>46393</v>
      </c>
      <c r="C649" s="1248"/>
      <c r="D649" s="1248"/>
      <c r="E649" s="1618"/>
      <c r="F649" s="1618"/>
      <c r="G649" s="1618"/>
      <c r="H649" s="1619">
        <f t="shared" si="7"/>
        <v>0</v>
      </c>
      <c r="I649" s="1249">
        <f t="shared" si="8"/>
        <v>419550</v>
      </c>
      <c r="J649" s="1249">
        <f>みずほ!J649</f>
        <v>502183</v>
      </c>
      <c r="K649" s="1249">
        <f>UFJ!I649</f>
        <v>0</v>
      </c>
      <c r="L649" s="1249">
        <f>paypay!H649</f>
        <v>9</v>
      </c>
      <c r="M649" s="1249">
        <f>楽天!J649</f>
        <v>20873</v>
      </c>
      <c r="N649" s="1620">
        <f t="shared" si="6"/>
        <v>942615</v>
      </c>
    </row>
    <row r="650" spans="2:14" ht="14">
      <c r="B650" s="1244">
        <v>46394</v>
      </c>
      <c r="C650" s="1248"/>
      <c r="D650" s="1248"/>
      <c r="E650" s="1618"/>
      <c r="F650" s="1618"/>
      <c r="G650" s="1618"/>
      <c r="H650" s="1619">
        <f t="shared" si="7"/>
        <v>0</v>
      </c>
      <c r="I650" s="1249">
        <f t="shared" si="8"/>
        <v>419550</v>
      </c>
      <c r="J650" s="1249">
        <f>みずほ!J650</f>
        <v>502183</v>
      </c>
      <c r="K650" s="1249">
        <f>UFJ!I650</f>
        <v>0</v>
      </c>
      <c r="L650" s="1249">
        <f>paypay!H650</f>
        <v>9</v>
      </c>
      <c r="M650" s="1249">
        <f>楽天!J650</f>
        <v>20873</v>
      </c>
      <c r="N650" s="1620">
        <f t="shared" si="6"/>
        <v>942615</v>
      </c>
    </row>
    <row r="651" spans="2:14" ht="14">
      <c r="B651" s="1244">
        <v>46395</v>
      </c>
      <c r="C651" s="1248"/>
      <c r="D651" s="1248"/>
      <c r="E651" s="1618"/>
      <c r="F651" s="1618"/>
      <c r="G651" s="1618"/>
      <c r="H651" s="1619">
        <f t="shared" si="7"/>
        <v>0</v>
      </c>
      <c r="I651" s="1249">
        <f t="shared" si="8"/>
        <v>419550</v>
      </c>
      <c r="J651" s="1249">
        <f>みずほ!J651</f>
        <v>502183</v>
      </c>
      <c r="K651" s="1249">
        <f>UFJ!I651</f>
        <v>0</v>
      </c>
      <c r="L651" s="1249">
        <f>paypay!H651</f>
        <v>9</v>
      </c>
      <c r="M651" s="1249">
        <f>楽天!J651</f>
        <v>20873</v>
      </c>
      <c r="N651" s="1620">
        <f t="shared" si="6"/>
        <v>942615</v>
      </c>
    </row>
    <row r="652" spans="2:14" ht="14">
      <c r="B652" s="1244">
        <v>46396</v>
      </c>
      <c r="C652" s="1248"/>
      <c r="D652" s="1248"/>
      <c r="E652" s="1618"/>
      <c r="F652" s="1618"/>
      <c r="G652" s="1618"/>
      <c r="H652" s="1619">
        <f t="shared" si="7"/>
        <v>0</v>
      </c>
      <c r="I652" s="1249">
        <f t="shared" si="8"/>
        <v>419550</v>
      </c>
      <c r="J652" s="1249">
        <f>みずほ!J652</f>
        <v>502183</v>
      </c>
      <c r="K652" s="1249">
        <f>UFJ!I652</f>
        <v>0</v>
      </c>
      <c r="L652" s="1249">
        <f>paypay!H652</f>
        <v>9</v>
      </c>
      <c r="M652" s="1249">
        <f>楽天!J652</f>
        <v>20873</v>
      </c>
      <c r="N652" s="1620">
        <f t="shared" si="6"/>
        <v>942615</v>
      </c>
    </row>
    <row r="653" spans="2:14" ht="14">
      <c r="B653" s="1244">
        <v>46397</v>
      </c>
      <c r="C653" s="1248"/>
      <c r="D653" s="1248"/>
      <c r="E653" s="1618"/>
      <c r="F653" s="1618"/>
      <c r="G653" s="1618"/>
      <c r="H653" s="1619">
        <f t="shared" si="7"/>
        <v>0</v>
      </c>
      <c r="I653" s="1249">
        <f t="shared" si="8"/>
        <v>419550</v>
      </c>
      <c r="J653" s="1249">
        <f>みずほ!J653</f>
        <v>502183</v>
      </c>
      <c r="K653" s="1249">
        <f>UFJ!I653</f>
        <v>0</v>
      </c>
      <c r="L653" s="1249">
        <f>paypay!H653</f>
        <v>9</v>
      </c>
      <c r="M653" s="1249">
        <f>楽天!J653</f>
        <v>20873</v>
      </c>
      <c r="N653" s="1620">
        <f t="shared" si="6"/>
        <v>942615</v>
      </c>
    </row>
    <row r="654" spans="2:14" ht="14">
      <c r="B654" s="1244">
        <v>46398</v>
      </c>
      <c r="C654" s="1248"/>
      <c r="D654" s="1248"/>
      <c r="E654" s="1618"/>
      <c r="F654" s="1618"/>
      <c r="G654" s="1618"/>
      <c r="H654" s="1619">
        <f t="shared" si="7"/>
        <v>0</v>
      </c>
      <c r="I654" s="1249">
        <f t="shared" si="8"/>
        <v>419550</v>
      </c>
      <c r="J654" s="1249">
        <f>みずほ!J654</f>
        <v>502183</v>
      </c>
      <c r="K654" s="1249">
        <f>UFJ!I654</f>
        <v>0</v>
      </c>
      <c r="L654" s="1249">
        <f>paypay!H654</f>
        <v>9</v>
      </c>
      <c r="M654" s="1249">
        <f>楽天!J654</f>
        <v>20873</v>
      </c>
      <c r="N654" s="1620">
        <f t="shared" si="6"/>
        <v>942615</v>
      </c>
    </row>
    <row r="655" spans="2:14" ht="14">
      <c r="B655" s="1244">
        <v>46399</v>
      </c>
      <c r="C655" s="1248"/>
      <c r="D655" s="1248"/>
      <c r="E655" s="1618"/>
      <c r="F655" s="1618"/>
      <c r="G655" s="1618"/>
      <c r="H655" s="1619">
        <f t="shared" si="7"/>
        <v>0</v>
      </c>
      <c r="I655" s="1249">
        <f t="shared" si="8"/>
        <v>419550</v>
      </c>
      <c r="J655" s="1249">
        <f>みずほ!J655</f>
        <v>502183</v>
      </c>
      <c r="K655" s="1249">
        <f>UFJ!I655</f>
        <v>0</v>
      </c>
      <c r="L655" s="1249">
        <f>paypay!H655</f>
        <v>9</v>
      </c>
      <c r="M655" s="1249">
        <f>楽天!J655</f>
        <v>20873</v>
      </c>
      <c r="N655" s="1620">
        <f t="shared" si="6"/>
        <v>942615</v>
      </c>
    </row>
    <row r="656" spans="2:14" ht="14">
      <c r="B656" s="1244">
        <v>46400</v>
      </c>
      <c r="C656" s="1248"/>
      <c r="D656" s="1248"/>
      <c r="E656" s="1618"/>
      <c r="F656" s="1618"/>
      <c r="G656" s="1618"/>
      <c r="H656" s="1619">
        <f t="shared" si="7"/>
        <v>0</v>
      </c>
      <c r="I656" s="1249">
        <f t="shared" si="8"/>
        <v>419550</v>
      </c>
      <c r="J656" s="1249">
        <f>みずほ!J656</f>
        <v>502183</v>
      </c>
      <c r="K656" s="1249">
        <f>UFJ!I656</f>
        <v>0</v>
      </c>
      <c r="L656" s="1249">
        <f>paypay!H656</f>
        <v>9</v>
      </c>
      <c r="M656" s="1249">
        <f>楽天!J656</f>
        <v>20873</v>
      </c>
      <c r="N656" s="1620">
        <f t="shared" si="6"/>
        <v>942615</v>
      </c>
    </row>
    <row r="657" spans="2:14" ht="14">
      <c r="B657" s="1244">
        <v>46401</v>
      </c>
      <c r="C657" s="1248"/>
      <c r="D657" s="1248"/>
      <c r="E657" s="1618"/>
      <c r="F657" s="1618"/>
      <c r="G657" s="1618"/>
      <c r="H657" s="1619">
        <f t="shared" si="7"/>
        <v>0</v>
      </c>
      <c r="I657" s="1249">
        <f t="shared" si="8"/>
        <v>419550</v>
      </c>
      <c r="J657" s="1249">
        <f>みずほ!J657</f>
        <v>502183</v>
      </c>
      <c r="K657" s="1249">
        <f>UFJ!I657</f>
        <v>0</v>
      </c>
      <c r="L657" s="1249">
        <f>paypay!H657</f>
        <v>9</v>
      </c>
      <c r="M657" s="1249">
        <f>楽天!J657</f>
        <v>20873</v>
      </c>
      <c r="N657" s="1620">
        <f t="shared" si="6"/>
        <v>942615</v>
      </c>
    </row>
    <row r="658" spans="2:14" ht="14">
      <c r="B658" s="1244">
        <v>46402</v>
      </c>
      <c r="C658" s="1248"/>
      <c r="D658" s="1248"/>
      <c r="E658" s="1618"/>
      <c r="F658" s="1618"/>
      <c r="G658" s="1626">
        <v>300000</v>
      </c>
      <c r="H658" s="1619">
        <f t="shared" si="7"/>
        <v>300000</v>
      </c>
      <c r="I658" s="1249">
        <f t="shared" si="8"/>
        <v>719550</v>
      </c>
      <c r="J658" s="1249">
        <f>みずほ!J658</f>
        <v>662073</v>
      </c>
      <c r="K658" s="1249">
        <f>UFJ!I658</f>
        <v>0</v>
      </c>
      <c r="L658" s="1249">
        <f>paypay!H658</f>
        <v>9</v>
      </c>
      <c r="M658" s="1249">
        <f>楽天!J658</f>
        <v>20873</v>
      </c>
      <c r="N658" s="1620">
        <f t="shared" si="6"/>
        <v>1402505</v>
      </c>
    </row>
    <row r="659" spans="2:14" ht="14">
      <c r="B659" s="1244">
        <v>46403</v>
      </c>
      <c r="C659" s="1248"/>
      <c r="D659" s="1248"/>
      <c r="E659" s="1618"/>
      <c r="F659" s="1618"/>
      <c r="G659" s="1618"/>
      <c r="H659" s="1619">
        <f t="shared" si="7"/>
        <v>0</v>
      </c>
      <c r="I659" s="1249">
        <f t="shared" si="8"/>
        <v>719550</v>
      </c>
      <c r="J659" s="1249">
        <f>みずほ!J659</f>
        <v>662073</v>
      </c>
      <c r="K659" s="1249">
        <f>UFJ!I659</f>
        <v>0</v>
      </c>
      <c r="L659" s="1249">
        <f>paypay!H659</f>
        <v>9</v>
      </c>
      <c r="M659" s="1249">
        <f>楽天!J659</f>
        <v>20873</v>
      </c>
      <c r="N659" s="1620">
        <f t="shared" si="6"/>
        <v>1402505</v>
      </c>
    </row>
    <row r="660" spans="2:14" ht="14">
      <c r="B660" s="1244">
        <v>46404</v>
      </c>
      <c r="C660" s="1248"/>
      <c r="D660" s="1248"/>
      <c r="E660" s="1618"/>
      <c r="F660" s="1618"/>
      <c r="G660" s="1618"/>
      <c r="H660" s="1619">
        <f t="shared" si="7"/>
        <v>0</v>
      </c>
      <c r="I660" s="1249">
        <f t="shared" si="8"/>
        <v>719550</v>
      </c>
      <c r="J660" s="1249">
        <f>みずほ!J660</f>
        <v>662073</v>
      </c>
      <c r="K660" s="1249">
        <f>UFJ!I660</f>
        <v>0</v>
      </c>
      <c r="L660" s="1249">
        <f>paypay!H660</f>
        <v>9</v>
      </c>
      <c r="M660" s="1249">
        <f>楽天!J660</f>
        <v>20873</v>
      </c>
      <c r="N660" s="1620">
        <f t="shared" si="6"/>
        <v>1402505</v>
      </c>
    </row>
    <row r="661" spans="2:14" ht="14">
      <c r="B661" s="1244">
        <v>46405</v>
      </c>
      <c r="C661" s="1248"/>
      <c r="D661" s="1248"/>
      <c r="E661" s="1618"/>
      <c r="F661" s="1618"/>
      <c r="G661" s="1618"/>
      <c r="H661" s="1619">
        <f t="shared" si="7"/>
        <v>0</v>
      </c>
      <c r="I661" s="1249">
        <f t="shared" si="8"/>
        <v>719550</v>
      </c>
      <c r="J661" s="1249">
        <f>みずほ!J661</f>
        <v>662073</v>
      </c>
      <c r="K661" s="1249">
        <f>UFJ!I661</f>
        <v>0</v>
      </c>
      <c r="L661" s="1249">
        <f>paypay!H661</f>
        <v>9</v>
      </c>
      <c r="M661" s="1249">
        <f>楽天!J661</f>
        <v>20873</v>
      </c>
      <c r="N661" s="1620">
        <f t="shared" si="6"/>
        <v>1402505</v>
      </c>
    </row>
    <row r="662" spans="2:14" ht="14">
      <c r="B662" s="1244">
        <v>46406</v>
      </c>
      <c r="C662" s="1248"/>
      <c r="D662" s="1248"/>
      <c r="E662" s="1618"/>
      <c r="F662" s="1618"/>
      <c r="G662" s="1618"/>
      <c r="H662" s="1619">
        <f t="shared" si="7"/>
        <v>0</v>
      </c>
      <c r="I662" s="1249">
        <f t="shared" si="8"/>
        <v>719550</v>
      </c>
      <c r="J662" s="1249">
        <f>みずほ!J662</f>
        <v>662073</v>
      </c>
      <c r="K662" s="1249">
        <f>UFJ!I662</f>
        <v>0</v>
      </c>
      <c r="L662" s="1249">
        <f>paypay!H662</f>
        <v>9</v>
      </c>
      <c r="M662" s="1249">
        <f>楽天!J662</f>
        <v>20873</v>
      </c>
      <c r="N662" s="1620">
        <f t="shared" si="6"/>
        <v>1402505</v>
      </c>
    </row>
    <row r="663" spans="2:14" ht="14">
      <c r="B663" s="1244">
        <v>46407</v>
      </c>
      <c r="C663" s="1248"/>
      <c r="D663" s="1248"/>
      <c r="E663" s="1618"/>
      <c r="F663" s="1618"/>
      <c r="G663" s="1618"/>
      <c r="H663" s="1619">
        <f t="shared" si="7"/>
        <v>0</v>
      </c>
      <c r="I663" s="1249">
        <f t="shared" si="8"/>
        <v>719550</v>
      </c>
      <c r="J663" s="1249">
        <f>みずほ!J663</f>
        <v>662073</v>
      </c>
      <c r="K663" s="1249">
        <f>UFJ!I663</f>
        <v>0</v>
      </c>
      <c r="L663" s="1249">
        <f>paypay!H663</f>
        <v>9</v>
      </c>
      <c r="M663" s="1249">
        <f>楽天!J663</f>
        <v>20873</v>
      </c>
      <c r="N663" s="1620">
        <f t="shared" si="6"/>
        <v>1402505</v>
      </c>
    </row>
    <row r="664" spans="2:14" ht="14">
      <c r="B664" s="1244">
        <v>46408</v>
      </c>
      <c r="C664" s="1248"/>
      <c r="D664" s="1248"/>
      <c r="E664" s="1618"/>
      <c r="F664" s="1618"/>
      <c r="G664" s="1618"/>
      <c r="H664" s="1619">
        <f t="shared" si="7"/>
        <v>0</v>
      </c>
      <c r="I664" s="1249">
        <f t="shared" si="8"/>
        <v>719550</v>
      </c>
      <c r="J664" s="1249">
        <f>みずほ!J664</f>
        <v>662073</v>
      </c>
      <c r="K664" s="1249">
        <f>UFJ!I664</f>
        <v>0</v>
      </c>
      <c r="L664" s="1249">
        <f>paypay!H664</f>
        <v>9</v>
      </c>
      <c r="M664" s="1249">
        <f>楽天!J664</f>
        <v>20873</v>
      </c>
      <c r="N664" s="1620">
        <f t="shared" si="6"/>
        <v>1402505</v>
      </c>
    </row>
    <row r="665" spans="2:14" ht="14">
      <c r="B665" s="1244">
        <v>46409</v>
      </c>
      <c r="C665" s="1248"/>
      <c r="D665" s="1248"/>
      <c r="E665" s="1618"/>
      <c r="F665" s="1618"/>
      <c r="G665" s="1618"/>
      <c r="H665" s="1619">
        <f t="shared" si="7"/>
        <v>0</v>
      </c>
      <c r="I665" s="1249">
        <f t="shared" si="8"/>
        <v>719550</v>
      </c>
      <c r="J665" s="1249">
        <f>みずほ!J665</f>
        <v>662073</v>
      </c>
      <c r="K665" s="1249">
        <f>UFJ!I665</f>
        <v>0</v>
      </c>
      <c r="L665" s="1249">
        <f>paypay!H665</f>
        <v>9</v>
      </c>
      <c r="M665" s="1249">
        <f>楽天!J665</f>
        <v>20873</v>
      </c>
      <c r="N665" s="1620">
        <f t="shared" si="6"/>
        <v>1402505</v>
      </c>
    </row>
    <row r="666" spans="2:14" ht="14">
      <c r="B666" s="1244">
        <v>46410</v>
      </c>
      <c r="C666" s="1248"/>
      <c r="D666" s="1248"/>
      <c r="E666" s="1618"/>
      <c r="F666" s="1618"/>
      <c r="G666" s="1618"/>
      <c r="H666" s="1619">
        <f t="shared" si="7"/>
        <v>0</v>
      </c>
      <c r="I666" s="1249">
        <f t="shared" si="8"/>
        <v>719550</v>
      </c>
      <c r="J666" s="1249">
        <f>みずほ!J666</f>
        <v>662073</v>
      </c>
      <c r="K666" s="1249">
        <f>UFJ!I666</f>
        <v>0</v>
      </c>
      <c r="L666" s="1249">
        <f>paypay!H666</f>
        <v>9</v>
      </c>
      <c r="M666" s="1249">
        <f>楽天!J666</f>
        <v>20873</v>
      </c>
      <c r="N666" s="1620">
        <f t="shared" si="6"/>
        <v>1402505</v>
      </c>
    </row>
    <row r="667" spans="2:14" ht="14">
      <c r="B667" s="1244">
        <v>46411</v>
      </c>
      <c r="C667" s="1248"/>
      <c r="D667" s="1248"/>
      <c r="E667" s="1618"/>
      <c r="F667" s="1618"/>
      <c r="G667" s="1618"/>
      <c r="H667" s="1619">
        <f t="shared" si="7"/>
        <v>0</v>
      </c>
      <c r="I667" s="1249">
        <f t="shared" si="8"/>
        <v>719550</v>
      </c>
      <c r="J667" s="1249">
        <f>みずほ!J667</f>
        <v>662073</v>
      </c>
      <c r="K667" s="1249">
        <f>UFJ!I667</f>
        <v>0</v>
      </c>
      <c r="L667" s="1249">
        <f>paypay!H667</f>
        <v>9</v>
      </c>
      <c r="M667" s="1249">
        <f>楽天!J667</f>
        <v>20873</v>
      </c>
      <c r="N667" s="1620">
        <f t="shared" si="6"/>
        <v>1402505</v>
      </c>
    </row>
    <row r="668" spans="2:14" ht="14">
      <c r="B668" s="1244">
        <v>46412</v>
      </c>
      <c r="C668" s="1248"/>
      <c r="D668" s="1248"/>
      <c r="E668" s="1618"/>
      <c r="F668" s="1618"/>
      <c r="G668" s="1618"/>
      <c r="H668" s="1619">
        <f t="shared" si="7"/>
        <v>0</v>
      </c>
      <c r="I668" s="1249">
        <f t="shared" si="8"/>
        <v>719550</v>
      </c>
      <c r="J668" s="1249">
        <f>みずほ!J668</f>
        <v>662073</v>
      </c>
      <c r="K668" s="1249">
        <f>UFJ!I668</f>
        <v>0</v>
      </c>
      <c r="L668" s="1249">
        <f>paypay!H668</f>
        <v>9</v>
      </c>
      <c r="M668" s="1249">
        <f>楽天!J668</f>
        <v>20873</v>
      </c>
      <c r="N668" s="1620">
        <f t="shared" si="6"/>
        <v>1402505</v>
      </c>
    </row>
    <row r="669" spans="2:14" ht="14">
      <c r="B669" s="1244">
        <v>46413</v>
      </c>
      <c r="C669" s="1248"/>
      <c r="D669" s="1248"/>
      <c r="E669" s="1618"/>
      <c r="F669" s="1618"/>
      <c r="G669" s="1618"/>
      <c r="H669" s="1619">
        <f t="shared" si="7"/>
        <v>0</v>
      </c>
      <c r="I669" s="1249">
        <f t="shared" si="8"/>
        <v>719550</v>
      </c>
      <c r="J669" s="1249">
        <f>みずほ!J669</f>
        <v>652073</v>
      </c>
      <c r="K669" s="1249">
        <f>UFJ!I669</f>
        <v>0</v>
      </c>
      <c r="L669" s="1249">
        <f>paypay!H669</f>
        <v>9</v>
      </c>
      <c r="M669" s="1249">
        <f>楽天!J669</f>
        <v>20873</v>
      </c>
      <c r="N669" s="1620">
        <f t="shared" si="6"/>
        <v>1392505</v>
      </c>
    </row>
    <row r="670" spans="2:14" ht="14">
      <c r="B670" s="1244">
        <v>46414</v>
      </c>
      <c r="C670" s="1248"/>
      <c r="D670" s="1646">
        <v>-200000</v>
      </c>
      <c r="E670" s="1618"/>
      <c r="F670" s="1618"/>
      <c r="G670" s="1618"/>
      <c r="H670" s="1619">
        <f t="shared" si="7"/>
        <v>-200000</v>
      </c>
      <c r="I670" s="1249">
        <f t="shared" si="8"/>
        <v>519550</v>
      </c>
      <c r="J670" s="1249">
        <f>みずほ!J670</f>
        <v>522086</v>
      </c>
      <c r="K670" s="1249">
        <f>UFJ!I670</f>
        <v>0</v>
      </c>
      <c r="L670" s="1249">
        <f>paypay!H670</f>
        <v>9</v>
      </c>
      <c r="M670" s="1249">
        <f>楽天!J670</f>
        <v>20873</v>
      </c>
      <c r="N670" s="1620">
        <f t="shared" si="6"/>
        <v>1062518</v>
      </c>
    </row>
    <row r="671" spans="2:14" ht="14">
      <c r="B671" s="1244">
        <v>46415</v>
      </c>
      <c r="C671" s="1248"/>
      <c r="D671" s="1248"/>
      <c r="E671" s="1618"/>
      <c r="F671" s="1618"/>
      <c r="G671" s="1618"/>
      <c r="H671" s="1619">
        <f t="shared" si="7"/>
        <v>0</v>
      </c>
      <c r="I671" s="1249">
        <f t="shared" si="8"/>
        <v>519550</v>
      </c>
      <c r="J671" s="1249">
        <f>みずほ!J671</f>
        <v>522086</v>
      </c>
      <c r="K671" s="1249">
        <f>UFJ!I671</f>
        <v>0</v>
      </c>
      <c r="L671" s="1249">
        <f>paypay!H671</f>
        <v>9</v>
      </c>
      <c r="M671" s="1249">
        <f>楽天!J671</f>
        <v>20873</v>
      </c>
      <c r="N671" s="1620">
        <f t="shared" si="6"/>
        <v>1062518</v>
      </c>
    </row>
    <row r="672" spans="2:14" ht="14">
      <c r="B672" s="1244">
        <v>46416</v>
      </c>
      <c r="C672" s="1248"/>
      <c r="D672" s="1248"/>
      <c r="E672" s="1618"/>
      <c r="F672" s="1618"/>
      <c r="G672" s="1618"/>
      <c r="H672" s="1619">
        <f t="shared" si="7"/>
        <v>0</v>
      </c>
      <c r="I672" s="1249">
        <f t="shared" si="8"/>
        <v>519550</v>
      </c>
      <c r="J672" s="1249">
        <f>みずほ!J672</f>
        <v>522086</v>
      </c>
      <c r="K672" s="1249">
        <f>UFJ!I672</f>
        <v>0</v>
      </c>
      <c r="L672" s="1249">
        <f>paypay!H672</f>
        <v>9</v>
      </c>
      <c r="M672" s="1249">
        <f>楽天!J672</f>
        <v>20873</v>
      </c>
      <c r="N672" s="1620">
        <f t="shared" si="6"/>
        <v>1062518</v>
      </c>
    </row>
    <row r="673" spans="2:14" ht="14">
      <c r="B673" s="1244">
        <v>46417</v>
      </c>
      <c r="C673" s="1248"/>
      <c r="D673" s="1248"/>
      <c r="E673" s="1618"/>
      <c r="F673" s="1618"/>
      <c r="G673" s="1618"/>
      <c r="H673" s="1619">
        <f t="shared" si="7"/>
        <v>0</v>
      </c>
      <c r="I673" s="1249">
        <f t="shared" si="8"/>
        <v>519550</v>
      </c>
      <c r="J673" s="1249">
        <f>みずほ!J673</f>
        <v>522086</v>
      </c>
      <c r="K673" s="1249">
        <f>UFJ!I673</f>
        <v>0</v>
      </c>
      <c r="L673" s="1249">
        <f>paypay!H673</f>
        <v>9</v>
      </c>
      <c r="M673" s="1249">
        <f>楽天!J673</f>
        <v>20873</v>
      </c>
      <c r="N673" s="1620">
        <f t="shared" si="6"/>
        <v>1062518</v>
      </c>
    </row>
    <row r="674" spans="2:14" ht="14">
      <c r="B674" s="1244">
        <v>46418</v>
      </c>
      <c r="C674" s="1248"/>
      <c r="D674" s="1248"/>
      <c r="E674" s="1618"/>
      <c r="F674" s="1618"/>
      <c r="G674" s="1618"/>
      <c r="H674" s="1619">
        <f t="shared" si="7"/>
        <v>0</v>
      </c>
      <c r="I674" s="1249">
        <f t="shared" si="8"/>
        <v>519550</v>
      </c>
      <c r="J674" s="1249">
        <f>みずほ!J674</f>
        <v>522086</v>
      </c>
      <c r="K674" s="1249">
        <f>UFJ!I674</f>
        <v>0</v>
      </c>
      <c r="L674" s="1264">
        <f>paypay!H674</f>
        <v>9</v>
      </c>
      <c r="M674" s="1264">
        <f>楽天!J674</f>
        <v>20873</v>
      </c>
      <c r="N674" s="1620">
        <f t="shared" si="6"/>
        <v>1062518</v>
      </c>
    </row>
    <row r="675" spans="2:14" ht="14">
      <c r="B675" s="1630">
        <v>46419</v>
      </c>
      <c r="C675" s="1631"/>
      <c r="D675" s="1631"/>
      <c r="E675" s="1632"/>
      <c r="F675" s="1632"/>
      <c r="G675" s="1632"/>
      <c r="H675" s="1633">
        <f t="shared" si="7"/>
        <v>0</v>
      </c>
      <c r="I675" s="1625">
        <f t="shared" si="8"/>
        <v>519550</v>
      </c>
      <c r="J675" s="1625">
        <f>みずほ!J675</f>
        <v>522086</v>
      </c>
      <c r="K675" s="1625">
        <f>UFJ!I675</f>
        <v>0</v>
      </c>
      <c r="L675" s="1249">
        <f>paypay!H675</f>
        <v>9</v>
      </c>
      <c r="M675" s="1249">
        <f>楽天!J675</f>
        <v>20873</v>
      </c>
      <c r="N675" s="1627">
        <f t="shared" si="6"/>
        <v>1062518</v>
      </c>
    </row>
    <row r="676" spans="2:14" ht="14">
      <c r="B676" s="1244">
        <v>46420</v>
      </c>
      <c r="C676" s="1248"/>
      <c r="D676" s="1248"/>
      <c r="E676" s="1618"/>
      <c r="F676" s="1618"/>
      <c r="G676" s="1618"/>
      <c r="H676" s="1619">
        <f t="shared" si="7"/>
        <v>0</v>
      </c>
      <c r="I676" s="1249">
        <f t="shared" si="8"/>
        <v>519550</v>
      </c>
      <c r="J676" s="1249">
        <f>みずほ!J676</f>
        <v>522086</v>
      </c>
      <c r="K676" s="1249">
        <f>UFJ!I676</f>
        <v>0</v>
      </c>
      <c r="L676" s="1249">
        <f>paypay!H676</f>
        <v>9</v>
      </c>
      <c r="M676" s="1249">
        <f>楽天!J676</f>
        <v>20873</v>
      </c>
      <c r="N676" s="1620">
        <f t="shared" si="6"/>
        <v>1062518</v>
      </c>
    </row>
    <row r="677" spans="2:14" ht="14">
      <c r="B677" s="1244">
        <v>46421</v>
      </c>
      <c r="C677" s="1248"/>
      <c r="D677" s="1248"/>
      <c r="E677" s="1618"/>
      <c r="F677" s="1618"/>
      <c r="G677" s="1618"/>
      <c r="H677" s="1619">
        <f t="shared" si="7"/>
        <v>0</v>
      </c>
      <c r="I677" s="1249">
        <f t="shared" si="8"/>
        <v>519550</v>
      </c>
      <c r="J677" s="1249">
        <f>みずほ!J677</f>
        <v>522086</v>
      </c>
      <c r="K677" s="1249">
        <f>UFJ!I677</f>
        <v>0</v>
      </c>
      <c r="L677" s="1249">
        <f>paypay!H677</f>
        <v>9</v>
      </c>
      <c r="M677" s="1249">
        <f>楽天!J677</f>
        <v>20873</v>
      </c>
      <c r="N677" s="1620">
        <f t="shared" si="6"/>
        <v>1062518</v>
      </c>
    </row>
    <row r="678" spans="2:14" ht="14">
      <c r="B678" s="1244">
        <v>46422</v>
      </c>
      <c r="C678" s="1248"/>
      <c r="D678" s="1248"/>
      <c r="E678" s="1618"/>
      <c r="F678" s="1618"/>
      <c r="G678" s="1618"/>
      <c r="H678" s="1619">
        <f t="shared" si="7"/>
        <v>0</v>
      </c>
      <c r="I678" s="1249">
        <f t="shared" si="8"/>
        <v>519550</v>
      </c>
      <c r="J678" s="1249">
        <f>みずほ!J678</f>
        <v>522086</v>
      </c>
      <c r="K678" s="1249">
        <f>UFJ!I678</f>
        <v>0</v>
      </c>
      <c r="L678" s="1249">
        <f>paypay!H678</f>
        <v>9</v>
      </c>
      <c r="M678" s="1249">
        <f>楽天!J678</f>
        <v>20873</v>
      </c>
      <c r="N678" s="1620">
        <f t="shared" si="6"/>
        <v>1062518</v>
      </c>
    </row>
    <row r="679" spans="2:14" ht="14">
      <c r="B679" s="1244">
        <v>46423</v>
      </c>
      <c r="C679" s="1248"/>
      <c r="D679" s="1248"/>
      <c r="E679" s="1618"/>
      <c r="F679" s="1618"/>
      <c r="G679" s="1618"/>
      <c r="H679" s="1619">
        <f t="shared" si="7"/>
        <v>0</v>
      </c>
      <c r="I679" s="1249">
        <f t="shared" si="8"/>
        <v>519550</v>
      </c>
      <c r="J679" s="1249">
        <f>みずほ!J679</f>
        <v>522086</v>
      </c>
      <c r="K679" s="1249">
        <f>UFJ!I679</f>
        <v>0</v>
      </c>
      <c r="L679" s="1249">
        <f>paypay!H679</f>
        <v>9</v>
      </c>
      <c r="M679" s="1249">
        <f>楽天!J679</f>
        <v>20873</v>
      </c>
      <c r="N679" s="1620">
        <f t="shared" si="6"/>
        <v>1062518</v>
      </c>
    </row>
    <row r="680" spans="2:14" ht="14">
      <c r="B680" s="1244">
        <v>46424</v>
      </c>
      <c r="C680" s="1248"/>
      <c r="D680" s="1248"/>
      <c r="E680" s="1618"/>
      <c r="F680" s="1618"/>
      <c r="G680" s="1618"/>
      <c r="H680" s="1619">
        <f t="shared" si="7"/>
        <v>0</v>
      </c>
      <c r="I680" s="1249">
        <f t="shared" si="8"/>
        <v>519550</v>
      </c>
      <c r="J680" s="1249">
        <f>みずほ!J680</f>
        <v>522086</v>
      </c>
      <c r="K680" s="1249">
        <f>UFJ!I680</f>
        <v>0</v>
      </c>
      <c r="L680" s="1249">
        <f>paypay!H680</f>
        <v>9</v>
      </c>
      <c r="M680" s="1249">
        <f>楽天!J680</f>
        <v>20873</v>
      </c>
      <c r="N680" s="1620">
        <f t="shared" si="6"/>
        <v>1062518</v>
      </c>
    </row>
    <row r="681" spans="2:14" ht="14">
      <c r="B681" s="1244">
        <v>46425</v>
      </c>
      <c r="C681" s="1248"/>
      <c r="D681" s="1248"/>
      <c r="E681" s="1618"/>
      <c r="F681" s="1618"/>
      <c r="G681" s="1618"/>
      <c r="H681" s="1619">
        <f t="shared" si="7"/>
        <v>0</v>
      </c>
      <c r="I681" s="1249">
        <f t="shared" si="8"/>
        <v>519550</v>
      </c>
      <c r="J681" s="1249">
        <f>みずほ!J681</f>
        <v>522086</v>
      </c>
      <c r="K681" s="1249">
        <f>UFJ!I681</f>
        <v>0</v>
      </c>
      <c r="L681" s="1249">
        <f>paypay!H681</f>
        <v>9</v>
      </c>
      <c r="M681" s="1249">
        <f>楽天!J681</f>
        <v>20873</v>
      </c>
      <c r="N681" s="1620">
        <f t="shared" si="6"/>
        <v>1062518</v>
      </c>
    </row>
    <row r="682" spans="2:14" ht="14">
      <c r="B682" s="1244">
        <v>46426</v>
      </c>
      <c r="C682" s="1248"/>
      <c r="D682" s="1248"/>
      <c r="E682" s="1618"/>
      <c r="F682" s="1618"/>
      <c r="G682" s="1618"/>
      <c r="H682" s="1619">
        <f t="shared" si="7"/>
        <v>0</v>
      </c>
      <c r="I682" s="1249">
        <f t="shared" si="8"/>
        <v>519550</v>
      </c>
      <c r="J682" s="1249">
        <f>みずほ!J682</f>
        <v>522086</v>
      </c>
      <c r="K682" s="1249">
        <f>UFJ!I682</f>
        <v>0</v>
      </c>
      <c r="L682" s="1249">
        <f>paypay!H682</f>
        <v>9</v>
      </c>
      <c r="M682" s="1249">
        <f>楽天!J682</f>
        <v>20873</v>
      </c>
      <c r="N682" s="1620">
        <f t="shared" si="6"/>
        <v>1062518</v>
      </c>
    </row>
    <row r="683" spans="2:14" ht="14">
      <c r="B683" s="1244">
        <v>46427</v>
      </c>
      <c r="C683" s="1248"/>
      <c r="D683" s="1248"/>
      <c r="E683" s="1618"/>
      <c r="F683" s="1618"/>
      <c r="G683" s="1618"/>
      <c r="H683" s="1619">
        <f t="shared" si="7"/>
        <v>0</v>
      </c>
      <c r="I683" s="1249">
        <f t="shared" si="8"/>
        <v>519550</v>
      </c>
      <c r="J683" s="1249">
        <f>みずほ!J683</f>
        <v>522086</v>
      </c>
      <c r="K683" s="1249">
        <f>UFJ!I683</f>
        <v>0</v>
      </c>
      <c r="L683" s="1249">
        <f>paypay!H683</f>
        <v>9</v>
      </c>
      <c r="M683" s="1249">
        <f>楽天!J683</f>
        <v>20873</v>
      </c>
      <c r="N683" s="1620">
        <f t="shared" si="6"/>
        <v>1062518</v>
      </c>
    </row>
    <row r="684" spans="2:14" ht="14">
      <c r="B684" s="1244">
        <v>46428</v>
      </c>
      <c r="C684" s="1248"/>
      <c r="D684" s="1248"/>
      <c r="E684" s="1618"/>
      <c r="F684" s="1618"/>
      <c r="G684" s="1618"/>
      <c r="H684" s="1619">
        <f t="shared" si="7"/>
        <v>0</v>
      </c>
      <c r="I684" s="1249">
        <f t="shared" si="8"/>
        <v>519550</v>
      </c>
      <c r="J684" s="1249">
        <f>みずほ!J684</f>
        <v>522086</v>
      </c>
      <c r="K684" s="1249">
        <f>UFJ!I684</f>
        <v>0</v>
      </c>
      <c r="L684" s="1249">
        <f>paypay!H684</f>
        <v>9</v>
      </c>
      <c r="M684" s="1249">
        <f>楽天!J684</f>
        <v>20873</v>
      </c>
      <c r="N684" s="1620">
        <f t="shared" si="6"/>
        <v>1062518</v>
      </c>
    </row>
    <row r="685" spans="2:14" ht="14">
      <c r="B685" s="1244">
        <v>46429</v>
      </c>
      <c r="C685" s="1248"/>
      <c r="D685" s="1248"/>
      <c r="E685" s="1618"/>
      <c r="F685" s="1618"/>
      <c r="G685" s="1618"/>
      <c r="H685" s="1619">
        <f t="shared" si="7"/>
        <v>0</v>
      </c>
      <c r="I685" s="1249">
        <f t="shared" si="8"/>
        <v>519550</v>
      </c>
      <c r="J685" s="1249">
        <f>みずほ!J685</f>
        <v>522086</v>
      </c>
      <c r="K685" s="1249">
        <f>UFJ!I685</f>
        <v>0</v>
      </c>
      <c r="L685" s="1249">
        <f>paypay!H685</f>
        <v>9</v>
      </c>
      <c r="M685" s="1249">
        <f>楽天!J685</f>
        <v>20873</v>
      </c>
      <c r="N685" s="1620">
        <f t="shared" si="6"/>
        <v>1062518</v>
      </c>
    </row>
    <row r="686" spans="2:14" ht="14">
      <c r="B686" s="1244">
        <v>46430</v>
      </c>
      <c r="C686" s="1248"/>
      <c r="D686" s="1248"/>
      <c r="E686" s="1618"/>
      <c r="F686" s="1618"/>
      <c r="G686" s="1618"/>
      <c r="H686" s="1619">
        <f t="shared" si="7"/>
        <v>0</v>
      </c>
      <c r="I686" s="1249">
        <f t="shared" si="8"/>
        <v>519550</v>
      </c>
      <c r="J686" s="1249">
        <f>みずほ!J686</f>
        <v>522086</v>
      </c>
      <c r="K686" s="1249">
        <f>UFJ!I686</f>
        <v>0</v>
      </c>
      <c r="L686" s="1249">
        <f>paypay!H686</f>
        <v>9</v>
      </c>
      <c r="M686" s="1249">
        <f>楽天!J686</f>
        <v>20873</v>
      </c>
      <c r="N686" s="1620">
        <f t="shared" si="6"/>
        <v>1062518</v>
      </c>
    </row>
    <row r="687" spans="2:14" ht="14">
      <c r="B687" s="1244">
        <v>46431</v>
      </c>
      <c r="C687" s="1248"/>
      <c r="D687" s="1248"/>
      <c r="E687" s="1618"/>
      <c r="F687" s="1618"/>
      <c r="G687" s="1618"/>
      <c r="H687" s="1619">
        <f t="shared" si="7"/>
        <v>0</v>
      </c>
      <c r="I687" s="1249">
        <f t="shared" si="8"/>
        <v>519550</v>
      </c>
      <c r="J687" s="1249">
        <f>みずほ!J687</f>
        <v>522086</v>
      </c>
      <c r="K687" s="1249">
        <f>UFJ!I687</f>
        <v>0</v>
      </c>
      <c r="L687" s="1249">
        <f>paypay!H687</f>
        <v>9</v>
      </c>
      <c r="M687" s="1249">
        <f>楽天!J687</f>
        <v>20873</v>
      </c>
      <c r="N687" s="1620">
        <f t="shared" si="6"/>
        <v>1062518</v>
      </c>
    </row>
    <row r="688" spans="2:14" ht="14">
      <c r="B688" s="1244">
        <v>46432</v>
      </c>
      <c r="C688" s="1248"/>
      <c r="D688" s="1248"/>
      <c r="E688" s="1618"/>
      <c r="F688" s="1618"/>
      <c r="G688" s="1618"/>
      <c r="H688" s="1619">
        <f t="shared" si="7"/>
        <v>0</v>
      </c>
      <c r="I688" s="1249">
        <f t="shared" si="8"/>
        <v>519550</v>
      </c>
      <c r="J688" s="1249">
        <f>みずほ!J688</f>
        <v>522086</v>
      </c>
      <c r="K688" s="1249">
        <f>UFJ!I688</f>
        <v>0</v>
      </c>
      <c r="L688" s="1249">
        <f>paypay!H688</f>
        <v>9</v>
      </c>
      <c r="M688" s="1249">
        <f>楽天!J688</f>
        <v>20873</v>
      </c>
      <c r="N688" s="1620">
        <f t="shared" si="6"/>
        <v>1062518</v>
      </c>
    </row>
    <row r="689" spans="2:14" ht="14">
      <c r="B689" s="1244">
        <v>46433</v>
      </c>
      <c r="C689" s="1248"/>
      <c r="D689" s="1248"/>
      <c r="E689" s="1618"/>
      <c r="F689" s="1618"/>
      <c r="G689" s="1626">
        <v>300000</v>
      </c>
      <c r="H689" s="1619">
        <f t="shared" si="7"/>
        <v>300000</v>
      </c>
      <c r="I689" s="1249">
        <f t="shared" si="8"/>
        <v>819550</v>
      </c>
      <c r="J689" s="1249">
        <f>みずほ!J689</f>
        <v>681976</v>
      </c>
      <c r="K689" s="1249">
        <f>UFJ!I689</f>
        <v>0</v>
      </c>
      <c r="L689" s="1249">
        <f>paypay!H689</f>
        <v>9</v>
      </c>
      <c r="M689" s="1249">
        <f>楽天!J689</f>
        <v>20873</v>
      </c>
      <c r="N689" s="1620">
        <f t="shared" si="6"/>
        <v>1522408</v>
      </c>
    </row>
    <row r="690" spans="2:14" ht="14">
      <c r="B690" s="1244">
        <v>46434</v>
      </c>
      <c r="C690" s="1248"/>
      <c r="D690" s="1248"/>
      <c r="E690" s="1618"/>
      <c r="F690" s="1618"/>
      <c r="G690" s="1618"/>
      <c r="H690" s="1619">
        <f t="shared" si="7"/>
        <v>0</v>
      </c>
      <c r="I690" s="1249">
        <f t="shared" si="8"/>
        <v>819550</v>
      </c>
      <c r="J690" s="1249">
        <f>みずほ!J690</f>
        <v>681976</v>
      </c>
      <c r="K690" s="1249">
        <f>UFJ!I690</f>
        <v>0</v>
      </c>
      <c r="L690" s="1249">
        <f>paypay!H690</f>
        <v>9</v>
      </c>
      <c r="M690" s="1249">
        <f>楽天!J690</f>
        <v>20873</v>
      </c>
      <c r="N690" s="1620">
        <f t="shared" si="6"/>
        <v>1522408</v>
      </c>
    </row>
    <row r="691" spans="2:14" ht="14">
      <c r="B691" s="1244">
        <v>46435</v>
      </c>
      <c r="C691" s="1248"/>
      <c r="D691" s="1248"/>
      <c r="E691" s="1618"/>
      <c r="F691" s="1618"/>
      <c r="G691" s="1618"/>
      <c r="H691" s="1619">
        <f t="shared" si="7"/>
        <v>0</v>
      </c>
      <c r="I691" s="1249">
        <f t="shared" si="8"/>
        <v>819550</v>
      </c>
      <c r="J691" s="1249">
        <f>みずほ!J691</f>
        <v>681976</v>
      </c>
      <c r="K691" s="1249">
        <f>UFJ!I691</f>
        <v>0</v>
      </c>
      <c r="L691" s="1249">
        <f>paypay!H691</f>
        <v>9</v>
      </c>
      <c r="M691" s="1249">
        <f>楽天!J691</f>
        <v>20873</v>
      </c>
      <c r="N691" s="1620">
        <f t="shared" si="6"/>
        <v>1522408</v>
      </c>
    </row>
    <row r="692" spans="2:14" ht="14">
      <c r="B692" s="1244">
        <v>46436</v>
      </c>
      <c r="C692" s="1248"/>
      <c r="D692" s="1248"/>
      <c r="E692" s="1618"/>
      <c r="F692" s="1618"/>
      <c r="G692" s="1618"/>
      <c r="H692" s="1619">
        <f t="shared" si="7"/>
        <v>0</v>
      </c>
      <c r="I692" s="1249">
        <f t="shared" si="8"/>
        <v>819550</v>
      </c>
      <c r="J692" s="1249">
        <f>みずほ!J692</f>
        <v>681976</v>
      </c>
      <c r="K692" s="1249">
        <f>UFJ!I692</f>
        <v>0</v>
      </c>
      <c r="L692" s="1249">
        <f>paypay!H692</f>
        <v>9</v>
      </c>
      <c r="M692" s="1249">
        <f>楽天!J692</f>
        <v>20873</v>
      </c>
      <c r="N692" s="1620">
        <f t="shared" si="6"/>
        <v>1522408</v>
      </c>
    </row>
    <row r="693" spans="2:14" ht="14">
      <c r="B693" s="1244">
        <v>46437</v>
      </c>
      <c r="C693" s="1248"/>
      <c r="D693" s="1248"/>
      <c r="E693" s="1618"/>
      <c r="F693" s="1618"/>
      <c r="G693" s="1618"/>
      <c r="H693" s="1619">
        <f t="shared" si="7"/>
        <v>0</v>
      </c>
      <c r="I693" s="1249">
        <f t="shared" si="8"/>
        <v>819550</v>
      </c>
      <c r="J693" s="1249">
        <f>みずほ!J693</f>
        <v>681976</v>
      </c>
      <c r="K693" s="1249">
        <f>UFJ!I693</f>
        <v>0</v>
      </c>
      <c r="L693" s="1249">
        <f>paypay!H693</f>
        <v>9</v>
      </c>
      <c r="M693" s="1249">
        <f>楽天!J693</f>
        <v>20873</v>
      </c>
      <c r="N693" s="1620">
        <f t="shared" si="6"/>
        <v>1522408</v>
      </c>
    </row>
    <row r="694" spans="2:14" ht="14">
      <c r="B694" s="1244">
        <v>46438</v>
      </c>
      <c r="C694" s="1248"/>
      <c r="D694" s="1248"/>
      <c r="E694" s="1618"/>
      <c r="F694" s="1618"/>
      <c r="G694" s="1618"/>
      <c r="H694" s="1619">
        <f t="shared" si="7"/>
        <v>0</v>
      </c>
      <c r="I694" s="1249">
        <f t="shared" si="8"/>
        <v>819550</v>
      </c>
      <c r="J694" s="1249">
        <f>みずほ!J694</f>
        <v>681976</v>
      </c>
      <c r="K694" s="1249">
        <f>UFJ!I694</f>
        <v>0</v>
      </c>
      <c r="L694" s="1249">
        <f>paypay!H694</f>
        <v>9</v>
      </c>
      <c r="M694" s="1249">
        <f>楽天!J694</f>
        <v>20873</v>
      </c>
      <c r="N694" s="1620">
        <f t="shared" si="6"/>
        <v>1522408</v>
      </c>
    </row>
    <row r="695" spans="2:14" ht="14">
      <c r="B695" s="1244">
        <v>46439</v>
      </c>
      <c r="C695" s="1248"/>
      <c r="D695" s="1248"/>
      <c r="E695" s="1618"/>
      <c r="F695" s="1618"/>
      <c r="G695" s="1618"/>
      <c r="H695" s="1619">
        <f t="shared" si="7"/>
        <v>0</v>
      </c>
      <c r="I695" s="1249">
        <f t="shared" si="8"/>
        <v>819550</v>
      </c>
      <c r="J695" s="1249">
        <f>みずほ!J695</f>
        <v>681976</v>
      </c>
      <c r="K695" s="1249">
        <f>UFJ!I695</f>
        <v>0</v>
      </c>
      <c r="L695" s="1249">
        <f>paypay!H695</f>
        <v>9</v>
      </c>
      <c r="M695" s="1249">
        <f>楽天!J695</f>
        <v>20873</v>
      </c>
      <c r="N695" s="1620">
        <f t="shared" si="6"/>
        <v>1522408</v>
      </c>
    </row>
    <row r="696" spans="2:14" ht="14">
      <c r="B696" s="1244">
        <v>46440</v>
      </c>
      <c r="C696" s="1248"/>
      <c r="D696" s="1248"/>
      <c r="E696" s="1618"/>
      <c r="F696" s="1618"/>
      <c r="G696" s="1618"/>
      <c r="H696" s="1619">
        <f t="shared" si="7"/>
        <v>0</v>
      </c>
      <c r="I696" s="1249">
        <f t="shared" si="8"/>
        <v>819550</v>
      </c>
      <c r="J696" s="1249">
        <f>みずほ!J696</f>
        <v>681976</v>
      </c>
      <c r="K696" s="1249">
        <f>UFJ!I696</f>
        <v>0</v>
      </c>
      <c r="L696" s="1249">
        <f>paypay!H696</f>
        <v>9</v>
      </c>
      <c r="M696" s="1249">
        <f>楽天!J696</f>
        <v>20873</v>
      </c>
      <c r="N696" s="1620">
        <f t="shared" si="6"/>
        <v>1522408</v>
      </c>
    </row>
    <row r="697" spans="2:14" ht="14">
      <c r="B697" s="1244">
        <v>46441</v>
      </c>
      <c r="C697" s="1248"/>
      <c r="D697" s="1248"/>
      <c r="E697" s="1618"/>
      <c r="F697" s="1618"/>
      <c r="G697" s="1618"/>
      <c r="H697" s="1619">
        <f t="shared" si="7"/>
        <v>0</v>
      </c>
      <c r="I697" s="1249">
        <f t="shared" si="8"/>
        <v>819550</v>
      </c>
      <c r="J697" s="1249">
        <f>みずほ!J697</f>
        <v>681976</v>
      </c>
      <c r="K697" s="1249">
        <f>UFJ!I697</f>
        <v>0</v>
      </c>
      <c r="L697" s="1249">
        <f>paypay!H697</f>
        <v>9</v>
      </c>
      <c r="M697" s="1249">
        <f>楽天!J697</f>
        <v>20873</v>
      </c>
      <c r="N697" s="1620">
        <f t="shared" si="6"/>
        <v>1522408</v>
      </c>
    </row>
    <row r="698" spans="2:14" ht="14">
      <c r="B698" s="1244">
        <v>46442</v>
      </c>
      <c r="C698" s="1248"/>
      <c r="D698" s="1248"/>
      <c r="E698" s="1618"/>
      <c r="F698" s="1618"/>
      <c r="G698" s="1618"/>
      <c r="H698" s="1619">
        <f t="shared" si="7"/>
        <v>0</v>
      </c>
      <c r="I698" s="1249">
        <f t="shared" si="8"/>
        <v>819550</v>
      </c>
      <c r="J698" s="1249">
        <f>みずほ!J698</f>
        <v>681976</v>
      </c>
      <c r="K698" s="1249">
        <f>UFJ!I698</f>
        <v>0</v>
      </c>
      <c r="L698" s="1249">
        <f>paypay!H698</f>
        <v>9</v>
      </c>
      <c r="M698" s="1249">
        <f>楽天!J698</f>
        <v>20873</v>
      </c>
      <c r="N698" s="1620">
        <f t="shared" si="6"/>
        <v>1522408</v>
      </c>
    </row>
    <row r="699" spans="2:14" ht="14">
      <c r="B699" s="1244">
        <v>46443</v>
      </c>
      <c r="C699" s="1248"/>
      <c r="D699" s="1248"/>
      <c r="E699" s="1618"/>
      <c r="F699" s="1618"/>
      <c r="G699" s="1618"/>
      <c r="H699" s="1619">
        <f t="shared" si="7"/>
        <v>0</v>
      </c>
      <c r="I699" s="1249">
        <f t="shared" si="8"/>
        <v>819550</v>
      </c>
      <c r="J699" s="1249">
        <f>みずほ!J699</f>
        <v>681976</v>
      </c>
      <c r="K699" s="1249">
        <f>UFJ!I699</f>
        <v>0</v>
      </c>
      <c r="L699" s="1249">
        <f>paypay!H699</f>
        <v>9</v>
      </c>
      <c r="M699" s="1249">
        <f>楽天!J699</f>
        <v>20873</v>
      </c>
      <c r="N699" s="1620">
        <f t="shared" si="6"/>
        <v>1522408</v>
      </c>
    </row>
    <row r="700" spans="2:14" ht="14">
      <c r="B700" s="1244">
        <v>46444</v>
      </c>
      <c r="C700" s="1248"/>
      <c r="D700" s="1248"/>
      <c r="E700" s="1618"/>
      <c r="F700" s="1618"/>
      <c r="G700" s="1618"/>
      <c r="H700" s="1619">
        <f t="shared" si="7"/>
        <v>0</v>
      </c>
      <c r="I700" s="1249">
        <f t="shared" si="8"/>
        <v>819550</v>
      </c>
      <c r="J700" s="1249">
        <f>みずほ!J700</f>
        <v>671976</v>
      </c>
      <c r="K700" s="1249">
        <f>UFJ!I700</f>
        <v>0</v>
      </c>
      <c r="L700" s="1249">
        <f>paypay!H700</f>
        <v>9</v>
      </c>
      <c r="M700" s="1249">
        <f>楽天!J700</f>
        <v>20873</v>
      </c>
      <c r="N700" s="1620">
        <f t="shared" si="6"/>
        <v>1512408</v>
      </c>
    </row>
    <row r="701" spans="2:14" ht="14">
      <c r="B701" s="1244">
        <v>46445</v>
      </c>
      <c r="C701" s="1248"/>
      <c r="D701" s="1646">
        <v>-200000</v>
      </c>
      <c r="E701" s="1618"/>
      <c r="F701" s="1618"/>
      <c r="G701" s="1618"/>
      <c r="H701" s="1619">
        <f t="shared" si="7"/>
        <v>-200000</v>
      </c>
      <c r="I701" s="1249">
        <f t="shared" si="8"/>
        <v>619550</v>
      </c>
      <c r="J701" s="1249">
        <f>みずほ!J701</f>
        <v>541989</v>
      </c>
      <c r="K701" s="1249">
        <f>UFJ!I701</f>
        <v>0</v>
      </c>
      <c r="L701" s="1249">
        <f>paypay!H701</f>
        <v>9</v>
      </c>
      <c r="M701" s="1249">
        <f>楽天!J701</f>
        <v>20873</v>
      </c>
      <c r="N701" s="1620">
        <f t="shared" si="6"/>
        <v>1182421</v>
      </c>
    </row>
    <row r="702" spans="2:14" ht="14">
      <c r="B702" s="1259">
        <v>46446</v>
      </c>
      <c r="C702" s="1263"/>
      <c r="D702" s="1263"/>
      <c r="E702" s="1622"/>
      <c r="F702" s="1622"/>
      <c r="G702" s="1622"/>
      <c r="H702" s="1623">
        <f t="shared" si="7"/>
        <v>0</v>
      </c>
      <c r="I702" s="1264">
        <f t="shared" si="8"/>
        <v>619550</v>
      </c>
      <c r="J702" s="1264">
        <f>みずほ!J702</f>
        <v>541989</v>
      </c>
      <c r="K702" s="1264">
        <f>UFJ!I702</f>
        <v>0</v>
      </c>
      <c r="L702" s="1249">
        <f>paypay!H702</f>
        <v>9</v>
      </c>
      <c r="M702" s="1249">
        <f>楽天!J702</f>
        <v>20873</v>
      </c>
      <c r="N702" s="1624">
        <f t="shared" si="6"/>
        <v>1182421</v>
      </c>
    </row>
    <row r="703" spans="2:14" ht="14">
      <c r="B703" s="1244">
        <v>46447</v>
      </c>
      <c r="C703" s="1248"/>
      <c r="D703" s="1248"/>
      <c r="E703" s="1618"/>
      <c r="F703" s="1618"/>
      <c r="G703" s="1618"/>
      <c r="H703" s="1619">
        <f t="shared" si="7"/>
        <v>0</v>
      </c>
      <c r="I703" s="1249">
        <f t="shared" si="8"/>
        <v>619550</v>
      </c>
      <c r="J703" s="1249">
        <f>みずほ!J703</f>
        <v>541989</v>
      </c>
      <c r="K703" s="1249">
        <f>UFJ!I703</f>
        <v>0</v>
      </c>
      <c r="L703" s="1625">
        <f>paypay!H703</f>
        <v>9</v>
      </c>
      <c r="M703" s="1625">
        <f>楽天!J703</f>
        <v>20873</v>
      </c>
      <c r="N703" s="1620">
        <f t="shared" si="6"/>
        <v>1182421</v>
      </c>
    </row>
    <row r="704" spans="2:14" ht="14">
      <c r="B704" s="1244">
        <v>46448</v>
      </c>
      <c r="C704" s="1248"/>
      <c r="D704" s="1248"/>
      <c r="E704" s="1618"/>
      <c r="F704" s="1618"/>
      <c r="G704" s="1618"/>
      <c r="H704" s="1619">
        <f t="shared" si="7"/>
        <v>0</v>
      </c>
      <c r="I704" s="1249">
        <f t="shared" si="8"/>
        <v>619550</v>
      </c>
      <c r="J704" s="1249">
        <f>みずほ!J704</f>
        <v>541989</v>
      </c>
      <c r="K704" s="1249">
        <f>UFJ!I704</f>
        <v>0</v>
      </c>
      <c r="L704" s="1249">
        <f>paypay!H704</f>
        <v>9</v>
      </c>
      <c r="M704" s="1249">
        <f>楽天!J704</f>
        <v>20873</v>
      </c>
      <c r="N704" s="1620">
        <f t="shared" si="6"/>
        <v>1182421</v>
      </c>
    </row>
    <row r="705" spans="2:14" ht="14">
      <c r="B705" s="1244">
        <v>46449</v>
      </c>
      <c r="C705" s="1248"/>
      <c r="D705" s="1248"/>
      <c r="E705" s="1618"/>
      <c r="F705" s="1618"/>
      <c r="G705" s="1618"/>
      <c r="H705" s="1619">
        <f t="shared" si="7"/>
        <v>0</v>
      </c>
      <c r="I705" s="1249">
        <f t="shared" si="8"/>
        <v>619550</v>
      </c>
      <c r="J705" s="1249">
        <f>みずほ!J705</f>
        <v>541989</v>
      </c>
      <c r="K705" s="1249">
        <f>UFJ!I705</f>
        <v>0</v>
      </c>
      <c r="L705" s="1249">
        <f>paypay!H705</f>
        <v>9</v>
      </c>
      <c r="M705" s="1249">
        <f>楽天!J705</f>
        <v>20873</v>
      </c>
      <c r="N705" s="1620">
        <f t="shared" si="6"/>
        <v>1182421</v>
      </c>
    </row>
    <row r="706" spans="2:14" ht="14">
      <c r="B706" s="1244">
        <v>46450</v>
      </c>
      <c r="C706" s="1248"/>
      <c r="D706" s="1248"/>
      <c r="E706" s="1618"/>
      <c r="F706" s="1618"/>
      <c r="G706" s="1618"/>
      <c r="H706" s="1619">
        <f t="shared" si="7"/>
        <v>0</v>
      </c>
      <c r="I706" s="1249">
        <f t="shared" si="8"/>
        <v>619550</v>
      </c>
      <c r="J706" s="1249">
        <f>みずほ!J706</f>
        <v>541989</v>
      </c>
      <c r="K706" s="1249">
        <f>UFJ!I706</f>
        <v>0</v>
      </c>
      <c r="L706" s="1249">
        <f>paypay!H706</f>
        <v>9</v>
      </c>
      <c r="M706" s="1249">
        <f>楽天!J706</f>
        <v>20873</v>
      </c>
      <c r="N706" s="1620">
        <f t="shared" si="6"/>
        <v>1182421</v>
      </c>
    </row>
    <row r="707" spans="2:14" ht="14">
      <c r="B707" s="1244">
        <v>46451</v>
      </c>
      <c r="C707" s="1248"/>
      <c r="D707" s="1248"/>
      <c r="E707" s="1618"/>
      <c r="F707" s="1618"/>
      <c r="G707" s="1618"/>
      <c r="H707" s="1619">
        <f t="shared" si="7"/>
        <v>0</v>
      </c>
      <c r="I707" s="1249">
        <f t="shared" si="8"/>
        <v>619550</v>
      </c>
      <c r="J707" s="1249">
        <f>みずほ!J707</f>
        <v>541989</v>
      </c>
      <c r="K707" s="1249">
        <f>UFJ!I707</f>
        <v>0</v>
      </c>
      <c r="L707" s="1249">
        <f>paypay!H707</f>
        <v>9</v>
      </c>
      <c r="M707" s="1249">
        <f>楽天!J707</f>
        <v>20873</v>
      </c>
      <c r="N707" s="1620">
        <f t="shared" si="6"/>
        <v>1182421</v>
      </c>
    </row>
    <row r="708" spans="2:14" ht="14">
      <c r="B708" s="1244">
        <v>46452</v>
      </c>
      <c r="C708" s="1248"/>
      <c r="D708" s="1248"/>
      <c r="E708" s="1618"/>
      <c r="F708" s="1618"/>
      <c r="G708" s="1618"/>
      <c r="H708" s="1619">
        <f t="shared" si="7"/>
        <v>0</v>
      </c>
      <c r="I708" s="1249">
        <f t="shared" si="8"/>
        <v>619550</v>
      </c>
      <c r="J708" s="1249">
        <f>みずほ!J708</f>
        <v>541989</v>
      </c>
      <c r="K708" s="1249">
        <f>UFJ!I708</f>
        <v>0</v>
      </c>
      <c r="L708" s="1249">
        <f>paypay!H708</f>
        <v>9</v>
      </c>
      <c r="M708" s="1249">
        <f>楽天!J708</f>
        <v>20873</v>
      </c>
      <c r="N708" s="1620">
        <f t="shared" si="6"/>
        <v>1182421</v>
      </c>
    </row>
    <row r="709" spans="2:14" ht="14">
      <c r="B709" s="1244">
        <v>46453</v>
      </c>
      <c r="C709" s="1248"/>
      <c r="D709" s="1248"/>
      <c r="E709" s="1618"/>
      <c r="F709" s="1618"/>
      <c r="G709" s="1618"/>
      <c r="H709" s="1619">
        <f t="shared" si="7"/>
        <v>0</v>
      </c>
      <c r="I709" s="1249">
        <f t="shared" si="8"/>
        <v>619550</v>
      </c>
      <c r="J709" s="1249">
        <f>みずほ!J709</f>
        <v>541989</v>
      </c>
      <c r="K709" s="1249">
        <f>UFJ!I709</f>
        <v>0</v>
      </c>
      <c r="L709" s="1249">
        <f>paypay!H709</f>
        <v>9</v>
      </c>
      <c r="M709" s="1249">
        <f>楽天!J709</f>
        <v>20873</v>
      </c>
      <c r="N709" s="1620">
        <f t="shared" si="6"/>
        <v>1182421</v>
      </c>
    </row>
    <row r="710" spans="2:14" ht="14">
      <c r="B710" s="1244">
        <v>46454</v>
      </c>
      <c r="C710" s="1248"/>
      <c r="D710" s="1248"/>
      <c r="E710" s="1618"/>
      <c r="F710" s="1618"/>
      <c r="G710" s="1618"/>
      <c r="H710" s="1619">
        <f t="shared" si="7"/>
        <v>0</v>
      </c>
      <c r="I710" s="1249">
        <f t="shared" si="8"/>
        <v>619550</v>
      </c>
      <c r="J710" s="1249">
        <f>みずほ!J710</f>
        <v>541989</v>
      </c>
      <c r="K710" s="1249">
        <f>UFJ!I710</f>
        <v>0</v>
      </c>
      <c r="L710" s="1249">
        <f>paypay!H710</f>
        <v>9</v>
      </c>
      <c r="M710" s="1249">
        <f>楽天!J710</f>
        <v>20873</v>
      </c>
      <c r="N710" s="1620">
        <f t="shared" si="6"/>
        <v>1182421</v>
      </c>
    </row>
    <row r="711" spans="2:14" ht="14">
      <c r="B711" s="1244">
        <v>46455</v>
      </c>
      <c r="C711" s="1248"/>
      <c r="D711" s="1248"/>
      <c r="E711" s="1618"/>
      <c r="F711" s="1618"/>
      <c r="G711" s="1618"/>
      <c r="H711" s="1619">
        <f t="shared" si="7"/>
        <v>0</v>
      </c>
      <c r="I711" s="1249">
        <f t="shared" si="8"/>
        <v>619550</v>
      </c>
      <c r="J711" s="1249">
        <f>みずほ!J711</f>
        <v>541989</v>
      </c>
      <c r="K711" s="1249">
        <f>UFJ!I711</f>
        <v>0</v>
      </c>
      <c r="L711" s="1249">
        <f>paypay!H711</f>
        <v>9</v>
      </c>
      <c r="M711" s="1249">
        <f>楽天!J711</f>
        <v>20873</v>
      </c>
      <c r="N711" s="1620">
        <f t="shared" si="6"/>
        <v>1182421</v>
      </c>
    </row>
    <row r="712" spans="2:14" ht="14">
      <c r="B712" s="1244">
        <v>46456</v>
      </c>
      <c r="C712" s="1248"/>
      <c r="D712" s="1248"/>
      <c r="E712" s="1618"/>
      <c r="F712" s="1618"/>
      <c r="G712" s="1618"/>
      <c r="H712" s="1619">
        <f t="shared" si="7"/>
        <v>0</v>
      </c>
      <c r="I712" s="1249">
        <f t="shared" si="8"/>
        <v>619550</v>
      </c>
      <c r="J712" s="1249">
        <f>みずほ!J712</f>
        <v>541989</v>
      </c>
      <c r="K712" s="1249">
        <f>UFJ!I712</f>
        <v>0</v>
      </c>
      <c r="L712" s="1249">
        <f>paypay!H712</f>
        <v>9</v>
      </c>
      <c r="M712" s="1249">
        <f>楽天!J712</f>
        <v>20873</v>
      </c>
      <c r="N712" s="1620">
        <f t="shared" si="6"/>
        <v>1182421</v>
      </c>
    </row>
    <row r="713" spans="2:14" ht="14">
      <c r="B713" s="1244">
        <v>46457</v>
      </c>
      <c r="C713" s="1248"/>
      <c r="D713" s="1248"/>
      <c r="E713" s="1618"/>
      <c r="F713" s="1618"/>
      <c r="G713" s="1618"/>
      <c r="H713" s="1619">
        <f t="shared" si="7"/>
        <v>0</v>
      </c>
      <c r="I713" s="1249">
        <f t="shared" si="8"/>
        <v>619550</v>
      </c>
      <c r="J713" s="1249">
        <f>みずほ!J713</f>
        <v>541989</v>
      </c>
      <c r="K713" s="1249">
        <f>UFJ!I713</f>
        <v>0</v>
      </c>
      <c r="L713" s="1249">
        <f>paypay!H713</f>
        <v>9</v>
      </c>
      <c r="M713" s="1249">
        <f>楽天!J713</f>
        <v>20873</v>
      </c>
      <c r="N713" s="1620">
        <f t="shared" si="6"/>
        <v>1182421</v>
      </c>
    </row>
    <row r="714" spans="2:14" ht="14">
      <c r="B714" s="1244">
        <v>46458</v>
      </c>
      <c r="C714" s="1248"/>
      <c r="D714" s="1248"/>
      <c r="E714" s="1618"/>
      <c r="F714" s="1618"/>
      <c r="G714" s="1618"/>
      <c r="H714" s="1619">
        <f t="shared" si="7"/>
        <v>0</v>
      </c>
      <c r="I714" s="1249">
        <f t="shared" si="8"/>
        <v>619550</v>
      </c>
      <c r="J714" s="1249">
        <f>みずほ!J714</f>
        <v>541989</v>
      </c>
      <c r="K714" s="1249">
        <f>UFJ!I714</f>
        <v>0</v>
      </c>
      <c r="L714" s="1249">
        <f>paypay!H714</f>
        <v>9</v>
      </c>
      <c r="M714" s="1249">
        <f>楽天!J714</f>
        <v>20873</v>
      </c>
      <c r="N714" s="1620">
        <f t="shared" si="6"/>
        <v>1182421</v>
      </c>
    </row>
    <row r="715" spans="2:14" ht="14">
      <c r="B715" s="1244">
        <v>46459</v>
      </c>
      <c r="C715" s="1248"/>
      <c r="D715" s="1248"/>
      <c r="E715" s="1618"/>
      <c r="F715" s="1618"/>
      <c r="G715" s="1618"/>
      <c r="H715" s="1619">
        <f t="shared" si="7"/>
        <v>0</v>
      </c>
      <c r="I715" s="1249">
        <f t="shared" si="8"/>
        <v>619550</v>
      </c>
      <c r="J715" s="1249">
        <f>みずほ!J715</f>
        <v>541989</v>
      </c>
      <c r="K715" s="1249">
        <f>UFJ!I715</f>
        <v>0</v>
      </c>
      <c r="L715" s="1249">
        <f>paypay!H715</f>
        <v>9</v>
      </c>
      <c r="M715" s="1249">
        <f>楽天!J715</f>
        <v>20873</v>
      </c>
      <c r="N715" s="1620">
        <f t="shared" si="6"/>
        <v>1182421</v>
      </c>
    </row>
    <row r="716" spans="2:14" ht="14">
      <c r="B716" s="1244">
        <v>46460</v>
      </c>
      <c r="C716" s="1248"/>
      <c r="D716" s="1248"/>
      <c r="E716" s="1618"/>
      <c r="F716" s="1618"/>
      <c r="G716" s="1618"/>
      <c r="H716" s="1619">
        <f t="shared" si="7"/>
        <v>0</v>
      </c>
      <c r="I716" s="1249">
        <f t="shared" si="8"/>
        <v>619550</v>
      </c>
      <c r="J716" s="1249">
        <f>みずほ!J716</f>
        <v>541989</v>
      </c>
      <c r="K716" s="1249">
        <f>UFJ!I716</f>
        <v>0</v>
      </c>
      <c r="L716" s="1249">
        <f>paypay!H716</f>
        <v>9</v>
      </c>
      <c r="M716" s="1249">
        <f>楽天!J716</f>
        <v>20873</v>
      </c>
      <c r="N716" s="1620">
        <f t="shared" si="6"/>
        <v>1182421</v>
      </c>
    </row>
    <row r="717" spans="2:14" ht="14">
      <c r="B717" s="1244">
        <v>46461</v>
      </c>
      <c r="C717" s="1248"/>
      <c r="D717" s="1248"/>
      <c r="E717" s="1618"/>
      <c r="F717" s="1618"/>
      <c r="G717" s="1626">
        <v>300000</v>
      </c>
      <c r="H717" s="1619">
        <f t="shared" si="7"/>
        <v>300000</v>
      </c>
      <c r="I717" s="1249">
        <f t="shared" si="8"/>
        <v>919550</v>
      </c>
      <c r="J717" s="1249">
        <f>みずほ!J717</f>
        <v>701879</v>
      </c>
      <c r="K717" s="1249">
        <f>UFJ!I717</f>
        <v>0</v>
      </c>
      <c r="L717" s="1249">
        <f>paypay!H717</f>
        <v>9</v>
      </c>
      <c r="M717" s="1249">
        <f>楽天!J717</f>
        <v>20873</v>
      </c>
      <c r="N717" s="1620">
        <f t="shared" si="6"/>
        <v>1642311</v>
      </c>
    </row>
    <row r="718" spans="2:14" ht="14">
      <c r="B718" s="1244">
        <v>46462</v>
      </c>
      <c r="C718" s="1248"/>
      <c r="D718" s="1248"/>
      <c r="E718" s="1618"/>
      <c r="F718" s="1618"/>
      <c r="G718" s="1618"/>
      <c r="H718" s="1619">
        <f t="shared" si="7"/>
        <v>0</v>
      </c>
      <c r="I718" s="1249">
        <f t="shared" si="8"/>
        <v>919550</v>
      </c>
      <c r="J718" s="1249">
        <f>みずほ!J718</f>
        <v>701879</v>
      </c>
      <c r="K718" s="1249">
        <f>UFJ!I718</f>
        <v>0</v>
      </c>
      <c r="L718" s="1249">
        <f>paypay!H718</f>
        <v>9</v>
      </c>
      <c r="M718" s="1249">
        <f>楽天!J718</f>
        <v>20873</v>
      </c>
      <c r="N718" s="1620">
        <f t="shared" si="6"/>
        <v>1642311</v>
      </c>
    </row>
    <row r="719" spans="2:14" ht="14">
      <c r="B719" s="1244">
        <v>46463</v>
      </c>
      <c r="C719" s="1248"/>
      <c r="D719" s="1248"/>
      <c r="E719" s="1618"/>
      <c r="F719" s="1618"/>
      <c r="G719" s="1618"/>
      <c r="H719" s="1619">
        <f t="shared" si="7"/>
        <v>0</v>
      </c>
      <c r="I719" s="1249">
        <f t="shared" si="8"/>
        <v>919550</v>
      </c>
      <c r="J719" s="1249">
        <f>みずほ!J719</f>
        <v>701879</v>
      </c>
      <c r="K719" s="1249">
        <f>UFJ!I719</f>
        <v>0</v>
      </c>
      <c r="L719" s="1249">
        <f>paypay!H719</f>
        <v>9</v>
      </c>
      <c r="M719" s="1249">
        <f>楽天!J719</f>
        <v>20873</v>
      </c>
      <c r="N719" s="1620">
        <f t="shared" si="6"/>
        <v>1642311</v>
      </c>
    </row>
    <row r="720" spans="2:14" ht="14">
      <c r="B720" s="1244">
        <v>46464</v>
      </c>
      <c r="C720" s="1248"/>
      <c r="D720" s="1248"/>
      <c r="E720" s="1618"/>
      <c r="F720" s="1618"/>
      <c r="G720" s="1618"/>
      <c r="H720" s="1619">
        <f t="shared" si="7"/>
        <v>0</v>
      </c>
      <c r="I720" s="1249">
        <f t="shared" si="8"/>
        <v>919550</v>
      </c>
      <c r="J720" s="1249">
        <f>みずほ!J720</f>
        <v>701879</v>
      </c>
      <c r="K720" s="1249">
        <f>UFJ!I720</f>
        <v>0</v>
      </c>
      <c r="L720" s="1249">
        <f>paypay!H720</f>
        <v>9</v>
      </c>
      <c r="M720" s="1249">
        <f>楽天!J720</f>
        <v>20873</v>
      </c>
      <c r="N720" s="1620">
        <f t="shared" si="6"/>
        <v>1642311</v>
      </c>
    </row>
    <row r="721" spans="2:14" ht="14">
      <c r="B721" s="1244">
        <v>46465</v>
      </c>
      <c r="C721" s="1248"/>
      <c r="D721" s="1248"/>
      <c r="E721" s="1618"/>
      <c r="F721" s="1618"/>
      <c r="G721" s="1618"/>
      <c r="H721" s="1619">
        <f t="shared" si="7"/>
        <v>0</v>
      </c>
      <c r="I721" s="1249">
        <f t="shared" si="8"/>
        <v>919550</v>
      </c>
      <c r="J721" s="1249">
        <f>みずほ!J721</f>
        <v>701879</v>
      </c>
      <c r="K721" s="1249">
        <f>UFJ!I721</f>
        <v>0</v>
      </c>
      <c r="L721" s="1249">
        <f>paypay!H721</f>
        <v>9</v>
      </c>
      <c r="M721" s="1249">
        <f>楽天!J721</f>
        <v>20873</v>
      </c>
      <c r="N721" s="1620">
        <f t="shared" si="6"/>
        <v>1642311</v>
      </c>
    </row>
    <row r="722" spans="2:14" ht="14">
      <c r="B722" s="1244">
        <v>46466</v>
      </c>
      <c r="C722" s="1248"/>
      <c r="D722" s="1248"/>
      <c r="E722" s="1618"/>
      <c r="F722" s="1618"/>
      <c r="G722" s="1618"/>
      <c r="H722" s="1619">
        <f t="shared" si="7"/>
        <v>0</v>
      </c>
      <c r="I722" s="1249">
        <f t="shared" si="8"/>
        <v>919550</v>
      </c>
      <c r="J722" s="1249">
        <f>みずほ!J722</f>
        <v>701879</v>
      </c>
      <c r="K722" s="1249">
        <f>UFJ!I722</f>
        <v>0</v>
      </c>
      <c r="L722" s="1249">
        <f>paypay!H722</f>
        <v>9</v>
      </c>
      <c r="M722" s="1249">
        <f>楽天!J722</f>
        <v>20873</v>
      </c>
      <c r="N722" s="1620">
        <f t="shared" si="6"/>
        <v>1642311</v>
      </c>
    </row>
    <row r="723" spans="2:14" ht="14">
      <c r="B723" s="1244">
        <v>46467</v>
      </c>
      <c r="C723" s="1248"/>
      <c r="D723" s="1248"/>
      <c r="E723" s="1618"/>
      <c r="F723" s="1618"/>
      <c r="G723" s="1618"/>
      <c r="H723" s="1619">
        <f t="shared" si="7"/>
        <v>0</v>
      </c>
      <c r="I723" s="1249">
        <f t="shared" si="8"/>
        <v>919550</v>
      </c>
      <c r="J723" s="1249">
        <f>みずほ!J723</f>
        <v>701879</v>
      </c>
      <c r="K723" s="1249">
        <f>UFJ!I723</f>
        <v>0</v>
      </c>
      <c r="L723" s="1249">
        <f>paypay!H723</f>
        <v>9</v>
      </c>
      <c r="M723" s="1249">
        <f>楽天!J723</f>
        <v>20873</v>
      </c>
      <c r="N723" s="1620">
        <f t="shared" si="6"/>
        <v>1642311</v>
      </c>
    </row>
    <row r="724" spans="2:14" ht="14">
      <c r="B724" s="1244">
        <v>46468</v>
      </c>
      <c r="C724" s="1248"/>
      <c r="D724" s="1248"/>
      <c r="E724" s="1618"/>
      <c r="F724" s="1618"/>
      <c r="G724" s="1618"/>
      <c r="H724" s="1619">
        <f t="shared" si="7"/>
        <v>0</v>
      </c>
      <c r="I724" s="1249">
        <f t="shared" si="8"/>
        <v>919550</v>
      </c>
      <c r="J724" s="1249">
        <f>みずほ!J724</f>
        <v>701879</v>
      </c>
      <c r="K724" s="1249">
        <f>UFJ!I724</f>
        <v>0</v>
      </c>
      <c r="L724" s="1249">
        <f>paypay!H724</f>
        <v>9</v>
      </c>
      <c r="M724" s="1249">
        <f>楽天!J724</f>
        <v>20873</v>
      </c>
      <c r="N724" s="1620">
        <f t="shared" si="6"/>
        <v>1642311</v>
      </c>
    </row>
    <row r="725" spans="2:14" ht="14">
      <c r="B725" s="1244">
        <v>46469</v>
      </c>
      <c r="C725" s="1248"/>
      <c r="D725" s="1248"/>
      <c r="E725" s="1618"/>
      <c r="F725" s="1618"/>
      <c r="G725" s="1618"/>
      <c r="H725" s="1619">
        <f t="shared" si="7"/>
        <v>0</v>
      </c>
      <c r="I725" s="1249">
        <f t="shared" si="8"/>
        <v>919550</v>
      </c>
      <c r="J725" s="1249">
        <f>みずほ!J725</f>
        <v>701879</v>
      </c>
      <c r="K725" s="1249">
        <f>UFJ!I725</f>
        <v>0</v>
      </c>
      <c r="L725" s="1249">
        <f>paypay!H725</f>
        <v>9</v>
      </c>
      <c r="M725" s="1249">
        <f>楽天!J725</f>
        <v>20873</v>
      </c>
      <c r="N725" s="1620">
        <f t="shared" si="6"/>
        <v>1642311</v>
      </c>
    </row>
    <row r="726" spans="2:14" ht="14">
      <c r="B726" s="1244">
        <v>46470</v>
      </c>
      <c r="C726" s="1248"/>
      <c r="D726" s="1248"/>
      <c r="E726" s="1618"/>
      <c r="F726" s="1618"/>
      <c r="G726" s="1618"/>
      <c r="H726" s="1619">
        <f t="shared" si="7"/>
        <v>0</v>
      </c>
      <c r="I726" s="1249">
        <f t="shared" si="8"/>
        <v>919550</v>
      </c>
      <c r="J726" s="1249">
        <f>みずほ!J726</f>
        <v>701879</v>
      </c>
      <c r="K726" s="1249">
        <f>UFJ!I726</f>
        <v>0</v>
      </c>
      <c r="L726" s="1249">
        <f>paypay!H726</f>
        <v>9</v>
      </c>
      <c r="M726" s="1249">
        <f>楽天!J726</f>
        <v>20873</v>
      </c>
      <c r="N726" s="1620">
        <f t="shared" si="6"/>
        <v>1642311</v>
      </c>
    </row>
    <row r="727" spans="2:14" ht="14">
      <c r="B727" s="1244">
        <v>46471</v>
      </c>
      <c r="C727" s="1248"/>
      <c r="D727" s="1248"/>
      <c r="E727" s="1618"/>
      <c r="F727" s="1618"/>
      <c r="G727" s="1618"/>
      <c r="H727" s="1619">
        <f t="shared" si="7"/>
        <v>0</v>
      </c>
      <c r="I727" s="1249">
        <f t="shared" si="8"/>
        <v>919550</v>
      </c>
      <c r="J727" s="1249">
        <f>みずほ!J727</f>
        <v>701879</v>
      </c>
      <c r="K727" s="1249">
        <f>UFJ!I727</f>
        <v>0</v>
      </c>
      <c r="L727" s="1249">
        <f>paypay!H727</f>
        <v>9</v>
      </c>
      <c r="M727" s="1249">
        <f>楽天!J727</f>
        <v>20873</v>
      </c>
      <c r="N727" s="1620">
        <f t="shared" si="6"/>
        <v>1642311</v>
      </c>
    </row>
    <row r="728" spans="2:14" ht="14">
      <c r="B728" s="1244">
        <v>46472</v>
      </c>
      <c r="C728" s="1248"/>
      <c r="D728" s="1248"/>
      <c r="E728" s="1618"/>
      <c r="F728" s="1618"/>
      <c r="G728" s="1618"/>
      <c r="H728" s="1619">
        <f t="shared" si="7"/>
        <v>0</v>
      </c>
      <c r="I728" s="1249">
        <f t="shared" si="8"/>
        <v>919550</v>
      </c>
      <c r="J728" s="1249">
        <f>みずほ!J728</f>
        <v>691879</v>
      </c>
      <c r="K728" s="1249">
        <f>UFJ!I728</f>
        <v>0</v>
      </c>
      <c r="L728" s="1249">
        <f>paypay!H728</f>
        <v>9</v>
      </c>
      <c r="M728" s="1249">
        <f>楽天!J728</f>
        <v>20873</v>
      </c>
      <c r="N728" s="1620">
        <f t="shared" si="6"/>
        <v>1632311</v>
      </c>
    </row>
    <row r="729" spans="2:14" ht="14">
      <c r="B729" s="1244">
        <v>46473</v>
      </c>
      <c r="C729" s="1248"/>
      <c r="D729" s="1646">
        <v>-200000</v>
      </c>
      <c r="E729" s="1618"/>
      <c r="F729" s="1618"/>
      <c r="G729" s="1618"/>
      <c r="H729" s="1619">
        <f t="shared" si="7"/>
        <v>-200000</v>
      </c>
      <c r="I729" s="1249">
        <f t="shared" si="8"/>
        <v>719550</v>
      </c>
      <c r="J729" s="1249">
        <f>みずほ!J729</f>
        <v>561892</v>
      </c>
      <c r="K729" s="1249">
        <f>UFJ!I729</f>
        <v>0</v>
      </c>
      <c r="L729" s="1249">
        <f>paypay!H729</f>
        <v>9</v>
      </c>
      <c r="M729" s="1249">
        <f>楽天!J729</f>
        <v>20873</v>
      </c>
      <c r="N729" s="1620">
        <f t="shared" si="6"/>
        <v>1302324</v>
      </c>
    </row>
    <row r="730" spans="2:14" ht="14">
      <c r="B730" s="1244">
        <v>46474</v>
      </c>
      <c r="C730" s="1248"/>
      <c r="D730" s="1248"/>
      <c r="E730" s="1618"/>
      <c r="F730" s="1618"/>
      <c r="G730" s="1618"/>
      <c r="H730" s="1619">
        <f t="shared" si="7"/>
        <v>0</v>
      </c>
      <c r="I730" s="1249">
        <f t="shared" si="8"/>
        <v>719550</v>
      </c>
      <c r="J730" s="1249">
        <f>みずほ!J730</f>
        <v>561892</v>
      </c>
      <c r="K730" s="1249">
        <f>UFJ!I730</f>
        <v>0</v>
      </c>
      <c r="L730" s="1249">
        <f>paypay!H730</f>
        <v>9</v>
      </c>
      <c r="M730" s="1249">
        <f>楽天!J730</f>
        <v>20873</v>
      </c>
      <c r="N730" s="1620">
        <f t="shared" si="6"/>
        <v>1302324</v>
      </c>
    </row>
    <row r="731" spans="2:14" ht="14">
      <c r="B731" s="1244">
        <v>46475</v>
      </c>
      <c r="C731" s="1248"/>
      <c r="D731" s="1248"/>
      <c r="E731" s="1618"/>
      <c r="F731" s="1618"/>
      <c r="G731" s="1618"/>
      <c r="H731" s="1619">
        <f t="shared" si="7"/>
        <v>0</v>
      </c>
      <c r="I731" s="1249">
        <f t="shared" si="8"/>
        <v>719550</v>
      </c>
      <c r="J731" s="1249">
        <f>みずほ!J731</f>
        <v>561892</v>
      </c>
      <c r="K731" s="1249">
        <f>UFJ!I731</f>
        <v>0</v>
      </c>
      <c r="L731" s="1249">
        <f>paypay!H731</f>
        <v>9</v>
      </c>
      <c r="M731" s="1249">
        <f>楽天!J731</f>
        <v>20873</v>
      </c>
      <c r="N731" s="1620">
        <f t="shared" si="6"/>
        <v>1302324</v>
      </c>
    </row>
    <row r="732" spans="2:14" ht="14">
      <c r="B732" s="1244">
        <v>46476</v>
      </c>
      <c r="C732" s="1248"/>
      <c r="D732" s="1248"/>
      <c r="E732" s="1618"/>
      <c r="F732" s="1618"/>
      <c r="G732" s="1618"/>
      <c r="H732" s="1619">
        <f t="shared" si="7"/>
        <v>0</v>
      </c>
      <c r="I732" s="1249">
        <f t="shared" si="8"/>
        <v>719550</v>
      </c>
      <c r="J732" s="1249">
        <f>みずほ!J732</f>
        <v>561892</v>
      </c>
      <c r="K732" s="1249">
        <f>UFJ!I732</f>
        <v>0</v>
      </c>
      <c r="L732" s="1249">
        <f>paypay!H732</f>
        <v>9</v>
      </c>
      <c r="M732" s="1249">
        <f>楽天!J732</f>
        <v>20873</v>
      </c>
      <c r="N732" s="1620">
        <f t="shared" si="6"/>
        <v>1302324</v>
      </c>
    </row>
    <row r="733" spans="2:14" ht="14">
      <c r="B733" s="1244">
        <v>46477</v>
      </c>
      <c r="C733" s="1248"/>
      <c r="D733" s="1248"/>
      <c r="E733" s="1618"/>
      <c r="F733" s="1618"/>
      <c r="G733" s="1618"/>
      <c r="H733" s="1619">
        <f t="shared" si="7"/>
        <v>0</v>
      </c>
      <c r="I733" s="1249">
        <f t="shared" si="8"/>
        <v>719550</v>
      </c>
      <c r="J733" s="1249">
        <f>みずほ!J733</f>
        <v>561892</v>
      </c>
      <c r="K733" s="1249">
        <f>UFJ!I733</f>
        <v>0</v>
      </c>
      <c r="L733" s="1264">
        <f>paypay!H733</f>
        <v>9</v>
      </c>
      <c r="M733" s="1264">
        <f>楽天!J733</f>
        <v>20873</v>
      </c>
      <c r="N733" s="1620">
        <f t="shared" si="6"/>
        <v>1302324</v>
      </c>
    </row>
    <row r="734" spans="2:14" ht="14">
      <c r="B734" s="1630">
        <v>46478</v>
      </c>
      <c r="C734" s="1631"/>
      <c r="D734" s="1631"/>
      <c r="E734" s="1632"/>
      <c r="F734" s="1632"/>
      <c r="G734" s="1632"/>
      <c r="H734" s="1633">
        <f t="shared" si="7"/>
        <v>0</v>
      </c>
      <c r="I734" s="1625">
        <f t="shared" si="8"/>
        <v>719550</v>
      </c>
      <c r="J734" s="1625">
        <f>みずほ!J734</f>
        <v>561892</v>
      </c>
      <c r="K734" s="1625">
        <f>UFJ!I734</f>
        <v>0</v>
      </c>
      <c r="L734" s="1249">
        <f>paypay!H734</f>
        <v>9</v>
      </c>
      <c r="M734" s="1249">
        <f>楽天!J734</f>
        <v>20873</v>
      </c>
      <c r="N734" s="1627">
        <f t="shared" si="6"/>
        <v>1302324</v>
      </c>
    </row>
    <row r="735" spans="2:14" ht="14">
      <c r="B735" s="1244">
        <v>46479</v>
      </c>
      <c r="C735" s="1248"/>
      <c r="D735" s="1248"/>
      <c r="E735" s="1618"/>
      <c r="F735" s="1618"/>
      <c r="G735" s="1618"/>
      <c r="H735" s="1619">
        <f t="shared" si="7"/>
        <v>0</v>
      </c>
      <c r="I735" s="1249">
        <f t="shared" si="8"/>
        <v>719550</v>
      </c>
      <c r="J735" s="1249">
        <f>みずほ!J735</f>
        <v>561892</v>
      </c>
      <c r="K735" s="1249">
        <f>UFJ!I735</f>
        <v>0</v>
      </c>
      <c r="L735" s="1249">
        <f>paypay!H735</f>
        <v>9</v>
      </c>
      <c r="M735" s="1249">
        <f>楽天!J735</f>
        <v>20873</v>
      </c>
      <c r="N735" s="1620">
        <f t="shared" si="6"/>
        <v>1302324</v>
      </c>
    </row>
    <row r="736" spans="2:14" ht="14">
      <c r="B736" s="1244">
        <v>46480</v>
      </c>
      <c r="C736" s="1248"/>
      <c r="D736" s="1248"/>
      <c r="E736" s="1618"/>
      <c r="F736" s="1618"/>
      <c r="G736" s="1618"/>
      <c r="H736" s="1619">
        <f t="shared" si="7"/>
        <v>0</v>
      </c>
      <c r="I736" s="1249">
        <f t="shared" si="8"/>
        <v>719550</v>
      </c>
      <c r="J736" s="1249">
        <f>みずほ!J736</f>
        <v>561892</v>
      </c>
      <c r="K736" s="1249">
        <f>UFJ!I736</f>
        <v>0</v>
      </c>
      <c r="L736" s="1249">
        <f>paypay!H736</f>
        <v>9</v>
      </c>
      <c r="M736" s="1249">
        <f>楽天!J736</f>
        <v>20873</v>
      </c>
      <c r="N736" s="1620">
        <f t="shared" si="6"/>
        <v>1302324</v>
      </c>
    </row>
    <row r="737" spans="2:14" ht="14">
      <c r="B737" s="1244">
        <v>46481</v>
      </c>
      <c r="C737" s="1248"/>
      <c r="D737" s="1248"/>
      <c r="E737" s="1618"/>
      <c r="F737" s="1618"/>
      <c r="G737" s="1618"/>
      <c r="H737" s="1619">
        <f t="shared" si="7"/>
        <v>0</v>
      </c>
      <c r="I737" s="1249">
        <f t="shared" si="8"/>
        <v>719550</v>
      </c>
      <c r="J737" s="1249">
        <f>みずほ!J737</f>
        <v>561892</v>
      </c>
      <c r="K737" s="1249">
        <f>UFJ!I737</f>
        <v>0</v>
      </c>
      <c r="L737" s="1249">
        <f>paypay!H737</f>
        <v>9</v>
      </c>
      <c r="M737" s="1249">
        <f>楽天!J737</f>
        <v>20873</v>
      </c>
      <c r="N737" s="1620">
        <f t="shared" si="6"/>
        <v>1302324</v>
      </c>
    </row>
    <row r="738" spans="2:14" ht="14">
      <c r="B738" s="1244">
        <v>46482</v>
      </c>
      <c r="C738" s="1248"/>
      <c r="D738" s="1248"/>
      <c r="E738" s="1618"/>
      <c r="F738" s="1618"/>
      <c r="G738" s="1618"/>
      <c r="H738" s="1619">
        <f t="shared" si="7"/>
        <v>0</v>
      </c>
      <c r="I738" s="1249">
        <f t="shared" si="8"/>
        <v>719550</v>
      </c>
      <c r="J738" s="1249">
        <f>みずほ!J738</f>
        <v>561892</v>
      </c>
      <c r="K738" s="1249">
        <f>UFJ!I738</f>
        <v>0</v>
      </c>
      <c r="L738" s="1249">
        <f>paypay!H738</f>
        <v>9</v>
      </c>
      <c r="M738" s="1249">
        <f>楽天!J738</f>
        <v>20873</v>
      </c>
      <c r="N738" s="1620">
        <f t="shared" si="6"/>
        <v>1302324</v>
      </c>
    </row>
    <row r="739" spans="2:14" ht="14">
      <c r="B739" s="1244">
        <v>46483</v>
      </c>
      <c r="C739" s="1248"/>
      <c r="D739" s="1248"/>
      <c r="E739" s="1618"/>
      <c r="F739" s="1618"/>
      <c r="G739" s="1618"/>
      <c r="H739" s="1619">
        <f t="shared" si="7"/>
        <v>0</v>
      </c>
      <c r="I739" s="1249">
        <f t="shared" si="8"/>
        <v>719550</v>
      </c>
      <c r="J739" s="1249">
        <f>みずほ!J739</f>
        <v>561892</v>
      </c>
      <c r="K739" s="1249">
        <f>UFJ!I739</f>
        <v>0</v>
      </c>
      <c r="L739" s="1249">
        <f>paypay!H739</f>
        <v>9</v>
      </c>
      <c r="M739" s="1249">
        <f>楽天!J739</f>
        <v>20873</v>
      </c>
      <c r="N739" s="1620">
        <f t="shared" si="6"/>
        <v>1302324</v>
      </c>
    </row>
    <row r="740" spans="2:14" ht="14">
      <c r="B740" s="1244">
        <v>46484</v>
      </c>
      <c r="C740" s="1248"/>
      <c r="D740" s="1248"/>
      <c r="E740" s="1618"/>
      <c r="F740" s="1618"/>
      <c r="G740" s="1618"/>
      <c r="H740" s="1619">
        <f t="shared" si="7"/>
        <v>0</v>
      </c>
      <c r="I740" s="1249">
        <f t="shared" si="8"/>
        <v>719550</v>
      </c>
      <c r="J740" s="1249">
        <f>みずほ!J740</f>
        <v>561892</v>
      </c>
      <c r="K740" s="1249">
        <f>UFJ!I740</f>
        <v>0</v>
      </c>
      <c r="L740" s="1249">
        <f>paypay!H740</f>
        <v>9</v>
      </c>
      <c r="M740" s="1249">
        <f>楽天!J740</f>
        <v>20873</v>
      </c>
      <c r="N740" s="1620">
        <f t="shared" si="6"/>
        <v>1302324</v>
      </c>
    </row>
    <row r="741" spans="2:14" ht="14">
      <c r="B741" s="1244">
        <v>46485</v>
      </c>
      <c r="C741" s="1248"/>
      <c r="D741" s="1248"/>
      <c r="E741" s="1618"/>
      <c r="F741" s="1618"/>
      <c r="G741" s="1618"/>
      <c r="H741" s="1619">
        <f t="shared" si="7"/>
        <v>0</v>
      </c>
      <c r="I741" s="1249">
        <f t="shared" si="8"/>
        <v>719550</v>
      </c>
      <c r="J741" s="1249">
        <f>みずほ!J741</f>
        <v>561892</v>
      </c>
      <c r="K741" s="1249">
        <f>UFJ!I741</f>
        <v>0</v>
      </c>
      <c r="L741" s="1249">
        <f>paypay!H741</f>
        <v>9</v>
      </c>
      <c r="M741" s="1249">
        <f>楽天!J741</f>
        <v>20873</v>
      </c>
      <c r="N741" s="1620">
        <f t="shared" si="6"/>
        <v>1302324</v>
      </c>
    </row>
    <row r="742" spans="2:14" ht="14">
      <c r="B742" s="1244">
        <v>46486</v>
      </c>
      <c r="C742" s="1248"/>
      <c r="D742" s="1248"/>
      <c r="E742" s="1618"/>
      <c r="F742" s="1618"/>
      <c r="G742" s="1618"/>
      <c r="H742" s="1619">
        <f t="shared" si="7"/>
        <v>0</v>
      </c>
      <c r="I742" s="1249">
        <f t="shared" si="8"/>
        <v>719550</v>
      </c>
      <c r="J742" s="1249">
        <f>みずほ!J742</f>
        <v>561892</v>
      </c>
      <c r="K742" s="1249">
        <f>UFJ!I742</f>
        <v>0</v>
      </c>
      <c r="L742" s="1249">
        <f>paypay!H742</f>
        <v>9</v>
      </c>
      <c r="M742" s="1249">
        <f>楽天!J742</f>
        <v>20873</v>
      </c>
      <c r="N742" s="1620">
        <f t="shared" si="6"/>
        <v>1302324</v>
      </c>
    </row>
    <row r="743" spans="2:14" ht="14">
      <c r="B743" s="1244">
        <v>46487</v>
      </c>
      <c r="C743" s="1248"/>
      <c r="D743" s="1248"/>
      <c r="E743" s="1618"/>
      <c r="F743" s="1618"/>
      <c r="G743" s="1618"/>
      <c r="H743" s="1619">
        <f t="shared" si="7"/>
        <v>0</v>
      </c>
      <c r="I743" s="1249">
        <f t="shared" si="8"/>
        <v>719550</v>
      </c>
      <c r="J743" s="1249">
        <f>みずほ!J743</f>
        <v>561892</v>
      </c>
      <c r="K743" s="1249">
        <f>UFJ!I743</f>
        <v>0</v>
      </c>
      <c r="L743" s="1249">
        <f>paypay!H743</f>
        <v>9</v>
      </c>
      <c r="M743" s="1249">
        <f>楽天!J743</f>
        <v>20873</v>
      </c>
      <c r="N743" s="1620">
        <f t="shared" si="6"/>
        <v>1302324</v>
      </c>
    </row>
    <row r="744" spans="2:14" ht="14">
      <c r="B744" s="1244">
        <v>46488</v>
      </c>
      <c r="C744" s="1248"/>
      <c r="D744" s="1248"/>
      <c r="E744" s="1618"/>
      <c r="F744" s="1618"/>
      <c r="G744" s="1618"/>
      <c r="H744" s="1619">
        <f t="shared" si="7"/>
        <v>0</v>
      </c>
      <c r="I744" s="1249">
        <f t="shared" si="8"/>
        <v>719550</v>
      </c>
      <c r="J744" s="1249">
        <f>みずほ!J744</f>
        <v>561892</v>
      </c>
      <c r="K744" s="1249">
        <f>UFJ!I744</f>
        <v>0</v>
      </c>
      <c r="L744" s="1249">
        <f>paypay!H744</f>
        <v>9</v>
      </c>
      <c r="M744" s="1249">
        <f>楽天!J744</f>
        <v>20873</v>
      </c>
      <c r="N744" s="1620">
        <f t="shared" si="6"/>
        <v>1302324</v>
      </c>
    </row>
    <row r="745" spans="2:14" ht="14">
      <c r="B745" s="1244">
        <v>46489</v>
      </c>
      <c r="C745" s="1248"/>
      <c r="D745" s="1248"/>
      <c r="E745" s="1618"/>
      <c r="F745" s="1618"/>
      <c r="G745" s="1618"/>
      <c r="H745" s="1619">
        <f t="shared" si="7"/>
        <v>0</v>
      </c>
      <c r="I745" s="1249">
        <f t="shared" si="8"/>
        <v>719550</v>
      </c>
      <c r="J745" s="1249">
        <f>みずほ!J745</f>
        <v>561892</v>
      </c>
      <c r="K745" s="1249">
        <f>UFJ!I745</f>
        <v>0</v>
      </c>
      <c r="L745" s="1249">
        <f>paypay!H745</f>
        <v>9</v>
      </c>
      <c r="M745" s="1249">
        <f>楽天!J745</f>
        <v>20873</v>
      </c>
      <c r="N745" s="1620">
        <f t="shared" si="6"/>
        <v>1302324</v>
      </c>
    </row>
    <row r="746" spans="2:14" ht="14">
      <c r="B746" s="1244">
        <v>46490</v>
      </c>
      <c r="C746" s="1248"/>
      <c r="D746" s="1248"/>
      <c r="E746" s="1618"/>
      <c r="F746" s="1618"/>
      <c r="G746" s="1618"/>
      <c r="H746" s="1619">
        <f t="shared" si="7"/>
        <v>0</v>
      </c>
      <c r="I746" s="1249">
        <f t="shared" si="8"/>
        <v>719550</v>
      </c>
      <c r="J746" s="1249">
        <f>みずほ!J746</f>
        <v>561892</v>
      </c>
      <c r="K746" s="1249">
        <f>UFJ!I746</f>
        <v>0</v>
      </c>
      <c r="L746" s="1249">
        <f>paypay!H746</f>
        <v>9</v>
      </c>
      <c r="M746" s="1249">
        <f>楽天!J746</f>
        <v>20873</v>
      </c>
      <c r="N746" s="1620">
        <f t="shared" si="6"/>
        <v>1302324</v>
      </c>
    </row>
    <row r="747" spans="2:14" ht="14">
      <c r="B747" s="1244">
        <v>46491</v>
      </c>
      <c r="C747" s="1248"/>
      <c r="D747" s="1248"/>
      <c r="E747" s="1618"/>
      <c r="F747" s="1618"/>
      <c r="G747" s="1618"/>
      <c r="H747" s="1619">
        <f t="shared" si="7"/>
        <v>0</v>
      </c>
      <c r="I747" s="1249">
        <f t="shared" si="8"/>
        <v>719550</v>
      </c>
      <c r="J747" s="1249">
        <f>みずほ!J747</f>
        <v>561892</v>
      </c>
      <c r="K747" s="1249">
        <f>UFJ!I747</f>
        <v>0</v>
      </c>
      <c r="L747" s="1249">
        <f>paypay!H747</f>
        <v>9</v>
      </c>
      <c r="M747" s="1249">
        <f>楽天!J747</f>
        <v>20873</v>
      </c>
      <c r="N747" s="1620">
        <f t="shared" si="6"/>
        <v>1302324</v>
      </c>
    </row>
    <row r="748" spans="2:14" ht="14">
      <c r="B748" s="1244">
        <v>46492</v>
      </c>
      <c r="C748" s="1248"/>
      <c r="D748" s="1248"/>
      <c r="E748" s="1618"/>
      <c r="F748" s="1618"/>
      <c r="G748" s="1626">
        <v>300000</v>
      </c>
      <c r="H748" s="1619">
        <f t="shared" si="7"/>
        <v>300000</v>
      </c>
      <c r="I748" s="1249">
        <f t="shared" si="8"/>
        <v>1019550</v>
      </c>
      <c r="J748" s="1249">
        <f>みずほ!J748</f>
        <v>721782</v>
      </c>
      <c r="K748" s="1249">
        <f>UFJ!I748</f>
        <v>0</v>
      </c>
      <c r="L748" s="1249">
        <f>paypay!H748</f>
        <v>9</v>
      </c>
      <c r="M748" s="1249">
        <f>楽天!J748</f>
        <v>20873</v>
      </c>
      <c r="N748" s="1620">
        <f t="shared" si="6"/>
        <v>1762214</v>
      </c>
    </row>
    <row r="749" spans="2:14" ht="14">
      <c r="B749" s="1244">
        <v>46493</v>
      </c>
      <c r="C749" s="1248"/>
      <c r="D749" s="1248"/>
      <c r="E749" s="1618"/>
      <c r="F749" s="1618"/>
      <c r="G749" s="1618"/>
      <c r="H749" s="1619">
        <f t="shared" si="7"/>
        <v>0</v>
      </c>
      <c r="I749" s="1249">
        <f t="shared" si="8"/>
        <v>1019550</v>
      </c>
      <c r="J749" s="1249">
        <f>みずほ!J749</f>
        <v>721782</v>
      </c>
      <c r="K749" s="1249">
        <f>UFJ!I749</f>
        <v>0</v>
      </c>
      <c r="L749" s="1249">
        <f>paypay!H749</f>
        <v>9</v>
      </c>
      <c r="M749" s="1249">
        <f>楽天!J749</f>
        <v>20873</v>
      </c>
      <c r="N749" s="1620">
        <f t="shared" si="6"/>
        <v>1762214</v>
      </c>
    </row>
    <row r="750" spans="2:14" ht="14">
      <c r="B750" s="1244">
        <v>46494</v>
      </c>
      <c r="C750" s="1248"/>
      <c r="D750" s="1248"/>
      <c r="E750" s="1618"/>
      <c r="F750" s="1618"/>
      <c r="G750" s="1618"/>
      <c r="H750" s="1619">
        <f t="shared" si="7"/>
        <v>0</v>
      </c>
      <c r="I750" s="1249">
        <f t="shared" si="8"/>
        <v>1019550</v>
      </c>
      <c r="J750" s="1249">
        <f>みずほ!J750</f>
        <v>721782</v>
      </c>
      <c r="K750" s="1249">
        <f>UFJ!I750</f>
        <v>0</v>
      </c>
      <c r="L750" s="1249">
        <f>paypay!H750</f>
        <v>9</v>
      </c>
      <c r="M750" s="1249">
        <f>楽天!J750</f>
        <v>20873</v>
      </c>
      <c r="N750" s="1620">
        <f t="shared" si="6"/>
        <v>1762214</v>
      </c>
    </row>
    <row r="751" spans="2:14" ht="14">
      <c r="B751" s="1244">
        <v>46495</v>
      </c>
      <c r="C751" s="1248"/>
      <c r="D751" s="1248"/>
      <c r="E751" s="1618"/>
      <c r="F751" s="1618"/>
      <c r="G751" s="1618"/>
      <c r="H751" s="1619">
        <f t="shared" si="7"/>
        <v>0</v>
      </c>
      <c r="I751" s="1249">
        <f t="shared" si="8"/>
        <v>1019550</v>
      </c>
      <c r="J751" s="1249">
        <f>みずほ!J751</f>
        <v>721782</v>
      </c>
      <c r="K751" s="1249">
        <f>UFJ!I751</f>
        <v>0</v>
      </c>
      <c r="L751" s="1249">
        <f>paypay!H751</f>
        <v>9</v>
      </c>
      <c r="M751" s="1249">
        <f>楽天!J751</f>
        <v>20873</v>
      </c>
      <c r="N751" s="1620">
        <f t="shared" si="6"/>
        <v>1762214</v>
      </c>
    </row>
    <row r="752" spans="2:14" ht="14">
      <c r="B752" s="1244">
        <v>46496</v>
      </c>
      <c r="C752" s="1248"/>
      <c r="D752" s="1248"/>
      <c r="E752" s="1618"/>
      <c r="F752" s="1618"/>
      <c r="G752" s="1618"/>
      <c r="H752" s="1619">
        <f t="shared" si="7"/>
        <v>0</v>
      </c>
      <c r="I752" s="1249">
        <f t="shared" si="8"/>
        <v>1019550</v>
      </c>
      <c r="J752" s="1249">
        <f>みずほ!J752</f>
        <v>721782</v>
      </c>
      <c r="K752" s="1249">
        <f>UFJ!I752</f>
        <v>0</v>
      </c>
      <c r="L752" s="1249">
        <f>paypay!H752</f>
        <v>9</v>
      </c>
      <c r="M752" s="1249">
        <f>楽天!J752</f>
        <v>20873</v>
      </c>
      <c r="N752" s="1620">
        <f t="shared" si="6"/>
        <v>1762214</v>
      </c>
    </row>
    <row r="753" spans="2:14" ht="14">
      <c r="B753" s="1244">
        <v>46497</v>
      </c>
      <c r="C753" s="1248"/>
      <c r="D753" s="1248"/>
      <c r="E753" s="1618"/>
      <c r="F753" s="1618"/>
      <c r="G753" s="1618"/>
      <c r="H753" s="1619">
        <f t="shared" si="7"/>
        <v>0</v>
      </c>
      <c r="I753" s="1249">
        <f t="shared" si="8"/>
        <v>1019550</v>
      </c>
      <c r="J753" s="1249">
        <f>みずほ!J753</f>
        <v>721782</v>
      </c>
      <c r="K753" s="1249">
        <f>UFJ!I753</f>
        <v>0</v>
      </c>
      <c r="L753" s="1249">
        <f>paypay!H753</f>
        <v>9</v>
      </c>
      <c r="M753" s="1249">
        <f>楽天!J753</f>
        <v>20873</v>
      </c>
      <c r="N753" s="1620">
        <f t="shared" si="6"/>
        <v>1762214</v>
      </c>
    </row>
    <row r="754" spans="2:14" ht="14">
      <c r="B754" s="1244">
        <v>46498</v>
      </c>
      <c r="C754" s="1248"/>
      <c r="D754" s="1248"/>
      <c r="E754" s="1618"/>
      <c r="F754" s="1618"/>
      <c r="G754" s="1618"/>
      <c r="H754" s="1619">
        <f t="shared" si="7"/>
        <v>0</v>
      </c>
      <c r="I754" s="1249">
        <f t="shared" si="8"/>
        <v>1019550</v>
      </c>
      <c r="J754" s="1249">
        <f>みずほ!J754</f>
        <v>721782</v>
      </c>
      <c r="K754" s="1249">
        <f>UFJ!I754</f>
        <v>0</v>
      </c>
      <c r="L754" s="1249">
        <f>paypay!H754</f>
        <v>9</v>
      </c>
      <c r="M754" s="1249">
        <f>楽天!J754</f>
        <v>20873</v>
      </c>
      <c r="N754" s="1620">
        <f t="shared" si="6"/>
        <v>1762214</v>
      </c>
    </row>
    <row r="755" spans="2:14" ht="14">
      <c r="B755" s="1244">
        <v>46499</v>
      </c>
      <c r="C755" s="1248"/>
      <c r="D755" s="1248"/>
      <c r="E755" s="1618"/>
      <c r="F755" s="1618"/>
      <c r="G755" s="1618"/>
      <c r="H755" s="1619">
        <f t="shared" si="7"/>
        <v>0</v>
      </c>
      <c r="I755" s="1249">
        <f t="shared" si="8"/>
        <v>1019550</v>
      </c>
      <c r="J755" s="1249">
        <f>みずほ!J755</f>
        <v>721782</v>
      </c>
      <c r="K755" s="1249">
        <f>UFJ!I755</f>
        <v>0</v>
      </c>
      <c r="L755" s="1249">
        <f>paypay!H755</f>
        <v>9</v>
      </c>
      <c r="M755" s="1249">
        <f>楽天!J755</f>
        <v>20873</v>
      </c>
      <c r="N755" s="1620">
        <f t="shared" si="6"/>
        <v>1762214</v>
      </c>
    </row>
    <row r="756" spans="2:14" ht="14">
      <c r="B756" s="1244">
        <v>46500</v>
      </c>
      <c r="C756" s="1248"/>
      <c r="D756" s="1248"/>
      <c r="E756" s="1618"/>
      <c r="F756" s="1618"/>
      <c r="G756" s="1618"/>
      <c r="H756" s="1619">
        <f t="shared" si="7"/>
        <v>0</v>
      </c>
      <c r="I756" s="1249">
        <f t="shared" si="8"/>
        <v>1019550</v>
      </c>
      <c r="J756" s="1249">
        <f>みずほ!J756</f>
        <v>721782</v>
      </c>
      <c r="K756" s="1249">
        <f>UFJ!I756</f>
        <v>0</v>
      </c>
      <c r="L756" s="1249">
        <f>paypay!H756</f>
        <v>9</v>
      </c>
      <c r="M756" s="1249">
        <f>楽天!J756</f>
        <v>20873</v>
      </c>
      <c r="N756" s="1620">
        <f t="shared" si="6"/>
        <v>1762214</v>
      </c>
    </row>
    <row r="757" spans="2:14" ht="14">
      <c r="B757" s="1244">
        <v>46501</v>
      </c>
      <c r="C757" s="1248"/>
      <c r="D757" s="1248"/>
      <c r="E757" s="1618"/>
      <c r="F757" s="1618"/>
      <c r="G757" s="1618"/>
      <c r="H757" s="1619">
        <f t="shared" si="7"/>
        <v>0</v>
      </c>
      <c r="I757" s="1249">
        <f t="shared" si="8"/>
        <v>1019550</v>
      </c>
      <c r="J757" s="1249">
        <f>みずほ!J757</f>
        <v>721782</v>
      </c>
      <c r="K757" s="1249">
        <f>UFJ!I757</f>
        <v>0</v>
      </c>
      <c r="L757" s="1249">
        <f>paypay!H757</f>
        <v>9</v>
      </c>
      <c r="M757" s="1249">
        <f>楽天!J757</f>
        <v>20873</v>
      </c>
      <c r="N757" s="1620">
        <f t="shared" si="6"/>
        <v>1762214</v>
      </c>
    </row>
    <row r="758" spans="2:14" ht="14">
      <c r="B758" s="1244">
        <v>46502</v>
      </c>
      <c r="C758" s="1248"/>
      <c r="D758" s="1248"/>
      <c r="E758" s="1618"/>
      <c r="F758" s="1618"/>
      <c r="G758" s="1618"/>
      <c r="H758" s="1619">
        <f t="shared" si="7"/>
        <v>0</v>
      </c>
      <c r="I758" s="1249">
        <f t="shared" si="8"/>
        <v>1019550</v>
      </c>
      <c r="J758" s="1249">
        <f>みずほ!J758</f>
        <v>721782</v>
      </c>
      <c r="K758" s="1249">
        <f>UFJ!I758</f>
        <v>0</v>
      </c>
      <c r="L758" s="1249">
        <f>paypay!H758</f>
        <v>9</v>
      </c>
      <c r="M758" s="1249">
        <f>楽天!J758</f>
        <v>20873</v>
      </c>
      <c r="N758" s="1620">
        <f t="shared" ref="N758:N1000" si="9">SUM(I758:M758)</f>
        <v>1762214</v>
      </c>
    </row>
    <row r="759" spans="2:14" ht="14">
      <c r="B759" s="1244">
        <v>46503</v>
      </c>
      <c r="C759" s="1248"/>
      <c r="D759" s="1248"/>
      <c r="E759" s="1618"/>
      <c r="F759" s="1618"/>
      <c r="G759" s="1618"/>
      <c r="H759" s="1619">
        <f t="shared" si="7"/>
        <v>0</v>
      </c>
      <c r="I759" s="1249">
        <f t="shared" si="8"/>
        <v>1019550</v>
      </c>
      <c r="J759" s="1249">
        <f>みずほ!J759</f>
        <v>711782</v>
      </c>
      <c r="K759" s="1249">
        <f>UFJ!I759</f>
        <v>0</v>
      </c>
      <c r="L759" s="1249">
        <f>paypay!H759</f>
        <v>9</v>
      </c>
      <c r="M759" s="1249">
        <f>楽天!J759</f>
        <v>20873</v>
      </c>
      <c r="N759" s="1620">
        <f t="shared" si="9"/>
        <v>1752214</v>
      </c>
    </row>
    <row r="760" spans="2:14" ht="14">
      <c r="B760" s="1244">
        <v>46504</v>
      </c>
      <c r="C760" s="1248"/>
      <c r="D760" s="1646">
        <v>-200000</v>
      </c>
      <c r="E760" s="1618"/>
      <c r="F760" s="1618"/>
      <c r="G760" s="1618"/>
      <c r="H760" s="1619">
        <f t="shared" si="7"/>
        <v>-200000</v>
      </c>
      <c r="I760" s="1249">
        <f t="shared" si="8"/>
        <v>819550</v>
      </c>
      <c r="J760" s="1249">
        <f>みずほ!J760</f>
        <v>581795</v>
      </c>
      <c r="K760" s="1249">
        <f>UFJ!I760</f>
        <v>0</v>
      </c>
      <c r="L760" s="1249">
        <f>paypay!H760</f>
        <v>9</v>
      </c>
      <c r="M760" s="1249">
        <f>楽天!J760</f>
        <v>20873</v>
      </c>
      <c r="N760" s="1620">
        <f t="shared" si="9"/>
        <v>1422227</v>
      </c>
    </row>
    <row r="761" spans="2:14" ht="14">
      <c r="B761" s="1244">
        <v>46505</v>
      </c>
      <c r="C761" s="1248"/>
      <c r="D761" s="1248"/>
      <c r="E761" s="1618"/>
      <c r="F761" s="1618"/>
      <c r="G761" s="1618"/>
      <c r="H761" s="1619">
        <f t="shared" si="7"/>
        <v>0</v>
      </c>
      <c r="I761" s="1249">
        <f t="shared" si="8"/>
        <v>819550</v>
      </c>
      <c r="J761" s="1249">
        <f>みずほ!J761</f>
        <v>581795</v>
      </c>
      <c r="K761" s="1249">
        <f>UFJ!I761</f>
        <v>0</v>
      </c>
      <c r="L761" s="1249">
        <f>paypay!H761</f>
        <v>9</v>
      </c>
      <c r="M761" s="1249">
        <f>楽天!J761</f>
        <v>20873</v>
      </c>
      <c r="N761" s="1620">
        <f t="shared" si="9"/>
        <v>1422227</v>
      </c>
    </row>
    <row r="762" spans="2:14" ht="14">
      <c r="B762" s="1244">
        <v>46506</v>
      </c>
      <c r="C762" s="1248"/>
      <c r="D762" s="1248"/>
      <c r="E762" s="1618"/>
      <c r="F762" s="1618"/>
      <c r="G762" s="1618"/>
      <c r="H762" s="1619">
        <f t="shared" si="7"/>
        <v>0</v>
      </c>
      <c r="I762" s="1249">
        <f t="shared" si="8"/>
        <v>819550</v>
      </c>
      <c r="J762" s="1249">
        <f>みずほ!J762</f>
        <v>581795</v>
      </c>
      <c r="K762" s="1249">
        <f>UFJ!I762</f>
        <v>0</v>
      </c>
      <c r="L762" s="1249">
        <f>paypay!H762</f>
        <v>9</v>
      </c>
      <c r="M762" s="1249">
        <f>楽天!J762</f>
        <v>20873</v>
      </c>
      <c r="N762" s="1620">
        <f t="shared" si="9"/>
        <v>1422227</v>
      </c>
    </row>
    <row r="763" spans="2:14" ht="14">
      <c r="B763" s="1259">
        <v>46507</v>
      </c>
      <c r="C763" s="1263"/>
      <c r="D763" s="1263"/>
      <c r="E763" s="1622"/>
      <c r="F763" s="1622"/>
      <c r="G763" s="1622"/>
      <c r="H763" s="1623">
        <f t="shared" si="7"/>
        <v>0</v>
      </c>
      <c r="I763" s="1264">
        <f t="shared" si="8"/>
        <v>819550</v>
      </c>
      <c r="J763" s="1264">
        <f>みずほ!J763</f>
        <v>581795</v>
      </c>
      <c r="K763" s="1264">
        <f>UFJ!I763</f>
        <v>0</v>
      </c>
      <c r="L763" s="1249">
        <f>paypay!H763</f>
        <v>9</v>
      </c>
      <c r="M763" s="1249">
        <f>楽天!J763</f>
        <v>20873</v>
      </c>
      <c r="N763" s="1624">
        <f t="shared" si="9"/>
        <v>1422227</v>
      </c>
    </row>
    <row r="764" spans="2:14" ht="14">
      <c r="B764" s="1244">
        <v>46508</v>
      </c>
      <c r="C764" s="1248"/>
      <c r="D764" s="1248"/>
      <c r="E764" s="1618"/>
      <c r="F764" s="1618"/>
      <c r="G764" s="1618"/>
      <c r="H764" s="1619">
        <f t="shared" si="7"/>
        <v>0</v>
      </c>
      <c r="I764" s="1249">
        <f t="shared" si="8"/>
        <v>819550</v>
      </c>
      <c r="J764" s="1249">
        <f>みずほ!J764</f>
        <v>581795</v>
      </c>
      <c r="K764" s="1249">
        <f>UFJ!I764</f>
        <v>0</v>
      </c>
      <c r="L764" s="1625">
        <f>paypay!H764</f>
        <v>9</v>
      </c>
      <c r="M764" s="1625">
        <f>楽天!J764</f>
        <v>20873</v>
      </c>
      <c r="N764" s="1620">
        <f t="shared" si="9"/>
        <v>1422227</v>
      </c>
    </row>
    <row r="765" spans="2:14" ht="14">
      <c r="B765" s="1244">
        <v>46509</v>
      </c>
      <c r="C765" s="1248"/>
      <c r="D765" s="1248"/>
      <c r="E765" s="1618"/>
      <c r="F765" s="1618"/>
      <c r="G765" s="1618"/>
      <c r="H765" s="1619">
        <f t="shared" si="7"/>
        <v>0</v>
      </c>
      <c r="I765" s="1249">
        <f t="shared" si="8"/>
        <v>819550</v>
      </c>
      <c r="J765" s="1249">
        <f>みずほ!J765</f>
        <v>581795</v>
      </c>
      <c r="K765" s="1249">
        <f>UFJ!I765</f>
        <v>0</v>
      </c>
      <c r="L765" s="1249">
        <f>paypay!H765</f>
        <v>9</v>
      </c>
      <c r="M765" s="1249">
        <f>楽天!J765</f>
        <v>20873</v>
      </c>
      <c r="N765" s="1620">
        <f t="shared" si="9"/>
        <v>1422227</v>
      </c>
    </row>
    <row r="766" spans="2:14" ht="14">
      <c r="B766" s="1244">
        <v>46510</v>
      </c>
      <c r="C766" s="1248"/>
      <c r="D766" s="1248"/>
      <c r="E766" s="1618"/>
      <c r="F766" s="1618"/>
      <c r="G766" s="1618"/>
      <c r="H766" s="1619">
        <f t="shared" si="7"/>
        <v>0</v>
      </c>
      <c r="I766" s="1249">
        <f t="shared" si="8"/>
        <v>819550</v>
      </c>
      <c r="J766" s="1249">
        <f>みずほ!J766</f>
        <v>581795</v>
      </c>
      <c r="K766" s="1249">
        <f>UFJ!I766</f>
        <v>0</v>
      </c>
      <c r="L766" s="1249">
        <f>paypay!H766</f>
        <v>9</v>
      </c>
      <c r="M766" s="1249">
        <f>楽天!J766</f>
        <v>20873</v>
      </c>
      <c r="N766" s="1620">
        <f t="shared" si="9"/>
        <v>1422227</v>
      </c>
    </row>
    <row r="767" spans="2:14" ht="14">
      <c r="B767" s="1244">
        <v>46511</v>
      </c>
      <c r="C767" s="1248"/>
      <c r="D767" s="1248"/>
      <c r="E767" s="1618"/>
      <c r="F767" s="1618"/>
      <c r="G767" s="1618"/>
      <c r="H767" s="1619">
        <f t="shared" si="7"/>
        <v>0</v>
      </c>
      <c r="I767" s="1249">
        <f t="shared" si="8"/>
        <v>819550</v>
      </c>
      <c r="J767" s="1249">
        <f>みずほ!J767</f>
        <v>581795</v>
      </c>
      <c r="K767" s="1249">
        <f>UFJ!I767</f>
        <v>0</v>
      </c>
      <c r="L767" s="1249">
        <f>paypay!H767</f>
        <v>9</v>
      </c>
      <c r="M767" s="1249">
        <f>楽天!J767</f>
        <v>20873</v>
      </c>
      <c r="N767" s="1620">
        <f t="shared" si="9"/>
        <v>1422227</v>
      </c>
    </row>
    <row r="768" spans="2:14" ht="14">
      <c r="B768" s="1244">
        <v>46512</v>
      </c>
      <c r="C768" s="1248"/>
      <c r="D768" s="1248"/>
      <c r="E768" s="1618"/>
      <c r="F768" s="1618"/>
      <c r="G768" s="1618"/>
      <c r="H768" s="1619">
        <f t="shared" si="7"/>
        <v>0</v>
      </c>
      <c r="I768" s="1249">
        <f t="shared" si="8"/>
        <v>819550</v>
      </c>
      <c r="J768" s="1249">
        <f>みずほ!J768</f>
        <v>581795</v>
      </c>
      <c r="K768" s="1249">
        <f>UFJ!I768</f>
        <v>0</v>
      </c>
      <c r="L768" s="1249">
        <f>paypay!H768</f>
        <v>9</v>
      </c>
      <c r="M768" s="1249">
        <f>楽天!J768</f>
        <v>20873</v>
      </c>
      <c r="N768" s="1620">
        <f t="shared" si="9"/>
        <v>1422227</v>
      </c>
    </row>
    <row r="769" spans="2:14" ht="14">
      <c r="B769" s="1244">
        <v>46513</v>
      </c>
      <c r="C769" s="1248"/>
      <c r="D769" s="1248"/>
      <c r="E769" s="1618"/>
      <c r="F769" s="1618"/>
      <c r="G769" s="1618"/>
      <c r="H769" s="1619">
        <f t="shared" ref="H769:H1000" si="10">SUM(C769:G769)</f>
        <v>0</v>
      </c>
      <c r="I769" s="1249">
        <f t="shared" si="8"/>
        <v>819550</v>
      </c>
      <c r="J769" s="1249">
        <f>みずほ!J769</f>
        <v>581795</v>
      </c>
      <c r="K769" s="1249">
        <f>UFJ!I769</f>
        <v>0</v>
      </c>
      <c r="L769" s="1249">
        <f>paypay!H769</f>
        <v>9</v>
      </c>
      <c r="M769" s="1249">
        <f>楽天!J769</f>
        <v>20873</v>
      </c>
      <c r="N769" s="1620">
        <f t="shared" si="9"/>
        <v>1422227</v>
      </c>
    </row>
    <row r="770" spans="2:14" ht="14">
      <c r="B770" s="1244">
        <v>46514</v>
      </c>
      <c r="C770" s="1248"/>
      <c r="D770" s="1248"/>
      <c r="E770" s="1618"/>
      <c r="F770" s="1618"/>
      <c r="G770" s="1618"/>
      <c r="H770" s="1619">
        <f t="shared" si="10"/>
        <v>0</v>
      </c>
      <c r="I770" s="1249">
        <f t="shared" si="8"/>
        <v>819550</v>
      </c>
      <c r="J770" s="1249">
        <f>みずほ!J770</f>
        <v>581795</v>
      </c>
      <c r="K770" s="1249">
        <f>UFJ!I770</f>
        <v>0</v>
      </c>
      <c r="L770" s="1249">
        <f>paypay!H770</f>
        <v>9</v>
      </c>
      <c r="M770" s="1249">
        <f>楽天!J770</f>
        <v>20873</v>
      </c>
      <c r="N770" s="1620">
        <f t="shared" si="9"/>
        <v>1422227</v>
      </c>
    </row>
    <row r="771" spans="2:14" ht="14">
      <c r="B771" s="1244">
        <v>46515</v>
      </c>
      <c r="C771" s="1248"/>
      <c r="D771" s="1248"/>
      <c r="E771" s="1618"/>
      <c r="F771" s="1618"/>
      <c r="G771" s="1618"/>
      <c r="H771" s="1619">
        <f t="shared" si="10"/>
        <v>0</v>
      </c>
      <c r="I771" s="1249">
        <f t="shared" si="8"/>
        <v>819550</v>
      </c>
      <c r="J771" s="1249">
        <f>みずほ!J771</f>
        <v>581795</v>
      </c>
      <c r="K771" s="1249">
        <f>UFJ!I771</f>
        <v>0</v>
      </c>
      <c r="L771" s="1249">
        <f>paypay!H771</f>
        <v>9</v>
      </c>
      <c r="M771" s="1249">
        <f>楽天!J771</f>
        <v>20873</v>
      </c>
      <c r="N771" s="1620">
        <f t="shared" si="9"/>
        <v>1422227</v>
      </c>
    </row>
    <row r="772" spans="2:14" ht="14">
      <c r="B772" s="1244">
        <v>46516</v>
      </c>
      <c r="C772" s="1248"/>
      <c r="D772" s="1248"/>
      <c r="E772" s="1618"/>
      <c r="F772" s="1618"/>
      <c r="G772" s="1618"/>
      <c r="H772" s="1619">
        <f t="shared" si="10"/>
        <v>0</v>
      </c>
      <c r="I772" s="1249">
        <f t="shared" si="8"/>
        <v>819550</v>
      </c>
      <c r="J772" s="1249">
        <f>みずほ!J772</f>
        <v>581795</v>
      </c>
      <c r="K772" s="1249">
        <f>UFJ!I772</f>
        <v>0</v>
      </c>
      <c r="L772" s="1249">
        <f>paypay!H772</f>
        <v>9</v>
      </c>
      <c r="M772" s="1249">
        <f>楽天!J772</f>
        <v>20873</v>
      </c>
      <c r="N772" s="1620">
        <f t="shared" si="9"/>
        <v>1422227</v>
      </c>
    </row>
    <row r="773" spans="2:14" ht="14">
      <c r="B773" s="1244">
        <v>46517</v>
      </c>
      <c r="C773" s="1248"/>
      <c r="D773" s="1248"/>
      <c r="E773" s="1618"/>
      <c r="F773" s="1618"/>
      <c r="G773" s="1618"/>
      <c r="H773" s="1619">
        <f t="shared" si="10"/>
        <v>0</v>
      </c>
      <c r="I773" s="1249">
        <f t="shared" si="8"/>
        <v>819550</v>
      </c>
      <c r="J773" s="1249">
        <f>みずほ!J773</f>
        <v>581795</v>
      </c>
      <c r="K773" s="1249">
        <f>UFJ!I773</f>
        <v>0</v>
      </c>
      <c r="L773" s="1249">
        <f>paypay!H773</f>
        <v>9</v>
      </c>
      <c r="M773" s="1249">
        <f>楽天!J773</f>
        <v>20873</v>
      </c>
      <c r="N773" s="1620">
        <f t="shared" si="9"/>
        <v>1422227</v>
      </c>
    </row>
    <row r="774" spans="2:14" ht="14">
      <c r="B774" s="1244">
        <v>46518</v>
      </c>
      <c r="C774" s="1248"/>
      <c r="D774" s="1248"/>
      <c r="E774" s="1618"/>
      <c r="F774" s="1618"/>
      <c r="G774" s="1618"/>
      <c r="H774" s="1619">
        <f t="shared" si="10"/>
        <v>0</v>
      </c>
      <c r="I774" s="1249">
        <f t="shared" si="8"/>
        <v>819550</v>
      </c>
      <c r="J774" s="1249">
        <f>みずほ!J774</f>
        <v>581795</v>
      </c>
      <c r="K774" s="1249">
        <f>UFJ!I774</f>
        <v>0</v>
      </c>
      <c r="L774" s="1249">
        <f>paypay!H774</f>
        <v>9</v>
      </c>
      <c r="M774" s="1249">
        <f>楽天!J774</f>
        <v>20873</v>
      </c>
      <c r="N774" s="1620">
        <f t="shared" si="9"/>
        <v>1422227</v>
      </c>
    </row>
    <row r="775" spans="2:14" ht="14">
      <c r="B775" s="1244">
        <v>46519</v>
      </c>
      <c r="C775" s="1248"/>
      <c r="D775" s="1248"/>
      <c r="E775" s="1618"/>
      <c r="F775" s="1618"/>
      <c r="G775" s="1618"/>
      <c r="H775" s="1619">
        <f t="shared" si="10"/>
        <v>0</v>
      </c>
      <c r="I775" s="1249">
        <f t="shared" si="8"/>
        <v>819550</v>
      </c>
      <c r="J775" s="1249">
        <f>みずほ!J775</f>
        <v>581795</v>
      </c>
      <c r="K775" s="1249">
        <f>UFJ!I775</f>
        <v>0</v>
      </c>
      <c r="L775" s="1249">
        <f>paypay!H775</f>
        <v>9</v>
      </c>
      <c r="M775" s="1249">
        <f>楽天!J775</f>
        <v>20873</v>
      </c>
      <c r="N775" s="1620">
        <f t="shared" si="9"/>
        <v>1422227</v>
      </c>
    </row>
    <row r="776" spans="2:14" ht="14">
      <c r="B776" s="1244">
        <v>46520</v>
      </c>
      <c r="C776" s="1248"/>
      <c r="D776" s="1248"/>
      <c r="E776" s="1618"/>
      <c r="F776" s="1618"/>
      <c r="G776" s="1618"/>
      <c r="H776" s="1619">
        <f t="shared" si="10"/>
        <v>0</v>
      </c>
      <c r="I776" s="1249">
        <f t="shared" si="8"/>
        <v>819550</v>
      </c>
      <c r="J776" s="1249">
        <f>みずほ!J776</f>
        <v>581795</v>
      </c>
      <c r="K776" s="1249">
        <f>UFJ!I776</f>
        <v>0</v>
      </c>
      <c r="L776" s="1249">
        <f>paypay!H776</f>
        <v>9</v>
      </c>
      <c r="M776" s="1249">
        <f>楽天!J776</f>
        <v>20873</v>
      </c>
      <c r="N776" s="1620">
        <f t="shared" si="9"/>
        <v>1422227</v>
      </c>
    </row>
    <row r="777" spans="2:14" ht="14">
      <c r="B777" s="1244">
        <v>46521</v>
      </c>
      <c r="C777" s="1248"/>
      <c r="D777" s="1248"/>
      <c r="E777" s="1618"/>
      <c r="F777" s="1618"/>
      <c r="G777" s="1618"/>
      <c r="H777" s="1619">
        <f t="shared" si="10"/>
        <v>0</v>
      </c>
      <c r="I777" s="1249">
        <f t="shared" si="8"/>
        <v>819550</v>
      </c>
      <c r="J777" s="1249">
        <f>みずほ!J777</f>
        <v>581795</v>
      </c>
      <c r="K777" s="1249">
        <f>UFJ!I777</f>
        <v>0</v>
      </c>
      <c r="L777" s="1249">
        <f>paypay!H777</f>
        <v>9</v>
      </c>
      <c r="M777" s="1249">
        <f>楽天!J777</f>
        <v>20873</v>
      </c>
      <c r="N777" s="1620">
        <f t="shared" si="9"/>
        <v>1422227</v>
      </c>
    </row>
    <row r="778" spans="2:14" ht="14">
      <c r="B778" s="1244">
        <v>46522</v>
      </c>
      <c r="C778" s="1248"/>
      <c r="D778" s="1248"/>
      <c r="E778" s="1618"/>
      <c r="F778" s="1618"/>
      <c r="G778" s="1626">
        <v>300000</v>
      </c>
      <c r="H778" s="1619">
        <f t="shared" si="10"/>
        <v>300000</v>
      </c>
      <c r="I778" s="1249">
        <f t="shared" si="8"/>
        <v>1119550</v>
      </c>
      <c r="J778" s="1249">
        <f>みずほ!J778</f>
        <v>741685</v>
      </c>
      <c r="K778" s="1249">
        <f>UFJ!I778</f>
        <v>0</v>
      </c>
      <c r="L778" s="1249">
        <f>paypay!H778</f>
        <v>9</v>
      </c>
      <c r="M778" s="1249">
        <f>楽天!J778</f>
        <v>20873</v>
      </c>
      <c r="N778" s="1620">
        <f t="shared" si="9"/>
        <v>1882117</v>
      </c>
    </row>
    <row r="779" spans="2:14" ht="14">
      <c r="B779" s="1244">
        <v>46523</v>
      </c>
      <c r="C779" s="1248"/>
      <c r="D779" s="1248"/>
      <c r="E779" s="1618"/>
      <c r="F779" s="1618"/>
      <c r="G779" s="1618"/>
      <c r="H779" s="1619">
        <f t="shared" si="10"/>
        <v>0</v>
      </c>
      <c r="I779" s="1249">
        <f t="shared" si="8"/>
        <v>1119550</v>
      </c>
      <c r="J779" s="1249">
        <f>みずほ!J779</f>
        <v>741685</v>
      </c>
      <c r="K779" s="1249">
        <f>UFJ!I779</f>
        <v>0</v>
      </c>
      <c r="L779" s="1249">
        <f>paypay!H779</f>
        <v>9</v>
      </c>
      <c r="M779" s="1249">
        <f>楽天!J779</f>
        <v>20873</v>
      </c>
      <c r="N779" s="1620">
        <f t="shared" si="9"/>
        <v>1882117</v>
      </c>
    </row>
    <row r="780" spans="2:14" ht="14">
      <c r="B780" s="1244">
        <v>46524</v>
      </c>
      <c r="C780" s="1248"/>
      <c r="D780" s="1248"/>
      <c r="E780" s="1618"/>
      <c r="F780" s="1618"/>
      <c r="G780" s="1618"/>
      <c r="H780" s="1619">
        <f t="shared" si="10"/>
        <v>0</v>
      </c>
      <c r="I780" s="1249">
        <f t="shared" si="8"/>
        <v>1119550</v>
      </c>
      <c r="J780" s="1249">
        <f>みずほ!J780</f>
        <v>741685</v>
      </c>
      <c r="K780" s="1249">
        <f>UFJ!I780</f>
        <v>0</v>
      </c>
      <c r="L780" s="1249">
        <f>paypay!H780</f>
        <v>9</v>
      </c>
      <c r="M780" s="1249">
        <f>楽天!J780</f>
        <v>20873</v>
      </c>
      <c r="N780" s="1620">
        <f t="shared" si="9"/>
        <v>1882117</v>
      </c>
    </row>
    <row r="781" spans="2:14" ht="14">
      <c r="B781" s="1244">
        <v>46525</v>
      </c>
      <c r="C781" s="1248"/>
      <c r="D781" s="1248"/>
      <c r="E781" s="1618"/>
      <c r="F781" s="1618"/>
      <c r="G781" s="1618"/>
      <c r="H781" s="1619">
        <f t="shared" si="10"/>
        <v>0</v>
      </c>
      <c r="I781" s="1249">
        <f t="shared" si="8"/>
        <v>1119550</v>
      </c>
      <c r="J781" s="1249">
        <f>みずほ!J781</f>
        <v>741685</v>
      </c>
      <c r="K781" s="1249">
        <f>UFJ!I781</f>
        <v>0</v>
      </c>
      <c r="L781" s="1249">
        <f>paypay!H781</f>
        <v>9</v>
      </c>
      <c r="M781" s="1249">
        <f>楽天!J781</f>
        <v>20873</v>
      </c>
      <c r="N781" s="1620">
        <f t="shared" si="9"/>
        <v>1882117</v>
      </c>
    </row>
    <row r="782" spans="2:14" ht="14">
      <c r="B782" s="1244">
        <v>46526</v>
      </c>
      <c r="C782" s="1248"/>
      <c r="D782" s="1248"/>
      <c r="E782" s="1618"/>
      <c r="F782" s="1618"/>
      <c r="G782" s="1618"/>
      <c r="H782" s="1619">
        <f t="shared" si="10"/>
        <v>0</v>
      </c>
      <c r="I782" s="1249">
        <f t="shared" si="8"/>
        <v>1119550</v>
      </c>
      <c r="J782" s="1249">
        <f>みずほ!J782</f>
        <v>741685</v>
      </c>
      <c r="K782" s="1249">
        <f>UFJ!I782</f>
        <v>0</v>
      </c>
      <c r="L782" s="1249">
        <f>paypay!H782</f>
        <v>9</v>
      </c>
      <c r="M782" s="1249">
        <f>楽天!J782</f>
        <v>20873</v>
      </c>
      <c r="N782" s="1620">
        <f t="shared" si="9"/>
        <v>1882117</v>
      </c>
    </row>
    <row r="783" spans="2:14" ht="14">
      <c r="B783" s="1244">
        <v>46527</v>
      </c>
      <c r="C783" s="1248"/>
      <c r="D783" s="1248"/>
      <c r="E783" s="1618"/>
      <c r="F783" s="1618"/>
      <c r="G783" s="1618"/>
      <c r="H783" s="1619">
        <f t="shared" si="10"/>
        <v>0</v>
      </c>
      <c r="I783" s="1249">
        <f t="shared" si="8"/>
        <v>1119550</v>
      </c>
      <c r="J783" s="1249">
        <f>みずほ!J783</f>
        <v>741685</v>
      </c>
      <c r="K783" s="1249">
        <f>UFJ!I783</f>
        <v>0</v>
      </c>
      <c r="L783" s="1249">
        <f>paypay!H783</f>
        <v>9</v>
      </c>
      <c r="M783" s="1249">
        <f>楽天!J783</f>
        <v>20873</v>
      </c>
      <c r="N783" s="1620">
        <f t="shared" si="9"/>
        <v>1882117</v>
      </c>
    </row>
    <row r="784" spans="2:14" ht="14">
      <c r="B784" s="1244">
        <v>46528</v>
      </c>
      <c r="C784" s="1248"/>
      <c r="D784" s="1248"/>
      <c r="E784" s="1618"/>
      <c r="F784" s="1618"/>
      <c r="G784" s="1618"/>
      <c r="H784" s="1619">
        <f t="shared" si="10"/>
        <v>0</v>
      </c>
      <c r="I784" s="1249">
        <f t="shared" si="8"/>
        <v>1119550</v>
      </c>
      <c r="J784" s="1249">
        <f>みずほ!J784</f>
        <v>741685</v>
      </c>
      <c r="K784" s="1249">
        <f>UFJ!I784</f>
        <v>0</v>
      </c>
      <c r="L784" s="1249">
        <f>paypay!H784</f>
        <v>9</v>
      </c>
      <c r="M784" s="1249">
        <f>楽天!J784</f>
        <v>20873</v>
      </c>
      <c r="N784" s="1620">
        <f t="shared" si="9"/>
        <v>1882117</v>
      </c>
    </row>
    <row r="785" spans="2:14" ht="14">
      <c r="B785" s="1244">
        <v>46529</v>
      </c>
      <c r="C785" s="1248"/>
      <c r="D785" s="1248"/>
      <c r="E785" s="1618"/>
      <c r="F785" s="1618"/>
      <c r="G785" s="1618"/>
      <c r="H785" s="1619">
        <f t="shared" si="10"/>
        <v>0</v>
      </c>
      <c r="I785" s="1249">
        <f t="shared" si="8"/>
        <v>1119550</v>
      </c>
      <c r="J785" s="1249">
        <f>みずほ!J785</f>
        <v>741685</v>
      </c>
      <c r="K785" s="1249">
        <f>UFJ!I785</f>
        <v>0</v>
      </c>
      <c r="L785" s="1249">
        <f>paypay!H785</f>
        <v>9</v>
      </c>
      <c r="M785" s="1249">
        <f>楽天!J785</f>
        <v>20873</v>
      </c>
      <c r="N785" s="1620">
        <f t="shared" si="9"/>
        <v>1882117</v>
      </c>
    </row>
    <row r="786" spans="2:14" ht="14">
      <c r="B786" s="1244">
        <v>46530</v>
      </c>
      <c r="C786" s="1248"/>
      <c r="D786" s="1248"/>
      <c r="E786" s="1618"/>
      <c r="F786" s="1618"/>
      <c r="G786" s="1618"/>
      <c r="H786" s="1619">
        <f t="shared" si="10"/>
        <v>0</v>
      </c>
      <c r="I786" s="1249">
        <f t="shared" si="8"/>
        <v>1119550</v>
      </c>
      <c r="J786" s="1249">
        <f>みずほ!J786</f>
        <v>741685</v>
      </c>
      <c r="K786" s="1249">
        <f>UFJ!I786</f>
        <v>0</v>
      </c>
      <c r="L786" s="1249">
        <f>paypay!H786</f>
        <v>9</v>
      </c>
      <c r="M786" s="1249">
        <f>楽天!J786</f>
        <v>20873</v>
      </c>
      <c r="N786" s="1620">
        <f t="shared" si="9"/>
        <v>1882117</v>
      </c>
    </row>
    <row r="787" spans="2:14" ht="14">
      <c r="B787" s="1244">
        <v>46531</v>
      </c>
      <c r="C787" s="1248"/>
      <c r="D787" s="1248"/>
      <c r="E787" s="1618"/>
      <c r="F787" s="1618"/>
      <c r="G787" s="1618"/>
      <c r="H787" s="1619">
        <f t="shared" si="10"/>
        <v>0</v>
      </c>
      <c r="I787" s="1249">
        <f t="shared" si="8"/>
        <v>1119550</v>
      </c>
      <c r="J787" s="1249">
        <f>みずほ!J787</f>
        <v>741685</v>
      </c>
      <c r="K787" s="1249">
        <f>UFJ!I787</f>
        <v>0</v>
      </c>
      <c r="L787" s="1249">
        <f>paypay!H787</f>
        <v>9</v>
      </c>
      <c r="M787" s="1249">
        <f>楽天!J787</f>
        <v>20873</v>
      </c>
      <c r="N787" s="1620">
        <f t="shared" si="9"/>
        <v>1882117</v>
      </c>
    </row>
    <row r="788" spans="2:14" ht="14">
      <c r="B788" s="1244">
        <v>46532</v>
      </c>
      <c r="C788" s="1248"/>
      <c r="D788" s="1248"/>
      <c r="E788" s="1618"/>
      <c r="F788" s="1618"/>
      <c r="G788" s="1618"/>
      <c r="H788" s="1619">
        <f t="shared" si="10"/>
        <v>0</v>
      </c>
      <c r="I788" s="1249">
        <f t="shared" si="8"/>
        <v>1119550</v>
      </c>
      <c r="J788" s="1249">
        <f>みずほ!J788</f>
        <v>741685</v>
      </c>
      <c r="K788" s="1249">
        <f>UFJ!I788</f>
        <v>0</v>
      </c>
      <c r="L788" s="1249">
        <f>paypay!H788</f>
        <v>9</v>
      </c>
      <c r="M788" s="1249">
        <f>楽天!J788</f>
        <v>20873</v>
      </c>
      <c r="N788" s="1620">
        <f t="shared" si="9"/>
        <v>1882117</v>
      </c>
    </row>
    <row r="789" spans="2:14" ht="14">
      <c r="B789" s="1244">
        <v>46533</v>
      </c>
      <c r="C789" s="1248"/>
      <c r="D789" s="1248"/>
      <c r="E789" s="1618"/>
      <c r="F789" s="1618"/>
      <c r="G789" s="1618"/>
      <c r="H789" s="1619">
        <f t="shared" si="10"/>
        <v>0</v>
      </c>
      <c r="I789" s="1249">
        <f t="shared" si="8"/>
        <v>1119550</v>
      </c>
      <c r="J789" s="1249">
        <f>みずほ!J789</f>
        <v>731685</v>
      </c>
      <c r="K789" s="1249">
        <f>UFJ!I789</f>
        <v>0</v>
      </c>
      <c r="L789" s="1249">
        <f>paypay!H789</f>
        <v>9</v>
      </c>
      <c r="M789" s="1249">
        <f>楽天!J789</f>
        <v>20873</v>
      </c>
      <c r="N789" s="1620">
        <f t="shared" si="9"/>
        <v>1872117</v>
      </c>
    </row>
    <row r="790" spans="2:14" ht="14">
      <c r="B790" s="1244">
        <v>46534</v>
      </c>
      <c r="C790" s="1248"/>
      <c r="D790" s="1646">
        <v>-200000</v>
      </c>
      <c r="E790" s="1618"/>
      <c r="F790" s="1618"/>
      <c r="G790" s="1618"/>
      <c r="H790" s="1619">
        <f t="shared" si="10"/>
        <v>-200000</v>
      </c>
      <c r="I790" s="1249">
        <f t="shared" si="8"/>
        <v>919550</v>
      </c>
      <c r="J790" s="1249">
        <f>みずほ!J790</f>
        <v>601698</v>
      </c>
      <c r="K790" s="1249">
        <f>UFJ!I790</f>
        <v>0</v>
      </c>
      <c r="L790" s="1249">
        <f>paypay!H790</f>
        <v>9</v>
      </c>
      <c r="M790" s="1249">
        <f>楽天!J790</f>
        <v>20873</v>
      </c>
      <c r="N790" s="1620">
        <f t="shared" si="9"/>
        <v>1542130</v>
      </c>
    </row>
    <row r="791" spans="2:14" ht="14">
      <c r="B791" s="1244">
        <v>46535</v>
      </c>
      <c r="C791" s="1248"/>
      <c r="D791" s="1248"/>
      <c r="E791" s="1618"/>
      <c r="F791" s="1618"/>
      <c r="G791" s="1618"/>
      <c r="H791" s="1619">
        <f t="shared" si="10"/>
        <v>0</v>
      </c>
      <c r="I791" s="1249">
        <f t="shared" si="8"/>
        <v>919550</v>
      </c>
      <c r="J791" s="1249">
        <f>みずほ!J791</f>
        <v>601698</v>
      </c>
      <c r="K791" s="1249">
        <f>UFJ!I791</f>
        <v>0</v>
      </c>
      <c r="L791" s="1249">
        <f>paypay!H791</f>
        <v>9</v>
      </c>
      <c r="M791" s="1249">
        <f>楽天!J791</f>
        <v>20873</v>
      </c>
      <c r="N791" s="1620">
        <f t="shared" si="9"/>
        <v>1542130</v>
      </c>
    </row>
    <row r="792" spans="2:14" ht="14">
      <c r="B792" s="1244">
        <v>46536</v>
      </c>
      <c r="C792" s="1248"/>
      <c r="D792" s="1248"/>
      <c r="E792" s="1618"/>
      <c r="F792" s="1618"/>
      <c r="G792" s="1618"/>
      <c r="H792" s="1619">
        <f t="shared" si="10"/>
        <v>0</v>
      </c>
      <c r="I792" s="1249">
        <f t="shared" si="8"/>
        <v>919550</v>
      </c>
      <c r="J792" s="1249">
        <f>みずほ!J792</f>
        <v>601698</v>
      </c>
      <c r="K792" s="1249">
        <f>UFJ!I792</f>
        <v>0</v>
      </c>
      <c r="L792" s="1249">
        <f>paypay!H792</f>
        <v>9</v>
      </c>
      <c r="M792" s="1249">
        <f>楽天!J792</f>
        <v>20873</v>
      </c>
      <c r="N792" s="1620">
        <f t="shared" si="9"/>
        <v>1542130</v>
      </c>
    </row>
    <row r="793" spans="2:14" ht="14">
      <c r="B793" s="1244">
        <v>46537</v>
      </c>
      <c r="C793" s="1248"/>
      <c r="D793" s="1248"/>
      <c r="E793" s="1618"/>
      <c r="F793" s="1618"/>
      <c r="G793" s="1618"/>
      <c r="H793" s="1619">
        <f t="shared" si="10"/>
        <v>0</v>
      </c>
      <c r="I793" s="1249">
        <f t="shared" si="8"/>
        <v>919550</v>
      </c>
      <c r="J793" s="1249">
        <f>みずほ!J793</f>
        <v>601698</v>
      </c>
      <c r="K793" s="1249">
        <f>UFJ!I793</f>
        <v>0</v>
      </c>
      <c r="L793" s="1249">
        <f>paypay!H793</f>
        <v>9</v>
      </c>
      <c r="M793" s="1249">
        <f>楽天!J793</f>
        <v>20873</v>
      </c>
      <c r="N793" s="1620">
        <f t="shared" si="9"/>
        <v>1542130</v>
      </c>
    </row>
    <row r="794" spans="2:14" ht="14">
      <c r="B794" s="1244">
        <v>46538</v>
      </c>
      <c r="C794" s="1248"/>
      <c r="D794" s="1248"/>
      <c r="E794" s="1618"/>
      <c r="F794" s="1618"/>
      <c r="G794" s="1618"/>
      <c r="H794" s="1619">
        <f t="shared" si="10"/>
        <v>0</v>
      </c>
      <c r="I794" s="1249">
        <f t="shared" si="8"/>
        <v>919550</v>
      </c>
      <c r="J794" s="1249">
        <f>みずほ!J794</f>
        <v>601698</v>
      </c>
      <c r="K794" s="1249">
        <f>UFJ!I794</f>
        <v>0</v>
      </c>
      <c r="L794" s="1264">
        <f>paypay!H794</f>
        <v>9</v>
      </c>
      <c r="M794" s="1264">
        <f>楽天!J794</f>
        <v>20873</v>
      </c>
      <c r="N794" s="1620">
        <f t="shared" si="9"/>
        <v>1542130</v>
      </c>
    </row>
    <row r="795" spans="2:14" ht="14">
      <c r="B795" s="1630">
        <v>46539</v>
      </c>
      <c r="C795" s="1631"/>
      <c r="D795" s="1631"/>
      <c r="E795" s="1632"/>
      <c r="F795" s="1632"/>
      <c r="G795" s="1632"/>
      <c r="H795" s="1633">
        <f t="shared" si="10"/>
        <v>0</v>
      </c>
      <c r="I795" s="1625">
        <f t="shared" si="8"/>
        <v>919550</v>
      </c>
      <c r="J795" s="1625">
        <f>みずほ!J795</f>
        <v>601698</v>
      </c>
      <c r="K795" s="1625">
        <f>UFJ!I795</f>
        <v>0</v>
      </c>
      <c r="L795" s="1249">
        <f>paypay!H795</f>
        <v>9</v>
      </c>
      <c r="M795" s="1249">
        <f>楽天!J795</f>
        <v>20873</v>
      </c>
      <c r="N795" s="1627">
        <f t="shared" si="9"/>
        <v>1542130</v>
      </c>
    </row>
    <row r="796" spans="2:14" ht="14">
      <c r="B796" s="1244">
        <v>46540</v>
      </c>
      <c r="C796" s="1248"/>
      <c r="D796" s="1248"/>
      <c r="E796" s="1618"/>
      <c r="F796" s="1618"/>
      <c r="G796" s="1618"/>
      <c r="H796" s="1619">
        <f t="shared" si="10"/>
        <v>0</v>
      </c>
      <c r="I796" s="1249">
        <f t="shared" si="8"/>
        <v>919550</v>
      </c>
      <c r="J796" s="1249">
        <f>みずほ!J796</f>
        <v>601698</v>
      </c>
      <c r="K796" s="1249">
        <f>UFJ!I796</f>
        <v>0</v>
      </c>
      <c r="L796" s="1249">
        <f>paypay!H796</f>
        <v>9</v>
      </c>
      <c r="M796" s="1249">
        <f>楽天!J796</f>
        <v>20873</v>
      </c>
      <c r="N796" s="1620">
        <f t="shared" si="9"/>
        <v>1542130</v>
      </c>
    </row>
    <row r="797" spans="2:14" ht="14">
      <c r="B797" s="1244">
        <v>46541</v>
      </c>
      <c r="C797" s="1248"/>
      <c r="D797" s="1248"/>
      <c r="E797" s="1618"/>
      <c r="F797" s="1618"/>
      <c r="G797" s="1618"/>
      <c r="H797" s="1619">
        <f t="shared" si="10"/>
        <v>0</v>
      </c>
      <c r="I797" s="1249">
        <f t="shared" si="8"/>
        <v>919550</v>
      </c>
      <c r="J797" s="1249">
        <f>みずほ!J797</f>
        <v>601698</v>
      </c>
      <c r="K797" s="1249">
        <f>UFJ!I797</f>
        <v>0</v>
      </c>
      <c r="L797" s="1249">
        <f>paypay!H797</f>
        <v>9</v>
      </c>
      <c r="M797" s="1249">
        <f>楽天!J797</f>
        <v>20873</v>
      </c>
      <c r="N797" s="1620">
        <f t="shared" si="9"/>
        <v>1542130</v>
      </c>
    </row>
    <row r="798" spans="2:14" ht="14">
      <c r="B798" s="1244">
        <v>46542</v>
      </c>
      <c r="C798" s="1248"/>
      <c r="D798" s="1248"/>
      <c r="E798" s="1618"/>
      <c r="F798" s="1618"/>
      <c r="G798" s="1618"/>
      <c r="H798" s="1619">
        <f t="shared" si="10"/>
        <v>0</v>
      </c>
      <c r="I798" s="1249">
        <f t="shared" si="8"/>
        <v>919550</v>
      </c>
      <c r="J798" s="1249">
        <f>みずほ!J798</f>
        <v>601698</v>
      </c>
      <c r="K798" s="1249">
        <f>UFJ!I798</f>
        <v>0</v>
      </c>
      <c r="L798" s="1249">
        <f>paypay!H798</f>
        <v>9</v>
      </c>
      <c r="M798" s="1249">
        <f>楽天!J798</f>
        <v>20873</v>
      </c>
      <c r="N798" s="1620">
        <f t="shared" si="9"/>
        <v>1542130</v>
      </c>
    </row>
    <row r="799" spans="2:14" ht="14">
      <c r="B799" s="1244">
        <v>46543</v>
      </c>
      <c r="C799" s="1248"/>
      <c r="D799" s="1248"/>
      <c r="E799" s="1618"/>
      <c r="F799" s="1618"/>
      <c r="G799" s="1618"/>
      <c r="H799" s="1619">
        <f t="shared" si="10"/>
        <v>0</v>
      </c>
      <c r="I799" s="1249">
        <f t="shared" si="8"/>
        <v>919550</v>
      </c>
      <c r="J799" s="1249">
        <f>みずほ!J799</f>
        <v>601698</v>
      </c>
      <c r="K799" s="1249">
        <f>UFJ!I799</f>
        <v>0</v>
      </c>
      <c r="L799" s="1249">
        <f>paypay!H799</f>
        <v>9</v>
      </c>
      <c r="M799" s="1249">
        <f>楽天!J799</f>
        <v>20873</v>
      </c>
      <c r="N799" s="1620">
        <f t="shared" si="9"/>
        <v>1542130</v>
      </c>
    </row>
    <row r="800" spans="2:14" ht="14">
      <c r="B800" s="1244">
        <v>46544</v>
      </c>
      <c r="C800" s="1248"/>
      <c r="D800" s="1248"/>
      <c r="E800" s="1618"/>
      <c r="F800" s="1618"/>
      <c r="G800" s="1618"/>
      <c r="H800" s="1619">
        <f t="shared" si="10"/>
        <v>0</v>
      </c>
      <c r="I800" s="1249">
        <f t="shared" si="8"/>
        <v>919550</v>
      </c>
      <c r="J800" s="1249">
        <f>みずほ!J800</f>
        <v>601698</v>
      </c>
      <c r="K800" s="1249">
        <f>UFJ!I800</f>
        <v>0</v>
      </c>
      <c r="L800" s="1249">
        <f>paypay!H800</f>
        <v>9</v>
      </c>
      <c r="M800" s="1249">
        <f>楽天!J800</f>
        <v>20873</v>
      </c>
      <c r="N800" s="1620">
        <f t="shared" si="9"/>
        <v>1542130</v>
      </c>
    </row>
    <row r="801" spans="2:14" ht="14">
      <c r="B801" s="1244">
        <v>46545</v>
      </c>
      <c r="C801" s="1248"/>
      <c r="D801" s="1248"/>
      <c r="E801" s="1618"/>
      <c r="F801" s="1618"/>
      <c r="G801" s="1618"/>
      <c r="H801" s="1619">
        <f t="shared" si="10"/>
        <v>0</v>
      </c>
      <c r="I801" s="1249">
        <f t="shared" si="8"/>
        <v>919550</v>
      </c>
      <c r="J801" s="1249">
        <f>みずほ!J801</f>
        <v>601698</v>
      </c>
      <c r="K801" s="1249">
        <f>UFJ!I801</f>
        <v>0</v>
      </c>
      <c r="L801" s="1249">
        <f>paypay!H801</f>
        <v>9</v>
      </c>
      <c r="M801" s="1249">
        <f>楽天!J801</f>
        <v>20873</v>
      </c>
      <c r="N801" s="1620">
        <f t="shared" si="9"/>
        <v>1542130</v>
      </c>
    </row>
    <row r="802" spans="2:14" ht="14">
      <c r="B802" s="1244">
        <v>46546</v>
      </c>
      <c r="C802" s="1248"/>
      <c r="D802" s="1248"/>
      <c r="E802" s="1618"/>
      <c r="F802" s="1618"/>
      <c r="G802" s="1618"/>
      <c r="H802" s="1619">
        <f t="shared" si="10"/>
        <v>0</v>
      </c>
      <c r="I802" s="1249">
        <f t="shared" si="8"/>
        <v>919550</v>
      </c>
      <c r="J802" s="1249">
        <f>みずほ!J802</f>
        <v>601698</v>
      </c>
      <c r="K802" s="1249">
        <f>UFJ!I802</f>
        <v>0</v>
      </c>
      <c r="L802" s="1249">
        <f>paypay!H802</f>
        <v>9</v>
      </c>
      <c r="M802" s="1249">
        <f>楽天!J802</f>
        <v>20873</v>
      </c>
      <c r="N802" s="1620">
        <f t="shared" si="9"/>
        <v>1542130</v>
      </c>
    </row>
    <row r="803" spans="2:14" ht="14">
      <c r="B803" s="1244">
        <v>46547</v>
      </c>
      <c r="C803" s="1248"/>
      <c r="D803" s="1248"/>
      <c r="E803" s="1618"/>
      <c r="F803" s="1618"/>
      <c r="G803" s="1618"/>
      <c r="H803" s="1619">
        <f t="shared" si="10"/>
        <v>0</v>
      </c>
      <c r="I803" s="1249">
        <f t="shared" si="8"/>
        <v>919550</v>
      </c>
      <c r="J803" s="1249">
        <f>みずほ!J803</f>
        <v>601698</v>
      </c>
      <c r="K803" s="1249">
        <f>UFJ!I803</f>
        <v>0</v>
      </c>
      <c r="L803" s="1249">
        <f>paypay!H803</f>
        <v>9</v>
      </c>
      <c r="M803" s="1249">
        <f>楽天!J803</f>
        <v>20873</v>
      </c>
      <c r="N803" s="1620">
        <f t="shared" si="9"/>
        <v>1542130</v>
      </c>
    </row>
    <row r="804" spans="2:14" ht="14">
      <c r="B804" s="1244">
        <v>46548</v>
      </c>
      <c r="C804" s="1248"/>
      <c r="D804" s="1248"/>
      <c r="E804" s="1618"/>
      <c r="F804" s="1618"/>
      <c r="G804" s="1618"/>
      <c r="H804" s="1619">
        <f t="shared" si="10"/>
        <v>0</v>
      </c>
      <c r="I804" s="1249">
        <f t="shared" si="8"/>
        <v>919550</v>
      </c>
      <c r="J804" s="1249">
        <f>みずほ!J804</f>
        <v>601698</v>
      </c>
      <c r="K804" s="1249">
        <f>UFJ!I804</f>
        <v>0</v>
      </c>
      <c r="L804" s="1249">
        <f>paypay!H804</f>
        <v>9</v>
      </c>
      <c r="M804" s="1249">
        <f>楽天!J804</f>
        <v>20873</v>
      </c>
      <c r="N804" s="1620">
        <f t="shared" si="9"/>
        <v>1542130</v>
      </c>
    </row>
    <row r="805" spans="2:14" ht="14">
      <c r="B805" s="1244">
        <v>46549</v>
      </c>
      <c r="C805" s="1248"/>
      <c r="D805" s="1248"/>
      <c r="E805" s="1618"/>
      <c r="F805" s="1618"/>
      <c r="G805" s="1618"/>
      <c r="H805" s="1619">
        <f t="shared" si="10"/>
        <v>0</v>
      </c>
      <c r="I805" s="1249">
        <f t="shared" si="8"/>
        <v>919550</v>
      </c>
      <c r="J805" s="1249">
        <f>みずほ!J805</f>
        <v>601698</v>
      </c>
      <c r="K805" s="1249">
        <f>UFJ!I805</f>
        <v>0</v>
      </c>
      <c r="L805" s="1249">
        <f>paypay!H805</f>
        <v>9</v>
      </c>
      <c r="M805" s="1249">
        <f>楽天!J805</f>
        <v>20873</v>
      </c>
      <c r="N805" s="1620">
        <f t="shared" si="9"/>
        <v>1542130</v>
      </c>
    </row>
    <row r="806" spans="2:14" ht="14">
      <c r="B806" s="1244">
        <v>46550</v>
      </c>
      <c r="C806" s="1248"/>
      <c r="D806" s="1248"/>
      <c r="E806" s="1618"/>
      <c r="F806" s="1618"/>
      <c r="G806" s="1618"/>
      <c r="H806" s="1619">
        <f t="shared" si="10"/>
        <v>0</v>
      </c>
      <c r="I806" s="1249">
        <f t="shared" si="8"/>
        <v>919550</v>
      </c>
      <c r="J806" s="1249">
        <f>みずほ!J806</f>
        <v>601698</v>
      </c>
      <c r="K806" s="1249">
        <f>UFJ!I806</f>
        <v>0</v>
      </c>
      <c r="L806" s="1249">
        <f>paypay!H806</f>
        <v>9</v>
      </c>
      <c r="M806" s="1249">
        <f>楽天!J806</f>
        <v>20873</v>
      </c>
      <c r="N806" s="1620">
        <f t="shared" si="9"/>
        <v>1542130</v>
      </c>
    </row>
    <row r="807" spans="2:14" ht="14">
      <c r="B807" s="1244">
        <v>46551</v>
      </c>
      <c r="C807" s="1248"/>
      <c r="D807" s="1248"/>
      <c r="E807" s="1618"/>
      <c r="F807" s="1618"/>
      <c r="G807" s="1618"/>
      <c r="H807" s="1619">
        <f t="shared" si="10"/>
        <v>0</v>
      </c>
      <c r="I807" s="1249">
        <f t="shared" si="8"/>
        <v>919550</v>
      </c>
      <c r="J807" s="1249">
        <f>みずほ!J807</f>
        <v>601698</v>
      </c>
      <c r="K807" s="1249">
        <f>UFJ!I807</f>
        <v>0</v>
      </c>
      <c r="L807" s="1249">
        <f>paypay!H807</f>
        <v>9</v>
      </c>
      <c r="M807" s="1249">
        <f>楽天!J807</f>
        <v>20873</v>
      </c>
      <c r="N807" s="1620">
        <f t="shared" si="9"/>
        <v>1542130</v>
      </c>
    </row>
    <row r="808" spans="2:14" ht="14">
      <c r="B808" s="1244">
        <v>46552</v>
      </c>
      <c r="C808" s="1248"/>
      <c r="D808" s="1248"/>
      <c r="E808" s="1618"/>
      <c r="F808" s="1618"/>
      <c r="G808" s="1618"/>
      <c r="H808" s="1619">
        <f t="shared" si="10"/>
        <v>0</v>
      </c>
      <c r="I808" s="1249">
        <f t="shared" si="8"/>
        <v>919550</v>
      </c>
      <c r="J808" s="1249">
        <f>みずほ!J808</f>
        <v>601698</v>
      </c>
      <c r="K808" s="1249">
        <f>UFJ!I808</f>
        <v>0</v>
      </c>
      <c r="L808" s="1249">
        <f>paypay!H808</f>
        <v>9</v>
      </c>
      <c r="M808" s="1249">
        <f>楽天!J808</f>
        <v>20873</v>
      </c>
      <c r="N808" s="1620">
        <f t="shared" si="9"/>
        <v>1542130</v>
      </c>
    </row>
    <row r="809" spans="2:14" ht="14">
      <c r="B809" s="1244">
        <v>46553</v>
      </c>
      <c r="C809" s="1248"/>
      <c r="D809" s="1248"/>
      <c r="E809" s="1618"/>
      <c r="F809" s="1618"/>
      <c r="G809" s="1626">
        <v>300000</v>
      </c>
      <c r="H809" s="1619">
        <f t="shared" si="10"/>
        <v>300000</v>
      </c>
      <c r="I809" s="1249">
        <f t="shared" si="8"/>
        <v>1219550</v>
      </c>
      <c r="J809" s="1249">
        <f>みずほ!J809</f>
        <v>761588</v>
      </c>
      <c r="K809" s="1249">
        <f>UFJ!I809</f>
        <v>0</v>
      </c>
      <c r="L809" s="1249">
        <f>paypay!H809</f>
        <v>9</v>
      </c>
      <c r="M809" s="1249">
        <f>楽天!J809</f>
        <v>20873</v>
      </c>
      <c r="N809" s="1620">
        <f t="shared" si="9"/>
        <v>2002020</v>
      </c>
    </row>
    <row r="810" spans="2:14" ht="14">
      <c r="B810" s="1244">
        <v>46554</v>
      </c>
      <c r="C810" s="1248"/>
      <c r="D810" s="1248"/>
      <c r="E810" s="1618"/>
      <c r="F810" s="1618"/>
      <c r="G810" s="1618"/>
      <c r="H810" s="1619">
        <f t="shared" si="10"/>
        <v>0</v>
      </c>
      <c r="I810" s="1249">
        <f t="shared" si="8"/>
        <v>1219550</v>
      </c>
      <c r="J810" s="1249">
        <f>みずほ!J810</f>
        <v>761588</v>
      </c>
      <c r="K810" s="1249">
        <f>UFJ!I810</f>
        <v>0</v>
      </c>
      <c r="L810" s="1249">
        <f>paypay!H810</f>
        <v>9</v>
      </c>
      <c r="M810" s="1249">
        <f>楽天!J810</f>
        <v>20873</v>
      </c>
      <c r="N810" s="1620">
        <f t="shared" si="9"/>
        <v>2002020</v>
      </c>
    </row>
    <row r="811" spans="2:14" ht="14">
      <c r="B811" s="1244">
        <v>46555</v>
      </c>
      <c r="C811" s="1248"/>
      <c r="D811" s="1248"/>
      <c r="E811" s="1618"/>
      <c r="F811" s="1618"/>
      <c r="G811" s="1618"/>
      <c r="H811" s="1619">
        <f t="shared" si="10"/>
        <v>0</v>
      </c>
      <c r="I811" s="1249">
        <f t="shared" si="8"/>
        <v>1219550</v>
      </c>
      <c r="J811" s="1249">
        <f>みずほ!J811</f>
        <v>761588</v>
      </c>
      <c r="K811" s="1249">
        <f>UFJ!I811</f>
        <v>0</v>
      </c>
      <c r="L811" s="1249">
        <f>paypay!H811</f>
        <v>9</v>
      </c>
      <c r="M811" s="1249">
        <f>楽天!J811</f>
        <v>20873</v>
      </c>
      <c r="N811" s="1620">
        <f t="shared" si="9"/>
        <v>2002020</v>
      </c>
    </row>
    <row r="812" spans="2:14" ht="14">
      <c r="B812" s="1244">
        <v>46556</v>
      </c>
      <c r="C812" s="1248"/>
      <c r="D812" s="1248"/>
      <c r="E812" s="1618"/>
      <c r="F812" s="1618"/>
      <c r="G812" s="1618"/>
      <c r="H812" s="1619">
        <f t="shared" si="10"/>
        <v>0</v>
      </c>
      <c r="I812" s="1249">
        <f t="shared" si="8"/>
        <v>1219550</v>
      </c>
      <c r="J812" s="1249">
        <f>みずほ!J812</f>
        <v>761588</v>
      </c>
      <c r="K812" s="1249">
        <f>UFJ!I812</f>
        <v>0</v>
      </c>
      <c r="L812" s="1249">
        <f>paypay!H812</f>
        <v>9</v>
      </c>
      <c r="M812" s="1249">
        <f>楽天!J812</f>
        <v>20873</v>
      </c>
      <c r="N812" s="1620">
        <f t="shared" si="9"/>
        <v>2002020</v>
      </c>
    </row>
    <row r="813" spans="2:14" ht="14">
      <c r="B813" s="1244">
        <v>46557</v>
      </c>
      <c r="C813" s="1248"/>
      <c r="D813" s="1248"/>
      <c r="E813" s="1618"/>
      <c r="F813" s="1618"/>
      <c r="G813" s="1618"/>
      <c r="H813" s="1619">
        <f t="shared" si="10"/>
        <v>0</v>
      </c>
      <c r="I813" s="1249">
        <f t="shared" si="8"/>
        <v>1219550</v>
      </c>
      <c r="J813" s="1249">
        <f>みずほ!J813</f>
        <v>761588</v>
      </c>
      <c r="K813" s="1249">
        <f>UFJ!I813</f>
        <v>0</v>
      </c>
      <c r="L813" s="1249">
        <f>paypay!H813</f>
        <v>9</v>
      </c>
      <c r="M813" s="1249">
        <f>楽天!J813</f>
        <v>20873</v>
      </c>
      <c r="N813" s="1620">
        <f t="shared" si="9"/>
        <v>2002020</v>
      </c>
    </row>
    <row r="814" spans="2:14" ht="14">
      <c r="B814" s="1244">
        <v>46558</v>
      </c>
      <c r="C814" s="1248"/>
      <c r="D814" s="1248"/>
      <c r="E814" s="1618"/>
      <c r="F814" s="1618"/>
      <c r="G814" s="1618"/>
      <c r="H814" s="1619">
        <f t="shared" si="10"/>
        <v>0</v>
      </c>
      <c r="I814" s="1249">
        <f t="shared" si="8"/>
        <v>1219550</v>
      </c>
      <c r="J814" s="1249">
        <f>みずほ!J814</f>
        <v>761588</v>
      </c>
      <c r="K814" s="1249">
        <f>UFJ!I814</f>
        <v>0</v>
      </c>
      <c r="L814" s="1249">
        <f>paypay!H814</f>
        <v>9</v>
      </c>
      <c r="M814" s="1249">
        <f>楽天!J814</f>
        <v>20873</v>
      </c>
      <c r="N814" s="1620">
        <f t="shared" si="9"/>
        <v>2002020</v>
      </c>
    </row>
    <row r="815" spans="2:14" ht="14">
      <c r="B815" s="1244">
        <v>46559</v>
      </c>
      <c r="C815" s="1248"/>
      <c r="D815" s="1248"/>
      <c r="E815" s="1618"/>
      <c r="F815" s="1618"/>
      <c r="G815" s="1618"/>
      <c r="H815" s="1619">
        <f t="shared" si="10"/>
        <v>0</v>
      </c>
      <c r="I815" s="1249">
        <f t="shared" si="8"/>
        <v>1219550</v>
      </c>
      <c r="J815" s="1249">
        <f>みずほ!J815</f>
        <v>761588</v>
      </c>
      <c r="K815" s="1249">
        <f>UFJ!I815</f>
        <v>0</v>
      </c>
      <c r="L815" s="1249">
        <f>paypay!H815</f>
        <v>9</v>
      </c>
      <c r="M815" s="1249">
        <f>楽天!J815</f>
        <v>20873</v>
      </c>
      <c r="N815" s="1620">
        <f t="shared" si="9"/>
        <v>2002020</v>
      </c>
    </row>
    <row r="816" spans="2:14" ht="14">
      <c r="B816" s="1244">
        <v>46560</v>
      </c>
      <c r="C816" s="1248"/>
      <c r="D816" s="1248"/>
      <c r="E816" s="1618"/>
      <c r="F816" s="1618"/>
      <c r="G816" s="1618"/>
      <c r="H816" s="1619">
        <f t="shared" si="10"/>
        <v>0</v>
      </c>
      <c r="I816" s="1249">
        <f t="shared" si="8"/>
        <v>1219550</v>
      </c>
      <c r="J816" s="1249">
        <f>みずほ!J816</f>
        <v>761588</v>
      </c>
      <c r="K816" s="1249">
        <f>UFJ!I816</f>
        <v>0</v>
      </c>
      <c r="L816" s="1249">
        <f>paypay!H816</f>
        <v>9</v>
      </c>
      <c r="M816" s="1249">
        <f>楽天!J816</f>
        <v>20873</v>
      </c>
      <c r="N816" s="1620">
        <f t="shared" si="9"/>
        <v>2002020</v>
      </c>
    </row>
    <row r="817" spans="2:14" ht="14">
      <c r="B817" s="1244">
        <v>46561</v>
      </c>
      <c r="C817" s="1248"/>
      <c r="D817" s="1248"/>
      <c r="E817" s="1618"/>
      <c r="F817" s="1618"/>
      <c r="G817" s="1618"/>
      <c r="H817" s="1619">
        <f t="shared" si="10"/>
        <v>0</v>
      </c>
      <c r="I817" s="1249">
        <f t="shared" si="8"/>
        <v>1219550</v>
      </c>
      <c r="J817" s="1249">
        <f>みずほ!J817</f>
        <v>761588</v>
      </c>
      <c r="K817" s="1249">
        <f>UFJ!I817</f>
        <v>0</v>
      </c>
      <c r="L817" s="1249">
        <f>paypay!H817</f>
        <v>9</v>
      </c>
      <c r="M817" s="1249">
        <f>楽天!J817</f>
        <v>20873</v>
      </c>
      <c r="N817" s="1620">
        <f t="shared" si="9"/>
        <v>2002020</v>
      </c>
    </row>
    <row r="818" spans="2:14" ht="14">
      <c r="B818" s="1244">
        <v>46562</v>
      </c>
      <c r="C818" s="1248"/>
      <c r="D818" s="1248"/>
      <c r="E818" s="1618"/>
      <c r="F818" s="1618"/>
      <c r="G818" s="1618"/>
      <c r="H818" s="1619">
        <f t="shared" si="10"/>
        <v>0</v>
      </c>
      <c r="I818" s="1249">
        <f t="shared" si="8"/>
        <v>1219550</v>
      </c>
      <c r="J818" s="1249">
        <f>みずほ!J818</f>
        <v>761588</v>
      </c>
      <c r="K818" s="1249">
        <f>UFJ!I818</f>
        <v>0</v>
      </c>
      <c r="L818" s="1249">
        <f>paypay!H818</f>
        <v>9</v>
      </c>
      <c r="M818" s="1249">
        <f>楽天!J818</f>
        <v>20873</v>
      </c>
      <c r="N818" s="1620">
        <f t="shared" si="9"/>
        <v>2002020</v>
      </c>
    </row>
    <row r="819" spans="2:14" ht="14">
      <c r="B819" s="1244">
        <v>46563</v>
      </c>
      <c r="C819" s="1248"/>
      <c r="D819" s="1248"/>
      <c r="E819" s="1618"/>
      <c r="F819" s="1618"/>
      <c r="G819" s="1618"/>
      <c r="H819" s="1619">
        <f t="shared" si="10"/>
        <v>0</v>
      </c>
      <c r="I819" s="1249">
        <f t="shared" si="8"/>
        <v>1219550</v>
      </c>
      <c r="J819" s="1249">
        <f>みずほ!J819</f>
        <v>761588</v>
      </c>
      <c r="K819" s="1249">
        <f>UFJ!I819</f>
        <v>0</v>
      </c>
      <c r="L819" s="1249">
        <f>paypay!H819</f>
        <v>9</v>
      </c>
      <c r="M819" s="1249">
        <f>楽天!J819</f>
        <v>20873</v>
      </c>
      <c r="N819" s="1620">
        <f t="shared" si="9"/>
        <v>2002020</v>
      </c>
    </row>
    <row r="820" spans="2:14" ht="14">
      <c r="B820" s="1244">
        <v>46564</v>
      </c>
      <c r="C820" s="1248"/>
      <c r="D820" s="1248"/>
      <c r="E820" s="1618"/>
      <c r="F820" s="1618"/>
      <c r="G820" s="1618"/>
      <c r="H820" s="1619">
        <f t="shared" si="10"/>
        <v>0</v>
      </c>
      <c r="I820" s="1249">
        <f t="shared" si="8"/>
        <v>1219550</v>
      </c>
      <c r="J820" s="1249">
        <f>みずほ!J820</f>
        <v>751588</v>
      </c>
      <c r="K820" s="1249">
        <f>UFJ!I820</f>
        <v>0</v>
      </c>
      <c r="L820" s="1249">
        <f>paypay!H820</f>
        <v>9</v>
      </c>
      <c r="M820" s="1249">
        <f>楽天!J820</f>
        <v>20873</v>
      </c>
      <c r="N820" s="1620">
        <f t="shared" si="9"/>
        <v>1992020</v>
      </c>
    </row>
    <row r="821" spans="2:14" ht="14">
      <c r="B821" s="1244">
        <v>46565</v>
      </c>
      <c r="C821" s="1248"/>
      <c r="D821" s="1646">
        <v>-200000</v>
      </c>
      <c r="E821" s="1618"/>
      <c r="F821" s="1618"/>
      <c r="G821" s="1618"/>
      <c r="H821" s="1619">
        <f t="shared" si="10"/>
        <v>-200000</v>
      </c>
      <c r="I821" s="1249">
        <f t="shared" si="8"/>
        <v>1019550</v>
      </c>
      <c r="J821" s="1249">
        <f>みずほ!J821</f>
        <v>621601</v>
      </c>
      <c r="K821" s="1249">
        <f>UFJ!I821</f>
        <v>0</v>
      </c>
      <c r="L821" s="1249">
        <f>paypay!H821</f>
        <v>9</v>
      </c>
      <c r="M821" s="1249">
        <f>楽天!J821</f>
        <v>20873</v>
      </c>
      <c r="N821" s="1620">
        <f t="shared" si="9"/>
        <v>1662033</v>
      </c>
    </row>
    <row r="822" spans="2:14" ht="14">
      <c r="B822" s="1244">
        <v>46566</v>
      </c>
      <c r="C822" s="1248"/>
      <c r="D822" s="1248"/>
      <c r="E822" s="1618"/>
      <c r="F822" s="1618"/>
      <c r="G822" s="1618"/>
      <c r="H822" s="1619">
        <f t="shared" si="10"/>
        <v>0</v>
      </c>
      <c r="I822" s="1249">
        <f t="shared" si="8"/>
        <v>1019550</v>
      </c>
      <c r="J822" s="1249">
        <f>みずほ!J822</f>
        <v>621601</v>
      </c>
      <c r="K822" s="1249">
        <f>UFJ!I822</f>
        <v>0</v>
      </c>
      <c r="L822" s="1249">
        <f>paypay!H822</f>
        <v>9</v>
      </c>
      <c r="M822" s="1249">
        <f>楽天!J822</f>
        <v>20873</v>
      </c>
      <c r="N822" s="1620">
        <f t="shared" si="9"/>
        <v>1662033</v>
      </c>
    </row>
    <row r="823" spans="2:14" ht="14">
      <c r="B823" s="1244">
        <v>46567</v>
      </c>
      <c r="C823" s="1248"/>
      <c r="D823" s="1248"/>
      <c r="E823" s="1618"/>
      <c r="F823" s="1618"/>
      <c r="G823" s="1618"/>
      <c r="H823" s="1619">
        <f t="shared" si="10"/>
        <v>0</v>
      </c>
      <c r="I823" s="1249">
        <f t="shared" si="8"/>
        <v>1019550</v>
      </c>
      <c r="J823" s="1249">
        <f>みずほ!J823</f>
        <v>621601</v>
      </c>
      <c r="K823" s="1249">
        <f>UFJ!I823</f>
        <v>0</v>
      </c>
      <c r="L823" s="1249">
        <f>paypay!H823</f>
        <v>9</v>
      </c>
      <c r="M823" s="1249">
        <f>楽天!J823</f>
        <v>20873</v>
      </c>
      <c r="N823" s="1620">
        <f t="shared" si="9"/>
        <v>1662033</v>
      </c>
    </row>
    <row r="824" spans="2:14" ht="14">
      <c r="B824" s="1259">
        <v>46568</v>
      </c>
      <c r="C824" s="1263"/>
      <c r="D824" s="1263"/>
      <c r="E824" s="1622"/>
      <c r="F824" s="1622"/>
      <c r="G824" s="1622"/>
      <c r="H824" s="1623">
        <f t="shared" si="10"/>
        <v>0</v>
      </c>
      <c r="I824" s="1264">
        <f t="shared" si="8"/>
        <v>1019550</v>
      </c>
      <c r="J824" s="1264">
        <f>みずほ!J824</f>
        <v>621601</v>
      </c>
      <c r="K824" s="1264">
        <f>UFJ!I824</f>
        <v>0</v>
      </c>
      <c r="L824" s="1249">
        <f>paypay!H824</f>
        <v>9</v>
      </c>
      <c r="M824" s="1249">
        <f>楽天!J824</f>
        <v>20873</v>
      </c>
      <c r="N824" s="1624">
        <f t="shared" si="9"/>
        <v>1662033</v>
      </c>
    </row>
    <row r="825" spans="2:14" ht="14">
      <c r="B825" s="1244">
        <v>46569</v>
      </c>
      <c r="C825" s="1248"/>
      <c r="D825" s="1248"/>
      <c r="E825" s="1618"/>
      <c r="F825" s="1618"/>
      <c r="G825" s="1618"/>
      <c r="H825" s="1619">
        <f t="shared" si="10"/>
        <v>0</v>
      </c>
      <c r="I825" s="1249">
        <f t="shared" si="8"/>
        <v>1019550</v>
      </c>
      <c r="J825" s="1249">
        <f>みずほ!J825</f>
        <v>621601</v>
      </c>
      <c r="K825" s="1249">
        <f>UFJ!I825</f>
        <v>0</v>
      </c>
      <c r="L825" s="1625">
        <f>paypay!H825</f>
        <v>9</v>
      </c>
      <c r="M825" s="1625">
        <f>楽天!J825</f>
        <v>20873</v>
      </c>
      <c r="N825" s="1620">
        <f t="shared" si="9"/>
        <v>1662033</v>
      </c>
    </row>
    <row r="826" spans="2:14" ht="14">
      <c r="B826" s="1244">
        <v>46570</v>
      </c>
      <c r="C826" s="1248"/>
      <c r="D826" s="1248"/>
      <c r="E826" s="1618"/>
      <c r="F826" s="1618"/>
      <c r="G826" s="1618"/>
      <c r="H826" s="1619">
        <f t="shared" si="10"/>
        <v>0</v>
      </c>
      <c r="I826" s="1249">
        <f t="shared" si="8"/>
        <v>1019550</v>
      </c>
      <c r="J826" s="1249">
        <f>みずほ!J826</f>
        <v>621601</v>
      </c>
      <c r="K826" s="1249">
        <f>UFJ!I826</f>
        <v>0</v>
      </c>
      <c r="L826" s="1249">
        <f>paypay!H826</f>
        <v>9</v>
      </c>
      <c r="M826" s="1249">
        <f>楽天!J826</f>
        <v>20873</v>
      </c>
      <c r="N826" s="1620">
        <f t="shared" si="9"/>
        <v>1662033</v>
      </c>
    </row>
    <row r="827" spans="2:14" ht="14">
      <c r="B827" s="1244">
        <v>46571</v>
      </c>
      <c r="C827" s="1248"/>
      <c r="D827" s="1248"/>
      <c r="E827" s="1618"/>
      <c r="F827" s="1618"/>
      <c r="G827" s="1618"/>
      <c r="H827" s="1619">
        <f t="shared" si="10"/>
        <v>0</v>
      </c>
      <c r="I827" s="1249">
        <f t="shared" si="8"/>
        <v>1019550</v>
      </c>
      <c r="J827" s="1249">
        <f>みずほ!J827</f>
        <v>621601</v>
      </c>
      <c r="K827" s="1249">
        <f>UFJ!I827</f>
        <v>0</v>
      </c>
      <c r="L827" s="1249">
        <f>paypay!H827</f>
        <v>9</v>
      </c>
      <c r="M827" s="1249">
        <f>楽天!J827</f>
        <v>20873</v>
      </c>
      <c r="N827" s="1620">
        <f t="shared" si="9"/>
        <v>1662033</v>
      </c>
    </row>
    <row r="828" spans="2:14" ht="14">
      <c r="B828" s="1244">
        <v>46572</v>
      </c>
      <c r="C828" s="1248"/>
      <c r="D828" s="1248"/>
      <c r="E828" s="1618"/>
      <c r="F828" s="1618"/>
      <c r="G828" s="1618"/>
      <c r="H828" s="1619">
        <f t="shared" si="10"/>
        <v>0</v>
      </c>
      <c r="I828" s="1249">
        <f t="shared" si="8"/>
        <v>1019550</v>
      </c>
      <c r="J828" s="1249">
        <f>みずほ!J828</f>
        <v>621601</v>
      </c>
      <c r="K828" s="1249">
        <f>UFJ!I828</f>
        <v>0</v>
      </c>
      <c r="L828" s="1249">
        <f>paypay!H828</f>
        <v>9</v>
      </c>
      <c r="M828" s="1249">
        <f>楽天!J828</f>
        <v>20873</v>
      </c>
      <c r="N828" s="1620">
        <f t="shared" si="9"/>
        <v>1662033</v>
      </c>
    </row>
    <row r="829" spans="2:14" ht="14">
      <c r="B829" s="1244">
        <v>46573</v>
      </c>
      <c r="C829" s="1248"/>
      <c r="D829" s="1248"/>
      <c r="E829" s="1618"/>
      <c r="F829" s="1618"/>
      <c r="G829" s="1618"/>
      <c r="H829" s="1619">
        <f t="shared" si="10"/>
        <v>0</v>
      </c>
      <c r="I829" s="1249">
        <f t="shared" si="8"/>
        <v>1019550</v>
      </c>
      <c r="J829" s="1249">
        <f>みずほ!J829</f>
        <v>621601</v>
      </c>
      <c r="K829" s="1249">
        <f>UFJ!I829</f>
        <v>0</v>
      </c>
      <c r="L829" s="1249">
        <f>paypay!H829</f>
        <v>9</v>
      </c>
      <c r="M829" s="1249">
        <f>楽天!J829</f>
        <v>20873</v>
      </c>
      <c r="N829" s="1620">
        <f t="shared" si="9"/>
        <v>1662033</v>
      </c>
    </row>
    <row r="830" spans="2:14" ht="14">
      <c r="B830" s="1244">
        <v>46574</v>
      </c>
      <c r="C830" s="1248"/>
      <c r="D830" s="1248"/>
      <c r="E830" s="1618"/>
      <c r="F830" s="1618"/>
      <c r="G830" s="1618"/>
      <c r="H830" s="1619">
        <f t="shared" si="10"/>
        <v>0</v>
      </c>
      <c r="I830" s="1249">
        <f t="shared" si="8"/>
        <v>1019550</v>
      </c>
      <c r="J830" s="1249">
        <f>みずほ!J830</f>
        <v>621601</v>
      </c>
      <c r="K830" s="1249">
        <f>UFJ!I830</f>
        <v>0</v>
      </c>
      <c r="L830" s="1249">
        <f>paypay!H830</f>
        <v>9</v>
      </c>
      <c r="M830" s="1249">
        <f>楽天!J830</f>
        <v>20873</v>
      </c>
      <c r="N830" s="1620">
        <f t="shared" si="9"/>
        <v>1662033</v>
      </c>
    </row>
    <row r="831" spans="2:14" ht="14">
      <c r="B831" s="1244">
        <v>46575</v>
      </c>
      <c r="C831" s="1248"/>
      <c r="D831" s="1248"/>
      <c r="E831" s="1618"/>
      <c r="F831" s="1618"/>
      <c r="G831" s="1618"/>
      <c r="H831" s="1619">
        <f t="shared" si="10"/>
        <v>0</v>
      </c>
      <c r="I831" s="1249">
        <f t="shared" si="8"/>
        <v>1019550</v>
      </c>
      <c r="J831" s="1249">
        <f>みずほ!J831</f>
        <v>621601</v>
      </c>
      <c r="K831" s="1249">
        <f>UFJ!I831</f>
        <v>0</v>
      </c>
      <c r="L831" s="1249">
        <f>paypay!H831</f>
        <v>9</v>
      </c>
      <c r="M831" s="1249">
        <f>楽天!J831</f>
        <v>20873</v>
      </c>
      <c r="N831" s="1620">
        <f t="shared" si="9"/>
        <v>1662033</v>
      </c>
    </row>
    <row r="832" spans="2:14" ht="14">
      <c r="B832" s="1244">
        <v>46576</v>
      </c>
      <c r="C832" s="1248"/>
      <c r="D832" s="1248"/>
      <c r="E832" s="1618"/>
      <c r="F832" s="1618"/>
      <c r="G832" s="1618"/>
      <c r="H832" s="1619">
        <f t="shared" si="10"/>
        <v>0</v>
      </c>
      <c r="I832" s="1249">
        <f t="shared" si="8"/>
        <v>1019550</v>
      </c>
      <c r="J832" s="1249">
        <f>みずほ!J832</f>
        <v>621601</v>
      </c>
      <c r="K832" s="1249">
        <f>UFJ!I832</f>
        <v>0</v>
      </c>
      <c r="L832" s="1249">
        <f>paypay!H832</f>
        <v>9</v>
      </c>
      <c r="M832" s="1249">
        <f>楽天!J832</f>
        <v>20873</v>
      </c>
      <c r="N832" s="1620">
        <f t="shared" si="9"/>
        <v>1662033</v>
      </c>
    </row>
    <row r="833" spans="2:14" ht="14">
      <c r="B833" s="1244">
        <v>46577</v>
      </c>
      <c r="C833" s="1248"/>
      <c r="D833" s="1248"/>
      <c r="E833" s="1618"/>
      <c r="F833" s="1618"/>
      <c r="G833" s="1618"/>
      <c r="H833" s="1619">
        <f t="shared" si="10"/>
        <v>0</v>
      </c>
      <c r="I833" s="1249">
        <f t="shared" si="8"/>
        <v>1019550</v>
      </c>
      <c r="J833" s="1249">
        <f>みずほ!J833</f>
        <v>621601</v>
      </c>
      <c r="K833" s="1249">
        <f>UFJ!I833</f>
        <v>0</v>
      </c>
      <c r="L833" s="1249">
        <f>paypay!H833</f>
        <v>9</v>
      </c>
      <c r="M833" s="1249">
        <f>楽天!J833</f>
        <v>20873</v>
      </c>
      <c r="N833" s="1620">
        <f t="shared" si="9"/>
        <v>1662033</v>
      </c>
    </row>
    <row r="834" spans="2:14" ht="14">
      <c r="B834" s="1244">
        <v>46578</v>
      </c>
      <c r="C834" s="1248"/>
      <c r="D834" s="1248"/>
      <c r="E834" s="1618"/>
      <c r="F834" s="1618"/>
      <c r="G834" s="1618"/>
      <c r="H834" s="1619">
        <f t="shared" si="10"/>
        <v>0</v>
      </c>
      <c r="I834" s="1249">
        <f t="shared" si="8"/>
        <v>1019550</v>
      </c>
      <c r="J834" s="1249">
        <f>みずほ!J834</f>
        <v>621601</v>
      </c>
      <c r="K834" s="1249">
        <f>UFJ!I834</f>
        <v>0</v>
      </c>
      <c r="L834" s="1249">
        <f>paypay!H834</f>
        <v>9</v>
      </c>
      <c r="M834" s="1249">
        <f>楽天!J834</f>
        <v>20873</v>
      </c>
      <c r="N834" s="1620">
        <f t="shared" si="9"/>
        <v>1662033</v>
      </c>
    </row>
    <row r="835" spans="2:14" ht="14">
      <c r="B835" s="1244">
        <v>46579</v>
      </c>
      <c r="C835" s="1248"/>
      <c r="D835" s="1248"/>
      <c r="E835" s="1618"/>
      <c r="F835" s="1618"/>
      <c r="G835" s="1618"/>
      <c r="H835" s="1619">
        <f t="shared" si="10"/>
        <v>0</v>
      </c>
      <c r="I835" s="1249">
        <f t="shared" si="8"/>
        <v>1019550</v>
      </c>
      <c r="J835" s="1249">
        <f>みずほ!J835</f>
        <v>621601</v>
      </c>
      <c r="K835" s="1249">
        <f>UFJ!I835</f>
        <v>0</v>
      </c>
      <c r="L835" s="1249">
        <f>paypay!H835</f>
        <v>9</v>
      </c>
      <c r="M835" s="1249">
        <f>楽天!J835</f>
        <v>20873</v>
      </c>
      <c r="N835" s="1620">
        <f t="shared" si="9"/>
        <v>1662033</v>
      </c>
    </row>
    <row r="836" spans="2:14" ht="14">
      <c r="B836" s="1244">
        <v>46580</v>
      </c>
      <c r="C836" s="1248"/>
      <c r="D836" s="1248"/>
      <c r="E836" s="1618"/>
      <c r="F836" s="1618"/>
      <c r="G836" s="1618"/>
      <c r="H836" s="1619">
        <f t="shared" si="10"/>
        <v>0</v>
      </c>
      <c r="I836" s="1249">
        <f t="shared" si="8"/>
        <v>1019550</v>
      </c>
      <c r="J836" s="1249">
        <f>みずほ!J836</f>
        <v>621601</v>
      </c>
      <c r="K836" s="1249">
        <f>UFJ!I836</f>
        <v>0</v>
      </c>
      <c r="L836" s="1249">
        <f>paypay!H836</f>
        <v>9</v>
      </c>
      <c r="M836" s="1249">
        <f>楽天!J836</f>
        <v>20873</v>
      </c>
      <c r="N836" s="1620">
        <f t="shared" si="9"/>
        <v>1662033</v>
      </c>
    </row>
    <row r="837" spans="2:14" ht="14">
      <c r="B837" s="1244">
        <v>46581</v>
      </c>
      <c r="C837" s="1248"/>
      <c r="D837" s="1248"/>
      <c r="E837" s="1618"/>
      <c r="F837" s="1618"/>
      <c r="G837" s="1618"/>
      <c r="H837" s="1619">
        <f t="shared" si="10"/>
        <v>0</v>
      </c>
      <c r="I837" s="1249">
        <f t="shared" si="8"/>
        <v>1019550</v>
      </c>
      <c r="J837" s="1249">
        <f>みずほ!J837</f>
        <v>621601</v>
      </c>
      <c r="K837" s="1249">
        <f>UFJ!I837</f>
        <v>0</v>
      </c>
      <c r="L837" s="1249">
        <f>paypay!H837</f>
        <v>9</v>
      </c>
      <c r="M837" s="1249">
        <f>楽天!J837</f>
        <v>20873</v>
      </c>
      <c r="N837" s="1620">
        <f t="shared" si="9"/>
        <v>1662033</v>
      </c>
    </row>
    <row r="838" spans="2:14" ht="14">
      <c r="B838" s="1244">
        <v>46582</v>
      </c>
      <c r="C838" s="1248"/>
      <c r="D838" s="1248"/>
      <c r="E838" s="1618"/>
      <c r="F838" s="1618"/>
      <c r="G838" s="1618"/>
      <c r="H838" s="1619">
        <f t="shared" si="10"/>
        <v>0</v>
      </c>
      <c r="I838" s="1249">
        <f t="shared" si="8"/>
        <v>1019550</v>
      </c>
      <c r="J838" s="1249">
        <f>みずほ!J838</f>
        <v>621601</v>
      </c>
      <c r="K838" s="1249">
        <f>UFJ!I838</f>
        <v>0</v>
      </c>
      <c r="L838" s="1249">
        <f>paypay!H838</f>
        <v>9</v>
      </c>
      <c r="M838" s="1249">
        <f>楽天!J838</f>
        <v>20873</v>
      </c>
      <c r="N838" s="1620">
        <f t="shared" si="9"/>
        <v>1662033</v>
      </c>
    </row>
    <row r="839" spans="2:14" ht="14">
      <c r="B839" s="1244">
        <v>46583</v>
      </c>
      <c r="C839" s="1248"/>
      <c r="D839" s="1248"/>
      <c r="E839" s="1618"/>
      <c r="F839" s="1618"/>
      <c r="G839" s="1626">
        <v>300000</v>
      </c>
      <c r="H839" s="1619">
        <f t="shared" si="10"/>
        <v>300000</v>
      </c>
      <c r="I839" s="1249">
        <f t="shared" si="8"/>
        <v>1319550</v>
      </c>
      <c r="J839" s="1249">
        <f>みずほ!J839</f>
        <v>781491</v>
      </c>
      <c r="K839" s="1249">
        <f>UFJ!I839</f>
        <v>0</v>
      </c>
      <c r="L839" s="1249">
        <f>paypay!H839</f>
        <v>9</v>
      </c>
      <c r="M839" s="1249">
        <f>楽天!J839</f>
        <v>20873</v>
      </c>
      <c r="N839" s="1620">
        <f t="shared" si="9"/>
        <v>2121923</v>
      </c>
    </row>
    <row r="840" spans="2:14" ht="14">
      <c r="B840" s="1244">
        <v>46584</v>
      </c>
      <c r="C840" s="1248"/>
      <c r="D840" s="1248"/>
      <c r="E840" s="1618"/>
      <c r="F840" s="1618"/>
      <c r="G840" s="1618"/>
      <c r="H840" s="1619">
        <f t="shared" si="10"/>
        <v>0</v>
      </c>
      <c r="I840" s="1249">
        <f t="shared" si="8"/>
        <v>1319550</v>
      </c>
      <c r="J840" s="1249">
        <f>みずほ!J840</f>
        <v>781491</v>
      </c>
      <c r="K840" s="1249">
        <f>UFJ!I840</f>
        <v>0</v>
      </c>
      <c r="L840" s="1249">
        <f>paypay!H840</f>
        <v>9</v>
      </c>
      <c r="M840" s="1249">
        <f>楽天!J840</f>
        <v>20873</v>
      </c>
      <c r="N840" s="1620">
        <f t="shared" si="9"/>
        <v>2121923</v>
      </c>
    </row>
    <row r="841" spans="2:14" ht="14">
      <c r="B841" s="1244">
        <v>46585</v>
      </c>
      <c r="C841" s="1248"/>
      <c r="D841" s="1248"/>
      <c r="E841" s="1618"/>
      <c r="F841" s="1618"/>
      <c r="G841" s="1618"/>
      <c r="H841" s="1619">
        <f t="shared" si="10"/>
        <v>0</v>
      </c>
      <c r="I841" s="1249">
        <f t="shared" si="8"/>
        <v>1319550</v>
      </c>
      <c r="J841" s="1249">
        <f>みずほ!J841</f>
        <v>781491</v>
      </c>
      <c r="K841" s="1249">
        <f>UFJ!I841</f>
        <v>0</v>
      </c>
      <c r="L841" s="1249">
        <f>paypay!H841</f>
        <v>9</v>
      </c>
      <c r="M841" s="1249">
        <f>楽天!J841</f>
        <v>20873</v>
      </c>
      <c r="N841" s="1620">
        <f t="shared" si="9"/>
        <v>2121923</v>
      </c>
    </row>
    <row r="842" spans="2:14" ht="14">
      <c r="B842" s="1244">
        <v>46586</v>
      </c>
      <c r="C842" s="1248"/>
      <c r="D842" s="1248"/>
      <c r="E842" s="1618"/>
      <c r="F842" s="1618"/>
      <c r="G842" s="1618"/>
      <c r="H842" s="1619">
        <f t="shared" si="10"/>
        <v>0</v>
      </c>
      <c r="I842" s="1249">
        <f t="shared" si="8"/>
        <v>1319550</v>
      </c>
      <c r="J842" s="1249">
        <f>みずほ!J842</f>
        <v>781491</v>
      </c>
      <c r="K842" s="1249">
        <f>UFJ!I842</f>
        <v>0</v>
      </c>
      <c r="L842" s="1249">
        <f>paypay!H842</f>
        <v>9</v>
      </c>
      <c r="M842" s="1249">
        <f>楽天!J842</f>
        <v>20873</v>
      </c>
      <c r="N842" s="1620">
        <f t="shared" si="9"/>
        <v>2121923</v>
      </c>
    </row>
    <row r="843" spans="2:14" ht="14">
      <c r="B843" s="1244">
        <v>46587</v>
      </c>
      <c r="C843" s="1248"/>
      <c r="D843" s="1248"/>
      <c r="E843" s="1618"/>
      <c r="F843" s="1618"/>
      <c r="G843" s="1618"/>
      <c r="H843" s="1619">
        <f t="shared" si="10"/>
        <v>0</v>
      </c>
      <c r="I843" s="1249">
        <f t="shared" si="8"/>
        <v>1319550</v>
      </c>
      <c r="J843" s="1249">
        <f>みずほ!J843</f>
        <v>781491</v>
      </c>
      <c r="K843" s="1249">
        <f>UFJ!I843</f>
        <v>0</v>
      </c>
      <c r="L843" s="1249">
        <f>paypay!H843</f>
        <v>9</v>
      </c>
      <c r="M843" s="1249">
        <f>楽天!J843</f>
        <v>20873</v>
      </c>
      <c r="N843" s="1620">
        <f t="shared" si="9"/>
        <v>2121923</v>
      </c>
    </row>
    <row r="844" spans="2:14" ht="14">
      <c r="B844" s="1244">
        <v>46588</v>
      </c>
      <c r="C844" s="1248"/>
      <c r="D844" s="1248"/>
      <c r="E844" s="1618"/>
      <c r="F844" s="1618"/>
      <c r="G844" s="1618"/>
      <c r="H844" s="1619">
        <f t="shared" si="10"/>
        <v>0</v>
      </c>
      <c r="I844" s="1249">
        <f t="shared" si="8"/>
        <v>1319550</v>
      </c>
      <c r="J844" s="1249">
        <f>みずほ!J844</f>
        <v>781491</v>
      </c>
      <c r="K844" s="1249">
        <f>UFJ!I844</f>
        <v>0</v>
      </c>
      <c r="L844" s="1249">
        <f>paypay!H844</f>
        <v>9</v>
      </c>
      <c r="M844" s="1249">
        <f>楽天!J844</f>
        <v>20873</v>
      </c>
      <c r="N844" s="1620">
        <f t="shared" si="9"/>
        <v>2121923</v>
      </c>
    </row>
    <row r="845" spans="2:14" ht="14">
      <c r="B845" s="1244">
        <v>46589</v>
      </c>
      <c r="C845" s="1248"/>
      <c r="D845" s="1248"/>
      <c r="E845" s="1618"/>
      <c r="F845" s="1618"/>
      <c r="G845" s="1618"/>
      <c r="H845" s="1619">
        <f t="shared" si="10"/>
        <v>0</v>
      </c>
      <c r="I845" s="1249">
        <f t="shared" si="8"/>
        <v>1319550</v>
      </c>
      <c r="J845" s="1249">
        <f>みずほ!J845</f>
        <v>781491</v>
      </c>
      <c r="K845" s="1249">
        <f>UFJ!I845</f>
        <v>0</v>
      </c>
      <c r="L845" s="1249">
        <f>paypay!H845</f>
        <v>9</v>
      </c>
      <c r="M845" s="1249">
        <f>楽天!J845</f>
        <v>20873</v>
      </c>
      <c r="N845" s="1620">
        <f t="shared" si="9"/>
        <v>2121923</v>
      </c>
    </row>
    <row r="846" spans="2:14" ht="14">
      <c r="B846" s="1244">
        <v>46590</v>
      </c>
      <c r="C846" s="1248"/>
      <c r="D846" s="1248"/>
      <c r="E846" s="1618"/>
      <c r="F846" s="1618"/>
      <c r="G846" s="1618"/>
      <c r="H846" s="1619">
        <f t="shared" si="10"/>
        <v>0</v>
      </c>
      <c r="I846" s="1249">
        <f t="shared" si="8"/>
        <v>1319550</v>
      </c>
      <c r="J846" s="1249">
        <f>みずほ!J846</f>
        <v>781491</v>
      </c>
      <c r="K846" s="1249">
        <f>UFJ!I846</f>
        <v>0</v>
      </c>
      <c r="L846" s="1249">
        <f>paypay!H846</f>
        <v>9</v>
      </c>
      <c r="M846" s="1249">
        <f>楽天!J846</f>
        <v>20873</v>
      </c>
      <c r="N846" s="1620">
        <f t="shared" si="9"/>
        <v>2121923</v>
      </c>
    </row>
    <row r="847" spans="2:14" ht="14">
      <c r="B847" s="1244">
        <v>46591</v>
      </c>
      <c r="C847" s="1248"/>
      <c r="D847" s="1248"/>
      <c r="E847" s="1618"/>
      <c r="F847" s="1618"/>
      <c r="G847" s="1618"/>
      <c r="H847" s="1619">
        <f t="shared" si="10"/>
        <v>0</v>
      </c>
      <c r="I847" s="1249">
        <f t="shared" si="8"/>
        <v>1319550</v>
      </c>
      <c r="J847" s="1249">
        <f>みずほ!J847</f>
        <v>781491</v>
      </c>
      <c r="K847" s="1249">
        <f>UFJ!I847</f>
        <v>0</v>
      </c>
      <c r="L847" s="1249">
        <f>paypay!H847</f>
        <v>9</v>
      </c>
      <c r="M847" s="1249">
        <f>楽天!J847</f>
        <v>20873</v>
      </c>
      <c r="N847" s="1620">
        <f t="shared" si="9"/>
        <v>2121923</v>
      </c>
    </row>
    <row r="848" spans="2:14" ht="14">
      <c r="B848" s="1244">
        <v>46592</v>
      </c>
      <c r="C848" s="1248"/>
      <c r="D848" s="1248"/>
      <c r="E848" s="1618"/>
      <c r="F848" s="1618"/>
      <c r="G848" s="1618"/>
      <c r="H848" s="1619">
        <f t="shared" si="10"/>
        <v>0</v>
      </c>
      <c r="I848" s="1249">
        <f t="shared" si="8"/>
        <v>1319550</v>
      </c>
      <c r="J848" s="1249">
        <f>みずほ!J848</f>
        <v>781491</v>
      </c>
      <c r="K848" s="1249">
        <f>UFJ!I848</f>
        <v>0</v>
      </c>
      <c r="L848" s="1249">
        <f>paypay!H848</f>
        <v>9</v>
      </c>
      <c r="M848" s="1249">
        <f>楽天!J848</f>
        <v>20873</v>
      </c>
      <c r="N848" s="1620">
        <f t="shared" si="9"/>
        <v>2121923</v>
      </c>
    </row>
    <row r="849" spans="2:14" ht="14">
      <c r="B849" s="1244">
        <v>46593</v>
      </c>
      <c r="C849" s="1248"/>
      <c r="D849" s="1248"/>
      <c r="E849" s="1618"/>
      <c r="F849" s="1618"/>
      <c r="G849" s="1618"/>
      <c r="H849" s="1619">
        <f t="shared" si="10"/>
        <v>0</v>
      </c>
      <c r="I849" s="1249">
        <f t="shared" si="8"/>
        <v>1319550</v>
      </c>
      <c r="J849" s="1249">
        <f>みずほ!J849</f>
        <v>781491</v>
      </c>
      <c r="K849" s="1249">
        <f>UFJ!I849</f>
        <v>0</v>
      </c>
      <c r="L849" s="1249">
        <f>paypay!H849</f>
        <v>9</v>
      </c>
      <c r="M849" s="1249">
        <f>楽天!J849</f>
        <v>20873</v>
      </c>
      <c r="N849" s="1620">
        <f t="shared" si="9"/>
        <v>2121923</v>
      </c>
    </row>
    <row r="850" spans="2:14" ht="14">
      <c r="B850" s="1244">
        <v>46594</v>
      </c>
      <c r="C850" s="1248"/>
      <c r="D850" s="1248"/>
      <c r="E850" s="1618"/>
      <c r="F850" s="1618"/>
      <c r="G850" s="1618"/>
      <c r="H850" s="1619">
        <f t="shared" si="10"/>
        <v>0</v>
      </c>
      <c r="I850" s="1249">
        <f t="shared" si="8"/>
        <v>1319550</v>
      </c>
      <c r="J850" s="1249">
        <f>みずほ!J850</f>
        <v>771491</v>
      </c>
      <c r="K850" s="1249">
        <f>UFJ!I850</f>
        <v>0</v>
      </c>
      <c r="L850" s="1249">
        <f>paypay!H850</f>
        <v>9</v>
      </c>
      <c r="M850" s="1249">
        <f>楽天!J850</f>
        <v>20873</v>
      </c>
      <c r="N850" s="1620">
        <f t="shared" si="9"/>
        <v>2111923</v>
      </c>
    </row>
    <row r="851" spans="2:14" ht="14">
      <c r="B851" s="1244">
        <v>46595</v>
      </c>
      <c r="C851" s="1248"/>
      <c r="D851" s="1646">
        <v>-200000</v>
      </c>
      <c r="E851" s="1618"/>
      <c r="F851" s="1618"/>
      <c r="G851" s="1618"/>
      <c r="H851" s="1619">
        <f t="shared" si="10"/>
        <v>-200000</v>
      </c>
      <c r="I851" s="1249">
        <f t="shared" si="8"/>
        <v>1119550</v>
      </c>
      <c r="J851" s="1249">
        <f>みずほ!J851</f>
        <v>641504</v>
      </c>
      <c r="K851" s="1249">
        <f>UFJ!I851</f>
        <v>0</v>
      </c>
      <c r="L851" s="1249">
        <f>paypay!H851</f>
        <v>9</v>
      </c>
      <c r="M851" s="1249">
        <f>楽天!J851</f>
        <v>20873</v>
      </c>
      <c r="N851" s="1620">
        <f t="shared" si="9"/>
        <v>1781936</v>
      </c>
    </row>
    <row r="852" spans="2:14" ht="14">
      <c r="B852" s="1244">
        <v>46596</v>
      </c>
      <c r="C852" s="1248"/>
      <c r="D852" s="1248"/>
      <c r="E852" s="1618"/>
      <c r="F852" s="1618"/>
      <c r="G852" s="1618"/>
      <c r="H852" s="1619">
        <f t="shared" si="10"/>
        <v>0</v>
      </c>
      <c r="I852" s="1249">
        <f t="shared" si="8"/>
        <v>1119550</v>
      </c>
      <c r="J852" s="1249">
        <f>みずほ!J852</f>
        <v>641504</v>
      </c>
      <c r="K852" s="1249">
        <f>UFJ!I852</f>
        <v>0</v>
      </c>
      <c r="L852" s="1249">
        <f>paypay!H852</f>
        <v>9</v>
      </c>
      <c r="M852" s="1249">
        <f>楽天!J852</f>
        <v>20873</v>
      </c>
      <c r="N852" s="1620">
        <f t="shared" si="9"/>
        <v>1781936</v>
      </c>
    </row>
    <row r="853" spans="2:14" ht="14">
      <c r="B853" s="1244">
        <v>46597</v>
      </c>
      <c r="C853" s="1248"/>
      <c r="D853" s="1248"/>
      <c r="E853" s="1618"/>
      <c r="F853" s="1618"/>
      <c r="G853" s="1618"/>
      <c r="H853" s="1619">
        <f t="shared" si="10"/>
        <v>0</v>
      </c>
      <c r="I853" s="1249">
        <f t="shared" si="8"/>
        <v>1119550</v>
      </c>
      <c r="J853" s="1249">
        <f>みずほ!J853</f>
        <v>641504</v>
      </c>
      <c r="K853" s="1249">
        <f>UFJ!I853</f>
        <v>0</v>
      </c>
      <c r="L853" s="1249">
        <f>paypay!H853</f>
        <v>9</v>
      </c>
      <c r="M853" s="1249">
        <f>楽天!J853</f>
        <v>20873</v>
      </c>
      <c r="N853" s="1620">
        <f t="shared" si="9"/>
        <v>1781936</v>
      </c>
    </row>
    <row r="854" spans="2:14" ht="14">
      <c r="B854" s="1244">
        <v>46598</v>
      </c>
      <c r="C854" s="1248"/>
      <c r="D854" s="1248"/>
      <c r="E854" s="1618"/>
      <c r="F854" s="1618"/>
      <c r="G854" s="1618"/>
      <c r="H854" s="1619">
        <f t="shared" si="10"/>
        <v>0</v>
      </c>
      <c r="I854" s="1249">
        <f t="shared" si="8"/>
        <v>1119550</v>
      </c>
      <c r="J854" s="1249">
        <f>みずほ!J854</f>
        <v>641504</v>
      </c>
      <c r="K854" s="1249">
        <f>UFJ!I854</f>
        <v>0</v>
      </c>
      <c r="L854" s="1249">
        <f>paypay!H854</f>
        <v>9</v>
      </c>
      <c r="M854" s="1249">
        <f>楽天!J854</f>
        <v>20873</v>
      </c>
      <c r="N854" s="1620">
        <f t="shared" si="9"/>
        <v>1781936</v>
      </c>
    </row>
    <row r="855" spans="2:14" ht="14">
      <c r="B855" s="1244">
        <v>46599</v>
      </c>
      <c r="C855" s="1248"/>
      <c r="D855" s="1248"/>
      <c r="E855" s="1618"/>
      <c r="F855" s="1618"/>
      <c r="G855" s="1618"/>
      <c r="H855" s="1619">
        <f t="shared" si="10"/>
        <v>0</v>
      </c>
      <c r="I855" s="1249">
        <f t="shared" si="8"/>
        <v>1119550</v>
      </c>
      <c r="J855" s="1249">
        <f>みずほ!J855</f>
        <v>641504</v>
      </c>
      <c r="K855" s="1249">
        <f>UFJ!I855</f>
        <v>0</v>
      </c>
      <c r="L855" s="1264">
        <f>paypay!H855</f>
        <v>9</v>
      </c>
      <c r="M855" s="1264">
        <f>楽天!J855</f>
        <v>20873</v>
      </c>
      <c r="N855" s="1620">
        <f t="shared" si="9"/>
        <v>1781936</v>
      </c>
    </row>
    <row r="856" spans="2:14" ht="14">
      <c r="B856" s="1630">
        <v>46600</v>
      </c>
      <c r="C856" s="1631"/>
      <c r="D856" s="1631"/>
      <c r="E856" s="1632"/>
      <c r="F856" s="1632"/>
      <c r="G856" s="1632"/>
      <c r="H856" s="1633">
        <f t="shared" si="10"/>
        <v>0</v>
      </c>
      <c r="I856" s="1625">
        <f t="shared" si="8"/>
        <v>1119550</v>
      </c>
      <c r="J856" s="1625">
        <f>みずほ!J856</f>
        <v>641504</v>
      </c>
      <c r="K856" s="1625">
        <f>UFJ!I856</f>
        <v>0</v>
      </c>
      <c r="L856" s="1249">
        <f>paypay!H856</f>
        <v>9</v>
      </c>
      <c r="M856" s="1249">
        <f>楽天!J856</f>
        <v>20873</v>
      </c>
      <c r="N856" s="1627">
        <f t="shared" si="9"/>
        <v>1781936</v>
      </c>
    </row>
    <row r="857" spans="2:14" ht="14">
      <c r="B857" s="1244">
        <v>46601</v>
      </c>
      <c r="C857" s="1248"/>
      <c r="D857" s="1248"/>
      <c r="E857" s="1618"/>
      <c r="F857" s="1618"/>
      <c r="G857" s="1618"/>
      <c r="H857" s="1619">
        <f t="shared" si="10"/>
        <v>0</v>
      </c>
      <c r="I857" s="1249">
        <f t="shared" si="8"/>
        <v>1119550</v>
      </c>
      <c r="J857" s="1249">
        <f>みずほ!J857</f>
        <v>641504</v>
      </c>
      <c r="K857" s="1249">
        <f>UFJ!I857</f>
        <v>0</v>
      </c>
      <c r="L857" s="1249">
        <f>paypay!H857</f>
        <v>9</v>
      </c>
      <c r="M857" s="1249">
        <f>楽天!J857</f>
        <v>20873</v>
      </c>
      <c r="N857" s="1620">
        <f t="shared" si="9"/>
        <v>1781936</v>
      </c>
    </row>
    <row r="858" spans="2:14" ht="14">
      <c r="B858" s="1244">
        <v>46602</v>
      </c>
      <c r="C858" s="1248"/>
      <c r="D858" s="1248"/>
      <c r="E858" s="1618"/>
      <c r="F858" s="1618"/>
      <c r="G858" s="1618"/>
      <c r="H858" s="1619">
        <f t="shared" si="10"/>
        <v>0</v>
      </c>
      <c r="I858" s="1249">
        <f t="shared" si="8"/>
        <v>1119550</v>
      </c>
      <c r="J858" s="1249">
        <f>みずほ!J858</f>
        <v>641504</v>
      </c>
      <c r="K858" s="1249">
        <f>UFJ!I858</f>
        <v>0</v>
      </c>
      <c r="L858" s="1249">
        <f>paypay!H858</f>
        <v>9</v>
      </c>
      <c r="M858" s="1249">
        <f>楽天!J858</f>
        <v>20873</v>
      </c>
      <c r="N858" s="1620">
        <f t="shared" si="9"/>
        <v>1781936</v>
      </c>
    </row>
    <row r="859" spans="2:14" ht="14">
      <c r="B859" s="1244">
        <v>46603</v>
      </c>
      <c r="C859" s="1248"/>
      <c r="D859" s="1248"/>
      <c r="E859" s="1618"/>
      <c r="F859" s="1618"/>
      <c r="G859" s="1618"/>
      <c r="H859" s="1619">
        <f t="shared" si="10"/>
        <v>0</v>
      </c>
      <c r="I859" s="1249">
        <f t="shared" si="8"/>
        <v>1119550</v>
      </c>
      <c r="J859" s="1249">
        <f>みずほ!J859</f>
        <v>641504</v>
      </c>
      <c r="K859" s="1249">
        <f>UFJ!I859</f>
        <v>0</v>
      </c>
      <c r="L859" s="1249">
        <f>paypay!H859</f>
        <v>9</v>
      </c>
      <c r="M859" s="1249">
        <f>楽天!J859</f>
        <v>20873</v>
      </c>
      <c r="N859" s="1620">
        <f t="shared" si="9"/>
        <v>1781936</v>
      </c>
    </row>
    <row r="860" spans="2:14" ht="14">
      <c r="B860" s="1244">
        <v>46604</v>
      </c>
      <c r="C860" s="1248"/>
      <c r="D860" s="1248"/>
      <c r="E860" s="1618"/>
      <c r="F860" s="1618"/>
      <c r="G860" s="1618"/>
      <c r="H860" s="1619">
        <f t="shared" si="10"/>
        <v>0</v>
      </c>
      <c r="I860" s="1249">
        <f t="shared" si="8"/>
        <v>1119550</v>
      </c>
      <c r="J860" s="1249">
        <f>みずほ!J860</f>
        <v>641504</v>
      </c>
      <c r="K860" s="1249">
        <f>UFJ!I860</f>
        <v>0</v>
      </c>
      <c r="L860" s="1249">
        <f>paypay!H860</f>
        <v>9</v>
      </c>
      <c r="M860" s="1249">
        <f>楽天!J860</f>
        <v>20873</v>
      </c>
      <c r="N860" s="1620">
        <f t="shared" si="9"/>
        <v>1781936</v>
      </c>
    </row>
    <row r="861" spans="2:14" ht="14">
      <c r="B861" s="1244">
        <v>46605</v>
      </c>
      <c r="C861" s="1248"/>
      <c r="D861" s="1248"/>
      <c r="E861" s="1618"/>
      <c r="F861" s="1618"/>
      <c r="G861" s="1618"/>
      <c r="H861" s="1619">
        <f t="shared" si="10"/>
        <v>0</v>
      </c>
      <c r="I861" s="1249">
        <f t="shared" ref="I861:I1000" si="11">SUM(I860,H861)</f>
        <v>1119550</v>
      </c>
      <c r="J861" s="1249">
        <f>みずほ!J861</f>
        <v>641504</v>
      </c>
      <c r="K861" s="1249">
        <f>UFJ!I861</f>
        <v>0</v>
      </c>
      <c r="L861" s="1249">
        <f>paypay!H861</f>
        <v>9</v>
      </c>
      <c r="M861" s="1249">
        <f>楽天!J861</f>
        <v>20873</v>
      </c>
      <c r="N861" s="1620">
        <f t="shared" si="9"/>
        <v>1781936</v>
      </c>
    </row>
    <row r="862" spans="2:14" ht="14">
      <c r="B862" s="1244">
        <v>46606</v>
      </c>
      <c r="C862" s="1248"/>
      <c r="D862" s="1248"/>
      <c r="E862" s="1618"/>
      <c r="F862" s="1618"/>
      <c r="G862" s="1618"/>
      <c r="H862" s="1619">
        <f t="shared" si="10"/>
        <v>0</v>
      </c>
      <c r="I862" s="1249">
        <f t="shared" si="11"/>
        <v>1119550</v>
      </c>
      <c r="J862" s="1249">
        <f>みずほ!J862</f>
        <v>641504</v>
      </c>
      <c r="K862" s="1249">
        <f>UFJ!I862</f>
        <v>0</v>
      </c>
      <c r="L862" s="1249">
        <f>paypay!H862</f>
        <v>9</v>
      </c>
      <c r="M862" s="1249">
        <f>楽天!J862</f>
        <v>20873</v>
      </c>
      <c r="N862" s="1620">
        <f t="shared" si="9"/>
        <v>1781936</v>
      </c>
    </row>
    <row r="863" spans="2:14" ht="14">
      <c r="B863" s="1244">
        <v>46607</v>
      </c>
      <c r="C863" s="1248"/>
      <c r="D863" s="1248"/>
      <c r="E863" s="1618"/>
      <c r="F863" s="1618"/>
      <c r="G863" s="1618"/>
      <c r="H863" s="1619">
        <f t="shared" si="10"/>
        <v>0</v>
      </c>
      <c r="I863" s="1249">
        <f t="shared" si="11"/>
        <v>1119550</v>
      </c>
      <c r="J863" s="1249">
        <f>みずほ!J863</f>
        <v>641504</v>
      </c>
      <c r="K863" s="1249">
        <f>UFJ!I863</f>
        <v>0</v>
      </c>
      <c r="L863" s="1249">
        <f>paypay!H863</f>
        <v>9</v>
      </c>
      <c r="M863" s="1249">
        <f>楽天!J863</f>
        <v>20873</v>
      </c>
      <c r="N863" s="1620">
        <f t="shared" si="9"/>
        <v>1781936</v>
      </c>
    </row>
    <row r="864" spans="2:14" ht="14">
      <c r="B864" s="1244">
        <v>46608</v>
      </c>
      <c r="C864" s="1248"/>
      <c r="D864" s="1248"/>
      <c r="E864" s="1618"/>
      <c r="F864" s="1618"/>
      <c r="G864" s="1618"/>
      <c r="H864" s="1619">
        <f t="shared" si="10"/>
        <v>0</v>
      </c>
      <c r="I864" s="1249">
        <f t="shared" si="11"/>
        <v>1119550</v>
      </c>
      <c r="J864" s="1249">
        <f>みずほ!J864</f>
        <v>641504</v>
      </c>
      <c r="K864" s="1249">
        <f>UFJ!I864</f>
        <v>0</v>
      </c>
      <c r="L864" s="1249">
        <f>paypay!H864</f>
        <v>9</v>
      </c>
      <c r="M864" s="1249">
        <f>楽天!J864</f>
        <v>20873</v>
      </c>
      <c r="N864" s="1620">
        <f t="shared" si="9"/>
        <v>1781936</v>
      </c>
    </row>
    <row r="865" spans="2:14" ht="14">
      <c r="B865" s="1244">
        <v>46609</v>
      </c>
      <c r="C865" s="1248"/>
      <c r="D865" s="1248"/>
      <c r="E865" s="1618"/>
      <c r="F865" s="1618"/>
      <c r="G865" s="1618"/>
      <c r="H865" s="1619">
        <f t="shared" si="10"/>
        <v>0</v>
      </c>
      <c r="I865" s="1249">
        <f t="shared" si="11"/>
        <v>1119550</v>
      </c>
      <c r="J865" s="1249">
        <f>みずほ!J865</f>
        <v>641504</v>
      </c>
      <c r="K865" s="1249">
        <f>UFJ!I865</f>
        <v>0</v>
      </c>
      <c r="L865" s="1249">
        <f>paypay!H865</f>
        <v>9</v>
      </c>
      <c r="M865" s="1249">
        <f>楽天!J865</f>
        <v>20873</v>
      </c>
      <c r="N865" s="1620">
        <f t="shared" si="9"/>
        <v>1781936</v>
      </c>
    </row>
    <row r="866" spans="2:14" ht="14">
      <c r="B866" s="1244">
        <v>46610</v>
      </c>
      <c r="C866" s="1248"/>
      <c r="D866" s="1248"/>
      <c r="E866" s="1618"/>
      <c r="F866" s="1618"/>
      <c r="G866" s="1618"/>
      <c r="H866" s="1619">
        <f t="shared" si="10"/>
        <v>0</v>
      </c>
      <c r="I866" s="1249">
        <f t="shared" si="11"/>
        <v>1119550</v>
      </c>
      <c r="J866" s="1249">
        <f>みずほ!J866</f>
        <v>641504</v>
      </c>
      <c r="K866" s="1249">
        <f>UFJ!I866</f>
        <v>0</v>
      </c>
      <c r="L866" s="1249">
        <f>paypay!H866</f>
        <v>9</v>
      </c>
      <c r="M866" s="1249">
        <f>楽天!J866</f>
        <v>20873</v>
      </c>
      <c r="N866" s="1620">
        <f t="shared" si="9"/>
        <v>1781936</v>
      </c>
    </row>
    <row r="867" spans="2:14" ht="14">
      <c r="B867" s="1244">
        <v>46611</v>
      </c>
      <c r="C867" s="1248"/>
      <c r="D867" s="1248"/>
      <c r="E867" s="1618"/>
      <c r="F867" s="1618"/>
      <c r="G867" s="1618"/>
      <c r="H867" s="1619">
        <f t="shared" si="10"/>
        <v>0</v>
      </c>
      <c r="I867" s="1249">
        <f t="shared" si="11"/>
        <v>1119550</v>
      </c>
      <c r="J867" s="1249">
        <f>みずほ!J867</f>
        <v>641504</v>
      </c>
      <c r="K867" s="1249">
        <f>UFJ!I867</f>
        <v>0</v>
      </c>
      <c r="L867" s="1249">
        <f>paypay!H867</f>
        <v>9</v>
      </c>
      <c r="M867" s="1249">
        <f>楽天!J867</f>
        <v>20873</v>
      </c>
      <c r="N867" s="1620">
        <f t="shared" si="9"/>
        <v>1781936</v>
      </c>
    </row>
    <row r="868" spans="2:14" ht="14">
      <c r="B868" s="1244">
        <v>46612</v>
      </c>
      <c r="C868" s="1248"/>
      <c r="D868" s="1248"/>
      <c r="E868" s="1618"/>
      <c r="F868" s="1618"/>
      <c r="G868" s="1618"/>
      <c r="H868" s="1619">
        <f t="shared" si="10"/>
        <v>0</v>
      </c>
      <c r="I868" s="1249">
        <f t="shared" si="11"/>
        <v>1119550</v>
      </c>
      <c r="J868" s="1249">
        <f>みずほ!J868</f>
        <v>641504</v>
      </c>
      <c r="K868" s="1249">
        <f>UFJ!I868</f>
        <v>0</v>
      </c>
      <c r="L868" s="1249">
        <f>paypay!H868</f>
        <v>9</v>
      </c>
      <c r="M868" s="1249">
        <f>楽天!J868</f>
        <v>20873</v>
      </c>
      <c r="N868" s="1620">
        <f t="shared" si="9"/>
        <v>1781936</v>
      </c>
    </row>
    <row r="869" spans="2:14" ht="14">
      <c r="B869" s="1244">
        <v>46613</v>
      </c>
      <c r="C869" s="1248"/>
      <c r="D869" s="1248"/>
      <c r="E869" s="1618"/>
      <c r="F869" s="1618"/>
      <c r="G869" s="1618"/>
      <c r="H869" s="1619">
        <f t="shared" si="10"/>
        <v>0</v>
      </c>
      <c r="I869" s="1249">
        <f t="shared" si="11"/>
        <v>1119550</v>
      </c>
      <c r="J869" s="1249">
        <f>みずほ!J869</f>
        <v>641504</v>
      </c>
      <c r="K869" s="1249">
        <f>UFJ!I869</f>
        <v>0</v>
      </c>
      <c r="L869" s="1249">
        <f>paypay!H869</f>
        <v>9</v>
      </c>
      <c r="M869" s="1249">
        <f>楽天!J869</f>
        <v>20873</v>
      </c>
      <c r="N869" s="1620">
        <f t="shared" si="9"/>
        <v>1781936</v>
      </c>
    </row>
    <row r="870" spans="2:14" ht="14">
      <c r="B870" s="1244">
        <v>46614</v>
      </c>
      <c r="C870" s="1248"/>
      <c r="D870" s="1248"/>
      <c r="E870" s="1618"/>
      <c r="F870" s="1618"/>
      <c r="G870" s="1626">
        <v>300000</v>
      </c>
      <c r="H870" s="1619">
        <f t="shared" si="10"/>
        <v>300000</v>
      </c>
      <c r="I870" s="1249">
        <f t="shared" si="11"/>
        <v>1419550</v>
      </c>
      <c r="J870" s="1249">
        <f>みずほ!J870</f>
        <v>801394</v>
      </c>
      <c r="K870" s="1249">
        <f>UFJ!I870</f>
        <v>0</v>
      </c>
      <c r="L870" s="1249">
        <f>paypay!H870</f>
        <v>9</v>
      </c>
      <c r="M870" s="1249">
        <f>楽天!J870</f>
        <v>20873</v>
      </c>
      <c r="N870" s="1620">
        <f t="shared" si="9"/>
        <v>2241826</v>
      </c>
    </row>
    <row r="871" spans="2:14" ht="14">
      <c r="B871" s="1244">
        <v>46615</v>
      </c>
      <c r="C871" s="1248"/>
      <c r="D871" s="1248"/>
      <c r="E871" s="1618"/>
      <c r="F871" s="1618"/>
      <c r="G871" s="1618"/>
      <c r="H871" s="1619">
        <f t="shared" si="10"/>
        <v>0</v>
      </c>
      <c r="I871" s="1249">
        <f t="shared" si="11"/>
        <v>1419550</v>
      </c>
      <c r="J871" s="1249">
        <f>みずほ!J871</f>
        <v>801394</v>
      </c>
      <c r="K871" s="1249">
        <f>UFJ!I871</f>
        <v>0</v>
      </c>
      <c r="L871" s="1249">
        <f>paypay!H871</f>
        <v>9</v>
      </c>
      <c r="M871" s="1249">
        <f>楽天!J871</f>
        <v>20873</v>
      </c>
      <c r="N871" s="1620">
        <f t="shared" si="9"/>
        <v>2241826</v>
      </c>
    </row>
    <row r="872" spans="2:14" ht="14">
      <c r="B872" s="1244">
        <v>46616</v>
      </c>
      <c r="C872" s="1248"/>
      <c r="D872" s="1248"/>
      <c r="E872" s="1618"/>
      <c r="F872" s="1618"/>
      <c r="G872" s="1618"/>
      <c r="H872" s="1619">
        <f t="shared" si="10"/>
        <v>0</v>
      </c>
      <c r="I872" s="1249">
        <f t="shared" si="11"/>
        <v>1419550</v>
      </c>
      <c r="J872" s="1249">
        <f>みずほ!J872</f>
        <v>801394</v>
      </c>
      <c r="K872" s="1249">
        <f>UFJ!I872</f>
        <v>0</v>
      </c>
      <c r="L872" s="1249">
        <f>paypay!H872</f>
        <v>9</v>
      </c>
      <c r="M872" s="1249">
        <f>楽天!J872</f>
        <v>20873</v>
      </c>
      <c r="N872" s="1620">
        <f t="shared" si="9"/>
        <v>2241826</v>
      </c>
    </row>
    <row r="873" spans="2:14" ht="14">
      <c r="B873" s="1244">
        <v>46617</v>
      </c>
      <c r="C873" s="1248"/>
      <c r="D873" s="1248"/>
      <c r="E873" s="1618"/>
      <c r="F873" s="1618"/>
      <c r="G873" s="1618"/>
      <c r="H873" s="1619">
        <f t="shared" si="10"/>
        <v>0</v>
      </c>
      <c r="I873" s="1249">
        <f t="shared" si="11"/>
        <v>1419550</v>
      </c>
      <c r="J873" s="1249">
        <f>みずほ!J873</f>
        <v>801394</v>
      </c>
      <c r="K873" s="1249">
        <f>UFJ!I873</f>
        <v>0</v>
      </c>
      <c r="L873" s="1249">
        <f>paypay!H873</f>
        <v>9</v>
      </c>
      <c r="M873" s="1249">
        <f>楽天!J873</f>
        <v>20873</v>
      </c>
      <c r="N873" s="1620">
        <f t="shared" si="9"/>
        <v>2241826</v>
      </c>
    </row>
    <row r="874" spans="2:14" ht="14">
      <c r="B874" s="1244">
        <v>46618</v>
      </c>
      <c r="C874" s="1248"/>
      <c r="D874" s="1248"/>
      <c r="E874" s="1618"/>
      <c r="F874" s="1618"/>
      <c r="G874" s="1618"/>
      <c r="H874" s="1619">
        <f t="shared" si="10"/>
        <v>0</v>
      </c>
      <c r="I874" s="1249">
        <f t="shared" si="11"/>
        <v>1419550</v>
      </c>
      <c r="J874" s="1249">
        <f>みずほ!J874</f>
        <v>801394</v>
      </c>
      <c r="K874" s="1249">
        <f>UFJ!I874</f>
        <v>0</v>
      </c>
      <c r="L874" s="1249">
        <f>paypay!H874</f>
        <v>9</v>
      </c>
      <c r="M874" s="1249">
        <f>楽天!J874</f>
        <v>20873</v>
      </c>
      <c r="N874" s="1620">
        <f t="shared" si="9"/>
        <v>2241826</v>
      </c>
    </row>
    <row r="875" spans="2:14" ht="14">
      <c r="B875" s="1244">
        <v>46619</v>
      </c>
      <c r="C875" s="1248"/>
      <c r="D875" s="1248"/>
      <c r="E875" s="1618"/>
      <c r="F875" s="1618"/>
      <c r="G875" s="1618"/>
      <c r="H875" s="1619">
        <f t="shared" si="10"/>
        <v>0</v>
      </c>
      <c r="I875" s="1249">
        <f t="shared" si="11"/>
        <v>1419550</v>
      </c>
      <c r="J875" s="1249">
        <f>みずほ!J875</f>
        <v>801394</v>
      </c>
      <c r="K875" s="1249">
        <f>UFJ!I875</f>
        <v>0</v>
      </c>
      <c r="L875" s="1249">
        <f>paypay!H875</f>
        <v>9</v>
      </c>
      <c r="M875" s="1249">
        <f>楽天!J875</f>
        <v>20873</v>
      </c>
      <c r="N875" s="1620">
        <f t="shared" si="9"/>
        <v>2241826</v>
      </c>
    </row>
    <row r="876" spans="2:14" ht="14">
      <c r="B876" s="1244">
        <v>46620</v>
      </c>
      <c r="C876" s="1248"/>
      <c r="D876" s="1248"/>
      <c r="E876" s="1618"/>
      <c r="F876" s="1618"/>
      <c r="G876" s="1618"/>
      <c r="H876" s="1619">
        <f t="shared" si="10"/>
        <v>0</v>
      </c>
      <c r="I876" s="1249">
        <f t="shared" si="11"/>
        <v>1419550</v>
      </c>
      <c r="J876" s="1249">
        <f>みずほ!J876</f>
        <v>801394</v>
      </c>
      <c r="K876" s="1249">
        <f>UFJ!I876</f>
        <v>0</v>
      </c>
      <c r="L876" s="1249">
        <f>paypay!H876</f>
        <v>9</v>
      </c>
      <c r="M876" s="1249">
        <f>楽天!J876</f>
        <v>20873</v>
      </c>
      <c r="N876" s="1620">
        <f t="shared" si="9"/>
        <v>2241826</v>
      </c>
    </row>
    <row r="877" spans="2:14" ht="14">
      <c r="B877" s="1244">
        <v>46621</v>
      </c>
      <c r="C877" s="1248"/>
      <c r="D877" s="1248"/>
      <c r="E877" s="1618"/>
      <c r="F877" s="1618"/>
      <c r="G877" s="1618"/>
      <c r="H877" s="1619">
        <f t="shared" si="10"/>
        <v>0</v>
      </c>
      <c r="I877" s="1249">
        <f t="shared" si="11"/>
        <v>1419550</v>
      </c>
      <c r="J877" s="1249">
        <f>みずほ!J877</f>
        <v>801394</v>
      </c>
      <c r="K877" s="1249">
        <f>UFJ!I877</f>
        <v>0</v>
      </c>
      <c r="L877" s="1249">
        <f>paypay!H877</f>
        <v>9</v>
      </c>
      <c r="M877" s="1249">
        <f>楽天!J877</f>
        <v>20873</v>
      </c>
      <c r="N877" s="1620">
        <f t="shared" si="9"/>
        <v>2241826</v>
      </c>
    </row>
    <row r="878" spans="2:14" ht="14">
      <c r="B878" s="1244">
        <v>46622</v>
      </c>
      <c r="C878" s="1248"/>
      <c r="D878" s="1248"/>
      <c r="E878" s="1618"/>
      <c r="F878" s="1618"/>
      <c r="G878" s="1618"/>
      <c r="H878" s="1619">
        <f t="shared" si="10"/>
        <v>0</v>
      </c>
      <c r="I878" s="1249">
        <f t="shared" si="11"/>
        <v>1419550</v>
      </c>
      <c r="J878" s="1249">
        <f>みずほ!J878</f>
        <v>801394</v>
      </c>
      <c r="K878" s="1249">
        <f>UFJ!I878</f>
        <v>0</v>
      </c>
      <c r="L878" s="1249">
        <f>paypay!H878</f>
        <v>9</v>
      </c>
      <c r="M878" s="1249">
        <f>楽天!J878</f>
        <v>20873</v>
      </c>
      <c r="N878" s="1620">
        <f t="shared" si="9"/>
        <v>2241826</v>
      </c>
    </row>
    <row r="879" spans="2:14" ht="14">
      <c r="B879" s="1244">
        <v>46623</v>
      </c>
      <c r="C879" s="1248"/>
      <c r="D879" s="1248"/>
      <c r="E879" s="1618"/>
      <c r="F879" s="1618"/>
      <c r="G879" s="1618"/>
      <c r="H879" s="1619">
        <f t="shared" si="10"/>
        <v>0</v>
      </c>
      <c r="I879" s="1249">
        <f t="shared" si="11"/>
        <v>1419550</v>
      </c>
      <c r="J879" s="1249">
        <f>みずほ!J879</f>
        <v>801394</v>
      </c>
      <c r="K879" s="1249">
        <f>UFJ!I879</f>
        <v>0</v>
      </c>
      <c r="L879" s="1249">
        <f>paypay!H879</f>
        <v>9</v>
      </c>
      <c r="M879" s="1249">
        <f>楽天!J879</f>
        <v>20873</v>
      </c>
      <c r="N879" s="1620">
        <f t="shared" si="9"/>
        <v>2241826</v>
      </c>
    </row>
    <row r="880" spans="2:14" ht="14">
      <c r="B880" s="1244">
        <v>46624</v>
      </c>
      <c r="C880" s="1248"/>
      <c r="D880" s="1248"/>
      <c r="E880" s="1618"/>
      <c r="F880" s="1618"/>
      <c r="G880" s="1618"/>
      <c r="H880" s="1619">
        <f t="shared" si="10"/>
        <v>0</v>
      </c>
      <c r="I880" s="1249">
        <f t="shared" si="11"/>
        <v>1419550</v>
      </c>
      <c r="J880" s="1249">
        <f>みずほ!J880</f>
        <v>801394</v>
      </c>
      <c r="K880" s="1249">
        <f>UFJ!I880</f>
        <v>0</v>
      </c>
      <c r="L880" s="1249">
        <f>paypay!H880</f>
        <v>9</v>
      </c>
      <c r="M880" s="1249">
        <f>楽天!J880</f>
        <v>20873</v>
      </c>
      <c r="N880" s="1620">
        <f t="shared" si="9"/>
        <v>2241826</v>
      </c>
    </row>
    <row r="881" spans="2:14" ht="14">
      <c r="B881" s="1244">
        <v>46625</v>
      </c>
      <c r="C881" s="1248"/>
      <c r="D881" s="1248"/>
      <c r="E881" s="1618"/>
      <c r="F881" s="1618"/>
      <c r="G881" s="1618"/>
      <c r="H881" s="1619">
        <f t="shared" si="10"/>
        <v>0</v>
      </c>
      <c r="I881" s="1249">
        <f t="shared" si="11"/>
        <v>1419550</v>
      </c>
      <c r="J881" s="1249">
        <f>みずほ!J881</f>
        <v>791394</v>
      </c>
      <c r="K881" s="1249">
        <f>UFJ!I881</f>
        <v>0</v>
      </c>
      <c r="L881" s="1249">
        <f>paypay!H881</f>
        <v>9</v>
      </c>
      <c r="M881" s="1249">
        <f>楽天!J881</f>
        <v>20873</v>
      </c>
      <c r="N881" s="1620">
        <f t="shared" si="9"/>
        <v>2231826</v>
      </c>
    </row>
    <row r="882" spans="2:14" ht="14">
      <c r="B882" s="1244">
        <v>46626</v>
      </c>
      <c r="C882" s="1248"/>
      <c r="D882" s="1646">
        <v>-200000</v>
      </c>
      <c r="E882" s="1618"/>
      <c r="F882" s="1618"/>
      <c r="G882" s="1618"/>
      <c r="H882" s="1619">
        <f t="shared" si="10"/>
        <v>-200000</v>
      </c>
      <c r="I882" s="1249">
        <f t="shared" si="11"/>
        <v>1219550</v>
      </c>
      <c r="J882" s="1249">
        <f>みずほ!J882</f>
        <v>661407</v>
      </c>
      <c r="K882" s="1249">
        <f>UFJ!I882</f>
        <v>0</v>
      </c>
      <c r="L882" s="1249">
        <f>paypay!H882</f>
        <v>9</v>
      </c>
      <c r="M882" s="1249">
        <f>楽天!J882</f>
        <v>20873</v>
      </c>
      <c r="N882" s="1620">
        <f t="shared" si="9"/>
        <v>1901839</v>
      </c>
    </row>
    <row r="883" spans="2:14" ht="14">
      <c r="B883" s="1244">
        <v>46627</v>
      </c>
      <c r="C883" s="1248"/>
      <c r="D883" s="1248"/>
      <c r="E883" s="1618"/>
      <c r="F883" s="1618"/>
      <c r="G883" s="1618"/>
      <c r="H883" s="1619">
        <f t="shared" si="10"/>
        <v>0</v>
      </c>
      <c r="I883" s="1249">
        <f t="shared" si="11"/>
        <v>1219550</v>
      </c>
      <c r="J883" s="1249">
        <f>みずほ!J883</f>
        <v>661407</v>
      </c>
      <c r="K883" s="1249">
        <f>UFJ!I883</f>
        <v>0</v>
      </c>
      <c r="L883" s="1249">
        <f>paypay!H883</f>
        <v>9</v>
      </c>
      <c r="M883" s="1249">
        <f>楽天!J883</f>
        <v>20873</v>
      </c>
      <c r="N883" s="1620">
        <f t="shared" si="9"/>
        <v>1901839</v>
      </c>
    </row>
    <row r="884" spans="2:14" ht="14">
      <c r="B884" s="1244">
        <v>46628</v>
      </c>
      <c r="C884" s="1248"/>
      <c r="D884" s="1248"/>
      <c r="E884" s="1618"/>
      <c r="F884" s="1618"/>
      <c r="G884" s="1618"/>
      <c r="H884" s="1619">
        <f t="shared" si="10"/>
        <v>0</v>
      </c>
      <c r="I884" s="1249">
        <f t="shared" si="11"/>
        <v>1219550</v>
      </c>
      <c r="J884" s="1249">
        <f>みずほ!J884</f>
        <v>661407</v>
      </c>
      <c r="K884" s="1249">
        <f>UFJ!I884</f>
        <v>0</v>
      </c>
      <c r="L884" s="1249">
        <f>paypay!H884</f>
        <v>9</v>
      </c>
      <c r="M884" s="1249">
        <f>楽天!J884</f>
        <v>20873</v>
      </c>
      <c r="N884" s="1620">
        <f t="shared" si="9"/>
        <v>1901839</v>
      </c>
    </row>
    <row r="885" spans="2:14" ht="14">
      <c r="B885" s="1244">
        <v>46629</v>
      </c>
      <c r="C885" s="1248"/>
      <c r="D885" s="1248"/>
      <c r="E885" s="1618"/>
      <c r="F885" s="1618"/>
      <c r="G885" s="1618"/>
      <c r="H885" s="1619">
        <f t="shared" si="10"/>
        <v>0</v>
      </c>
      <c r="I885" s="1249">
        <f t="shared" si="11"/>
        <v>1219550</v>
      </c>
      <c r="J885" s="1249">
        <f>みずほ!J885</f>
        <v>661407</v>
      </c>
      <c r="K885" s="1249">
        <f>UFJ!I885</f>
        <v>0</v>
      </c>
      <c r="L885" s="1249">
        <f>paypay!H885</f>
        <v>9</v>
      </c>
      <c r="M885" s="1249">
        <f>楽天!J885</f>
        <v>20873</v>
      </c>
      <c r="N885" s="1620">
        <f t="shared" si="9"/>
        <v>1901839</v>
      </c>
    </row>
    <row r="886" spans="2:14" ht="14">
      <c r="B886" s="1259">
        <v>46630</v>
      </c>
      <c r="C886" s="1263"/>
      <c r="D886" s="1263"/>
      <c r="E886" s="1622"/>
      <c r="F886" s="1622"/>
      <c r="G886" s="1622"/>
      <c r="H886" s="1623">
        <f t="shared" si="10"/>
        <v>0</v>
      </c>
      <c r="I886" s="1264">
        <f t="shared" si="11"/>
        <v>1219550</v>
      </c>
      <c r="J886" s="1264">
        <f>みずほ!J886</f>
        <v>661407</v>
      </c>
      <c r="K886" s="1264">
        <f>UFJ!I886</f>
        <v>0</v>
      </c>
      <c r="L886" s="1249">
        <f>paypay!H886</f>
        <v>9</v>
      </c>
      <c r="M886" s="1249">
        <f>楽天!J886</f>
        <v>20873</v>
      </c>
      <c r="N886" s="1624">
        <f t="shared" si="9"/>
        <v>1901839</v>
      </c>
    </row>
    <row r="887" spans="2:14" ht="14">
      <c r="B887" s="1244">
        <v>46631</v>
      </c>
      <c r="C887" s="1248"/>
      <c r="D887" s="1248"/>
      <c r="E887" s="1618"/>
      <c r="F887" s="1618"/>
      <c r="G887" s="1618"/>
      <c r="H887" s="1619">
        <f t="shared" si="10"/>
        <v>0</v>
      </c>
      <c r="I887" s="1249">
        <f t="shared" si="11"/>
        <v>1219550</v>
      </c>
      <c r="J887" s="1249">
        <f>みずほ!J887</f>
        <v>661407</v>
      </c>
      <c r="K887" s="1249">
        <f>UFJ!I887</f>
        <v>0</v>
      </c>
      <c r="L887" s="1625">
        <f>paypay!H887</f>
        <v>9</v>
      </c>
      <c r="M887" s="1625">
        <f>楽天!J887</f>
        <v>20873</v>
      </c>
      <c r="N887" s="1620">
        <f t="shared" si="9"/>
        <v>1901839</v>
      </c>
    </row>
    <row r="888" spans="2:14" ht="14">
      <c r="B888" s="1244">
        <v>46632</v>
      </c>
      <c r="C888" s="1248"/>
      <c r="D888" s="1248"/>
      <c r="E888" s="1618"/>
      <c r="F888" s="1618"/>
      <c r="G888" s="1618"/>
      <c r="H888" s="1619">
        <f t="shared" si="10"/>
        <v>0</v>
      </c>
      <c r="I888" s="1249">
        <f t="shared" si="11"/>
        <v>1219550</v>
      </c>
      <c r="J888" s="1249">
        <f>みずほ!J888</f>
        <v>661407</v>
      </c>
      <c r="K888" s="1249">
        <f>UFJ!I888</f>
        <v>0</v>
      </c>
      <c r="L888" s="1249">
        <f>paypay!H888</f>
        <v>9</v>
      </c>
      <c r="M888" s="1249">
        <f>楽天!J888</f>
        <v>20873</v>
      </c>
      <c r="N888" s="1620">
        <f t="shared" si="9"/>
        <v>1901839</v>
      </c>
    </row>
    <row r="889" spans="2:14" ht="14">
      <c r="B889" s="1244">
        <v>46633</v>
      </c>
      <c r="C889" s="1248"/>
      <c r="D889" s="1248"/>
      <c r="E889" s="1618"/>
      <c r="F889" s="1618"/>
      <c r="G889" s="1618"/>
      <c r="H889" s="1619">
        <f t="shared" si="10"/>
        <v>0</v>
      </c>
      <c r="I889" s="1249">
        <f t="shared" si="11"/>
        <v>1219550</v>
      </c>
      <c r="J889" s="1249">
        <f>みずほ!J889</f>
        <v>661407</v>
      </c>
      <c r="K889" s="1249">
        <f>UFJ!I889</f>
        <v>0</v>
      </c>
      <c r="L889" s="1249">
        <f>paypay!H889</f>
        <v>9</v>
      </c>
      <c r="M889" s="1249">
        <f>楽天!J889</f>
        <v>20873</v>
      </c>
      <c r="N889" s="1620">
        <f t="shared" si="9"/>
        <v>1901839</v>
      </c>
    </row>
    <row r="890" spans="2:14" ht="14">
      <c r="B890" s="1244">
        <v>46634</v>
      </c>
      <c r="C890" s="1248"/>
      <c r="D890" s="1248"/>
      <c r="E890" s="1618"/>
      <c r="F890" s="1618"/>
      <c r="G890" s="1618"/>
      <c r="H890" s="1619">
        <f t="shared" si="10"/>
        <v>0</v>
      </c>
      <c r="I890" s="1249">
        <f t="shared" si="11"/>
        <v>1219550</v>
      </c>
      <c r="J890" s="1249">
        <f>みずほ!J890</f>
        <v>661407</v>
      </c>
      <c r="K890" s="1249">
        <f>UFJ!I890</f>
        <v>0</v>
      </c>
      <c r="L890" s="1249">
        <f>paypay!H890</f>
        <v>9</v>
      </c>
      <c r="M890" s="1249">
        <f>楽天!J890</f>
        <v>20873</v>
      </c>
      <c r="N890" s="1620">
        <f t="shared" si="9"/>
        <v>1901839</v>
      </c>
    </row>
    <row r="891" spans="2:14" ht="14">
      <c r="B891" s="1244">
        <v>46635</v>
      </c>
      <c r="C891" s="1248"/>
      <c r="D891" s="1248"/>
      <c r="E891" s="1618"/>
      <c r="F891" s="1618"/>
      <c r="G891" s="1618"/>
      <c r="H891" s="1619">
        <f t="shared" si="10"/>
        <v>0</v>
      </c>
      <c r="I891" s="1249">
        <f t="shared" si="11"/>
        <v>1219550</v>
      </c>
      <c r="J891" s="1249">
        <f>みずほ!J891</f>
        <v>661407</v>
      </c>
      <c r="K891" s="1249">
        <f>UFJ!I891</f>
        <v>0</v>
      </c>
      <c r="L891" s="1249">
        <f>paypay!H891</f>
        <v>9</v>
      </c>
      <c r="M891" s="1249">
        <f>楽天!J891</f>
        <v>20873</v>
      </c>
      <c r="N891" s="1620">
        <f t="shared" si="9"/>
        <v>1901839</v>
      </c>
    </row>
    <row r="892" spans="2:14" ht="14">
      <c r="B892" s="1244">
        <v>46636</v>
      </c>
      <c r="C892" s="1248"/>
      <c r="D892" s="1248"/>
      <c r="E892" s="1618"/>
      <c r="F892" s="1618"/>
      <c r="G892" s="1618"/>
      <c r="H892" s="1619">
        <f t="shared" si="10"/>
        <v>0</v>
      </c>
      <c r="I892" s="1249">
        <f t="shared" si="11"/>
        <v>1219550</v>
      </c>
      <c r="J892" s="1249">
        <f>みずほ!J892</f>
        <v>661407</v>
      </c>
      <c r="K892" s="1249">
        <f>UFJ!I892</f>
        <v>0</v>
      </c>
      <c r="L892" s="1249">
        <f>paypay!H892</f>
        <v>9</v>
      </c>
      <c r="M892" s="1249">
        <f>楽天!J892</f>
        <v>20873</v>
      </c>
      <c r="N892" s="1620">
        <f t="shared" si="9"/>
        <v>1901839</v>
      </c>
    </row>
    <row r="893" spans="2:14" ht="14">
      <c r="B893" s="1244">
        <v>46637</v>
      </c>
      <c r="C893" s="1248"/>
      <c r="D893" s="1248"/>
      <c r="E893" s="1618"/>
      <c r="F893" s="1618"/>
      <c r="G893" s="1618"/>
      <c r="H893" s="1619">
        <f t="shared" si="10"/>
        <v>0</v>
      </c>
      <c r="I893" s="1249">
        <f t="shared" si="11"/>
        <v>1219550</v>
      </c>
      <c r="J893" s="1249">
        <f>みずほ!J893</f>
        <v>661407</v>
      </c>
      <c r="K893" s="1249">
        <f>UFJ!I893</f>
        <v>0</v>
      </c>
      <c r="L893" s="1249">
        <f>paypay!H893</f>
        <v>9</v>
      </c>
      <c r="M893" s="1249">
        <f>楽天!J893</f>
        <v>20873</v>
      </c>
      <c r="N893" s="1620">
        <f t="shared" si="9"/>
        <v>1901839</v>
      </c>
    </row>
    <row r="894" spans="2:14" ht="14">
      <c r="B894" s="1244">
        <v>46638</v>
      </c>
      <c r="C894" s="1248"/>
      <c r="D894" s="1248"/>
      <c r="E894" s="1618"/>
      <c r="F894" s="1618"/>
      <c r="G894" s="1618"/>
      <c r="H894" s="1619">
        <f t="shared" si="10"/>
        <v>0</v>
      </c>
      <c r="I894" s="1249">
        <f t="shared" si="11"/>
        <v>1219550</v>
      </c>
      <c r="J894" s="1249">
        <f>みずほ!J894</f>
        <v>661407</v>
      </c>
      <c r="K894" s="1249">
        <f>UFJ!I894</f>
        <v>0</v>
      </c>
      <c r="L894" s="1249">
        <f>paypay!H894</f>
        <v>9</v>
      </c>
      <c r="M894" s="1249">
        <f>楽天!J894</f>
        <v>20873</v>
      </c>
      <c r="N894" s="1620">
        <f t="shared" si="9"/>
        <v>1901839</v>
      </c>
    </row>
    <row r="895" spans="2:14" ht="14">
      <c r="B895" s="1244">
        <v>46639</v>
      </c>
      <c r="C895" s="1248"/>
      <c r="D895" s="1248"/>
      <c r="E895" s="1618"/>
      <c r="F895" s="1618"/>
      <c r="G895" s="1618"/>
      <c r="H895" s="1619">
        <f t="shared" si="10"/>
        <v>0</v>
      </c>
      <c r="I895" s="1249">
        <f t="shared" si="11"/>
        <v>1219550</v>
      </c>
      <c r="J895" s="1249">
        <f>みずほ!J895</f>
        <v>661407</v>
      </c>
      <c r="K895" s="1249">
        <f>UFJ!I895</f>
        <v>0</v>
      </c>
      <c r="L895" s="1249">
        <f>paypay!H895</f>
        <v>9</v>
      </c>
      <c r="M895" s="1249">
        <f>楽天!J895</f>
        <v>20873</v>
      </c>
      <c r="N895" s="1620">
        <f t="shared" si="9"/>
        <v>1901839</v>
      </c>
    </row>
    <row r="896" spans="2:14" ht="14">
      <c r="B896" s="1244">
        <v>46640</v>
      </c>
      <c r="C896" s="1248"/>
      <c r="D896" s="1248"/>
      <c r="E896" s="1618"/>
      <c r="F896" s="1618"/>
      <c r="G896" s="1618"/>
      <c r="H896" s="1619">
        <f t="shared" si="10"/>
        <v>0</v>
      </c>
      <c r="I896" s="1249">
        <f t="shared" si="11"/>
        <v>1219550</v>
      </c>
      <c r="J896" s="1249">
        <f>みずほ!J896</f>
        <v>661407</v>
      </c>
      <c r="K896" s="1249">
        <f>UFJ!I896</f>
        <v>0</v>
      </c>
      <c r="L896" s="1249">
        <f>paypay!H896</f>
        <v>9</v>
      </c>
      <c r="M896" s="1249">
        <f>楽天!J896</f>
        <v>20873</v>
      </c>
      <c r="N896" s="1620">
        <f t="shared" si="9"/>
        <v>1901839</v>
      </c>
    </row>
    <row r="897" spans="2:14" ht="14">
      <c r="B897" s="1244">
        <v>46641</v>
      </c>
      <c r="C897" s="1248"/>
      <c r="D897" s="1248"/>
      <c r="E897" s="1618"/>
      <c r="F897" s="1618"/>
      <c r="G897" s="1618"/>
      <c r="H897" s="1619">
        <f t="shared" si="10"/>
        <v>0</v>
      </c>
      <c r="I897" s="1249">
        <f t="shared" si="11"/>
        <v>1219550</v>
      </c>
      <c r="J897" s="1249">
        <f>みずほ!J897</f>
        <v>661407</v>
      </c>
      <c r="K897" s="1249">
        <f>UFJ!I897</f>
        <v>0</v>
      </c>
      <c r="L897" s="1249">
        <f>paypay!H897</f>
        <v>9</v>
      </c>
      <c r="M897" s="1249">
        <f>楽天!J897</f>
        <v>20873</v>
      </c>
      <c r="N897" s="1620">
        <f t="shared" si="9"/>
        <v>1901839</v>
      </c>
    </row>
    <row r="898" spans="2:14" ht="14">
      <c r="B898" s="1244">
        <v>46642</v>
      </c>
      <c r="C898" s="1248"/>
      <c r="D898" s="1248"/>
      <c r="E898" s="1618"/>
      <c r="F898" s="1618"/>
      <c r="G898" s="1618"/>
      <c r="H898" s="1619">
        <f t="shared" si="10"/>
        <v>0</v>
      </c>
      <c r="I898" s="1249">
        <f t="shared" si="11"/>
        <v>1219550</v>
      </c>
      <c r="J898" s="1249">
        <f>みずほ!J898</f>
        <v>661407</v>
      </c>
      <c r="K898" s="1249">
        <f>UFJ!I898</f>
        <v>0</v>
      </c>
      <c r="L898" s="1249">
        <f>paypay!H898</f>
        <v>9</v>
      </c>
      <c r="M898" s="1249">
        <f>楽天!J898</f>
        <v>20873</v>
      </c>
      <c r="N898" s="1620">
        <f t="shared" si="9"/>
        <v>1901839</v>
      </c>
    </row>
    <row r="899" spans="2:14" ht="14">
      <c r="B899" s="1244">
        <v>46643</v>
      </c>
      <c r="C899" s="1248"/>
      <c r="D899" s="1248"/>
      <c r="E899" s="1618"/>
      <c r="F899" s="1618"/>
      <c r="G899" s="1618"/>
      <c r="H899" s="1619">
        <f t="shared" si="10"/>
        <v>0</v>
      </c>
      <c r="I899" s="1249">
        <f t="shared" si="11"/>
        <v>1219550</v>
      </c>
      <c r="J899" s="1249">
        <f>みずほ!J899</f>
        <v>661407</v>
      </c>
      <c r="K899" s="1249">
        <f>UFJ!I899</f>
        <v>0</v>
      </c>
      <c r="L899" s="1249">
        <f>paypay!H899</f>
        <v>9</v>
      </c>
      <c r="M899" s="1249">
        <f>楽天!J899</f>
        <v>20873</v>
      </c>
      <c r="N899" s="1620">
        <f t="shared" si="9"/>
        <v>1901839</v>
      </c>
    </row>
    <row r="900" spans="2:14" ht="14">
      <c r="B900" s="1244">
        <v>46644</v>
      </c>
      <c r="C900" s="1248"/>
      <c r="D900" s="1248"/>
      <c r="E900" s="1618"/>
      <c r="F900" s="1618"/>
      <c r="G900" s="1618"/>
      <c r="H900" s="1619">
        <f t="shared" si="10"/>
        <v>0</v>
      </c>
      <c r="I900" s="1249">
        <f t="shared" si="11"/>
        <v>1219550</v>
      </c>
      <c r="J900" s="1249">
        <f>みずほ!J900</f>
        <v>661407</v>
      </c>
      <c r="K900" s="1249">
        <f>UFJ!I900</f>
        <v>0</v>
      </c>
      <c r="L900" s="1249">
        <f>paypay!H900</f>
        <v>9</v>
      </c>
      <c r="M900" s="1249">
        <f>楽天!J900</f>
        <v>20873</v>
      </c>
      <c r="N900" s="1620">
        <f t="shared" si="9"/>
        <v>1901839</v>
      </c>
    </row>
    <row r="901" spans="2:14" ht="14">
      <c r="B901" s="1244">
        <v>46645</v>
      </c>
      <c r="C901" s="1248"/>
      <c r="D901" s="1248"/>
      <c r="E901" s="1618"/>
      <c r="F901" s="1618"/>
      <c r="G901" s="1626">
        <v>300000</v>
      </c>
      <c r="H901" s="1619">
        <f t="shared" si="10"/>
        <v>300000</v>
      </c>
      <c r="I901" s="1249">
        <f t="shared" si="11"/>
        <v>1519550</v>
      </c>
      <c r="J901" s="1249">
        <f>みずほ!J901</f>
        <v>821297</v>
      </c>
      <c r="K901" s="1249">
        <f>UFJ!I901</f>
        <v>0</v>
      </c>
      <c r="L901" s="1249">
        <f>paypay!H901</f>
        <v>9</v>
      </c>
      <c r="M901" s="1249">
        <f>楽天!J901</f>
        <v>20873</v>
      </c>
      <c r="N901" s="1620">
        <f t="shared" si="9"/>
        <v>2361729</v>
      </c>
    </row>
    <row r="902" spans="2:14" ht="14">
      <c r="B902" s="1244">
        <v>46646</v>
      </c>
      <c r="C902" s="1248"/>
      <c r="D902" s="1248"/>
      <c r="E902" s="1618"/>
      <c r="F902" s="1618"/>
      <c r="G902" s="1618"/>
      <c r="H902" s="1619">
        <f t="shared" si="10"/>
        <v>0</v>
      </c>
      <c r="I902" s="1249">
        <f t="shared" si="11"/>
        <v>1519550</v>
      </c>
      <c r="J902" s="1249">
        <f>みずほ!J902</f>
        <v>821297</v>
      </c>
      <c r="K902" s="1249">
        <f>UFJ!I902</f>
        <v>0</v>
      </c>
      <c r="L902" s="1249">
        <f>paypay!H902</f>
        <v>9</v>
      </c>
      <c r="M902" s="1249">
        <f>楽天!J902</f>
        <v>20873</v>
      </c>
      <c r="N902" s="1620">
        <f t="shared" si="9"/>
        <v>2361729</v>
      </c>
    </row>
    <row r="903" spans="2:14" ht="14">
      <c r="B903" s="1244">
        <v>46647</v>
      </c>
      <c r="C903" s="1248"/>
      <c r="D903" s="1248"/>
      <c r="E903" s="1618"/>
      <c r="F903" s="1618"/>
      <c r="G903" s="1618"/>
      <c r="H903" s="1619">
        <f t="shared" si="10"/>
        <v>0</v>
      </c>
      <c r="I903" s="1249">
        <f t="shared" si="11"/>
        <v>1519550</v>
      </c>
      <c r="J903" s="1249">
        <f>みずほ!J903</f>
        <v>821297</v>
      </c>
      <c r="K903" s="1249">
        <f>UFJ!I903</f>
        <v>0</v>
      </c>
      <c r="L903" s="1249">
        <f>paypay!H903</f>
        <v>9</v>
      </c>
      <c r="M903" s="1249">
        <f>楽天!J903</f>
        <v>20873</v>
      </c>
      <c r="N903" s="1620">
        <f t="shared" si="9"/>
        <v>2361729</v>
      </c>
    </row>
    <row r="904" spans="2:14" ht="14">
      <c r="B904" s="1244">
        <v>46648</v>
      </c>
      <c r="C904" s="1248"/>
      <c r="D904" s="1248"/>
      <c r="E904" s="1618"/>
      <c r="F904" s="1618"/>
      <c r="G904" s="1618"/>
      <c r="H904" s="1619">
        <f t="shared" si="10"/>
        <v>0</v>
      </c>
      <c r="I904" s="1249">
        <f t="shared" si="11"/>
        <v>1519550</v>
      </c>
      <c r="J904" s="1249">
        <f>みずほ!J904</f>
        <v>821297</v>
      </c>
      <c r="K904" s="1249">
        <f>UFJ!I904</f>
        <v>0</v>
      </c>
      <c r="L904" s="1249">
        <f>paypay!H904</f>
        <v>9</v>
      </c>
      <c r="M904" s="1249">
        <f>楽天!J904</f>
        <v>20873</v>
      </c>
      <c r="N904" s="1620">
        <f t="shared" si="9"/>
        <v>2361729</v>
      </c>
    </row>
    <row r="905" spans="2:14" ht="14">
      <c r="B905" s="1244">
        <v>46649</v>
      </c>
      <c r="C905" s="1248"/>
      <c r="D905" s="1248"/>
      <c r="E905" s="1618"/>
      <c r="F905" s="1618"/>
      <c r="G905" s="1618"/>
      <c r="H905" s="1619">
        <f t="shared" si="10"/>
        <v>0</v>
      </c>
      <c r="I905" s="1249">
        <f t="shared" si="11"/>
        <v>1519550</v>
      </c>
      <c r="J905" s="1249">
        <f>みずほ!J905</f>
        <v>821297</v>
      </c>
      <c r="K905" s="1249">
        <f>UFJ!I905</f>
        <v>0</v>
      </c>
      <c r="L905" s="1249">
        <f>paypay!H905</f>
        <v>9</v>
      </c>
      <c r="M905" s="1249">
        <f>楽天!J905</f>
        <v>20873</v>
      </c>
      <c r="N905" s="1620">
        <f t="shared" si="9"/>
        <v>2361729</v>
      </c>
    </row>
    <row r="906" spans="2:14" ht="14">
      <c r="B906" s="1244">
        <v>46650</v>
      </c>
      <c r="C906" s="1248"/>
      <c r="D906" s="1248"/>
      <c r="E906" s="1618"/>
      <c r="F906" s="1618"/>
      <c r="G906" s="1618"/>
      <c r="H906" s="1619">
        <f t="shared" si="10"/>
        <v>0</v>
      </c>
      <c r="I906" s="1249">
        <f t="shared" si="11"/>
        <v>1519550</v>
      </c>
      <c r="J906" s="1249">
        <f>みずほ!J906</f>
        <v>821297</v>
      </c>
      <c r="K906" s="1249">
        <f>UFJ!I906</f>
        <v>0</v>
      </c>
      <c r="L906" s="1249">
        <f>paypay!H906</f>
        <v>9</v>
      </c>
      <c r="M906" s="1249">
        <f>楽天!J906</f>
        <v>20873</v>
      </c>
      <c r="N906" s="1620">
        <f t="shared" si="9"/>
        <v>2361729</v>
      </c>
    </row>
    <row r="907" spans="2:14" ht="14">
      <c r="B907" s="1244">
        <v>46651</v>
      </c>
      <c r="C907" s="1248"/>
      <c r="D907" s="1248"/>
      <c r="E907" s="1618"/>
      <c r="F907" s="1618"/>
      <c r="G907" s="1618"/>
      <c r="H907" s="1619">
        <f t="shared" si="10"/>
        <v>0</v>
      </c>
      <c r="I907" s="1249">
        <f t="shared" si="11"/>
        <v>1519550</v>
      </c>
      <c r="J907" s="1249">
        <f>みずほ!J907</f>
        <v>821297</v>
      </c>
      <c r="K907" s="1249">
        <f>UFJ!I907</f>
        <v>0</v>
      </c>
      <c r="L907" s="1249">
        <f>paypay!H907</f>
        <v>9</v>
      </c>
      <c r="M907" s="1249">
        <f>楽天!J907</f>
        <v>20873</v>
      </c>
      <c r="N907" s="1620">
        <f t="shared" si="9"/>
        <v>2361729</v>
      </c>
    </row>
    <row r="908" spans="2:14" ht="14">
      <c r="B908" s="1244">
        <v>46652</v>
      </c>
      <c r="C908" s="1248"/>
      <c r="D908" s="1248"/>
      <c r="E908" s="1618"/>
      <c r="F908" s="1618"/>
      <c r="G908" s="1618"/>
      <c r="H908" s="1619">
        <f t="shared" si="10"/>
        <v>0</v>
      </c>
      <c r="I908" s="1249">
        <f t="shared" si="11"/>
        <v>1519550</v>
      </c>
      <c r="J908" s="1249">
        <f>みずほ!J908</f>
        <v>821297</v>
      </c>
      <c r="K908" s="1249">
        <f>UFJ!I908</f>
        <v>0</v>
      </c>
      <c r="L908" s="1249">
        <f>paypay!H908</f>
        <v>9</v>
      </c>
      <c r="M908" s="1249">
        <f>楽天!J908</f>
        <v>20873</v>
      </c>
      <c r="N908" s="1620">
        <f t="shared" si="9"/>
        <v>2361729</v>
      </c>
    </row>
    <row r="909" spans="2:14" ht="14">
      <c r="B909" s="1244">
        <v>46653</v>
      </c>
      <c r="C909" s="1248"/>
      <c r="D909" s="1248"/>
      <c r="E909" s="1618"/>
      <c r="F909" s="1618"/>
      <c r="G909" s="1618"/>
      <c r="H909" s="1619">
        <f t="shared" si="10"/>
        <v>0</v>
      </c>
      <c r="I909" s="1249">
        <f t="shared" si="11"/>
        <v>1519550</v>
      </c>
      <c r="J909" s="1249">
        <f>みずほ!J909</f>
        <v>821297</v>
      </c>
      <c r="K909" s="1249">
        <f>UFJ!I909</f>
        <v>0</v>
      </c>
      <c r="L909" s="1249">
        <f>paypay!H909</f>
        <v>9</v>
      </c>
      <c r="M909" s="1249">
        <f>楽天!J909</f>
        <v>20873</v>
      </c>
      <c r="N909" s="1620">
        <f t="shared" si="9"/>
        <v>2361729</v>
      </c>
    </row>
    <row r="910" spans="2:14" ht="14">
      <c r="B910" s="1244">
        <v>46654</v>
      </c>
      <c r="C910" s="1248"/>
      <c r="D910" s="1248"/>
      <c r="E910" s="1618"/>
      <c r="F910" s="1618"/>
      <c r="G910" s="1618"/>
      <c r="H910" s="1619">
        <f t="shared" si="10"/>
        <v>0</v>
      </c>
      <c r="I910" s="1249">
        <f t="shared" si="11"/>
        <v>1519550</v>
      </c>
      <c r="J910" s="1249">
        <f>みずほ!J910</f>
        <v>821297</v>
      </c>
      <c r="K910" s="1249">
        <f>UFJ!I910</f>
        <v>0</v>
      </c>
      <c r="L910" s="1249">
        <f>paypay!H910</f>
        <v>9</v>
      </c>
      <c r="M910" s="1249">
        <f>楽天!J910</f>
        <v>20873</v>
      </c>
      <c r="N910" s="1620">
        <f t="shared" si="9"/>
        <v>2361729</v>
      </c>
    </row>
    <row r="911" spans="2:14" ht="14">
      <c r="B911" s="1244">
        <v>46655</v>
      </c>
      <c r="C911" s="1248"/>
      <c r="D911" s="1248"/>
      <c r="E911" s="1618"/>
      <c r="F911" s="1618"/>
      <c r="G911" s="1618"/>
      <c r="H911" s="1619">
        <f t="shared" si="10"/>
        <v>0</v>
      </c>
      <c r="I911" s="1249">
        <f t="shared" si="11"/>
        <v>1519550</v>
      </c>
      <c r="J911" s="1249">
        <f>みずほ!J911</f>
        <v>821297</v>
      </c>
      <c r="K911" s="1249">
        <f>UFJ!I911</f>
        <v>0</v>
      </c>
      <c r="L911" s="1249">
        <f>paypay!H911</f>
        <v>9</v>
      </c>
      <c r="M911" s="1249">
        <f>楽天!J911</f>
        <v>20873</v>
      </c>
      <c r="N911" s="1620">
        <f t="shared" si="9"/>
        <v>2361729</v>
      </c>
    </row>
    <row r="912" spans="2:14" ht="14">
      <c r="B912" s="1244">
        <v>46656</v>
      </c>
      <c r="C912" s="1248"/>
      <c r="D912" s="1248"/>
      <c r="E912" s="1618"/>
      <c r="F912" s="1618"/>
      <c r="G912" s="1618"/>
      <c r="H912" s="1619">
        <f t="shared" si="10"/>
        <v>0</v>
      </c>
      <c r="I912" s="1249">
        <f t="shared" si="11"/>
        <v>1519550</v>
      </c>
      <c r="J912" s="1249">
        <f>みずほ!J912</f>
        <v>811297</v>
      </c>
      <c r="K912" s="1249">
        <f>UFJ!I912</f>
        <v>0</v>
      </c>
      <c r="L912" s="1249">
        <f>paypay!H912</f>
        <v>9</v>
      </c>
      <c r="M912" s="1249">
        <f>楽天!J912</f>
        <v>20873</v>
      </c>
      <c r="N912" s="1620">
        <f t="shared" si="9"/>
        <v>2351729</v>
      </c>
    </row>
    <row r="913" spans="2:14" ht="14">
      <c r="B913" s="1244">
        <v>46657</v>
      </c>
      <c r="C913" s="1248"/>
      <c r="D913" s="1646">
        <v>-200000</v>
      </c>
      <c r="E913" s="1618"/>
      <c r="F913" s="1618"/>
      <c r="G913" s="1618"/>
      <c r="H913" s="1619">
        <f t="shared" si="10"/>
        <v>-200000</v>
      </c>
      <c r="I913" s="1249">
        <f t="shared" si="11"/>
        <v>1319550</v>
      </c>
      <c r="J913" s="1249">
        <f>みずほ!J913</f>
        <v>681310</v>
      </c>
      <c r="K913" s="1249">
        <f>UFJ!I913</f>
        <v>0</v>
      </c>
      <c r="L913" s="1249">
        <f>paypay!H913</f>
        <v>9</v>
      </c>
      <c r="M913" s="1249">
        <f>楽天!J913</f>
        <v>20873</v>
      </c>
      <c r="N913" s="1620">
        <f t="shared" si="9"/>
        <v>2021742</v>
      </c>
    </row>
    <row r="914" spans="2:14" ht="14">
      <c r="B914" s="1244">
        <v>46658</v>
      </c>
      <c r="C914" s="1248"/>
      <c r="D914" s="1248"/>
      <c r="E914" s="1618"/>
      <c r="F914" s="1618"/>
      <c r="G914" s="1618"/>
      <c r="H914" s="1619">
        <f t="shared" si="10"/>
        <v>0</v>
      </c>
      <c r="I914" s="1249">
        <f t="shared" si="11"/>
        <v>1319550</v>
      </c>
      <c r="J914" s="1249">
        <f>みずほ!J914</f>
        <v>681310</v>
      </c>
      <c r="K914" s="1249">
        <f>UFJ!I914</f>
        <v>0</v>
      </c>
      <c r="L914" s="1249">
        <f>paypay!H914</f>
        <v>9</v>
      </c>
      <c r="M914" s="1249">
        <f>楽天!J914</f>
        <v>20873</v>
      </c>
      <c r="N914" s="1620">
        <f t="shared" si="9"/>
        <v>2021742</v>
      </c>
    </row>
    <row r="915" spans="2:14" ht="14">
      <c r="B915" s="1244">
        <v>46659</v>
      </c>
      <c r="C915" s="1248"/>
      <c r="D915" s="1248"/>
      <c r="E915" s="1618"/>
      <c r="F915" s="1618"/>
      <c r="G915" s="1618"/>
      <c r="H915" s="1619">
        <f t="shared" si="10"/>
        <v>0</v>
      </c>
      <c r="I915" s="1249">
        <f t="shared" si="11"/>
        <v>1319550</v>
      </c>
      <c r="J915" s="1249">
        <f>みずほ!J915</f>
        <v>681310</v>
      </c>
      <c r="K915" s="1249">
        <f>UFJ!I915</f>
        <v>0</v>
      </c>
      <c r="L915" s="1249">
        <f>paypay!H915</f>
        <v>9</v>
      </c>
      <c r="M915" s="1249">
        <f>楽天!J915</f>
        <v>20873</v>
      </c>
      <c r="N915" s="1620">
        <f t="shared" si="9"/>
        <v>2021742</v>
      </c>
    </row>
    <row r="916" spans="2:14" ht="14">
      <c r="B916" s="1244">
        <v>46660</v>
      </c>
      <c r="C916" s="1248"/>
      <c r="D916" s="1248"/>
      <c r="E916" s="1618"/>
      <c r="F916" s="1618"/>
      <c r="G916" s="1618"/>
      <c r="H916" s="1619">
        <f t="shared" si="10"/>
        <v>0</v>
      </c>
      <c r="I916" s="1249">
        <f t="shared" si="11"/>
        <v>1319550</v>
      </c>
      <c r="J916" s="1249">
        <f>みずほ!J916</f>
        <v>681310</v>
      </c>
      <c r="K916" s="1249">
        <f>UFJ!I916</f>
        <v>0</v>
      </c>
      <c r="L916" s="1264">
        <f>paypay!H916</f>
        <v>9</v>
      </c>
      <c r="M916" s="1264">
        <f>楽天!J916</f>
        <v>20873</v>
      </c>
      <c r="N916" s="1620">
        <f t="shared" si="9"/>
        <v>2021742</v>
      </c>
    </row>
    <row r="917" spans="2:14" ht="14">
      <c r="B917" s="1630">
        <v>46661</v>
      </c>
      <c r="C917" s="1631"/>
      <c r="D917" s="1631"/>
      <c r="E917" s="1632"/>
      <c r="F917" s="1632"/>
      <c r="G917" s="1632"/>
      <c r="H917" s="1633">
        <f t="shared" si="10"/>
        <v>0</v>
      </c>
      <c r="I917" s="1625">
        <f t="shared" si="11"/>
        <v>1319550</v>
      </c>
      <c r="J917" s="1625">
        <f>みずほ!J917</f>
        <v>681310</v>
      </c>
      <c r="K917" s="1625">
        <f>UFJ!I917</f>
        <v>0</v>
      </c>
      <c r="L917" s="1249">
        <f>paypay!H917</f>
        <v>9</v>
      </c>
      <c r="M917" s="1249">
        <f>楽天!J917</f>
        <v>20873</v>
      </c>
      <c r="N917" s="1627">
        <f t="shared" si="9"/>
        <v>2021742</v>
      </c>
    </row>
    <row r="918" spans="2:14" ht="14">
      <c r="B918" s="1244">
        <v>46662</v>
      </c>
      <c r="C918" s="1248"/>
      <c r="D918" s="1248"/>
      <c r="E918" s="1618"/>
      <c r="F918" s="1618"/>
      <c r="G918" s="1618"/>
      <c r="H918" s="1619">
        <f t="shared" si="10"/>
        <v>0</v>
      </c>
      <c r="I918" s="1249">
        <f t="shared" si="11"/>
        <v>1319550</v>
      </c>
      <c r="J918" s="1249">
        <f>みずほ!J918</f>
        <v>681310</v>
      </c>
      <c r="K918" s="1249">
        <f>UFJ!I918</f>
        <v>0</v>
      </c>
      <c r="L918" s="1249">
        <f>paypay!H918</f>
        <v>9</v>
      </c>
      <c r="M918" s="1249">
        <f>楽天!J918</f>
        <v>20873</v>
      </c>
      <c r="N918" s="1620">
        <f t="shared" si="9"/>
        <v>2021742</v>
      </c>
    </row>
    <row r="919" spans="2:14" ht="14">
      <c r="B919" s="1244">
        <v>46663</v>
      </c>
      <c r="C919" s="1248"/>
      <c r="D919" s="1248"/>
      <c r="E919" s="1618"/>
      <c r="F919" s="1618"/>
      <c r="G919" s="1618"/>
      <c r="H919" s="1619">
        <f t="shared" si="10"/>
        <v>0</v>
      </c>
      <c r="I919" s="1249">
        <f t="shared" si="11"/>
        <v>1319550</v>
      </c>
      <c r="J919" s="1249">
        <f>みずほ!J919</f>
        <v>681310</v>
      </c>
      <c r="K919" s="1249">
        <f>UFJ!I919</f>
        <v>0</v>
      </c>
      <c r="L919" s="1249">
        <f>paypay!H919</f>
        <v>9</v>
      </c>
      <c r="M919" s="1249">
        <f>楽天!J919</f>
        <v>20873</v>
      </c>
      <c r="N919" s="1620">
        <f t="shared" si="9"/>
        <v>2021742</v>
      </c>
    </row>
    <row r="920" spans="2:14" ht="14">
      <c r="B920" s="1244">
        <v>46664</v>
      </c>
      <c r="C920" s="1248"/>
      <c r="D920" s="1248"/>
      <c r="E920" s="1618"/>
      <c r="F920" s="1618"/>
      <c r="G920" s="1618"/>
      <c r="H920" s="1619">
        <f t="shared" si="10"/>
        <v>0</v>
      </c>
      <c r="I920" s="1249">
        <f t="shared" si="11"/>
        <v>1319550</v>
      </c>
      <c r="J920" s="1249">
        <f>みずほ!J920</f>
        <v>681310</v>
      </c>
      <c r="K920" s="1249">
        <f>UFJ!I920</f>
        <v>0</v>
      </c>
      <c r="L920" s="1249">
        <f>paypay!H920</f>
        <v>9</v>
      </c>
      <c r="M920" s="1249">
        <f>楽天!J920</f>
        <v>20873</v>
      </c>
      <c r="N920" s="1620">
        <f t="shared" si="9"/>
        <v>2021742</v>
      </c>
    </row>
    <row r="921" spans="2:14" ht="14">
      <c r="B921" s="1244">
        <v>46665</v>
      </c>
      <c r="C921" s="1248"/>
      <c r="D921" s="1248"/>
      <c r="E921" s="1618"/>
      <c r="F921" s="1618"/>
      <c r="G921" s="1618"/>
      <c r="H921" s="1619">
        <f t="shared" si="10"/>
        <v>0</v>
      </c>
      <c r="I921" s="1249">
        <f t="shared" si="11"/>
        <v>1319550</v>
      </c>
      <c r="J921" s="1249">
        <f>みずほ!J921</f>
        <v>681310</v>
      </c>
      <c r="K921" s="1249">
        <f>UFJ!I921</f>
        <v>0</v>
      </c>
      <c r="L921" s="1249">
        <f>paypay!H921</f>
        <v>9</v>
      </c>
      <c r="M921" s="1249">
        <f>楽天!J921</f>
        <v>20873</v>
      </c>
      <c r="N921" s="1620">
        <f t="shared" si="9"/>
        <v>2021742</v>
      </c>
    </row>
    <row r="922" spans="2:14" ht="14">
      <c r="B922" s="1244">
        <v>46666</v>
      </c>
      <c r="C922" s="1248"/>
      <c r="D922" s="1248"/>
      <c r="E922" s="1618"/>
      <c r="F922" s="1618"/>
      <c r="G922" s="1618"/>
      <c r="H922" s="1619">
        <f t="shared" si="10"/>
        <v>0</v>
      </c>
      <c r="I922" s="1249">
        <f t="shared" si="11"/>
        <v>1319550</v>
      </c>
      <c r="J922" s="1249">
        <f>みずほ!J922</f>
        <v>681310</v>
      </c>
      <c r="K922" s="1249">
        <f>UFJ!I922</f>
        <v>0</v>
      </c>
      <c r="L922" s="1249">
        <f>paypay!H922</f>
        <v>9</v>
      </c>
      <c r="M922" s="1249">
        <f>楽天!J922</f>
        <v>20873</v>
      </c>
      <c r="N922" s="1620">
        <f t="shared" si="9"/>
        <v>2021742</v>
      </c>
    </row>
    <row r="923" spans="2:14" ht="14">
      <c r="B923" s="1244">
        <v>46667</v>
      </c>
      <c r="C923" s="1248"/>
      <c r="D923" s="1248"/>
      <c r="E923" s="1618"/>
      <c r="F923" s="1618"/>
      <c r="G923" s="1618"/>
      <c r="H923" s="1619">
        <f t="shared" si="10"/>
        <v>0</v>
      </c>
      <c r="I923" s="1249">
        <f t="shared" si="11"/>
        <v>1319550</v>
      </c>
      <c r="J923" s="1249">
        <f>みずほ!J923</f>
        <v>681310</v>
      </c>
      <c r="K923" s="1249">
        <f>UFJ!I923</f>
        <v>0</v>
      </c>
      <c r="L923" s="1249">
        <f>paypay!H923</f>
        <v>9</v>
      </c>
      <c r="M923" s="1249">
        <f>楽天!J923</f>
        <v>20873</v>
      </c>
      <c r="N923" s="1620">
        <f t="shared" si="9"/>
        <v>2021742</v>
      </c>
    </row>
    <row r="924" spans="2:14" ht="14">
      <c r="B924" s="1244">
        <v>46668</v>
      </c>
      <c r="C924" s="1248"/>
      <c r="D924" s="1248"/>
      <c r="E924" s="1618"/>
      <c r="F924" s="1618"/>
      <c r="G924" s="1618"/>
      <c r="H924" s="1619">
        <f t="shared" si="10"/>
        <v>0</v>
      </c>
      <c r="I924" s="1249">
        <f t="shared" si="11"/>
        <v>1319550</v>
      </c>
      <c r="J924" s="1249">
        <f>みずほ!J924</f>
        <v>681310</v>
      </c>
      <c r="K924" s="1249">
        <f>UFJ!I924</f>
        <v>0</v>
      </c>
      <c r="L924" s="1249">
        <f>paypay!H924</f>
        <v>9</v>
      </c>
      <c r="M924" s="1249">
        <f>楽天!J924</f>
        <v>20873</v>
      </c>
      <c r="N924" s="1620">
        <f t="shared" si="9"/>
        <v>2021742</v>
      </c>
    </row>
    <row r="925" spans="2:14" ht="14">
      <c r="B925" s="1244">
        <v>46669</v>
      </c>
      <c r="C925" s="1248"/>
      <c r="D925" s="1248"/>
      <c r="E925" s="1618"/>
      <c r="F925" s="1618"/>
      <c r="G925" s="1618"/>
      <c r="H925" s="1619">
        <f t="shared" si="10"/>
        <v>0</v>
      </c>
      <c r="I925" s="1249">
        <f t="shared" si="11"/>
        <v>1319550</v>
      </c>
      <c r="J925" s="1249">
        <f>みずほ!J925</f>
        <v>681310</v>
      </c>
      <c r="K925" s="1249">
        <f>UFJ!I925</f>
        <v>0</v>
      </c>
      <c r="L925" s="1249">
        <f>paypay!H925</f>
        <v>9</v>
      </c>
      <c r="M925" s="1249">
        <f>楽天!J925</f>
        <v>20873</v>
      </c>
      <c r="N925" s="1620">
        <f t="shared" si="9"/>
        <v>2021742</v>
      </c>
    </row>
    <row r="926" spans="2:14" ht="14">
      <c r="B926" s="1244">
        <v>46670</v>
      </c>
      <c r="C926" s="1248"/>
      <c r="D926" s="1248"/>
      <c r="E926" s="1618"/>
      <c r="F926" s="1618"/>
      <c r="G926" s="1618"/>
      <c r="H926" s="1619">
        <f t="shared" si="10"/>
        <v>0</v>
      </c>
      <c r="I926" s="1249">
        <f t="shared" si="11"/>
        <v>1319550</v>
      </c>
      <c r="J926" s="1249">
        <f>みずほ!J926</f>
        <v>681310</v>
      </c>
      <c r="K926" s="1249">
        <f>UFJ!I926</f>
        <v>0</v>
      </c>
      <c r="L926" s="1249">
        <f>paypay!H926</f>
        <v>9</v>
      </c>
      <c r="M926" s="1249">
        <f>楽天!J926</f>
        <v>20873</v>
      </c>
      <c r="N926" s="1620">
        <f t="shared" si="9"/>
        <v>2021742</v>
      </c>
    </row>
    <row r="927" spans="2:14" ht="14">
      <c r="B927" s="1244">
        <v>46671</v>
      </c>
      <c r="C927" s="1248"/>
      <c r="D927" s="1248"/>
      <c r="E927" s="1618"/>
      <c r="F927" s="1618"/>
      <c r="G927" s="1618"/>
      <c r="H927" s="1619">
        <f t="shared" si="10"/>
        <v>0</v>
      </c>
      <c r="I927" s="1249">
        <f t="shared" si="11"/>
        <v>1319550</v>
      </c>
      <c r="J927" s="1249">
        <f>みずほ!J927</f>
        <v>681310</v>
      </c>
      <c r="K927" s="1249">
        <f>UFJ!I927</f>
        <v>0</v>
      </c>
      <c r="L927" s="1249">
        <f>paypay!H927</f>
        <v>9</v>
      </c>
      <c r="M927" s="1249">
        <f>楽天!J927</f>
        <v>20873</v>
      </c>
      <c r="N927" s="1620">
        <f t="shared" si="9"/>
        <v>2021742</v>
      </c>
    </row>
    <row r="928" spans="2:14" ht="14">
      <c r="B928" s="1244">
        <v>46672</v>
      </c>
      <c r="C928" s="1248"/>
      <c r="D928" s="1248"/>
      <c r="E928" s="1618"/>
      <c r="F928" s="1618"/>
      <c r="G928" s="1618"/>
      <c r="H928" s="1619">
        <f t="shared" si="10"/>
        <v>0</v>
      </c>
      <c r="I928" s="1249">
        <f t="shared" si="11"/>
        <v>1319550</v>
      </c>
      <c r="J928" s="1249">
        <f>みずほ!J928</f>
        <v>681310</v>
      </c>
      <c r="K928" s="1249">
        <f>UFJ!I928</f>
        <v>0</v>
      </c>
      <c r="L928" s="1249">
        <f>paypay!H928</f>
        <v>9</v>
      </c>
      <c r="M928" s="1249">
        <f>楽天!J928</f>
        <v>20873</v>
      </c>
      <c r="N928" s="1620">
        <f t="shared" si="9"/>
        <v>2021742</v>
      </c>
    </row>
    <row r="929" spans="2:14" ht="14">
      <c r="B929" s="1244">
        <v>46673</v>
      </c>
      <c r="C929" s="1248"/>
      <c r="D929" s="1248"/>
      <c r="E929" s="1618"/>
      <c r="F929" s="1618"/>
      <c r="G929" s="1618"/>
      <c r="H929" s="1619">
        <f t="shared" si="10"/>
        <v>0</v>
      </c>
      <c r="I929" s="1249">
        <f t="shared" si="11"/>
        <v>1319550</v>
      </c>
      <c r="J929" s="1249">
        <f>みずほ!J929</f>
        <v>681310</v>
      </c>
      <c r="K929" s="1249">
        <f>UFJ!I929</f>
        <v>0</v>
      </c>
      <c r="L929" s="1249">
        <f>paypay!H929</f>
        <v>9</v>
      </c>
      <c r="M929" s="1249">
        <f>楽天!J929</f>
        <v>20873</v>
      </c>
      <c r="N929" s="1620">
        <f t="shared" si="9"/>
        <v>2021742</v>
      </c>
    </row>
    <row r="930" spans="2:14" ht="14">
      <c r="B930" s="1244">
        <v>46674</v>
      </c>
      <c r="C930" s="1248"/>
      <c r="D930" s="1248"/>
      <c r="E930" s="1618"/>
      <c r="F930" s="1618"/>
      <c r="G930" s="1618"/>
      <c r="H930" s="1619">
        <f t="shared" si="10"/>
        <v>0</v>
      </c>
      <c r="I930" s="1249">
        <f t="shared" si="11"/>
        <v>1319550</v>
      </c>
      <c r="J930" s="1249">
        <f>みずほ!J930</f>
        <v>681310</v>
      </c>
      <c r="K930" s="1249">
        <f>UFJ!I930</f>
        <v>0</v>
      </c>
      <c r="L930" s="1249">
        <f>paypay!H930</f>
        <v>9</v>
      </c>
      <c r="M930" s="1249">
        <f>楽天!J930</f>
        <v>20873</v>
      </c>
      <c r="N930" s="1620">
        <f t="shared" si="9"/>
        <v>2021742</v>
      </c>
    </row>
    <row r="931" spans="2:14" ht="14">
      <c r="B931" s="1244">
        <v>46675</v>
      </c>
      <c r="C931" s="1248"/>
      <c r="D931" s="1248"/>
      <c r="E931" s="1618"/>
      <c r="F931" s="1618"/>
      <c r="G931" s="1626">
        <v>300000</v>
      </c>
      <c r="H931" s="1619">
        <f t="shared" si="10"/>
        <v>300000</v>
      </c>
      <c r="I931" s="1249">
        <f t="shared" si="11"/>
        <v>1619550</v>
      </c>
      <c r="J931" s="1249">
        <f>みずほ!J931</f>
        <v>841200</v>
      </c>
      <c r="K931" s="1249">
        <f>UFJ!I931</f>
        <v>0</v>
      </c>
      <c r="L931" s="1249">
        <f>paypay!H931</f>
        <v>9</v>
      </c>
      <c r="M931" s="1249">
        <f>楽天!J931</f>
        <v>20873</v>
      </c>
      <c r="N931" s="1620">
        <f t="shared" si="9"/>
        <v>2481632</v>
      </c>
    </row>
    <row r="932" spans="2:14" ht="14">
      <c r="B932" s="1244">
        <v>46676</v>
      </c>
      <c r="C932" s="1248"/>
      <c r="D932" s="1248"/>
      <c r="E932" s="1618"/>
      <c r="F932" s="1618"/>
      <c r="G932" s="1618"/>
      <c r="H932" s="1619">
        <f t="shared" si="10"/>
        <v>0</v>
      </c>
      <c r="I932" s="1249">
        <f t="shared" si="11"/>
        <v>1619550</v>
      </c>
      <c r="J932" s="1249">
        <f>みずほ!J932</f>
        <v>841200</v>
      </c>
      <c r="K932" s="1249">
        <f>UFJ!I932</f>
        <v>0</v>
      </c>
      <c r="L932" s="1249">
        <f>paypay!H932</f>
        <v>9</v>
      </c>
      <c r="M932" s="1249">
        <f>楽天!J932</f>
        <v>20873</v>
      </c>
      <c r="N932" s="1620">
        <f t="shared" si="9"/>
        <v>2481632</v>
      </c>
    </row>
    <row r="933" spans="2:14" ht="14">
      <c r="B933" s="1244">
        <v>46677</v>
      </c>
      <c r="C933" s="1248"/>
      <c r="D933" s="1248"/>
      <c r="E933" s="1618"/>
      <c r="F933" s="1618"/>
      <c r="G933" s="1618"/>
      <c r="H933" s="1619">
        <f t="shared" si="10"/>
        <v>0</v>
      </c>
      <c r="I933" s="1249">
        <f t="shared" si="11"/>
        <v>1619550</v>
      </c>
      <c r="J933" s="1249">
        <f>みずほ!J933</f>
        <v>841200</v>
      </c>
      <c r="K933" s="1249">
        <f>UFJ!I933</f>
        <v>0</v>
      </c>
      <c r="L933" s="1249">
        <f>paypay!H933</f>
        <v>9</v>
      </c>
      <c r="M933" s="1249">
        <f>楽天!J933</f>
        <v>20873</v>
      </c>
      <c r="N933" s="1620">
        <f t="shared" si="9"/>
        <v>2481632</v>
      </c>
    </row>
    <row r="934" spans="2:14" ht="14">
      <c r="B934" s="1244">
        <v>46678</v>
      </c>
      <c r="C934" s="1248"/>
      <c r="D934" s="1248"/>
      <c r="E934" s="1618"/>
      <c r="F934" s="1618"/>
      <c r="G934" s="1618"/>
      <c r="H934" s="1619">
        <f t="shared" si="10"/>
        <v>0</v>
      </c>
      <c r="I934" s="1249">
        <f t="shared" si="11"/>
        <v>1619550</v>
      </c>
      <c r="J934" s="1249">
        <f>みずほ!J934</f>
        <v>841200</v>
      </c>
      <c r="K934" s="1249">
        <f>UFJ!I934</f>
        <v>0</v>
      </c>
      <c r="L934" s="1249">
        <f>paypay!H934</f>
        <v>9</v>
      </c>
      <c r="M934" s="1249">
        <f>楽天!J934</f>
        <v>20873</v>
      </c>
      <c r="N934" s="1620">
        <f t="shared" si="9"/>
        <v>2481632</v>
      </c>
    </row>
    <row r="935" spans="2:14" ht="14">
      <c r="B935" s="1244">
        <v>46679</v>
      </c>
      <c r="C935" s="1248"/>
      <c r="D935" s="1248"/>
      <c r="E935" s="1618"/>
      <c r="F935" s="1618"/>
      <c r="G935" s="1618"/>
      <c r="H935" s="1619">
        <f t="shared" si="10"/>
        <v>0</v>
      </c>
      <c r="I935" s="1249">
        <f t="shared" si="11"/>
        <v>1619550</v>
      </c>
      <c r="J935" s="1249">
        <f>みずほ!J935</f>
        <v>841200</v>
      </c>
      <c r="K935" s="1249">
        <f>UFJ!I935</f>
        <v>0</v>
      </c>
      <c r="L935" s="1249">
        <f>paypay!H935</f>
        <v>9</v>
      </c>
      <c r="M935" s="1249">
        <f>楽天!J935</f>
        <v>20873</v>
      </c>
      <c r="N935" s="1620">
        <f t="shared" si="9"/>
        <v>2481632</v>
      </c>
    </row>
    <row r="936" spans="2:14" ht="14">
      <c r="B936" s="1244">
        <v>46680</v>
      </c>
      <c r="C936" s="1248"/>
      <c r="D936" s="1248"/>
      <c r="E936" s="1618"/>
      <c r="F936" s="1618"/>
      <c r="G936" s="1618"/>
      <c r="H936" s="1619">
        <f t="shared" si="10"/>
        <v>0</v>
      </c>
      <c r="I936" s="1249">
        <f t="shared" si="11"/>
        <v>1619550</v>
      </c>
      <c r="J936" s="1249">
        <f>みずほ!J936</f>
        <v>841200</v>
      </c>
      <c r="K936" s="1249">
        <f>UFJ!I936</f>
        <v>0</v>
      </c>
      <c r="L936" s="1249">
        <f>paypay!H936</f>
        <v>9</v>
      </c>
      <c r="M936" s="1249">
        <f>楽天!J936</f>
        <v>20873</v>
      </c>
      <c r="N936" s="1620">
        <f t="shared" si="9"/>
        <v>2481632</v>
      </c>
    </row>
    <row r="937" spans="2:14" ht="14">
      <c r="B937" s="1244">
        <v>46681</v>
      </c>
      <c r="C937" s="1248"/>
      <c r="D937" s="1248"/>
      <c r="E937" s="1618"/>
      <c r="F937" s="1618"/>
      <c r="G937" s="1618"/>
      <c r="H937" s="1619">
        <f t="shared" si="10"/>
        <v>0</v>
      </c>
      <c r="I937" s="1249">
        <f t="shared" si="11"/>
        <v>1619550</v>
      </c>
      <c r="J937" s="1249">
        <f>みずほ!J937</f>
        <v>841200</v>
      </c>
      <c r="K937" s="1249">
        <f>UFJ!I937</f>
        <v>0</v>
      </c>
      <c r="L937" s="1249">
        <f>paypay!H937</f>
        <v>9</v>
      </c>
      <c r="M937" s="1249">
        <f>楽天!J937</f>
        <v>20873</v>
      </c>
      <c r="N937" s="1620">
        <f t="shared" si="9"/>
        <v>2481632</v>
      </c>
    </row>
    <row r="938" spans="2:14" ht="14">
      <c r="B938" s="1244">
        <v>46682</v>
      </c>
      <c r="C938" s="1248"/>
      <c r="D938" s="1248"/>
      <c r="E938" s="1618"/>
      <c r="F938" s="1618"/>
      <c r="G938" s="1618"/>
      <c r="H938" s="1619">
        <f t="shared" si="10"/>
        <v>0</v>
      </c>
      <c r="I938" s="1249">
        <f t="shared" si="11"/>
        <v>1619550</v>
      </c>
      <c r="J938" s="1249">
        <f>みずほ!J938</f>
        <v>841200</v>
      </c>
      <c r="K938" s="1249">
        <f>UFJ!I938</f>
        <v>0</v>
      </c>
      <c r="L938" s="1249">
        <f>paypay!H938</f>
        <v>9</v>
      </c>
      <c r="M938" s="1249">
        <f>楽天!J938</f>
        <v>20873</v>
      </c>
      <c r="N938" s="1620">
        <f t="shared" si="9"/>
        <v>2481632</v>
      </c>
    </row>
    <row r="939" spans="2:14" ht="14">
      <c r="B939" s="1244">
        <v>46683</v>
      </c>
      <c r="C939" s="1248"/>
      <c r="D939" s="1248"/>
      <c r="E939" s="1618"/>
      <c r="F939" s="1618"/>
      <c r="G939" s="1618"/>
      <c r="H939" s="1619">
        <f t="shared" si="10"/>
        <v>0</v>
      </c>
      <c r="I939" s="1249">
        <f t="shared" si="11"/>
        <v>1619550</v>
      </c>
      <c r="J939" s="1249">
        <f>みずほ!J939</f>
        <v>841200</v>
      </c>
      <c r="K939" s="1249">
        <f>UFJ!I939</f>
        <v>0</v>
      </c>
      <c r="L939" s="1249">
        <f>paypay!H939</f>
        <v>9</v>
      </c>
      <c r="M939" s="1249">
        <f>楽天!J939</f>
        <v>20873</v>
      </c>
      <c r="N939" s="1620">
        <f t="shared" si="9"/>
        <v>2481632</v>
      </c>
    </row>
    <row r="940" spans="2:14" ht="14">
      <c r="B940" s="1244">
        <v>46684</v>
      </c>
      <c r="C940" s="1248"/>
      <c r="D940" s="1248"/>
      <c r="E940" s="1618"/>
      <c r="F940" s="1618"/>
      <c r="G940" s="1618"/>
      <c r="H940" s="1619">
        <f t="shared" si="10"/>
        <v>0</v>
      </c>
      <c r="I940" s="1249">
        <f t="shared" si="11"/>
        <v>1619550</v>
      </c>
      <c r="J940" s="1249">
        <f>みずほ!J940</f>
        <v>841200</v>
      </c>
      <c r="K940" s="1249">
        <f>UFJ!I940</f>
        <v>0</v>
      </c>
      <c r="L940" s="1249">
        <f>paypay!H940</f>
        <v>9</v>
      </c>
      <c r="M940" s="1249">
        <f>楽天!J940</f>
        <v>20873</v>
      </c>
      <c r="N940" s="1620">
        <f t="shared" si="9"/>
        <v>2481632</v>
      </c>
    </row>
    <row r="941" spans="2:14" ht="14">
      <c r="B941" s="1244">
        <v>46685</v>
      </c>
      <c r="C941" s="1248"/>
      <c r="D941" s="1248"/>
      <c r="E941" s="1618"/>
      <c r="F941" s="1618"/>
      <c r="G941" s="1618"/>
      <c r="H941" s="1619">
        <f t="shared" si="10"/>
        <v>0</v>
      </c>
      <c r="I941" s="1249">
        <f t="shared" si="11"/>
        <v>1619550</v>
      </c>
      <c r="J941" s="1249">
        <f>みずほ!J941</f>
        <v>841200</v>
      </c>
      <c r="K941" s="1249">
        <f>UFJ!I941</f>
        <v>0</v>
      </c>
      <c r="L941" s="1249">
        <f>paypay!H941</f>
        <v>9</v>
      </c>
      <c r="M941" s="1249">
        <f>楽天!J941</f>
        <v>20873</v>
      </c>
      <c r="N941" s="1620">
        <f t="shared" si="9"/>
        <v>2481632</v>
      </c>
    </row>
    <row r="942" spans="2:14" ht="14">
      <c r="B942" s="1244">
        <v>46686</v>
      </c>
      <c r="C942" s="1248"/>
      <c r="D942" s="1248"/>
      <c r="E942" s="1618"/>
      <c r="F942" s="1618"/>
      <c r="G942" s="1618"/>
      <c r="H942" s="1619">
        <f t="shared" si="10"/>
        <v>0</v>
      </c>
      <c r="I942" s="1249">
        <f t="shared" si="11"/>
        <v>1619550</v>
      </c>
      <c r="J942" s="1249">
        <f>みずほ!J942</f>
        <v>831200</v>
      </c>
      <c r="K942" s="1249">
        <f>UFJ!I942</f>
        <v>0</v>
      </c>
      <c r="L942" s="1249">
        <f>paypay!H942</f>
        <v>9</v>
      </c>
      <c r="M942" s="1249">
        <f>楽天!J942</f>
        <v>20873</v>
      </c>
      <c r="N942" s="1620">
        <f t="shared" si="9"/>
        <v>2471632</v>
      </c>
    </row>
    <row r="943" spans="2:14" ht="14">
      <c r="B943" s="1244">
        <v>46687</v>
      </c>
      <c r="C943" s="1248"/>
      <c r="D943" s="1646">
        <v>-200000</v>
      </c>
      <c r="E943" s="1618"/>
      <c r="F943" s="1618"/>
      <c r="G943" s="1618"/>
      <c r="H943" s="1619">
        <f t="shared" si="10"/>
        <v>-200000</v>
      </c>
      <c r="I943" s="1249">
        <f t="shared" si="11"/>
        <v>1419550</v>
      </c>
      <c r="J943" s="1249">
        <f>みずほ!J943</f>
        <v>701213</v>
      </c>
      <c r="K943" s="1249">
        <f>UFJ!I943</f>
        <v>0</v>
      </c>
      <c r="L943" s="1249">
        <f>paypay!H943</f>
        <v>9</v>
      </c>
      <c r="M943" s="1249">
        <f>楽天!J943</f>
        <v>20873</v>
      </c>
      <c r="N943" s="1620">
        <f t="shared" si="9"/>
        <v>2141645</v>
      </c>
    </row>
    <row r="944" spans="2:14" ht="14">
      <c r="B944" s="1244">
        <v>46688</v>
      </c>
      <c r="C944" s="1248"/>
      <c r="D944" s="1248"/>
      <c r="E944" s="1618"/>
      <c r="F944" s="1618"/>
      <c r="G944" s="1618"/>
      <c r="H944" s="1619">
        <f t="shared" si="10"/>
        <v>0</v>
      </c>
      <c r="I944" s="1249">
        <f t="shared" si="11"/>
        <v>1419550</v>
      </c>
      <c r="J944" s="1249">
        <f>みずほ!J944</f>
        <v>701213</v>
      </c>
      <c r="K944" s="1249">
        <f>UFJ!I944</f>
        <v>0</v>
      </c>
      <c r="L944" s="1249">
        <f>paypay!H944</f>
        <v>9</v>
      </c>
      <c r="M944" s="1249">
        <f>楽天!J944</f>
        <v>20873</v>
      </c>
      <c r="N944" s="1620">
        <f t="shared" si="9"/>
        <v>2141645</v>
      </c>
    </row>
    <row r="945" spans="2:14" ht="14">
      <c r="B945" s="1244">
        <v>46689</v>
      </c>
      <c r="C945" s="1248"/>
      <c r="D945" s="1248"/>
      <c r="E945" s="1618"/>
      <c r="F945" s="1618"/>
      <c r="G945" s="1618"/>
      <c r="H945" s="1619">
        <f t="shared" si="10"/>
        <v>0</v>
      </c>
      <c r="I945" s="1249">
        <f t="shared" si="11"/>
        <v>1419550</v>
      </c>
      <c r="J945" s="1249">
        <f>みずほ!J945</f>
        <v>701213</v>
      </c>
      <c r="K945" s="1249">
        <f>UFJ!I945</f>
        <v>0</v>
      </c>
      <c r="L945" s="1249">
        <f>paypay!H945</f>
        <v>9</v>
      </c>
      <c r="M945" s="1249">
        <f>楽天!J945</f>
        <v>20873</v>
      </c>
      <c r="N945" s="1620">
        <f t="shared" si="9"/>
        <v>2141645</v>
      </c>
    </row>
    <row r="946" spans="2:14" ht="14">
      <c r="B946" s="1244">
        <v>46690</v>
      </c>
      <c r="C946" s="1248"/>
      <c r="D946" s="1248"/>
      <c r="E946" s="1618"/>
      <c r="F946" s="1618"/>
      <c r="G946" s="1618"/>
      <c r="H946" s="1619">
        <f t="shared" si="10"/>
        <v>0</v>
      </c>
      <c r="I946" s="1249">
        <f t="shared" si="11"/>
        <v>1419550</v>
      </c>
      <c r="J946" s="1249">
        <f>みずほ!J946</f>
        <v>701213</v>
      </c>
      <c r="K946" s="1249">
        <f>UFJ!I946</f>
        <v>0</v>
      </c>
      <c r="L946" s="1249">
        <f>paypay!H946</f>
        <v>9</v>
      </c>
      <c r="M946" s="1249">
        <f>楽天!J946</f>
        <v>20873</v>
      </c>
      <c r="N946" s="1620">
        <f t="shared" si="9"/>
        <v>2141645</v>
      </c>
    </row>
    <row r="947" spans="2:14" ht="14">
      <c r="B947" s="1259">
        <v>46691</v>
      </c>
      <c r="C947" s="1263"/>
      <c r="D947" s="1263"/>
      <c r="E947" s="1622"/>
      <c r="F947" s="1622"/>
      <c r="G947" s="1622"/>
      <c r="H947" s="1623">
        <f t="shared" si="10"/>
        <v>0</v>
      </c>
      <c r="I947" s="1264">
        <f t="shared" si="11"/>
        <v>1419550</v>
      </c>
      <c r="J947" s="1264">
        <f>みずほ!J947</f>
        <v>701213</v>
      </c>
      <c r="K947" s="1264">
        <f>UFJ!I947</f>
        <v>0</v>
      </c>
      <c r="L947" s="1249">
        <f>paypay!H947</f>
        <v>9</v>
      </c>
      <c r="M947" s="1249">
        <f>楽天!J947</f>
        <v>20873</v>
      </c>
      <c r="N947" s="1624">
        <f t="shared" si="9"/>
        <v>2141645</v>
      </c>
    </row>
    <row r="948" spans="2:14" ht="14">
      <c r="B948" s="1244">
        <v>46692</v>
      </c>
      <c r="C948" s="1248"/>
      <c r="D948" s="1248"/>
      <c r="E948" s="1618"/>
      <c r="F948" s="1618"/>
      <c r="G948" s="1618"/>
      <c r="H948" s="1619">
        <f t="shared" si="10"/>
        <v>0</v>
      </c>
      <c r="I948" s="1249">
        <f t="shared" si="11"/>
        <v>1419550</v>
      </c>
      <c r="J948" s="1249">
        <f>みずほ!J948</f>
        <v>701213</v>
      </c>
      <c r="K948" s="1249">
        <f>UFJ!I948</f>
        <v>0</v>
      </c>
      <c r="L948" s="1625">
        <f>paypay!H948</f>
        <v>9</v>
      </c>
      <c r="M948" s="1625">
        <f>楽天!J948</f>
        <v>20873</v>
      </c>
      <c r="N948" s="1620">
        <f t="shared" si="9"/>
        <v>2141645</v>
      </c>
    </row>
    <row r="949" spans="2:14" ht="14">
      <c r="B949" s="1244">
        <v>46693</v>
      </c>
      <c r="C949" s="1248"/>
      <c r="D949" s="1248"/>
      <c r="E949" s="1618"/>
      <c r="F949" s="1618"/>
      <c r="G949" s="1618"/>
      <c r="H949" s="1619">
        <f t="shared" si="10"/>
        <v>0</v>
      </c>
      <c r="I949" s="1249">
        <f t="shared" si="11"/>
        <v>1419550</v>
      </c>
      <c r="J949" s="1249">
        <f>みずほ!J949</f>
        <v>701213</v>
      </c>
      <c r="K949" s="1249">
        <f>UFJ!I949</f>
        <v>0</v>
      </c>
      <c r="L949" s="1249">
        <f>paypay!H949</f>
        <v>9</v>
      </c>
      <c r="M949" s="1249">
        <f>楽天!J949</f>
        <v>20873</v>
      </c>
      <c r="N949" s="1620">
        <f t="shared" si="9"/>
        <v>2141645</v>
      </c>
    </row>
    <row r="950" spans="2:14" ht="14">
      <c r="B950" s="1244">
        <v>46694</v>
      </c>
      <c r="C950" s="1248"/>
      <c r="D950" s="1248"/>
      <c r="E950" s="1618"/>
      <c r="F950" s="1618"/>
      <c r="G950" s="1618"/>
      <c r="H950" s="1619">
        <f t="shared" si="10"/>
        <v>0</v>
      </c>
      <c r="I950" s="1249">
        <f t="shared" si="11"/>
        <v>1419550</v>
      </c>
      <c r="J950" s="1249">
        <f>みずほ!J950</f>
        <v>701213</v>
      </c>
      <c r="K950" s="1249">
        <f>UFJ!I950</f>
        <v>0</v>
      </c>
      <c r="L950" s="1249">
        <f>paypay!H950</f>
        <v>9</v>
      </c>
      <c r="M950" s="1249">
        <f>楽天!J950</f>
        <v>20873</v>
      </c>
      <c r="N950" s="1620">
        <f t="shared" si="9"/>
        <v>2141645</v>
      </c>
    </row>
    <row r="951" spans="2:14" ht="14">
      <c r="B951" s="1244">
        <v>46695</v>
      </c>
      <c r="C951" s="1248"/>
      <c r="D951" s="1248"/>
      <c r="E951" s="1618"/>
      <c r="F951" s="1618"/>
      <c r="G951" s="1618"/>
      <c r="H951" s="1619">
        <f t="shared" si="10"/>
        <v>0</v>
      </c>
      <c r="I951" s="1249">
        <f t="shared" si="11"/>
        <v>1419550</v>
      </c>
      <c r="J951" s="1249">
        <f>みずほ!J951</f>
        <v>701213</v>
      </c>
      <c r="K951" s="1249">
        <f>UFJ!I951</f>
        <v>0</v>
      </c>
      <c r="L951" s="1249">
        <f>paypay!H951</f>
        <v>9</v>
      </c>
      <c r="M951" s="1249">
        <f>楽天!J951</f>
        <v>20873</v>
      </c>
      <c r="N951" s="1620">
        <f t="shared" si="9"/>
        <v>2141645</v>
      </c>
    </row>
    <row r="952" spans="2:14" ht="14">
      <c r="B952" s="1244">
        <v>46696</v>
      </c>
      <c r="C952" s="1248"/>
      <c r="D952" s="1248"/>
      <c r="E952" s="1618"/>
      <c r="F952" s="1618"/>
      <c r="G952" s="1618"/>
      <c r="H952" s="1619">
        <f t="shared" si="10"/>
        <v>0</v>
      </c>
      <c r="I952" s="1249">
        <f t="shared" si="11"/>
        <v>1419550</v>
      </c>
      <c r="J952" s="1249">
        <f>みずほ!J952</f>
        <v>701213</v>
      </c>
      <c r="K952" s="1249">
        <f>UFJ!I952</f>
        <v>0</v>
      </c>
      <c r="L952" s="1249">
        <f>paypay!H952</f>
        <v>9</v>
      </c>
      <c r="M952" s="1249">
        <f>楽天!J952</f>
        <v>20873</v>
      </c>
      <c r="N952" s="1620">
        <f t="shared" si="9"/>
        <v>2141645</v>
      </c>
    </row>
    <row r="953" spans="2:14" ht="14">
      <c r="B953" s="1244">
        <v>46697</v>
      </c>
      <c r="C953" s="1248"/>
      <c r="D953" s="1248"/>
      <c r="E953" s="1618"/>
      <c r="F953" s="1618"/>
      <c r="G953" s="1618"/>
      <c r="H953" s="1619">
        <f t="shared" si="10"/>
        <v>0</v>
      </c>
      <c r="I953" s="1249">
        <f t="shared" si="11"/>
        <v>1419550</v>
      </c>
      <c r="J953" s="1249">
        <f>みずほ!J953</f>
        <v>701213</v>
      </c>
      <c r="K953" s="1249">
        <f>UFJ!I953</f>
        <v>0</v>
      </c>
      <c r="L953" s="1249">
        <f>paypay!H953</f>
        <v>9</v>
      </c>
      <c r="M953" s="1249">
        <f>楽天!J953</f>
        <v>20873</v>
      </c>
      <c r="N953" s="1620">
        <f t="shared" si="9"/>
        <v>2141645</v>
      </c>
    </row>
    <row r="954" spans="2:14" ht="14">
      <c r="B954" s="1244">
        <v>46698</v>
      </c>
      <c r="C954" s="1248"/>
      <c r="D954" s="1248"/>
      <c r="E954" s="1618"/>
      <c r="F954" s="1618"/>
      <c r="G954" s="1618"/>
      <c r="H954" s="1619">
        <f t="shared" si="10"/>
        <v>0</v>
      </c>
      <c r="I954" s="1249">
        <f t="shared" si="11"/>
        <v>1419550</v>
      </c>
      <c r="J954" s="1249">
        <f>みずほ!J954</f>
        <v>701213</v>
      </c>
      <c r="K954" s="1249">
        <f>UFJ!I954</f>
        <v>0</v>
      </c>
      <c r="L954" s="1249">
        <f>paypay!H954</f>
        <v>9</v>
      </c>
      <c r="M954" s="1249">
        <f>楽天!J954</f>
        <v>20873</v>
      </c>
      <c r="N954" s="1620">
        <f t="shared" si="9"/>
        <v>2141645</v>
      </c>
    </row>
    <row r="955" spans="2:14" ht="14">
      <c r="B955" s="1244">
        <v>46699</v>
      </c>
      <c r="C955" s="1248"/>
      <c r="D955" s="1248"/>
      <c r="E955" s="1618"/>
      <c r="F955" s="1618"/>
      <c r="G955" s="1618"/>
      <c r="H955" s="1619">
        <f t="shared" si="10"/>
        <v>0</v>
      </c>
      <c r="I955" s="1249">
        <f t="shared" si="11"/>
        <v>1419550</v>
      </c>
      <c r="J955" s="1249">
        <f>みずほ!J955</f>
        <v>701213</v>
      </c>
      <c r="K955" s="1249">
        <f>UFJ!I955</f>
        <v>0</v>
      </c>
      <c r="L955" s="1249">
        <f>paypay!H955</f>
        <v>9</v>
      </c>
      <c r="M955" s="1249">
        <f>楽天!J955</f>
        <v>20873</v>
      </c>
      <c r="N955" s="1620">
        <f t="shared" si="9"/>
        <v>2141645</v>
      </c>
    </row>
    <row r="956" spans="2:14" ht="14">
      <c r="B956" s="1244">
        <v>46700</v>
      </c>
      <c r="C956" s="1248"/>
      <c r="D956" s="1248"/>
      <c r="E956" s="1618"/>
      <c r="F956" s="1618"/>
      <c r="G956" s="1618"/>
      <c r="H956" s="1619">
        <f t="shared" si="10"/>
        <v>0</v>
      </c>
      <c r="I956" s="1249">
        <f t="shared" si="11"/>
        <v>1419550</v>
      </c>
      <c r="J956" s="1249">
        <f>みずほ!J956</f>
        <v>701213</v>
      </c>
      <c r="K956" s="1249">
        <f>UFJ!I956</f>
        <v>0</v>
      </c>
      <c r="L956" s="1249">
        <f>paypay!H956</f>
        <v>9</v>
      </c>
      <c r="M956" s="1249">
        <f>楽天!J956</f>
        <v>20873</v>
      </c>
      <c r="N956" s="1620">
        <f t="shared" si="9"/>
        <v>2141645</v>
      </c>
    </row>
    <row r="957" spans="2:14" ht="14">
      <c r="B957" s="1244">
        <v>46701</v>
      </c>
      <c r="C957" s="1248"/>
      <c r="D957" s="1248"/>
      <c r="E957" s="1618"/>
      <c r="F957" s="1618"/>
      <c r="G957" s="1618"/>
      <c r="H957" s="1619">
        <f t="shared" si="10"/>
        <v>0</v>
      </c>
      <c r="I957" s="1249">
        <f t="shared" si="11"/>
        <v>1419550</v>
      </c>
      <c r="J957" s="1249">
        <f>みずほ!J957</f>
        <v>701213</v>
      </c>
      <c r="K957" s="1249">
        <f>UFJ!I957</f>
        <v>0</v>
      </c>
      <c r="L957" s="1249">
        <f>paypay!H957</f>
        <v>9</v>
      </c>
      <c r="M957" s="1249">
        <f>楽天!J957</f>
        <v>20873</v>
      </c>
      <c r="N957" s="1620">
        <f t="shared" si="9"/>
        <v>2141645</v>
      </c>
    </row>
    <row r="958" spans="2:14" ht="14">
      <c r="B958" s="1244">
        <v>46702</v>
      </c>
      <c r="C958" s="1248"/>
      <c r="D958" s="1248"/>
      <c r="E958" s="1618"/>
      <c r="F958" s="1618"/>
      <c r="G958" s="1618"/>
      <c r="H958" s="1619">
        <f t="shared" si="10"/>
        <v>0</v>
      </c>
      <c r="I958" s="1249">
        <f t="shared" si="11"/>
        <v>1419550</v>
      </c>
      <c r="J958" s="1249">
        <f>みずほ!J958</f>
        <v>701213</v>
      </c>
      <c r="K958" s="1249">
        <f>UFJ!I958</f>
        <v>0</v>
      </c>
      <c r="L958" s="1249">
        <f>paypay!H958</f>
        <v>9</v>
      </c>
      <c r="M958" s="1249">
        <f>楽天!J958</f>
        <v>20873</v>
      </c>
      <c r="N958" s="1620">
        <f t="shared" si="9"/>
        <v>2141645</v>
      </c>
    </row>
    <row r="959" spans="2:14" ht="14">
      <c r="B959" s="1244">
        <v>46703</v>
      </c>
      <c r="C959" s="1248"/>
      <c r="D959" s="1248"/>
      <c r="E959" s="1618"/>
      <c r="F959" s="1618"/>
      <c r="G959" s="1618"/>
      <c r="H959" s="1619">
        <f t="shared" si="10"/>
        <v>0</v>
      </c>
      <c r="I959" s="1249">
        <f t="shared" si="11"/>
        <v>1419550</v>
      </c>
      <c r="J959" s="1249">
        <f>みずほ!J959</f>
        <v>701213</v>
      </c>
      <c r="K959" s="1249">
        <f>UFJ!I959</f>
        <v>0</v>
      </c>
      <c r="L959" s="1249">
        <f>paypay!H959</f>
        <v>9</v>
      </c>
      <c r="M959" s="1249">
        <f>楽天!J959</f>
        <v>20873</v>
      </c>
      <c r="N959" s="1620">
        <f t="shared" si="9"/>
        <v>2141645</v>
      </c>
    </row>
    <row r="960" spans="2:14" ht="14">
      <c r="B960" s="1244">
        <v>46704</v>
      </c>
      <c r="C960" s="1248"/>
      <c r="D960" s="1248"/>
      <c r="E960" s="1618"/>
      <c r="F960" s="1618"/>
      <c r="G960" s="1618"/>
      <c r="H960" s="1619">
        <f t="shared" si="10"/>
        <v>0</v>
      </c>
      <c r="I960" s="1249">
        <f t="shared" si="11"/>
        <v>1419550</v>
      </c>
      <c r="J960" s="1249">
        <f>みずほ!J960</f>
        <v>701213</v>
      </c>
      <c r="K960" s="1249">
        <f>UFJ!I960</f>
        <v>0</v>
      </c>
      <c r="L960" s="1249">
        <f>paypay!H960</f>
        <v>9</v>
      </c>
      <c r="M960" s="1249">
        <f>楽天!J960</f>
        <v>20873</v>
      </c>
      <c r="N960" s="1620">
        <f t="shared" si="9"/>
        <v>2141645</v>
      </c>
    </row>
    <row r="961" spans="2:14" ht="14">
      <c r="B961" s="1244">
        <v>46705</v>
      </c>
      <c r="C961" s="1248"/>
      <c r="D961" s="1248"/>
      <c r="E961" s="1618"/>
      <c r="F961" s="1618"/>
      <c r="G961" s="1618"/>
      <c r="H961" s="1619">
        <f t="shared" si="10"/>
        <v>0</v>
      </c>
      <c r="I961" s="1249">
        <f t="shared" si="11"/>
        <v>1419550</v>
      </c>
      <c r="J961" s="1249">
        <f>みずほ!J961</f>
        <v>701213</v>
      </c>
      <c r="K961" s="1249">
        <f>UFJ!I961</f>
        <v>0</v>
      </c>
      <c r="L961" s="1249">
        <f>paypay!H961</f>
        <v>9</v>
      </c>
      <c r="M961" s="1249">
        <f>楽天!J961</f>
        <v>20873</v>
      </c>
      <c r="N961" s="1620">
        <f t="shared" si="9"/>
        <v>2141645</v>
      </c>
    </row>
    <row r="962" spans="2:14" ht="14">
      <c r="B962" s="1244">
        <v>46706</v>
      </c>
      <c r="C962" s="1248"/>
      <c r="D962" s="1248"/>
      <c r="E962" s="1618"/>
      <c r="F962" s="1618"/>
      <c r="G962" s="1626">
        <v>300000</v>
      </c>
      <c r="H962" s="1619">
        <f t="shared" si="10"/>
        <v>300000</v>
      </c>
      <c r="I962" s="1249">
        <f t="shared" si="11"/>
        <v>1719550</v>
      </c>
      <c r="J962" s="1249">
        <f>みずほ!J962</f>
        <v>861103</v>
      </c>
      <c r="K962" s="1249">
        <f>UFJ!I962</f>
        <v>0</v>
      </c>
      <c r="L962" s="1249">
        <f>paypay!H962</f>
        <v>9</v>
      </c>
      <c r="M962" s="1249">
        <f>楽天!J962</f>
        <v>20873</v>
      </c>
      <c r="N962" s="1620">
        <f t="shared" si="9"/>
        <v>2601535</v>
      </c>
    </row>
    <row r="963" spans="2:14" ht="14">
      <c r="B963" s="1244">
        <v>46707</v>
      </c>
      <c r="C963" s="1248"/>
      <c r="D963" s="1248"/>
      <c r="E963" s="1618"/>
      <c r="F963" s="1618"/>
      <c r="G963" s="1618"/>
      <c r="H963" s="1619">
        <f t="shared" si="10"/>
        <v>0</v>
      </c>
      <c r="I963" s="1249">
        <f t="shared" si="11"/>
        <v>1719550</v>
      </c>
      <c r="J963" s="1249">
        <f>みずほ!J963</f>
        <v>861103</v>
      </c>
      <c r="K963" s="1249">
        <f>UFJ!I963</f>
        <v>0</v>
      </c>
      <c r="L963" s="1249">
        <f>paypay!H963</f>
        <v>9</v>
      </c>
      <c r="M963" s="1249">
        <f>楽天!J963</f>
        <v>20873</v>
      </c>
      <c r="N963" s="1620">
        <f t="shared" si="9"/>
        <v>2601535</v>
      </c>
    </row>
    <row r="964" spans="2:14" ht="14">
      <c r="B964" s="1244">
        <v>46708</v>
      </c>
      <c r="C964" s="1248"/>
      <c r="D964" s="1248"/>
      <c r="E964" s="1618"/>
      <c r="F964" s="1618"/>
      <c r="G964" s="1618"/>
      <c r="H964" s="1619">
        <f t="shared" si="10"/>
        <v>0</v>
      </c>
      <c r="I964" s="1249">
        <f t="shared" si="11"/>
        <v>1719550</v>
      </c>
      <c r="J964" s="1249">
        <f>みずほ!J964</f>
        <v>861103</v>
      </c>
      <c r="K964" s="1249">
        <f>UFJ!I964</f>
        <v>0</v>
      </c>
      <c r="L964" s="1249">
        <f>paypay!H964</f>
        <v>9</v>
      </c>
      <c r="M964" s="1249">
        <f>楽天!J964</f>
        <v>20873</v>
      </c>
      <c r="N964" s="1620">
        <f t="shared" si="9"/>
        <v>2601535</v>
      </c>
    </row>
    <row r="965" spans="2:14" ht="14">
      <c r="B965" s="1244">
        <v>46709</v>
      </c>
      <c r="C965" s="1248"/>
      <c r="D965" s="1248"/>
      <c r="E965" s="1618"/>
      <c r="F965" s="1618"/>
      <c r="G965" s="1618"/>
      <c r="H965" s="1619">
        <f t="shared" si="10"/>
        <v>0</v>
      </c>
      <c r="I965" s="1249">
        <f t="shared" si="11"/>
        <v>1719550</v>
      </c>
      <c r="J965" s="1249">
        <f>みずほ!J965</f>
        <v>861103</v>
      </c>
      <c r="K965" s="1249">
        <f>UFJ!I965</f>
        <v>0</v>
      </c>
      <c r="L965" s="1249">
        <f>paypay!H965</f>
        <v>9</v>
      </c>
      <c r="M965" s="1249">
        <f>楽天!J965</f>
        <v>20873</v>
      </c>
      <c r="N965" s="1620">
        <f t="shared" si="9"/>
        <v>2601535</v>
      </c>
    </row>
    <row r="966" spans="2:14" ht="14">
      <c r="B966" s="1244">
        <v>46710</v>
      </c>
      <c r="C966" s="1248"/>
      <c r="D966" s="1248"/>
      <c r="E966" s="1618"/>
      <c r="F966" s="1618"/>
      <c r="G966" s="1618"/>
      <c r="H966" s="1619">
        <f t="shared" si="10"/>
        <v>0</v>
      </c>
      <c r="I966" s="1249">
        <f t="shared" si="11"/>
        <v>1719550</v>
      </c>
      <c r="J966" s="1249">
        <f>みずほ!J966</f>
        <v>861103</v>
      </c>
      <c r="K966" s="1249">
        <f>UFJ!I966</f>
        <v>0</v>
      </c>
      <c r="L966" s="1249">
        <f>paypay!H966</f>
        <v>9</v>
      </c>
      <c r="M966" s="1249">
        <f>楽天!J966</f>
        <v>20873</v>
      </c>
      <c r="N966" s="1620">
        <f t="shared" si="9"/>
        <v>2601535</v>
      </c>
    </row>
    <row r="967" spans="2:14" ht="14">
      <c r="B967" s="1244">
        <v>46711</v>
      </c>
      <c r="C967" s="1248"/>
      <c r="D967" s="1248"/>
      <c r="E967" s="1618"/>
      <c r="F967" s="1618"/>
      <c r="G967" s="1618"/>
      <c r="H967" s="1619">
        <f t="shared" si="10"/>
        <v>0</v>
      </c>
      <c r="I967" s="1249">
        <f t="shared" si="11"/>
        <v>1719550</v>
      </c>
      <c r="J967" s="1249">
        <f>みずほ!J967</f>
        <v>861103</v>
      </c>
      <c r="K967" s="1249">
        <f>UFJ!I967</f>
        <v>0</v>
      </c>
      <c r="L967" s="1249">
        <f>paypay!H967</f>
        <v>9</v>
      </c>
      <c r="M967" s="1249">
        <f>楽天!J967</f>
        <v>20873</v>
      </c>
      <c r="N967" s="1620">
        <f t="shared" si="9"/>
        <v>2601535</v>
      </c>
    </row>
    <row r="968" spans="2:14" ht="14">
      <c r="B968" s="1244">
        <v>46712</v>
      </c>
      <c r="C968" s="1248"/>
      <c r="D968" s="1248"/>
      <c r="E968" s="1618"/>
      <c r="F968" s="1618"/>
      <c r="G968" s="1618"/>
      <c r="H968" s="1619">
        <f t="shared" si="10"/>
        <v>0</v>
      </c>
      <c r="I968" s="1249">
        <f t="shared" si="11"/>
        <v>1719550</v>
      </c>
      <c r="J968" s="1249">
        <f>みずほ!J968</f>
        <v>861103</v>
      </c>
      <c r="K968" s="1249">
        <f>UFJ!I968</f>
        <v>0</v>
      </c>
      <c r="L968" s="1249">
        <f>paypay!H968</f>
        <v>9</v>
      </c>
      <c r="M968" s="1249">
        <f>楽天!J968</f>
        <v>20873</v>
      </c>
      <c r="N968" s="1620">
        <f t="shared" si="9"/>
        <v>2601535</v>
      </c>
    </row>
    <row r="969" spans="2:14" ht="14">
      <c r="B969" s="1244">
        <v>46713</v>
      </c>
      <c r="C969" s="1248"/>
      <c r="D969" s="1248"/>
      <c r="E969" s="1618"/>
      <c r="F969" s="1618"/>
      <c r="G969" s="1618"/>
      <c r="H969" s="1619">
        <f t="shared" si="10"/>
        <v>0</v>
      </c>
      <c r="I969" s="1249">
        <f t="shared" si="11"/>
        <v>1719550</v>
      </c>
      <c r="J969" s="1249">
        <f>みずほ!J969</f>
        <v>861103</v>
      </c>
      <c r="K969" s="1249">
        <f>UFJ!I969</f>
        <v>0</v>
      </c>
      <c r="L969" s="1249">
        <f>paypay!H969</f>
        <v>9</v>
      </c>
      <c r="M969" s="1249">
        <f>楽天!J969</f>
        <v>20873</v>
      </c>
      <c r="N969" s="1620">
        <f t="shared" si="9"/>
        <v>2601535</v>
      </c>
    </row>
    <row r="970" spans="2:14" ht="14">
      <c r="B970" s="1244">
        <v>46714</v>
      </c>
      <c r="C970" s="1248"/>
      <c r="D970" s="1248"/>
      <c r="E970" s="1618"/>
      <c r="F970" s="1618"/>
      <c r="G970" s="1618"/>
      <c r="H970" s="1619">
        <f t="shared" si="10"/>
        <v>0</v>
      </c>
      <c r="I970" s="1249">
        <f t="shared" si="11"/>
        <v>1719550</v>
      </c>
      <c r="J970" s="1249">
        <f>みずほ!J970</f>
        <v>861103</v>
      </c>
      <c r="K970" s="1249">
        <f>UFJ!I970</f>
        <v>0</v>
      </c>
      <c r="L970" s="1249">
        <f>paypay!H970</f>
        <v>9</v>
      </c>
      <c r="M970" s="1249">
        <f>楽天!J970</f>
        <v>20873</v>
      </c>
      <c r="N970" s="1620">
        <f t="shared" si="9"/>
        <v>2601535</v>
      </c>
    </row>
    <row r="971" spans="2:14" ht="14">
      <c r="B971" s="1244">
        <v>46715</v>
      </c>
      <c r="C971" s="1248"/>
      <c r="D971" s="1248"/>
      <c r="E971" s="1618"/>
      <c r="F971" s="1618"/>
      <c r="G971" s="1618"/>
      <c r="H971" s="1619">
        <f t="shared" si="10"/>
        <v>0</v>
      </c>
      <c r="I971" s="1249">
        <f t="shared" si="11"/>
        <v>1719550</v>
      </c>
      <c r="J971" s="1249">
        <f>みずほ!J971</f>
        <v>861103</v>
      </c>
      <c r="K971" s="1249">
        <f>UFJ!I971</f>
        <v>0</v>
      </c>
      <c r="L971" s="1249">
        <f>paypay!H971</f>
        <v>9</v>
      </c>
      <c r="M971" s="1249">
        <f>楽天!J971</f>
        <v>20873</v>
      </c>
      <c r="N971" s="1620">
        <f t="shared" si="9"/>
        <v>2601535</v>
      </c>
    </row>
    <row r="972" spans="2:14" ht="14">
      <c r="B972" s="1244">
        <v>46716</v>
      </c>
      <c r="C972" s="1248"/>
      <c r="D972" s="1248"/>
      <c r="E972" s="1618"/>
      <c r="F972" s="1618"/>
      <c r="G972" s="1618"/>
      <c r="H972" s="1619">
        <f t="shared" si="10"/>
        <v>0</v>
      </c>
      <c r="I972" s="1249">
        <f t="shared" si="11"/>
        <v>1719550</v>
      </c>
      <c r="J972" s="1249">
        <f>みずほ!J972</f>
        <v>861103</v>
      </c>
      <c r="K972" s="1249">
        <f>UFJ!I972</f>
        <v>0</v>
      </c>
      <c r="L972" s="1249">
        <f>paypay!H972</f>
        <v>9</v>
      </c>
      <c r="M972" s="1249">
        <f>楽天!J972</f>
        <v>20873</v>
      </c>
      <c r="N972" s="1620">
        <f t="shared" si="9"/>
        <v>2601535</v>
      </c>
    </row>
    <row r="973" spans="2:14" ht="14">
      <c r="B973" s="1244">
        <v>46717</v>
      </c>
      <c r="C973" s="1248"/>
      <c r="D973" s="1248"/>
      <c r="E973" s="1618"/>
      <c r="F973" s="1618"/>
      <c r="G973" s="1618"/>
      <c r="H973" s="1619">
        <f t="shared" si="10"/>
        <v>0</v>
      </c>
      <c r="I973" s="1249">
        <f t="shared" si="11"/>
        <v>1719550</v>
      </c>
      <c r="J973" s="1249">
        <f>みずほ!J973</f>
        <v>851103</v>
      </c>
      <c r="K973" s="1249">
        <f>UFJ!I973</f>
        <v>0</v>
      </c>
      <c r="L973" s="1249">
        <f>paypay!H973</f>
        <v>9</v>
      </c>
      <c r="M973" s="1249">
        <f>楽天!J973</f>
        <v>20873</v>
      </c>
      <c r="N973" s="1620">
        <f t="shared" si="9"/>
        <v>2591535</v>
      </c>
    </row>
    <row r="974" spans="2:14" ht="14">
      <c r="B974" s="1244">
        <v>46718</v>
      </c>
      <c r="C974" s="1248"/>
      <c r="D974" s="1646">
        <v>-200000</v>
      </c>
      <c r="E974" s="1618"/>
      <c r="F974" s="1618"/>
      <c r="G974" s="1618"/>
      <c r="H974" s="1619">
        <f t="shared" si="10"/>
        <v>-200000</v>
      </c>
      <c r="I974" s="1249">
        <f t="shared" si="11"/>
        <v>1519550</v>
      </c>
      <c r="J974" s="1249">
        <f>みずほ!J974</f>
        <v>721116</v>
      </c>
      <c r="K974" s="1249">
        <f>UFJ!I974</f>
        <v>0</v>
      </c>
      <c r="L974" s="1249">
        <f>paypay!H974</f>
        <v>9</v>
      </c>
      <c r="M974" s="1249">
        <f>楽天!J974</f>
        <v>20873</v>
      </c>
      <c r="N974" s="1620">
        <f t="shared" si="9"/>
        <v>2261548</v>
      </c>
    </row>
    <row r="975" spans="2:14" ht="14">
      <c r="B975" s="1244">
        <v>46719</v>
      </c>
      <c r="C975" s="1248"/>
      <c r="D975" s="1248"/>
      <c r="E975" s="1618"/>
      <c r="F975" s="1618"/>
      <c r="G975" s="1618"/>
      <c r="H975" s="1619">
        <f t="shared" si="10"/>
        <v>0</v>
      </c>
      <c r="I975" s="1249">
        <f t="shared" si="11"/>
        <v>1519550</v>
      </c>
      <c r="J975" s="1249">
        <f>みずほ!J975</f>
        <v>721116</v>
      </c>
      <c r="K975" s="1249">
        <f>UFJ!I975</f>
        <v>0</v>
      </c>
      <c r="L975" s="1249">
        <f>paypay!H975</f>
        <v>9</v>
      </c>
      <c r="M975" s="1249">
        <f>楽天!J975</f>
        <v>20873</v>
      </c>
      <c r="N975" s="1620">
        <f t="shared" si="9"/>
        <v>2261548</v>
      </c>
    </row>
    <row r="976" spans="2:14" ht="14">
      <c r="B976" s="1244">
        <v>46720</v>
      </c>
      <c r="C976" s="1248"/>
      <c r="D976" s="1248"/>
      <c r="E976" s="1618"/>
      <c r="F976" s="1618"/>
      <c r="G976" s="1618"/>
      <c r="H976" s="1619">
        <f t="shared" si="10"/>
        <v>0</v>
      </c>
      <c r="I976" s="1249">
        <f t="shared" si="11"/>
        <v>1519550</v>
      </c>
      <c r="J976" s="1249">
        <f>みずほ!J976</f>
        <v>721116</v>
      </c>
      <c r="K976" s="1249">
        <f>UFJ!I976</f>
        <v>0</v>
      </c>
      <c r="L976" s="1249">
        <f>paypay!H976</f>
        <v>9</v>
      </c>
      <c r="M976" s="1249">
        <f>楽天!J976</f>
        <v>20873</v>
      </c>
      <c r="N976" s="1620">
        <f t="shared" si="9"/>
        <v>2261548</v>
      </c>
    </row>
    <row r="977" spans="2:14" ht="14">
      <c r="B977" s="1244">
        <v>46721</v>
      </c>
      <c r="C977" s="1248"/>
      <c r="D977" s="1248"/>
      <c r="E977" s="1618"/>
      <c r="F977" s="1618"/>
      <c r="G977" s="1618"/>
      <c r="H977" s="1619">
        <f t="shared" si="10"/>
        <v>0</v>
      </c>
      <c r="I977" s="1249">
        <f t="shared" si="11"/>
        <v>1519550</v>
      </c>
      <c r="J977" s="1249">
        <f>みずほ!J977</f>
        <v>721116</v>
      </c>
      <c r="K977" s="1249">
        <f>UFJ!I977</f>
        <v>0</v>
      </c>
      <c r="L977" s="1264">
        <f>paypay!H977</f>
        <v>9</v>
      </c>
      <c r="M977" s="1264">
        <f>楽天!J977</f>
        <v>20873</v>
      </c>
      <c r="N977" s="1620">
        <f t="shared" si="9"/>
        <v>2261548</v>
      </c>
    </row>
    <row r="978" spans="2:14" ht="14">
      <c r="B978" s="1630">
        <v>46722</v>
      </c>
      <c r="C978" s="1631"/>
      <c r="D978" s="1631"/>
      <c r="E978" s="1632"/>
      <c r="F978" s="1632"/>
      <c r="G978" s="1632"/>
      <c r="H978" s="1633">
        <f t="shared" si="10"/>
        <v>0</v>
      </c>
      <c r="I978" s="1625">
        <f t="shared" si="11"/>
        <v>1519550</v>
      </c>
      <c r="J978" s="1625">
        <f>みずほ!J978</f>
        <v>721116</v>
      </c>
      <c r="K978" s="1625">
        <f>UFJ!I978</f>
        <v>0</v>
      </c>
      <c r="L978" s="1249">
        <f>paypay!H978</f>
        <v>9</v>
      </c>
      <c r="M978" s="1249">
        <f>楽天!J978</f>
        <v>20873</v>
      </c>
      <c r="N978" s="1627">
        <f t="shared" si="9"/>
        <v>2261548</v>
      </c>
    </row>
    <row r="979" spans="2:14" ht="14">
      <c r="B979" s="1244">
        <v>46723</v>
      </c>
      <c r="C979" s="1248"/>
      <c r="D979" s="1248"/>
      <c r="E979" s="1618"/>
      <c r="F979" s="1618"/>
      <c r="G979" s="1618"/>
      <c r="H979" s="1619">
        <f t="shared" si="10"/>
        <v>0</v>
      </c>
      <c r="I979" s="1249">
        <f t="shared" si="11"/>
        <v>1519550</v>
      </c>
      <c r="J979" s="1249">
        <f>みずほ!J979</f>
        <v>721116</v>
      </c>
      <c r="K979" s="1249">
        <f>UFJ!I979</f>
        <v>0</v>
      </c>
      <c r="L979" s="1249">
        <f>paypay!H979</f>
        <v>9</v>
      </c>
      <c r="M979" s="1249">
        <f>楽天!J979</f>
        <v>20873</v>
      </c>
      <c r="N979" s="1620">
        <f t="shared" si="9"/>
        <v>2261548</v>
      </c>
    </row>
    <row r="980" spans="2:14" ht="14">
      <c r="B980" s="1244">
        <v>46724</v>
      </c>
      <c r="C980" s="1248"/>
      <c r="D980" s="1248"/>
      <c r="E980" s="1618"/>
      <c r="F980" s="1618"/>
      <c r="G980" s="1618"/>
      <c r="H980" s="1619">
        <f t="shared" si="10"/>
        <v>0</v>
      </c>
      <c r="I980" s="1249">
        <f t="shared" si="11"/>
        <v>1519550</v>
      </c>
      <c r="J980" s="1249">
        <f>みずほ!J980</f>
        <v>721116</v>
      </c>
      <c r="K980" s="1249">
        <f>UFJ!I980</f>
        <v>0</v>
      </c>
      <c r="L980" s="1249">
        <f>paypay!H980</f>
        <v>9</v>
      </c>
      <c r="M980" s="1249">
        <f>楽天!J980</f>
        <v>20873</v>
      </c>
      <c r="N980" s="1620">
        <f t="shared" si="9"/>
        <v>2261548</v>
      </c>
    </row>
    <row r="981" spans="2:14" ht="14">
      <c r="B981" s="1244">
        <v>46725</v>
      </c>
      <c r="C981" s="1248"/>
      <c r="D981" s="1248"/>
      <c r="E981" s="1618"/>
      <c r="F981" s="1618"/>
      <c r="G981" s="1618"/>
      <c r="H981" s="1619">
        <f t="shared" si="10"/>
        <v>0</v>
      </c>
      <c r="I981" s="1249">
        <f t="shared" si="11"/>
        <v>1519550</v>
      </c>
      <c r="J981" s="1249">
        <f>みずほ!J981</f>
        <v>721116</v>
      </c>
      <c r="K981" s="1249">
        <f>UFJ!I981</f>
        <v>0</v>
      </c>
      <c r="L981" s="1249">
        <f>paypay!H981</f>
        <v>9</v>
      </c>
      <c r="M981" s="1249">
        <f>楽天!J981</f>
        <v>20873</v>
      </c>
      <c r="N981" s="1620">
        <f t="shared" si="9"/>
        <v>2261548</v>
      </c>
    </row>
    <row r="982" spans="2:14" ht="14">
      <c r="B982" s="1244">
        <v>46726</v>
      </c>
      <c r="C982" s="1248"/>
      <c r="D982" s="1248"/>
      <c r="E982" s="1618"/>
      <c r="F982" s="1618"/>
      <c r="G982" s="1618"/>
      <c r="H982" s="1619">
        <f t="shared" si="10"/>
        <v>0</v>
      </c>
      <c r="I982" s="1249">
        <f t="shared" si="11"/>
        <v>1519550</v>
      </c>
      <c r="J982" s="1249">
        <f>みずほ!J982</f>
        <v>721116</v>
      </c>
      <c r="K982" s="1249">
        <f>UFJ!I982</f>
        <v>0</v>
      </c>
      <c r="L982" s="1249">
        <f>paypay!H982</f>
        <v>9</v>
      </c>
      <c r="M982" s="1249">
        <f>楽天!J982</f>
        <v>20873</v>
      </c>
      <c r="N982" s="1620">
        <f t="shared" si="9"/>
        <v>2261548</v>
      </c>
    </row>
    <row r="983" spans="2:14" ht="14">
      <c r="B983" s="1244">
        <v>46727</v>
      </c>
      <c r="C983" s="1248"/>
      <c r="D983" s="1248"/>
      <c r="E983" s="1618"/>
      <c r="F983" s="1618"/>
      <c r="G983" s="1618"/>
      <c r="H983" s="1619">
        <f t="shared" si="10"/>
        <v>0</v>
      </c>
      <c r="I983" s="1249">
        <f t="shared" si="11"/>
        <v>1519550</v>
      </c>
      <c r="J983" s="1249">
        <f>みずほ!J983</f>
        <v>721116</v>
      </c>
      <c r="K983" s="1249">
        <f>UFJ!I983</f>
        <v>0</v>
      </c>
      <c r="L983" s="1249">
        <f>paypay!H983</f>
        <v>9</v>
      </c>
      <c r="M983" s="1249">
        <f>楽天!J983</f>
        <v>20873</v>
      </c>
      <c r="N983" s="1620">
        <f t="shared" si="9"/>
        <v>2261548</v>
      </c>
    </row>
    <row r="984" spans="2:14" ht="14">
      <c r="B984" s="1244">
        <v>46728</v>
      </c>
      <c r="C984" s="1248"/>
      <c r="D984" s="1248"/>
      <c r="E984" s="1618"/>
      <c r="F984" s="1618"/>
      <c r="G984" s="1618"/>
      <c r="H984" s="1619">
        <f t="shared" si="10"/>
        <v>0</v>
      </c>
      <c r="I984" s="1249">
        <f t="shared" si="11"/>
        <v>1519550</v>
      </c>
      <c r="J984" s="1249">
        <f>みずほ!J984</f>
        <v>721116</v>
      </c>
      <c r="K984" s="1249">
        <f>UFJ!I984</f>
        <v>0</v>
      </c>
      <c r="L984" s="1249">
        <f>paypay!H984</f>
        <v>9</v>
      </c>
      <c r="M984" s="1249">
        <f>楽天!J984</f>
        <v>20873</v>
      </c>
      <c r="N984" s="1620">
        <f t="shared" si="9"/>
        <v>2261548</v>
      </c>
    </row>
    <row r="985" spans="2:14" ht="14">
      <c r="B985" s="1244">
        <v>46729</v>
      </c>
      <c r="C985" s="1248"/>
      <c r="D985" s="1248"/>
      <c r="E985" s="1618"/>
      <c r="F985" s="1618"/>
      <c r="G985" s="1618"/>
      <c r="H985" s="1619">
        <f t="shared" si="10"/>
        <v>0</v>
      </c>
      <c r="I985" s="1249">
        <f t="shared" si="11"/>
        <v>1519550</v>
      </c>
      <c r="J985" s="1249">
        <f>みずほ!J985</f>
        <v>721116</v>
      </c>
      <c r="K985" s="1249">
        <f>UFJ!I985</f>
        <v>0</v>
      </c>
      <c r="L985" s="1249">
        <f>paypay!H985</f>
        <v>9</v>
      </c>
      <c r="M985" s="1249">
        <f>楽天!J985</f>
        <v>20873</v>
      </c>
      <c r="N985" s="1620">
        <f t="shared" si="9"/>
        <v>2261548</v>
      </c>
    </row>
    <row r="986" spans="2:14" ht="14">
      <c r="B986" s="1244">
        <v>46730</v>
      </c>
      <c r="C986" s="1248"/>
      <c r="D986" s="1248"/>
      <c r="E986" s="1618"/>
      <c r="F986" s="1618"/>
      <c r="G986" s="1618"/>
      <c r="H986" s="1619">
        <f t="shared" si="10"/>
        <v>0</v>
      </c>
      <c r="I986" s="1249">
        <f t="shared" si="11"/>
        <v>1519550</v>
      </c>
      <c r="J986" s="1249">
        <f>みずほ!J986</f>
        <v>721116</v>
      </c>
      <c r="K986" s="1249">
        <f>UFJ!I986</f>
        <v>0</v>
      </c>
      <c r="L986" s="1249">
        <f>paypay!H986</f>
        <v>9</v>
      </c>
      <c r="M986" s="1249">
        <f>楽天!J986</f>
        <v>20873</v>
      </c>
      <c r="N986" s="1620">
        <f t="shared" si="9"/>
        <v>2261548</v>
      </c>
    </row>
    <row r="987" spans="2:14" ht="14">
      <c r="B987" s="1244">
        <v>46731</v>
      </c>
      <c r="C987" s="1248"/>
      <c r="D987" s="1248"/>
      <c r="E987" s="1618"/>
      <c r="F987" s="1618"/>
      <c r="G987" s="1618"/>
      <c r="H987" s="1619">
        <f t="shared" si="10"/>
        <v>0</v>
      </c>
      <c r="I987" s="1249">
        <f t="shared" si="11"/>
        <v>1519550</v>
      </c>
      <c r="J987" s="1249">
        <f>みずほ!J987</f>
        <v>721116</v>
      </c>
      <c r="K987" s="1249">
        <f>UFJ!I987</f>
        <v>0</v>
      </c>
      <c r="L987" s="1249">
        <f>paypay!H987</f>
        <v>9</v>
      </c>
      <c r="M987" s="1249">
        <f>楽天!J987</f>
        <v>20873</v>
      </c>
      <c r="N987" s="1620">
        <f t="shared" si="9"/>
        <v>2261548</v>
      </c>
    </row>
    <row r="988" spans="2:14" ht="14">
      <c r="B988" s="1244">
        <v>46732</v>
      </c>
      <c r="C988" s="1248"/>
      <c r="D988" s="1248"/>
      <c r="E988" s="1618"/>
      <c r="F988" s="1618"/>
      <c r="G988" s="1618"/>
      <c r="H988" s="1619">
        <f t="shared" si="10"/>
        <v>0</v>
      </c>
      <c r="I988" s="1249">
        <f t="shared" si="11"/>
        <v>1519550</v>
      </c>
      <c r="J988" s="1249">
        <f>みずほ!J988</f>
        <v>721116</v>
      </c>
      <c r="K988" s="1249">
        <f>UFJ!I988</f>
        <v>0</v>
      </c>
      <c r="L988" s="1249">
        <f>paypay!H988</f>
        <v>9</v>
      </c>
      <c r="M988" s="1249">
        <f>楽天!J988</f>
        <v>20873</v>
      </c>
      <c r="N988" s="1620">
        <f t="shared" si="9"/>
        <v>2261548</v>
      </c>
    </row>
    <row r="989" spans="2:14" ht="14">
      <c r="B989" s="1244">
        <v>46733</v>
      </c>
      <c r="C989" s="1248"/>
      <c r="D989" s="1248"/>
      <c r="E989" s="1618"/>
      <c r="F989" s="1618"/>
      <c r="G989" s="1618"/>
      <c r="H989" s="1619">
        <f t="shared" si="10"/>
        <v>0</v>
      </c>
      <c r="I989" s="1249">
        <f t="shared" si="11"/>
        <v>1519550</v>
      </c>
      <c r="J989" s="1249">
        <f>みずほ!J989</f>
        <v>721116</v>
      </c>
      <c r="K989" s="1249">
        <f>UFJ!I989</f>
        <v>0</v>
      </c>
      <c r="L989" s="1249">
        <f>paypay!H989</f>
        <v>9</v>
      </c>
      <c r="M989" s="1249">
        <f>楽天!J989</f>
        <v>20873</v>
      </c>
      <c r="N989" s="1620">
        <f t="shared" si="9"/>
        <v>2261548</v>
      </c>
    </row>
    <row r="990" spans="2:14" ht="14">
      <c r="B990" s="1244">
        <v>46734</v>
      </c>
      <c r="C990" s="1248"/>
      <c r="D990" s="1248"/>
      <c r="E990" s="1618"/>
      <c r="F990" s="1618"/>
      <c r="G990" s="1618"/>
      <c r="H990" s="1619">
        <f t="shared" si="10"/>
        <v>0</v>
      </c>
      <c r="I990" s="1249">
        <f t="shared" si="11"/>
        <v>1519550</v>
      </c>
      <c r="J990" s="1249">
        <f>みずほ!J990</f>
        <v>721116</v>
      </c>
      <c r="K990" s="1249">
        <f>UFJ!I990</f>
        <v>0</v>
      </c>
      <c r="L990" s="1249">
        <f>paypay!H990</f>
        <v>9</v>
      </c>
      <c r="M990" s="1249">
        <f>楽天!J990</f>
        <v>20873</v>
      </c>
      <c r="N990" s="1620">
        <f t="shared" si="9"/>
        <v>2261548</v>
      </c>
    </row>
    <row r="991" spans="2:14" ht="14">
      <c r="B991" s="1244">
        <v>46735</v>
      </c>
      <c r="C991" s="1248"/>
      <c r="D991" s="1248"/>
      <c r="E991" s="1618"/>
      <c r="F991" s="1618"/>
      <c r="G991" s="1618"/>
      <c r="H991" s="1619">
        <f t="shared" si="10"/>
        <v>0</v>
      </c>
      <c r="I991" s="1249">
        <f t="shared" si="11"/>
        <v>1519550</v>
      </c>
      <c r="J991" s="1249">
        <f>みずほ!J991</f>
        <v>721116</v>
      </c>
      <c r="K991" s="1249">
        <f>UFJ!I991</f>
        <v>0</v>
      </c>
      <c r="L991" s="1249">
        <f>paypay!H991</f>
        <v>9</v>
      </c>
      <c r="M991" s="1249">
        <f>楽天!J991</f>
        <v>20873</v>
      </c>
      <c r="N991" s="1620">
        <f t="shared" si="9"/>
        <v>2261548</v>
      </c>
    </row>
    <row r="992" spans="2:14" ht="14">
      <c r="B992" s="1244">
        <v>46736</v>
      </c>
      <c r="C992" s="1248"/>
      <c r="D992" s="1248"/>
      <c r="E992" s="1618"/>
      <c r="F992" s="1618"/>
      <c r="G992" s="1626">
        <v>300000</v>
      </c>
      <c r="H992" s="1619">
        <f t="shared" si="10"/>
        <v>300000</v>
      </c>
      <c r="I992" s="1249">
        <f t="shared" si="11"/>
        <v>1819550</v>
      </c>
      <c r="J992" s="1249">
        <f>みずほ!J992</f>
        <v>881006</v>
      </c>
      <c r="K992" s="1249">
        <f>UFJ!I992</f>
        <v>0</v>
      </c>
      <c r="L992" s="1249">
        <f>paypay!H992</f>
        <v>9</v>
      </c>
      <c r="M992" s="1249">
        <f>楽天!J992</f>
        <v>20873</v>
      </c>
      <c r="N992" s="1620">
        <f t="shared" si="9"/>
        <v>2721438</v>
      </c>
    </row>
    <row r="993" spans="2:14" ht="14">
      <c r="B993" s="1244">
        <v>46737</v>
      </c>
      <c r="C993" s="1248"/>
      <c r="D993" s="1248"/>
      <c r="E993" s="1618"/>
      <c r="F993" s="1618"/>
      <c r="G993" s="1618"/>
      <c r="H993" s="1619">
        <f t="shared" si="10"/>
        <v>0</v>
      </c>
      <c r="I993" s="1249">
        <f t="shared" si="11"/>
        <v>1819550</v>
      </c>
      <c r="J993" s="1249">
        <f>みずほ!J993</f>
        <v>881006</v>
      </c>
      <c r="K993" s="1249">
        <f>UFJ!I993</f>
        <v>0</v>
      </c>
      <c r="L993" s="1249">
        <f>paypay!H993</f>
        <v>9</v>
      </c>
      <c r="M993" s="1249">
        <f>楽天!J993</f>
        <v>20873</v>
      </c>
      <c r="N993" s="1620">
        <f t="shared" si="9"/>
        <v>2721438</v>
      </c>
    </row>
    <row r="994" spans="2:14" ht="14">
      <c r="B994" s="1244">
        <v>46738</v>
      </c>
      <c r="C994" s="1248"/>
      <c r="D994" s="1248"/>
      <c r="E994" s="1618"/>
      <c r="F994" s="1618"/>
      <c r="G994" s="1618"/>
      <c r="H994" s="1619">
        <f t="shared" si="10"/>
        <v>0</v>
      </c>
      <c r="I994" s="1249">
        <f t="shared" si="11"/>
        <v>1819550</v>
      </c>
      <c r="J994" s="1249">
        <f>みずほ!J994</f>
        <v>881006</v>
      </c>
      <c r="K994" s="1249">
        <f>UFJ!I994</f>
        <v>0</v>
      </c>
      <c r="L994" s="1249">
        <f>paypay!H994</f>
        <v>9</v>
      </c>
      <c r="M994" s="1249">
        <f>楽天!J994</f>
        <v>20873</v>
      </c>
      <c r="N994" s="1620">
        <f t="shared" si="9"/>
        <v>2721438</v>
      </c>
    </row>
    <row r="995" spans="2:14" ht="14">
      <c r="B995" s="1244">
        <v>46739</v>
      </c>
      <c r="C995" s="1248"/>
      <c r="D995" s="1248"/>
      <c r="E995" s="1618"/>
      <c r="F995" s="1618"/>
      <c r="G995" s="1618"/>
      <c r="H995" s="1619">
        <f t="shared" si="10"/>
        <v>0</v>
      </c>
      <c r="I995" s="1249">
        <f t="shared" si="11"/>
        <v>1819550</v>
      </c>
      <c r="J995" s="1249">
        <f>みずほ!J995</f>
        <v>881006</v>
      </c>
      <c r="K995" s="1249">
        <f>UFJ!I995</f>
        <v>0</v>
      </c>
      <c r="L995" s="1249">
        <f>paypay!H995</f>
        <v>9</v>
      </c>
      <c r="M995" s="1249">
        <f>楽天!J995</f>
        <v>20873</v>
      </c>
      <c r="N995" s="1620">
        <f t="shared" si="9"/>
        <v>2721438</v>
      </c>
    </row>
    <row r="996" spans="2:14" ht="14">
      <c r="B996" s="1244">
        <v>46740</v>
      </c>
      <c r="C996" s="1248"/>
      <c r="D996" s="1248"/>
      <c r="E996" s="1618"/>
      <c r="F996" s="1618"/>
      <c r="G996" s="1618"/>
      <c r="H996" s="1619">
        <f t="shared" si="10"/>
        <v>0</v>
      </c>
      <c r="I996" s="1249">
        <f t="shared" si="11"/>
        <v>1819550</v>
      </c>
      <c r="J996" s="1249">
        <f>みずほ!J996</f>
        <v>881006</v>
      </c>
      <c r="K996" s="1249">
        <f>UFJ!I996</f>
        <v>0</v>
      </c>
      <c r="L996" s="1249">
        <f>paypay!H996</f>
        <v>9</v>
      </c>
      <c r="M996" s="1249">
        <f>楽天!J996</f>
        <v>20873</v>
      </c>
      <c r="N996" s="1620">
        <f t="shared" si="9"/>
        <v>2721438</v>
      </c>
    </row>
    <row r="997" spans="2:14" ht="14">
      <c r="B997" s="1244">
        <v>46741</v>
      </c>
      <c r="C997" s="1248"/>
      <c r="D997" s="1248"/>
      <c r="E997" s="1618"/>
      <c r="F997" s="1618"/>
      <c r="G997" s="1618"/>
      <c r="H997" s="1619">
        <f t="shared" si="10"/>
        <v>0</v>
      </c>
      <c r="I997" s="1249">
        <f t="shared" si="11"/>
        <v>1819550</v>
      </c>
      <c r="J997" s="1249">
        <f>みずほ!J997</f>
        <v>881006</v>
      </c>
      <c r="K997" s="1249">
        <f>UFJ!I997</f>
        <v>0</v>
      </c>
      <c r="L997" s="1249">
        <f>paypay!H997</f>
        <v>9</v>
      </c>
      <c r="M997" s="1249">
        <f>楽天!J997</f>
        <v>20873</v>
      </c>
      <c r="N997" s="1620">
        <f t="shared" si="9"/>
        <v>2721438</v>
      </c>
    </row>
    <row r="998" spans="2:14" ht="14">
      <c r="B998" s="1244">
        <v>46742</v>
      </c>
      <c r="C998" s="1248"/>
      <c r="D998" s="1248"/>
      <c r="E998" s="1618"/>
      <c r="F998" s="1618"/>
      <c r="G998" s="1618"/>
      <c r="H998" s="1619">
        <f t="shared" si="10"/>
        <v>0</v>
      </c>
      <c r="I998" s="1249">
        <f t="shared" si="11"/>
        <v>1819550</v>
      </c>
      <c r="J998" s="1249">
        <f>みずほ!J998</f>
        <v>881006</v>
      </c>
      <c r="K998" s="1249">
        <f>UFJ!I998</f>
        <v>0</v>
      </c>
      <c r="L998" s="1249">
        <f>paypay!H998</f>
        <v>9</v>
      </c>
      <c r="M998" s="1249">
        <f>楽天!J998</f>
        <v>20873</v>
      </c>
      <c r="N998" s="1620">
        <f t="shared" si="9"/>
        <v>2721438</v>
      </c>
    </row>
    <row r="999" spans="2:14" ht="14">
      <c r="B999" s="1244">
        <v>46743</v>
      </c>
      <c r="C999" s="1248"/>
      <c r="D999" s="1248"/>
      <c r="E999" s="1618"/>
      <c r="F999" s="1618"/>
      <c r="G999" s="1618"/>
      <c r="H999" s="1619">
        <f t="shared" si="10"/>
        <v>0</v>
      </c>
      <c r="I999" s="1249">
        <f t="shared" si="11"/>
        <v>1819550</v>
      </c>
      <c r="J999" s="1249">
        <f>みずほ!J999</f>
        <v>881006</v>
      </c>
      <c r="K999" s="1249">
        <f>UFJ!I999</f>
        <v>0</v>
      </c>
      <c r="L999" s="1249">
        <f>paypay!H999</f>
        <v>9</v>
      </c>
      <c r="M999" s="1249">
        <f>楽天!J999</f>
        <v>20873</v>
      </c>
      <c r="N999" s="1620">
        <f t="shared" si="9"/>
        <v>2721438</v>
      </c>
    </row>
    <row r="1000" spans="2:14" ht="14">
      <c r="B1000" s="1244">
        <v>46744</v>
      </c>
      <c r="C1000" s="1248"/>
      <c r="D1000" s="1248"/>
      <c r="E1000" s="1618"/>
      <c r="F1000" s="1618"/>
      <c r="G1000" s="1618"/>
      <c r="H1000" s="1619">
        <f t="shared" si="10"/>
        <v>0</v>
      </c>
      <c r="I1000" s="1249">
        <f t="shared" si="11"/>
        <v>1819550</v>
      </c>
      <c r="J1000" s="1249">
        <f>みずほ!J1000</f>
        <v>881006</v>
      </c>
      <c r="K1000" s="1249">
        <f>UFJ!I1000</f>
        <v>0</v>
      </c>
      <c r="L1000" s="1249">
        <f>paypay!H1000</f>
        <v>9</v>
      </c>
      <c r="M1000" s="1249">
        <f>楽天!J1000</f>
        <v>20873</v>
      </c>
      <c r="N1000" s="1620">
        <f t="shared" si="9"/>
        <v>2721438</v>
      </c>
    </row>
  </sheetData>
  <phoneticPr fontId="113"/>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00"/>
    <outlinePr summaryBelow="0" summaryRight="0"/>
  </sheetPr>
  <dimension ref="A1:P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6328125" defaultRowHeight="15.75" customHeight="1"/>
  <cols>
    <col min="1" max="1" width="3.36328125" customWidth="1"/>
    <col min="2" max="2" width="14.90625" customWidth="1"/>
    <col min="3" max="3" width="19.453125" customWidth="1"/>
    <col min="4" max="5" width="13.7265625" customWidth="1"/>
    <col min="6" max="8" width="10.453125" customWidth="1"/>
    <col min="9" max="9" width="8.453125" customWidth="1"/>
    <col min="10" max="10" width="15.453125" customWidth="1"/>
    <col min="11" max="11" width="13.453125" customWidth="1"/>
    <col min="12" max="12" width="17.08984375" customWidth="1"/>
    <col min="14" max="14" width="13.7265625" customWidth="1"/>
    <col min="16" max="16" width="9.90625" customWidth="1"/>
  </cols>
  <sheetData>
    <row r="1" spans="1:16" ht="15.5">
      <c r="A1" s="1607"/>
      <c r="B1" s="1607"/>
      <c r="C1" s="1272"/>
      <c r="D1" s="1272"/>
      <c r="E1" s="1272"/>
      <c r="F1" s="1272"/>
      <c r="G1" s="1272"/>
      <c r="H1" s="1272"/>
      <c r="I1" s="1272"/>
      <c r="J1" s="1272"/>
      <c r="K1" s="1272"/>
      <c r="O1" s="1272"/>
      <c r="P1" s="1272"/>
    </row>
    <row r="2" spans="1:16" ht="14">
      <c r="A2" s="1231"/>
      <c r="B2" s="1608" t="s">
        <v>405</v>
      </c>
      <c r="C2" s="1609">
        <v>46200</v>
      </c>
      <c r="D2" s="1610"/>
      <c r="E2" s="1610"/>
      <c r="F2" s="1610"/>
      <c r="G2" s="1610"/>
      <c r="H2" s="1610"/>
      <c r="I2" s="1610"/>
      <c r="J2" s="1610"/>
      <c r="K2" s="1610"/>
      <c r="L2" s="1610"/>
      <c r="M2" s="1611"/>
      <c r="N2" s="1611"/>
      <c r="O2" s="1611"/>
      <c r="P2" s="1272"/>
    </row>
    <row r="3" spans="1:16" ht="15.5">
      <c r="A3" s="1231"/>
      <c r="B3" s="1612" t="s">
        <v>406</v>
      </c>
      <c r="C3" s="1613" t="s">
        <v>476</v>
      </c>
      <c r="D3" s="1613" t="s">
        <v>477</v>
      </c>
      <c r="E3" s="1613" t="s">
        <v>478</v>
      </c>
      <c r="F3" s="1614" t="s">
        <v>479</v>
      </c>
      <c r="G3" s="1614" t="s">
        <v>480</v>
      </c>
      <c r="H3" s="1614" t="s">
        <v>481</v>
      </c>
      <c r="I3" s="1615" t="s">
        <v>109</v>
      </c>
      <c r="J3" s="1616" t="s">
        <v>493</v>
      </c>
      <c r="K3" s="1616" t="s">
        <v>483</v>
      </c>
      <c r="L3" s="1616" t="s">
        <v>484</v>
      </c>
      <c r="M3" s="1616" t="s">
        <v>485</v>
      </c>
      <c r="N3" s="1616" t="s">
        <v>494</v>
      </c>
      <c r="O3" s="1617" t="s">
        <v>487</v>
      </c>
      <c r="P3" s="1272"/>
    </row>
    <row r="4" spans="1:16" ht="14" hidden="1">
      <c r="A4" s="1231"/>
      <c r="B4" s="1244">
        <v>45748</v>
      </c>
      <c r="C4" s="1248"/>
      <c r="D4" s="1248"/>
      <c r="E4" s="1248"/>
      <c r="F4" s="1618"/>
      <c r="G4" s="1618"/>
      <c r="H4" s="1618"/>
      <c r="I4" s="1619">
        <f t="shared" ref="I4:I258" si="0">SUM(C4:H4)</f>
        <v>0</v>
      </c>
      <c r="J4" s="1249">
        <v>12310</v>
      </c>
      <c r="K4" s="1249">
        <f>UFJ!I4</f>
        <v>5196</v>
      </c>
      <c r="L4" s="1249" t="str">
        <f>三井住友!I4</f>
        <v>/</v>
      </c>
      <c r="M4" s="1249">
        <f>paypay!H4</f>
        <v>6335</v>
      </c>
      <c r="N4" s="1249"/>
      <c r="O4" s="1620">
        <f t="shared" ref="O4:O247" si="1">SUM(J4:M4)</f>
        <v>23841</v>
      </c>
      <c r="P4" s="1272"/>
    </row>
    <row r="5" spans="1:16" ht="14" hidden="1">
      <c r="A5" s="1231"/>
      <c r="B5" s="1244">
        <v>45749</v>
      </c>
      <c r="C5" s="1248"/>
      <c r="D5" s="1248"/>
      <c r="E5" s="1248"/>
      <c r="F5" s="1618"/>
      <c r="G5" s="1618"/>
      <c r="H5" s="1618"/>
      <c r="I5" s="1619">
        <f t="shared" si="0"/>
        <v>0</v>
      </c>
      <c r="J5" s="1249">
        <f t="shared" ref="J5:J247" si="2">SUM(J4,I5)</f>
        <v>12310</v>
      </c>
      <c r="K5" s="1249">
        <f>UFJ!I5</f>
        <v>5196</v>
      </c>
      <c r="L5" s="1249" t="str">
        <f>三井住友!I5</f>
        <v>/</v>
      </c>
      <c r="M5" s="1249">
        <f>paypay!H5</f>
        <v>5485</v>
      </c>
      <c r="N5" s="1249"/>
      <c r="O5" s="1620">
        <f t="shared" si="1"/>
        <v>22991</v>
      </c>
      <c r="P5" s="1272"/>
    </row>
    <row r="6" spans="1:16" ht="14" hidden="1">
      <c r="A6" s="1231"/>
      <c r="B6" s="1244">
        <v>45750</v>
      </c>
      <c r="C6" s="1248"/>
      <c r="D6" s="1248"/>
      <c r="E6" s="1248"/>
      <c r="F6" s="1618"/>
      <c r="G6" s="1618"/>
      <c r="H6" s="1618"/>
      <c r="I6" s="1619">
        <f t="shared" si="0"/>
        <v>0</v>
      </c>
      <c r="J6" s="1249">
        <f t="shared" si="2"/>
        <v>12310</v>
      </c>
      <c r="K6" s="1249">
        <f>UFJ!I6</f>
        <v>5196</v>
      </c>
      <c r="L6" s="1249" t="str">
        <f>三井住友!I6</f>
        <v>/</v>
      </c>
      <c r="M6" s="1249">
        <f>paypay!H6</f>
        <v>1685</v>
      </c>
      <c r="N6" s="1249"/>
      <c r="O6" s="1620">
        <f t="shared" si="1"/>
        <v>19191</v>
      </c>
      <c r="P6" s="1272"/>
    </row>
    <row r="7" spans="1:16" ht="14" hidden="1">
      <c r="A7" s="1231"/>
      <c r="B7" s="1244">
        <v>45751</v>
      </c>
      <c r="C7" s="1248"/>
      <c r="D7" s="1248"/>
      <c r="E7" s="1248"/>
      <c r="F7" s="1618"/>
      <c r="G7" s="1618"/>
      <c r="H7" s="1618"/>
      <c r="I7" s="1619">
        <f t="shared" si="0"/>
        <v>0</v>
      </c>
      <c r="J7" s="1249">
        <f t="shared" si="2"/>
        <v>12310</v>
      </c>
      <c r="K7" s="1249">
        <f>UFJ!I7</f>
        <v>5196</v>
      </c>
      <c r="L7" s="1249" t="str">
        <f>三井住友!I7</f>
        <v>/</v>
      </c>
      <c r="M7" s="1249">
        <f>paypay!H7</f>
        <v>19060</v>
      </c>
      <c r="N7" s="1249"/>
      <c r="O7" s="1620">
        <f t="shared" si="1"/>
        <v>36566</v>
      </c>
      <c r="P7" s="1272"/>
    </row>
    <row r="8" spans="1:16" ht="14" hidden="1">
      <c r="A8" s="1231"/>
      <c r="B8" s="1244">
        <v>45752</v>
      </c>
      <c r="C8" s="1248"/>
      <c r="D8" s="1248">
        <v>-11400</v>
      </c>
      <c r="E8" s="1248"/>
      <c r="F8" s="1618"/>
      <c r="G8" s="1618"/>
      <c r="H8" s="1618"/>
      <c r="I8" s="1619">
        <f t="shared" si="0"/>
        <v>-11400</v>
      </c>
      <c r="J8" s="1249">
        <f t="shared" si="2"/>
        <v>910</v>
      </c>
      <c r="K8" s="1249">
        <f>UFJ!I8</f>
        <v>5196</v>
      </c>
      <c r="L8" s="1249" t="str">
        <f>三井住友!I8</f>
        <v>/</v>
      </c>
      <c r="M8" s="1249">
        <f>paypay!H8</f>
        <v>16982</v>
      </c>
      <c r="N8" s="1249"/>
      <c r="O8" s="1620">
        <f t="shared" si="1"/>
        <v>23088</v>
      </c>
      <c r="P8" s="1272"/>
    </row>
    <row r="9" spans="1:16" ht="14" hidden="1">
      <c r="A9" s="1231"/>
      <c r="B9" s="1244">
        <v>45753</v>
      </c>
      <c r="C9" s="1248"/>
      <c r="D9" s="1248"/>
      <c r="E9" s="1248"/>
      <c r="F9" s="1618"/>
      <c r="G9" s="1618"/>
      <c r="H9" s="1618"/>
      <c r="I9" s="1619">
        <f t="shared" si="0"/>
        <v>0</v>
      </c>
      <c r="J9" s="1249">
        <f t="shared" si="2"/>
        <v>910</v>
      </c>
      <c r="K9" s="1249">
        <f>UFJ!I9</f>
        <v>5196</v>
      </c>
      <c r="L9" s="1249" t="str">
        <f>三井住友!I9</f>
        <v>/</v>
      </c>
      <c r="M9" s="1249">
        <f>paypay!H9</f>
        <v>14944</v>
      </c>
      <c r="N9" s="1249"/>
      <c r="O9" s="1620">
        <f t="shared" si="1"/>
        <v>21050</v>
      </c>
      <c r="P9" s="1272"/>
    </row>
    <row r="10" spans="1:16" ht="14" hidden="1">
      <c r="A10" s="1231"/>
      <c r="B10" s="1244">
        <v>45754</v>
      </c>
      <c r="C10" s="1248"/>
      <c r="D10" s="1248"/>
      <c r="E10" s="1248"/>
      <c r="F10" s="1618"/>
      <c r="G10" s="1618"/>
      <c r="H10" s="1618"/>
      <c r="I10" s="1619">
        <f t="shared" si="0"/>
        <v>0</v>
      </c>
      <c r="J10" s="1249">
        <f t="shared" si="2"/>
        <v>910</v>
      </c>
      <c r="K10" s="1249">
        <f>UFJ!I10</f>
        <v>5196</v>
      </c>
      <c r="L10" s="1249" t="str">
        <f>三井住友!I10</f>
        <v>/</v>
      </c>
      <c r="M10" s="1249">
        <f>paypay!H10</f>
        <v>14944</v>
      </c>
      <c r="N10" s="1249"/>
      <c r="O10" s="1620">
        <f t="shared" si="1"/>
        <v>21050</v>
      </c>
      <c r="P10" s="1272"/>
    </row>
    <row r="11" spans="1:16" ht="14" hidden="1">
      <c r="A11" s="1231"/>
      <c r="B11" s="1244">
        <v>45755</v>
      </c>
      <c r="C11" s="1248"/>
      <c r="D11" s="1248"/>
      <c r="E11" s="1248"/>
      <c r="F11" s="1618"/>
      <c r="G11" s="1618"/>
      <c r="H11" s="1618"/>
      <c r="I11" s="1619">
        <f t="shared" si="0"/>
        <v>0</v>
      </c>
      <c r="J11" s="1249">
        <f t="shared" si="2"/>
        <v>910</v>
      </c>
      <c r="K11" s="1249">
        <f>UFJ!I11</f>
        <v>5196</v>
      </c>
      <c r="L11" s="1249" t="str">
        <f>三井住友!I11</f>
        <v>/</v>
      </c>
      <c r="M11" s="1249">
        <f>paypay!H11</f>
        <v>14531</v>
      </c>
      <c r="N11" s="1249"/>
      <c r="O11" s="1620">
        <f t="shared" si="1"/>
        <v>20637</v>
      </c>
      <c r="P11" s="1272"/>
    </row>
    <row r="12" spans="1:16" ht="14" hidden="1">
      <c r="A12" s="1231"/>
      <c r="B12" s="1244">
        <v>45756</v>
      </c>
      <c r="C12" s="1248"/>
      <c r="D12" s="1248"/>
      <c r="E12" s="1248"/>
      <c r="F12" s="1618"/>
      <c r="G12" s="1618"/>
      <c r="H12" s="1618"/>
      <c r="I12" s="1619">
        <f t="shared" si="0"/>
        <v>0</v>
      </c>
      <c r="J12" s="1249">
        <f t="shared" si="2"/>
        <v>910</v>
      </c>
      <c r="K12" s="1249">
        <f>UFJ!I12</f>
        <v>5196</v>
      </c>
      <c r="L12" s="1249" t="str">
        <f>三井住友!I12</f>
        <v>/</v>
      </c>
      <c r="M12" s="1249">
        <f>paypay!H12</f>
        <v>14531</v>
      </c>
      <c r="N12" s="1249"/>
      <c r="O12" s="1620">
        <f t="shared" si="1"/>
        <v>20637</v>
      </c>
      <c r="P12" s="1272"/>
    </row>
    <row r="13" spans="1:16" ht="14" hidden="1">
      <c r="A13" s="1231"/>
      <c r="B13" s="1244">
        <v>45757</v>
      </c>
      <c r="C13" s="1248"/>
      <c r="D13" s="1248"/>
      <c r="E13" s="1248"/>
      <c r="F13" s="1618">
        <v>60074</v>
      </c>
      <c r="G13" s="1618"/>
      <c r="H13" s="1618"/>
      <c r="I13" s="1619">
        <f t="shared" si="0"/>
        <v>60074</v>
      </c>
      <c r="J13" s="1249">
        <f t="shared" si="2"/>
        <v>60984</v>
      </c>
      <c r="K13" s="1249">
        <f>UFJ!I13</f>
        <v>8166</v>
      </c>
      <c r="L13" s="1249" t="str">
        <f>三井住友!I13</f>
        <v>/</v>
      </c>
      <c r="M13" s="1249">
        <f>paypay!H13</f>
        <v>11757</v>
      </c>
      <c r="N13" s="1249"/>
      <c r="O13" s="1620">
        <f t="shared" si="1"/>
        <v>80907</v>
      </c>
      <c r="P13" s="1272"/>
    </row>
    <row r="14" spans="1:16" ht="14" hidden="1">
      <c r="A14" s="1231"/>
      <c r="B14" s="1244">
        <v>45758</v>
      </c>
      <c r="C14" s="1248"/>
      <c r="D14" s="1248"/>
      <c r="E14" s="1248"/>
      <c r="F14" s="1618"/>
      <c r="G14" s="1618"/>
      <c r="H14" s="1618"/>
      <c r="I14" s="1619">
        <f t="shared" si="0"/>
        <v>0</v>
      </c>
      <c r="J14" s="1249">
        <f t="shared" si="2"/>
        <v>60984</v>
      </c>
      <c r="K14" s="1249">
        <f>UFJ!I14</f>
        <v>8166</v>
      </c>
      <c r="L14" s="1249" t="str">
        <f>三井住友!I14</f>
        <v>/</v>
      </c>
      <c r="M14" s="1249">
        <f>paypay!H14</f>
        <v>11757</v>
      </c>
      <c r="N14" s="1249"/>
      <c r="O14" s="1620">
        <f t="shared" si="1"/>
        <v>80907</v>
      </c>
      <c r="P14" s="1272"/>
    </row>
    <row r="15" spans="1:16" ht="14" hidden="1">
      <c r="A15" s="1231"/>
      <c r="B15" s="1244">
        <v>45759</v>
      </c>
      <c r="C15" s="1248"/>
      <c r="D15" s="1248">
        <v>-7110</v>
      </c>
      <c r="E15" s="1248"/>
      <c r="F15" s="1618"/>
      <c r="G15" s="1618"/>
      <c r="H15" s="1618"/>
      <c r="I15" s="1619">
        <f t="shared" si="0"/>
        <v>-7110</v>
      </c>
      <c r="J15" s="1249">
        <f t="shared" si="2"/>
        <v>53874</v>
      </c>
      <c r="K15" s="1249">
        <f>UFJ!I15</f>
        <v>8166</v>
      </c>
      <c r="L15" s="1249" t="str">
        <f>三井住友!I15</f>
        <v>/</v>
      </c>
      <c r="M15" s="1249">
        <f>paypay!H15</f>
        <v>9190</v>
      </c>
      <c r="N15" s="1249"/>
      <c r="O15" s="1620">
        <f t="shared" si="1"/>
        <v>71230</v>
      </c>
      <c r="P15" s="1272"/>
    </row>
    <row r="16" spans="1:16" ht="14" hidden="1">
      <c r="A16" s="1231"/>
      <c r="B16" s="1244">
        <v>45760</v>
      </c>
      <c r="C16" s="1248"/>
      <c r="D16" s="1248"/>
      <c r="E16" s="1248"/>
      <c r="F16" s="1618"/>
      <c r="G16" s="1618"/>
      <c r="H16" s="1618"/>
      <c r="I16" s="1619">
        <f t="shared" si="0"/>
        <v>0</v>
      </c>
      <c r="J16" s="1249">
        <f t="shared" si="2"/>
        <v>53874</v>
      </c>
      <c r="K16" s="1249">
        <f>UFJ!I16</f>
        <v>8166</v>
      </c>
      <c r="L16" s="1249" t="str">
        <f>三井住友!I16</f>
        <v>/</v>
      </c>
      <c r="M16" s="1249">
        <f>paypay!H16</f>
        <v>1439</v>
      </c>
      <c r="N16" s="1249"/>
      <c r="O16" s="1620">
        <f t="shared" si="1"/>
        <v>63479</v>
      </c>
      <c r="P16" s="1272"/>
    </row>
    <row r="17" spans="1:16" ht="14" hidden="1">
      <c r="A17" s="1231"/>
      <c r="B17" s="1244">
        <v>45761</v>
      </c>
      <c r="C17" s="1248"/>
      <c r="D17" s="1248"/>
      <c r="E17" s="1248"/>
      <c r="F17" s="1618"/>
      <c r="G17" s="1618"/>
      <c r="H17" s="1618"/>
      <c r="I17" s="1619">
        <f t="shared" si="0"/>
        <v>0</v>
      </c>
      <c r="J17" s="1249">
        <f t="shared" si="2"/>
        <v>53874</v>
      </c>
      <c r="K17" s="1249">
        <f>UFJ!I17</f>
        <v>8166</v>
      </c>
      <c r="L17" s="1249" t="str">
        <f>三井住友!I17</f>
        <v>/</v>
      </c>
      <c r="M17" s="1249">
        <f>paypay!H17</f>
        <v>691</v>
      </c>
      <c r="N17" s="1249"/>
      <c r="O17" s="1620">
        <f t="shared" si="1"/>
        <v>62731</v>
      </c>
      <c r="P17" s="1272"/>
    </row>
    <row r="18" spans="1:16" ht="14" hidden="1">
      <c r="A18" s="1231"/>
      <c r="B18" s="1244">
        <v>45762</v>
      </c>
      <c r="C18" s="1248">
        <v>-3874</v>
      </c>
      <c r="D18" s="1248"/>
      <c r="E18" s="1248"/>
      <c r="F18" s="1618"/>
      <c r="G18" s="1618"/>
      <c r="H18" s="1618"/>
      <c r="I18" s="1619">
        <f t="shared" si="0"/>
        <v>-3874</v>
      </c>
      <c r="J18" s="1249">
        <f t="shared" si="2"/>
        <v>50000</v>
      </c>
      <c r="K18" s="1249">
        <f>UFJ!I18</f>
        <v>8166</v>
      </c>
      <c r="L18" s="1249" t="str">
        <f>三井住友!I18</f>
        <v>/</v>
      </c>
      <c r="M18" s="1249">
        <f>paypay!H18</f>
        <v>3965</v>
      </c>
      <c r="N18" s="1249"/>
      <c r="O18" s="1620">
        <f t="shared" si="1"/>
        <v>62131</v>
      </c>
      <c r="P18" s="1272"/>
    </row>
    <row r="19" spans="1:16" ht="14" hidden="1">
      <c r="A19" s="1231"/>
      <c r="B19" s="1244">
        <v>45763</v>
      </c>
      <c r="C19" s="1248"/>
      <c r="D19" s="1248"/>
      <c r="E19" s="1248"/>
      <c r="F19" s="1618"/>
      <c r="G19" s="1618"/>
      <c r="H19" s="1618"/>
      <c r="I19" s="1619">
        <f t="shared" si="0"/>
        <v>0</v>
      </c>
      <c r="J19" s="1249">
        <f t="shared" si="2"/>
        <v>50000</v>
      </c>
      <c r="K19" s="1249">
        <f>UFJ!I19</f>
        <v>8166</v>
      </c>
      <c r="L19" s="1249" t="str">
        <f>三井住友!I19</f>
        <v>/</v>
      </c>
      <c r="M19" s="1249">
        <f>paypay!H19</f>
        <v>2102</v>
      </c>
      <c r="N19" s="1249"/>
      <c r="O19" s="1620">
        <f t="shared" si="1"/>
        <v>60268</v>
      </c>
      <c r="P19" s="1272"/>
    </row>
    <row r="20" spans="1:16" ht="14" hidden="1">
      <c r="A20" s="1231"/>
      <c r="B20" s="1244">
        <v>45764</v>
      </c>
      <c r="C20" s="1248"/>
      <c r="D20" s="1248"/>
      <c r="E20" s="1248"/>
      <c r="F20" s="1618"/>
      <c r="G20" s="1618"/>
      <c r="H20" s="1618"/>
      <c r="I20" s="1619">
        <f t="shared" si="0"/>
        <v>0</v>
      </c>
      <c r="J20" s="1249">
        <f t="shared" si="2"/>
        <v>50000</v>
      </c>
      <c r="K20" s="1249">
        <f>UFJ!I20</f>
        <v>8166</v>
      </c>
      <c r="L20" s="1249" t="str">
        <f>三井住友!I20</f>
        <v>/</v>
      </c>
      <c r="M20" s="1249">
        <f>paypay!H20</f>
        <v>2102</v>
      </c>
      <c r="N20" s="1249"/>
      <c r="O20" s="1620">
        <f t="shared" si="1"/>
        <v>60268</v>
      </c>
      <c r="P20" s="1272"/>
    </row>
    <row r="21" spans="1:16" ht="14" hidden="1">
      <c r="A21" s="1231"/>
      <c r="B21" s="1244">
        <v>45765</v>
      </c>
      <c r="C21" s="1248"/>
      <c r="D21" s="1248"/>
      <c r="E21" s="1248"/>
      <c r="F21" s="1618"/>
      <c r="G21" s="1618"/>
      <c r="H21" s="1618"/>
      <c r="I21" s="1619">
        <f t="shared" si="0"/>
        <v>0</v>
      </c>
      <c r="J21" s="1249">
        <f t="shared" si="2"/>
        <v>50000</v>
      </c>
      <c r="K21" s="1249">
        <f>UFJ!I21</f>
        <v>8166</v>
      </c>
      <c r="L21" s="1249" t="str">
        <f>三井住友!I21</f>
        <v>/</v>
      </c>
      <c r="M21" s="1249">
        <f>paypay!H21</f>
        <v>890</v>
      </c>
      <c r="N21" s="1249"/>
      <c r="O21" s="1620">
        <f t="shared" si="1"/>
        <v>59056</v>
      </c>
      <c r="P21" s="1272"/>
    </row>
    <row r="22" spans="1:16" ht="14" hidden="1">
      <c r="A22" s="1231"/>
      <c r="B22" s="1244">
        <v>45766</v>
      </c>
      <c r="C22" s="1248">
        <v>-5000</v>
      </c>
      <c r="D22" s="1248"/>
      <c r="E22" s="1248">
        <v>-40220</v>
      </c>
      <c r="F22" s="1618"/>
      <c r="G22" s="1618"/>
      <c r="H22" s="1618"/>
      <c r="I22" s="1619">
        <f t="shared" si="0"/>
        <v>-45220</v>
      </c>
      <c r="J22" s="1249">
        <f t="shared" si="2"/>
        <v>4780</v>
      </c>
      <c r="K22" s="1249">
        <f>UFJ!I22</f>
        <v>8166</v>
      </c>
      <c r="L22" s="1249" t="str">
        <f>三井住友!I22</f>
        <v>/</v>
      </c>
      <c r="M22" s="1249">
        <f>paypay!H22</f>
        <v>134</v>
      </c>
      <c r="N22" s="1249"/>
      <c r="O22" s="1620">
        <f t="shared" si="1"/>
        <v>13080</v>
      </c>
      <c r="P22" s="1272"/>
    </row>
    <row r="23" spans="1:16" ht="14" hidden="1">
      <c r="A23" s="1231"/>
      <c r="B23" s="1244">
        <v>45767</v>
      </c>
      <c r="C23" s="1248"/>
      <c r="D23" s="1248"/>
      <c r="E23" s="1248"/>
      <c r="F23" s="1618">
        <v>25000</v>
      </c>
      <c r="G23" s="1618"/>
      <c r="H23" s="1618"/>
      <c r="I23" s="1619">
        <f t="shared" si="0"/>
        <v>25000</v>
      </c>
      <c r="J23" s="1249">
        <f t="shared" si="2"/>
        <v>29780</v>
      </c>
      <c r="K23" s="1249">
        <f>UFJ!I23</f>
        <v>3018</v>
      </c>
      <c r="L23" s="1249" t="str">
        <f>三井住友!I23</f>
        <v>/</v>
      </c>
      <c r="M23" s="1249">
        <f>paypay!H23</f>
        <v>134</v>
      </c>
      <c r="N23" s="1249"/>
      <c r="O23" s="1620">
        <f t="shared" si="1"/>
        <v>32932</v>
      </c>
      <c r="P23" s="1272"/>
    </row>
    <row r="24" spans="1:16" ht="14" hidden="1">
      <c r="A24" s="1231"/>
      <c r="B24" s="1244">
        <v>45768</v>
      </c>
      <c r="C24" s="1248"/>
      <c r="D24" s="1248">
        <v>-6560</v>
      </c>
      <c r="E24" s="1248"/>
      <c r="F24" s="1618"/>
      <c r="G24" s="1618"/>
      <c r="H24" s="1618"/>
      <c r="I24" s="1619">
        <f t="shared" si="0"/>
        <v>-6560</v>
      </c>
      <c r="J24" s="1249">
        <f t="shared" si="2"/>
        <v>23220</v>
      </c>
      <c r="K24" s="1249">
        <f>UFJ!I24</f>
        <v>3018</v>
      </c>
      <c r="L24" s="1249" t="str">
        <f>三井住友!I24</f>
        <v>/</v>
      </c>
      <c r="M24" s="1249">
        <f>paypay!H24</f>
        <v>134</v>
      </c>
      <c r="N24" s="1249"/>
      <c r="O24" s="1620">
        <f t="shared" si="1"/>
        <v>26372</v>
      </c>
      <c r="P24" s="1272"/>
    </row>
    <row r="25" spans="1:16" ht="14" hidden="1">
      <c r="A25" s="1231"/>
      <c r="B25" s="1244">
        <v>45769</v>
      </c>
      <c r="C25" s="1248"/>
      <c r="D25" s="1248"/>
      <c r="E25" s="1248"/>
      <c r="F25" s="1618"/>
      <c r="G25" s="1618"/>
      <c r="H25" s="1618"/>
      <c r="I25" s="1619">
        <f t="shared" si="0"/>
        <v>0</v>
      </c>
      <c r="J25" s="1249">
        <f t="shared" si="2"/>
        <v>23220</v>
      </c>
      <c r="K25" s="1249">
        <f>UFJ!I25</f>
        <v>3018</v>
      </c>
      <c r="L25" s="1249" t="str">
        <f>三井住友!I25</f>
        <v>/</v>
      </c>
      <c r="M25" s="1249">
        <f>paypay!H25</f>
        <v>134</v>
      </c>
      <c r="N25" s="1249"/>
      <c r="O25" s="1620">
        <f t="shared" si="1"/>
        <v>26372</v>
      </c>
      <c r="P25" s="1272"/>
    </row>
    <row r="26" spans="1:16" ht="14" hidden="1">
      <c r="A26" s="1231"/>
      <c r="B26" s="1244">
        <v>45770</v>
      </c>
      <c r="C26" s="1248">
        <v>-3000</v>
      </c>
      <c r="D26" s="1248"/>
      <c r="E26" s="1248"/>
      <c r="F26" s="1618"/>
      <c r="G26" s="1618"/>
      <c r="H26" s="1618"/>
      <c r="I26" s="1619">
        <f t="shared" si="0"/>
        <v>-3000</v>
      </c>
      <c r="J26" s="1249">
        <f t="shared" si="2"/>
        <v>20220</v>
      </c>
      <c r="K26" s="1249">
        <f>UFJ!I26</f>
        <v>3018</v>
      </c>
      <c r="L26" s="1249" t="str">
        <f>三井住友!I26</f>
        <v>/</v>
      </c>
      <c r="M26" s="1249">
        <f>paypay!H26</f>
        <v>1320</v>
      </c>
      <c r="N26" s="1249"/>
      <c r="O26" s="1620">
        <f t="shared" si="1"/>
        <v>24558</v>
      </c>
      <c r="P26" s="1272"/>
    </row>
    <row r="27" spans="1:16" ht="14" hidden="1">
      <c r="A27" s="1231"/>
      <c r="B27" s="1244">
        <v>45771</v>
      </c>
      <c r="C27" s="1248"/>
      <c r="D27" s="1248"/>
      <c r="E27" s="1248"/>
      <c r="F27" s="1618"/>
      <c r="G27" s="1618"/>
      <c r="H27" s="1618"/>
      <c r="I27" s="1619">
        <f t="shared" si="0"/>
        <v>0</v>
      </c>
      <c r="J27" s="1249">
        <f t="shared" si="2"/>
        <v>20220</v>
      </c>
      <c r="K27" s="1249">
        <f>UFJ!I27</f>
        <v>3018</v>
      </c>
      <c r="L27" s="1249" t="str">
        <f>三井住友!I27</f>
        <v>/</v>
      </c>
      <c r="M27" s="1249">
        <f>paypay!H27</f>
        <v>0</v>
      </c>
      <c r="N27" s="1249"/>
      <c r="O27" s="1620">
        <f t="shared" si="1"/>
        <v>23238</v>
      </c>
      <c r="P27" s="1272"/>
    </row>
    <row r="28" spans="1:16" ht="14" hidden="1">
      <c r="A28" s="1231"/>
      <c r="B28" s="1244">
        <v>45772</v>
      </c>
      <c r="C28" s="1248">
        <v>-190110</v>
      </c>
      <c r="D28" s="1248"/>
      <c r="E28" s="1248"/>
      <c r="F28" s="1618"/>
      <c r="G28" s="1618">
        <v>347771</v>
      </c>
      <c r="H28" s="1618"/>
      <c r="I28" s="1619">
        <f t="shared" si="0"/>
        <v>157661</v>
      </c>
      <c r="J28" s="1249">
        <f t="shared" si="2"/>
        <v>177881</v>
      </c>
      <c r="K28" s="1249">
        <f>UFJ!I28</f>
        <v>193018</v>
      </c>
      <c r="L28" s="1249" t="str">
        <f>三井住友!I28</f>
        <v>/</v>
      </c>
      <c r="M28" s="1249">
        <f>paypay!H28</f>
        <v>0</v>
      </c>
      <c r="N28" s="1249"/>
      <c r="O28" s="1620">
        <f t="shared" si="1"/>
        <v>370899</v>
      </c>
      <c r="P28" s="1272"/>
    </row>
    <row r="29" spans="1:16" ht="14" hidden="1">
      <c r="A29" s="1231"/>
      <c r="B29" s="1244">
        <v>45773</v>
      </c>
      <c r="C29" s="1248">
        <v>-5000</v>
      </c>
      <c r="D29" s="1248"/>
      <c r="E29" s="1248"/>
      <c r="F29" s="1618"/>
      <c r="G29" s="1618"/>
      <c r="H29" s="1618"/>
      <c r="I29" s="1619">
        <f t="shared" si="0"/>
        <v>-5000</v>
      </c>
      <c r="J29" s="1249">
        <f t="shared" si="2"/>
        <v>172881</v>
      </c>
      <c r="K29" s="1249">
        <f>UFJ!I29</f>
        <v>193018</v>
      </c>
      <c r="L29" s="1249" t="str">
        <f>三井住友!I29</f>
        <v>/</v>
      </c>
      <c r="M29" s="1249">
        <f>paypay!H29</f>
        <v>2792</v>
      </c>
      <c r="N29" s="1249"/>
      <c r="O29" s="1620">
        <f t="shared" si="1"/>
        <v>368691</v>
      </c>
      <c r="P29" s="1272"/>
    </row>
    <row r="30" spans="1:16" ht="14" hidden="1">
      <c r="A30" s="1231"/>
      <c r="B30" s="1244">
        <v>45774</v>
      </c>
      <c r="C30" s="1248">
        <v>-1000</v>
      </c>
      <c r="D30" s="1248"/>
      <c r="E30" s="1248"/>
      <c r="F30" s="1618"/>
      <c r="G30" s="1618"/>
      <c r="H30" s="1618"/>
      <c r="I30" s="1619">
        <f t="shared" si="0"/>
        <v>-1000</v>
      </c>
      <c r="J30" s="1249">
        <f t="shared" si="2"/>
        <v>171881</v>
      </c>
      <c r="K30" s="1249">
        <f>UFJ!I30</f>
        <v>193018</v>
      </c>
      <c r="L30" s="1249" t="str">
        <f>三井住友!I30</f>
        <v>/</v>
      </c>
      <c r="M30" s="1249">
        <f>paypay!H30</f>
        <v>996</v>
      </c>
      <c r="N30" s="1249"/>
      <c r="O30" s="1620">
        <f t="shared" si="1"/>
        <v>365895</v>
      </c>
      <c r="P30" s="1272"/>
    </row>
    <row r="31" spans="1:16" ht="14" hidden="1">
      <c r="A31" s="1231"/>
      <c r="B31" s="1244">
        <v>45775</v>
      </c>
      <c r="C31" s="1248"/>
      <c r="D31" s="1621">
        <v>-59149</v>
      </c>
      <c r="E31" s="1248"/>
      <c r="F31" s="1618"/>
      <c r="G31" s="1618"/>
      <c r="H31" s="1618"/>
      <c r="I31" s="1619">
        <f t="shared" si="0"/>
        <v>-59149</v>
      </c>
      <c r="J31" s="1249">
        <f t="shared" si="2"/>
        <v>112732</v>
      </c>
      <c r="K31" s="1249">
        <f>UFJ!I31</f>
        <v>8018</v>
      </c>
      <c r="L31" s="1249" t="str">
        <f>三井住友!I31</f>
        <v>/</v>
      </c>
      <c r="M31" s="1249">
        <f>paypay!H31</f>
        <v>452</v>
      </c>
      <c r="N31" s="1249"/>
      <c r="O31" s="1620">
        <f t="shared" si="1"/>
        <v>121202</v>
      </c>
      <c r="P31" s="1272"/>
    </row>
    <row r="32" spans="1:16" ht="14" hidden="1">
      <c r="A32" s="1231"/>
      <c r="B32" s="1244">
        <v>45776</v>
      </c>
      <c r="C32" s="1248">
        <v>-11332</v>
      </c>
      <c r="D32" s="1248"/>
      <c r="E32" s="1248"/>
      <c r="F32" s="1618"/>
      <c r="G32" s="1618"/>
      <c r="H32" s="1618"/>
      <c r="I32" s="1619">
        <f t="shared" si="0"/>
        <v>-11332</v>
      </c>
      <c r="J32" s="1249">
        <f t="shared" si="2"/>
        <v>101400</v>
      </c>
      <c r="K32" s="1249">
        <f>UFJ!I32</f>
        <v>8018</v>
      </c>
      <c r="L32" s="1249" t="str">
        <f>三井住友!I32</f>
        <v>/</v>
      </c>
      <c r="M32" s="1249">
        <f>paypay!H32</f>
        <v>10384</v>
      </c>
      <c r="N32" s="1249"/>
      <c r="O32" s="1620">
        <f t="shared" si="1"/>
        <v>119802</v>
      </c>
      <c r="P32" s="1272"/>
    </row>
    <row r="33" spans="1:16" ht="14" hidden="1">
      <c r="A33" s="1231"/>
      <c r="B33" s="1259">
        <v>45777</v>
      </c>
      <c r="C33" s="1263"/>
      <c r="D33" s="1263"/>
      <c r="E33" s="1263"/>
      <c r="F33" s="1622"/>
      <c r="G33" s="1622"/>
      <c r="H33" s="1622"/>
      <c r="I33" s="1623">
        <f t="shared" si="0"/>
        <v>0</v>
      </c>
      <c r="J33" s="1264">
        <f t="shared" si="2"/>
        <v>101400</v>
      </c>
      <c r="K33" s="1264">
        <f>UFJ!I33</f>
        <v>8018</v>
      </c>
      <c r="L33" s="1249" t="str">
        <f>三井住友!I33</f>
        <v>/</v>
      </c>
      <c r="M33" s="1264">
        <f>paypay!H33</f>
        <v>11271</v>
      </c>
      <c r="N33" s="1264"/>
      <c r="O33" s="1624">
        <f t="shared" si="1"/>
        <v>120689</v>
      </c>
      <c r="P33" s="1272"/>
    </row>
    <row r="34" spans="1:16" ht="14" hidden="1">
      <c r="A34" s="1231"/>
      <c r="B34" s="1244">
        <v>45778</v>
      </c>
      <c r="C34" s="1248"/>
      <c r="D34" s="1248"/>
      <c r="E34" s="1248"/>
      <c r="F34" s="1618"/>
      <c r="G34" s="1618"/>
      <c r="H34" s="1618"/>
      <c r="I34" s="1619">
        <f t="shared" si="0"/>
        <v>0</v>
      </c>
      <c r="J34" s="1249">
        <f t="shared" si="2"/>
        <v>101400</v>
      </c>
      <c r="K34" s="1249">
        <f>UFJ!I34</f>
        <v>8018</v>
      </c>
      <c r="L34" s="1625" t="str">
        <f>三井住友!I34</f>
        <v>/</v>
      </c>
      <c r="M34" s="1249">
        <f>paypay!H34</f>
        <v>18812</v>
      </c>
      <c r="N34" s="1249"/>
      <c r="O34" s="1620">
        <f t="shared" si="1"/>
        <v>128230</v>
      </c>
      <c r="P34" s="1272"/>
    </row>
    <row r="35" spans="1:16" ht="14" hidden="1">
      <c r="A35" s="1231"/>
      <c r="B35" s="1244">
        <v>45779</v>
      </c>
      <c r="C35" s="1248"/>
      <c r="D35" s="1248"/>
      <c r="E35" s="1248"/>
      <c r="F35" s="1618"/>
      <c r="G35" s="1618"/>
      <c r="H35" s="1618"/>
      <c r="I35" s="1619">
        <f t="shared" si="0"/>
        <v>0</v>
      </c>
      <c r="J35" s="1249">
        <f t="shared" si="2"/>
        <v>101400</v>
      </c>
      <c r="K35" s="1249">
        <f>UFJ!I35</f>
        <v>8018</v>
      </c>
      <c r="L35" s="1249" t="str">
        <f>三井住友!I35</f>
        <v>/</v>
      </c>
      <c r="M35" s="1249">
        <f>paypay!H35</f>
        <v>11899</v>
      </c>
      <c r="N35" s="1249"/>
      <c r="O35" s="1620">
        <f t="shared" si="1"/>
        <v>121317</v>
      </c>
      <c r="P35" s="1272"/>
    </row>
    <row r="36" spans="1:16" ht="14" hidden="1">
      <c r="A36" s="1231"/>
      <c r="B36" s="1244">
        <v>45780</v>
      </c>
      <c r="C36" s="1248"/>
      <c r="D36" s="1248"/>
      <c r="E36" s="1248"/>
      <c r="F36" s="1618"/>
      <c r="G36" s="1618"/>
      <c r="H36" s="1618"/>
      <c r="I36" s="1619">
        <f t="shared" si="0"/>
        <v>0</v>
      </c>
      <c r="J36" s="1249">
        <f t="shared" si="2"/>
        <v>101400</v>
      </c>
      <c r="K36" s="1249">
        <f>UFJ!I36</f>
        <v>0</v>
      </c>
      <c r="L36" s="1249" t="str">
        <f>三井住友!I36</f>
        <v>/</v>
      </c>
      <c r="M36" s="1249">
        <f>paypay!H36</f>
        <v>18</v>
      </c>
      <c r="N36" s="1249"/>
      <c r="O36" s="1620">
        <f t="shared" si="1"/>
        <v>101418</v>
      </c>
      <c r="P36" s="1272"/>
    </row>
    <row r="37" spans="1:16" ht="14" hidden="1">
      <c r="A37" s="1231"/>
      <c r="B37" s="1244">
        <v>45781</v>
      </c>
      <c r="C37" s="1248">
        <v>-3000</v>
      </c>
      <c r="D37" s="1248"/>
      <c r="E37" s="1248"/>
      <c r="F37" s="1618"/>
      <c r="G37" s="1618"/>
      <c r="H37" s="1618"/>
      <c r="I37" s="1619">
        <f t="shared" si="0"/>
        <v>-3000</v>
      </c>
      <c r="J37" s="1249">
        <f t="shared" si="2"/>
        <v>98400</v>
      </c>
      <c r="K37" s="1249">
        <f>UFJ!I37</f>
        <v>0</v>
      </c>
      <c r="L37" s="1249" t="str">
        <f>三井住友!I37</f>
        <v>/</v>
      </c>
      <c r="M37" s="1249">
        <f>paypay!H37</f>
        <v>1577</v>
      </c>
      <c r="N37" s="1249"/>
      <c r="O37" s="1620">
        <f t="shared" si="1"/>
        <v>99977</v>
      </c>
      <c r="P37" s="1272"/>
    </row>
    <row r="38" spans="1:16" ht="14" hidden="1">
      <c r="A38" s="1231"/>
      <c r="B38" s="1244">
        <v>45782</v>
      </c>
      <c r="C38" s="1248">
        <v>-2000</v>
      </c>
      <c r="D38" s="1248"/>
      <c r="E38" s="1248"/>
      <c r="F38" s="1618"/>
      <c r="G38" s="1618"/>
      <c r="H38" s="1618"/>
      <c r="I38" s="1619">
        <f t="shared" si="0"/>
        <v>-2000</v>
      </c>
      <c r="J38" s="1249">
        <f t="shared" si="2"/>
        <v>96400</v>
      </c>
      <c r="K38" s="1249">
        <f>UFJ!I38</f>
        <v>0</v>
      </c>
      <c r="L38" s="1249" t="str">
        <f>三井住友!I38</f>
        <v>/</v>
      </c>
      <c r="M38" s="1249">
        <f>paypay!H38</f>
        <v>797</v>
      </c>
      <c r="N38" s="1249"/>
      <c r="O38" s="1620">
        <f t="shared" si="1"/>
        <v>97197</v>
      </c>
      <c r="P38" s="1272"/>
    </row>
    <row r="39" spans="1:16" ht="14" hidden="1">
      <c r="A39" s="1231"/>
      <c r="B39" s="1244">
        <v>45783</v>
      </c>
      <c r="C39" s="1248">
        <v>-5000</v>
      </c>
      <c r="D39" s="1248"/>
      <c r="E39" s="1248"/>
      <c r="F39" s="1618"/>
      <c r="G39" s="1618"/>
      <c r="H39" s="1618"/>
      <c r="I39" s="1619">
        <f t="shared" si="0"/>
        <v>-5000</v>
      </c>
      <c r="J39" s="1249">
        <f t="shared" si="2"/>
        <v>91400</v>
      </c>
      <c r="K39" s="1249">
        <f>UFJ!I39</f>
        <v>0</v>
      </c>
      <c r="L39" s="1249" t="str">
        <f>三井住友!I39</f>
        <v>/</v>
      </c>
      <c r="M39" s="1249">
        <f>paypay!H39</f>
        <v>3252</v>
      </c>
      <c r="N39" s="1249"/>
      <c r="O39" s="1620">
        <f t="shared" si="1"/>
        <v>94652</v>
      </c>
      <c r="P39" s="1272"/>
    </row>
    <row r="40" spans="1:16" ht="14" hidden="1">
      <c r="A40" s="1231"/>
      <c r="B40" s="1244">
        <v>45784</v>
      </c>
      <c r="C40" s="1248"/>
      <c r="D40" s="1248">
        <v>-11400</v>
      </c>
      <c r="E40" s="1248"/>
      <c r="F40" s="1618"/>
      <c r="G40" s="1618"/>
      <c r="H40" s="1618"/>
      <c r="I40" s="1619">
        <f t="shared" si="0"/>
        <v>-11400</v>
      </c>
      <c r="J40" s="1249">
        <f t="shared" si="2"/>
        <v>80000</v>
      </c>
      <c r="K40" s="1249">
        <f>UFJ!I40</f>
        <v>0</v>
      </c>
      <c r="L40" s="1249" t="str">
        <f>三井住友!I40</f>
        <v>/</v>
      </c>
      <c r="M40" s="1249">
        <f>paypay!H40</f>
        <v>3252</v>
      </c>
      <c r="N40" s="1249"/>
      <c r="O40" s="1620">
        <f t="shared" si="1"/>
        <v>83252</v>
      </c>
      <c r="P40" s="1272"/>
    </row>
    <row r="41" spans="1:16" ht="14" hidden="1">
      <c r="A41" s="1231"/>
      <c r="B41" s="1244">
        <v>45785</v>
      </c>
      <c r="C41" s="1248"/>
      <c r="D41" s="1248"/>
      <c r="E41" s="1248"/>
      <c r="F41" s="1618"/>
      <c r="G41" s="1618"/>
      <c r="H41" s="1618"/>
      <c r="I41" s="1619">
        <f t="shared" si="0"/>
        <v>0</v>
      </c>
      <c r="J41" s="1249">
        <f t="shared" si="2"/>
        <v>80000</v>
      </c>
      <c r="K41" s="1249">
        <f>UFJ!I41</f>
        <v>0</v>
      </c>
      <c r="L41" s="1249" t="str">
        <f>三井住友!I41</f>
        <v>/</v>
      </c>
      <c r="M41" s="1249">
        <f>paypay!H41</f>
        <v>2802</v>
      </c>
      <c r="N41" s="1249"/>
      <c r="O41" s="1620">
        <f t="shared" si="1"/>
        <v>82802</v>
      </c>
      <c r="P41" s="1272"/>
    </row>
    <row r="42" spans="1:16" ht="14" hidden="1">
      <c r="A42" s="1231"/>
      <c r="B42" s="1244">
        <v>45786</v>
      </c>
      <c r="C42" s="1248"/>
      <c r="D42" s="1248"/>
      <c r="E42" s="1248"/>
      <c r="F42" s="1618">
        <v>9463</v>
      </c>
      <c r="G42" s="1618"/>
      <c r="H42" s="1618"/>
      <c r="I42" s="1619">
        <f t="shared" si="0"/>
        <v>9463</v>
      </c>
      <c r="J42" s="1249">
        <f t="shared" si="2"/>
        <v>89463</v>
      </c>
      <c r="K42" s="1249">
        <f>UFJ!I42</f>
        <v>0</v>
      </c>
      <c r="L42" s="1249" t="str">
        <f>三井住友!I42</f>
        <v>/</v>
      </c>
      <c r="M42" s="1249">
        <f>paypay!H42</f>
        <v>1942</v>
      </c>
      <c r="N42" s="1249"/>
      <c r="O42" s="1620">
        <f t="shared" si="1"/>
        <v>91405</v>
      </c>
      <c r="P42" s="1272"/>
    </row>
    <row r="43" spans="1:16" ht="14" hidden="1">
      <c r="A43" s="1231"/>
      <c r="B43" s="1244">
        <v>45787</v>
      </c>
      <c r="C43" s="1248"/>
      <c r="D43" s="1248"/>
      <c r="E43" s="1248"/>
      <c r="F43" s="1618"/>
      <c r="G43" s="1618"/>
      <c r="H43" s="1618"/>
      <c r="I43" s="1619">
        <f t="shared" si="0"/>
        <v>0</v>
      </c>
      <c r="J43" s="1249">
        <f t="shared" si="2"/>
        <v>89463</v>
      </c>
      <c r="K43" s="1249">
        <f>UFJ!I43</f>
        <v>0</v>
      </c>
      <c r="L43" s="1249" t="str">
        <f>三井住友!I43</f>
        <v>/</v>
      </c>
      <c r="M43" s="1249">
        <f>paypay!H43</f>
        <v>381</v>
      </c>
      <c r="N43" s="1249"/>
      <c r="O43" s="1620">
        <f t="shared" si="1"/>
        <v>89844</v>
      </c>
      <c r="P43" s="1272"/>
    </row>
    <row r="44" spans="1:16" ht="14" hidden="1">
      <c r="A44" s="1231"/>
      <c r="B44" s="1244">
        <v>45788</v>
      </c>
      <c r="C44" s="1248"/>
      <c r="D44" s="1248"/>
      <c r="E44" s="1248"/>
      <c r="F44" s="1618"/>
      <c r="G44" s="1618"/>
      <c r="H44" s="1618"/>
      <c r="I44" s="1619">
        <f t="shared" si="0"/>
        <v>0</v>
      </c>
      <c r="J44" s="1249">
        <f t="shared" si="2"/>
        <v>89463</v>
      </c>
      <c r="K44" s="1249">
        <f>UFJ!I44</f>
        <v>57648</v>
      </c>
      <c r="L44" s="1249" t="str">
        <f>三井住友!I44</f>
        <v>/</v>
      </c>
      <c r="M44" s="1249">
        <f>paypay!H44</f>
        <v>18887</v>
      </c>
      <c r="N44" s="1249"/>
      <c r="O44" s="1620">
        <f t="shared" si="1"/>
        <v>165998</v>
      </c>
      <c r="P44" s="1272"/>
    </row>
    <row r="45" spans="1:16" ht="14" hidden="1">
      <c r="A45" s="1231"/>
      <c r="B45" s="1244">
        <v>45789</v>
      </c>
      <c r="C45" s="1248"/>
      <c r="D45" s="1248"/>
      <c r="E45" s="1248"/>
      <c r="F45" s="1618"/>
      <c r="G45" s="1618"/>
      <c r="H45" s="1618"/>
      <c r="I45" s="1619">
        <f t="shared" si="0"/>
        <v>0</v>
      </c>
      <c r="J45" s="1249">
        <f t="shared" si="2"/>
        <v>89463</v>
      </c>
      <c r="K45" s="1249">
        <f>UFJ!I45</f>
        <v>47494</v>
      </c>
      <c r="L45" s="1249" t="str">
        <f>三井住友!I45</f>
        <v>/</v>
      </c>
      <c r="M45" s="1249">
        <f>paypay!H45</f>
        <v>21887</v>
      </c>
      <c r="N45" s="1249"/>
      <c r="O45" s="1620">
        <f t="shared" si="1"/>
        <v>158844</v>
      </c>
      <c r="P45" s="1272"/>
    </row>
    <row r="46" spans="1:16" ht="14" hidden="1">
      <c r="A46" s="1231"/>
      <c r="B46" s="1244">
        <v>45790</v>
      </c>
      <c r="C46" s="1248"/>
      <c r="D46" s="1248"/>
      <c r="E46" s="1248"/>
      <c r="F46" s="1618"/>
      <c r="G46" s="1618"/>
      <c r="H46" s="1618"/>
      <c r="I46" s="1619">
        <f t="shared" si="0"/>
        <v>0</v>
      </c>
      <c r="J46" s="1249">
        <f t="shared" si="2"/>
        <v>89463</v>
      </c>
      <c r="K46" s="1249">
        <f>UFJ!I46</f>
        <v>47494</v>
      </c>
      <c r="L46" s="1249" t="str">
        <f>三井住友!I46</f>
        <v>/</v>
      </c>
      <c r="M46" s="1249">
        <f>paypay!H46</f>
        <v>14670</v>
      </c>
      <c r="N46" s="1249"/>
      <c r="O46" s="1620">
        <f t="shared" si="1"/>
        <v>151627</v>
      </c>
      <c r="P46" s="1272"/>
    </row>
    <row r="47" spans="1:16" ht="14" hidden="1">
      <c r="A47" s="1231"/>
      <c r="B47" s="1244">
        <v>45791</v>
      </c>
      <c r="C47" s="1248"/>
      <c r="D47" s="1248"/>
      <c r="E47" s="1248"/>
      <c r="F47" s="1618"/>
      <c r="G47" s="1618"/>
      <c r="H47" s="1618"/>
      <c r="I47" s="1619">
        <f t="shared" si="0"/>
        <v>0</v>
      </c>
      <c r="J47" s="1249">
        <f t="shared" si="2"/>
        <v>89463</v>
      </c>
      <c r="K47" s="1249">
        <f>UFJ!I47</f>
        <v>47494</v>
      </c>
      <c r="L47" s="1249" t="str">
        <f>三井住友!I47</f>
        <v>/</v>
      </c>
      <c r="M47" s="1249">
        <f>paypay!H47</f>
        <v>14024</v>
      </c>
      <c r="N47" s="1249"/>
      <c r="O47" s="1620">
        <f t="shared" si="1"/>
        <v>150981</v>
      </c>
      <c r="P47" s="1272"/>
    </row>
    <row r="48" spans="1:16" ht="14" hidden="1">
      <c r="A48" s="1231"/>
      <c r="B48" s="1244">
        <v>45792</v>
      </c>
      <c r="C48" s="1248"/>
      <c r="D48" s="1248"/>
      <c r="E48" s="1248"/>
      <c r="F48" s="1618">
        <v>59002</v>
      </c>
      <c r="G48" s="1618"/>
      <c r="H48" s="1618"/>
      <c r="I48" s="1619">
        <f t="shared" si="0"/>
        <v>59002</v>
      </c>
      <c r="J48" s="1249">
        <f t="shared" si="2"/>
        <v>148465</v>
      </c>
      <c r="K48" s="1249">
        <f>UFJ!I48</f>
        <v>47494</v>
      </c>
      <c r="L48" s="1249" t="str">
        <f>三井住友!I48</f>
        <v>/</v>
      </c>
      <c r="M48" s="1249">
        <f>paypay!H48</f>
        <v>12424</v>
      </c>
      <c r="N48" s="1249"/>
      <c r="O48" s="1620">
        <f t="shared" si="1"/>
        <v>208383</v>
      </c>
      <c r="P48" s="1272"/>
    </row>
    <row r="49" spans="1:16" ht="14" hidden="1">
      <c r="A49" s="1231"/>
      <c r="B49" s="1244">
        <v>45793</v>
      </c>
      <c r="C49" s="1248"/>
      <c r="D49" s="1248"/>
      <c r="E49" s="1248"/>
      <c r="F49" s="1618"/>
      <c r="G49" s="1618"/>
      <c r="H49" s="1618"/>
      <c r="I49" s="1619">
        <f t="shared" si="0"/>
        <v>0</v>
      </c>
      <c r="J49" s="1249">
        <f t="shared" si="2"/>
        <v>148465</v>
      </c>
      <c r="K49" s="1249">
        <f>UFJ!I49</f>
        <v>47494</v>
      </c>
      <c r="L49" s="1249" t="str">
        <f>三井住友!I49</f>
        <v>/</v>
      </c>
      <c r="M49" s="1249">
        <f>paypay!H49</f>
        <v>8642</v>
      </c>
      <c r="N49" s="1249"/>
      <c r="O49" s="1620">
        <f t="shared" si="1"/>
        <v>204601</v>
      </c>
      <c r="P49" s="1272"/>
    </row>
    <row r="50" spans="1:16" ht="14" hidden="1">
      <c r="A50" s="1231"/>
      <c r="B50" s="1244">
        <v>45794</v>
      </c>
      <c r="C50" s="1248"/>
      <c r="D50" s="1248"/>
      <c r="E50" s="1248"/>
      <c r="F50" s="1618"/>
      <c r="G50" s="1618"/>
      <c r="H50" s="1618"/>
      <c r="I50" s="1619">
        <f t="shared" si="0"/>
        <v>0</v>
      </c>
      <c r="J50" s="1249">
        <f t="shared" si="2"/>
        <v>148465</v>
      </c>
      <c r="K50" s="1249">
        <f>UFJ!I50</f>
        <v>47494</v>
      </c>
      <c r="L50" s="1249" t="str">
        <f>三井住友!I50</f>
        <v>/</v>
      </c>
      <c r="M50" s="1249">
        <f>paypay!H50</f>
        <v>4626</v>
      </c>
      <c r="N50" s="1249"/>
      <c r="O50" s="1620">
        <f t="shared" si="1"/>
        <v>200585</v>
      </c>
      <c r="P50" s="1272"/>
    </row>
    <row r="51" spans="1:16" ht="14" hidden="1">
      <c r="A51" s="1231"/>
      <c r="B51" s="1244">
        <v>45795</v>
      </c>
      <c r="C51" s="1248"/>
      <c r="D51" s="1248"/>
      <c r="E51" s="1248"/>
      <c r="F51" s="1618">
        <v>12000</v>
      </c>
      <c r="G51" s="1618"/>
      <c r="H51" s="1618"/>
      <c r="I51" s="1619">
        <f t="shared" si="0"/>
        <v>12000</v>
      </c>
      <c r="J51" s="1249">
        <f t="shared" si="2"/>
        <v>160465</v>
      </c>
      <c r="K51" s="1249">
        <f>UFJ!I51</f>
        <v>47494</v>
      </c>
      <c r="L51" s="1249" t="str">
        <f>三井住友!I51</f>
        <v>/</v>
      </c>
      <c r="M51" s="1249">
        <f>paypay!H51</f>
        <v>3741</v>
      </c>
      <c r="N51" s="1249"/>
      <c r="O51" s="1620">
        <f t="shared" si="1"/>
        <v>211700</v>
      </c>
      <c r="P51" s="1272"/>
    </row>
    <row r="52" spans="1:16" ht="14" hidden="1">
      <c r="A52" s="1231"/>
      <c r="B52" s="1244">
        <v>45796</v>
      </c>
      <c r="C52" s="1248"/>
      <c r="D52" s="1248"/>
      <c r="E52" s="1248"/>
      <c r="F52" s="1618"/>
      <c r="G52" s="1618"/>
      <c r="H52" s="1618"/>
      <c r="I52" s="1619">
        <f t="shared" si="0"/>
        <v>0</v>
      </c>
      <c r="J52" s="1249">
        <f t="shared" si="2"/>
        <v>160465</v>
      </c>
      <c r="K52" s="1249">
        <f>UFJ!I52</f>
        <v>47494</v>
      </c>
      <c r="L52" s="1249" t="str">
        <f>三井住友!I52</f>
        <v>/</v>
      </c>
      <c r="M52" s="1249">
        <f>paypay!H52</f>
        <v>2302</v>
      </c>
      <c r="N52" s="1249"/>
      <c r="O52" s="1620">
        <f t="shared" si="1"/>
        <v>210261</v>
      </c>
      <c r="P52" s="1272"/>
    </row>
    <row r="53" spans="1:16" ht="14" hidden="1">
      <c r="A53" s="1231"/>
      <c r="B53" s="1244">
        <v>45797</v>
      </c>
      <c r="C53" s="1248"/>
      <c r="D53" s="1248"/>
      <c r="E53" s="1248"/>
      <c r="F53" s="1618"/>
      <c r="G53" s="1618"/>
      <c r="H53" s="1618"/>
      <c r="I53" s="1619">
        <f t="shared" si="0"/>
        <v>0</v>
      </c>
      <c r="J53" s="1249">
        <f t="shared" si="2"/>
        <v>160465</v>
      </c>
      <c r="K53" s="1249">
        <f>UFJ!I53</f>
        <v>47494</v>
      </c>
      <c r="L53" s="1249" t="str">
        <f>三井住友!I53</f>
        <v>/</v>
      </c>
      <c r="M53" s="1249">
        <f>paypay!H53</f>
        <v>754</v>
      </c>
      <c r="N53" s="1249"/>
      <c r="O53" s="1620">
        <f t="shared" si="1"/>
        <v>208713</v>
      </c>
      <c r="P53" s="1272"/>
    </row>
    <row r="54" spans="1:16" ht="14" hidden="1">
      <c r="A54" s="1231"/>
      <c r="B54" s="1244">
        <v>45798</v>
      </c>
      <c r="C54" s="1248"/>
      <c r="D54" s="1248"/>
      <c r="E54" s="1248"/>
      <c r="F54" s="1618"/>
      <c r="G54" s="1618"/>
      <c r="H54" s="1618"/>
      <c r="I54" s="1619">
        <f t="shared" si="0"/>
        <v>0</v>
      </c>
      <c r="J54" s="1249">
        <f t="shared" si="2"/>
        <v>160465</v>
      </c>
      <c r="K54" s="1249">
        <f>UFJ!I54</f>
        <v>47494</v>
      </c>
      <c r="L54" s="1249" t="str">
        <f>三井住友!I54</f>
        <v>/</v>
      </c>
      <c r="M54" s="1249">
        <f>paypay!H54</f>
        <v>754</v>
      </c>
      <c r="N54" s="1249"/>
      <c r="O54" s="1620">
        <f t="shared" si="1"/>
        <v>208713</v>
      </c>
      <c r="P54" s="1272"/>
    </row>
    <row r="55" spans="1:16" ht="14" hidden="1">
      <c r="A55" s="1231"/>
      <c r="B55" s="1244">
        <v>45799</v>
      </c>
      <c r="C55" s="1248"/>
      <c r="D55" s="1248"/>
      <c r="E55" s="1248"/>
      <c r="F55" s="1618"/>
      <c r="G55" s="1618"/>
      <c r="H55" s="1618"/>
      <c r="I55" s="1619">
        <f t="shared" si="0"/>
        <v>0</v>
      </c>
      <c r="J55" s="1249">
        <f t="shared" si="2"/>
        <v>160465</v>
      </c>
      <c r="K55" s="1249">
        <f>UFJ!I55</f>
        <v>47494</v>
      </c>
      <c r="L55" s="1249" t="str">
        <f>三井住友!I55</f>
        <v>/</v>
      </c>
      <c r="M55" s="1249">
        <f>paypay!H55</f>
        <v>90</v>
      </c>
      <c r="N55" s="1249"/>
      <c r="O55" s="1620">
        <f t="shared" si="1"/>
        <v>208049</v>
      </c>
      <c r="P55" s="1272"/>
    </row>
    <row r="56" spans="1:16" ht="14" hidden="1">
      <c r="A56" s="1231"/>
      <c r="B56" s="1244">
        <v>45800</v>
      </c>
      <c r="C56" s="1248">
        <v>-300110</v>
      </c>
      <c r="D56" s="1248"/>
      <c r="E56" s="1248"/>
      <c r="F56" s="1618"/>
      <c r="G56" s="1618">
        <v>251744</v>
      </c>
      <c r="H56" s="1618"/>
      <c r="I56" s="1619">
        <f t="shared" si="0"/>
        <v>-48366</v>
      </c>
      <c r="J56" s="1249">
        <f t="shared" si="2"/>
        <v>112099</v>
      </c>
      <c r="K56" s="1249">
        <f>UFJ!I56</f>
        <v>340275</v>
      </c>
      <c r="L56" s="1249" t="str">
        <f>三井住友!I56</f>
        <v>/</v>
      </c>
      <c r="M56" s="1249">
        <f>paypay!H56</f>
        <v>90</v>
      </c>
      <c r="N56" s="1249"/>
      <c r="O56" s="1620">
        <f t="shared" si="1"/>
        <v>452464</v>
      </c>
      <c r="P56" s="1272"/>
    </row>
    <row r="57" spans="1:16" ht="14" hidden="1">
      <c r="A57" s="1231"/>
      <c r="B57" s="1244">
        <v>45801</v>
      </c>
      <c r="C57" s="1248">
        <v>-2099</v>
      </c>
      <c r="D57" s="1248"/>
      <c r="E57" s="1248"/>
      <c r="F57" s="1618"/>
      <c r="G57" s="1618"/>
      <c r="H57" s="1618"/>
      <c r="I57" s="1619">
        <f t="shared" si="0"/>
        <v>-2099</v>
      </c>
      <c r="J57" s="1249">
        <f t="shared" si="2"/>
        <v>110000</v>
      </c>
      <c r="K57" s="1249">
        <f>UFJ!I57</f>
        <v>340275</v>
      </c>
      <c r="L57" s="1249" t="str">
        <f>三井住友!I57</f>
        <v>/</v>
      </c>
      <c r="M57" s="1249">
        <f>paypay!H57</f>
        <v>1239</v>
      </c>
      <c r="N57" s="1249"/>
      <c r="O57" s="1620">
        <f t="shared" si="1"/>
        <v>451514</v>
      </c>
      <c r="P57" s="1272"/>
    </row>
    <row r="58" spans="1:16" ht="14" hidden="1">
      <c r="A58" s="1231"/>
      <c r="B58" s="1244">
        <v>45802</v>
      </c>
      <c r="C58" s="1248">
        <v>-10000</v>
      </c>
      <c r="D58" s="1248"/>
      <c r="E58" s="1248"/>
      <c r="F58" s="1618"/>
      <c r="G58" s="1618"/>
      <c r="H58" s="1618"/>
      <c r="I58" s="1619">
        <f t="shared" si="0"/>
        <v>-10000</v>
      </c>
      <c r="J58" s="1249">
        <f t="shared" si="2"/>
        <v>100000</v>
      </c>
      <c r="K58" s="1249">
        <f>UFJ!I58</f>
        <v>340275</v>
      </c>
      <c r="L58" s="1249" t="str">
        <f>三井住友!I58</f>
        <v>/</v>
      </c>
      <c r="M58" s="1249">
        <f>paypay!H58</f>
        <v>7486</v>
      </c>
      <c r="N58" s="1249"/>
      <c r="O58" s="1620">
        <f t="shared" si="1"/>
        <v>447761</v>
      </c>
      <c r="P58" s="1272"/>
    </row>
    <row r="59" spans="1:16" ht="14" hidden="1">
      <c r="A59" s="1231"/>
      <c r="B59" s="1244">
        <v>45803</v>
      </c>
      <c r="C59" s="1248"/>
      <c r="D59" s="1248"/>
      <c r="E59" s="1248"/>
      <c r="F59" s="1618"/>
      <c r="G59" s="1618"/>
      <c r="H59" s="1618"/>
      <c r="I59" s="1619">
        <f t="shared" si="0"/>
        <v>0</v>
      </c>
      <c r="J59" s="1249">
        <f t="shared" si="2"/>
        <v>100000</v>
      </c>
      <c r="K59" s="1249">
        <f>UFJ!I59</f>
        <v>340275</v>
      </c>
      <c r="L59" s="1249" t="str">
        <f>三井住友!I59</f>
        <v>/</v>
      </c>
      <c r="M59" s="1249">
        <f>paypay!H59</f>
        <v>6606</v>
      </c>
      <c r="N59" s="1249"/>
      <c r="O59" s="1620">
        <f t="shared" si="1"/>
        <v>446881</v>
      </c>
      <c r="P59" s="1272"/>
    </row>
    <row r="60" spans="1:16" ht="14" hidden="1">
      <c r="A60" s="1231"/>
      <c r="B60" s="1244">
        <v>45804</v>
      </c>
      <c r="C60" s="1248"/>
      <c r="D60" s="1248"/>
      <c r="E60" s="1248"/>
      <c r="F60" s="1618"/>
      <c r="G60" s="1618"/>
      <c r="H60" s="1618"/>
      <c r="I60" s="1619">
        <f t="shared" si="0"/>
        <v>0</v>
      </c>
      <c r="J60" s="1249">
        <f t="shared" si="2"/>
        <v>100000</v>
      </c>
      <c r="K60" s="1249">
        <f>UFJ!I60</f>
        <v>53275</v>
      </c>
      <c r="L60" s="1249" t="str">
        <f>三井住友!I60</f>
        <v>/</v>
      </c>
      <c r="M60" s="1249">
        <f>paypay!H60</f>
        <v>3163</v>
      </c>
      <c r="N60" s="1249"/>
      <c r="O60" s="1620">
        <f t="shared" si="1"/>
        <v>156438</v>
      </c>
      <c r="P60" s="1272"/>
    </row>
    <row r="61" spans="1:16" ht="14" hidden="1">
      <c r="A61" s="1231"/>
      <c r="B61" s="1244">
        <v>45805</v>
      </c>
      <c r="C61" s="1248"/>
      <c r="D61" s="1248"/>
      <c r="E61" s="1248">
        <v>-9000</v>
      </c>
      <c r="F61" s="1618">
        <v>29380</v>
      </c>
      <c r="G61" s="1618"/>
      <c r="H61" s="1618"/>
      <c r="I61" s="1619">
        <f t="shared" si="0"/>
        <v>20380</v>
      </c>
      <c r="J61" s="1249">
        <f t="shared" si="2"/>
        <v>120380</v>
      </c>
      <c r="K61" s="1249">
        <f>UFJ!I61</f>
        <v>53275</v>
      </c>
      <c r="L61" s="1249" t="str">
        <f>三井住友!I61</f>
        <v>/</v>
      </c>
      <c r="M61" s="1249">
        <f>paypay!H61</f>
        <v>870</v>
      </c>
      <c r="N61" s="1249"/>
      <c r="O61" s="1620">
        <f t="shared" si="1"/>
        <v>174525</v>
      </c>
      <c r="P61" s="1272"/>
    </row>
    <row r="62" spans="1:16" ht="14" hidden="1">
      <c r="A62" s="1231"/>
      <c r="B62" s="1244">
        <v>45806</v>
      </c>
      <c r="C62" s="1248"/>
      <c r="D62" s="1248"/>
      <c r="E62" s="1248"/>
      <c r="F62" s="1618"/>
      <c r="G62" s="1618"/>
      <c r="H62" s="1618"/>
      <c r="I62" s="1619">
        <f t="shared" si="0"/>
        <v>0</v>
      </c>
      <c r="J62" s="1249">
        <f t="shared" si="2"/>
        <v>120380</v>
      </c>
      <c r="K62" s="1249">
        <f>UFJ!I62</f>
        <v>53275</v>
      </c>
      <c r="L62" s="1249" t="str">
        <f>三井住友!I62</f>
        <v>/</v>
      </c>
      <c r="M62" s="1249">
        <f>paypay!H62</f>
        <v>870</v>
      </c>
      <c r="N62" s="1249"/>
      <c r="O62" s="1620">
        <f t="shared" si="1"/>
        <v>174525</v>
      </c>
      <c r="P62" s="1272"/>
    </row>
    <row r="63" spans="1:16" ht="14" hidden="1">
      <c r="A63" s="1231"/>
      <c r="B63" s="1244">
        <v>45807</v>
      </c>
      <c r="C63" s="1248">
        <v>-10000</v>
      </c>
      <c r="D63" s="1248"/>
      <c r="E63" s="1248"/>
      <c r="F63" s="1618"/>
      <c r="G63" s="1618"/>
      <c r="H63" s="1618"/>
      <c r="I63" s="1619">
        <f t="shared" si="0"/>
        <v>-10000</v>
      </c>
      <c r="J63" s="1249">
        <f t="shared" si="2"/>
        <v>110380</v>
      </c>
      <c r="K63" s="1249">
        <f>UFJ!I63</f>
        <v>53275</v>
      </c>
      <c r="L63" s="1249" t="str">
        <f>三井住友!I63</f>
        <v>/</v>
      </c>
      <c r="M63" s="1249">
        <f>paypay!H63</f>
        <v>10427</v>
      </c>
      <c r="N63" s="1249"/>
      <c r="O63" s="1620">
        <f t="shared" si="1"/>
        <v>174082</v>
      </c>
      <c r="P63" s="1272"/>
    </row>
    <row r="64" spans="1:16" ht="14" hidden="1">
      <c r="A64" s="1231"/>
      <c r="B64" s="1259">
        <v>45808</v>
      </c>
      <c r="C64" s="1263"/>
      <c r="D64" s="1263"/>
      <c r="E64" s="1263"/>
      <c r="F64" s="1622"/>
      <c r="G64" s="1622"/>
      <c r="H64" s="1622"/>
      <c r="I64" s="1623">
        <f t="shared" si="0"/>
        <v>0</v>
      </c>
      <c r="J64" s="1264">
        <f t="shared" si="2"/>
        <v>110380</v>
      </c>
      <c r="K64" s="1264">
        <f>UFJ!I64</f>
        <v>53275</v>
      </c>
      <c r="L64" s="1264" t="str">
        <f>三井住友!I64</f>
        <v>/</v>
      </c>
      <c r="M64" s="1264">
        <f>paypay!H64</f>
        <v>2276</v>
      </c>
      <c r="N64" s="1264"/>
      <c r="O64" s="1624">
        <f t="shared" si="1"/>
        <v>165931</v>
      </c>
      <c r="P64" s="1272"/>
    </row>
    <row r="65" spans="1:16" ht="14" hidden="1">
      <c r="A65" s="1231"/>
      <c r="B65" s="1244">
        <v>45809</v>
      </c>
      <c r="C65" s="1248"/>
      <c r="D65" s="1248"/>
      <c r="E65" s="1248"/>
      <c r="F65" s="1284">
        <v>230000</v>
      </c>
      <c r="G65" s="1618"/>
      <c r="H65" s="1618"/>
      <c r="I65" s="1619">
        <f t="shared" si="0"/>
        <v>230000</v>
      </c>
      <c r="J65" s="1249">
        <f t="shared" si="2"/>
        <v>340380</v>
      </c>
      <c r="K65" s="1249">
        <f>UFJ!I65</f>
        <v>53275</v>
      </c>
      <c r="L65" s="1249" t="str">
        <f>三井住友!I65</f>
        <v>/</v>
      </c>
      <c r="M65" s="1249">
        <f>paypay!H65</f>
        <v>2276</v>
      </c>
      <c r="N65" s="1249"/>
      <c r="O65" s="1620">
        <f t="shared" si="1"/>
        <v>395931</v>
      </c>
      <c r="P65" s="1272"/>
    </row>
    <row r="66" spans="1:16" ht="14" hidden="1">
      <c r="A66" s="1231"/>
      <c r="B66" s="1244">
        <v>45810</v>
      </c>
      <c r="C66" s="1248"/>
      <c r="D66" s="1248"/>
      <c r="E66" s="1248"/>
      <c r="F66" s="1618"/>
      <c r="G66" s="1618"/>
      <c r="H66" s="1618"/>
      <c r="I66" s="1619">
        <f t="shared" si="0"/>
        <v>0</v>
      </c>
      <c r="J66" s="1249">
        <f t="shared" si="2"/>
        <v>340380</v>
      </c>
      <c r="K66" s="1249">
        <f>UFJ!I66</f>
        <v>53275</v>
      </c>
      <c r="L66" s="1249" t="str">
        <f>三井住友!I66</f>
        <v>/</v>
      </c>
      <c r="M66" s="1249">
        <f>paypay!H66</f>
        <v>2276</v>
      </c>
      <c r="N66" s="1249"/>
      <c r="O66" s="1620">
        <f t="shared" si="1"/>
        <v>395931</v>
      </c>
      <c r="P66" s="1272"/>
    </row>
    <row r="67" spans="1:16" ht="14" hidden="1">
      <c r="A67" s="1231"/>
      <c r="B67" s="1244">
        <v>45811</v>
      </c>
      <c r="C67" s="1248">
        <v>-200110</v>
      </c>
      <c r="D67" s="1248"/>
      <c r="E67" s="1248"/>
      <c r="F67" s="1618"/>
      <c r="G67" s="1618"/>
      <c r="H67" s="1618"/>
      <c r="I67" s="1619">
        <f t="shared" si="0"/>
        <v>-200110</v>
      </c>
      <c r="J67" s="1249">
        <f t="shared" si="2"/>
        <v>140270</v>
      </c>
      <c r="K67" s="1249">
        <f>UFJ!I67</f>
        <v>253275</v>
      </c>
      <c r="L67" s="1249" t="str">
        <f>三井住友!I67</f>
        <v>/</v>
      </c>
      <c r="M67" s="1249">
        <f>paypay!H67</f>
        <v>2276</v>
      </c>
      <c r="N67" s="1249"/>
      <c r="O67" s="1620">
        <f t="shared" si="1"/>
        <v>395821</v>
      </c>
      <c r="P67" s="1272"/>
    </row>
    <row r="68" spans="1:16" ht="14" hidden="1">
      <c r="A68" s="1231"/>
      <c r="B68" s="1244">
        <v>45812</v>
      </c>
      <c r="C68" s="1248"/>
      <c r="D68" s="1248"/>
      <c r="E68" s="1248"/>
      <c r="F68" s="1618"/>
      <c r="G68" s="1618"/>
      <c r="H68" s="1618"/>
      <c r="I68" s="1619">
        <f t="shared" si="0"/>
        <v>0</v>
      </c>
      <c r="J68" s="1249">
        <f t="shared" si="2"/>
        <v>140270</v>
      </c>
      <c r="K68" s="1249">
        <f>UFJ!I68</f>
        <v>253275</v>
      </c>
      <c r="L68" s="1249" t="str">
        <f>三井住友!I68</f>
        <v>/</v>
      </c>
      <c r="M68" s="1249">
        <f>paypay!H68</f>
        <v>1972</v>
      </c>
      <c r="N68" s="1249"/>
      <c r="O68" s="1620">
        <f t="shared" si="1"/>
        <v>395517</v>
      </c>
      <c r="P68" s="1272"/>
    </row>
    <row r="69" spans="1:16" ht="14" hidden="1">
      <c r="A69" s="1231"/>
      <c r="B69" s="1244">
        <v>45813</v>
      </c>
      <c r="C69" s="1248"/>
      <c r="D69" s="1248">
        <v>-11400</v>
      </c>
      <c r="E69" s="1248"/>
      <c r="F69" s="1618"/>
      <c r="G69" s="1618"/>
      <c r="H69" s="1618"/>
      <c r="I69" s="1619">
        <f t="shared" si="0"/>
        <v>-11400</v>
      </c>
      <c r="J69" s="1249">
        <f t="shared" si="2"/>
        <v>128870</v>
      </c>
      <c r="K69" s="1249">
        <f>UFJ!I69</f>
        <v>253275</v>
      </c>
      <c r="L69" s="1249" t="str">
        <f>三井住友!I69</f>
        <v>/</v>
      </c>
      <c r="M69" s="1249">
        <f>paypay!H69</f>
        <v>1142</v>
      </c>
      <c r="N69" s="1249"/>
      <c r="O69" s="1620">
        <f t="shared" si="1"/>
        <v>383287</v>
      </c>
      <c r="P69" s="1272"/>
    </row>
    <row r="70" spans="1:16" ht="14" hidden="1">
      <c r="A70" s="1231"/>
      <c r="B70" s="1244">
        <v>45814</v>
      </c>
      <c r="C70" s="1248"/>
      <c r="D70" s="1248"/>
      <c r="E70" s="1248"/>
      <c r="F70" s="1618"/>
      <c r="G70" s="1618"/>
      <c r="H70" s="1618"/>
      <c r="I70" s="1619">
        <f t="shared" si="0"/>
        <v>0</v>
      </c>
      <c r="J70" s="1249">
        <f t="shared" si="2"/>
        <v>128870</v>
      </c>
      <c r="K70" s="1249">
        <f>UFJ!I70</f>
        <v>253275</v>
      </c>
      <c r="L70" s="1249" t="str">
        <f>三井住友!I70</f>
        <v>/</v>
      </c>
      <c r="M70" s="1249">
        <f>paypay!H70</f>
        <v>1142</v>
      </c>
      <c r="N70" s="1249"/>
      <c r="O70" s="1620">
        <f t="shared" si="1"/>
        <v>383287</v>
      </c>
      <c r="P70" s="1272"/>
    </row>
    <row r="71" spans="1:16" ht="14" hidden="1">
      <c r="A71" s="1231"/>
      <c r="B71" s="1244">
        <v>45815</v>
      </c>
      <c r="C71" s="1248"/>
      <c r="D71" s="1248"/>
      <c r="E71" s="1248"/>
      <c r="F71" s="1618"/>
      <c r="G71" s="1618"/>
      <c r="H71" s="1618"/>
      <c r="I71" s="1619">
        <f t="shared" si="0"/>
        <v>0</v>
      </c>
      <c r="J71" s="1249">
        <f t="shared" si="2"/>
        <v>128870</v>
      </c>
      <c r="K71" s="1249">
        <f>UFJ!I71</f>
        <v>253275</v>
      </c>
      <c r="L71" s="1249" t="str">
        <f>三井住友!I71</f>
        <v>/</v>
      </c>
      <c r="M71" s="1249">
        <f>paypay!H71</f>
        <v>20674</v>
      </c>
      <c r="N71" s="1249"/>
      <c r="O71" s="1620">
        <f t="shared" si="1"/>
        <v>402819</v>
      </c>
      <c r="P71" s="1272"/>
    </row>
    <row r="72" spans="1:16" ht="14" hidden="1">
      <c r="A72" s="1231"/>
      <c r="B72" s="1244">
        <v>45816</v>
      </c>
      <c r="C72" s="1248"/>
      <c r="D72" s="1248"/>
      <c r="E72" s="1248"/>
      <c r="F72" s="1618"/>
      <c r="G72" s="1618"/>
      <c r="H72" s="1618"/>
      <c r="I72" s="1619">
        <f t="shared" si="0"/>
        <v>0</v>
      </c>
      <c r="J72" s="1249">
        <f t="shared" si="2"/>
        <v>128870</v>
      </c>
      <c r="K72" s="1249">
        <f>UFJ!I72</f>
        <v>253275</v>
      </c>
      <c r="L72" s="1249" t="str">
        <f>三井住友!I72</f>
        <v>/</v>
      </c>
      <c r="M72" s="1249">
        <f>paypay!H72</f>
        <v>11858</v>
      </c>
      <c r="N72" s="1249"/>
      <c r="O72" s="1620">
        <f t="shared" si="1"/>
        <v>394003</v>
      </c>
      <c r="P72" s="1272"/>
    </row>
    <row r="73" spans="1:16" ht="14" hidden="1">
      <c r="A73" s="1231"/>
      <c r="B73" s="1244">
        <v>45817</v>
      </c>
      <c r="C73" s="1248"/>
      <c r="D73" s="1248"/>
      <c r="E73" s="1248"/>
      <c r="F73" s="1618"/>
      <c r="G73" s="1618"/>
      <c r="H73" s="1618"/>
      <c r="I73" s="1619">
        <f t="shared" si="0"/>
        <v>0</v>
      </c>
      <c r="J73" s="1249">
        <f t="shared" si="2"/>
        <v>128870</v>
      </c>
      <c r="K73" s="1249">
        <f>UFJ!I73</f>
        <v>253275</v>
      </c>
      <c r="L73" s="1249" t="str">
        <f>三井住友!I73</f>
        <v>/</v>
      </c>
      <c r="M73" s="1249">
        <f>paypay!H73</f>
        <v>11081</v>
      </c>
      <c r="N73" s="1249"/>
      <c r="O73" s="1620">
        <f t="shared" si="1"/>
        <v>393226</v>
      </c>
      <c r="P73" s="1272"/>
    </row>
    <row r="74" spans="1:16" ht="14" hidden="1">
      <c r="A74" s="1231"/>
      <c r="B74" s="1244">
        <v>45818</v>
      </c>
      <c r="C74" s="1248"/>
      <c r="D74" s="1248"/>
      <c r="E74" s="1248"/>
      <c r="F74" s="1618"/>
      <c r="G74" s="1618"/>
      <c r="H74" s="1618"/>
      <c r="I74" s="1619">
        <f t="shared" si="0"/>
        <v>0</v>
      </c>
      <c r="J74" s="1249">
        <f t="shared" si="2"/>
        <v>128870</v>
      </c>
      <c r="K74" s="1249">
        <f>UFJ!I74</f>
        <v>253275</v>
      </c>
      <c r="L74" s="1249" t="str">
        <f>三井住友!I74</f>
        <v>/</v>
      </c>
      <c r="M74" s="1249">
        <f>paypay!H74</f>
        <v>9823</v>
      </c>
      <c r="N74" s="1249"/>
      <c r="O74" s="1620">
        <f t="shared" si="1"/>
        <v>391968</v>
      </c>
      <c r="P74" s="1272"/>
    </row>
    <row r="75" spans="1:16" ht="14" hidden="1">
      <c r="A75" s="1231"/>
      <c r="B75" s="1244">
        <v>45819</v>
      </c>
      <c r="C75" s="1248"/>
      <c r="D75" s="1248"/>
      <c r="E75" s="1248"/>
      <c r="F75" s="1618"/>
      <c r="G75" s="1618"/>
      <c r="H75" s="1618"/>
      <c r="I75" s="1619">
        <f t="shared" si="0"/>
        <v>0</v>
      </c>
      <c r="J75" s="1249">
        <f t="shared" si="2"/>
        <v>128870</v>
      </c>
      <c r="K75" s="1249">
        <f>UFJ!I75</f>
        <v>253275</v>
      </c>
      <c r="L75" s="1249" t="str">
        <f>三井住友!I75</f>
        <v>/</v>
      </c>
      <c r="M75" s="1249">
        <f>paypay!H75</f>
        <v>8593</v>
      </c>
      <c r="N75" s="1249"/>
      <c r="O75" s="1620">
        <f t="shared" si="1"/>
        <v>390738</v>
      </c>
      <c r="P75" s="1272"/>
    </row>
    <row r="76" spans="1:16" ht="14" hidden="1">
      <c r="A76" s="1231"/>
      <c r="B76" s="1244">
        <v>45820</v>
      </c>
      <c r="C76" s="1248"/>
      <c r="D76" s="1248"/>
      <c r="E76" s="1248"/>
      <c r="F76" s="1618"/>
      <c r="G76" s="1618"/>
      <c r="H76" s="1618"/>
      <c r="I76" s="1619">
        <f t="shared" si="0"/>
        <v>0</v>
      </c>
      <c r="J76" s="1249">
        <f t="shared" si="2"/>
        <v>128870</v>
      </c>
      <c r="K76" s="1249">
        <f>UFJ!I76</f>
        <v>253275</v>
      </c>
      <c r="L76" s="1249" t="str">
        <f>三井住友!I76</f>
        <v>/</v>
      </c>
      <c r="M76" s="1249">
        <f>paypay!H76</f>
        <v>7589</v>
      </c>
      <c r="N76" s="1249"/>
      <c r="O76" s="1620">
        <f t="shared" si="1"/>
        <v>389734</v>
      </c>
      <c r="P76" s="1272"/>
    </row>
    <row r="77" spans="1:16" ht="14" hidden="1">
      <c r="A77" s="1231"/>
      <c r="B77" s="1244">
        <v>45821</v>
      </c>
      <c r="C77" s="1248"/>
      <c r="D77" s="1248"/>
      <c r="E77" s="1248"/>
      <c r="F77" s="1618"/>
      <c r="G77" s="1618"/>
      <c r="H77" s="1618"/>
      <c r="I77" s="1619">
        <f t="shared" si="0"/>
        <v>0</v>
      </c>
      <c r="J77" s="1249">
        <f t="shared" si="2"/>
        <v>128870</v>
      </c>
      <c r="K77" s="1249">
        <f>UFJ!I77</f>
        <v>253275</v>
      </c>
      <c r="L77" s="1249" t="str">
        <f>三井住友!I77</f>
        <v>/</v>
      </c>
      <c r="M77" s="1249">
        <f>paypay!H77</f>
        <v>7432</v>
      </c>
      <c r="N77" s="1249"/>
      <c r="O77" s="1620">
        <f t="shared" si="1"/>
        <v>389577</v>
      </c>
      <c r="P77" s="1272"/>
    </row>
    <row r="78" spans="1:16" ht="14" hidden="1">
      <c r="A78" s="1231"/>
      <c r="B78" s="1244">
        <v>45822</v>
      </c>
      <c r="C78" s="1248"/>
      <c r="D78" s="1248"/>
      <c r="E78" s="1248"/>
      <c r="F78" s="1618"/>
      <c r="G78" s="1618"/>
      <c r="H78" s="1618"/>
      <c r="I78" s="1619">
        <f t="shared" si="0"/>
        <v>0</v>
      </c>
      <c r="J78" s="1249">
        <f t="shared" si="2"/>
        <v>128870</v>
      </c>
      <c r="K78" s="1249">
        <f>UFJ!I78</f>
        <v>253275</v>
      </c>
      <c r="L78" s="1249" t="str">
        <f>三井住友!I78</f>
        <v>/</v>
      </c>
      <c r="M78" s="1249">
        <f>paypay!H78</f>
        <v>7432</v>
      </c>
      <c r="N78" s="1249"/>
      <c r="O78" s="1620">
        <f t="shared" si="1"/>
        <v>389577</v>
      </c>
      <c r="P78" s="1272"/>
    </row>
    <row r="79" spans="1:16" ht="14" hidden="1">
      <c r="A79" s="1231"/>
      <c r="B79" s="1244">
        <v>45823</v>
      </c>
      <c r="C79" s="1248"/>
      <c r="D79" s="1248"/>
      <c r="E79" s="1248"/>
      <c r="F79" s="1618"/>
      <c r="G79" s="1618"/>
      <c r="H79" s="1618"/>
      <c r="I79" s="1619">
        <f t="shared" si="0"/>
        <v>0</v>
      </c>
      <c r="J79" s="1249">
        <f t="shared" si="2"/>
        <v>128870</v>
      </c>
      <c r="K79" s="1249">
        <f>UFJ!I79</f>
        <v>253275</v>
      </c>
      <c r="L79" s="1249" t="str">
        <f>三井住友!I79</f>
        <v>/</v>
      </c>
      <c r="M79" s="1249">
        <f>paypay!H79</f>
        <v>4985</v>
      </c>
      <c r="N79" s="1249"/>
      <c r="O79" s="1620">
        <f t="shared" si="1"/>
        <v>387130</v>
      </c>
      <c r="P79" s="1272"/>
    </row>
    <row r="80" spans="1:16" ht="14" hidden="1">
      <c r="A80" s="1231"/>
      <c r="B80" s="1244">
        <v>45824</v>
      </c>
      <c r="C80" s="1248"/>
      <c r="D80" s="1248"/>
      <c r="E80" s="1248"/>
      <c r="F80" s="1618"/>
      <c r="G80" s="1618"/>
      <c r="H80" s="1618"/>
      <c r="I80" s="1619">
        <f t="shared" si="0"/>
        <v>0</v>
      </c>
      <c r="J80" s="1249">
        <f t="shared" si="2"/>
        <v>128870</v>
      </c>
      <c r="K80" s="1249">
        <f>UFJ!I80</f>
        <v>253275</v>
      </c>
      <c r="L80" s="1249" t="str">
        <f>三井住友!I80</f>
        <v>/</v>
      </c>
      <c r="M80" s="1249">
        <f>paypay!H80</f>
        <v>3946</v>
      </c>
      <c r="N80" s="1249"/>
      <c r="O80" s="1620">
        <f t="shared" si="1"/>
        <v>386091</v>
      </c>
      <c r="P80" s="1272"/>
    </row>
    <row r="81" spans="1:16" ht="14" hidden="1">
      <c r="A81" s="1231"/>
      <c r="B81" s="1244">
        <v>45825</v>
      </c>
      <c r="C81" s="1248"/>
      <c r="D81" s="1248"/>
      <c r="E81" s="1248"/>
      <c r="F81" s="1618"/>
      <c r="G81" s="1618"/>
      <c r="H81" s="1618"/>
      <c r="I81" s="1619">
        <f t="shared" si="0"/>
        <v>0</v>
      </c>
      <c r="J81" s="1249">
        <f t="shared" si="2"/>
        <v>128870</v>
      </c>
      <c r="K81" s="1249">
        <f>UFJ!I81</f>
        <v>251275</v>
      </c>
      <c r="L81" s="1249" t="str">
        <f>三井住友!I81</f>
        <v>/</v>
      </c>
      <c r="M81" s="1249">
        <f>paypay!H81</f>
        <v>3902</v>
      </c>
      <c r="N81" s="1249"/>
      <c r="O81" s="1620">
        <f t="shared" si="1"/>
        <v>384047</v>
      </c>
      <c r="P81" s="1272"/>
    </row>
    <row r="82" spans="1:16" ht="14" hidden="1">
      <c r="A82" s="1231"/>
      <c r="B82" s="1244">
        <v>45826</v>
      </c>
      <c r="C82" s="1248"/>
      <c r="D82" s="1248"/>
      <c r="E82" s="1248"/>
      <c r="F82" s="1618"/>
      <c r="G82" s="1618"/>
      <c r="H82" s="1618"/>
      <c r="I82" s="1619">
        <f t="shared" si="0"/>
        <v>0</v>
      </c>
      <c r="J82" s="1249">
        <f t="shared" si="2"/>
        <v>128870</v>
      </c>
      <c r="K82" s="1249">
        <f>UFJ!I82</f>
        <v>251275</v>
      </c>
      <c r="L82" s="1249" t="str">
        <f>三井住友!I82</f>
        <v>/</v>
      </c>
      <c r="M82" s="1249">
        <f>paypay!H82</f>
        <v>3589</v>
      </c>
      <c r="N82" s="1249"/>
      <c r="O82" s="1620">
        <f t="shared" si="1"/>
        <v>383734</v>
      </c>
      <c r="P82" s="1272"/>
    </row>
    <row r="83" spans="1:16" ht="14" hidden="1">
      <c r="A83" s="1231"/>
      <c r="B83" s="1244">
        <v>45827</v>
      </c>
      <c r="C83" s="1248"/>
      <c r="D83" s="1248"/>
      <c r="E83" s="1248"/>
      <c r="F83" s="1618"/>
      <c r="G83" s="1618"/>
      <c r="H83" s="1618"/>
      <c r="I83" s="1619">
        <f t="shared" si="0"/>
        <v>0</v>
      </c>
      <c r="J83" s="1249">
        <f t="shared" si="2"/>
        <v>128870</v>
      </c>
      <c r="K83" s="1249">
        <f>UFJ!I83</f>
        <v>251275</v>
      </c>
      <c r="L83" s="1249" t="str">
        <f>三井住友!I83</f>
        <v>/</v>
      </c>
      <c r="M83" s="1249">
        <f>paypay!H83</f>
        <v>3429</v>
      </c>
      <c r="N83" s="1249"/>
      <c r="O83" s="1620">
        <f t="shared" si="1"/>
        <v>383574</v>
      </c>
      <c r="P83" s="1272"/>
    </row>
    <row r="84" spans="1:16" ht="14" hidden="1">
      <c r="A84" s="1231"/>
      <c r="B84" s="1244">
        <v>45828</v>
      </c>
      <c r="C84" s="1248">
        <v>-10000</v>
      </c>
      <c r="D84" s="1248"/>
      <c r="E84" s="1248"/>
      <c r="F84" s="1618"/>
      <c r="G84" s="1618"/>
      <c r="H84" s="1618"/>
      <c r="I84" s="1619">
        <f t="shared" si="0"/>
        <v>-10000</v>
      </c>
      <c r="J84" s="1249">
        <f t="shared" si="2"/>
        <v>118870</v>
      </c>
      <c r="K84" s="1249">
        <f>UFJ!I84</f>
        <v>251275</v>
      </c>
      <c r="L84" s="1249" t="str">
        <f>三井住友!I84</f>
        <v>/</v>
      </c>
      <c r="M84" s="1249">
        <f>paypay!H84</f>
        <v>12569</v>
      </c>
      <c r="N84" s="1249"/>
      <c r="O84" s="1620">
        <f t="shared" si="1"/>
        <v>382714</v>
      </c>
      <c r="P84" s="1272"/>
    </row>
    <row r="85" spans="1:16" ht="14" hidden="1">
      <c r="A85" s="1231"/>
      <c r="B85" s="1244">
        <v>45829</v>
      </c>
      <c r="C85" s="1248"/>
      <c r="D85" s="1248"/>
      <c r="E85" s="1248"/>
      <c r="F85" s="1618"/>
      <c r="G85" s="1618"/>
      <c r="H85" s="1618"/>
      <c r="I85" s="1619">
        <f t="shared" si="0"/>
        <v>0</v>
      </c>
      <c r="J85" s="1249">
        <f t="shared" si="2"/>
        <v>118870</v>
      </c>
      <c r="K85" s="1249">
        <f>UFJ!I85</f>
        <v>242838</v>
      </c>
      <c r="L85" s="1249" t="str">
        <f>三井住友!I85</f>
        <v>/</v>
      </c>
      <c r="M85" s="1249">
        <f>paypay!H85</f>
        <v>12778</v>
      </c>
      <c r="N85" s="1249"/>
      <c r="O85" s="1620">
        <f t="shared" si="1"/>
        <v>374486</v>
      </c>
      <c r="P85" s="1272"/>
    </row>
    <row r="86" spans="1:16" ht="14" hidden="1">
      <c r="A86" s="1231"/>
      <c r="B86" s="1244">
        <v>45830</v>
      </c>
      <c r="C86" s="1248"/>
      <c r="D86" s="1248"/>
      <c r="E86" s="1248"/>
      <c r="F86" s="1618"/>
      <c r="G86" s="1618"/>
      <c r="H86" s="1618"/>
      <c r="I86" s="1619">
        <f t="shared" si="0"/>
        <v>0</v>
      </c>
      <c r="J86" s="1249">
        <f t="shared" si="2"/>
        <v>118870</v>
      </c>
      <c r="K86" s="1249">
        <f>UFJ!I86</f>
        <v>242838</v>
      </c>
      <c r="L86" s="1249" t="str">
        <f>三井住友!I86</f>
        <v>/</v>
      </c>
      <c r="M86" s="1249">
        <f>paypay!H86</f>
        <v>12128</v>
      </c>
      <c r="N86" s="1249"/>
      <c r="O86" s="1620">
        <f t="shared" si="1"/>
        <v>373836</v>
      </c>
      <c r="P86" s="1272"/>
    </row>
    <row r="87" spans="1:16" ht="14" hidden="1">
      <c r="A87" s="1231"/>
      <c r="B87" s="1244">
        <v>45831</v>
      </c>
      <c r="C87" s="1248"/>
      <c r="D87" s="1248"/>
      <c r="E87" s="1248"/>
      <c r="F87" s="1618"/>
      <c r="G87" s="1618"/>
      <c r="H87" s="1618"/>
      <c r="I87" s="1619">
        <f t="shared" si="0"/>
        <v>0</v>
      </c>
      <c r="J87" s="1249">
        <f t="shared" si="2"/>
        <v>118870</v>
      </c>
      <c r="K87" s="1249">
        <f>UFJ!I87</f>
        <v>242838</v>
      </c>
      <c r="L87" s="1249" t="str">
        <f>三井住友!I87</f>
        <v>/</v>
      </c>
      <c r="M87" s="1249">
        <f>paypay!H87</f>
        <v>11974</v>
      </c>
      <c r="N87" s="1249"/>
      <c r="O87" s="1620">
        <f t="shared" si="1"/>
        <v>373682</v>
      </c>
      <c r="P87" s="1272"/>
    </row>
    <row r="88" spans="1:16" ht="14" hidden="1">
      <c r="A88" s="1231"/>
      <c r="B88" s="1244">
        <v>45832</v>
      </c>
      <c r="C88" s="1248"/>
      <c r="D88" s="1248"/>
      <c r="E88" s="1248"/>
      <c r="F88" s="1618"/>
      <c r="G88" s="1618"/>
      <c r="H88" s="1618"/>
      <c r="I88" s="1619">
        <f t="shared" si="0"/>
        <v>0</v>
      </c>
      <c r="J88" s="1249">
        <f t="shared" si="2"/>
        <v>118870</v>
      </c>
      <c r="K88" s="1249">
        <f>UFJ!I88</f>
        <v>242838</v>
      </c>
      <c r="L88" s="1249" t="str">
        <f>三井住友!I88</f>
        <v>/</v>
      </c>
      <c r="M88" s="1249">
        <f>paypay!H88</f>
        <v>11656</v>
      </c>
      <c r="N88" s="1249"/>
      <c r="O88" s="1620">
        <f t="shared" si="1"/>
        <v>373364</v>
      </c>
      <c r="P88" s="1272"/>
    </row>
    <row r="89" spans="1:16" ht="14" hidden="1">
      <c r="A89" s="1231"/>
      <c r="B89" s="1244">
        <v>45833</v>
      </c>
      <c r="C89" s="1248"/>
      <c r="D89" s="1248"/>
      <c r="E89" s="1248"/>
      <c r="F89" s="1618"/>
      <c r="G89" s="1618"/>
      <c r="H89" s="1618"/>
      <c r="I89" s="1619">
        <f t="shared" si="0"/>
        <v>0</v>
      </c>
      <c r="J89" s="1249">
        <f t="shared" si="2"/>
        <v>118870</v>
      </c>
      <c r="K89" s="1249">
        <f>UFJ!I89</f>
        <v>242838</v>
      </c>
      <c r="L89" s="1249" t="str">
        <f>三井住友!I89</f>
        <v>/</v>
      </c>
      <c r="M89" s="1249">
        <f>paypay!H89</f>
        <v>9855</v>
      </c>
      <c r="N89" s="1249"/>
      <c r="O89" s="1620">
        <f t="shared" si="1"/>
        <v>371563</v>
      </c>
      <c r="P89" s="1272"/>
    </row>
    <row r="90" spans="1:16" ht="14" hidden="1">
      <c r="A90" s="1231"/>
      <c r="B90" s="1244">
        <v>45834</v>
      </c>
      <c r="C90" s="1248"/>
      <c r="D90" s="1248"/>
      <c r="E90" s="1248"/>
      <c r="F90" s="1618"/>
      <c r="G90" s="1618"/>
      <c r="H90" s="1618"/>
      <c r="I90" s="1619">
        <f t="shared" si="0"/>
        <v>0</v>
      </c>
      <c r="J90" s="1249">
        <f t="shared" si="2"/>
        <v>118870</v>
      </c>
      <c r="K90" s="1249">
        <f>UFJ!I90</f>
        <v>242838</v>
      </c>
      <c r="L90" s="1249" t="str">
        <f>三井住友!I90</f>
        <v>/</v>
      </c>
      <c r="M90" s="1249">
        <f>paypay!H90</f>
        <v>7695</v>
      </c>
      <c r="N90" s="1249"/>
      <c r="O90" s="1620">
        <f t="shared" si="1"/>
        <v>369403</v>
      </c>
      <c r="P90" s="1272"/>
    </row>
    <row r="91" spans="1:16" ht="14" hidden="1">
      <c r="A91" s="1231"/>
      <c r="B91" s="1244">
        <v>45835</v>
      </c>
      <c r="C91" s="1248"/>
      <c r="D91" s="1621">
        <v>-111762</v>
      </c>
      <c r="E91" s="1248"/>
      <c r="F91" s="1618"/>
      <c r="G91" s="1618"/>
      <c r="H91" s="1618"/>
      <c r="I91" s="1619">
        <f t="shared" si="0"/>
        <v>-111762</v>
      </c>
      <c r="J91" s="1249">
        <f t="shared" si="2"/>
        <v>7108</v>
      </c>
      <c r="K91" s="1249">
        <f>UFJ!I91</f>
        <v>12838</v>
      </c>
      <c r="L91" s="1249" t="str">
        <f>三井住友!I91</f>
        <v>/</v>
      </c>
      <c r="M91" s="1249">
        <f>paypay!H91</f>
        <v>7551</v>
      </c>
      <c r="N91" s="1249"/>
      <c r="O91" s="1620">
        <f t="shared" si="1"/>
        <v>27497</v>
      </c>
      <c r="P91" s="1272"/>
    </row>
    <row r="92" spans="1:16" ht="14" hidden="1">
      <c r="A92" s="1231"/>
      <c r="B92" s="1244">
        <v>45836</v>
      </c>
      <c r="C92" s="1248"/>
      <c r="D92" s="1248"/>
      <c r="E92" s="1248"/>
      <c r="F92" s="1618"/>
      <c r="G92" s="1618"/>
      <c r="H92" s="1618"/>
      <c r="I92" s="1619">
        <f t="shared" si="0"/>
        <v>0</v>
      </c>
      <c r="J92" s="1249">
        <f t="shared" si="2"/>
        <v>7108</v>
      </c>
      <c r="K92" s="1249">
        <f>UFJ!I92</f>
        <v>12838</v>
      </c>
      <c r="L92" s="1249" t="str">
        <f>三井住友!I92</f>
        <v>/</v>
      </c>
      <c r="M92" s="1249">
        <f>paypay!H92</f>
        <v>7551</v>
      </c>
      <c r="N92" s="1249"/>
      <c r="O92" s="1620">
        <f t="shared" si="1"/>
        <v>27497</v>
      </c>
      <c r="P92" s="1272"/>
    </row>
    <row r="93" spans="1:16" ht="14" hidden="1">
      <c r="A93" s="1231"/>
      <c r="B93" s="1244">
        <v>45837</v>
      </c>
      <c r="C93" s="1248"/>
      <c r="D93" s="1248"/>
      <c r="E93" s="1248"/>
      <c r="F93" s="1618"/>
      <c r="G93" s="1618"/>
      <c r="H93" s="1618"/>
      <c r="I93" s="1619">
        <f t="shared" si="0"/>
        <v>0</v>
      </c>
      <c r="J93" s="1249">
        <f t="shared" si="2"/>
        <v>7108</v>
      </c>
      <c r="K93" s="1249">
        <f>UFJ!I93</f>
        <v>12838</v>
      </c>
      <c r="L93" s="1249" t="str">
        <f>三井住友!I93</f>
        <v>/</v>
      </c>
      <c r="M93" s="1249">
        <f>paypay!H93</f>
        <v>7551</v>
      </c>
      <c r="N93" s="1249"/>
      <c r="O93" s="1620">
        <f t="shared" si="1"/>
        <v>27497</v>
      </c>
      <c r="P93" s="1272"/>
    </row>
    <row r="94" spans="1:16" ht="14" hidden="1">
      <c r="A94" s="1231"/>
      <c r="B94" s="1259">
        <v>45838</v>
      </c>
      <c r="C94" s="1263"/>
      <c r="D94" s="1263"/>
      <c r="E94" s="1263"/>
      <c r="F94" s="1622">
        <v>28513</v>
      </c>
      <c r="G94" s="1622"/>
      <c r="H94" s="1622"/>
      <c r="I94" s="1623">
        <f t="shared" si="0"/>
        <v>28513</v>
      </c>
      <c r="J94" s="1264">
        <f t="shared" si="2"/>
        <v>35621</v>
      </c>
      <c r="K94" s="1264">
        <f>UFJ!I94</f>
        <v>12838</v>
      </c>
      <c r="L94" s="1249" t="str">
        <f>三井住友!I94</f>
        <v>/</v>
      </c>
      <c r="M94" s="1264">
        <f>paypay!H94</f>
        <v>7391</v>
      </c>
      <c r="N94" s="1264"/>
      <c r="O94" s="1624">
        <f t="shared" si="1"/>
        <v>55850</v>
      </c>
      <c r="P94" s="1272"/>
    </row>
    <row r="95" spans="1:16" ht="14" hidden="1">
      <c r="A95" s="1231"/>
      <c r="B95" s="1244">
        <v>45839</v>
      </c>
      <c r="C95" s="1248"/>
      <c r="D95" s="1248">
        <v>-23289</v>
      </c>
      <c r="E95" s="1248"/>
      <c r="F95" s="1618"/>
      <c r="G95" s="1618"/>
      <c r="H95" s="1618"/>
      <c r="I95" s="1619">
        <f t="shared" si="0"/>
        <v>-23289</v>
      </c>
      <c r="J95" s="1249">
        <f t="shared" si="2"/>
        <v>12332</v>
      </c>
      <c r="K95" s="1249">
        <f>UFJ!I95</f>
        <v>12838</v>
      </c>
      <c r="L95" s="1625">
        <f>三井住友!I95</f>
        <v>0</v>
      </c>
      <c r="M95" s="1249">
        <f>paypay!H95</f>
        <v>6269</v>
      </c>
      <c r="N95" s="1249"/>
      <c r="O95" s="1620">
        <f t="shared" si="1"/>
        <v>31439</v>
      </c>
      <c r="P95" s="1272"/>
    </row>
    <row r="96" spans="1:16" ht="14" hidden="1">
      <c r="A96" s="1231"/>
      <c r="B96" s="1244">
        <v>45840</v>
      </c>
      <c r="C96" s="1248"/>
      <c r="D96" s="1248"/>
      <c r="E96" s="1248"/>
      <c r="F96" s="1618"/>
      <c r="G96" s="1618"/>
      <c r="H96" s="1618"/>
      <c r="I96" s="1619">
        <f t="shared" si="0"/>
        <v>0</v>
      </c>
      <c r="J96" s="1249">
        <f t="shared" si="2"/>
        <v>12332</v>
      </c>
      <c r="K96" s="1249">
        <f>UFJ!I96</f>
        <v>12838</v>
      </c>
      <c r="L96" s="1249">
        <f>三井住友!I96</f>
        <v>0</v>
      </c>
      <c r="M96" s="1249">
        <f>paypay!H96</f>
        <v>3109</v>
      </c>
      <c r="N96" s="1249"/>
      <c r="O96" s="1620">
        <f t="shared" si="1"/>
        <v>28279</v>
      </c>
      <c r="P96" s="1272"/>
    </row>
    <row r="97" spans="1:16" ht="14" hidden="1">
      <c r="A97" s="1231"/>
      <c r="B97" s="1244">
        <v>45841</v>
      </c>
      <c r="C97" s="1248"/>
      <c r="D97" s="1248"/>
      <c r="E97" s="1248"/>
      <c r="F97" s="1618"/>
      <c r="G97" s="1618"/>
      <c r="H97" s="1618"/>
      <c r="I97" s="1619">
        <f t="shared" si="0"/>
        <v>0</v>
      </c>
      <c r="J97" s="1249">
        <f t="shared" si="2"/>
        <v>12332</v>
      </c>
      <c r="K97" s="1249">
        <f>UFJ!I97</f>
        <v>12838</v>
      </c>
      <c r="L97" s="1249">
        <f>三井住友!I97</f>
        <v>0</v>
      </c>
      <c r="M97" s="1249">
        <f>paypay!H97</f>
        <v>2949</v>
      </c>
      <c r="N97" s="1249"/>
      <c r="O97" s="1620">
        <f t="shared" si="1"/>
        <v>28119</v>
      </c>
      <c r="P97" s="1272"/>
    </row>
    <row r="98" spans="1:16" ht="14" hidden="1">
      <c r="A98" s="1231"/>
      <c r="B98" s="1244">
        <v>45842</v>
      </c>
      <c r="C98" s="1248"/>
      <c r="D98" s="1248"/>
      <c r="E98" s="1248"/>
      <c r="F98" s="1618"/>
      <c r="G98" s="1618"/>
      <c r="H98" s="1618"/>
      <c r="I98" s="1619">
        <f t="shared" si="0"/>
        <v>0</v>
      </c>
      <c r="J98" s="1249">
        <f t="shared" si="2"/>
        <v>12332</v>
      </c>
      <c r="K98" s="1249">
        <f>UFJ!I98</f>
        <v>12838</v>
      </c>
      <c r="L98" s="1249">
        <f>三井住友!I98</f>
        <v>0</v>
      </c>
      <c r="M98" s="1249">
        <f>paypay!H98</f>
        <v>2795</v>
      </c>
      <c r="N98" s="1249"/>
      <c r="O98" s="1620">
        <f t="shared" si="1"/>
        <v>27965</v>
      </c>
      <c r="P98" s="1272"/>
    </row>
    <row r="99" spans="1:16" ht="14" hidden="1">
      <c r="A99" s="1231"/>
      <c r="B99" s="1244">
        <v>45843</v>
      </c>
      <c r="C99" s="1248"/>
      <c r="D99" s="1248">
        <v>-11400</v>
      </c>
      <c r="E99" s="1248"/>
      <c r="F99" s="1618"/>
      <c r="G99" s="1618"/>
      <c r="H99" s="1618"/>
      <c r="I99" s="1619">
        <f t="shared" si="0"/>
        <v>-11400</v>
      </c>
      <c r="J99" s="1249">
        <f t="shared" si="2"/>
        <v>932</v>
      </c>
      <c r="K99" s="1249">
        <f>UFJ!I99</f>
        <v>424</v>
      </c>
      <c r="L99" s="1249">
        <f>三井住友!I99</f>
        <v>0</v>
      </c>
      <c r="M99" s="1249">
        <f>paypay!H99</f>
        <v>5635</v>
      </c>
      <c r="N99" s="1249"/>
      <c r="O99" s="1620">
        <f t="shared" si="1"/>
        <v>6991</v>
      </c>
      <c r="P99" s="1272"/>
    </row>
    <row r="100" spans="1:16" ht="14" hidden="1">
      <c r="A100" s="1231"/>
      <c r="B100" s="1244">
        <v>45844</v>
      </c>
      <c r="C100" s="1248"/>
      <c r="D100" s="1248"/>
      <c r="E100" s="1248"/>
      <c r="F100" s="1618"/>
      <c r="G100" s="1618"/>
      <c r="H100" s="1618"/>
      <c r="I100" s="1619">
        <f t="shared" si="0"/>
        <v>0</v>
      </c>
      <c r="J100" s="1249">
        <f t="shared" si="2"/>
        <v>932</v>
      </c>
      <c r="K100" s="1249">
        <f>UFJ!I100</f>
        <v>424</v>
      </c>
      <c r="L100" s="1249">
        <f>三井住友!I100</f>
        <v>0</v>
      </c>
      <c r="M100" s="1249">
        <f>paypay!H100</f>
        <v>4675</v>
      </c>
      <c r="N100" s="1249"/>
      <c r="O100" s="1620">
        <f t="shared" si="1"/>
        <v>6031</v>
      </c>
      <c r="P100" s="1272"/>
    </row>
    <row r="101" spans="1:16" ht="14" hidden="1">
      <c r="A101" s="1231"/>
      <c r="B101" s="1244">
        <v>45845</v>
      </c>
      <c r="C101" s="1248"/>
      <c r="D101" s="1248"/>
      <c r="E101" s="1248"/>
      <c r="F101" s="1618"/>
      <c r="G101" s="1618"/>
      <c r="H101" s="1618"/>
      <c r="I101" s="1619">
        <f t="shared" si="0"/>
        <v>0</v>
      </c>
      <c r="J101" s="1249">
        <f t="shared" si="2"/>
        <v>932</v>
      </c>
      <c r="K101" s="1249">
        <f>UFJ!I101</f>
        <v>424</v>
      </c>
      <c r="L101" s="1249">
        <f>三井住友!I101</f>
        <v>0</v>
      </c>
      <c r="M101" s="1249">
        <f>paypay!H101</f>
        <v>3338</v>
      </c>
      <c r="N101" s="1249"/>
      <c r="O101" s="1620">
        <f t="shared" si="1"/>
        <v>4694</v>
      </c>
      <c r="P101" s="1272"/>
    </row>
    <row r="102" spans="1:16" ht="14" hidden="1">
      <c r="A102" s="1231"/>
      <c r="B102" s="1244">
        <v>45846</v>
      </c>
      <c r="C102" s="1248"/>
      <c r="D102" s="1248"/>
      <c r="E102" s="1248"/>
      <c r="F102" s="1618"/>
      <c r="G102" s="1618"/>
      <c r="H102" s="1618"/>
      <c r="I102" s="1619">
        <f t="shared" si="0"/>
        <v>0</v>
      </c>
      <c r="J102" s="1249">
        <f t="shared" si="2"/>
        <v>932</v>
      </c>
      <c r="K102" s="1249">
        <f>UFJ!I102</f>
        <v>424</v>
      </c>
      <c r="L102" s="1249">
        <f>三井住友!I102</f>
        <v>0</v>
      </c>
      <c r="M102" s="1249">
        <f>paypay!H102</f>
        <v>2858</v>
      </c>
      <c r="N102" s="1249"/>
      <c r="O102" s="1620">
        <f t="shared" si="1"/>
        <v>4214</v>
      </c>
      <c r="P102" s="1272"/>
    </row>
    <row r="103" spans="1:16" ht="14" hidden="1">
      <c r="A103" s="1231"/>
      <c r="B103" s="1244">
        <v>45847</v>
      </c>
      <c r="C103" s="1248"/>
      <c r="D103" s="1248"/>
      <c r="E103" s="1248"/>
      <c r="F103" s="1618"/>
      <c r="G103" s="1618"/>
      <c r="H103" s="1618"/>
      <c r="I103" s="1619">
        <f t="shared" si="0"/>
        <v>0</v>
      </c>
      <c r="J103" s="1249">
        <f t="shared" si="2"/>
        <v>932</v>
      </c>
      <c r="K103" s="1249">
        <f>UFJ!I103</f>
        <v>424</v>
      </c>
      <c r="L103" s="1249">
        <f>三井住友!I103</f>
        <v>0</v>
      </c>
      <c r="M103" s="1249">
        <f>paypay!H103</f>
        <v>614</v>
      </c>
      <c r="N103" s="1249"/>
      <c r="O103" s="1620">
        <f t="shared" si="1"/>
        <v>1970</v>
      </c>
      <c r="P103" s="1272"/>
    </row>
    <row r="104" spans="1:16" ht="14" hidden="1">
      <c r="A104" s="1231"/>
      <c r="B104" s="1244">
        <v>45848</v>
      </c>
      <c r="C104" s="1248"/>
      <c r="D104" s="1248"/>
      <c r="E104" s="1248"/>
      <c r="F104" s="1618"/>
      <c r="G104" s="1618"/>
      <c r="H104" s="1618"/>
      <c r="I104" s="1619">
        <f t="shared" si="0"/>
        <v>0</v>
      </c>
      <c r="J104" s="1249">
        <f t="shared" si="2"/>
        <v>932</v>
      </c>
      <c r="K104" s="1249">
        <f>UFJ!I104</f>
        <v>424</v>
      </c>
      <c r="L104" s="1249">
        <f>三井住友!I104</f>
        <v>0</v>
      </c>
      <c r="M104" s="1249">
        <f>paypay!H104</f>
        <v>27625</v>
      </c>
      <c r="N104" s="1249"/>
      <c r="O104" s="1620">
        <f t="shared" si="1"/>
        <v>28981</v>
      </c>
      <c r="P104" s="1272"/>
    </row>
    <row r="105" spans="1:16" ht="14" hidden="1">
      <c r="A105" s="1231"/>
      <c r="B105" s="1244">
        <v>45849</v>
      </c>
      <c r="C105" s="1248"/>
      <c r="D105" s="1248"/>
      <c r="E105" s="1248"/>
      <c r="F105" s="1618"/>
      <c r="G105" s="1618"/>
      <c r="H105" s="1618"/>
      <c r="I105" s="1619">
        <f t="shared" si="0"/>
        <v>0</v>
      </c>
      <c r="J105" s="1249">
        <f t="shared" si="2"/>
        <v>932</v>
      </c>
      <c r="K105" s="1249">
        <f>UFJ!I105</f>
        <v>24</v>
      </c>
      <c r="L105" s="1249">
        <f>三井住友!I105</f>
        <v>0</v>
      </c>
      <c r="M105" s="1249">
        <f>paypay!H105</f>
        <v>26062</v>
      </c>
      <c r="N105" s="1249"/>
      <c r="O105" s="1620">
        <f t="shared" si="1"/>
        <v>27018</v>
      </c>
      <c r="P105" s="1272"/>
    </row>
    <row r="106" spans="1:16" ht="14" hidden="1">
      <c r="A106" s="1231"/>
      <c r="B106" s="1244">
        <v>45850</v>
      </c>
      <c r="C106" s="1248"/>
      <c r="D106" s="1248"/>
      <c r="E106" s="1248"/>
      <c r="F106" s="1618"/>
      <c r="G106" s="1618"/>
      <c r="H106" s="1618"/>
      <c r="I106" s="1619">
        <f t="shared" si="0"/>
        <v>0</v>
      </c>
      <c r="J106" s="1249">
        <f t="shared" si="2"/>
        <v>932</v>
      </c>
      <c r="K106" s="1249">
        <f>UFJ!I106</f>
        <v>24</v>
      </c>
      <c r="L106" s="1249">
        <f>三井住友!I106</f>
        <v>0</v>
      </c>
      <c r="M106" s="1249">
        <f>paypay!H106</f>
        <v>25562</v>
      </c>
      <c r="N106" s="1249"/>
      <c r="O106" s="1620">
        <f t="shared" si="1"/>
        <v>26518</v>
      </c>
      <c r="P106" s="1272"/>
    </row>
    <row r="107" spans="1:16" ht="14" hidden="1">
      <c r="A107" s="1231"/>
      <c r="B107" s="1244">
        <v>45851</v>
      </c>
      <c r="C107" s="1248"/>
      <c r="D107" s="1248"/>
      <c r="E107" s="1248"/>
      <c r="F107" s="1618"/>
      <c r="G107" s="1618"/>
      <c r="H107" s="1618"/>
      <c r="I107" s="1619">
        <f t="shared" si="0"/>
        <v>0</v>
      </c>
      <c r="J107" s="1249">
        <f t="shared" si="2"/>
        <v>932</v>
      </c>
      <c r="K107" s="1249">
        <f>UFJ!I107</f>
        <v>24</v>
      </c>
      <c r="L107" s="1249">
        <f>三井住友!I107</f>
        <v>0</v>
      </c>
      <c r="M107" s="1249">
        <f>paypay!H107</f>
        <v>18862</v>
      </c>
      <c r="N107" s="1249"/>
      <c r="O107" s="1620">
        <f t="shared" si="1"/>
        <v>19818</v>
      </c>
      <c r="P107" s="1272"/>
    </row>
    <row r="108" spans="1:16" ht="14" hidden="1">
      <c r="A108" s="1231"/>
      <c r="B108" s="1244">
        <v>45852</v>
      </c>
      <c r="C108" s="1248"/>
      <c r="D108" s="1248"/>
      <c r="E108" s="1248"/>
      <c r="F108" s="1618"/>
      <c r="G108" s="1618"/>
      <c r="H108" s="1618"/>
      <c r="I108" s="1619">
        <f t="shared" si="0"/>
        <v>0</v>
      </c>
      <c r="J108" s="1249">
        <f t="shared" si="2"/>
        <v>932</v>
      </c>
      <c r="K108" s="1249">
        <f>UFJ!I108</f>
        <v>24</v>
      </c>
      <c r="L108" s="1249">
        <f>三井住友!I108</f>
        <v>0</v>
      </c>
      <c r="M108" s="1249">
        <f>paypay!H108</f>
        <v>17710</v>
      </c>
      <c r="N108" s="1249"/>
      <c r="O108" s="1620">
        <f t="shared" si="1"/>
        <v>18666</v>
      </c>
      <c r="P108" s="1272"/>
    </row>
    <row r="109" spans="1:16" ht="14" hidden="1">
      <c r="A109" s="1231"/>
      <c r="B109" s="1244">
        <v>45853</v>
      </c>
      <c r="C109" s="1248"/>
      <c r="D109" s="1248"/>
      <c r="E109" s="1248"/>
      <c r="F109" s="1618"/>
      <c r="G109" s="1618">
        <v>427928</v>
      </c>
      <c r="H109" s="1618"/>
      <c r="I109" s="1619">
        <f t="shared" si="0"/>
        <v>427928</v>
      </c>
      <c r="J109" s="1249">
        <f t="shared" si="2"/>
        <v>428860</v>
      </c>
      <c r="K109" s="1249">
        <f>UFJ!I109</f>
        <v>24</v>
      </c>
      <c r="L109" s="1249">
        <f>三井住友!I109</f>
        <v>0</v>
      </c>
      <c r="M109" s="1249">
        <f>paypay!H109</f>
        <v>16232</v>
      </c>
      <c r="N109" s="1249"/>
      <c r="O109" s="1620">
        <f t="shared" si="1"/>
        <v>445116</v>
      </c>
      <c r="P109" s="1272"/>
    </row>
    <row r="110" spans="1:16" ht="14" hidden="1">
      <c r="A110" s="1231"/>
      <c r="B110" s="1244">
        <v>45854</v>
      </c>
      <c r="C110" s="1626">
        <v>-206110</v>
      </c>
      <c r="D110" s="1248">
        <v>-97273</v>
      </c>
      <c r="E110" s="1248"/>
      <c r="F110" s="1618"/>
      <c r="G110" s="1618"/>
      <c r="H110" s="1618"/>
      <c r="I110" s="1619">
        <f t="shared" si="0"/>
        <v>-303383</v>
      </c>
      <c r="J110" s="1249">
        <f t="shared" si="2"/>
        <v>125477</v>
      </c>
      <c r="K110" s="1249">
        <f>UFJ!I110</f>
        <v>206024</v>
      </c>
      <c r="L110" s="1249">
        <f>三井住友!I110</f>
        <v>0</v>
      </c>
      <c r="M110" s="1249">
        <f>paypay!H110</f>
        <v>15419</v>
      </c>
      <c r="N110" s="1249"/>
      <c r="O110" s="1620">
        <f t="shared" si="1"/>
        <v>346920</v>
      </c>
      <c r="P110" s="1272"/>
    </row>
    <row r="111" spans="1:16" ht="14" hidden="1">
      <c r="A111" s="1231"/>
      <c r="B111" s="1244">
        <v>45855</v>
      </c>
      <c r="C111" s="1248"/>
      <c r="D111" s="1248">
        <v>-15246</v>
      </c>
      <c r="E111" s="1248"/>
      <c r="F111" s="1618"/>
      <c r="G111" s="1618"/>
      <c r="H111" s="1618"/>
      <c r="I111" s="1619">
        <f t="shared" si="0"/>
        <v>-15246</v>
      </c>
      <c r="J111" s="1249">
        <f t="shared" si="2"/>
        <v>110231</v>
      </c>
      <c r="K111" s="1249">
        <f>UFJ!I111</f>
        <v>206024</v>
      </c>
      <c r="L111" s="1249">
        <f>三井住友!I111</f>
        <v>0</v>
      </c>
      <c r="M111" s="1249">
        <f>paypay!H111</f>
        <v>14572</v>
      </c>
      <c r="N111" s="1249"/>
      <c r="O111" s="1620">
        <f t="shared" si="1"/>
        <v>330827</v>
      </c>
      <c r="P111" s="1272"/>
    </row>
    <row r="112" spans="1:16" ht="14" hidden="1">
      <c r="A112" s="1231"/>
      <c r="B112" s="1244">
        <v>45856</v>
      </c>
      <c r="C112" s="1248"/>
      <c r="D112" s="1248"/>
      <c r="E112" s="1248"/>
      <c r="F112" s="1618"/>
      <c r="G112" s="1618"/>
      <c r="H112" s="1618"/>
      <c r="I112" s="1619">
        <f t="shared" si="0"/>
        <v>0</v>
      </c>
      <c r="J112" s="1249">
        <f t="shared" si="2"/>
        <v>110231</v>
      </c>
      <c r="K112" s="1249">
        <f>UFJ!I112</f>
        <v>206024</v>
      </c>
      <c r="L112" s="1249">
        <f>三井住友!I112</f>
        <v>0</v>
      </c>
      <c r="M112" s="1249">
        <f>paypay!H112</f>
        <v>12862</v>
      </c>
      <c r="N112" s="1249"/>
      <c r="O112" s="1620">
        <f t="shared" si="1"/>
        <v>329117</v>
      </c>
      <c r="P112" s="1272"/>
    </row>
    <row r="113" spans="1:16" ht="14" hidden="1">
      <c r="A113" s="1231"/>
      <c r="B113" s="1244">
        <v>45857</v>
      </c>
      <c r="C113" s="1248"/>
      <c r="D113" s="1248"/>
      <c r="E113" s="1248"/>
      <c r="F113" s="1618"/>
      <c r="G113" s="1618"/>
      <c r="H113" s="1618"/>
      <c r="I113" s="1619">
        <f t="shared" si="0"/>
        <v>0</v>
      </c>
      <c r="J113" s="1249">
        <f t="shared" si="2"/>
        <v>110231</v>
      </c>
      <c r="K113" s="1249">
        <f>UFJ!I113</f>
        <v>206024</v>
      </c>
      <c r="L113" s="1249">
        <f>三井住友!I113</f>
        <v>0</v>
      </c>
      <c r="M113" s="1249">
        <f>paypay!H113</f>
        <v>7087</v>
      </c>
      <c r="N113" s="1249"/>
      <c r="O113" s="1620">
        <f t="shared" si="1"/>
        <v>323342</v>
      </c>
      <c r="P113" s="1272"/>
    </row>
    <row r="114" spans="1:16" ht="14" hidden="1">
      <c r="A114" s="1231"/>
      <c r="B114" s="1244">
        <v>45858</v>
      </c>
      <c r="C114" s="1248"/>
      <c r="D114" s="1248"/>
      <c r="E114" s="1248">
        <v>-9220</v>
      </c>
      <c r="F114" s="1618"/>
      <c r="G114" s="1618"/>
      <c r="H114" s="1618"/>
      <c r="I114" s="1619">
        <f t="shared" si="0"/>
        <v>-9220</v>
      </c>
      <c r="J114" s="1249">
        <f t="shared" si="2"/>
        <v>101011</v>
      </c>
      <c r="K114" s="1249">
        <f>UFJ!I114</f>
        <v>206024</v>
      </c>
      <c r="L114" s="1249">
        <f>三井住友!I114</f>
        <v>0</v>
      </c>
      <c r="M114" s="1249">
        <f>paypay!H114</f>
        <v>9684</v>
      </c>
      <c r="N114" s="1249"/>
      <c r="O114" s="1620">
        <f t="shared" si="1"/>
        <v>316719</v>
      </c>
      <c r="P114" s="1272"/>
    </row>
    <row r="115" spans="1:16" ht="14" hidden="1">
      <c r="A115" s="1231"/>
      <c r="B115" s="1244">
        <v>45859</v>
      </c>
      <c r="C115" s="1248"/>
      <c r="D115" s="1248"/>
      <c r="E115" s="1248"/>
      <c r="F115" s="1618"/>
      <c r="G115" s="1618"/>
      <c r="H115" s="1618"/>
      <c r="I115" s="1619">
        <f t="shared" si="0"/>
        <v>0</v>
      </c>
      <c r="J115" s="1249">
        <f t="shared" si="2"/>
        <v>101011</v>
      </c>
      <c r="K115" s="1249">
        <f>UFJ!I115</f>
        <v>201924</v>
      </c>
      <c r="L115" s="1249">
        <f>三井住友!I115</f>
        <v>0</v>
      </c>
      <c r="M115" s="1249">
        <f>paypay!H115</f>
        <v>8900</v>
      </c>
      <c r="N115" s="1249"/>
      <c r="O115" s="1620">
        <f t="shared" si="1"/>
        <v>311835</v>
      </c>
      <c r="P115" s="1272"/>
    </row>
    <row r="116" spans="1:16" ht="14" hidden="1">
      <c r="A116" s="1231"/>
      <c r="B116" s="1244">
        <v>45860</v>
      </c>
      <c r="C116" s="1248"/>
      <c r="D116" s="1248"/>
      <c r="E116" s="1248"/>
      <c r="F116" s="1618"/>
      <c r="G116" s="1618"/>
      <c r="H116" s="1618"/>
      <c r="I116" s="1619">
        <f t="shared" si="0"/>
        <v>0</v>
      </c>
      <c r="J116" s="1249">
        <f t="shared" si="2"/>
        <v>101011</v>
      </c>
      <c r="K116" s="1249">
        <f>UFJ!I116</f>
        <v>201924</v>
      </c>
      <c r="L116" s="1249">
        <f>三井住友!I116</f>
        <v>0</v>
      </c>
      <c r="M116" s="1249">
        <f>paypay!H116</f>
        <v>5900</v>
      </c>
      <c r="N116" s="1249"/>
      <c r="O116" s="1620">
        <f t="shared" si="1"/>
        <v>308835</v>
      </c>
      <c r="P116" s="1272"/>
    </row>
    <row r="117" spans="1:16" ht="14" hidden="1">
      <c r="A117" s="1231"/>
      <c r="B117" s="1244">
        <v>45861</v>
      </c>
      <c r="C117" s="1248"/>
      <c r="D117" s="1248"/>
      <c r="E117" s="1248"/>
      <c r="F117" s="1618"/>
      <c r="G117" s="1618"/>
      <c r="H117" s="1618"/>
      <c r="I117" s="1619">
        <f t="shared" si="0"/>
        <v>0</v>
      </c>
      <c r="J117" s="1249">
        <f t="shared" si="2"/>
        <v>101011</v>
      </c>
      <c r="K117" s="1249">
        <f>UFJ!I117</f>
        <v>201924</v>
      </c>
      <c r="L117" s="1249">
        <f>三井住友!I117</f>
        <v>0</v>
      </c>
      <c r="M117" s="1249">
        <f>paypay!H117</f>
        <v>35960</v>
      </c>
      <c r="N117" s="1249"/>
      <c r="O117" s="1620">
        <f t="shared" si="1"/>
        <v>338895</v>
      </c>
      <c r="P117" s="1272"/>
    </row>
    <row r="118" spans="1:16" ht="14" hidden="1">
      <c r="A118" s="1231"/>
      <c r="B118" s="1244">
        <v>45862</v>
      </c>
      <c r="C118" s="1248"/>
      <c r="D118" s="1248"/>
      <c r="E118" s="1248"/>
      <c r="F118" s="1618"/>
      <c r="G118" s="1618"/>
      <c r="H118" s="1618"/>
      <c r="I118" s="1619">
        <f t="shared" si="0"/>
        <v>0</v>
      </c>
      <c r="J118" s="1249">
        <f t="shared" si="2"/>
        <v>101011</v>
      </c>
      <c r="K118" s="1249">
        <f>UFJ!I118</f>
        <v>201924</v>
      </c>
      <c r="L118" s="1249">
        <f>三井住友!I118</f>
        <v>0</v>
      </c>
      <c r="M118" s="1249">
        <f>paypay!H118</f>
        <v>32529</v>
      </c>
      <c r="N118" s="1249"/>
      <c r="O118" s="1620">
        <f t="shared" si="1"/>
        <v>335464</v>
      </c>
      <c r="P118" s="1272"/>
    </row>
    <row r="119" spans="1:16" ht="14" hidden="1">
      <c r="A119" s="1231"/>
      <c r="B119" s="1244">
        <v>45863</v>
      </c>
      <c r="C119" s="1248"/>
      <c r="D119" s="1248"/>
      <c r="E119" s="1248"/>
      <c r="F119" s="1618"/>
      <c r="G119" s="1618"/>
      <c r="H119" s="1618"/>
      <c r="I119" s="1619">
        <f t="shared" si="0"/>
        <v>0</v>
      </c>
      <c r="J119" s="1249">
        <f t="shared" si="2"/>
        <v>101011</v>
      </c>
      <c r="K119" s="1249">
        <f>UFJ!I119</f>
        <v>201924</v>
      </c>
      <c r="L119" s="1249">
        <f>三井住友!I119</f>
        <v>0</v>
      </c>
      <c r="M119" s="1249">
        <f>paypay!H119</f>
        <v>30266</v>
      </c>
      <c r="N119" s="1249"/>
      <c r="O119" s="1620">
        <f t="shared" si="1"/>
        <v>333201</v>
      </c>
      <c r="P119" s="1272"/>
    </row>
    <row r="120" spans="1:16" ht="14" hidden="1">
      <c r="A120" s="1231"/>
      <c r="B120" s="1244">
        <v>45864</v>
      </c>
      <c r="C120" s="1248">
        <v>-5000</v>
      </c>
      <c r="D120" s="1248"/>
      <c r="E120" s="1248"/>
      <c r="F120" s="1618"/>
      <c r="G120" s="1618">
        <v>40000</v>
      </c>
      <c r="H120" s="1618"/>
      <c r="I120" s="1619">
        <f t="shared" si="0"/>
        <v>35000</v>
      </c>
      <c r="J120" s="1249">
        <f t="shared" si="2"/>
        <v>136011</v>
      </c>
      <c r="K120" s="1249">
        <f>UFJ!I120</f>
        <v>201924</v>
      </c>
      <c r="L120" s="1249">
        <f>三井住友!I120</f>
        <v>0</v>
      </c>
      <c r="M120" s="1249">
        <f>paypay!H120</f>
        <v>3574</v>
      </c>
      <c r="N120" s="1249"/>
      <c r="O120" s="1620">
        <f t="shared" si="1"/>
        <v>341509</v>
      </c>
      <c r="P120" s="1272"/>
    </row>
    <row r="121" spans="1:16" ht="14" hidden="1">
      <c r="A121" s="1231"/>
      <c r="B121" s="1244">
        <v>45865</v>
      </c>
      <c r="C121" s="1248"/>
      <c r="D121" s="1248">
        <v>-32391</v>
      </c>
      <c r="E121" s="1248"/>
      <c r="F121" s="1618"/>
      <c r="G121" s="1618"/>
      <c r="H121" s="1618"/>
      <c r="I121" s="1619">
        <f t="shared" si="0"/>
        <v>-32391</v>
      </c>
      <c r="J121" s="1249">
        <f t="shared" si="2"/>
        <v>103620</v>
      </c>
      <c r="K121" s="1249">
        <f>UFJ!I121</f>
        <v>6924</v>
      </c>
      <c r="L121" s="1249">
        <f>三井住友!I121</f>
        <v>0</v>
      </c>
      <c r="M121" s="1249">
        <f>paypay!H121</f>
        <v>2034</v>
      </c>
      <c r="N121" s="1249"/>
      <c r="O121" s="1620">
        <f t="shared" si="1"/>
        <v>112578</v>
      </c>
      <c r="P121" s="1272"/>
    </row>
    <row r="122" spans="1:16" ht="14" hidden="1">
      <c r="A122" s="1231"/>
      <c r="B122" s="1244">
        <v>45866</v>
      </c>
      <c r="C122" s="1248"/>
      <c r="D122" s="1621">
        <v>-89587</v>
      </c>
      <c r="E122" s="1248"/>
      <c r="F122" s="1618"/>
      <c r="G122" s="1618"/>
      <c r="H122" s="1618"/>
      <c r="I122" s="1619">
        <f t="shared" si="0"/>
        <v>-89587</v>
      </c>
      <c r="J122" s="1249">
        <f t="shared" si="2"/>
        <v>14033</v>
      </c>
      <c r="K122" s="1249">
        <f>UFJ!I122</f>
        <v>6924</v>
      </c>
      <c r="L122" s="1249">
        <f>三井住友!I122</f>
        <v>0</v>
      </c>
      <c r="M122" s="1249">
        <f>paypay!H122</f>
        <v>511</v>
      </c>
      <c r="N122" s="1249"/>
      <c r="O122" s="1620">
        <f t="shared" si="1"/>
        <v>21468</v>
      </c>
      <c r="P122" s="1272"/>
    </row>
    <row r="123" spans="1:16" ht="14" hidden="1">
      <c r="A123" s="1231"/>
      <c r="B123" s="1244">
        <v>45867</v>
      </c>
      <c r="C123" s="1248"/>
      <c r="D123" s="1248"/>
      <c r="E123" s="1248"/>
      <c r="F123" s="1618"/>
      <c r="G123" s="1618"/>
      <c r="H123" s="1618"/>
      <c r="I123" s="1619">
        <f t="shared" si="0"/>
        <v>0</v>
      </c>
      <c r="J123" s="1249">
        <f t="shared" si="2"/>
        <v>14033</v>
      </c>
      <c r="K123" s="1249">
        <f>UFJ!I123</f>
        <v>6924</v>
      </c>
      <c r="L123" s="1249">
        <f>三井住友!I123</f>
        <v>0</v>
      </c>
      <c r="M123" s="1249">
        <f>paypay!H123</f>
        <v>54</v>
      </c>
      <c r="N123" s="1249"/>
      <c r="O123" s="1620">
        <f t="shared" si="1"/>
        <v>21011</v>
      </c>
      <c r="P123" s="1272"/>
    </row>
    <row r="124" spans="1:16" ht="14" hidden="1">
      <c r="A124" s="1231"/>
      <c r="B124" s="1244">
        <v>45868</v>
      </c>
      <c r="C124" s="1248"/>
      <c r="D124" s="1248"/>
      <c r="E124" s="1248"/>
      <c r="F124" s="1618"/>
      <c r="G124" s="1618"/>
      <c r="H124" s="1618"/>
      <c r="I124" s="1619">
        <f t="shared" si="0"/>
        <v>0</v>
      </c>
      <c r="J124" s="1249">
        <f t="shared" si="2"/>
        <v>14033</v>
      </c>
      <c r="K124" s="1249">
        <f>UFJ!I124</f>
        <v>6924</v>
      </c>
      <c r="L124" s="1249">
        <f>三井住友!I124</f>
        <v>0</v>
      </c>
      <c r="M124" s="1249">
        <f>paypay!H124</f>
        <v>54</v>
      </c>
      <c r="N124" s="1249"/>
      <c r="O124" s="1620">
        <f t="shared" si="1"/>
        <v>21011</v>
      </c>
      <c r="P124" s="1272"/>
    </row>
    <row r="125" spans="1:16" ht="14" hidden="1">
      <c r="A125" s="1231"/>
      <c r="B125" s="1259">
        <v>45869</v>
      </c>
      <c r="C125" s="1263"/>
      <c r="D125" s="1263"/>
      <c r="E125" s="1263"/>
      <c r="F125" s="1622"/>
      <c r="G125" s="1622"/>
      <c r="H125" s="1622"/>
      <c r="I125" s="1623">
        <f t="shared" si="0"/>
        <v>0</v>
      </c>
      <c r="J125" s="1264">
        <f t="shared" si="2"/>
        <v>14033</v>
      </c>
      <c r="K125" s="1264">
        <f>UFJ!I125</f>
        <v>6924</v>
      </c>
      <c r="L125" s="1264">
        <f>三井住友!I125</f>
        <v>0</v>
      </c>
      <c r="M125" s="1264">
        <f>paypay!H125</f>
        <v>54</v>
      </c>
      <c r="N125" s="1264"/>
      <c r="O125" s="1624">
        <f t="shared" si="1"/>
        <v>21011</v>
      </c>
      <c r="P125" s="1272"/>
    </row>
    <row r="126" spans="1:16" ht="14" hidden="1">
      <c r="A126" s="1231"/>
      <c r="B126" s="1244">
        <v>45870</v>
      </c>
      <c r="C126" s="1248"/>
      <c r="D126" s="1248"/>
      <c r="E126" s="1248"/>
      <c r="F126" s="1618"/>
      <c r="G126" s="1618"/>
      <c r="H126" s="1618"/>
      <c r="I126" s="1619">
        <f t="shared" si="0"/>
        <v>0</v>
      </c>
      <c r="J126" s="1249">
        <f t="shared" si="2"/>
        <v>14033</v>
      </c>
      <c r="K126" s="1249">
        <f>UFJ!I126</f>
        <v>6924</v>
      </c>
      <c r="L126" s="1249">
        <f>三井住友!I126</f>
        <v>0</v>
      </c>
      <c r="M126" s="1249">
        <f>paypay!H126</f>
        <v>304</v>
      </c>
      <c r="N126" s="1249"/>
      <c r="O126" s="1620">
        <f t="shared" si="1"/>
        <v>21261</v>
      </c>
      <c r="P126" s="1272"/>
    </row>
    <row r="127" spans="1:16" ht="14" hidden="1">
      <c r="A127" s="1231"/>
      <c r="B127" s="1244">
        <v>45871</v>
      </c>
      <c r="C127" s="1248">
        <v>-1000</v>
      </c>
      <c r="D127" s="1248"/>
      <c r="E127" s="1248"/>
      <c r="F127" s="1618"/>
      <c r="G127" s="1618"/>
      <c r="H127" s="1618"/>
      <c r="I127" s="1619">
        <f t="shared" si="0"/>
        <v>-1000</v>
      </c>
      <c r="J127" s="1249">
        <f t="shared" si="2"/>
        <v>13033</v>
      </c>
      <c r="K127" s="1249">
        <f>UFJ!I127</f>
        <v>270</v>
      </c>
      <c r="L127" s="1249">
        <f>三井住友!I127</f>
        <v>0</v>
      </c>
      <c r="M127" s="1249">
        <f>paypay!H127</f>
        <v>55495</v>
      </c>
      <c r="N127" s="1249"/>
      <c r="O127" s="1620">
        <f t="shared" si="1"/>
        <v>68798</v>
      </c>
      <c r="P127" s="1272"/>
    </row>
    <row r="128" spans="1:16" ht="14" hidden="1">
      <c r="A128" s="1231"/>
      <c r="B128" s="1244">
        <v>45872</v>
      </c>
      <c r="C128" s="1248"/>
      <c r="D128" s="1248"/>
      <c r="E128" s="1248"/>
      <c r="F128" s="1618"/>
      <c r="G128" s="1618"/>
      <c r="H128" s="1618"/>
      <c r="I128" s="1619">
        <f t="shared" si="0"/>
        <v>0</v>
      </c>
      <c r="J128" s="1249">
        <f t="shared" si="2"/>
        <v>13033</v>
      </c>
      <c r="K128" s="1249">
        <f>UFJ!I128</f>
        <v>270</v>
      </c>
      <c r="L128" s="1249">
        <f>三井住友!I128</f>
        <v>0</v>
      </c>
      <c r="M128" s="1249">
        <f>paypay!H128</f>
        <v>55495</v>
      </c>
      <c r="N128" s="1249"/>
      <c r="O128" s="1620">
        <f t="shared" si="1"/>
        <v>68798</v>
      </c>
      <c r="P128" s="1272"/>
    </row>
    <row r="129" spans="1:16" ht="14" hidden="1">
      <c r="A129" s="1231"/>
      <c r="B129" s="1244">
        <v>45873</v>
      </c>
      <c r="C129" s="1248"/>
      <c r="D129" s="1248"/>
      <c r="E129" s="1248"/>
      <c r="F129" s="1618"/>
      <c r="G129" s="1618"/>
      <c r="H129" s="1618"/>
      <c r="I129" s="1619">
        <f t="shared" si="0"/>
        <v>0</v>
      </c>
      <c r="J129" s="1249">
        <f t="shared" si="2"/>
        <v>13033</v>
      </c>
      <c r="K129" s="1249">
        <f>UFJ!I129</f>
        <v>270</v>
      </c>
      <c r="L129" s="1249">
        <f>三井住友!I129</f>
        <v>0</v>
      </c>
      <c r="M129" s="1249">
        <f>paypay!H129</f>
        <v>52781</v>
      </c>
      <c r="N129" s="1249"/>
      <c r="O129" s="1620">
        <f t="shared" si="1"/>
        <v>66084</v>
      </c>
      <c r="P129" s="1272"/>
    </row>
    <row r="130" spans="1:16" ht="14" hidden="1">
      <c r="A130" s="1231"/>
      <c r="B130" s="1244">
        <v>45874</v>
      </c>
      <c r="C130" s="1248"/>
      <c r="D130" s="1248">
        <v>-11400</v>
      </c>
      <c r="E130" s="1248"/>
      <c r="F130" s="1618"/>
      <c r="G130" s="1618"/>
      <c r="H130" s="1618"/>
      <c r="I130" s="1619">
        <f t="shared" si="0"/>
        <v>-11400</v>
      </c>
      <c r="J130" s="1249">
        <f t="shared" si="2"/>
        <v>1633</v>
      </c>
      <c r="K130" s="1249">
        <f>UFJ!I130</f>
        <v>270</v>
      </c>
      <c r="L130" s="1249">
        <f>三井住友!I130</f>
        <v>0</v>
      </c>
      <c r="M130" s="1249">
        <f>paypay!H130</f>
        <v>49735</v>
      </c>
      <c r="N130" s="1249"/>
      <c r="O130" s="1620">
        <f t="shared" si="1"/>
        <v>51638</v>
      </c>
      <c r="P130" s="1272"/>
    </row>
    <row r="131" spans="1:16" ht="14" hidden="1">
      <c r="A131" s="1231"/>
      <c r="B131" s="1244">
        <v>45875</v>
      </c>
      <c r="C131" s="1248"/>
      <c r="D131" s="1248"/>
      <c r="E131" s="1248"/>
      <c r="F131" s="1618"/>
      <c r="G131" s="1618"/>
      <c r="H131" s="1618"/>
      <c r="I131" s="1619">
        <f t="shared" si="0"/>
        <v>0</v>
      </c>
      <c r="J131" s="1249">
        <f t="shared" si="2"/>
        <v>1633</v>
      </c>
      <c r="K131" s="1249">
        <f>UFJ!I131</f>
        <v>270</v>
      </c>
      <c r="L131" s="1249">
        <f>三井住友!I131</f>
        <v>0</v>
      </c>
      <c r="M131" s="1249">
        <f>paypay!H131</f>
        <v>49241</v>
      </c>
      <c r="N131" s="1249"/>
      <c r="O131" s="1620">
        <f t="shared" si="1"/>
        <v>51144</v>
      </c>
      <c r="P131" s="1272"/>
    </row>
    <row r="132" spans="1:16" ht="14" hidden="1">
      <c r="A132" s="1231"/>
      <c r="B132" s="1244">
        <v>45876</v>
      </c>
      <c r="C132" s="1248"/>
      <c r="D132" s="1248"/>
      <c r="E132" s="1248"/>
      <c r="F132" s="1618"/>
      <c r="G132" s="1618"/>
      <c r="H132" s="1618"/>
      <c r="I132" s="1619">
        <f t="shared" si="0"/>
        <v>0</v>
      </c>
      <c r="J132" s="1249">
        <f t="shared" si="2"/>
        <v>1633</v>
      </c>
      <c r="K132" s="1249">
        <f>UFJ!I132</f>
        <v>270</v>
      </c>
      <c r="L132" s="1249">
        <f>三井住友!I132</f>
        <v>0</v>
      </c>
      <c r="M132" s="1249">
        <f>paypay!H132</f>
        <v>48524</v>
      </c>
      <c r="N132" s="1249"/>
      <c r="O132" s="1620">
        <f t="shared" si="1"/>
        <v>50427</v>
      </c>
      <c r="P132" s="1272"/>
    </row>
    <row r="133" spans="1:16" ht="14" hidden="1">
      <c r="A133" s="1231"/>
      <c r="B133" s="1244">
        <v>45877</v>
      </c>
      <c r="C133" s="1248"/>
      <c r="D133" s="1248"/>
      <c r="E133" s="1248"/>
      <c r="F133" s="1618"/>
      <c r="G133" s="1618"/>
      <c r="H133" s="1618"/>
      <c r="I133" s="1619">
        <f t="shared" si="0"/>
        <v>0</v>
      </c>
      <c r="J133" s="1249">
        <f t="shared" si="2"/>
        <v>1633</v>
      </c>
      <c r="K133" s="1249">
        <f>UFJ!I133</f>
        <v>270</v>
      </c>
      <c r="L133" s="1249">
        <f>三井住友!I133</f>
        <v>0</v>
      </c>
      <c r="M133" s="1249">
        <f>paypay!H133</f>
        <v>48012</v>
      </c>
      <c r="N133" s="1249"/>
      <c r="O133" s="1620">
        <f t="shared" si="1"/>
        <v>49915</v>
      </c>
      <c r="P133" s="1272"/>
    </row>
    <row r="134" spans="1:16" ht="14" hidden="1">
      <c r="A134" s="1231"/>
      <c r="B134" s="1244">
        <v>45878</v>
      </c>
      <c r="C134" s="1248"/>
      <c r="D134" s="1248"/>
      <c r="E134" s="1248"/>
      <c r="F134" s="1618"/>
      <c r="G134" s="1618"/>
      <c r="H134" s="1618"/>
      <c r="I134" s="1619">
        <f t="shared" si="0"/>
        <v>0</v>
      </c>
      <c r="J134" s="1249">
        <f t="shared" si="2"/>
        <v>1633</v>
      </c>
      <c r="K134" s="1249">
        <f>UFJ!I134</f>
        <v>270</v>
      </c>
      <c r="L134" s="1249">
        <f>三井住友!I134</f>
        <v>0</v>
      </c>
      <c r="M134" s="1249">
        <f>paypay!H134</f>
        <v>48062</v>
      </c>
      <c r="N134" s="1249"/>
      <c r="O134" s="1620">
        <f t="shared" si="1"/>
        <v>49965</v>
      </c>
      <c r="P134" s="1272"/>
    </row>
    <row r="135" spans="1:16" ht="14" hidden="1">
      <c r="A135" s="1231"/>
      <c r="B135" s="1244">
        <v>45879</v>
      </c>
      <c r="C135" s="1248"/>
      <c r="D135" s="1248"/>
      <c r="E135" s="1248"/>
      <c r="F135" s="1618"/>
      <c r="G135" s="1618"/>
      <c r="H135" s="1618"/>
      <c r="I135" s="1619">
        <f t="shared" si="0"/>
        <v>0</v>
      </c>
      <c r="J135" s="1249">
        <f t="shared" si="2"/>
        <v>1633</v>
      </c>
      <c r="K135" s="1249">
        <f>UFJ!I135</f>
        <v>270</v>
      </c>
      <c r="L135" s="1249">
        <f>三井住友!I135</f>
        <v>0</v>
      </c>
      <c r="M135" s="1249">
        <f>paypay!H135</f>
        <v>46418</v>
      </c>
      <c r="N135" s="1249"/>
      <c r="O135" s="1620">
        <f t="shared" si="1"/>
        <v>48321</v>
      </c>
      <c r="P135" s="1272"/>
    </row>
    <row r="136" spans="1:16" ht="14" hidden="1">
      <c r="A136" s="1231"/>
      <c r="B136" s="1244">
        <v>45880</v>
      </c>
      <c r="C136" s="1248"/>
      <c r="D136" s="1248"/>
      <c r="E136" s="1248"/>
      <c r="F136" s="1618"/>
      <c r="G136" s="1618"/>
      <c r="H136" s="1618"/>
      <c r="I136" s="1619">
        <f t="shared" si="0"/>
        <v>0</v>
      </c>
      <c r="J136" s="1249">
        <f t="shared" si="2"/>
        <v>1633</v>
      </c>
      <c r="K136" s="1249">
        <f>UFJ!I136</f>
        <v>270</v>
      </c>
      <c r="L136" s="1249">
        <f>三井住友!I136</f>
        <v>0</v>
      </c>
      <c r="M136" s="1249">
        <f>paypay!H136</f>
        <v>38102</v>
      </c>
      <c r="N136" s="1249"/>
      <c r="O136" s="1620">
        <f t="shared" si="1"/>
        <v>40005</v>
      </c>
      <c r="P136" s="1272"/>
    </row>
    <row r="137" spans="1:16" ht="14" hidden="1">
      <c r="A137" s="1231"/>
      <c r="B137" s="1244">
        <v>45881</v>
      </c>
      <c r="C137" s="1248"/>
      <c r="D137" s="1248"/>
      <c r="E137" s="1248"/>
      <c r="F137" s="1618"/>
      <c r="G137" s="1618"/>
      <c r="H137" s="1618"/>
      <c r="I137" s="1619">
        <f t="shared" si="0"/>
        <v>0</v>
      </c>
      <c r="J137" s="1249">
        <f t="shared" si="2"/>
        <v>1633</v>
      </c>
      <c r="K137" s="1249">
        <f>UFJ!I137</f>
        <v>270</v>
      </c>
      <c r="L137" s="1249">
        <f>三井住友!I137</f>
        <v>0</v>
      </c>
      <c r="M137" s="1249">
        <f>paypay!H137</f>
        <v>38102</v>
      </c>
      <c r="N137" s="1249"/>
      <c r="O137" s="1620">
        <f t="shared" si="1"/>
        <v>40005</v>
      </c>
      <c r="P137" s="1272"/>
    </row>
    <row r="138" spans="1:16" ht="14" hidden="1">
      <c r="A138" s="1231"/>
      <c r="B138" s="1244">
        <v>45882</v>
      </c>
      <c r="C138" s="1248"/>
      <c r="D138" s="1248"/>
      <c r="E138" s="1248"/>
      <c r="F138" s="1618"/>
      <c r="G138" s="1618"/>
      <c r="H138" s="1618"/>
      <c r="I138" s="1619">
        <f t="shared" si="0"/>
        <v>0</v>
      </c>
      <c r="J138" s="1249">
        <f t="shared" si="2"/>
        <v>1633</v>
      </c>
      <c r="K138" s="1249">
        <f>UFJ!I138</f>
        <v>270</v>
      </c>
      <c r="L138" s="1249">
        <f>三井住友!I138</f>
        <v>0</v>
      </c>
      <c r="M138" s="1249">
        <f>paypay!H138</f>
        <v>38102</v>
      </c>
      <c r="N138" s="1249"/>
      <c r="O138" s="1620">
        <f t="shared" si="1"/>
        <v>40005</v>
      </c>
      <c r="P138" s="1272"/>
    </row>
    <row r="139" spans="1:16" ht="14" hidden="1">
      <c r="A139" s="1231"/>
      <c r="B139" s="1244">
        <v>45883</v>
      </c>
      <c r="C139" s="1248"/>
      <c r="D139" s="1248"/>
      <c r="E139" s="1248"/>
      <c r="F139" s="1618"/>
      <c r="G139" s="1618"/>
      <c r="H139" s="1618"/>
      <c r="I139" s="1619">
        <f t="shared" si="0"/>
        <v>0</v>
      </c>
      <c r="J139" s="1249">
        <f t="shared" si="2"/>
        <v>1633</v>
      </c>
      <c r="K139" s="1249">
        <f>UFJ!I139</f>
        <v>270</v>
      </c>
      <c r="L139" s="1249">
        <f>三井住友!I139</f>
        <v>0</v>
      </c>
      <c r="M139" s="1249">
        <f>paypay!H139</f>
        <v>38102</v>
      </c>
      <c r="N139" s="1249"/>
      <c r="O139" s="1620">
        <f t="shared" si="1"/>
        <v>40005</v>
      </c>
      <c r="P139" s="1272"/>
    </row>
    <row r="140" spans="1:16" ht="14" hidden="1">
      <c r="A140" s="1231"/>
      <c r="B140" s="1244">
        <v>45884</v>
      </c>
      <c r="C140" s="1248"/>
      <c r="D140" s="1248"/>
      <c r="E140" s="1248"/>
      <c r="F140" s="1618"/>
      <c r="G140" s="1618">
        <v>481403</v>
      </c>
      <c r="H140" s="1618"/>
      <c r="I140" s="1619">
        <f t="shared" si="0"/>
        <v>481403</v>
      </c>
      <c r="J140" s="1249">
        <f t="shared" si="2"/>
        <v>483036</v>
      </c>
      <c r="K140" s="1249">
        <f>UFJ!I140</f>
        <v>270</v>
      </c>
      <c r="L140" s="1249">
        <f>三井住友!I140</f>
        <v>220000</v>
      </c>
      <c r="M140" s="1249">
        <f>paypay!H140</f>
        <v>37002</v>
      </c>
      <c r="N140" s="1249"/>
      <c r="O140" s="1620">
        <f t="shared" si="1"/>
        <v>740308</v>
      </c>
      <c r="P140" s="1272"/>
    </row>
    <row r="141" spans="1:16" ht="14" hidden="1">
      <c r="A141" s="1231"/>
      <c r="B141" s="1244">
        <v>45885</v>
      </c>
      <c r="C141" s="1248"/>
      <c r="D141" s="1248">
        <v>-159487</v>
      </c>
      <c r="E141" s="1248"/>
      <c r="F141" s="1618"/>
      <c r="G141" s="1618"/>
      <c r="H141" s="1618"/>
      <c r="I141" s="1619">
        <f t="shared" si="0"/>
        <v>-159487</v>
      </c>
      <c r="J141" s="1249">
        <f t="shared" si="2"/>
        <v>323549</v>
      </c>
      <c r="K141" s="1249">
        <f>UFJ!I141</f>
        <v>270</v>
      </c>
      <c r="L141" s="1249">
        <f>三井住友!I141</f>
        <v>220000</v>
      </c>
      <c r="M141" s="1249">
        <f>paypay!H141</f>
        <v>30247</v>
      </c>
      <c r="N141" s="1249"/>
      <c r="O141" s="1620">
        <f t="shared" si="1"/>
        <v>574066</v>
      </c>
      <c r="P141" s="1272"/>
    </row>
    <row r="142" spans="1:16" ht="14" hidden="1">
      <c r="A142" s="1231"/>
      <c r="B142" s="1244">
        <v>45886</v>
      </c>
      <c r="C142" s="1248">
        <v>-220110</v>
      </c>
      <c r="D142" s="1248"/>
      <c r="E142" s="1248"/>
      <c r="F142" s="1618"/>
      <c r="G142" s="1618"/>
      <c r="H142" s="1618"/>
      <c r="I142" s="1619">
        <f t="shared" si="0"/>
        <v>-220110</v>
      </c>
      <c r="J142" s="1249">
        <f t="shared" si="2"/>
        <v>103439</v>
      </c>
      <c r="K142" s="1249">
        <f>UFJ!I142</f>
        <v>270</v>
      </c>
      <c r="L142" s="1249">
        <f>三井住友!I142</f>
        <v>220000</v>
      </c>
      <c r="M142" s="1249">
        <f>paypay!H142</f>
        <v>30249</v>
      </c>
      <c r="N142" s="1249"/>
      <c r="O142" s="1620">
        <f t="shared" si="1"/>
        <v>353958</v>
      </c>
      <c r="P142" s="1272"/>
    </row>
    <row r="143" spans="1:16" ht="14" hidden="1">
      <c r="A143" s="1231"/>
      <c r="B143" s="1244">
        <v>45887</v>
      </c>
      <c r="C143" s="1248"/>
      <c r="D143" s="1248"/>
      <c r="E143" s="1248"/>
      <c r="F143" s="1618"/>
      <c r="G143" s="1618">
        <v>53</v>
      </c>
      <c r="H143" s="1618"/>
      <c r="I143" s="1619">
        <f t="shared" si="0"/>
        <v>53</v>
      </c>
      <c r="J143" s="1249">
        <f t="shared" si="2"/>
        <v>103492</v>
      </c>
      <c r="K143" s="1249">
        <f>UFJ!I143</f>
        <v>325</v>
      </c>
      <c r="L143" s="1249">
        <f>三井住友!I143</f>
        <v>212000</v>
      </c>
      <c r="M143" s="1249">
        <f>paypay!H143</f>
        <v>30298</v>
      </c>
      <c r="N143" s="1249"/>
      <c r="O143" s="1620">
        <f t="shared" si="1"/>
        <v>346115</v>
      </c>
      <c r="P143" s="1272"/>
    </row>
    <row r="144" spans="1:16" ht="14" hidden="1">
      <c r="A144" s="1231"/>
      <c r="B144" s="1244">
        <v>45888</v>
      </c>
      <c r="C144" s="1248"/>
      <c r="D144" s="1248"/>
      <c r="E144" s="1248"/>
      <c r="F144" s="1618"/>
      <c r="G144" s="1618"/>
      <c r="H144" s="1618"/>
      <c r="I144" s="1619">
        <f t="shared" si="0"/>
        <v>0</v>
      </c>
      <c r="J144" s="1249">
        <f t="shared" si="2"/>
        <v>103492</v>
      </c>
      <c r="K144" s="1249">
        <f>UFJ!I144</f>
        <v>325</v>
      </c>
      <c r="L144" s="1249">
        <f>三井住友!I144</f>
        <v>212000</v>
      </c>
      <c r="M144" s="1249">
        <f>paypay!H144</f>
        <v>19428</v>
      </c>
      <c r="N144" s="1249"/>
      <c r="O144" s="1620">
        <f t="shared" si="1"/>
        <v>335245</v>
      </c>
      <c r="P144" s="1272"/>
    </row>
    <row r="145" spans="1:16" ht="14" hidden="1">
      <c r="A145" s="1231"/>
      <c r="B145" s="1244">
        <v>45889</v>
      </c>
      <c r="C145" s="1248"/>
      <c r="D145" s="1248"/>
      <c r="E145" s="1248"/>
      <c r="F145" s="1618"/>
      <c r="G145" s="1618"/>
      <c r="H145" s="1618"/>
      <c r="I145" s="1619">
        <f t="shared" si="0"/>
        <v>0</v>
      </c>
      <c r="J145" s="1249">
        <f t="shared" si="2"/>
        <v>103492</v>
      </c>
      <c r="K145" s="1249">
        <f>UFJ!I145</f>
        <v>325</v>
      </c>
      <c r="L145" s="1249">
        <f>三井住友!I145</f>
        <v>212000</v>
      </c>
      <c r="M145" s="1249">
        <f>paypay!H145</f>
        <v>19428</v>
      </c>
      <c r="N145" s="1249"/>
      <c r="O145" s="1620">
        <f t="shared" si="1"/>
        <v>335245</v>
      </c>
      <c r="P145" s="1272"/>
    </row>
    <row r="146" spans="1:16" ht="14" hidden="1">
      <c r="A146" s="1231"/>
      <c r="B146" s="1244">
        <v>45890</v>
      </c>
      <c r="C146" s="1248"/>
      <c r="D146" s="1248"/>
      <c r="E146" s="1248"/>
      <c r="F146" s="1618"/>
      <c r="G146" s="1618"/>
      <c r="H146" s="1618"/>
      <c r="I146" s="1619">
        <f t="shared" si="0"/>
        <v>0</v>
      </c>
      <c r="J146" s="1249">
        <f t="shared" si="2"/>
        <v>103492</v>
      </c>
      <c r="K146" s="1249">
        <f>UFJ!I146</f>
        <v>325</v>
      </c>
      <c r="L146" s="1249">
        <f>三井住友!I146</f>
        <v>212000</v>
      </c>
      <c r="M146" s="1249">
        <f>paypay!H146</f>
        <v>19431</v>
      </c>
      <c r="N146" s="1249"/>
      <c r="O146" s="1620">
        <f t="shared" si="1"/>
        <v>335248</v>
      </c>
      <c r="P146" s="1272"/>
    </row>
    <row r="147" spans="1:16" ht="14" hidden="1">
      <c r="A147" s="1231"/>
      <c r="B147" s="1244">
        <v>45891</v>
      </c>
      <c r="C147" s="1248"/>
      <c r="D147" s="1248"/>
      <c r="E147" s="1248"/>
      <c r="F147" s="1618"/>
      <c r="G147" s="1618"/>
      <c r="H147" s="1618"/>
      <c r="I147" s="1619">
        <f t="shared" si="0"/>
        <v>0</v>
      </c>
      <c r="J147" s="1249">
        <f t="shared" si="2"/>
        <v>103492</v>
      </c>
      <c r="K147" s="1249">
        <f>UFJ!I147</f>
        <v>325</v>
      </c>
      <c r="L147" s="1249">
        <f>三井住友!I147</f>
        <v>212000</v>
      </c>
      <c r="M147" s="1249">
        <f>paypay!H147</f>
        <v>13509</v>
      </c>
      <c r="N147" s="1249"/>
      <c r="O147" s="1620">
        <f t="shared" si="1"/>
        <v>329326</v>
      </c>
      <c r="P147" s="1272"/>
    </row>
    <row r="148" spans="1:16" ht="14" hidden="1">
      <c r="A148" s="1231"/>
      <c r="B148" s="1244">
        <v>45892</v>
      </c>
      <c r="C148" s="1248"/>
      <c r="D148" s="1248"/>
      <c r="E148" s="1248"/>
      <c r="F148" s="1618"/>
      <c r="G148" s="1618"/>
      <c r="H148" s="1618"/>
      <c r="I148" s="1619">
        <f t="shared" si="0"/>
        <v>0</v>
      </c>
      <c r="J148" s="1249">
        <f t="shared" si="2"/>
        <v>103492</v>
      </c>
      <c r="K148" s="1249">
        <f>UFJ!I148</f>
        <v>325</v>
      </c>
      <c r="L148" s="1249">
        <f>三井住友!I148</f>
        <v>212000</v>
      </c>
      <c r="M148" s="1249">
        <f>paypay!H148</f>
        <v>2647</v>
      </c>
      <c r="N148" s="1249"/>
      <c r="O148" s="1620">
        <f t="shared" si="1"/>
        <v>318464</v>
      </c>
      <c r="P148" s="1272"/>
    </row>
    <row r="149" spans="1:16" ht="14" hidden="1">
      <c r="A149" s="1231"/>
      <c r="B149" s="1244">
        <v>45893</v>
      </c>
      <c r="C149" s="1248"/>
      <c r="D149" s="1248"/>
      <c r="E149" s="1248"/>
      <c r="F149" s="1618"/>
      <c r="G149" s="1618"/>
      <c r="H149" s="1618"/>
      <c r="I149" s="1619">
        <f t="shared" si="0"/>
        <v>0</v>
      </c>
      <c r="J149" s="1249">
        <f t="shared" si="2"/>
        <v>103492</v>
      </c>
      <c r="K149" s="1249">
        <f>UFJ!I149</f>
        <v>325</v>
      </c>
      <c r="L149" s="1249">
        <f>三井住友!I149</f>
        <v>212000</v>
      </c>
      <c r="M149" s="1249">
        <f>paypay!H149</f>
        <v>1186</v>
      </c>
      <c r="N149" s="1249"/>
      <c r="O149" s="1620">
        <f t="shared" si="1"/>
        <v>317003</v>
      </c>
      <c r="P149" s="1272"/>
    </row>
    <row r="150" spans="1:16" ht="14" hidden="1">
      <c r="A150" s="1231"/>
      <c r="B150" s="1244">
        <v>45894</v>
      </c>
      <c r="C150" s="1248"/>
      <c r="D150" s="1248"/>
      <c r="E150" s="1248"/>
      <c r="F150" s="1618"/>
      <c r="G150" s="1618"/>
      <c r="H150" s="1618"/>
      <c r="I150" s="1619">
        <f t="shared" si="0"/>
        <v>0</v>
      </c>
      <c r="J150" s="1249">
        <f t="shared" si="2"/>
        <v>103492</v>
      </c>
      <c r="K150" s="1249">
        <f>UFJ!I150</f>
        <v>325</v>
      </c>
      <c r="L150" s="1249">
        <f>三井住友!I150</f>
        <v>212000</v>
      </c>
      <c r="M150" s="1249">
        <f>paypay!H150</f>
        <v>3550</v>
      </c>
      <c r="N150" s="1249"/>
      <c r="O150" s="1620">
        <f t="shared" si="1"/>
        <v>319367</v>
      </c>
      <c r="P150" s="1272"/>
    </row>
    <row r="151" spans="1:16" ht="14" hidden="1">
      <c r="A151" s="1231"/>
      <c r="B151" s="1244">
        <v>45895</v>
      </c>
      <c r="C151" s="1248"/>
      <c r="D151" s="1248"/>
      <c r="E151" s="1248"/>
      <c r="F151" s="1618"/>
      <c r="G151" s="1618"/>
      <c r="H151" s="1618"/>
      <c r="I151" s="1619">
        <f t="shared" si="0"/>
        <v>0</v>
      </c>
      <c r="J151" s="1249">
        <f t="shared" si="2"/>
        <v>103492</v>
      </c>
      <c r="K151" s="1249">
        <f>UFJ!I151</f>
        <v>325</v>
      </c>
      <c r="L151" s="1249">
        <f>三井住友!I151</f>
        <v>212000</v>
      </c>
      <c r="M151" s="1249">
        <f>paypay!H151</f>
        <v>2872</v>
      </c>
      <c r="N151" s="1249"/>
      <c r="O151" s="1620">
        <f t="shared" si="1"/>
        <v>318689</v>
      </c>
      <c r="P151" s="1272"/>
    </row>
    <row r="152" spans="1:16" ht="14" hidden="1">
      <c r="A152" s="1231"/>
      <c r="B152" s="1244">
        <v>45896</v>
      </c>
      <c r="C152" s="1248"/>
      <c r="D152" s="1621">
        <v>-89587</v>
      </c>
      <c r="E152" s="1248"/>
      <c r="F152" s="1618"/>
      <c r="G152" s="1618"/>
      <c r="H152" s="1618"/>
      <c r="I152" s="1619">
        <f t="shared" si="0"/>
        <v>-89587</v>
      </c>
      <c r="J152" s="1249">
        <f t="shared" si="2"/>
        <v>13905</v>
      </c>
      <c r="K152" s="1249">
        <f>UFJ!I152</f>
        <v>325</v>
      </c>
      <c r="L152" s="1249">
        <f>三井住友!I152</f>
        <v>6780</v>
      </c>
      <c r="M152" s="1249">
        <f>paypay!H152</f>
        <v>2884</v>
      </c>
      <c r="N152" s="1249"/>
      <c r="O152" s="1620">
        <f t="shared" si="1"/>
        <v>23894</v>
      </c>
      <c r="P152" s="1272"/>
    </row>
    <row r="153" spans="1:16" ht="14" hidden="1">
      <c r="A153" s="1231"/>
      <c r="B153" s="1244">
        <v>45897</v>
      </c>
      <c r="C153" s="1248"/>
      <c r="D153" s="1248"/>
      <c r="E153" s="1248"/>
      <c r="F153" s="1618"/>
      <c r="G153" s="1618"/>
      <c r="H153" s="1618"/>
      <c r="I153" s="1619">
        <f t="shared" si="0"/>
        <v>0</v>
      </c>
      <c r="J153" s="1249">
        <f t="shared" si="2"/>
        <v>13905</v>
      </c>
      <c r="K153" s="1249">
        <f>UFJ!I153</f>
        <v>325</v>
      </c>
      <c r="L153" s="1249">
        <f>三井住友!I153</f>
        <v>6780</v>
      </c>
      <c r="M153" s="1249">
        <f>paypay!H153</f>
        <v>1786</v>
      </c>
      <c r="N153" s="1249"/>
      <c r="O153" s="1620">
        <f t="shared" si="1"/>
        <v>22796</v>
      </c>
      <c r="P153" s="1272"/>
    </row>
    <row r="154" spans="1:16" ht="14" hidden="1">
      <c r="A154" s="1231"/>
      <c r="B154" s="1244">
        <v>45898</v>
      </c>
      <c r="C154" s="1248"/>
      <c r="D154" s="1248"/>
      <c r="E154" s="1248"/>
      <c r="F154" s="1618"/>
      <c r="G154" s="1618"/>
      <c r="H154" s="1618"/>
      <c r="I154" s="1619">
        <f t="shared" si="0"/>
        <v>0</v>
      </c>
      <c r="J154" s="1249">
        <f t="shared" si="2"/>
        <v>13905</v>
      </c>
      <c r="K154" s="1249">
        <f>UFJ!I154</f>
        <v>325</v>
      </c>
      <c r="L154" s="1249">
        <f>三井住友!I154</f>
        <v>6780</v>
      </c>
      <c r="M154" s="1249">
        <f>paypay!H154</f>
        <v>1248</v>
      </c>
      <c r="N154" s="1249"/>
      <c r="O154" s="1620">
        <f t="shared" si="1"/>
        <v>22258</v>
      </c>
      <c r="P154" s="1272"/>
    </row>
    <row r="155" spans="1:16" ht="14" hidden="1">
      <c r="A155" s="1231"/>
      <c r="B155" s="1244">
        <v>45899</v>
      </c>
      <c r="C155" s="1248"/>
      <c r="D155" s="1248"/>
      <c r="E155" s="1248"/>
      <c r="F155" s="1618"/>
      <c r="G155" s="1618"/>
      <c r="H155" s="1618"/>
      <c r="I155" s="1619">
        <f t="shared" si="0"/>
        <v>0</v>
      </c>
      <c r="J155" s="1249">
        <f t="shared" si="2"/>
        <v>13905</v>
      </c>
      <c r="K155" s="1249">
        <f>UFJ!I155</f>
        <v>325</v>
      </c>
      <c r="L155" s="1249">
        <f>三井住友!I155</f>
        <v>6780</v>
      </c>
      <c r="M155" s="1249">
        <f>paypay!H155</f>
        <v>1248</v>
      </c>
      <c r="N155" s="1249"/>
      <c r="O155" s="1620">
        <f t="shared" si="1"/>
        <v>22258</v>
      </c>
      <c r="P155" s="1272"/>
    </row>
    <row r="156" spans="1:16" ht="14" hidden="1">
      <c r="A156" s="1231"/>
      <c r="B156" s="1259">
        <v>45900</v>
      </c>
      <c r="C156" s="1263"/>
      <c r="D156" s="1263"/>
      <c r="E156" s="1263"/>
      <c r="F156" s="1622"/>
      <c r="G156" s="1622"/>
      <c r="H156" s="1622"/>
      <c r="I156" s="1623">
        <f t="shared" si="0"/>
        <v>0</v>
      </c>
      <c r="J156" s="1264">
        <f t="shared" si="2"/>
        <v>13905</v>
      </c>
      <c r="K156" s="1264">
        <f>UFJ!I156</f>
        <v>325</v>
      </c>
      <c r="L156" s="1249">
        <f>三井住友!I156</f>
        <v>6780</v>
      </c>
      <c r="M156" s="1264">
        <f>paypay!H156</f>
        <v>2524</v>
      </c>
      <c r="N156" s="1264"/>
      <c r="O156" s="1624">
        <f t="shared" si="1"/>
        <v>23534</v>
      </c>
      <c r="P156" s="1272"/>
    </row>
    <row r="157" spans="1:16" ht="14" hidden="1">
      <c r="A157" s="1231"/>
      <c r="B157" s="1244">
        <v>45901</v>
      </c>
      <c r="C157" s="1248"/>
      <c r="D157" s="1248"/>
      <c r="E157" s="1248"/>
      <c r="F157" s="1618"/>
      <c r="G157" s="1618">
        <v>10000</v>
      </c>
      <c r="H157" s="1618"/>
      <c r="I157" s="1619">
        <f t="shared" si="0"/>
        <v>10000</v>
      </c>
      <c r="J157" s="1249">
        <f t="shared" si="2"/>
        <v>23905</v>
      </c>
      <c r="K157" s="1249">
        <f>UFJ!I157</f>
        <v>325</v>
      </c>
      <c r="L157" s="1625">
        <f>三井住友!I157</f>
        <v>780</v>
      </c>
      <c r="M157" s="1249">
        <f>paypay!H157</f>
        <v>2524</v>
      </c>
      <c r="N157" s="1249"/>
      <c r="O157" s="1620">
        <f t="shared" si="1"/>
        <v>27534</v>
      </c>
      <c r="P157" s="1272"/>
    </row>
    <row r="158" spans="1:16" ht="14" hidden="1">
      <c r="A158" s="1231"/>
      <c r="B158" s="1244">
        <v>45902</v>
      </c>
      <c r="C158" s="1248"/>
      <c r="D158" s="1248"/>
      <c r="E158" s="1248"/>
      <c r="F158" s="1618"/>
      <c r="G158" s="1618"/>
      <c r="H158" s="1618"/>
      <c r="I158" s="1619">
        <f t="shared" si="0"/>
        <v>0</v>
      </c>
      <c r="J158" s="1249">
        <f t="shared" si="2"/>
        <v>23905</v>
      </c>
      <c r="K158" s="1249">
        <f>UFJ!I158</f>
        <v>325</v>
      </c>
      <c r="L158" s="1249">
        <f>三井住友!I158</f>
        <v>780</v>
      </c>
      <c r="M158" s="1249">
        <f>paypay!H158</f>
        <v>1574</v>
      </c>
      <c r="N158" s="1249"/>
      <c r="O158" s="1620">
        <f t="shared" si="1"/>
        <v>26584</v>
      </c>
      <c r="P158" s="1272"/>
    </row>
    <row r="159" spans="1:16" ht="14" hidden="1">
      <c r="A159" s="1231"/>
      <c r="B159" s="1244">
        <v>45903</v>
      </c>
      <c r="C159" s="1248"/>
      <c r="D159" s="1248"/>
      <c r="E159" s="1248"/>
      <c r="F159" s="1618"/>
      <c r="G159" s="1618"/>
      <c r="H159" s="1618"/>
      <c r="I159" s="1619">
        <f t="shared" si="0"/>
        <v>0</v>
      </c>
      <c r="J159" s="1249">
        <f t="shared" si="2"/>
        <v>23905</v>
      </c>
      <c r="K159" s="1249">
        <f>UFJ!I159</f>
        <v>325</v>
      </c>
      <c r="L159" s="1249">
        <f>三井住友!I159</f>
        <v>780</v>
      </c>
      <c r="M159" s="1249">
        <f>paypay!H159</f>
        <v>1574</v>
      </c>
      <c r="N159" s="1249"/>
      <c r="O159" s="1620">
        <f t="shared" si="1"/>
        <v>26584</v>
      </c>
      <c r="P159" s="1272"/>
    </row>
    <row r="160" spans="1:16" ht="14" hidden="1">
      <c r="A160" s="1231"/>
      <c r="B160" s="1244">
        <v>45904</v>
      </c>
      <c r="C160" s="1248"/>
      <c r="D160" s="1248"/>
      <c r="E160" s="1248"/>
      <c r="F160" s="1618"/>
      <c r="G160" s="1618"/>
      <c r="H160" s="1618"/>
      <c r="I160" s="1619">
        <f t="shared" si="0"/>
        <v>0</v>
      </c>
      <c r="J160" s="1249">
        <f t="shared" si="2"/>
        <v>23905</v>
      </c>
      <c r="K160" s="1249">
        <f>UFJ!I160</f>
        <v>325</v>
      </c>
      <c r="L160" s="1249">
        <f>三井住友!I160</f>
        <v>780</v>
      </c>
      <c r="M160" s="1249">
        <f>paypay!H160</f>
        <v>1574</v>
      </c>
      <c r="N160" s="1249"/>
      <c r="O160" s="1620">
        <f t="shared" si="1"/>
        <v>26584</v>
      </c>
      <c r="P160" s="1272"/>
    </row>
    <row r="161" spans="1:16" ht="14" hidden="1">
      <c r="A161" s="1231"/>
      <c r="B161" s="1244">
        <v>45905</v>
      </c>
      <c r="C161" s="1248"/>
      <c r="D161" s="1248">
        <v>-11400</v>
      </c>
      <c r="E161" s="1248"/>
      <c r="F161" s="1618"/>
      <c r="G161" s="1618"/>
      <c r="H161" s="1618"/>
      <c r="I161" s="1619">
        <f t="shared" si="0"/>
        <v>-11400</v>
      </c>
      <c r="J161" s="1249">
        <f t="shared" si="2"/>
        <v>12505</v>
      </c>
      <c r="K161" s="1249">
        <f>UFJ!I161</f>
        <v>325</v>
      </c>
      <c r="L161" s="1249">
        <f>三井住友!I161</f>
        <v>780</v>
      </c>
      <c r="M161" s="1249">
        <f>paypay!H161</f>
        <v>1574</v>
      </c>
      <c r="N161" s="1249"/>
      <c r="O161" s="1620">
        <f t="shared" si="1"/>
        <v>15184</v>
      </c>
      <c r="P161" s="1272"/>
    </row>
    <row r="162" spans="1:16" ht="14" hidden="1">
      <c r="A162" s="1231"/>
      <c r="B162" s="1244">
        <v>45906</v>
      </c>
      <c r="C162" s="1248"/>
      <c r="D162" s="1248"/>
      <c r="E162" s="1248"/>
      <c r="F162" s="1618"/>
      <c r="G162" s="1618"/>
      <c r="H162" s="1618"/>
      <c r="I162" s="1619">
        <f t="shared" si="0"/>
        <v>0</v>
      </c>
      <c r="J162" s="1249">
        <f t="shared" si="2"/>
        <v>12505</v>
      </c>
      <c r="K162" s="1249">
        <f>UFJ!I162</f>
        <v>325</v>
      </c>
      <c r="L162" s="1249">
        <f>三井住友!I162</f>
        <v>780</v>
      </c>
      <c r="M162" s="1249">
        <f>paypay!H162</f>
        <v>10144</v>
      </c>
      <c r="N162" s="1249"/>
      <c r="O162" s="1620">
        <f t="shared" si="1"/>
        <v>23754</v>
      </c>
      <c r="P162" s="1272"/>
    </row>
    <row r="163" spans="1:16" ht="14" hidden="1">
      <c r="A163" s="1231"/>
      <c r="B163" s="1244">
        <v>45907</v>
      </c>
      <c r="C163" s="1248"/>
      <c r="D163" s="1248"/>
      <c r="E163" s="1248"/>
      <c r="F163" s="1618"/>
      <c r="G163" s="1618"/>
      <c r="H163" s="1618"/>
      <c r="I163" s="1619">
        <f t="shared" si="0"/>
        <v>0</v>
      </c>
      <c r="J163" s="1249">
        <f t="shared" si="2"/>
        <v>12505</v>
      </c>
      <c r="K163" s="1249">
        <f>UFJ!I163</f>
        <v>325</v>
      </c>
      <c r="L163" s="1249">
        <f>三井住友!I163</f>
        <v>780</v>
      </c>
      <c r="M163" s="1249">
        <f>paypay!H163</f>
        <v>7614</v>
      </c>
      <c r="N163" s="1249"/>
      <c r="O163" s="1620">
        <f t="shared" si="1"/>
        <v>21224</v>
      </c>
      <c r="P163" s="1272"/>
    </row>
    <row r="164" spans="1:16" ht="14" hidden="1">
      <c r="A164" s="1231"/>
      <c r="B164" s="1244">
        <v>45908</v>
      </c>
      <c r="C164" s="1248"/>
      <c r="D164" s="1248"/>
      <c r="E164" s="1248"/>
      <c r="F164" s="1618"/>
      <c r="G164" s="1618">
        <v>10000</v>
      </c>
      <c r="H164" s="1618"/>
      <c r="I164" s="1619">
        <f t="shared" si="0"/>
        <v>10000</v>
      </c>
      <c r="J164" s="1249">
        <f t="shared" si="2"/>
        <v>22505</v>
      </c>
      <c r="K164" s="1249">
        <f>UFJ!I164</f>
        <v>325</v>
      </c>
      <c r="L164" s="1249">
        <f>三井住友!I164</f>
        <v>780</v>
      </c>
      <c r="M164" s="1249">
        <f>paypay!H164</f>
        <v>7614</v>
      </c>
      <c r="N164" s="1249"/>
      <c r="O164" s="1620">
        <f t="shared" si="1"/>
        <v>31224</v>
      </c>
      <c r="P164" s="1272"/>
    </row>
    <row r="165" spans="1:16" ht="14" hidden="1">
      <c r="A165" s="1231"/>
      <c r="B165" s="1244">
        <v>45909</v>
      </c>
      <c r="C165" s="1248"/>
      <c r="D165" s="1248"/>
      <c r="E165" s="1248"/>
      <c r="F165" s="1618"/>
      <c r="G165" s="1618"/>
      <c r="H165" s="1618"/>
      <c r="I165" s="1619">
        <f t="shared" si="0"/>
        <v>0</v>
      </c>
      <c r="J165" s="1249">
        <f t="shared" si="2"/>
        <v>22505</v>
      </c>
      <c r="K165" s="1249">
        <f>UFJ!I165</f>
        <v>325</v>
      </c>
      <c r="L165" s="1249">
        <f>三井住友!I165</f>
        <v>780</v>
      </c>
      <c r="M165" s="1249">
        <f>paypay!H165</f>
        <v>7614</v>
      </c>
      <c r="N165" s="1249"/>
      <c r="O165" s="1620">
        <f t="shared" si="1"/>
        <v>31224</v>
      </c>
      <c r="P165" s="1272"/>
    </row>
    <row r="166" spans="1:16" ht="14" hidden="1">
      <c r="A166" s="1231"/>
      <c r="B166" s="1244">
        <v>45910</v>
      </c>
      <c r="C166" s="1248"/>
      <c r="D166" s="1248"/>
      <c r="E166" s="1248"/>
      <c r="F166" s="1618"/>
      <c r="G166" s="1618"/>
      <c r="H166" s="1618"/>
      <c r="I166" s="1619">
        <f t="shared" si="0"/>
        <v>0</v>
      </c>
      <c r="J166" s="1249">
        <f t="shared" si="2"/>
        <v>22505</v>
      </c>
      <c r="K166" s="1249">
        <f>UFJ!I166</f>
        <v>325</v>
      </c>
      <c r="L166" s="1249">
        <f>三井住友!I166</f>
        <v>780</v>
      </c>
      <c r="M166" s="1249">
        <f>paypay!H166</f>
        <v>5128</v>
      </c>
      <c r="N166" s="1249"/>
      <c r="O166" s="1620">
        <f t="shared" si="1"/>
        <v>28738</v>
      </c>
      <c r="P166" s="1272"/>
    </row>
    <row r="167" spans="1:16" ht="14" hidden="1">
      <c r="A167" s="1231"/>
      <c r="B167" s="1244">
        <v>45911</v>
      </c>
      <c r="C167" s="1248"/>
      <c r="D167" s="1248"/>
      <c r="E167" s="1248"/>
      <c r="F167" s="1618"/>
      <c r="G167" s="1618"/>
      <c r="H167" s="1618"/>
      <c r="I167" s="1619">
        <f t="shared" si="0"/>
        <v>0</v>
      </c>
      <c r="J167" s="1249">
        <f t="shared" si="2"/>
        <v>22505</v>
      </c>
      <c r="K167" s="1249">
        <f>UFJ!I167</f>
        <v>325</v>
      </c>
      <c r="L167" s="1249">
        <f>三井住友!I167</f>
        <v>780</v>
      </c>
      <c r="M167" s="1249">
        <f>paypay!H167</f>
        <v>5128</v>
      </c>
      <c r="N167" s="1249"/>
      <c r="O167" s="1620">
        <f t="shared" si="1"/>
        <v>28738</v>
      </c>
      <c r="P167" s="1272"/>
    </row>
    <row r="168" spans="1:16" ht="14" hidden="1">
      <c r="A168" s="1231"/>
      <c r="B168" s="1244">
        <v>45912</v>
      </c>
      <c r="C168" s="1248"/>
      <c r="D168" s="1248">
        <v>-104342</v>
      </c>
      <c r="E168" s="1248"/>
      <c r="F168" s="1618"/>
      <c r="G168" s="1618">
        <v>545812</v>
      </c>
      <c r="H168" s="1618"/>
      <c r="I168" s="1619">
        <f t="shared" si="0"/>
        <v>441470</v>
      </c>
      <c r="J168" s="1249">
        <f t="shared" si="2"/>
        <v>463975</v>
      </c>
      <c r="K168" s="1249">
        <f>UFJ!I168</f>
        <v>325</v>
      </c>
      <c r="L168" s="1249">
        <f>三井住友!I168</f>
        <v>780</v>
      </c>
      <c r="M168" s="1249">
        <f>paypay!H168</f>
        <v>4729</v>
      </c>
      <c r="N168" s="1249"/>
      <c r="O168" s="1620">
        <f t="shared" si="1"/>
        <v>469809</v>
      </c>
      <c r="P168" s="1272"/>
    </row>
    <row r="169" spans="1:16" ht="14" hidden="1">
      <c r="A169" s="1231"/>
      <c r="B169" s="1244">
        <v>45913</v>
      </c>
      <c r="C169" s="1248"/>
      <c r="D169" s="1248">
        <v>-14290</v>
      </c>
      <c r="E169" s="1248">
        <v>-30000</v>
      </c>
      <c r="F169" s="1618"/>
      <c r="G169" s="1618"/>
      <c r="H169" s="1618"/>
      <c r="I169" s="1619">
        <f t="shared" si="0"/>
        <v>-44290</v>
      </c>
      <c r="J169" s="1249">
        <f t="shared" si="2"/>
        <v>419685</v>
      </c>
      <c r="K169" s="1249">
        <f>UFJ!I169</f>
        <v>325</v>
      </c>
      <c r="L169" s="1249">
        <f>三井住友!I169</f>
        <v>780</v>
      </c>
      <c r="M169" s="1249">
        <f>paypay!H169</f>
        <v>11229</v>
      </c>
      <c r="N169" s="1249"/>
      <c r="O169" s="1620">
        <f t="shared" si="1"/>
        <v>432019</v>
      </c>
      <c r="P169" s="1272"/>
    </row>
    <row r="170" spans="1:16" ht="14" hidden="1">
      <c r="A170" s="1231"/>
      <c r="B170" s="1244">
        <v>45914</v>
      </c>
      <c r="C170" s="1248">
        <v>-260110</v>
      </c>
      <c r="D170" s="1248">
        <v>-50069</v>
      </c>
      <c r="E170" s="1248"/>
      <c r="F170" s="1618"/>
      <c r="G170" s="1618"/>
      <c r="H170" s="1618"/>
      <c r="I170" s="1619">
        <f t="shared" si="0"/>
        <v>-310179</v>
      </c>
      <c r="J170" s="1249">
        <f t="shared" si="2"/>
        <v>109506</v>
      </c>
      <c r="K170" s="1249">
        <f>UFJ!I170</f>
        <v>325</v>
      </c>
      <c r="L170" s="1249">
        <f>三井住友!I170</f>
        <v>250780</v>
      </c>
      <c r="M170" s="1249">
        <f>paypay!H170</f>
        <v>7404</v>
      </c>
      <c r="N170" s="1249"/>
      <c r="O170" s="1620">
        <f t="shared" si="1"/>
        <v>368015</v>
      </c>
      <c r="P170" s="1272"/>
    </row>
    <row r="171" spans="1:16" ht="14" hidden="1">
      <c r="A171" s="1231"/>
      <c r="B171" s="1244">
        <v>45915</v>
      </c>
      <c r="C171" s="1248"/>
      <c r="D171" s="1248"/>
      <c r="E171" s="1248"/>
      <c r="F171" s="1618"/>
      <c r="G171" s="1618"/>
      <c r="H171" s="1618"/>
      <c r="I171" s="1619">
        <f t="shared" si="0"/>
        <v>0</v>
      </c>
      <c r="J171" s="1249">
        <f t="shared" si="2"/>
        <v>109506</v>
      </c>
      <c r="K171" s="1249">
        <f>UFJ!I171</f>
        <v>325</v>
      </c>
      <c r="L171" s="1249">
        <f>三井住友!I171</f>
        <v>240776</v>
      </c>
      <c r="M171" s="1249">
        <f>paypay!H171</f>
        <v>7244</v>
      </c>
      <c r="N171" s="1249"/>
      <c r="O171" s="1620">
        <f t="shared" si="1"/>
        <v>357851</v>
      </c>
      <c r="P171" s="1272"/>
    </row>
    <row r="172" spans="1:16" ht="14" hidden="1">
      <c r="A172" s="1231"/>
      <c r="B172" s="1244">
        <v>45916</v>
      </c>
      <c r="C172" s="1248"/>
      <c r="D172" s="1248"/>
      <c r="E172" s="1248"/>
      <c r="F172" s="1618"/>
      <c r="G172" s="1618"/>
      <c r="H172" s="1618"/>
      <c r="I172" s="1619">
        <f t="shared" si="0"/>
        <v>0</v>
      </c>
      <c r="J172" s="1249">
        <f t="shared" si="2"/>
        <v>109506</v>
      </c>
      <c r="K172" s="1249">
        <f>UFJ!I172</f>
        <v>325</v>
      </c>
      <c r="L172" s="1249">
        <f>三井住友!I172</f>
        <v>240776</v>
      </c>
      <c r="M172" s="1249">
        <f>paypay!H172</f>
        <v>3033</v>
      </c>
      <c r="N172" s="1249"/>
      <c r="O172" s="1620">
        <f t="shared" si="1"/>
        <v>353640</v>
      </c>
      <c r="P172" s="1272"/>
    </row>
    <row r="173" spans="1:16" ht="14" hidden="1">
      <c r="A173" s="1231"/>
      <c r="B173" s="1244">
        <v>45917</v>
      </c>
      <c r="C173" s="1248"/>
      <c r="D173" s="1248"/>
      <c r="E173" s="1248"/>
      <c r="F173" s="1618"/>
      <c r="G173" s="1618"/>
      <c r="H173" s="1618"/>
      <c r="I173" s="1619">
        <f t="shared" si="0"/>
        <v>0</v>
      </c>
      <c r="J173" s="1249">
        <f t="shared" si="2"/>
        <v>109506</v>
      </c>
      <c r="K173" s="1249">
        <f>UFJ!I173</f>
        <v>325</v>
      </c>
      <c r="L173" s="1249">
        <f>三井住友!I173</f>
        <v>240776</v>
      </c>
      <c r="M173" s="1249">
        <f>paypay!H173</f>
        <v>694</v>
      </c>
      <c r="N173" s="1249"/>
      <c r="O173" s="1620">
        <f t="shared" si="1"/>
        <v>351301</v>
      </c>
      <c r="P173" s="1272"/>
    </row>
    <row r="174" spans="1:16" ht="14" hidden="1">
      <c r="A174" s="1231"/>
      <c r="B174" s="1244">
        <v>45918</v>
      </c>
      <c r="C174" s="1248"/>
      <c r="D174" s="1248"/>
      <c r="E174" s="1248"/>
      <c r="F174" s="1618"/>
      <c r="G174" s="1618"/>
      <c r="H174" s="1618"/>
      <c r="I174" s="1619">
        <f t="shared" si="0"/>
        <v>0</v>
      </c>
      <c r="J174" s="1249">
        <f t="shared" si="2"/>
        <v>109506</v>
      </c>
      <c r="K174" s="1249">
        <f>UFJ!I174</f>
        <v>325</v>
      </c>
      <c r="L174" s="1249">
        <f>三井住友!I174</f>
        <v>240776</v>
      </c>
      <c r="M174" s="1249">
        <f>paypay!H174</f>
        <v>44</v>
      </c>
      <c r="N174" s="1249"/>
      <c r="O174" s="1620">
        <f t="shared" si="1"/>
        <v>350651</v>
      </c>
      <c r="P174" s="1272"/>
    </row>
    <row r="175" spans="1:16" ht="14" hidden="1">
      <c r="A175" s="1231"/>
      <c r="B175" s="1244">
        <v>45919</v>
      </c>
      <c r="C175" s="1248"/>
      <c r="D175" s="1248"/>
      <c r="E175" s="1248"/>
      <c r="F175" s="1618"/>
      <c r="G175" s="1618"/>
      <c r="H175" s="1618"/>
      <c r="I175" s="1619">
        <f t="shared" si="0"/>
        <v>0</v>
      </c>
      <c r="J175" s="1249">
        <f t="shared" si="2"/>
        <v>109506</v>
      </c>
      <c r="K175" s="1249">
        <f>UFJ!I175</f>
        <v>325</v>
      </c>
      <c r="L175" s="1249">
        <f>三井住友!I175</f>
        <v>240776</v>
      </c>
      <c r="M175" s="1249">
        <f>paypay!H175</f>
        <v>9530</v>
      </c>
      <c r="N175" s="1249"/>
      <c r="O175" s="1620">
        <f t="shared" si="1"/>
        <v>360137</v>
      </c>
      <c r="P175" s="1272"/>
    </row>
    <row r="176" spans="1:16" ht="14" hidden="1">
      <c r="A176" s="1231"/>
      <c r="B176" s="1244">
        <v>45920</v>
      </c>
      <c r="C176" s="1248"/>
      <c r="D176" s="1248"/>
      <c r="E176" s="1248"/>
      <c r="F176" s="1618"/>
      <c r="G176" s="1618"/>
      <c r="H176" s="1618"/>
      <c r="I176" s="1619">
        <f t="shared" si="0"/>
        <v>0</v>
      </c>
      <c r="J176" s="1249">
        <f t="shared" si="2"/>
        <v>109506</v>
      </c>
      <c r="K176" s="1249">
        <f>UFJ!I176</f>
        <v>325</v>
      </c>
      <c r="L176" s="1249">
        <f>三井住友!I176</f>
        <v>240776</v>
      </c>
      <c r="M176" s="1249">
        <f>paypay!H176</f>
        <v>3390</v>
      </c>
      <c r="N176" s="1249"/>
      <c r="O176" s="1620">
        <f t="shared" si="1"/>
        <v>353997</v>
      </c>
      <c r="P176" s="1272"/>
    </row>
    <row r="177" spans="1:16" ht="14" hidden="1">
      <c r="A177" s="1231"/>
      <c r="B177" s="1244">
        <v>45921</v>
      </c>
      <c r="C177" s="1248"/>
      <c r="D177" s="1248"/>
      <c r="E177" s="1248"/>
      <c r="F177" s="1618"/>
      <c r="G177" s="1618"/>
      <c r="H177" s="1618"/>
      <c r="I177" s="1619">
        <f t="shared" si="0"/>
        <v>0</v>
      </c>
      <c r="J177" s="1249">
        <f t="shared" si="2"/>
        <v>109506</v>
      </c>
      <c r="K177" s="1249">
        <f>UFJ!I177</f>
        <v>325</v>
      </c>
      <c r="L177" s="1249">
        <f>三井住友!I177</f>
        <v>240776</v>
      </c>
      <c r="M177" s="1249">
        <f>paypay!H177</f>
        <v>2503</v>
      </c>
      <c r="N177" s="1249"/>
      <c r="O177" s="1620">
        <f t="shared" si="1"/>
        <v>353110</v>
      </c>
      <c r="P177" s="1272"/>
    </row>
    <row r="178" spans="1:16" ht="14" hidden="1">
      <c r="A178" s="1231"/>
      <c r="B178" s="1244">
        <v>45922</v>
      </c>
      <c r="C178" s="1248"/>
      <c r="D178" s="1248"/>
      <c r="E178" s="1248"/>
      <c r="F178" s="1618"/>
      <c r="G178" s="1618"/>
      <c r="H178" s="1618"/>
      <c r="I178" s="1619">
        <f t="shared" si="0"/>
        <v>0</v>
      </c>
      <c r="J178" s="1249">
        <f t="shared" si="2"/>
        <v>109506</v>
      </c>
      <c r="K178" s="1249">
        <f>UFJ!I178</f>
        <v>325</v>
      </c>
      <c r="L178" s="1249">
        <f>三井住友!I178</f>
        <v>240776</v>
      </c>
      <c r="M178" s="1249">
        <f>paypay!H178</f>
        <v>2162</v>
      </c>
      <c r="N178" s="1249"/>
      <c r="O178" s="1620">
        <f t="shared" si="1"/>
        <v>352769</v>
      </c>
      <c r="P178" s="1272"/>
    </row>
    <row r="179" spans="1:16" ht="14" hidden="1">
      <c r="A179" s="1231"/>
      <c r="B179" s="1244">
        <v>45923</v>
      </c>
      <c r="C179" s="1248"/>
      <c r="D179" s="1248"/>
      <c r="E179" s="1248"/>
      <c r="F179" s="1618"/>
      <c r="G179" s="1618"/>
      <c r="H179" s="1618"/>
      <c r="I179" s="1619">
        <f t="shared" si="0"/>
        <v>0</v>
      </c>
      <c r="J179" s="1249">
        <f t="shared" si="2"/>
        <v>109506</v>
      </c>
      <c r="K179" s="1249">
        <f>UFJ!I179</f>
        <v>325</v>
      </c>
      <c r="L179" s="1249">
        <f>三井住友!I179</f>
        <v>240776</v>
      </c>
      <c r="M179" s="1249">
        <f>paypay!H179</f>
        <v>2672</v>
      </c>
      <c r="N179" s="1249"/>
      <c r="O179" s="1620">
        <f t="shared" si="1"/>
        <v>353279</v>
      </c>
      <c r="P179" s="1272"/>
    </row>
    <row r="180" spans="1:16" ht="14" hidden="1">
      <c r="A180" s="1231"/>
      <c r="B180" s="1244">
        <v>45924</v>
      </c>
      <c r="C180" s="1248"/>
      <c r="D180" s="1248"/>
      <c r="E180" s="1248"/>
      <c r="F180" s="1618"/>
      <c r="G180" s="1618"/>
      <c r="H180" s="1618"/>
      <c r="I180" s="1619">
        <f t="shared" si="0"/>
        <v>0</v>
      </c>
      <c r="J180" s="1249">
        <f t="shared" si="2"/>
        <v>109506</v>
      </c>
      <c r="K180" s="1249">
        <f>UFJ!I180</f>
        <v>325</v>
      </c>
      <c r="L180" s="1249">
        <f>三井住友!I180</f>
        <v>240776</v>
      </c>
      <c r="M180" s="1249">
        <f>paypay!H180</f>
        <v>2672</v>
      </c>
      <c r="N180" s="1249"/>
      <c r="O180" s="1620">
        <f t="shared" si="1"/>
        <v>353279</v>
      </c>
      <c r="P180" s="1272"/>
    </row>
    <row r="181" spans="1:16" ht="14" hidden="1">
      <c r="A181" s="1231"/>
      <c r="B181" s="1244">
        <v>45925</v>
      </c>
      <c r="C181" s="1248">
        <v>-5000</v>
      </c>
      <c r="D181" s="1248"/>
      <c r="E181" s="1248"/>
      <c r="F181" s="1618"/>
      <c r="G181" s="1618"/>
      <c r="H181" s="1618"/>
      <c r="I181" s="1619">
        <f t="shared" si="0"/>
        <v>-5000</v>
      </c>
      <c r="J181" s="1249">
        <f t="shared" si="2"/>
        <v>104506</v>
      </c>
      <c r="K181" s="1249">
        <f>UFJ!I181</f>
        <v>325</v>
      </c>
      <c r="L181" s="1249">
        <f>三井住友!I181</f>
        <v>240776</v>
      </c>
      <c r="M181" s="1249">
        <f>paypay!H181</f>
        <v>2972</v>
      </c>
      <c r="N181" s="1249"/>
      <c r="O181" s="1620">
        <f t="shared" si="1"/>
        <v>348579</v>
      </c>
      <c r="P181" s="1272"/>
    </row>
    <row r="182" spans="1:16" ht="14" hidden="1">
      <c r="A182" s="1231"/>
      <c r="B182" s="1244">
        <v>45926</v>
      </c>
      <c r="C182" s="1248"/>
      <c r="D182" s="1248"/>
      <c r="E182" s="1248"/>
      <c r="F182" s="1618"/>
      <c r="G182" s="1618"/>
      <c r="H182" s="1618"/>
      <c r="I182" s="1619">
        <f t="shared" si="0"/>
        <v>0</v>
      </c>
      <c r="J182" s="1249">
        <f t="shared" si="2"/>
        <v>104506</v>
      </c>
      <c r="K182" s="1249">
        <f>UFJ!I182</f>
        <v>325</v>
      </c>
      <c r="L182" s="1249">
        <f>三井住友!I182</f>
        <v>231020</v>
      </c>
      <c r="M182" s="1249">
        <f>paypay!H182</f>
        <v>2972</v>
      </c>
      <c r="N182" s="1249"/>
      <c r="O182" s="1620">
        <f t="shared" si="1"/>
        <v>338823</v>
      </c>
      <c r="P182" s="1272"/>
    </row>
    <row r="183" spans="1:16" ht="14" hidden="1">
      <c r="A183" s="1231"/>
      <c r="B183" s="1244">
        <v>45927</v>
      </c>
      <c r="C183" s="1248"/>
      <c r="D183" s="1621">
        <v>-89587</v>
      </c>
      <c r="E183" s="1248"/>
      <c r="F183" s="1618"/>
      <c r="G183" s="1618"/>
      <c r="H183" s="1618"/>
      <c r="I183" s="1619">
        <f t="shared" si="0"/>
        <v>-89587</v>
      </c>
      <c r="J183" s="1249">
        <f t="shared" si="2"/>
        <v>14919</v>
      </c>
      <c r="K183" s="1249">
        <f>UFJ!I183</f>
        <v>325</v>
      </c>
      <c r="L183" s="1249">
        <f>三井住友!I183</f>
        <v>91020</v>
      </c>
      <c r="M183" s="1249">
        <f>paypay!H183</f>
        <v>2972</v>
      </c>
      <c r="N183" s="1249"/>
      <c r="O183" s="1620">
        <f t="shared" si="1"/>
        <v>109236</v>
      </c>
      <c r="P183" s="1272"/>
    </row>
    <row r="184" spans="1:16" ht="14" hidden="1">
      <c r="A184" s="1231"/>
      <c r="B184" s="1244">
        <v>45928</v>
      </c>
      <c r="C184" s="1248"/>
      <c r="D184" s="1248"/>
      <c r="E184" s="1248"/>
      <c r="F184" s="1618"/>
      <c r="G184" s="1618"/>
      <c r="H184" s="1618"/>
      <c r="I184" s="1619">
        <f t="shared" si="0"/>
        <v>0</v>
      </c>
      <c r="J184" s="1249">
        <f t="shared" si="2"/>
        <v>14919</v>
      </c>
      <c r="K184" s="1249">
        <f>UFJ!I184</f>
        <v>325</v>
      </c>
      <c r="L184" s="1249">
        <f>三井住友!I184</f>
        <v>11314</v>
      </c>
      <c r="M184" s="1249">
        <f>paypay!H184</f>
        <v>2972</v>
      </c>
      <c r="N184" s="1249"/>
      <c r="O184" s="1620">
        <f t="shared" si="1"/>
        <v>29530</v>
      </c>
      <c r="P184" s="1272"/>
    </row>
    <row r="185" spans="1:16" ht="14" hidden="1">
      <c r="A185" s="1231"/>
      <c r="B185" s="1244">
        <v>45929</v>
      </c>
      <c r="C185" s="1248"/>
      <c r="D185" s="1248"/>
      <c r="E185" s="1248"/>
      <c r="F185" s="1618"/>
      <c r="G185" s="1618"/>
      <c r="H185" s="1618"/>
      <c r="I185" s="1619">
        <f t="shared" si="0"/>
        <v>0</v>
      </c>
      <c r="J185" s="1249">
        <f t="shared" si="2"/>
        <v>14919</v>
      </c>
      <c r="K185" s="1249">
        <f>UFJ!I185</f>
        <v>325</v>
      </c>
      <c r="L185" s="1249">
        <f>三井住友!I185</f>
        <v>11314</v>
      </c>
      <c r="M185" s="1249">
        <f>paypay!H185</f>
        <v>1813</v>
      </c>
      <c r="N185" s="1249"/>
      <c r="O185" s="1620">
        <f t="shared" si="1"/>
        <v>28371</v>
      </c>
      <c r="P185" s="1272"/>
    </row>
    <row r="186" spans="1:16" ht="14" hidden="1">
      <c r="A186" s="1231"/>
      <c r="B186" s="1259">
        <v>45930</v>
      </c>
      <c r="C186" s="1263">
        <v>-1019</v>
      </c>
      <c r="D186" s="1263"/>
      <c r="E186" s="1263"/>
      <c r="F186" s="1622"/>
      <c r="G186" s="1622"/>
      <c r="H186" s="1622"/>
      <c r="I186" s="1623">
        <f t="shared" si="0"/>
        <v>-1019</v>
      </c>
      <c r="J186" s="1264">
        <f t="shared" si="2"/>
        <v>13900</v>
      </c>
      <c r="K186" s="1264">
        <f>UFJ!I186</f>
        <v>325</v>
      </c>
      <c r="L186" s="1264">
        <f>三井住友!I186</f>
        <v>11314</v>
      </c>
      <c r="M186" s="1264">
        <f>paypay!H186</f>
        <v>2672</v>
      </c>
      <c r="N186" s="1264"/>
      <c r="O186" s="1624">
        <f t="shared" si="1"/>
        <v>28211</v>
      </c>
      <c r="P186" s="1272"/>
    </row>
    <row r="187" spans="1:16" ht="14" hidden="1">
      <c r="A187" s="1231"/>
      <c r="B187" s="1244">
        <v>45931</v>
      </c>
      <c r="C187" s="1248"/>
      <c r="D187" s="1248"/>
      <c r="E187" s="1248"/>
      <c r="F187" s="1618"/>
      <c r="G187" s="1618"/>
      <c r="H187" s="1618"/>
      <c r="I187" s="1619">
        <f t="shared" si="0"/>
        <v>0</v>
      </c>
      <c r="J187" s="1249">
        <f t="shared" si="2"/>
        <v>13900</v>
      </c>
      <c r="K187" s="1249">
        <f>UFJ!I187</f>
        <v>325</v>
      </c>
      <c r="L187" s="1249">
        <f>三井住友!I187</f>
        <v>11314</v>
      </c>
      <c r="M187" s="1249">
        <f>paypay!H187</f>
        <v>2352</v>
      </c>
      <c r="N187" s="1249"/>
      <c r="O187" s="1620">
        <f t="shared" si="1"/>
        <v>27891</v>
      </c>
      <c r="P187" s="1272"/>
    </row>
    <row r="188" spans="1:16" ht="14" hidden="1">
      <c r="A188" s="1231"/>
      <c r="B188" s="1244">
        <v>45932</v>
      </c>
      <c r="C188" s="1248"/>
      <c r="D188" s="1248"/>
      <c r="E188" s="1248"/>
      <c r="F188" s="1618"/>
      <c r="G188" s="1618"/>
      <c r="H188" s="1618"/>
      <c r="I188" s="1619">
        <f t="shared" si="0"/>
        <v>0</v>
      </c>
      <c r="J188" s="1249">
        <f t="shared" si="2"/>
        <v>13900</v>
      </c>
      <c r="K188" s="1249">
        <f>UFJ!I188</f>
        <v>325</v>
      </c>
      <c r="L188" s="1249">
        <f>三井住友!I188</f>
        <v>11314</v>
      </c>
      <c r="M188" s="1249">
        <f>paypay!H188</f>
        <v>12192</v>
      </c>
      <c r="N188" s="1249"/>
      <c r="O188" s="1620">
        <f t="shared" si="1"/>
        <v>37731</v>
      </c>
      <c r="P188" s="1272"/>
    </row>
    <row r="189" spans="1:16" ht="14" hidden="1">
      <c r="A189" s="1231"/>
      <c r="B189" s="1244">
        <v>45933</v>
      </c>
      <c r="C189" s="1248"/>
      <c r="D189" s="1248"/>
      <c r="E189" s="1248"/>
      <c r="F189" s="1618"/>
      <c r="G189" s="1618"/>
      <c r="H189" s="1618"/>
      <c r="I189" s="1619">
        <f t="shared" si="0"/>
        <v>0</v>
      </c>
      <c r="J189" s="1249">
        <f t="shared" si="2"/>
        <v>13900</v>
      </c>
      <c r="K189" s="1249">
        <f>UFJ!I189</f>
        <v>325</v>
      </c>
      <c r="L189" s="1249">
        <f>三井住友!I189</f>
        <v>11314</v>
      </c>
      <c r="M189" s="1249">
        <f>paypay!H189</f>
        <v>10732</v>
      </c>
      <c r="N189" s="1249"/>
      <c r="O189" s="1620">
        <f t="shared" si="1"/>
        <v>36271</v>
      </c>
      <c r="P189" s="1272"/>
    </row>
    <row r="190" spans="1:16" ht="14" hidden="1">
      <c r="A190" s="1231"/>
      <c r="B190" s="1244">
        <v>45934</v>
      </c>
      <c r="C190" s="1248"/>
      <c r="D190" s="1248"/>
      <c r="E190" s="1248"/>
      <c r="F190" s="1618"/>
      <c r="G190" s="1618"/>
      <c r="H190" s="1618"/>
      <c r="I190" s="1619">
        <f t="shared" si="0"/>
        <v>0</v>
      </c>
      <c r="J190" s="1249">
        <f t="shared" si="2"/>
        <v>13900</v>
      </c>
      <c r="K190" s="1249">
        <f>UFJ!I190</f>
        <v>325</v>
      </c>
      <c r="L190" s="1249">
        <f>三井住友!I190</f>
        <v>11314</v>
      </c>
      <c r="M190" s="1249">
        <f>paypay!H190</f>
        <v>13572</v>
      </c>
      <c r="N190" s="1249"/>
      <c r="O190" s="1620">
        <f t="shared" si="1"/>
        <v>39111</v>
      </c>
      <c r="P190" s="1272"/>
    </row>
    <row r="191" spans="1:16" ht="14" hidden="1">
      <c r="A191" s="1231"/>
      <c r="B191" s="1244">
        <v>45935</v>
      </c>
      <c r="C191" s="1248"/>
      <c r="D191" s="1248">
        <v>-11400</v>
      </c>
      <c r="E191" s="1248"/>
      <c r="F191" s="1618"/>
      <c r="G191" s="1618"/>
      <c r="H191" s="1618"/>
      <c r="I191" s="1619">
        <f t="shared" si="0"/>
        <v>-11400</v>
      </c>
      <c r="J191" s="1249">
        <f t="shared" si="2"/>
        <v>2500</v>
      </c>
      <c r="K191" s="1249">
        <f>UFJ!I191</f>
        <v>325</v>
      </c>
      <c r="L191" s="1249">
        <f>三井住友!I191</f>
        <v>11314</v>
      </c>
      <c r="M191" s="1249">
        <f>paypay!H191</f>
        <v>11572</v>
      </c>
      <c r="N191" s="1249"/>
      <c r="O191" s="1620">
        <f t="shared" si="1"/>
        <v>25711</v>
      </c>
      <c r="P191" s="1272"/>
    </row>
    <row r="192" spans="1:16" ht="14" hidden="1">
      <c r="A192" s="1231"/>
      <c r="B192" s="1244">
        <v>45936</v>
      </c>
      <c r="C192" s="1248"/>
      <c r="D192" s="1248"/>
      <c r="E192" s="1248"/>
      <c r="F192" s="1618"/>
      <c r="G192" s="1618"/>
      <c r="H192" s="1618"/>
      <c r="I192" s="1619">
        <f t="shared" si="0"/>
        <v>0</v>
      </c>
      <c r="J192" s="1249">
        <f t="shared" si="2"/>
        <v>2500</v>
      </c>
      <c r="K192" s="1249">
        <f>UFJ!I192</f>
        <v>325</v>
      </c>
      <c r="L192" s="1249">
        <f>三井住友!I192</f>
        <v>11314</v>
      </c>
      <c r="M192" s="1249">
        <f>paypay!H192</f>
        <v>8992</v>
      </c>
      <c r="N192" s="1249"/>
      <c r="O192" s="1620">
        <f t="shared" si="1"/>
        <v>23131</v>
      </c>
      <c r="P192" s="1272"/>
    </row>
    <row r="193" spans="1:16" ht="14" hidden="1">
      <c r="A193" s="1231"/>
      <c r="B193" s="1244">
        <v>45937</v>
      </c>
      <c r="C193" s="1248"/>
      <c r="D193" s="1248"/>
      <c r="E193" s="1248"/>
      <c r="F193" s="1618"/>
      <c r="G193" s="1618"/>
      <c r="H193" s="1618"/>
      <c r="I193" s="1619">
        <f t="shared" si="0"/>
        <v>0</v>
      </c>
      <c r="J193" s="1249">
        <f t="shared" si="2"/>
        <v>2500</v>
      </c>
      <c r="K193" s="1249">
        <f>UFJ!I193</f>
        <v>325</v>
      </c>
      <c r="L193" s="1249">
        <f>三井住友!I193</f>
        <v>11314</v>
      </c>
      <c r="M193" s="1249">
        <f>paypay!H193</f>
        <v>8992</v>
      </c>
      <c r="N193" s="1249"/>
      <c r="O193" s="1620">
        <f t="shared" si="1"/>
        <v>23131</v>
      </c>
      <c r="P193" s="1272"/>
    </row>
    <row r="194" spans="1:16" ht="14" hidden="1">
      <c r="A194" s="1231"/>
      <c r="B194" s="1244">
        <v>45938</v>
      </c>
      <c r="C194" s="1248"/>
      <c r="D194" s="1248"/>
      <c r="E194" s="1248"/>
      <c r="F194" s="1618"/>
      <c r="G194" s="1618"/>
      <c r="H194" s="1618"/>
      <c r="I194" s="1619">
        <f t="shared" si="0"/>
        <v>0</v>
      </c>
      <c r="J194" s="1249">
        <f t="shared" si="2"/>
        <v>2500</v>
      </c>
      <c r="K194" s="1249">
        <f>UFJ!I194</f>
        <v>325</v>
      </c>
      <c r="L194" s="1249">
        <f>三井住友!I194</f>
        <v>11314</v>
      </c>
      <c r="M194" s="1249">
        <f>paypay!H194</f>
        <v>8992</v>
      </c>
      <c r="N194" s="1249"/>
      <c r="O194" s="1620">
        <f t="shared" si="1"/>
        <v>23131</v>
      </c>
      <c r="P194" s="1272"/>
    </row>
    <row r="195" spans="1:16" ht="14" hidden="1">
      <c r="A195" s="1231"/>
      <c r="B195" s="1244">
        <v>45939</v>
      </c>
      <c r="C195" s="1248"/>
      <c r="D195" s="1248"/>
      <c r="E195" s="1248"/>
      <c r="F195" s="1618"/>
      <c r="G195" s="1618"/>
      <c r="H195" s="1618"/>
      <c r="I195" s="1619">
        <f t="shared" si="0"/>
        <v>0</v>
      </c>
      <c r="J195" s="1249">
        <f t="shared" si="2"/>
        <v>2500</v>
      </c>
      <c r="K195" s="1249">
        <f>UFJ!I195</f>
        <v>325</v>
      </c>
      <c r="L195" s="1249">
        <f>三井住友!I195</f>
        <v>11314</v>
      </c>
      <c r="M195" s="1249">
        <f>paypay!H195</f>
        <v>8992</v>
      </c>
      <c r="N195" s="1249"/>
      <c r="O195" s="1620">
        <f t="shared" si="1"/>
        <v>23131</v>
      </c>
      <c r="P195" s="1272"/>
    </row>
    <row r="196" spans="1:16" ht="14" hidden="1">
      <c r="A196" s="1231"/>
      <c r="B196" s="1244">
        <v>45940</v>
      </c>
      <c r="C196" s="1248"/>
      <c r="D196" s="1248"/>
      <c r="E196" s="1248"/>
      <c r="F196" s="1618"/>
      <c r="G196" s="1618"/>
      <c r="H196" s="1618"/>
      <c r="I196" s="1619">
        <f t="shared" si="0"/>
        <v>0</v>
      </c>
      <c r="J196" s="1249">
        <f t="shared" si="2"/>
        <v>2500</v>
      </c>
      <c r="K196" s="1249">
        <f>UFJ!I196</f>
        <v>325</v>
      </c>
      <c r="L196" s="1249">
        <f>三井住友!I196</f>
        <v>11314</v>
      </c>
      <c r="M196" s="1249">
        <f>paypay!H196</f>
        <v>8992</v>
      </c>
      <c r="N196" s="1249"/>
      <c r="O196" s="1620">
        <f t="shared" si="1"/>
        <v>23131</v>
      </c>
      <c r="P196" s="1272"/>
    </row>
    <row r="197" spans="1:16" ht="14" hidden="1">
      <c r="A197" s="1231"/>
      <c r="B197" s="1244">
        <v>45941</v>
      </c>
      <c r="C197" s="1248"/>
      <c r="D197" s="1248"/>
      <c r="E197" s="1248"/>
      <c r="F197" s="1618"/>
      <c r="G197" s="1618"/>
      <c r="H197" s="1618"/>
      <c r="I197" s="1619">
        <f t="shared" si="0"/>
        <v>0</v>
      </c>
      <c r="J197" s="1249">
        <f t="shared" si="2"/>
        <v>2500</v>
      </c>
      <c r="K197" s="1249">
        <f>UFJ!I197</f>
        <v>325</v>
      </c>
      <c r="L197" s="1249">
        <f>三井住友!I197</f>
        <v>5314</v>
      </c>
      <c r="M197" s="1249">
        <f>paypay!H197</f>
        <v>8412</v>
      </c>
      <c r="N197" s="1249"/>
      <c r="O197" s="1620">
        <f t="shared" si="1"/>
        <v>16551</v>
      </c>
      <c r="P197" s="1272"/>
    </row>
    <row r="198" spans="1:16" ht="14" hidden="1">
      <c r="A198" s="1231"/>
      <c r="B198" s="1244">
        <v>45942</v>
      </c>
      <c r="C198" s="1248"/>
      <c r="D198" s="1248"/>
      <c r="E198" s="1248"/>
      <c r="F198" s="1618"/>
      <c r="G198" s="1618"/>
      <c r="H198" s="1618"/>
      <c r="I198" s="1619">
        <f t="shared" si="0"/>
        <v>0</v>
      </c>
      <c r="J198" s="1249">
        <f t="shared" si="2"/>
        <v>2500</v>
      </c>
      <c r="K198" s="1249">
        <f>UFJ!I198</f>
        <v>325</v>
      </c>
      <c r="L198" s="1249">
        <f>三井住友!I198</f>
        <v>5314</v>
      </c>
      <c r="M198" s="1249">
        <f>paypay!H198</f>
        <v>7462</v>
      </c>
      <c r="N198" s="1249"/>
      <c r="O198" s="1620">
        <f t="shared" si="1"/>
        <v>15601</v>
      </c>
      <c r="P198" s="1272"/>
    </row>
    <row r="199" spans="1:16" ht="14" hidden="1">
      <c r="A199" s="1231"/>
      <c r="B199" s="1244">
        <v>45943</v>
      </c>
      <c r="C199" s="1248"/>
      <c r="D199" s="1248"/>
      <c r="E199" s="1248">
        <v>-2000</v>
      </c>
      <c r="F199" s="1618"/>
      <c r="G199" s="1618"/>
      <c r="H199" s="1618"/>
      <c r="I199" s="1619">
        <f t="shared" si="0"/>
        <v>-2000</v>
      </c>
      <c r="J199" s="1249">
        <f t="shared" si="2"/>
        <v>500</v>
      </c>
      <c r="K199" s="1249">
        <f>UFJ!I199</f>
        <v>325</v>
      </c>
      <c r="L199" s="1249">
        <f>三井住友!I199</f>
        <v>5314</v>
      </c>
      <c r="M199" s="1249">
        <f>paypay!H199</f>
        <v>7462</v>
      </c>
      <c r="N199" s="1249"/>
      <c r="O199" s="1620">
        <f t="shared" si="1"/>
        <v>13601</v>
      </c>
      <c r="P199" s="1272"/>
    </row>
    <row r="200" spans="1:16" ht="14" hidden="1">
      <c r="A200" s="1231"/>
      <c r="B200" s="1244">
        <v>45944</v>
      </c>
      <c r="C200" s="1248"/>
      <c r="D200" s="1248"/>
      <c r="E200" s="1248"/>
      <c r="F200" s="1618"/>
      <c r="G200" s="1618"/>
      <c r="H200" s="1618"/>
      <c r="I200" s="1619">
        <f t="shared" si="0"/>
        <v>0</v>
      </c>
      <c r="J200" s="1249">
        <f t="shared" si="2"/>
        <v>500</v>
      </c>
      <c r="K200" s="1249">
        <f>UFJ!I200</f>
        <v>325</v>
      </c>
      <c r="L200" s="1249">
        <f>三井住友!I200</f>
        <v>5314</v>
      </c>
      <c r="M200" s="1249">
        <f>paypay!H200</f>
        <v>7462</v>
      </c>
      <c r="N200" s="1249"/>
      <c r="O200" s="1620">
        <f t="shared" si="1"/>
        <v>13601</v>
      </c>
      <c r="P200" s="1272"/>
    </row>
    <row r="201" spans="1:16" ht="14" hidden="1">
      <c r="A201" s="1231"/>
      <c r="B201" s="1244">
        <v>45945</v>
      </c>
      <c r="C201" s="1248"/>
      <c r="D201" s="1248">
        <v>-10872</v>
      </c>
      <c r="E201" s="1248"/>
      <c r="F201" s="1618"/>
      <c r="G201" s="1618">
        <v>516782</v>
      </c>
      <c r="H201" s="1618"/>
      <c r="I201" s="1619">
        <f t="shared" si="0"/>
        <v>505910</v>
      </c>
      <c r="J201" s="1249">
        <f t="shared" si="2"/>
        <v>506410</v>
      </c>
      <c r="K201" s="1249">
        <f>UFJ!I201</f>
        <v>325</v>
      </c>
      <c r="L201" s="1249">
        <f>三井住友!I201</f>
        <v>5314</v>
      </c>
      <c r="M201" s="1249">
        <f>paypay!H201</f>
        <v>6462</v>
      </c>
      <c r="N201" s="1249"/>
      <c r="O201" s="1620">
        <f t="shared" si="1"/>
        <v>518511</v>
      </c>
      <c r="P201" s="1272"/>
    </row>
    <row r="202" spans="1:16" ht="14" hidden="1">
      <c r="A202" s="1231"/>
      <c r="B202" s="1244">
        <v>45946</v>
      </c>
      <c r="C202" s="1248"/>
      <c r="D202" s="1248">
        <v>-14433</v>
      </c>
      <c r="E202" s="1248"/>
      <c r="F202" s="1618"/>
      <c r="G202" s="1618"/>
      <c r="H202" s="1618"/>
      <c r="I202" s="1619">
        <f t="shared" si="0"/>
        <v>-14433</v>
      </c>
      <c r="J202" s="1249">
        <f t="shared" si="2"/>
        <v>491977</v>
      </c>
      <c r="K202" s="1249">
        <f>UFJ!I202</f>
        <v>325</v>
      </c>
      <c r="L202" s="1249">
        <f>三井住友!I202</f>
        <v>5314</v>
      </c>
      <c r="M202" s="1249">
        <f>paypay!H202</f>
        <v>6462</v>
      </c>
      <c r="N202" s="1249"/>
      <c r="O202" s="1620">
        <f t="shared" si="1"/>
        <v>504078</v>
      </c>
      <c r="P202" s="1272"/>
    </row>
    <row r="203" spans="1:16" ht="14" hidden="1">
      <c r="A203" s="1231"/>
      <c r="B203" s="1244">
        <v>45947</v>
      </c>
      <c r="C203" s="1248"/>
      <c r="D203" s="1248">
        <v>-110</v>
      </c>
      <c r="E203" s="1248">
        <v>-99536</v>
      </c>
      <c r="F203" s="1618"/>
      <c r="G203" s="1618"/>
      <c r="H203" s="1618"/>
      <c r="I203" s="1619">
        <f t="shared" si="0"/>
        <v>-99646</v>
      </c>
      <c r="J203" s="1249">
        <f t="shared" si="2"/>
        <v>392331</v>
      </c>
      <c r="K203" s="1249">
        <f>UFJ!I203</f>
        <v>325</v>
      </c>
      <c r="L203" s="1249">
        <f>三井住友!I203</f>
        <v>5314</v>
      </c>
      <c r="M203" s="1249">
        <f>paypay!H203</f>
        <v>6462</v>
      </c>
      <c r="N203" s="1249"/>
      <c r="O203" s="1620">
        <f t="shared" si="1"/>
        <v>404432</v>
      </c>
      <c r="P203" s="1272"/>
    </row>
    <row r="204" spans="1:16" ht="14" hidden="1">
      <c r="A204" s="1231"/>
      <c r="B204" s="1244">
        <v>45948</v>
      </c>
      <c r="C204" s="1248">
        <v>-230110</v>
      </c>
      <c r="D204" s="1248"/>
      <c r="E204" s="1248">
        <v>-9000</v>
      </c>
      <c r="F204" s="1618"/>
      <c r="G204" s="1618"/>
      <c r="H204" s="1618"/>
      <c r="I204" s="1619">
        <f t="shared" si="0"/>
        <v>-239110</v>
      </c>
      <c r="J204" s="1249">
        <f t="shared" si="2"/>
        <v>153221</v>
      </c>
      <c r="K204" s="1249">
        <f>UFJ!I204</f>
        <v>325</v>
      </c>
      <c r="L204" s="1249">
        <f>三井住友!I204</f>
        <v>235314</v>
      </c>
      <c r="M204" s="1249">
        <f>paypay!H204</f>
        <v>6462</v>
      </c>
      <c r="N204" s="1249"/>
      <c r="O204" s="1620">
        <f t="shared" si="1"/>
        <v>395322</v>
      </c>
      <c r="P204" s="1272"/>
    </row>
    <row r="205" spans="1:16" ht="14" hidden="1">
      <c r="A205" s="1231"/>
      <c r="B205" s="1244">
        <v>45949</v>
      </c>
      <c r="C205" s="1248"/>
      <c r="D205" s="1248"/>
      <c r="E205" s="1248">
        <v>-29000</v>
      </c>
      <c r="F205" s="1618"/>
      <c r="G205" s="1618"/>
      <c r="H205" s="1618"/>
      <c r="I205" s="1619">
        <f t="shared" si="0"/>
        <v>-29000</v>
      </c>
      <c r="J205" s="1249">
        <f t="shared" si="2"/>
        <v>124221</v>
      </c>
      <c r="K205" s="1249">
        <f>UFJ!I205</f>
        <v>325</v>
      </c>
      <c r="L205" s="1249">
        <f>三井住友!I205</f>
        <v>235314</v>
      </c>
      <c r="M205" s="1249">
        <f>paypay!H205</f>
        <v>5822</v>
      </c>
      <c r="N205" s="1249"/>
      <c r="O205" s="1620">
        <f t="shared" si="1"/>
        <v>365682</v>
      </c>
      <c r="P205" s="1272"/>
    </row>
    <row r="206" spans="1:16" ht="14" hidden="1">
      <c r="A206" s="1231"/>
      <c r="B206" s="1244">
        <v>45950</v>
      </c>
      <c r="C206" s="1248"/>
      <c r="D206" s="1248"/>
      <c r="E206" s="1248"/>
      <c r="F206" s="1618"/>
      <c r="G206" s="1618"/>
      <c r="H206" s="1618"/>
      <c r="I206" s="1619">
        <f t="shared" si="0"/>
        <v>0</v>
      </c>
      <c r="J206" s="1249">
        <f t="shared" si="2"/>
        <v>124221</v>
      </c>
      <c r="K206" s="1249">
        <f>UFJ!I206</f>
        <v>325</v>
      </c>
      <c r="L206" s="1249">
        <f>三井住友!I206</f>
        <v>235314</v>
      </c>
      <c r="M206" s="1249">
        <f>paypay!H206</f>
        <v>5662</v>
      </c>
      <c r="N206" s="1249"/>
      <c r="O206" s="1620">
        <f t="shared" si="1"/>
        <v>365522</v>
      </c>
      <c r="P206" s="1272"/>
    </row>
    <row r="207" spans="1:16" ht="14" hidden="1">
      <c r="A207" s="1231"/>
      <c r="B207" s="1244">
        <v>45951</v>
      </c>
      <c r="C207" s="1248"/>
      <c r="D207" s="1248"/>
      <c r="E207" s="1248"/>
      <c r="F207" s="1618"/>
      <c r="G207" s="1618"/>
      <c r="H207" s="1618"/>
      <c r="I207" s="1619">
        <f t="shared" si="0"/>
        <v>0</v>
      </c>
      <c r="J207" s="1249">
        <f t="shared" si="2"/>
        <v>124221</v>
      </c>
      <c r="K207" s="1249">
        <f>UFJ!I207</f>
        <v>325</v>
      </c>
      <c r="L207" s="1249">
        <f>三井住友!I207</f>
        <v>235314</v>
      </c>
      <c r="M207" s="1249">
        <f>paypay!H207</f>
        <v>3412</v>
      </c>
      <c r="N207" s="1249"/>
      <c r="O207" s="1620">
        <f t="shared" si="1"/>
        <v>363272</v>
      </c>
      <c r="P207" s="1272"/>
    </row>
    <row r="208" spans="1:16" ht="14" hidden="1">
      <c r="A208" s="1231"/>
      <c r="B208" s="1244">
        <v>45952</v>
      </c>
      <c r="C208" s="1248"/>
      <c r="D208" s="1248"/>
      <c r="E208" s="1248"/>
      <c r="F208" s="1618"/>
      <c r="G208" s="1618"/>
      <c r="H208" s="1618"/>
      <c r="I208" s="1619">
        <f t="shared" si="0"/>
        <v>0</v>
      </c>
      <c r="J208" s="1249">
        <f t="shared" si="2"/>
        <v>124221</v>
      </c>
      <c r="K208" s="1249">
        <f>UFJ!I208</f>
        <v>325</v>
      </c>
      <c r="L208" s="1249">
        <f>三井住友!I208</f>
        <v>235314</v>
      </c>
      <c r="M208" s="1249">
        <f>paypay!H208</f>
        <v>3252</v>
      </c>
      <c r="N208" s="1249"/>
      <c r="O208" s="1620">
        <f t="shared" si="1"/>
        <v>363112</v>
      </c>
      <c r="P208" s="1272"/>
    </row>
    <row r="209" spans="1:16" ht="14" hidden="1">
      <c r="A209" s="1231"/>
      <c r="B209" s="1244">
        <v>45953</v>
      </c>
      <c r="C209" s="1248"/>
      <c r="D209" s="1248"/>
      <c r="E209" s="1248"/>
      <c r="F209" s="1618"/>
      <c r="G209" s="1618"/>
      <c r="H209" s="1618"/>
      <c r="I209" s="1619">
        <f t="shared" si="0"/>
        <v>0</v>
      </c>
      <c r="J209" s="1249">
        <f t="shared" si="2"/>
        <v>124221</v>
      </c>
      <c r="K209" s="1249">
        <f>UFJ!I209</f>
        <v>325</v>
      </c>
      <c r="L209" s="1249">
        <f>三井住友!I209</f>
        <v>235314</v>
      </c>
      <c r="M209" s="1249">
        <f>paypay!H209</f>
        <v>3252</v>
      </c>
      <c r="N209" s="1249"/>
      <c r="O209" s="1620">
        <f t="shared" si="1"/>
        <v>363112</v>
      </c>
      <c r="P209" s="1272"/>
    </row>
    <row r="210" spans="1:16" ht="14" hidden="1">
      <c r="A210" s="1231"/>
      <c r="B210" s="1244">
        <v>45954</v>
      </c>
      <c r="C210" s="1248"/>
      <c r="D210" s="1248"/>
      <c r="E210" s="1248"/>
      <c r="F210" s="1618"/>
      <c r="G210" s="1618"/>
      <c r="H210" s="1618"/>
      <c r="I210" s="1619">
        <f t="shared" si="0"/>
        <v>0</v>
      </c>
      <c r="J210" s="1249">
        <f t="shared" si="2"/>
        <v>124221</v>
      </c>
      <c r="K210" s="1249">
        <f>UFJ!I210</f>
        <v>325</v>
      </c>
      <c r="L210" s="1249">
        <f>三井住友!I210</f>
        <v>235314</v>
      </c>
      <c r="M210" s="1249">
        <f>paypay!H210</f>
        <v>3092</v>
      </c>
      <c r="N210" s="1249"/>
      <c r="O210" s="1620">
        <f t="shared" si="1"/>
        <v>362952</v>
      </c>
      <c r="P210" s="1272"/>
    </row>
    <row r="211" spans="1:16" ht="14" hidden="1">
      <c r="A211" s="1231"/>
      <c r="B211" s="1244">
        <v>45955</v>
      </c>
      <c r="C211" s="1248"/>
      <c r="D211" s="1248"/>
      <c r="E211" s="1248"/>
      <c r="F211" s="1618"/>
      <c r="G211" s="1618"/>
      <c r="H211" s="1618"/>
      <c r="I211" s="1619">
        <f t="shared" si="0"/>
        <v>0</v>
      </c>
      <c r="J211" s="1249">
        <f t="shared" si="2"/>
        <v>124221</v>
      </c>
      <c r="K211" s="1249">
        <f>UFJ!I211</f>
        <v>325</v>
      </c>
      <c r="L211" s="1249">
        <f>三井住友!I211</f>
        <v>224964</v>
      </c>
      <c r="M211" s="1249">
        <f>paypay!H211</f>
        <v>3092</v>
      </c>
      <c r="N211" s="1249"/>
      <c r="O211" s="1620">
        <f t="shared" si="1"/>
        <v>352602</v>
      </c>
      <c r="P211" s="1272"/>
    </row>
    <row r="212" spans="1:16" ht="14" hidden="1">
      <c r="A212" s="1231"/>
      <c r="B212" s="1244">
        <v>45956</v>
      </c>
      <c r="C212" s="1248"/>
      <c r="D212" s="1248"/>
      <c r="E212" s="1248"/>
      <c r="F212" s="1618"/>
      <c r="G212" s="1618"/>
      <c r="H212" s="1618"/>
      <c r="I212" s="1619">
        <f t="shared" si="0"/>
        <v>0</v>
      </c>
      <c r="J212" s="1249">
        <f t="shared" si="2"/>
        <v>124221</v>
      </c>
      <c r="K212" s="1249">
        <f>UFJ!I212</f>
        <v>325</v>
      </c>
      <c r="L212" s="1249">
        <f>三井住友!I212</f>
        <v>184788</v>
      </c>
      <c r="M212" s="1249">
        <f>paypay!H212</f>
        <v>19092</v>
      </c>
      <c r="N212" s="1249"/>
      <c r="O212" s="1620">
        <f t="shared" si="1"/>
        <v>328426</v>
      </c>
      <c r="P212" s="1272"/>
    </row>
    <row r="213" spans="1:16" ht="14" hidden="1">
      <c r="A213" s="1231"/>
      <c r="B213" s="1244">
        <v>45957</v>
      </c>
      <c r="C213" s="1248"/>
      <c r="D213" s="1621">
        <v>-89587</v>
      </c>
      <c r="E213" s="1248"/>
      <c r="F213" s="1618"/>
      <c r="G213" s="1618"/>
      <c r="H213" s="1618"/>
      <c r="I213" s="1619">
        <f t="shared" si="0"/>
        <v>-89587</v>
      </c>
      <c r="J213" s="1249">
        <f t="shared" si="2"/>
        <v>34634</v>
      </c>
      <c r="K213" s="1249">
        <f>UFJ!I213</f>
        <v>325</v>
      </c>
      <c r="L213" s="1249">
        <f>三井住友!I213</f>
        <v>133477</v>
      </c>
      <c r="M213" s="1249">
        <f>paypay!H213</f>
        <v>17992</v>
      </c>
      <c r="N213" s="1249"/>
      <c r="O213" s="1620">
        <f t="shared" si="1"/>
        <v>186428</v>
      </c>
      <c r="P213" s="1272"/>
    </row>
    <row r="214" spans="1:16" ht="14" hidden="1">
      <c r="A214" s="1231"/>
      <c r="B214" s="1244">
        <v>45958</v>
      </c>
      <c r="C214" s="1248"/>
      <c r="D214" s="1248"/>
      <c r="E214" s="1248"/>
      <c r="F214" s="1618"/>
      <c r="G214" s="1618"/>
      <c r="H214" s="1618"/>
      <c r="I214" s="1619">
        <f t="shared" si="0"/>
        <v>0</v>
      </c>
      <c r="J214" s="1249">
        <f t="shared" si="2"/>
        <v>34634</v>
      </c>
      <c r="K214" s="1249">
        <f>UFJ!I214</f>
        <v>325</v>
      </c>
      <c r="L214" s="1249">
        <f>三井住友!I214</f>
        <v>13951</v>
      </c>
      <c r="M214" s="1249">
        <f>paypay!H214</f>
        <v>17112</v>
      </c>
      <c r="N214" s="1249"/>
      <c r="O214" s="1620">
        <f t="shared" si="1"/>
        <v>66022</v>
      </c>
      <c r="P214" s="1272"/>
    </row>
    <row r="215" spans="1:16" ht="14" hidden="1">
      <c r="A215" s="1231"/>
      <c r="B215" s="1244">
        <v>45959</v>
      </c>
      <c r="C215" s="1248"/>
      <c r="D215" s="1248"/>
      <c r="E215" s="1248"/>
      <c r="F215" s="1618"/>
      <c r="G215" s="1618"/>
      <c r="H215" s="1618"/>
      <c r="I215" s="1619">
        <f t="shared" si="0"/>
        <v>0</v>
      </c>
      <c r="J215" s="1249">
        <f t="shared" si="2"/>
        <v>34634</v>
      </c>
      <c r="K215" s="1249">
        <f>UFJ!I215</f>
        <v>325</v>
      </c>
      <c r="L215" s="1249">
        <f>三井住友!I215</f>
        <v>13951</v>
      </c>
      <c r="M215" s="1249">
        <f>paypay!H215</f>
        <v>17112</v>
      </c>
      <c r="N215" s="1249"/>
      <c r="O215" s="1620">
        <f t="shared" si="1"/>
        <v>66022</v>
      </c>
      <c r="P215" s="1272"/>
    </row>
    <row r="216" spans="1:16" ht="14" hidden="1">
      <c r="A216" s="1231"/>
      <c r="B216" s="1244">
        <v>45960</v>
      </c>
      <c r="C216" s="1248"/>
      <c r="D216" s="1248"/>
      <c r="E216" s="1248"/>
      <c r="F216" s="1618"/>
      <c r="G216" s="1618"/>
      <c r="H216" s="1618"/>
      <c r="I216" s="1619">
        <f t="shared" si="0"/>
        <v>0</v>
      </c>
      <c r="J216" s="1249">
        <f t="shared" si="2"/>
        <v>34634</v>
      </c>
      <c r="K216" s="1249">
        <f>UFJ!I216</f>
        <v>325</v>
      </c>
      <c r="L216" s="1249">
        <f>三井住友!I216</f>
        <v>13951</v>
      </c>
      <c r="M216" s="1249">
        <f>paypay!H216</f>
        <v>15685</v>
      </c>
      <c r="N216" s="1249"/>
      <c r="O216" s="1620">
        <f t="shared" si="1"/>
        <v>64595</v>
      </c>
      <c r="P216" s="1272"/>
    </row>
    <row r="217" spans="1:16" ht="14" hidden="1">
      <c r="A217" s="1231"/>
      <c r="B217" s="1259">
        <v>45961</v>
      </c>
      <c r="C217" s="1263"/>
      <c r="D217" s="1263"/>
      <c r="E217" s="1263"/>
      <c r="F217" s="1622"/>
      <c r="G217" s="1622"/>
      <c r="H217" s="1622"/>
      <c r="I217" s="1623">
        <f t="shared" si="0"/>
        <v>0</v>
      </c>
      <c r="J217" s="1264">
        <f t="shared" si="2"/>
        <v>34634</v>
      </c>
      <c r="K217" s="1264">
        <f>UFJ!I217</f>
        <v>325</v>
      </c>
      <c r="L217" s="1249">
        <f>三井住友!I217</f>
        <v>13951</v>
      </c>
      <c r="M217" s="1264">
        <f>paypay!H217</f>
        <v>14685</v>
      </c>
      <c r="N217" s="1264"/>
      <c r="O217" s="1624">
        <f t="shared" si="1"/>
        <v>63595</v>
      </c>
      <c r="P217" s="1272"/>
    </row>
    <row r="218" spans="1:16" ht="14" hidden="1">
      <c r="A218" s="1231"/>
      <c r="B218" s="1244">
        <v>45962</v>
      </c>
      <c r="C218" s="1248"/>
      <c r="D218" s="1248"/>
      <c r="E218" s="1248"/>
      <c r="F218" s="1618"/>
      <c r="G218" s="1618"/>
      <c r="H218" s="1618"/>
      <c r="I218" s="1619">
        <f t="shared" si="0"/>
        <v>0</v>
      </c>
      <c r="J218" s="1249">
        <f t="shared" si="2"/>
        <v>34634</v>
      </c>
      <c r="K218" s="1249">
        <f>UFJ!I218</f>
        <v>325</v>
      </c>
      <c r="L218" s="1625">
        <f>三井住友!I218</f>
        <v>13951</v>
      </c>
      <c r="M218" s="1249">
        <f>paypay!H218</f>
        <v>14685</v>
      </c>
      <c r="N218" s="1249"/>
      <c r="O218" s="1620">
        <f t="shared" si="1"/>
        <v>63595</v>
      </c>
      <c r="P218" s="1272"/>
    </row>
    <row r="219" spans="1:16" ht="14" hidden="1">
      <c r="A219" s="1231"/>
      <c r="B219" s="1244">
        <v>45963</v>
      </c>
      <c r="C219" s="1248"/>
      <c r="D219" s="1248"/>
      <c r="E219" s="1248"/>
      <c r="F219" s="1618"/>
      <c r="G219" s="1618"/>
      <c r="H219" s="1618"/>
      <c r="I219" s="1619">
        <f t="shared" si="0"/>
        <v>0</v>
      </c>
      <c r="J219" s="1249">
        <f t="shared" si="2"/>
        <v>34634</v>
      </c>
      <c r="K219" s="1249">
        <f>UFJ!I219</f>
        <v>325</v>
      </c>
      <c r="L219" s="1249">
        <f>三井住友!I219</f>
        <v>7951</v>
      </c>
      <c r="M219" s="1249">
        <f>paypay!H219</f>
        <v>9685</v>
      </c>
      <c r="N219" s="1249"/>
      <c r="O219" s="1620">
        <f t="shared" si="1"/>
        <v>52595</v>
      </c>
      <c r="P219" s="1272"/>
    </row>
    <row r="220" spans="1:16" ht="14" hidden="1">
      <c r="A220" s="1231"/>
      <c r="B220" s="1244">
        <v>45964</v>
      </c>
      <c r="C220" s="1248"/>
      <c r="D220" s="1248"/>
      <c r="E220" s="1248"/>
      <c r="F220" s="1618"/>
      <c r="G220" s="1618"/>
      <c r="H220" s="1618"/>
      <c r="I220" s="1619">
        <f t="shared" si="0"/>
        <v>0</v>
      </c>
      <c r="J220" s="1249">
        <f t="shared" si="2"/>
        <v>34634</v>
      </c>
      <c r="K220" s="1249">
        <f>UFJ!I220</f>
        <v>325</v>
      </c>
      <c r="L220" s="1249">
        <f>三井住友!I220</f>
        <v>7951</v>
      </c>
      <c r="M220" s="1249">
        <f>paypay!H220</f>
        <v>9685</v>
      </c>
      <c r="N220" s="1249"/>
      <c r="O220" s="1620">
        <f t="shared" si="1"/>
        <v>52595</v>
      </c>
      <c r="P220" s="1272"/>
    </row>
    <row r="221" spans="1:16" ht="14" hidden="1">
      <c r="A221" s="1231"/>
      <c r="B221" s="1244">
        <v>45965</v>
      </c>
      <c r="C221" s="1248"/>
      <c r="D221" s="1248"/>
      <c r="E221" s="1248"/>
      <c r="F221" s="1618"/>
      <c r="G221" s="1618"/>
      <c r="H221" s="1618"/>
      <c r="I221" s="1619">
        <f t="shared" si="0"/>
        <v>0</v>
      </c>
      <c r="J221" s="1249">
        <f t="shared" si="2"/>
        <v>34634</v>
      </c>
      <c r="K221" s="1249">
        <f>UFJ!I221</f>
        <v>325</v>
      </c>
      <c r="L221" s="1249">
        <f>三井住友!I221</f>
        <v>7951</v>
      </c>
      <c r="M221" s="1249">
        <f>paypay!H221</f>
        <v>9005</v>
      </c>
      <c r="N221" s="1249"/>
      <c r="O221" s="1620">
        <f t="shared" si="1"/>
        <v>51915</v>
      </c>
      <c r="P221" s="1272"/>
    </row>
    <row r="222" spans="1:16" ht="14" hidden="1">
      <c r="A222" s="1231"/>
      <c r="B222" s="1244">
        <v>45966</v>
      </c>
      <c r="C222" s="1248"/>
      <c r="D222" s="1248">
        <v>-11400</v>
      </c>
      <c r="E222" s="1248"/>
      <c r="F222" s="1618"/>
      <c r="G222" s="1618"/>
      <c r="H222" s="1618"/>
      <c r="I222" s="1619">
        <f t="shared" si="0"/>
        <v>-11400</v>
      </c>
      <c r="J222" s="1249">
        <f t="shared" si="2"/>
        <v>23234</v>
      </c>
      <c r="K222" s="1249">
        <f>UFJ!I222</f>
        <v>325</v>
      </c>
      <c r="L222" s="1249">
        <f>三井住友!I222</f>
        <v>7951</v>
      </c>
      <c r="M222" s="1249">
        <f>paypay!H222</f>
        <v>8025</v>
      </c>
      <c r="N222" s="1249"/>
      <c r="O222" s="1620">
        <f t="shared" si="1"/>
        <v>39535</v>
      </c>
      <c r="P222" s="1272"/>
    </row>
    <row r="223" spans="1:16" ht="14" hidden="1">
      <c r="A223" s="1231"/>
      <c r="B223" s="1244">
        <v>45967</v>
      </c>
      <c r="C223" s="1248"/>
      <c r="D223" s="1248"/>
      <c r="E223" s="1248"/>
      <c r="F223" s="1618"/>
      <c r="G223" s="1618"/>
      <c r="H223" s="1618"/>
      <c r="I223" s="1619">
        <f t="shared" si="0"/>
        <v>0</v>
      </c>
      <c r="J223" s="1249">
        <f t="shared" si="2"/>
        <v>23234</v>
      </c>
      <c r="K223" s="1249">
        <f>UFJ!I223</f>
        <v>325</v>
      </c>
      <c r="L223" s="1249">
        <f>三井住友!I223</f>
        <v>7951</v>
      </c>
      <c r="M223" s="1249">
        <f>paypay!H223</f>
        <v>8025</v>
      </c>
      <c r="N223" s="1249"/>
      <c r="O223" s="1620">
        <f t="shared" si="1"/>
        <v>39535</v>
      </c>
      <c r="P223" s="1272"/>
    </row>
    <row r="224" spans="1:16" ht="14" hidden="1">
      <c r="A224" s="1231"/>
      <c r="B224" s="1244">
        <v>45968</v>
      </c>
      <c r="C224" s="1248"/>
      <c r="D224" s="1248"/>
      <c r="E224" s="1248"/>
      <c r="F224" s="1618"/>
      <c r="G224" s="1618"/>
      <c r="H224" s="1618"/>
      <c r="I224" s="1619">
        <f t="shared" si="0"/>
        <v>0</v>
      </c>
      <c r="J224" s="1249">
        <f t="shared" si="2"/>
        <v>23234</v>
      </c>
      <c r="K224" s="1249">
        <f>UFJ!I224</f>
        <v>325</v>
      </c>
      <c r="L224" s="1249">
        <f>三井住友!I224</f>
        <v>7951</v>
      </c>
      <c r="M224" s="1249">
        <f>paypay!H224</f>
        <v>8025</v>
      </c>
      <c r="N224" s="1249"/>
      <c r="O224" s="1620">
        <f t="shared" si="1"/>
        <v>39535</v>
      </c>
      <c r="P224" s="1272"/>
    </row>
    <row r="225" spans="1:16" ht="14" hidden="1">
      <c r="A225" s="1231"/>
      <c r="B225" s="1244">
        <v>45969</v>
      </c>
      <c r="C225" s="1248"/>
      <c r="D225" s="1248"/>
      <c r="E225" s="1248"/>
      <c r="F225" s="1618"/>
      <c r="G225" s="1618"/>
      <c r="H225" s="1618"/>
      <c r="I225" s="1619">
        <f t="shared" si="0"/>
        <v>0</v>
      </c>
      <c r="J225" s="1249">
        <f t="shared" si="2"/>
        <v>23234</v>
      </c>
      <c r="K225" s="1249">
        <f>UFJ!I225</f>
        <v>325</v>
      </c>
      <c r="L225" s="1249">
        <f>三井住友!I225</f>
        <v>7951</v>
      </c>
      <c r="M225" s="1249">
        <f>paypay!H225</f>
        <v>9525</v>
      </c>
      <c r="N225" s="1249"/>
      <c r="O225" s="1620">
        <f t="shared" si="1"/>
        <v>41035</v>
      </c>
      <c r="P225" s="1272"/>
    </row>
    <row r="226" spans="1:16" ht="14" hidden="1">
      <c r="A226" s="1231"/>
      <c r="B226" s="1244">
        <v>45970</v>
      </c>
      <c r="C226" s="1248"/>
      <c r="D226" s="1248"/>
      <c r="E226" s="1248">
        <v>-5220</v>
      </c>
      <c r="F226" s="1618"/>
      <c r="G226" s="1618"/>
      <c r="H226" s="1618"/>
      <c r="I226" s="1619">
        <f t="shared" si="0"/>
        <v>-5220</v>
      </c>
      <c r="J226" s="1249">
        <f t="shared" si="2"/>
        <v>18014</v>
      </c>
      <c r="K226" s="1249">
        <f>UFJ!I226</f>
        <v>325</v>
      </c>
      <c r="L226" s="1249">
        <f>三井住友!I226</f>
        <v>7951</v>
      </c>
      <c r="M226" s="1249">
        <f>paypay!H226</f>
        <v>11525</v>
      </c>
      <c r="N226" s="1249"/>
      <c r="O226" s="1620">
        <f t="shared" si="1"/>
        <v>37815</v>
      </c>
      <c r="P226" s="1272"/>
    </row>
    <row r="227" spans="1:16" ht="14" hidden="1">
      <c r="A227" s="1231"/>
      <c r="B227" s="1244">
        <v>45971</v>
      </c>
      <c r="C227" s="1248"/>
      <c r="D227" s="1248"/>
      <c r="E227" s="1248"/>
      <c r="F227" s="1618"/>
      <c r="G227" s="1618"/>
      <c r="H227" s="1618"/>
      <c r="I227" s="1619">
        <f t="shared" si="0"/>
        <v>0</v>
      </c>
      <c r="J227" s="1249">
        <f t="shared" si="2"/>
        <v>18014</v>
      </c>
      <c r="K227" s="1249">
        <f>UFJ!I227</f>
        <v>325</v>
      </c>
      <c r="L227" s="1249">
        <f>三井住友!I227</f>
        <v>7951</v>
      </c>
      <c r="M227" s="1249">
        <f>paypay!H227</f>
        <v>9995</v>
      </c>
      <c r="N227" s="1249"/>
      <c r="O227" s="1620">
        <f t="shared" si="1"/>
        <v>36285</v>
      </c>
      <c r="P227" s="1272"/>
    </row>
    <row r="228" spans="1:16" ht="14" hidden="1">
      <c r="A228" s="1231"/>
      <c r="B228" s="1244">
        <v>45972</v>
      </c>
      <c r="C228" s="1248"/>
      <c r="D228" s="1248"/>
      <c r="E228" s="1248"/>
      <c r="F228" s="1618"/>
      <c r="G228" s="1618"/>
      <c r="H228" s="1618"/>
      <c r="I228" s="1619">
        <f t="shared" si="0"/>
        <v>0</v>
      </c>
      <c r="J228" s="1249">
        <f t="shared" si="2"/>
        <v>18014</v>
      </c>
      <c r="K228" s="1249">
        <f>UFJ!I228</f>
        <v>325</v>
      </c>
      <c r="L228" s="1249">
        <f>三井住友!I228</f>
        <v>7951</v>
      </c>
      <c r="M228" s="1249">
        <f>paypay!H228</f>
        <v>9023</v>
      </c>
      <c r="N228" s="1249"/>
      <c r="O228" s="1620">
        <f t="shared" si="1"/>
        <v>35313</v>
      </c>
      <c r="P228" s="1272"/>
    </row>
    <row r="229" spans="1:16" ht="14" hidden="1">
      <c r="A229" s="1231"/>
      <c r="B229" s="1244">
        <v>45973</v>
      </c>
      <c r="C229" s="1248"/>
      <c r="D229" s="1248"/>
      <c r="E229" s="1248"/>
      <c r="F229" s="1618"/>
      <c r="G229" s="1618"/>
      <c r="H229" s="1618"/>
      <c r="I229" s="1619">
        <f t="shared" si="0"/>
        <v>0</v>
      </c>
      <c r="J229" s="1249">
        <f t="shared" si="2"/>
        <v>18014</v>
      </c>
      <c r="K229" s="1249">
        <f>UFJ!I229</f>
        <v>325</v>
      </c>
      <c r="L229" s="1249">
        <f>三井住友!I229</f>
        <v>7951</v>
      </c>
      <c r="M229" s="1249">
        <f>paypay!H229</f>
        <v>8073</v>
      </c>
      <c r="N229" s="1249"/>
      <c r="O229" s="1620">
        <f t="shared" si="1"/>
        <v>34363</v>
      </c>
      <c r="P229" s="1272"/>
    </row>
    <row r="230" spans="1:16" ht="14" hidden="1">
      <c r="A230" s="1231"/>
      <c r="B230" s="1244">
        <v>45974</v>
      </c>
      <c r="C230" s="1248"/>
      <c r="D230" s="1248"/>
      <c r="E230" s="1248"/>
      <c r="F230" s="1618"/>
      <c r="G230" s="1618"/>
      <c r="H230" s="1618"/>
      <c r="I230" s="1619">
        <f t="shared" si="0"/>
        <v>0</v>
      </c>
      <c r="J230" s="1249">
        <f t="shared" si="2"/>
        <v>18014</v>
      </c>
      <c r="K230" s="1249">
        <f>UFJ!I230</f>
        <v>325</v>
      </c>
      <c r="L230" s="1249">
        <f>三井住友!I230</f>
        <v>50243</v>
      </c>
      <c r="M230" s="1249">
        <f>paypay!H230</f>
        <v>5787</v>
      </c>
      <c r="N230" s="1249"/>
      <c r="O230" s="1620">
        <f t="shared" si="1"/>
        <v>74369</v>
      </c>
      <c r="P230" s="1272"/>
    </row>
    <row r="231" spans="1:16" ht="14" hidden="1">
      <c r="A231" s="1231"/>
      <c r="B231" s="1244">
        <v>45975</v>
      </c>
      <c r="C231" s="1248"/>
      <c r="D231" s="1248">
        <v>-4142</v>
      </c>
      <c r="E231" s="1248"/>
      <c r="F231" s="1618"/>
      <c r="G231" s="1618">
        <v>538360</v>
      </c>
      <c r="H231" s="1618"/>
      <c r="I231" s="1619">
        <f t="shared" si="0"/>
        <v>534218</v>
      </c>
      <c r="J231" s="1249">
        <f t="shared" si="2"/>
        <v>552232</v>
      </c>
      <c r="K231" s="1249">
        <f>UFJ!I231</f>
        <v>325</v>
      </c>
      <c r="L231" s="1249">
        <f>三井住友!I231</f>
        <v>50243</v>
      </c>
      <c r="M231" s="1249">
        <f>paypay!H231</f>
        <v>1257</v>
      </c>
      <c r="N231" s="1249"/>
      <c r="O231" s="1620">
        <f t="shared" si="1"/>
        <v>604057</v>
      </c>
      <c r="P231" s="1272"/>
    </row>
    <row r="232" spans="1:16" ht="14" hidden="1">
      <c r="A232" s="1231"/>
      <c r="B232" s="1244">
        <v>45976</v>
      </c>
      <c r="C232" s="1248">
        <v>-210110</v>
      </c>
      <c r="D232" s="1248"/>
      <c r="E232" s="1248"/>
      <c r="F232" s="1618"/>
      <c r="G232" s="1618"/>
      <c r="H232" s="1618"/>
      <c r="I232" s="1619">
        <f t="shared" si="0"/>
        <v>-210110</v>
      </c>
      <c r="J232" s="1249">
        <f t="shared" si="2"/>
        <v>342122</v>
      </c>
      <c r="K232" s="1249">
        <f>UFJ!I232</f>
        <v>325</v>
      </c>
      <c r="L232" s="1249">
        <f>三井住友!I232</f>
        <v>260243</v>
      </c>
      <c r="M232" s="1249">
        <f>paypay!H232</f>
        <v>4457</v>
      </c>
      <c r="N232" s="1249"/>
      <c r="O232" s="1620">
        <f t="shared" si="1"/>
        <v>607147</v>
      </c>
      <c r="P232" s="1272"/>
    </row>
    <row r="233" spans="1:16" ht="14" hidden="1">
      <c r="A233" s="1231"/>
      <c r="B233" s="1244">
        <v>45977</v>
      </c>
      <c r="C233" s="1248">
        <v>-20000</v>
      </c>
      <c r="D233" s="1248"/>
      <c r="E233" s="1248"/>
      <c r="F233" s="1618"/>
      <c r="G233" s="1618"/>
      <c r="H233" s="1618"/>
      <c r="I233" s="1619">
        <f t="shared" si="0"/>
        <v>-20000</v>
      </c>
      <c r="J233" s="1249">
        <f t="shared" si="2"/>
        <v>322122</v>
      </c>
      <c r="K233" s="1249">
        <f>UFJ!I233</f>
        <v>325</v>
      </c>
      <c r="L233" s="1249">
        <f>三井住友!I233</f>
        <v>260243</v>
      </c>
      <c r="M233" s="1249">
        <f>paypay!H233</f>
        <v>3401</v>
      </c>
      <c r="N233" s="1249"/>
      <c r="O233" s="1620">
        <f t="shared" si="1"/>
        <v>586091</v>
      </c>
      <c r="P233" s="1272"/>
    </row>
    <row r="234" spans="1:16" ht="14" hidden="1">
      <c r="A234" s="1231"/>
      <c r="B234" s="1244">
        <v>45978</v>
      </c>
      <c r="C234" s="1248"/>
      <c r="D234" s="1248"/>
      <c r="E234" s="1248"/>
      <c r="F234" s="1618"/>
      <c r="G234" s="1618"/>
      <c r="H234" s="1618"/>
      <c r="I234" s="1619">
        <f t="shared" si="0"/>
        <v>0</v>
      </c>
      <c r="J234" s="1249">
        <f t="shared" si="2"/>
        <v>322122</v>
      </c>
      <c r="K234" s="1249">
        <f>UFJ!I234</f>
        <v>325</v>
      </c>
      <c r="L234" s="1249">
        <f>三井住友!I234</f>
        <v>260243</v>
      </c>
      <c r="M234" s="1249">
        <f>paypay!H234</f>
        <v>3781</v>
      </c>
      <c r="N234" s="1249"/>
      <c r="O234" s="1620">
        <f t="shared" si="1"/>
        <v>586471</v>
      </c>
      <c r="P234" s="1272"/>
    </row>
    <row r="235" spans="1:16" ht="14" hidden="1">
      <c r="A235" s="1231"/>
      <c r="B235" s="1244">
        <v>45979</v>
      </c>
      <c r="C235" s="1248"/>
      <c r="D235" s="1248"/>
      <c r="E235" s="1248"/>
      <c r="F235" s="1618"/>
      <c r="G235" s="1618"/>
      <c r="H235" s="1618"/>
      <c r="I235" s="1619">
        <f t="shared" si="0"/>
        <v>0</v>
      </c>
      <c r="J235" s="1249">
        <f t="shared" si="2"/>
        <v>322122</v>
      </c>
      <c r="K235" s="1249">
        <f>UFJ!I235</f>
        <v>325</v>
      </c>
      <c r="L235" s="1249">
        <f>三井住友!I235</f>
        <v>260243</v>
      </c>
      <c r="M235" s="1249">
        <f>paypay!H235</f>
        <v>3781</v>
      </c>
      <c r="N235" s="1249"/>
      <c r="O235" s="1620">
        <f t="shared" si="1"/>
        <v>586471</v>
      </c>
      <c r="P235" s="1272"/>
    </row>
    <row r="236" spans="1:16" ht="14" hidden="1">
      <c r="A236" s="1231"/>
      <c r="B236" s="1244">
        <v>45980</v>
      </c>
      <c r="C236" s="1248"/>
      <c r="D236" s="1248"/>
      <c r="E236" s="1248"/>
      <c r="F236" s="1618"/>
      <c r="G236" s="1618"/>
      <c r="H236" s="1618"/>
      <c r="I236" s="1619">
        <f t="shared" si="0"/>
        <v>0</v>
      </c>
      <c r="J236" s="1249">
        <f t="shared" si="2"/>
        <v>322122</v>
      </c>
      <c r="K236" s="1249">
        <f>UFJ!I236</f>
        <v>325</v>
      </c>
      <c r="L236" s="1249">
        <f>三井住友!I236</f>
        <v>260243</v>
      </c>
      <c r="M236" s="1249">
        <f>paypay!H236</f>
        <v>3781</v>
      </c>
      <c r="N236" s="1249"/>
      <c r="O236" s="1620">
        <f t="shared" si="1"/>
        <v>586471</v>
      </c>
      <c r="P236" s="1272"/>
    </row>
    <row r="237" spans="1:16" ht="14" hidden="1">
      <c r="A237" s="1231"/>
      <c r="B237" s="1244">
        <v>45981</v>
      </c>
      <c r="C237" s="1248"/>
      <c r="D237" s="1248"/>
      <c r="E237" s="1248"/>
      <c r="F237" s="1618"/>
      <c r="G237" s="1618"/>
      <c r="H237" s="1618"/>
      <c r="I237" s="1619">
        <f t="shared" si="0"/>
        <v>0</v>
      </c>
      <c r="J237" s="1249">
        <f t="shared" si="2"/>
        <v>322122</v>
      </c>
      <c r="K237" s="1249">
        <f>UFJ!I237</f>
        <v>325</v>
      </c>
      <c r="L237" s="1249">
        <f>三井住友!I237</f>
        <v>260243</v>
      </c>
      <c r="M237" s="1249">
        <f>paypay!H237</f>
        <v>3781</v>
      </c>
      <c r="N237" s="1249"/>
      <c r="O237" s="1620">
        <f t="shared" si="1"/>
        <v>586471</v>
      </c>
      <c r="P237" s="1272"/>
    </row>
    <row r="238" spans="1:16" ht="14" hidden="1">
      <c r="A238" s="1231"/>
      <c r="B238" s="1244">
        <v>45982</v>
      </c>
      <c r="C238" s="1248">
        <v>-2000</v>
      </c>
      <c r="D238" s="1248"/>
      <c r="E238" s="1248"/>
      <c r="F238" s="1618"/>
      <c r="G238" s="1618"/>
      <c r="H238" s="1618"/>
      <c r="I238" s="1619">
        <f t="shared" si="0"/>
        <v>-2000</v>
      </c>
      <c r="J238" s="1249">
        <f t="shared" si="2"/>
        <v>320122</v>
      </c>
      <c r="K238" s="1249">
        <f>UFJ!I238</f>
        <v>325</v>
      </c>
      <c r="L238" s="1249">
        <f>三井住友!I238</f>
        <v>260243</v>
      </c>
      <c r="M238" s="1249">
        <f>paypay!H238</f>
        <v>1043</v>
      </c>
      <c r="N238" s="1249"/>
      <c r="O238" s="1620">
        <f t="shared" si="1"/>
        <v>581733</v>
      </c>
      <c r="P238" s="1272"/>
    </row>
    <row r="239" spans="1:16" ht="14" hidden="1">
      <c r="A239" s="1231"/>
      <c r="B239" s="1244">
        <v>45983</v>
      </c>
      <c r="C239" s="1248"/>
      <c r="D239" s="1248"/>
      <c r="E239" s="1248"/>
      <c r="F239" s="1618"/>
      <c r="G239" s="1618"/>
      <c r="H239" s="1618"/>
      <c r="I239" s="1619">
        <f t="shared" si="0"/>
        <v>0</v>
      </c>
      <c r="J239" s="1249">
        <f t="shared" si="2"/>
        <v>320122</v>
      </c>
      <c r="K239" s="1249">
        <f>UFJ!I239</f>
        <v>325</v>
      </c>
      <c r="L239" s="1249">
        <f>三井住友!I239</f>
        <v>260243</v>
      </c>
      <c r="M239" s="1249">
        <f>paypay!H239</f>
        <v>5063</v>
      </c>
      <c r="N239" s="1249"/>
      <c r="O239" s="1620">
        <f t="shared" si="1"/>
        <v>585753</v>
      </c>
      <c r="P239" s="1272"/>
    </row>
    <row r="240" spans="1:16" ht="14" hidden="1">
      <c r="A240" s="1231"/>
      <c r="B240" s="1244">
        <v>45984</v>
      </c>
      <c r="C240" s="1248"/>
      <c r="D240" s="1248"/>
      <c r="E240" s="1248"/>
      <c r="F240" s="1618"/>
      <c r="G240" s="1618"/>
      <c r="H240" s="1618"/>
      <c r="I240" s="1619">
        <f t="shared" si="0"/>
        <v>0</v>
      </c>
      <c r="J240" s="1249">
        <f t="shared" si="2"/>
        <v>320122</v>
      </c>
      <c r="K240" s="1249">
        <f>UFJ!I240</f>
        <v>325</v>
      </c>
      <c r="L240" s="1249">
        <f>三井住友!I240</f>
        <v>260243</v>
      </c>
      <c r="M240" s="1249">
        <f>paypay!H240</f>
        <v>4907</v>
      </c>
      <c r="N240" s="1249"/>
      <c r="O240" s="1620">
        <f t="shared" si="1"/>
        <v>585597</v>
      </c>
      <c r="P240" s="1272"/>
    </row>
    <row r="241" spans="1:16" ht="14" hidden="1">
      <c r="A241" s="1231"/>
      <c r="B241" s="1244">
        <v>45985</v>
      </c>
      <c r="C241" s="1248"/>
      <c r="D241" s="1248"/>
      <c r="E241" s="1248"/>
      <c r="F241" s="1618"/>
      <c r="G241" s="1618"/>
      <c r="H241" s="1618"/>
      <c r="I241" s="1619">
        <f t="shared" si="0"/>
        <v>0</v>
      </c>
      <c r="J241" s="1249">
        <f t="shared" si="2"/>
        <v>320122</v>
      </c>
      <c r="K241" s="1249">
        <f>UFJ!I241</f>
        <v>325</v>
      </c>
      <c r="L241" s="1249">
        <f>三井住友!I241</f>
        <v>260243</v>
      </c>
      <c r="M241" s="1249">
        <f>paypay!H241</f>
        <v>4187</v>
      </c>
      <c r="N241" s="1249"/>
      <c r="O241" s="1620">
        <f t="shared" si="1"/>
        <v>584877</v>
      </c>
      <c r="P241" s="1272"/>
    </row>
    <row r="242" spans="1:16" ht="14" hidden="1">
      <c r="A242" s="1231"/>
      <c r="B242" s="1244">
        <v>45986</v>
      </c>
      <c r="C242" s="1248"/>
      <c r="D242" s="1248"/>
      <c r="E242" s="1248"/>
      <c r="F242" s="1618"/>
      <c r="G242" s="1618"/>
      <c r="H242" s="1618"/>
      <c r="I242" s="1619">
        <f t="shared" si="0"/>
        <v>0</v>
      </c>
      <c r="J242" s="1249">
        <f t="shared" si="2"/>
        <v>320122</v>
      </c>
      <c r="K242" s="1249">
        <f>UFJ!I242</f>
        <v>325</v>
      </c>
      <c r="L242" s="1249">
        <f>三井住友!I242</f>
        <v>260243</v>
      </c>
      <c r="M242" s="1249">
        <f>paypay!H242</f>
        <v>3641</v>
      </c>
      <c r="N242" s="1249"/>
      <c r="O242" s="1620">
        <f t="shared" si="1"/>
        <v>584331</v>
      </c>
      <c r="P242" s="1272"/>
    </row>
    <row r="243" spans="1:16" ht="14" hidden="1">
      <c r="A243" s="1231"/>
      <c r="B243" s="1244">
        <v>45987</v>
      </c>
      <c r="C243" s="1248"/>
      <c r="D243" s="1621">
        <v>-162162</v>
      </c>
      <c r="E243" s="1248"/>
      <c r="F243" s="1618"/>
      <c r="G243" s="1618"/>
      <c r="H243" s="1618"/>
      <c r="I243" s="1619">
        <f t="shared" si="0"/>
        <v>-162162</v>
      </c>
      <c r="J243" s="1249">
        <f t="shared" si="2"/>
        <v>157960</v>
      </c>
      <c r="K243" s="1249">
        <f>UFJ!I243</f>
        <v>325</v>
      </c>
      <c r="L243" s="1249">
        <f>三井住友!I243</f>
        <v>260243</v>
      </c>
      <c r="M243" s="1249">
        <f>paypay!H243</f>
        <v>2691</v>
      </c>
      <c r="N243" s="1249"/>
      <c r="O243" s="1620">
        <f t="shared" si="1"/>
        <v>421219</v>
      </c>
      <c r="P243" s="1272"/>
    </row>
    <row r="244" spans="1:16" ht="14" hidden="1">
      <c r="A244" s="1231"/>
      <c r="B244" s="1244">
        <v>45988</v>
      </c>
      <c r="C244" s="1248"/>
      <c r="D244" s="1248">
        <v>-135340</v>
      </c>
      <c r="E244" s="1248"/>
      <c r="F244" s="1618"/>
      <c r="G244" s="1618"/>
      <c r="H244" s="1618"/>
      <c r="I244" s="1619">
        <f t="shared" si="0"/>
        <v>-135340</v>
      </c>
      <c r="J244" s="1249">
        <f t="shared" si="2"/>
        <v>22620</v>
      </c>
      <c r="K244" s="1249">
        <f>UFJ!I244</f>
        <v>325</v>
      </c>
      <c r="L244" s="1249">
        <f>三井住友!I244</f>
        <v>7414</v>
      </c>
      <c r="M244" s="1249">
        <f>paypay!H244</f>
        <v>11616</v>
      </c>
      <c r="N244" s="1249"/>
      <c r="O244" s="1620">
        <f t="shared" si="1"/>
        <v>41975</v>
      </c>
      <c r="P244" s="1272"/>
    </row>
    <row r="245" spans="1:16" ht="14" hidden="1">
      <c r="A245" s="1231"/>
      <c r="B245" s="1244">
        <v>45989</v>
      </c>
      <c r="C245" s="1248"/>
      <c r="D245" s="1248"/>
      <c r="E245" s="1248"/>
      <c r="F245" s="1618"/>
      <c r="G245" s="1618"/>
      <c r="H245" s="1618"/>
      <c r="I245" s="1619">
        <f t="shared" si="0"/>
        <v>0</v>
      </c>
      <c r="J245" s="1249">
        <f t="shared" si="2"/>
        <v>22620</v>
      </c>
      <c r="K245" s="1249">
        <f>UFJ!I245</f>
        <v>325</v>
      </c>
      <c r="L245" s="1249">
        <f>三井住友!I245</f>
        <v>7414</v>
      </c>
      <c r="M245" s="1249">
        <f>paypay!H245</f>
        <v>19441</v>
      </c>
      <c r="N245" s="1249"/>
      <c r="O245" s="1620">
        <f t="shared" si="1"/>
        <v>49800</v>
      </c>
      <c r="P245" s="1272"/>
    </row>
    <row r="246" spans="1:16" ht="14" hidden="1">
      <c r="A246" s="1231"/>
      <c r="B246" s="1244">
        <v>45990</v>
      </c>
      <c r="C246" s="1248"/>
      <c r="D246" s="1248"/>
      <c r="E246" s="1248"/>
      <c r="F246" s="1618"/>
      <c r="G246" s="1618"/>
      <c r="H246" s="1618"/>
      <c r="I246" s="1619">
        <f t="shared" si="0"/>
        <v>0</v>
      </c>
      <c r="J246" s="1249">
        <f t="shared" si="2"/>
        <v>22620</v>
      </c>
      <c r="K246" s="1249">
        <f>UFJ!I246</f>
        <v>325</v>
      </c>
      <c r="L246" s="1249">
        <f>三井住友!I246</f>
        <v>7414</v>
      </c>
      <c r="M246" s="1249">
        <f>paypay!H246</f>
        <v>21966</v>
      </c>
      <c r="N246" s="1249"/>
      <c r="O246" s="1620">
        <f t="shared" si="1"/>
        <v>52325</v>
      </c>
      <c r="P246" s="1272"/>
    </row>
    <row r="247" spans="1:16" ht="14" hidden="1">
      <c r="A247" s="1231"/>
      <c r="B247" s="1259">
        <v>45991</v>
      </c>
      <c r="C247" s="1263"/>
      <c r="D247" s="1263"/>
      <c r="E247" s="1263"/>
      <c r="F247" s="1622"/>
      <c r="G247" s="1622"/>
      <c r="H247" s="1622"/>
      <c r="I247" s="1623">
        <f t="shared" si="0"/>
        <v>0</v>
      </c>
      <c r="J247" s="1264">
        <f t="shared" si="2"/>
        <v>22620</v>
      </c>
      <c r="K247" s="1264">
        <f>UFJ!I247</f>
        <v>325</v>
      </c>
      <c r="L247" s="1264">
        <f>三井住友!I247</f>
        <v>7414</v>
      </c>
      <c r="M247" s="1264">
        <f>paypay!H247</f>
        <v>17906</v>
      </c>
      <c r="N247" s="1264"/>
      <c r="O247" s="1624">
        <f t="shared" si="1"/>
        <v>48265</v>
      </c>
      <c r="P247" s="1272"/>
    </row>
    <row r="248" spans="1:16" ht="14">
      <c r="A248" s="1231"/>
      <c r="B248" s="1244">
        <v>45992</v>
      </c>
      <c r="C248" s="1248"/>
      <c r="D248" s="1248"/>
      <c r="E248" s="1248"/>
      <c r="F248" s="1618"/>
      <c r="G248" s="1618"/>
      <c r="H248" s="1618"/>
      <c r="I248" s="1619">
        <f t="shared" si="0"/>
        <v>0</v>
      </c>
      <c r="J248" s="1249">
        <v>0</v>
      </c>
      <c r="K248" s="1249">
        <f>UFJ!I248</f>
        <v>325</v>
      </c>
      <c r="L248" s="1249">
        <f>三井住友!I248</f>
        <v>1414</v>
      </c>
      <c r="M248" s="1249">
        <f>paypay!H248</f>
        <v>17906</v>
      </c>
      <c r="N248" s="1249">
        <f>みずほ!J248</f>
        <v>22620</v>
      </c>
      <c r="O248" s="1620">
        <f t="shared" ref="O248:O502" si="3">SUM(J248:N248)</f>
        <v>42265</v>
      </c>
      <c r="P248" s="1272"/>
    </row>
    <row r="249" spans="1:16" ht="14">
      <c r="A249" s="1231"/>
      <c r="B249" s="1244">
        <v>45993</v>
      </c>
      <c r="C249" s="1248"/>
      <c r="D249" s="1248"/>
      <c r="E249" s="1248"/>
      <c r="F249" s="1618"/>
      <c r="G249" s="1618"/>
      <c r="H249" s="1618"/>
      <c r="I249" s="1619">
        <f t="shared" si="0"/>
        <v>0</v>
      </c>
      <c r="J249" s="1249">
        <v>0</v>
      </c>
      <c r="K249" s="1249">
        <f>UFJ!I249</f>
        <v>325</v>
      </c>
      <c r="L249" s="1249">
        <f>三井住友!I249</f>
        <v>1414</v>
      </c>
      <c r="M249" s="1249">
        <f>paypay!H249</f>
        <v>17906</v>
      </c>
      <c r="N249" s="1249">
        <f>みずほ!J249</f>
        <v>22620</v>
      </c>
      <c r="O249" s="1620">
        <f t="shared" si="3"/>
        <v>42265</v>
      </c>
      <c r="P249" s="1272"/>
    </row>
    <row r="250" spans="1:16" ht="14">
      <c r="A250" s="1231"/>
      <c r="B250" s="1244">
        <v>45994</v>
      </c>
      <c r="C250" s="1248"/>
      <c r="D250" s="1248"/>
      <c r="E250" s="1248"/>
      <c r="F250" s="1618"/>
      <c r="G250" s="1618"/>
      <c r="H250" s="1618"/>
      <c r="I250" s="1619">
        <f t="shared" si="0"/>
        <v>0</v>
      </c>
      <c r="J250" s="1249">
        <v>0</v>
      </c>
      <c r="K250" s="1249">
        <f>UFJ!I250</f>
        <v>325</v>
      </c>
      <c r="L250" s="1249">
        <f>三井住友!I250</f>
        <v>1414</v>
      </c>
      <c r="M250" s="1249">
        <f>paypay!H250</f>
        <v>23906</v>
      </c>
      <c r="N250" s="1249">
        <f>みずほ!J250</f>
        <v>22620</v>
      </c>
      <c r="O250" s="1620">
        <f t="shared" si="3"/>
        <v>48265</v>
      </c>
      <c r="P250" s="1272"/>
    </row>
    <row r="251" spans="1:16" ht="14">
      <c r="A251" s="1231"/>
      <c r="B251" s="1244">
        <v>45995</v>
      </c>
      <c r="C251" s="1248"/>
      <c r="D251" s="1248"/>
      <c r="E251" s="1248"/>
      <c r="F251" s="1618"/>
      <c r="G251" s="1618"/>
      <c r="H251" s="1618"/>
      <c r="I251" s="1619">
        <f t="shared" si="0"/>
        <v>0</v>
      </c>
      <c r="J251" s="1249">
        <v>0</v>
      </c>
      <c r="K251" s="1249">
        <f>UFJ!I251</f>
        <v>325</v>
      </c>
      <c r="L251" s="1249">
        <f>三井住友!I251</f>
        <v>1414</v>
      </c>
      <c r="M251" s="1249">
        <f>paypay!H251</f>
        <v>21191</v>
      </c>
      <c r="N251" s="1249">
        <f>みずほ!J251</f>
        <v>22620</v>
      </c>
      <c r="O251" s="1620">
        <f t="shared" si="3"/>
        <v>45550</v>
      </c>
      <c r="P251" s="1272"/>
    </row>
    <row r="252" spans="1:16" ht="14">
      <c r="A252" s="1231"/>
      <c r="B252" s="1244">
        <v>45996</v>
      </c>
      <c r="C252" s="1248"/>
      <c r="D252" s="1248"/>
      <c r="E252" s="1248"/>
      <c r="F252" s="1618"/>
      <c r="G252" s="1618"/>
      <c r="H252" s="1618"/>
      <c r="I252" s="1619">
        <f t="shared" si="0"/>
        <v>0</v>
      </c>
      <c r="J252" s="1249">
        <v>0</v>
      </c>
      <c r="K252" s="1249">
        <f>UFJ!I252</f>
        <v>325</v>
      </c>
      <c r="L252" s="1249">
        <f>三井住友!I252</f>
        <v>1414</v>
      </c>
      <c r="M252" s="1249">
        <f>paypay!H252</f>
        <v>9952</v>
      </c>
      <c r="N252" s="1249">
        <f>みずほ!J252</f>
        <v>11220</v>
      </c>
      <c r="O252" s="1620">
        <f t="shared" si="3"/>
        <v>22911</v>
      </c>
      <c r="P252" s="1272"/>
    </row>
    <row r="253" spans="1:16" ht="14">
      <c r="A253" s="1231"/>
      <c r="B253" s="1244">
        <v>45997</v>
      </c>
      <c r="C253" s="1248"/>
      <c r="D253" s="1248"/>
      <c r="E253" s="1248"/>
      <c r="F253" s="1618"/>
      <c r="G253" s="1618"/>
      <c r="H253" s="1618"/>
      <c r="I253" s="1619">
        <f t="shared" si="0"/>
        <v>0</v>
      </c>
      <c r="J253" s="1249">
        <v>0</v>
      </c>
      <c r="K253" s="1249">
        <f>UFJ!I253</f>
        <v>325</v>
      </c>
      <c r="L253" s="1249">
        <f>三井住友!I253</f>
        <v>1414</v>
      </c>
      <c r="M253" s="1249">
        <f>paypay!H253</f>
        <v>6174</v>
      </c>
      <c r="N253" s="1249">
        <f>みずほ!J253</f>
        <v>11220</v>
      </c>
      <c r="O253" s="1620">
        <f t="shared" si="3"/>
        <v>19133</v>
      </c>
      <c r="P253" s="1272"/>
    </row>
    <row r="254" spans="1:16" ht="14">
      <c r="A254" s="1231"/>
      <c r="B254" s="1244">
        <v>45998</v>
      </c>
      <c r="C254" s="1248"/>
      <c r="D254" s="1248"/>
      <c r="E254" s="1248"/>
      <c r="F254" s="1618"/>
      <c r="G254" s="1618"/>
      <c r="H254" s="1618"/>
      <c r="I254" s="1619">
        <f t="shared" si="0"/>
        <v>0</v>
      </c>
      <c r="J254" s="1249">
        <v>0</v>
      </c>
      <c r="K254" s="1249">
        <f>UFJ!I254</f>
        <v>325</v>
      </c>
      <c r="L254" s="1249">
        <f>三井住友!I254</f>
        <v>1414</v>
      </c>
      <c r="M254" s="1249">
        <f>paypay!H254</f>
        <v>1914</v>
      </c>
      <c r="N254" s="1249">
        <f>みずほ!J254</f>
        <v>11220</v>
      </c>
      <c r="O254" s="1620">
        <f t="shared" si="3"/>
        <v>14873</v>
      </c>
      <c r="P254" s="1272"/>
    </row>
    <row r="255" spans="1:16" ht="14">
      <c r="A255" s="1231"/>
      <c r="B255" s="1244">
        <v>45999</v>
      </c>
      <c r="C255" s="1248"/>
      <c r="D255" s="1248"/>
      <c r="E255" s="1248"/>
      <c r="F255" s="1618"/>
      <c r="G255" s="1618"/>
      <c r="H255" s="1618"/>
      <c r="I255" s="1619">
        <f t="shared" si="0"/>
        <v>0</v>
      </c>
      <c r="J255" s="1249">
        <v>0</v>
      </c>
      <c r="K255" s="1249">
        <f>UFJ!I255</f>
        <v>325</v>
      </c>
      <c r="L255" s="1249">
        <f>三井住友!I255</f>
        <v>1414</v>
      </c>
      <c r="M255" s="1249">
        <f>paypay!H255</f>
        <v>2180</v>
      </c>
      <c r="N255" s="1249">
        <f>みずほ!J255</f>
        <v>15220</v>
      </c>
      <c r="O255" s="1620">
        <f t="shared" si="3"/>
        <v>19139</v>
      </c>
      <c r="P255" s="1272"/>
    </row>
    <row r="256" spans="1:16" ht="14">
      <c r="A256" s="1231"/>
      <c r="B256" s="1244">
        <v>46000</v>
      </c>
      <c r="C256" s="1248"/>
      <c r="D256" s="1248"/>
      <c r="E256" s="1248"/>
      <c r="F256" s="1618"/>
      <c r="G256" s="1618"/>
      <c r="H256" s="1618"/>
      <c r="I256" s="1619">
        <f t="shared" si="0"/>
        <v>0</v>
      </c>
      <c r="J256" s="1249">
        <v>0</v>
      </c>
      <c r="K256" s="1249">
        <f>UFJ!I256</f>
        <v>325</v>
      </c>
      <c r="L256" s="1249">
        <f>三井住友!I256</f>
        <v>1414</v>
      </c>
      <c r="M256" s="1249">
        <f>paypay!H256</f>
        <v>2180</v>
      </c>
      <c r="N256" s="1249">
        <f>みずほ!J256</f>
        <v>15220</v>
      </c>
      <c r="O256" s="1620">
        <f t="shared" si="3"/>
        <v>19139</v>
      </c>
      <c r="P256" s="1272"/>
    </row>
    <row r="257" spans="1:16" ht="14">
      <c r="A257" s="1231"/>
      <c r="B257" s="1244">
        <v>46001</v>
      </c>
      <c r="C257" s="1248"/>
      <c r="D257" s="1248"/>
      <c r="E257" s="1248"/>
      <c r="F257" s="1618"/>
      <c r="G257" s="1618"/>
      <c r="H257" s="1618"/>
      <c r="I257" s="1619">
        <f t="shared" si="0"/>
        <v>0</v>
      </c>
      <c r="J257" s="1249">
        <v>0</v>
      </c>
      <c r="K257" s="1249">
        <f>UFJ!I257</f>
        <v>325</v>
      </c>
      <c r="L257" s="1249">
        <f>三井住友!I257</f>
        <v>1414</v>
      </c>
      <c r="M257" s="1249">
        <f>paypay!H257</f>
        <v>1180</v>
      </c>
      <c r="N257" s="1249">
        <f>みずほ!J257</f>
        <v>15220</v>
      </c>
      <c r="O257" s="1620">
        <f t="shared" si="3"/>
        <v>18139</v>
      </c>
      <c r="P257" s="1272"/>
    </row>
    <row r="258" spans="1:16" ht="14">
      <c r="A258" s="1231"/>
      <c r="B258" s="1244">
        <v>46002</v>
      </c>
      <c r="C258" s="1248"/>
      <c r="D258" s="1248"/>
      <c r="E258" s="1248"/>
      <c r="F258" s="1618"/>
      <c r="G258" s="1618"/>
      <c r="H258" s="1618"/>
      <c r="I258" s="1619">
        <f t="shared" si="0"/>
        <v>0</v>
      </c>
      <c r="J258" s="1249">
        <v>0</v>
      </c>
      <c r="K258" s="1249">
        <f>UFJ!I258</f>
        <v>325</v>
      </c>
      <c r="L258" s="1249">
        <f>三井住友!I258</f>
        <v>1414</v>
      </c>
      <c r="M258" s="1249">
        <f>paypay!H258</f>
        <v>230</v>
      </c>
      <c r="N258" s="1249">
        <f>みずほ!J258</f>
        <v>15220</v>
      </c>
      <c r="O258" s="1620">
        <f t="shared" si="3"/>
        <v>17189</v>
      </c>
      <c r="P258" s="1272"/>
    </row>
    <row r="259" spans="1:16" ht="14">
      <c r="A259" s="1231"/>
      <c r="B259" s="1244">
        <v>46003</v>
      </c>
      <c r="C259" s="1248"/>
      <c r="D259" s="1248"/>
      <c r="E259" s="1248"/>
      <c r="F259" s="1618"/>
      <c r="G259" s="1618"/>
      <c r="H259" s="1618"/>
      <c r="I259" s="1619">
        <f t="shared" ref="I259:I513" si="4">SUM(C259:H259)</f>
        <v>0</v>
      </c>
      <c r="J259" s="1249">
        <v>0</v>
      </c>
      <c r="K259" s="1249">
        <f>UFJ!I259</f>
        <v>325</v>
      </c>
      <c r="L259" s="1249">
        <f>三井住友!I259</f>
        <v>1414</v>
      </c>
      <c r="M259" s="1249">
        <f>paypay!H259</f>
        <v>9807</v>
      </c>
      <c r="N259" s="1249">
        <f>みずほ!J259</f>
        <v>15220</v>
      </c>
      <c r="O259" s="1620">
        <f t="shared" si="3"/>
        <v>26766</v>
      </c>
      <c r="P259" s="1272"/>
    </row>
    <row r="260" spans="1:16" ht="14">
      <c r="A260" s="1231"/>
      <c r="B260" s="1244">
        <v>46004</v>
      </c>
      <c r="C260" s="1248"/>
      <c r="D260" s="1248"/>
      <c r="E260" s="1248"/>
      <c r="F260" s="1618"/>
      <c r="G260" s="1618"/>
      <c r="H260" s="1618"/>
      <c r="I260" s="1619">
        <f t="shared" si="4"/>
        <v>0</v>
      </c>
      <c r="J260" s="1249">
        <v>0</v>
      </c>
      <c r="K260" s="1249">
        <f>UFJ!I260</f>
        <v>325</v>
      </c>
      <c r="L260" s="1249">
        <f>三井住友!I260</f>
        <v>1414</v>
      </c>
      <c r="M260" s="1249">
        <f>paypay!H260</f>
        <v>8867</v>
      </c>
      <c r="N260" s="1249">
        <f>みずほ!J260</f>
        <v>28271</v>
      </c>
      <c r="O260" s="1620">
        <f t="shared" si="3"/>
        <v>38877</v>
      </c>
      <c r="P260" s="1272"/>
    </row>
    <row r="261" spans="1:16" ht="14">
      <c r="A261" s="1231"/>
      <c r="B261" s="1244">
        <v>46005</v>
      </c>
      <c r="C261" s="1248"/>
      <c r="D261" s="1248"/>
      <c r="E261" s="1248"/>
      <c r="F261" s="1618"/>
      <c r="G261" s="1618"/>
      <c r="H261" s="1618"/>
      <c r="I261" s="1619">
        <f t="shared" si="4"/>
        <v>0</v>
      </c>
      <c r="J261" s="1249">
        <v>0</v>
      </c>
      <c r="K261" s="1249">
        <f>UFJ!I261</f>
        <v>325</v>
      </c>
      <c r="L261" s="1249">
        <f>三井住友!I261</f>
        <v>8464</v>
      </c>
      <c r="M261" s="1249">
        <f>paypay!H261</f>
        <v>25316</v>
      </c>
      <c r="N261" s="1249">
        <f>みずほ!J261</f>
        <v>41322</v>
      </c>
      <c r="O261" s="1620">
        <f t="shared" si="3"/>
        <v>75427</v>
      </c>
      <c r="P261" s="1272"/>
    </row>
    <row r="262" spans="1:16" ht="14">
      <c r="A262" s="1231"/>
      <c r="B262" s="1244">
        <v>46006</v>
      </c>
      <c r="C262" s="1248"/>
      <c r="D262" s="1248"/>
      <c r="E262" s="1248"/>
      <c r="F262" s="1618"/>
      <c r="G262" s="1618"/>
      <c r="H262" s="1618"/>
      <c r="I262" s="1619">
        <f t="shared" si="4"/>
        <v>0</v>
      </c>
      <c r="J262" s="1249">
        <v>0</v>
      </c>
      <c r="K262" s="1249">
        <f>UFJ!I262</f>
        <v>325</v>
      </c>
      <c r="L262" s="1249">
        <f>三井住友!I262</f>
        <v>251515</v>
      </c>
      <c r="M262" s="1249">
        <f>paypay!H262</f>
        <v>24566</v>
      </c>
      <c r="N262" s="1249">
        <f>みずほ!J262</f>
        <v>138355</v>
      </c>
      <c r="O262" s="1620">
        <f t="shared" si="3"/>
        <v>414761</v>
      </c>
      <c r="P262" s="1272"/>
    </row>
    <row r="263" spans="1:16" ht="14">
      <c r="A263" s="1231"/>
      <c r="B263" s="1244">
        <v>46007</v>
      </c>
      <c r="C263" s="1248"/>
      <c r="D263" s="1248"/>
      <c r="E263" s="1248"/>
      <c r="F263" s="1618"/>
      <c r="G263" s="1618"/>
      <c r="H263" s="1618"/>
      <c r="I263" s="1619">
        <f t="shared" si="4"/>
        <v>0</v>
      </c>
      <c r="J263" s="1249">
        <v>0</v>
      </c>
      <c r="K263" s="1249">
        <f>UFJ!I263</f>
        <v>325</v>
      </c>
      <c r="L263" s="1249">
        <f>三井住友!I263</f>
        <v>251515</v>
      </c>
      <c r="M263" s="1249">
        <f>paypay!H263</f>
        <v>22882</v>
      </c>
      <c r="N263" s="1249">
        <f>みずほ!J263</f>
        <v>138355</v>
      </c>
      <c r="O263" s="1620">
        <f t="shared" si="3"/>
        <v>413077</v>
      </c>
      <c r="P263" s="1272"/>
    </row>
    <row r="264" spans="1:16" ht="14">
      <c r="A264" s="1231"/>
      <c r="B264" s="1244">
        <v>46008</v>
      </c>
      <c r="C264" s="1248"/>
      <c r="D264" s="1248"/>
      <c r="E264" s="1248"/>
      <c r="F264" s="1618"/>
      <c r="G264" s="1618"/>
      <c r="H264" s="1618"/>
      <c r="I264" s="1619">
        <f t="shared" si="4"/>
        <v>0</v>
      </c>
      <c r="J264" s="1249">
        <v>0</v>
      </c>
      <c r="K264" s="1249">
        <f>UFJ!I264</f>
        <v>325</v>
      </c>
      <c r="L264" s="1249">
        <f>三井住友!I264</f>
        <v>251515</v>
      </c>
      <c r="M264" s="1249">
        <f>paypay!H264</f>
        <v>21782</v>
      </c>
      <c r="N264" s="1249">
        <f>みずほ!J264</f>
        <v>138355</v>
      </c>
      <c r="O264" s="1620">
        <f t="shared" si="3"/>
        <v>411977</v>
      </c>
      <c r="P264" s="1272"/>
    </row>
    <row r="265" spans="1:16" ht="14">
      <c r="A265" s="1231"/>
      <c r="B265" s="1244">
        <v>46009</v>
      </c>
      <c r="C265" s="1248"/>
      <c r="D265" s="1248"/>
      <c r="E265" s="1248"/>
      <c r="F265" s="1618"/>
      <c r="G265" s="1618"/>
      <c r="H265" s="1618"/>
      <c r="I265" s="1619">
        <f t="shared" si="4"/>
        <v>0</v>
      </c>
      <c r="J265" s="1249">
        <v>0</v>
      </c>
      <c r="K265" s="1249">
        <f>UFJ!I265</f>
        <v>325</v>
      </c>
      <c r="L265" s="1249">
        <f>三井住友!I265</f>
        <v>251515</v>
      </c>
      <c r="M265" s="1249">
        <f>paypay!H265</f>
        <v>18782</v>
      </c>
      <c r="N265" s="1249">
        <f>みずほ!J265</f>
        <v>138355</v>
      </c>
      <c r="O265" s="1620">
        <f t="shared" si="3"/>
        <v>408977</v>
      </c>
      <c r="P265" s="1272"/>
    </row>
    <row r="266" spans="1:16" ht="14">
      <c r="A266" s="1231"/>
      <c r="B266" s="1244">
        <v>46010</v>
      </c>
      <c r="C266" s="1248"/>
      <c r="D266" s="1248"/>
      <c r="E266" s="1248"/>
      <c r="F266" s="1618"/>
      <c r="G266" s="1618"/>
      <c r="H266" s="1618"/>
      <c r="I266" s="1619">
        <f t="shared" si="4"/>
        <v>0</v>
      </c>
      <c r="J266" s="1249">
        <v>0</v>
      </c>
      <c r="K266" s="1249">
        <f>UFJ!I266</f>
        <v>325</v>
      </c>
      <c r="L266" s="1249">
        <f>三井住友!I266</f>
        <v>251515</v>
      </c>
      <c r="M266" s="1249">
        <f>paypay!H266</f>
        <v>17832</v>
      </c>
      <c r="N266" s="1249">
        <f>みずほ!J266</f>
        <v>138355</v>
      </c>
      <c r="O266" s="1620">
        <f t="shared" si="3"/>
        <v>408027</v>
      </c>
      <c r="P266" s="1272"/>
    </row>
    <row r="267" spans="1:16" ht="14">
      <c r="A267" s="1231"/>
      <c r="B267" s="1244">
        <v>46011</v>
      </c>
      <c r="C267" s="1248"/>
      <c r="D267" s="1248"/>
      <c r="E267" s="1248"/>
      <c r="F267" s="1618"/>
      <c r="G267" s="1618"/>
      <c r="H267" s="1618"/>
      <c r="I267" s="1619">
        <f t="shared" si="4"/>
        <v>0</v>
      </c>
      <c r="J267" s="1249">
        <v>0</v>
      </c>
      <c r="K267" s="1249">
        <f>UFJ!I267</f>
        <v>325</v>
      </c>
      <c r="L267" s="1249">
        <f>三井住友!I267</f>
        <v>251515</v>
      </c>
      <c r="M267" s="1249">
        <f>paypay!H267</f>
        <v>17387</v>
      </c>
      <c r="N267" s="1249">
        <f>みずほ!J267</f>
        <v>138355</v>
      </c>
      <c r="O267" s="1620">
        <f t="shared" si="3"/>
        <v>407582</v>
      </c>
      <c r="P267" s="1272"/>
    </row>
    <row r="268" spans="1:16" ht="14">
      <c r="A268" s="1231"/>
      <c r="B268" s="1244">
        <v>46012</v>
      </c>
      <c r="C268" s="1248"/>
      <c r="D268" s="1248"/>
      <c r="E268" s="1248"/>
      <c r="F268" s="1618"/>
      <c r="G268" s="1618"/>
      <c r="H268" s="1618"/>
      <c r="I268" s="1619">
        <f t="shared" si="4"/>
        <v>0</v>
      </c>
      <c r="J268" s="1249">
        <v>0</v>
      </c>
      <c r="K268" s="1249">
        <f>UFJ!I268</f>
        <v>325</v>
      </c>
      <c r="L268" s="1249">
        <f>三井住友!I268</f>
        <v>251515</v>
      </c>
      <c r="M268" s="1249">
        <f>paypay!H268</f>
        <v>5099</v>
      </c>
      <c r="N268" s="1249">
        <f>みずほ!J268</f>
        <v>138355</v>
      </c>
      <c r="O268" s="1620">
        <f t="shared" si="3"/>
        <v>395294</v>
      </c>
      <c r="P268" s="1272"/>
    </row>
    <row r="269" spans="1:16" ht="14">
      <c r="A269" s="1231"/>
      <c r="B269" s="1244">
        <v>46013</v>
      </c>
      <c r="C269" s="1248"/>
      <c r="D269" s="1248"/>
      <c r="E269" s="1248"/>
      <c r="F269" s="1618"/>
      <c r="G269" s="1618"/>
      <c r="H269" s="1618"/>
      <c r="I269" s="1619">
        <f t="shared" si="4"/>
        <v>0</v>
      </c>
      <c r="J269" s="1249">
        <v>0</v>
      </c>
      <c r="K269" s="1249">
        <f>UFJ!I269</f>
        <v>325</v>
      </c>
      <c r="L269" s="1249">
        <f>三井住友!I269</f>
        <v>251515</v>
      </c>
      <c r="M269" s="1249">
        <f>paypay!H269</f>
        <v>5010</v>
      </c>
      <c r="N269" s="1249">
        <f>みずほ!J269</f>
        <v>133355</v>
      </c>
      <c r="O269" s="1620">
        <f t="shared" si="3"/>
        <v>390205</v>
      </c>
      <c r="P269" s="1272"/>
    </row>
    <row r="270" spans="1:16" ht="14">
      <c r="A270" s="1231"/>
      <c r="B270" s="1244">
        <v>46014</v>
      </c>
      <c r="C270" s="1248"/>
      <c r="D270" s="1248"/>
      <c r="E270" s="1248"/>
      <c r="F270" s="1618"/>
      <c r="G270" s="1618"/>
      <c r="H270" s="1618"/>
      <c r="I270" s="1619">
        <f t="shared" si="4"/>
        <v>0</v>
      </c>
      <c r="J270" s="1249">
        <v>0</v>
      </c>
      <c r="K270" s="1249">
        <f>UFJ!I270</f>
        <v>325</v>
      </c>
      <c r="L270" s="1249">
        <f>三井住友!I270</f>
        <v>251515</v>
      </c>
      <c r="M270" s="1249">
        <f>paypay!H270</f>
        <v>935</v>
      </c>
      <c r="N270" s="1249">
        <f>みずほ!J270</f>
        <v>132355</v>
      </c>
      <c r="O270" s="1620">
        <f t="shared" si="3"/>
        <v>385130</v>
      </c>
      <c r="P270" s="1272"/>
    </row>
    <row r="271" spans="1:16" ht="14">
      <c r="A271" s="1231"/>
      <c r="B271" s="1244">
        <v>46015</v>
      </c>
      <c r="C271" s="1248"/>
      <c r="D271" s="1248"/>
      <c r="E271" s="1248"/>
      <c r="F271" s="1618"/>
      <c r="G271" s="1618"/>
      <c r="H271" s="1618"/>
      <c r="I271" s="1619">
        <f t="shared" si="4"/>
        <v>0</v>
      </c>
      <c r="J271" s="1249">
        <v>0</v>
      </c>
      <c r="K271" s="1249">
        <f>UFJ!I271</f>
        <v>325</v>
      </c>
      <c r="L271" s="1249">
        <f>三井住友!I271</f>
        <v>251515</v>
      </c>
      <c r="M271" s="1249">
        <f>paypay!H271</f>
        <v>935</v>
      </c>
      <c r="N271" s="1249">
        <f>みずほ!J271</f>
        <v>132355</v>
      </c>
      <c r="O271" s="1620">
        <f t="shared" si="3"/>
        <v>385130</v>
      </c>
      <c r="P271" s="1272"/>
    </row>
    <row r="272" spans="1:16" ht="14">
      <c r="A272" s="1231"/>
      <c r="B272" s="1244">
        <v>46016</v>
      </c>
      <c r="C272" s="1248"/>
      <c r="D272" s="1248"/>
      <c r="E272" s="1248"/>
      <c r="F272" s="1618"/>
      <c r="G272" s="1618"/>
      <c r="H272" s="1618"/>
      <c r="I272" s="1619">
        <f t="shared" si="4"/>
        <v>0</v>
      </c>
      <c r="J272" s="1249">
        <v>0</v>
      </c>
      <c r="K272" s="1249">
        <f>UFJ!I272</f>
        <v>325</v>
      </c>
      <c r="L272" s="1249">
        <f>三井住友!I272</f>
        <v>251515</v>
      </c>
      <c r="M272" s="1249">
        <f>paypay!H272</f>
        <v>935</v>
      </c>
      <c r="N272" s="1249">
        <f>みずほ!J272</f>
        <v>132355</v>
      </c>
      <c r="O272" s="1620">
        <f t="shared" si="3"/>
        <v>385130</v>
      </c>
      <c r="P272" s="1272"/>
    </row>
    <row r="273" spans="1:16" ht="14">
      <c r="A273" s="1231"/>
      <c r="B273" s="1244">
        <v>46017</v>
      </c>
      <c r="C273" s="1248"/>
      <c r="D273" s="1248"/>
      <c r="E273" s="1248"/>
      <c r="F273" s="1618"/>
      <c r="G273" s="1618"/>
      <c r="H273" s="1618"/>
      <c r="I273" s="1619">
        <f t="shared" si="4"/>
        <v>0</v>
      </c>
      <c r="J273" s="1249">
        <v>0</v>
      </c>
      <c r="K273" s="1249">
        <f>UFJ!I273</f>
        <v>325</v>
      </c>
      <c r="L273" s="1249">
        <f>三井住友!I273</f>
        <v>252015</v>
      </c>
      <c r="M273" s="1249">
        <f>paypay!H273</f>
        <v>935</v>
      </c>
      <c r="N273" s="1249">
        <f>みずほ!J273</f>
        <v>253735</v>
      </c>
      <c r="O273" s="1620">
        <f t="shared" si="3"/>
        <v>507010</v>
      </c>
      <c r="P273" s="1272"/>
    </row>
    <row r="274" spans="1:16" ht="14">
      <c r="A274" s="1231"/>
      <c r="B274" s="1244">
        <v>46018</v>
      </c>
      <c r="C274" s="1248"/>
      <c r="D274" s="1248"/>
      <c r="E274" s="1248"/>
      <c r="F274" s="1618"/>
      <c r="G274" s="1618"/>
      <c r="H274" s="1618"/>
      <c r="I274" s="1619">
        <f t="shared" si="4"/>
        <v>0</v>
      </c>
      <c r="J274" s="1249">
        <v>0</v>
      </c>
      <c r="K274" s="1249">
        <f>UFJ!I274</f>
        <v>325</v>
      </c>
      <c r="L274" s="1249">
        <f>三井住友!I274</f>
        <v>21546</v>
      </c>
      <c r="M274" s="1249">
        <f>paypay!H274</f>
        <v>1941</v>
      </c>
      <c r="N274" s="1249">
        <f>みずほ!J274</f>
        <v>191380</v>
      </c>
      <c r="O274" s="1620">
        <f t="shared" si="3"/>
        <v>215192</v>
      </c>
      <c r="P274" s="1272"/>
    </row>
    <row r="275" spans="1:16" ht="14">
      <c r="A275" s="1231"/>
      <c r="B275" s="1244">
        <v>46019</v>
      </c>
      <c r="C275" s="1248"/>
      <c r="D275" s="1248"/>
      <c r="E275" s="1248"/>
      <c r="F275" s="1618"/>
      <c r="G275" s="1618"/>
      <c r="H275" s="1618"/>
      <c r="I275" s="1619">
        <f t="shared" si="4"/>
        <v>0</v>
      </c>
      <c r="J275" s="1249">
        <v>0</v>
      </c>
      <c r="K275" s="1249">
        <f>UFJ!I275</f>
        <v>325</v>
      </c>
      <c r="L275" s="1249">
        <f>三井住友!I275</f>
        <v>21546</v>
      </c>
      <c r="M275" s="1249">
        <f>paypay!H275</f>
        <v>2480</v>
      </c>
      <c r="N275" s="1249">
        <f>みずほ!J275</f>
        <v>191380</v>
      </c>
      <c r="O275" s="1620">
        <f t="shared" si="3"/>
        <v>215731</v>
      </c>
      <c r="P275" s="1272"/>
    </row>
    <row r="276" spans="1:16" ht="14">
      <c r="A276" s="1231"/>
      <c r="B276" s="1244">
        <v>46020</v>
      </c>
      <c r="C276" s="1248"/>
      <c r="D276" s="1248"/>
      <c r="E276" s="1248"/>
      <c r="F276" s="1618"/>
      <c r="G276" s="1618"/>
      <c r="H276" s="1618"/>
      <c r="I276" s="1619">
        <f t="shared" si="4"/>
        <v>0</v>
      </c>
      <c r="J276" s="1249">
        <v>0</v>
      </c>
      <c r="K276" s="1249">
        <f>UFJ!I276</f>
        <v>325</v>
      </c>
      <c r="L276" s="1249">
        <f>三井住友!I276</f>
        <v>21546</v>
      </c>
      <c r="M276" s="1249">
        <f>paypay!H276</f>
        <v>7280</v>
      </c>
      <c r="N276" s="1249">
        <f>みずほ!J276</f>
        <v>61393</v>
      </c>
      <c r="O276" s="1620">
        <f t="shared" si="3"/>
        <v>90544</v>
      </c>
      <c r="P276" s="1272"/>
    </row>
    <row r="277" spans="1:16" ht="14">
      <c r="A277" s="1231"/>
      <c r="B277" s="1244">
        <v>46021</v>
      </c>
      <c r="C277" s="1248"/>
      <c r="D277" s="1248"/>
      <c r="E277" s="1248"/>
      <c r="F277" s="1618"/>
      <c r="G277" s="1618"/>
      <c r="H277" s="1618"/>
      <c r="I277" s="1619">
        <f t="shared" si="4"/>
        <v>0</v>
      </c>
      <c r="J277" s="1249">
        <v>0</v>
      </c>
      <c r="K277" s="1249">
        <f>UFJ!I277</f>
        <v>325</v>
      </c>
      <c r="L277" s="1249">
        <f>三井住友!I277</f>
        <v>27387</v>
      </c>
      <c r="M277" s="1249">
        <f>paypay!H277</f>
        <v>18762</v>
      </c>
      <c r="N277" s="1249">
        <f>みずほ!J277</f>
        <v>61393</v>
      </c>
      <c r="O277" s="1620">
        <f t="shared" si="3"/>
        <v>107867</v>
      </c>
      <c r="P277" s="1272"/>
    </row>
    <row r="278" spans="1:16" ht="14">
      <c r="A278" s="1231"/>
      <c r="B278" s="1259">
        <v>46022</v>
      </c>
      <c r="C278" s="1263"/>
      <c r="D278" s="1263"/>
      <c r="E278" s="1263"/>
      <c r="F278" s="1622"/>
      <c r="G278" s="1622"/>
      <c r="H278" s="1622"/>
      <c r="I278" s="1623">
        <f t="shared" si="4"/>
        <v>0</v>
      </c>
      <c r="J278" s="1264">
        <v>0</v>
      </c>
      <c r="K278" s="1264">
        <f>UFJ!I278</f>
        <v>325</v>
      </c>
      <c r="L278" s="1249">
        <f>三井住友!I278</f>
        <v>27387</v>
      </c>
      <c r="M278" s="1264">
        <f>paypay!H278</f>
        <v>1733</v>
      </c>
      <c r="N278" s="1249">
        <f>みずほ!J278</f>
        <v>58393</v>
      </c>
      <c r="O278" s="1624">
        <f t="shared" si="3"/>
        <v>87838</v>
      </c>
      <c r="P278" s="1272"/>
    </row>
    <row r="279" spans="1:16" ht="14">
      <c r="A279" s="1231"/>
      <c r="B279" s="1244">
        <v>46023</v>
      </c>
      <c r="C279" s="1248"/>
      <c r="D279" s="1248"/>
      <c r="E279" s="1248"/>
      <c r="F279" s="1618"/>
      <c r="G279" s="1618"/>
      <c r="H279" s="1618"/>
      <c r="I279" s="1619">
        <f t="shared" si="4"/>
        <v>0</v>
      </c>
      <c r="J279" s="1249">
        <v>0</v>
      </c>
      <c r="K279" s="1249">
        <f>UFJ!I279</f>
        <v>325</v>
      </c>
      <c r="L279" s="1625">
        <f>三井住友!I279</f>
        <v>27387</v>
      </c>
      <c r="M279" s="1249">
        <f>paypay!H279</f>
        <v>5283</v>
      </c>
      <c r="N279" s="1625">
        <f>みずほ!J279</f>
        <v>38393</v>
      </c>
      <c r="O279" s="1620">
        <f t="shared" si="3"/>
        <v>71388</v>
      </c>
      <c r="P279" s="1272"/>
    </row>
    <row r="280" spans="1:16" ht="14">
      <c r="A280" s="1231"/>
      <c r="B280" s="1244">
        <v>46024</v>
      </c>
      <c r="C280" s="1248"/>
      <c r="D280" s="1248"/>
      <c r="E280" s="1248"/>
      <c r="F280" s="1618"/>
      <c r="G280" s="1618"/>
      <c r="H280" s="1618"/>
      <c r="I280" s="1619">
        <f t="shared" si="4"/>
        <v>0</v>
      </c>
      <c r="J280" s="1249">
        <v>0</v>
      </c>
      <c r="K280" s="1249">
        <f>UFJ!I280</f>
        <v>325</v>
      </c>
      <c r="L280" s="1249">
        <f>三井住友!I280</f>
        <v>27387</v>
      </c>
      <c r="M280" s="1249">
        <f>paypay!H280</f>
        <v>4208</v>
      </c>
      <c r="N280" s="1249">
        <f>みずほ!J280</f>
        <v>65173</v>
      </c>
      <c r="O280" s="1620">
        <f t="shared" si="3"/>
        <v>97093</v>
      </c>
      <c r="P280" s="1272"/>
    </row>
    <row r="281" spans="1:16" ht="14">
      <c r="A281" s="1231"/>
      <c r="B281" s="1244">
        <v>46025</v>
      </c>
      <c r="C281" s="1248"/>
      <c r="D281" s="1248"/>
      <c r="E281" s="1248"/>
      <c r="F281" s="1618"/>
      <c r="G281" s="1618"/>
      <c r="H281" s="1618"/>
      <c r="I281" s="1619">
        <f t="shared" si="4"/>
        <v>0</v>
      </c>
      <c r="J281" s="1249">
        <v>0</v>
      </c>
      <c r="K281" s="1249">
        <f>UFJ!I281</f>
        <v>325</v>
      </c>
      <c r="L281" s="1249">
        <f>三井住友!I281</f>
        <v>27387</v>
      </c>
      <c r="M281" s="1249">
        <f>paypay!H281</f>
        <v>4208</v>
      </c>
      <c r="N281" s="1249">
        <f>みずほ!J281</f>
        <v>65173</v>
      </c>
      <c r="O281" s="1620">
        <f t="shared" si="3"/>
        <v>97093</v>
      </c>
      <c r="P281" s="1272"/>
    </row>
    <row r="282" spans="1:16" ht="14">
      <c r="A282" s="1231"/>
      <c r="B282" s="1244">
        <v>46026</v>
      </c>
      <c r="C282" s="1248"/>
      <c r="D282" s="1248"/>
      <c r="E282" s="1248"/>
      <c r="F282" s="1618"/>
      <c r="G282" s="1618"/>
      <c r="H282" s="1618"/>
      <c r="I282" s="1619">
        <f t="shared" si="4"/>
        <v>0</v>
      </c>
      <c r="J282" s="1249">
        <v>0</v>
      </c>
      <c r="K282" s="1249">
        <f>UFJ!I282</f>
        <v>325</v>
      </c>
      <c r="L282" s="1249">
        <f>三井住友!I282</f>
        <v>27387</v>
      </c>
      <c r="M282" s="1249">
        <f>paypay!H282</f>
        <v>759</v>
      </c>
      <c r="N282" s="1249">
        <f>みずほ!J282</f>
        <v>62173</v>
      </c>
      <c r="O282" s="1620">
        <f t="shared" si="3"/>
        <v>90644</v>
      </c>
      <c r="P282" s="1272"/>
    </row>
    <row r="283" spans="1:16" ht="14">
      <c r="A283" s="1231"/>
      <c r="B283" s="1244">
        <v>46027</v>
      </c>
      <c r="C283" s="1248"/>
      <c r="D283" s="1248"/>
      <c r="E283" s="1248"/>
      <c r="F283" s="1618"/>
      <c r="G283" s="1618"/>
      <c r="H283" s="1618"/>
      <c r="I283" s="1619">
        <f t="shared" si="4"/>
        <v>0</v>
      </c>
      <c r="J283" s="1249">
        <v>0</v>
      </c>
      <c r="K283" s="1249">
        <f>UFJ!I283</f>
        <v>325</v>
      </c>
      <c r="L283" s="1249">
        <f>三井住友!I283</f>
        <v>27387</v>
      </c>
      <c r="M283" s="1249">
        <f>paypay!H283</f>
        <v>759</v>
      </c>
      <c r="N283" s="1249">
        <f>みずほ!J283</f>
        <v>50773</v>
      </c>
      <c r="O283" s="1620">
        <f t="shared" si="3"/>
        <v>79244</v>
      </c>
      <c r="P283" s="1272"/>
    </row>
    <row r="284" spans="1:16" ht="14">
      <c r="A284" s="1231"/>
      <c r="B284" s="1244">
        <v>46028</v>
      </c>
      <c r="C284" s="1248"/>
      <c r="D284" s="1248"/>
      <c r="E284" s="1248"/>
      <c r="F284" s="1618"/>
      <c r="G284" s="1618"/>
      <c r="H284" s="1618"/>
      <c r="I284" s="1619">
        <f t="shared" si="4"/>
        <v>0</v>
      </c>
      <c r="J284" s="1249">
        <v>0</v>
      </c>
      <c r="K284" s="1249">
        <f>UFJ!I284</f>
        <v>325</v>
      </c>
      <c r="L284" s="1249">
        <f>三井住友!I284</f>
        <v>55877</v>
      </c>
      <c r="M284" s="1249">
        <f>paypay!H284</f>
        <v>759</v>
      </c>
      <c r="N284" s="1249">
        <f>みずほ!J284</f>
        <v>50773</v>
      </c>
      <c r="O284" s="1620">
        <f t="shared" si="3"/>
        <v>107734</v>
      </c>
      <c r="P284" s="1272"/>
    </row>
    <row r="285" spans="1:16" ht="14">
      <c r="A285" s="1231"/>
      <c r="B285" s="1244">
        <v>46029</v>
      </c>
      <c r="C285" s="1248"/>
      <c r="D285" s="1248"/>
      <c r="E285" s="1248"/>
      <c r="F285" s="1618"/>
      <c r="G285" s="1618"/>
      <c r="H285" s="1618"/>
      <c r="I285" s="1619">
        <f t="shared" si="4"/>
        <v>0</v>
      </c>
      <c r="J285" s="1249">
        <v>0</v>
      </c>
      <c r="K285" s="1249">
        <f>UFJ!I285</f>
        <v>325</v>
      </c>
      <c r="L285" s="1249">
        <f>三井住友!I285</f>
        <v>55877</v>
      </c>
      <c r="M285" s="1249">
        <f>paypay!H285</f>
        <v>759</v>
      </c>
      <c r="N285" s="1249">
        <f>みずほ!J285</f>
        <v>50773</v>
      </c>
      <c r="O285" s="1620">
        <f t="shared" si="3"/>
        <v>107734</v>
      </c>
      <c r="P285" s="1272"/>
    </row>
    <row r="286" spans="1:16" ht="14">
      <c r="A286" s="1231"/>
      <c r="B286" s="1244">
        <v>46030</v>
      </c>
      <c r="C286" s="1248"/>
      <c r="D286" s="1248"/>
      <c r="E286" s="1248"/>
      <c r="F286" s="1618"/>
      <c r="G286" s="1618"/>
      <c r="H286" s="1618"/>
      <c r="I286" s="1619">
        <f t="shared" si="4"/>
        <v>0</v>
      </c>
      <c r="J286" s="1249">
        <v>0</v>
      </c>
      <c r="K286" s="1249">
        <f>UFJ!I286</f>
        <v>325</v>
      </c>
      <c r="L286" s="1249">
        <f>三井住友!I286</f>
        <v>55877</v>
      </c>
      <c r="M286" s="1249">
        <f>paypay!H286</f>
        <v>759</v>
      </c>
      <c r="N286" s="1249">
        <f>みずほ!J286</f>
        <v>50773</v>
      </c>
      <c r="O286" s="1620">
        <f t="shared" si="3"/>
        <v>107734</v>
      </c>
      <c r="P286" s="1272"/>
    </row>
    <row r="287" spans="1:16" ht="14">
      <c r="A287" s="1231"/>
      <c r="B287" s="1244">
        <v>46031</v>
      </c>
      <c r="C287" s="1248"/>
      <c r="D287" s="1248"/>
      <c r="E287" s="1248"/>
      <c r="F287" s="1618"/>
      <c r="G287" s="1618"/>
      <c r="H287" s="1618"/>
      <c r="I287" s="1619">
        <f t="shared" si="4"/>
        <v>0</v>
      </c>
      <c r="J287" s="1249">
        <v>0</v>
      </c>
      <c r="K287" s="1249">
        <f>UFJ!I287</f>
        <v>325</v>
      </c>
      <c r="L287" s="1249">
        <f>三井住友!I287</f>
        <v>55877</v>
      </c>
      <c r="M287" s="1249">
        <f>paypay!H287</f>
        <v>759</v>
      </c>
      <c r="N287" s="1249">
        <f>みずほ!J287</f>
        <v>50773</v>
      </c>
      <c r="O287" s="1620">
        <f t="shared" si="3"/>
        <v>107734</v>
      </c>
      <c r="P287" s="1272"/>
    </row>
    <row r="288" spans="1:16" ht="14">
      <c r="A288" s="1231"/>
      <c r="B288" s="1244">
        <v>46032</v>
      </c>
      <c r="C288" s="1248"/>
      <c r="D288" s="1248"/>
      <c r="E288" s="1248"/>
      <c r="F288" s="1618"/>
      <c r="G288" s="1618"/>
      <c r="H288" s="1618"/>
      <c r="I288" s="1619">
        <f t="shared" si="4"/>
        <v>0</v>
      </c>
      <c r="J288" s="1249">
        <v>0</v>
      </c>
      <c r="K288" s="1249">
        <f>UFJ!I288</f>
        <v>325</v>
      </c>
      <c r="L288" s="1249">
        <f>三井住友!I288</f>
        <v>55877</v>
      </c>
      <c r="M288" s="1249">
        <f>paypay!H288</f>
        <v>759</v>
      </c>
      <c r="N288" s="1249">
        <f>みずほ!J288</f>
        <v>50773</v>
      </c>
      <c r="O288" s="1620">
        <f t="shared" si="3"/>
        <v>107734</v>
      </c>
      <c r="P288" s="1272"/>
    </row>
    <row r="289" spans="1:16" ht="14">
      <c r="A289" s="1231"/>
      <c r="B289" s="1244">
        <v>46033</v>
      </c>
      <c r="C289" s="1248"/>
      <c r="D289" s="1248"/>
      <c r="E289" s="1248"/>
      <c r="F289" s="1618"/>
      <c r="G289" s="1618"/>
      <c r="H289" s="1618"/>
      <c r="I289" s="1619">
        <f t="shared" si="4"/>
        <v>0</v>
      </c>
      <c r="J289" s="1249">
        <v>0</v>
      </c>
      <c r="K289" s="1249">
        <f>UFJ!I289</f>
        <v>325</v>
      </c>
      <c r="L289" s="1249">
        <f>三井住友!I289</f>
        <v>55877</v>
      </c>
      <c r="M289" s="1249">
        <f>paypay!H289</f>
        <v>759</v>
      </c>
      <c r="N289" s="1249">
        <f>みずほ!J289</f>
        <v>50773</v>
      </c>
      <c r="O289" s="1620">
        <f t="shared" si="3"/>
        <v>107734</v>
      </c>
      <c r="P289" s="1272"/>
    </row>
    <row r="290" spans="1:16" ht="14">
      <c r="A290" s="1231"/>
      <c r="B290" s="1244">
        <v>46034</v>
      </c>
      <c r="C290" s="1248"/>
      <c r="D290" s="1248"/>
      <c r="E290" s="1248"/>
      <c r="F290" s="1618"/>
      <c r="G290" s="1618"/>
      <c r="H290" s="1618"/>
      <c r="I290" s="1619">
        <f t="shared" si="4"/>
        <v>0</v>
      </c>
      <c r="J290" s="1249">
        <v>0</v>
      </c>
      <c r="K290" s="1249">
        <f>UFJ!I290</f>
        <v>325</v>
      </c>
      <c r="L290" s="1249">
        <f>三井住友!I290</f>
        <v>55877</v>
      </c>
      <c r="M290" s="1249">
        <f>paypay!H290</f>
        <v>759</v>
      </c>
      <c r="N290" s="1249">
        <f>みずほ!J290</f>
        <v>50773</v>
      </c>
      <c r="O290" s="1620">
        <f t="shared" si="3"/>
        <v>107734</v>
      </c>
      <c r="P290" s="1272"/>
    </row>
    <row r="291" spans="1:16" ht="14">
      <c r="A291" s="1231"/>
      <c r="B291" s="1244">
        <v>46035</v>
      </c>
      <c r="C291" s="1248"/>
      <c r="D291" s="1248"/>
      <c r="E291" s="1248"/>
      <c r="F291" s="1618"/>
      <c r="G291" s="1618"/>
      <c r="H291" s="1618"/>
      <c r="I291" s="1619">
        <f t="shared" si="4"/>
        <v>0</v>
      </c>
      <c r="J291" s="1249">
        <v>0</v>
      </c>
      <c r="K291" s="1249">
        <f>UFJ!I291</f>
        <v>325</v>
      </c>
      <c r="L291" s="1249">
        <f>三井住友!I291</f>
        <v>55877</v>
      </c>
      <c r="M291" s="1249">
        <f>paypay!H291</f>
        <v>759</v>
      </c>
      <c r="N291" s="1249">
        <f>みずほ!J291</f>
        <v>50773</v>
      </c>
      <c r="O291" s="1620">
        <f t="shared" si="3"/>
        <v>107734</v>
      </c>
      <c r="P291" s="1272"/>
    </row>
    <row r="292" spans="1:16" ht="14">
      <c r="A292" s="1231"/>
      <c r="B292" s="1244">
        <v>46036</v>
      </c>
      <c r="C292" s="1248"/>
      <c r="D292" s="1248"/>
      <c r="E292" s="1248"/>
      <c r="F292" s="1618"/>
      <c r="G292" s="1618"/>
      <c r="H292" s="1618"/>
      <c r="I292" s="1619">
        <f t="shared" si="4"/>
        <v>0</v>
      </c>
      <c r="J292" s="1249">
        <v>0</v>
      </c>
      <c r="K292" s="1249">
        <f>UFJ!I292</f>
        <v>325</v>
      </c>
      <c r="L292" s="1249">
        <f>三井住友!I292</f>
        <v>55877</v>
      </c>
      <c r="M292" s="1249">
        <f>paypay!H292</f>
        <v>759</v>
      </c>
      <c r="N292" s="1249">
        <f>みずほ!J292</f>
        <v>41773</v>
      </c>
      <c r="O292" s="1620">
        <f t="shared" si="3"/>
        <v>98734</v>
      </c>
      <c r="P292" s="1272"/>
    </row>
    <row r="293" spans="1:16" ht="14">
      <c r="A293" s="1231"/>
      <c r="B293" s="1244">
        <v>46037</v>
      </c>
      <c r="C293" s="1248"/>
      <c r="D293" s="1248"/>
      <c r="E293" s="1248"/>
      <c r="F293" s="1618"/>
      <c r="G293" s="1618"/>
      <c r="H293" s="1618"/>
      <c r="I293" s="1619">
        <f t="shared" si="4"/>
        <v>0</v>
      </c>
      <c r="J293" s="1249">
        <v>0</v>
      </c>
      <c r="K293" s="1249">
        <f>UFJ!I293</f>
        <v>325</v>
      </c>
      <c r="L293" s="1249">
        <f>三井住友!I293</f>
        <v>455877</v>
      </c>
      <c r="M293" s="1249">
        <f>paypay!H293</f>
        <v>559</v>
      </c>
      <c r="N293" s="1249">
        <f>みずほ!J293</f>
        <v>202742</v>
      </c>
      <c r="O293" s="1620">
        <f t="shared" si="3"/>
        <v>659503</v>
      </c>
      <c r="P293" s="1272"/>
    </row>
    <row r="294" spans="1:16" ht="14">
      <c r="A294" s="1231"/>
      <c r="B294" s="1244">
        <v>46038</v>
      </c>
      <c r="C294" s="1248"/>
      <c r="D294" s="1248"/>
      <c r="E294" s="1248"/>
      <c r="F294" s="1618"/>
      <c r="G294" s="1618"/>
      <c r="H294" s="1618"/>
      <c r="I294" s="1619">
        <f t="shared" si="4"/>
        <v>0</v>
      </c>
      <c r="J294" s="1249">
        <v>0</v>
      </c>
      <c r="K294" s="1249">
        <f>UFJ!I294</f>
        <v>325</v>
      </c>
      <c r="L294" s="1249">
        <f>三井住友!I294</f>
        <v>455877</v>
      </c>
      <c r="M294" s="1249">
        <f>paypay!H294</f>
        <v>8486</v>
      </c>
      <c r="N294" s="1249">
        <f>みずほ!J294</f>
        <v>192742</v>
      </c>
      <c r="O294" s="1620">
        <f t="shared" si="3"/>
        <v>657430</v>
      </c>
      <c r="P294" s="1272"/>
    </row>
    <row r="295" spans="1:16" ht="14">
      <c r="A295" s="1231"/>
      <c r="B295" s="1244">
        <v>46039</v>
      </c>
      <c r="C295" s="1248"/>
      <c r="D295" s="1248"/>
      <c r="E295" s="1248"/>
      <c r="F295" s="1618"/>
      <c r="G295" s="1618"/>
      <c r="H295" s="1618"/>
      <c r="I295" s="1619">
        <f t="shared" si="4"/>
        <v>0</v>
      </c>
      <c r="J295" s="1249">
        <v>0</v>
      </c>
      <c r="K295" s="1249">
        <f>UFJ!I295</f>
        <v>325</v>
      </c>
      <c r="L295" s="1249">
        <f>三井住友!I295</f>
        <v>455877</v>
      </c>
      <c r="M295" s="1249">
        <f>paypay!H295</f>
        <v>4353</v>
      </c>
      <c r="N295" s="1249">
        <f>みずほ!J295</f>
        <v>187742</v>
      </c>
      <c r="O295" s="1620">
        <f t="shared" si="3"/>
        <v>648297</v>
      </c>
      <c r="P295" s="1272"/>
    </row>
    <row r="296" spans="1:16" ht="14">
      <c r="A296" s="1231"/>
      <c r="B296" s="1244">
        <v>46040</v>
      </c>
      <c r="C296" s="1248"/>
      <c r="D296" s="1248"/>
      <c r="E296" s="1248"/>
      <c r="F296" s="1618"/>
      <c r="G296" s="1618"/>
      <c r="H296" s="1618"/>
      <c r="I296" s="1619">
        <f t="shared" si="4"/>
        <v>0</v>
      </c>
      <c r="J296" s="1249">
        <v>0</v>
      </c>
      <c r="K296" s="1249">
        <f>UFJ!I296</f>
        <v>325</v>
      </c>
      <c r="L296" s="1249">
        <f>三井住友!I296</f>
        <v>455877</v>
      </c>
      <c r="M296" s="1249">
        <f>paypay!H296</f>
        <v>573</v>
      </c>
      <c r="N296" s="1249">
        <f>みずほ!J296</f>
        <v>187742</v>
      </c>
      <c r="O296" s="1620">
        <f t="shared" si="3"/>
        <v>644517</v>
      </c>
      <c r="P296" s="1272"/>
    </row>
    <row r="297" spans="1:16" ht="14">
      <c r="A297" s="1231"/>
      <c r="B297" s="1244">
        <v>46041</v>
      </c>
      <c r="C297" s="1248"/>
      <c r="D297" s="1248"/>
      <c r="E297" s="1248"/>
      <c r="F297" s="1618"/>
      <c r="G297" s="1618"/>
      <c r="H297" s="1618"/>
      <c r="I297" s="1619">
        <f t="shared" si="4"/>
        <v>0</v>
      </c>
      <c r="J297" s="1249">
        <v>0</v>
      </c>
      <c r="K297" s="1249">
        <f>UFJ!I297</f>
        <v>325</v>
      </c>
      <c r="L297" s="1249">
        <f>三井住友!I297</f>
        <v>455877</v>
      </c>
      <c r="M297" s="1249">
        <f>paypay!H297</f>
        <v>2393</v>
      </c>
      <c r="N297" s="1249">
        <f>みずほ!J297</f>
        <v>182742</v>
      </c>
      <c r="O297" s="1620">
        <f t="shared" si="3"/>
        <v>641337</v>
      </c>
      <c r="P297" s="1272"/>
    </row>
    <row r="298" spans="1:16" ht="14">
      <c r="A298" s="1231"/>
      <c r="B298" s="1244">
        <v>46042</v>
      </c>
      <c r="C298" s="1248"/>
      <c r="D298" s="1248"/>
      <c r="E298" s="1248"/>
      <c r="F298" s="1618"/>
      <c r="G298" s="1618"/>
      <c r="H298" s="1618"/>
      <c r="I298" s="1619">
        <f t="shared" si="4"/>
        <v>0</v>
      </c>
      <c r="J298" s="1249">
        <v>0</v>
      </c>
      <c r="K298" s="1249">
        <f>UFJ!I298</f>
        <v>325</v>
      </c>
      <c r="L298" s="1249">
        <f>三井住友!I298</f>
        <v>455877</v>
      </c>
      <c r="M298" s="1249">
        <f>paypay!H298</f>
        <v>1685</v>
      </c>
      <c r="N298" s="1249">
        <f>みずほ!J298</f>
        <v>182742</v>
      </c>
      <c r="O298" s="1620">
        <f t="shared" si="3"/>
        <v>640629</v>
      </c>
      <c r="P298" s="1272"/>
    </row>
    <row r="299" spans="1:16" ht="14">
      <c r="A299" s="1231"/>
      <c r="B299" s="1244">
        <v>46043</v>
      </c>
      <c r="C299" s="1248"/>
      <c r="D299" s="1248"/>
      <c r="E299" s="1248"/>
      <c r="F299" s="1618"/>
      <c r="G299" s="1618"/>
      <c r="H299" s="1618"/>
      <c r="I299" s="1619">
        <f t="shared" si="4"/>
        <v>0</v>
      </c>
      <c r="J299" s="1249">
        <v>0</v>
      </c>
      <c r="K299" s="1249">
        <f>UFJ!I299</f>
        <v>325</v>
      </c>
      <c r="L299" s="1249">
        <f>三井住友!I299</f>
        <v>455877</v>
      </c>
      <c r="M299" s="1249">
        <f>paypay!H299</f>
        <v>1685</v>
      </c>
      <c r="N299" s="1249">
        <f>みずほ!J299</f>
        <v>182742</v>
      </c>
      <c r="O299" s="1620">
        <f t="shared" si="3"/>
        <v>640629</v>
      </c>
      <c r="P299" s="1272"/>
    </row>
    <row r="300" spans="1:16" ht="14">
      <c r="A300" s="1231"/>
      <c r="B300" s="1244">
        <v>46044</v>
      </c>
      <c r="C300" s="1248"/>
      <c r="D300" s="1248"/>
      <c r="E300" s="1248"/>
      <c r="F300" s="1618"/>
      <c r="G300" s="1618"/>
      <c r="H300" s="1618"/>
      <c r="I300" s="1619">
        <f t="shared" si="4"/>
        <v>0</v>
      </c>
      <c r="J300" s="1249">
        <v>0</v>
      </c>
      <c r="K300" s="1249">
        <f>UFJ!I300</f>
        <v>325</v>
      </c>
      <c r="L300" s="1249">
        <f>三井住友!I300</f>
        <v>474869</v>
      </c>
      <c r="M300" s="1249">
        <f>paypay!H300</f>
        <v>785</v>
      </c>
      <c r="N300" s="1249">
        <f>みずほ!J300</f>
        <v>182742</v>
      </c>
      <c r="O300" s="1620">
        <f t="shared" si="3"/>
        <v>658721</v>
      </c>
      <c r="P300" s="1272"/>
    </row>
    <row r="301" spans="1:16" ht="14">
      <c r="A301" s="1231"/>
      <c r="B301" s="1244">
        <v>46045</v>
      </c>
      <c r="C301" s="1248"/>
      <c r="D301" s="1248"/>
      <c r="E301" s="1248"/>
      <c r="F301" s="1618"/>
      <c r="G301" s="1618"/>
      <c r="H301" s="1618"/>
      <c r="I301" s="1619">
        <f t="shared" si="4"/>
        <v>0</v>
      </c>
      <c r="J301" s="1249">
        <v>0</v>
      </c>
      <c r="K301" s="1249">
        <f>UFJ!I301</f>
        <v>325</v>
      </c>
      <c r="L301" s="1249">
        <f>三井住友!I301</f>
        <v>500861</v>
      </c>
      <c r="M301" s="1249">
        <f>paypay!H301</f>
        <v>4885</v>
      </c>
      <c r="N301" s="1249">
        <f>みずほ!J301</f>
        <v>177742</v>
      </c>
      <c r="O301" s="1620">
        <f t="shared" si="3"/>
        <v>683813</v>
      </c>
      <c r="P301" s="1272"/>
    </row>
    <row r="302" spans="1:16" ht="14">
      <c r="A302" s="1231"/>
      <c r="B302" s="1244">
        <v>46046</v>
      </c>
      <c r="C302" s="1248"/>
      <c r="D302" s="1248"/>
      <c r="E302" s="1248"/>
      <c r="F302" s="1618"/>
      <c r="G302" s="1618"/>
      <c r="H302" s="1618"/>
      <c r="I302" s="1619">
        <f t="shared" si="4"/>
        <v>0</v>
      </c>
      <c r="J302" s="1249">
        <v>0</v>
      </c>
      <c r="K302" s="1249">
        <f>UFJ!I302</f>
        <v>325</v>
      </c>
      <c r="L302" s="1249">
        <f>三井住友!I302</f>
        <v>500861</v>
      </c>
      <c r="M302" s="1249">
        <f>paypay!H302</f>
        <v>6355</v>
      </c>
      <c r="N302" s="1249">
        <f>みずほ!J302</f>
        <v>177742</v>
      </c>
      <c r="O302" s="1620">
        <f t="shared" si="3"/>
        <v>685283</v>
      </c>
      <c r="P302" s="1272"/>
    </row>
    <row r="303" spans="1:16" ht="14">
      <c r="A303" s="1231"/>
      <c r="B303" s="1244">
        <v>46047</v>
      </c>
      <c r="C303" s="1248"/>
      <c r="D303" s="1248"/>
      <c r="E303" s="1248"/>
      <c r="F303" s="1618"/>
      <c r="G303" s="1618"/>
      <c r="H303" s="1618"/>
      <c r="I303" s="1619">
        <f t="shared" si="4"/>
        <v>0</v>
      </c>
      <c r="J303" s="1249">
        <v>0</v>
      </c>
      <c r="K303" s="1249">
        <f>UFJ!I303</f>
        <v>325</v>
      </c>
      <c r="L303" s="1249">
        <f>三井住友!I303</f>
        <v>500861</v>
      </c>
      <c r="M303" s="1249">
        <f>paypay!H303</f>
        <v>105</v>
      </c>
      <c r="N303" s="1249">
        <f>みずほ!J303</f>
        <v>177742</v>
      </c>
      <c r="O303" s="1620">
        <f t="shared" si="3"/>
        <v>679033</v>
      </c>
      <c r="P303" s="1272"/>
    </row>
    <row r="304" spans="1:16" ht="14">
      <c r="A304" s="1231"/>
      <c r="B304" s="1244">
        <v>46048</v>
      </c>
      <c r="C304" s="1248"/>
      <c r="D304" s="1248"/>
      <c r="E304" s="1248"/>
      <c r="F304" s="1618"/>
      <c r="G304" s="1618"/>
      <c r="H304" s="1618"/>
      <c r="I304" s="1619">
        <f t="shared" si="4"/>
        <v>0</v>
      </c>
      <c r="J304" s="1249">
        <v>0</v>
      </c>
      <c r="K304" s="1249">
        <f>UFJ!I304</f>
        <v>325</v>
      </c>
      <c r="L304" s="1249">
        <f>三井住友!I304</f>
        <v>500861</v>
      </c>
      <c r="M304" s="1249">
        <f>paypay!H304</f>
        <v>5035</v>
      </c>
      <c r="N304" s="1249">
        <f>みずほ!J304</f>
        <v>167742</v>
      </c>
      <c r="O304" s="1620">
        <f t="shared" si="3"/>
        <v>673963</v>
      </c>
      <c r="P304" s="1272"/>
    </row>
    <row r="305" spans="1:16" ht="14">
      <c r="A305" s="1231"/>
      <c r="B305" s="1244">
        <v>46049</v>
      </c>
      <c r="C305" s="1248"/>
      <c r="D305" s="1248"/>
      <c r="E305" s="1248"/>
      <c r="F305" s="1618"/>
      <c r="G305" s="1618"/>
      <c r="H305" s="1618">
        <v>5187</v>
      </c>
      <c r="I305" s="1619">
        <f t="shared" si="4"/>
        <v>5187</v>
      </c>
      <c r="J305" s="1249">
        <v>5187</v>
      </c>
      <c r="K305" s="1249">
        <f>UFJ!I305</f>
        <v>325</v>
      </c>
      <c r="L305" s="1249">
        <f>三井住友!I305</f>
        <v>101026</v>
      </c>
      <c r="M305" s="1249">
        <f>paypay!H305</f>
        <v>3740</v>
      </c>
      <c r="N305" s="1249">
        <f>みずほ!J305</f>
        <v>37755</v>
      </c>
      <c r="O305" s="1620">
        <f t="shared" si="3"/>
        <v>148033</v>
      </c>
      <c r="P305" s="1272"/>
    </row>
    <row r="306" spans="1:16" ht="14">
      <c r="A306" s="1231"/>
      <c r="B306" s="1244">
        <v>46050</v>
      </c>
      <c r="C306" s="1248">
        <v>-3410</v>
      </c>
      <c r="D306" s="1248"/>
      <c r="E306" s="1248"/>
      <c r="F306" s="1618"/>
      <c r="G306" s="1618"/>
      <c r="H306" s="1618">
        <v>4778</v>
      </c>
      <c r="I306" s="1619">
        <f t="shared" si="4"/>
        <v>1368</v>
      </c>
      <c r="J306" s="1249">
        <f t="shared" ref="J306:J560" si="5">SUM(J305,I306)</f>
        <v>6555</v>
      </c>
      <c r="K306" s="1249">
        <f>UFJ!I306</f>
        <v>325</v>
      </c>
      <c r="L306" s="1249">
        <f>三井住友!I306</f>
        <v>71026</v>
      </c>
      <c r="M306" s="1249">
        <f>paypay!H306</f>
        <v>4202</v>
      </c>
      <c r="N306" s="1249">
        <f>みずほ!J306</f>
        <v>34755</v>
      </c>
      <c r="O306" s="1620">
        <f t="shared" si="3"/>
        <v>116863</v>
      </c>
      <c r="P306" s="1272"/>
    </row>
    <row r="307" spans="1:16" ht="14">
      <c r="A307" s="1231"/>
      <c r="B307" s="1244">
        <v>46051</v>
      </c>
      <c r="C307" s="1248">
        <v>-3607</v>
      </c>
      <c r="D307" s="1248"/>
      <c r="E307" s="1248"/>
      <c r="F307" s="1618"/>
      <c r="G307" s="1618"/>
      <c r="H307" s="1618">
        <v>1440</v>
      </c>
      <c r="I307" s="1619">
        <f t="shared" si="4"/>
        <v>-2167</v>
      </c>
      <c r="J307" s="1249">
        <f t="shared" si="5"/>
        <v>4388</v>
      </c>
      <c r="K307" s="1249">
        <f>UFJ!I307</f>
        <v>325</v>
      </c>
      <c r="L307" s="1249">
        <f>三井住友!I307</f>
        <v>41026</v>
      </c>
      <c r="M307" s="1249">
        <f>paypay!H307</f>
        <v>2352</v>
      </c>
      <c r="N307" s="1249">
        <f>みずほ!J307</f>
        <v>34755</v>
      </c>
      <c r="O307" s="1620">
        <f t="shared" si="3"/>
        <v>82846</v>
      </c>
      <c r="P307" s="1272"/>
    </row>
    <row r="308" spans="1:16" ht="14">
      <c r="A308" s="1231"/>
      <c r="B308" s="1244">
        <v>46052</v>
      </c>
      <c r="C308" s="1248"/>
      <c r="D308" s="1248"/>
      <c r="E308" s="1248"/>
      <c r="F308" s="1618"/>
      <c r="G308" s="1618"/>
      <c r="H308" s="1618"/>
      <c r="I308" s="1619">
        <f t="shared" si="4"/>
        <v>0</v>
      </c>
      <c r="J308" s="1249">
        <f t="shared" si="5"/>
        <v>4388</v>
      </c>
      <c r="K308" s="1249">
        <f>UFJ!I308</f>
        <v>325</v>
      </c>
      <c r="L308" s="1249">
        <f>三井住友!I308</f>
        <v>22576</v>
      </c>
      <c r="M308" s="1249">
        <f>paypay!H308</f>
        <v>3272</v>
      </c>
      <c r="N308" s="1249">
        <f>みずほ!J308</f>
        <v>34755</v>
      </c>
      <c r="O308" s="1620">
        <f t="shared" si="3"/>
        <v>65316</v>
      </c>
      <c r="P308" s="1272"/>
    </row>
    <row r="309" spans="1:16" ht="14">
      <c r="A309" s="1231"/>
      <c r="B309" s="1259">
        <v>46053</v>
      </c>
      <c r="C309" s="1263"/>
      <c r="D309" s="1263"/>
      <c r="E309" s="1263"/>
      <c r="F309" s="1622"/>
      <c r="G309" s="1622"/>
      <c r="H309" s="1622"/>
      <c r="I309" s="1623">
        <f t="shared" si="4"/>
        <v>0</v>
      </c>
      <c r="J309" s="1264">
        <f t="shared" si="5"/>
        <v>4388</v>
      </c>
      <c r="K309" s="1264">
        <f>UFJ!I309</f>
        <v>325</v>
      </c>
      <c r="L309" s="1264">
        <f>三井住友!I309</f>
        <v>172576</v>
      </c>
      <c r="M309" s="1264">
        <f>paypay!H309</f>
        <v>3272</v>
      </c>
      <c r="N309" s="1264">
        <f>みずほ!J309</f>
        <v>34755</v>
      </c>
      <c r="O309" s="1620">
        <f t="shared" si="3"/>
        <v>215316</v>
      </c>
      <c r="P309" s="1272"/>
    </row>
    <row r="310" spans="1:16" ht="14">
      <c r="A310" s="1231"/>
      <c r="B310" s="1244">
        <v>46054</v>
      </c>
      <c r="C310" s="1248"/>
      <c r="D310" s="1248">
        <v>-176460</v>
      </c>
      <c r="E310" s="1248"/>
      <c r="F310" s="1618"/>
      <c r="G310" s="1618"/>
      <c r="H310" s="1618">
        <v>172500</v>
      </c>
      <c r="I310" s="1619">
        <f t="shared" si="4"/>
        <v>-3960</v>
      </c>
      <c r="J310" s="1249">
        <f t="shared" si="5"/>
        <v>428</v>
      </c>
      <c r="K310" s="1249">
        <f>UFJ!I310</f>
        <v>325</v>
      </c>
      <c r="L310" s="1249">
        <f>三井住友!I310</f>
        <v>76</v>
      </c>
      <c r="M310" s="1249">
        <f>paypay!H310</f>
        <v>5852</v>
      </c>
      <c r="N310" s="1625">
        <f>みずほ!J310</f>
        <v>15535</v>
      </c>
      <c r="O310" s="1627">
        <f t="shared" si="3"/>
        <v>22216</v>
      </c>
      <c r="P310" s="1272"/>
    </row>
    <row r="311" spans="1:16" ht="14">
      <c r="A311" s="1231"/>
      <c r="B311" s="1244">
        <v>46055</v>
      </c>
      <c r="C311" s="1248"/>
      <c r="D311" s="1248"/>
      <c r="E311" s="1248"/>
      <c r="F311" s="1618"/>
      <c r="G311" s="1618"/>
      <c r="H311" s="1618"/>
      <c r="I311" s="1619">
        <f t="shared" si="4"/>
        <v>0</v>
      </c>
      <c r="J311" s="1249">
        <f t="shared" si="5"/>
        <v>428</v>
      </c>
      <c r="K311" s="1249">
        <f>UFJ!I311</f>
        <v>325</v>
      </c>
      <c r="L311" s="1249">
        <f>三井住友!I311</f>
        <v>76</v>
      </c>
      <c r="M311" s="1249">
        <f>paypay!H311</f>
        <v>5852</v>
      </c>
      <c r="N311" s="1249">
        <f>みずほ!J311</f>
        <v>15535</v>
      </c>
      <c r="O311" s="1620">
        <f t="shared" si="3"/>
        <v>22216</v>
      </c>
      <c r="P311" s="1272"/>
    </row>
    <row r="312" spans="1:16" ht="14">
      <c r="A312" s="1231"/>
      <c r="B312" s="1244">
        <v>46056</v>
      </c>
      <c r="C312" s="1248"/>
      <c r="D312" s="1248"/>
      <c r="E312" s="1248"/>
      <c r="F312" s="1618"/>
      <c r="G312" s="1618"/>
      <c r="H312" s="1618"/>
      <c r="I312" s="1619">
        <f t="shared" si="4"/>
        <v>0</v>
      </c>
      <c r="J312" s="1249">
        <f t="shared" si="5"/>
        <v>428</v>
      </c>
      <c r="K312" s="1249">
        <f>UFJ!I312</f>
        <v>325</v>
      </c>
      <c r="L312" s="1249">
        <f>三井住友!I312</f>
        <v>76</v>
      </c>
      <c r="M312" s="1249">
        <f>paypay!H312</f>
        <v>4291</v>
      </c>
      <c r="N312" s="1249">
        <f>みずほ!J312</f>
        <v>15535</v>
      </c>
      <c r="O312" s="1620">
        <f t="shared" si="3"/>
        <v>20655</v>
      </c>
      <c r="P312" s="1272"/>
    </row>
    <row r="313" spans="1:16" ht="14">
      <c r="A313" s="1231"/>
      <c r="B313" s="1244">
        <v>46057</v>
      </c>
      <c r="C313" s="1248"/>
      <c r="D313" s="1248"/>
      <c r="E313" s="1248"/>
      <c r="F313" s="1618"/>
      <c r="G313" s="1618"/>
      <c r="H313" s="1618"/>
      <c r="I313" s="1619">
        <f t="shared" si="4"/>
        <v>0</v>
      </c>
      <c r="J313" s="1249">
        <f t="shared" si="5"/>
        <v>428</v>
      </c>
      <c r="K313" s="1249">
        <f>UFJ!I313</f>
        <v>325</v>
      </c>
      <c r="L313" s="1249">
        <f>三井住友!I313</f>
        <v>76</v>
      </c>
      <c r="M313" s="1249">
        <f>paypay!H313</f>
        <v>1813</v>
      </c>
      <c r="N313" s="1249">
        <f>みずほ!J313</f>
        <v>15535</v>
      </c>
      <c r="O313" s="1620">
        <f t="shared" si="3"/>
        <v>18177</v>
      </c>
      <c r="P313" s="1272"/>
    </row>
    <row r="314" spans="1:16" ht="14">
      <c r="A314" s="1231"/>
      <c r="B314" s="1244">
        <v>46058</v>
      </c>
      <c r="C314" s="1248"/>
      <c r="D314" s="1248"/>
      <c r="E314" s="1248"/>
      <c r="F314" s="1618"/>
      <c r="G314" s="1618"/>
      <c r="H314" s="1618"/>
      <c r="I314" s="1619">
        <f t="shared" si="4"/>
        <v>0</v>
      </c>
      <c r="J314" s="1249">
        <f t="shared" si="5"/>
        <v>428</v>
      </c>
      <c r="K314" s="1249">
        <f>UFJ!I314</f>
        <v>325</v>
      </c>
      <c r="L314" s="1249">
        <f>三井住友!I314</f>
        <v>76</v>
      </c>
      <c r="M314" s="1249">
        <f>paypay!H314</f>
        <v>3053</v>
      </c>
      <c r="N314" s="1249">
        <f>みずほ!J314</f>
        <v>15535</v>
      </c>
      <c r="O314" s="1620">
        <f t="shared" si="3"/>
        <v>19417</v>
      </c>
      <c r="P314" s="1272"/>
    </row>
    <row r="315" spans="1:16" ht="14">
      <c r="A315" s="1231"/>
      <c r="B315" s="1244">
        <v>46059</v>
      </c>
      <c r="C315" s="1248"/>
      <c r="D315" s="1248"/>
      <c r="E315" s="1248"/>
      <c r="F315" s="1618"/>
      <c r="G315" s="1618"/>
      <c r="H315" s="1618"/>
      <c r="I315" s="1619">
        <f t="shared" si="4"/>
        <v>0</v>
      </c>
      <c r="J315" s="1249">
        <f t="shared" si="5"/>
        <v>428</v>
      </c>
      <c r="K315" s="1249">
        <f>UFJ!I315</f>
        <v>325</v>
      </c>
      <c r="L315" s="1249">
        <f>三井住友!I315</f>
        <v>76</v>
      </c>
      <c r="M315" s="1249">
        <f>paypay!H315</f>
        <v>1753</v>
      </c>
      <c r="N315" s="1249">
        <f>みずほ!J315</f>
        <v>15535</v>
      </c>
      <c r="O315" s="1620">
        <f t="shared" si="3"/>
        <v>18117</v>
      </c>
      <c r="P315" s="1272"/>
    </row>
    <row r="316" spans="1:16" ht="14">
      <c r="A316" s="1231"/>
      <c r="B316" s="1244">
        <v>46060</v>
      </c>
      <c r="C316" s="1248"/>
      <c r="D316" s="1248"/>
      <c r="E316" s="1248"/>
      <c r="F316" s="1618"/>
      <c r="G316" s="1618"/>
      <c r="H316" s="1618"/>
      <c r="I316" s="1619">
        <f t="shared" si="4"/>
        <v>0</v>
      </c>
      <c r="J316" s="1249">
        <f t="shared" si="5"/>
        <v>428</v>
      </c>
      <c r="K316" s="1249">
        <f>UFJ!I316</f>
        <v>325</v>
      </c>
      <c r="L316" s="1249">
        <f>三井住友!I316</f>
        <v>76</v>
      </c>
      <c r="M316" s="1249">
        <f>paypay!H316</f>
        <v>11383</v>
      </c>
      <c r="N316" s="1249">
        <f>みずほ!J316</f>
        <v>15535</v>
      </c>
      <c r="O316" s="1620">
        <f t="shared" si="3"/>
        <v>27747</v>
      </c>
      <c r="P316" s="1272"/>
    </row>
    <row r="317" spans="1:16" ht="14">
      <c r="A317" s="1231"/>
      <c r="B317" s="1244">
        <v>46061</v>
      </c>
      <c r="C317" s="1248"/>
      <c r="D317" s="1248"/>
      <c r="E317" s="1248"/>
      <c r="F317" s="1618"/>
      <c r="G317" s="1618"/>
      <c r="H317" s="1618"/>
      <c r="I317" s="1619">
        <f t="shared" si="4"/>
        <v>0</v>
      </c>
      <c r="J317" s="1249">
        <f t="shared" si="5"/>
        <v>428</v>
      </c>
      <c r="K317" s="1249">
        <f>UFJ!I317</f>
        <v>325</v>
      </c>
      <c r="L317" s="1249">
        <f>三井住友!I317</f>
        <v>76</v>
      </c>
      <c r="M317" s="1249">
        <f>paypay!H317</f>
        <v>11144</v>
      </c>
      <c r="N317" s="1249">
        <f>みずほ!J317</f>
        <v>15535</v>
      </c>
      <c r="O317" s="1620">
        <f t="shared" si="3"/>
        <v>27508</v>
      </c>
      <c r="P317" s="1272"/>
    </row>
    <row r="318" spans="1:16" ht="14">
      <c r="A318" s="1231"/>
      <c r="B318" s="1244">
        <v>46062</v>
      </c>
      <c r="C318" s="1248"/>
      <c r="D318" s="1248"/>
      <c r="E318" s="1248"/>
      <c r="F318" s="1618"/>
      <c r="G318" s="1618"/>
      <c r="H318" s="1618"/>
      <c r="I318" s="1619">
        <f t="shared" si="4"/>
        <v>0</v>
      </c>
      <c r="J318" s="1249">
        <f t="shared" si="5"/>
        <v>428</v>
      </c>
      <c r="K318" s="1249">
        <f>UFJ!I318</f>
        <v>325</v>
      </c>
      <c r="L318" s="1249">
        <f>三井住友!I318</f>
        <v>76</v>
      </c>
      <c r="M318" s="1249">
        <f>paypay!H318</f>
        <v>10644</v>
      </c>
      <c r="N318" s="1249">
        <f>みずほ!J318</f>
        <v>15535</v>
      </c>
      <c r="O318" s="1620">
        <f t="shared" si="3"/>
        <v>27008</v>
      </c>
      <c r="P318" s="1272"/>
    </row>
    <row r="319" spans="1:16" ht="14">
      <c r="A319" s="1231"/>
      <c r="B319" s="1244">
        <v>46063</v>
      </c>
      <c r="C319" s="1248"/>
      <c r="D319" s="1248"/>
      <c r="E319" s="1248"/>
      <c r="F319" s="1618"/>
      <c r="G319" s="1618"/>
      <c r="H319" s="1618"/>
      <c r="I319" s="1619">
        <f t="shared" si="4"/>
        <v>0</v>
      </c>
      <c r="J319" s="1249">
        <f t="shared" si="5"/>
        <v>428</v>
      </c>
      <c r="K319" s="1249">
        <f>UFJ!I319</f>
        <v>325</v>
      </c>
      <c r="L319" s="1249">
        <f>三井住友!I319</f>
        <v>76</v>
      </c>
      <c r="M319" s="1249">
        <f>paypay!H319</f>
        <v>9944</v>
      </c>
      <c r="N319" s="1249">
        <f>みずほ!J319</f>
        <v>15535</v>
      </c>
      <c r="O319" s="1620">
        <f t="shared" si="3"/>
        <v>26308</v>
      </c>
      <c r="P319" s="1272"/>
    </row>
    <row r="320" spans="1:16" ht="14">
      <c r="A320" s="1231"/>
      <c r="B320" s="1244">
        <v>46064</v>
      </c>
      <c r="C320" s="1248"/>
      <c r="D320" s="1248"/>
      <c r="E320" s="1248"/>
      <c r="F320" s="1618"/>
      <c r="G320" s="1618"/>
      <c r="H320" s="1618"/>
      <c r="I320" s="1619">
        <f t="shared" si="4"/>
        <v>0</v>
      </c>
      <c r="J320" s="1249">
        <f t="shared" si="5"/>
        <v>428</v>
      </c>
      <c r="K320" s="1249">
        <f>UFJ!I320</f>
        <v>325</v>
      </c>
      <c r="L320" s="1249">
        <f>三井住友!I320</f>
        <v>76</v>
      </c>
      <c r="M320" s="1249">
        <f>paypay!H320</f>
        <v>7674</v>
      </c>
      <c r="N320" s="1249">
        <f>みずほ!J320</f>
        <v>15535</v>
      </c>
      <c r="O320" s="1620">
        <f t="shared" si="3"/>
        <v>24038</v>
      </c>
      <c r="P320" s="1272"/>
    </row>
    <row r="321" spans="1:16" ht="14">
      <c r="A321" s="1231"/>
      <c r="B321" s="1244">
        <v>46065</v>
      </c>
      <c r="C321" s="1248"/>
      <c r="D321" s="1248"/>
      <c r="E321" s="1248"/>
      <c r="F321" s="1618"/>
      <c r="G321" s="1618"/>
      <c r="H321" s="1618"/>
      <c r="I321" s="1619">
        <f t="shared" si="4"/>
        <v>0</v>
      </c>
      <c r="J321" s="1249">
        <f t="shared" si="5"/>
        <v>428</v>
      </c>
      <c r="K321" s="1249">
        <f>UFJ!I321</f>
        <v>325</v>
      </c>
      <c r="L321" s="1249">
        <f>三井住友!I321</f>
        <v>76</v>
      </c>
      <c r="M321" s="1249">
        <f>paypay!H321</f>
        <v>3552</v>
      </c>
      <c r="N321" s="1249">
        <f>みずほ!J321</f>
        <v>15535</v>
      </c>
      <c r="O321" s="1620">
        <f t="shared" si="3"/>
        <v>19916</v>
      </c>
      <c r="P321" s="1272"/>
    </row>
    <row r="322" spans="1:16" ht="14">
      <c r="A322" s="1231"/>
      <c r="B322" s="1244">
        <v>46066</v>
      </c>
      <c r="C322" s="1248"/>
      <c r="D322" s="1248"/>
      <c r="E322" s="1248"/>
      <c r="F322" s="1618"/>
      <c r="G322" s="1618"/>
      <c r="H322" s="1618"/>
      <c r="I322" s="1619">
        <f t="shared" si="4"/>
        <v>0</v>
      </c>
      <c r="J322" s="1249">
        <f t="shared" si="5"/>
        <v>428</v>
      </c>
      <c r="K322" s="1249">
        <f>UFJ!I322</f>
        <v>325</v>
      </c>
      <c r="L322" s="1249">
        <f>三井住友!I322</f>
        <v>76</v>
      </c>
      <c r="M322" s="1249">
        <f>paypay!H322</f>
        <v>2887</v>
      </c>
      <c r="N322" s="1249">
        <f>みずほ!J322</f>
        <v>529986</v>
      </c>
      <c r="O322" s="1620">
        <f t="shared" si="3"/>
        <v>533702</v>
      </c>
      <c r="P322" s="1272"/>
    </row>
    <row r="323" spans="1:16" ht="14">
      <c r="A323" s="1231"/>
      <c r="B323" s="1244">
        <v>46067</v>
      </c>
      <c r="C323" s="1248"/>
      <c r="D323" s="1248"/>
      <c r="E323" s="1248"/>
      <c r="F323" s="1618"/>
      <c r="G323" s="1618"/>
      <c r="H323" s="1618"/>
      <c r="I323" s="1619">
        <f t="shared" si="4"/>
        <v>0</v>
      </c>
      <c r="J323" s="1249">
        <f t="shared" si="5"/>
        <v>428</v>
      </c>
      <c r="K323" s="1249">
        <f>UFJ!I323</f>
        <v>325</v>
      </c>
      <c r="L323" s="1249">
        <f>三井住友!I323</f>
        <v>76</v>
      </c>
      <c r="M323" s="1249">
        <f>paypay!H323</f>
        <v>2925</v>
      </c>
      <c r="N323" s="1249">
        <f>みずほ!J323</f>
        <v>529986</v>
      </c>
      <c r="O323" s="1620">
        <f t="shared" si="3"/>
        <v>533740</v>
      </c>
      <c r="P323" s="1272"/>
    </row>
    <row r="324" spans="1:16" ht="14">
      <c r="A324" s="1231"/>
      <c r="B324" s="1244">
        <v>46068</v>
      </c>
      <c r="C324" s="1248"/>
      <c r="D324" s="1248"/>
      <c r="E324" s="1248"/>
      <c r="F324" s="1618"/>
      <c r="G324" s="1618"/>
      <c r="H324" s="1618"/>
      <c r="I324" s="1619">
        <f t="shared" si="4"/>
        <v>0</v>
      </c>
      <c r="J324" s="1249">
        <f t="shared" si="5"/>
        <v>428</v>
      </c>
      <c r="K324" s="1249">
        <f>UFJ!I324</f>
        <v>325</v>
      </c>
      <c r="L324" s="1249">
        <f>三井住友!I324</f>
        <v>399876</v>
      </c>
      <c r="M324" s="1249">
        <f>paypay!H324</f>
        <v>2409</v>
      </c>
      <c r="N324" s="1249">
        <f>みずほ!J324</f>
        <v>130076</v>
      </c>
      <c r="O324" s="1620">
        <f t="shared" si="3"/>
        <v>533114</v>
      </c>
      <c r="P324" s="1272"/>
    </row>
    <row r="325" spans="1:16" ht="14">
      <c r="A325" s="1231"/>
      <c r="B325" s="1244">
        <v>46069</v>
      </c>
      <c r="C325" s="1248"/>
      <c r="D325" s="1248"/>
      <c r="E325" s="1248"/>
      <c r="F325" s="1618"/>
      <c r="G325" s="1618"/>
      <c r="H325" s="1618"/>
      <c r="I325" s="1619">
        <f t="shared" si="4"/>
        <v>0</v>
      </c>
      <c r="J325" s="1249">
        <f t="shared" si="5"/>
        <v>428</v>
      </c>
      <c r="K325" s="1249">
        <f>UFJ!I325</f>
        <v>18655</v>
      </c>
      <c r="L325" s="1249">
        <f>三井住友!I325</f>
        <v>399971</v>
      </c>
      <c r="M325" s="1249">
        <f>paypay!H325</f>
        <v>2409</v>
      </c>
      <c r="N325" s="1249">
        <f>みずほ!J325</f>
        <v>148406</v>
      </c>
      <c r="O325" s="1620">
        <f t="shared" si="3"/>
        <v>569869</v>
      </c>
      <c r="P325" s="1272"/>
    </row>
    <row r="326" spans="1:16" ht="14">
      <c r="A326" s="1231"/>
      <c r="B326" s="1244">
        <v>46070</v>
      </c>
      <c r="C326" s="1248"/>
      <c r="D326" s="1248"/>
      <c r="E326" s="1248"/>
      <c r="F326" s="1618"/>
      <c r="G326" s="1618"/>
      <c r="H326" s="1618"/>
      <c r="I326" s="1619">
        <f t="shared" si="4"/>
        <v>0</v>
      </c>
      <c r="J326" s="1249">
        <f t="shared" si="5"/>
        <v>428</v>
      </c>
      <c r="K326" s="1249">
        <f>UFJ!I326</f>
        <v>18655</v>
      </c>
      <c r="L326" s="1249">
        <f>三井住友!I326</f>
        <v>418471</v>
      </c>
      <c r="M326" s="1249">
        <f>paypay!H326</f>
        <v>1509</v>
      </c>
      <c r="N326" s="1249">
        <f>みずほ!J326</f>
        <v>152986</v>
      </c>
      <c r="O326" s="1620">
        <f t="shared" si="3"/>
        <v>592049</v>
      </c>
      <c r="P326" s="1272"/>
    </row>
    <row r="327" spans="1:16" ht="14">
      <c r="A327" s="1231"/>
      <c r="B327" s="1244">
        <v>46071</v>
      </c>
      <c r="C327" s="1248"/>
      <c r="D327" s="1248"/>
      <c r="E327" s="1248"/>
      <c r="F327" s="1618"/>
      <c r="G327" s="1618"/>
      <c r="H327" s="1618"/>
      <c r="I327" s="1619">
        <f t="shared" si="4"/>
        <v>0</v>
      </c>
      <c r="J327" s="1249">
        <f t="shared" si="5"/>
        <v>428</v>
      </c>
      <c r="K327" s="1249">
        <f>UFJ!I327</f>
        <v>0</v>
      </c>
      <c r="L327" s="1249">
        <f>三井住友!I327</f>
        <v>437126</v>
      </c>
      <c r="M327" s="1249">
        <f>paypay!H327</f>
        <v>919</v>
      </c>
      <c r="N327" s="1249">
        <f>みずほ!J327</f>
        <v>152986</v>
      </c>
      <c r="O327" s="1620">
        <f t="shared" si="3"/>
        <v>591459</v>
      </c>
      <c r="P327" s="1272"/>
    </row>
    <row r="328" spans="1:16" ht="14">
      <c r="A328" s="1231"/>
      <c r="B328" s="1244">
        <v>46072</v>
      </c>
      <c r="C328" s="1248"/>
      <c r="D328" s="1248"/>
      <c r="E328" s="1248"/>
      <c r="F328" s="1618">
        <v>106928</v>
      </c>
      <c r="G328" s="1618"/>
      <c r="H328" s="1618"/>
      <c r="I328" s="1619">
        <f t="shared" si="4"/>
        <v>106928</v>
      </c>
      <c r="J328" s="1249">
        <f t="shared" si="5"/>
        <v>107356</v>
      </c>
      <c r="K328" s="1249">
        <f>UFJ!I328</f>
        <v>0</v>
      </c>
      <c r="L328" s="1249">
        <f>三井住友!I328</f>
        <v>437126</v>
      </c>
      <c r="M328" s="1249">
        <f>paypay!H328</f>
        <v>19</v>
      </c>
      <c r="N328" s="1249">
        <f>みずほ!J328</f>
        <v>152986</v>
      </c>
      <c r="O328" s="1620">
        <f t="shared" si="3"/>
        <v>697487</v>
      </c>
      <c r="P328" s="1272"/>
    </row>
    <row r="329" spans="1:16" ht="14">
      <c r="A329" s="1231"/>
      <c r="B329" s="1244">
        <v>46073</v>
      </c>
      <c r="C329" s="1248"/>
      <c r="D329" s="1248"/>
      <c r="E329" s="1248"/>
      <c r="F329" s="1618"/>
      <c r="G329" s="1618"/>
      <c r="H329" s="1618"/>
      <c r="I329" s="1619">
        <f t="shared" si="4"/>
        <v>0</v>
      </c>
      <c r="J329" s="1249">
        <f t="shared" si="5"/>
        <v>107356</v>
      </c>
      <c r="K329" s="1249">
        <f>UFJ!I329</f>
        <v>0</v>
      </c>
      <c r="L329" s="1249">
        <f>三井住友!I329</f>
        <v>437126</v>
      </c>
      <c r="M329" s="1249">
        <f>paypay!H329</f>
        <v>19</v>
      </c>
      <c r="N329" s="1249">
        <f>みずほ!J329</f>
        <v>152986</v>
      </c>
      <c r="O329" s="1620">
        <f t="shared" si="3"/>
        <v>697487</v>
      </c>
      <c r="P329" s="1272"/>
    </row>
    <row r="330" spans="1:16" ht="14">
      <c r="A330" s="1231"/>
      <c r="B330" s="1244">
        <v>46074</v>
      </c>
      <c r="C330" s="1248"/>
      <c r="D330" s="1248"/>
      <c r="E330" s="1248"/>
      <c r="F330" s="1618"/>
      <c r="G330" s="1618"/>
      <c r="H330" s="1618"/>
      <c r="I330" s="1619">
        <f t="shared" si="4"/>
        <v>0</v>
      </c>
      <c r="J330" s="1249">
        <f t="shared" si="5"/>
        <v>107356</v>
      </c>
      <c r="K330" s="1249">
        <f>UFJ!I330</f>
        <v>0</v>
      </c>
      <c r="L330" s="1249">
        <f>三井住友!I330</f>
        <v>437126</v>
      </c>
      <c r="M330" s="1249">
        <f>paypay!H330</f>
        <v>19</v>
      </c>
      <c r="N330" s="1249">
        <f>みずほ!J330</f>
        <v>152986</v>
      </c>
      <c r="O330" s="1620">
        <f t="shared" si="3"/>
        <v>697487</v>
      </c>
      <c r="P330" s="1272"/>
    </row>
    <row r="331" spans="1:16" ht="14">
      <c r="A331" s="1231"/>
      <c r="B331" s="1244">
        <v>46075</v>
      </c>
      <c r="C331" s="1248"/>
      <c r="D331" s="1248"/>
      <c r="E331" s="1248"/>
      <c r="F331" s="1618"/>
      <c r="G331" s="1618"/>
      <c r="H331" s="1618"/>
      <c r="I331" s="1619">
        <f t="shared" si="4"/>
        <v>0</v>
      </c>
      <c r="J331" s="1249">
        <f t="shared" si="5"/>
        <v>107356</v>
      </c>
      <c r="K331" s="1249">
        <f>UFJ!I331</f>
        <v>0</v>
      </c>
      <c r="L331" s="1249">
        <f>三井住友!I331</f>
        <v>437126</v>
      </c>
      <c r="M331" s="1249">
        <f>paypay!H331</f>
        <v>19</v>
      </c>
      <c r="N331" s="1249">
        <f>みずほ!J331</f>
        <v>152986</v>
      </c>
      <c r="O331" s="1620">
        <f t="shared" si="3"/>
        <v>697487</v>
      </c>
      <c r="P331" s="1272"/>
    </row>
    <row r="332" spans="1:16" ht="14">
      <c r="A332" s="1231"/>
      <c r="B332" s="1244">
        <v>46076</v>
      </c>
      <c r="C332" s="1248"/>
      <c r="D332" s="1248"/>
      <c r="E332" s="1248"/>
      <c r="F332" s="1618"/>
      <c r="G332" s="1618"/>
      <c r="H332" s="1618"/>
      <c r="I332" s="1619">
        <f t="shared" si="4"/>
        <v>0</v>
      </c>
      <c r="J332" s="1249">
        <f t="shared" si="5"/>
        <v>107356</v>
      </c>
      <c r="K332" s="1249">
        <f>UFJ!I332</f>
        <v>0</v>
      </c>
      <c r="L332" s="1249">
        <f>三井住友!I332</f>
        <v>437126</v>
      </c>
      <c r="M332" s="1249">
        <f>paypay!H332</f>
        <v>2219</v>
      </c>
      <c r="N332" s="1249">
        <f>みずほ!J332</f>
        <v>152986</v>
      </c>
      <c r="O332" s="1620">
        <f t="shared" si="3"/>
        <v>699687</v>
      </c>
      <c r="P332" s="1272"/>
    </row>
    <row r="333" spans="1:16" ht="14">
      <c r="A333" s="1231"/>
      <c r="B333" s="1244">
        <v>46077</v>
      </c>
      <c r="C333" s="1248"/>
      <c r="D333" s="1248"/>
      <c r="E333" s="1248"/>
      <c r="F333" s="1618">
        <v>5215</v>
      </c>
      <c r="G333" s="1618"/>
      <c r="H333" s="1618"/>
      <c r="I333" s="1619">
        <f t="shared" si="4"/>
        <v>5215</v>
      </c>
      <c r="J333" s="1249">
        <f t="shared" si="5"/>
        <v>112571</v>
      </c>
      <c r="K333" s="1249">
        <f>UFJ!I333</f>
        <v>0</v>
      </c>
      <c r="L333" s="1249">
        <f>三井住友!I333</f>
        <v>437126</v>
      </c>
      <c r="M333" s="1249">
        <f>paypay!H333</f>
        <v>2219</v>
      </c>
      <c r="N333" s="1249">
        <f>みずほ!J333</f>
        <v>153078</v>
      </c>
      <c r="O333" s="1620">
        <f t="shared" si="3"/>
        <v>704994</v>
      </c>
      <c r="P333" s="1272"/>
    </row>
    <row r="334" spans="1:16" ht="14">
      <c r="A334" s="1231"/>
      <c r="B334" s="1244">
        <v>46078</v>
      </c>
      <c r="C334" s="1248"/>
      <c r="D334" s="1248"/>
      <c r="E334" s="1248"/>
      <c r="F334" s="1618"/>
      <c r="G334" s="1618"/>
      <c r="H334" s="1618">
        <v>-112145</v>
      </c>
      <c r="I334" s="1619">
        <f t="shared" si="4"/>
        <v>-112145</v>
      </c>
      <c r="J334" s="1249">
        <f t="shared" si="5"/>
        <v>426</v>
      </c>
      <c r="K334" s="1249">
        <f>UFJ!I334</f>
        <v>0</v>
      </c>
      <c r="L334" s="1249">
        <f>三井住友!I334</f>
        <v>549126</v>
      </c>
      <c r="M334" s="1249">
        <f>paypay!H334</f>
        <v>2219</v>
      </c>
      <c r="N334" s="1249">
        <f>みずほ!J334</f>
        <v>153078</v>
      </c>
      <c r="O334" s="1620">
        <f t="shared" si="3"/>
        <v>704849</v>
      </c>
      <c r="P334" s="1272"/>
    </row>
    <row r="335" spans="1:16" ht="14">
      <c r="A335" s="1231"/>
      <c r="B335" s="1244">
        <v>46079</v>
      </c>
      <c r="C335" s="1248"/>
      <c r="D335" s="1248"/>
      <c r="E335" s="1248"/>
      <c r="F335" s="1618"/>
      <c r="G335" s="1618"/>
      <c r="H335" s="1618"/>
      <c r="I335" s="1619">
        <f t="shared" si="4"/>
        <v>0</v>
      </c>
      <c r="J335" s="1249">
        <f t="shared" si="5"/>
        <v>426</v>
      </c>
      <c r="K335" s="1249">
        <f>UFJ!I335</f>
        <v>0</v>
      </c>
      <c r="L335" s="1249">
        <f>三井住友!I335</f>
        <v>549126</v>
      </c>
      <c r="M335" s="1249">
        <f>paypay!H335</f>
        <v>1069</v>
      </c>
      <c r="N335" s="1249">
        <f>みずほ!J335</f>
        <v>153078</v>
      </c>
      <c r="O335" s="1620">
        <f t="shared" si="3"/>
        <v>703699</v>
      </c>
      <c r="P335" s="1272"/>
    </row>
    <row r="336" spans="1:16" ht="14">
      <c r="A336" s="1231"/>
      <c r="B336" s="1244">
        <v>46080</v>
      </c>
      <c r="C336" s="1248"/>
      <c r="D336" s="1248"/>
      <c r="E336" s="1248"/>
      <c r="F336" s="1618"/>
      <c r="G336" s="1618"/>
      <c r="H336" s="1618"/>
      <c r="I336" s="1619">
        <f t="shared" si="4"/>
        <v>0</v>
      </c>
      <c r="J336" s="1249">
        <f t="shared" si="5"/>
        <v>426</v>
      </c>
      <c r="K336" s="1249">
        <f>UFJ!I336</f>
        <v>0</v>
      </c>
      <c r="L336" s="1249">
        <f>三井住友!I336</f>
        <v>78526</v>
      </c>
      <c r="M336" s="1249">
        <f>paypay!H336</f>
        <v>309</v>
      </c>
      <c r="N336" s="1249">
        <f>みずほ!J336</f>
        <v>23123</v>
      </c>
      <c r="O336" s="1620">
        <f t="shared" si="3"/>
        <v>102384</v>
      </c>
      <c r="P336" s="1272"/>
    </row>
    <row r="337" spans="1:16" ht="14">
      <c r="A337" s="1231"/>
      <c r="B337" s="1259">
        <v>46081</v>
      </c>
      <c r="C337" s="1263"/>
      <c r="D337" s="1263"/>
      <c r="E337" s="1263"/>
      <c r="F337" s="1622"/>
      <c r="G337" s="1622"/>
      <c r="H337" s="1622"/>
      <c r="I337" s="1623">
        <f t="shared" si="4"/>
        <v>0</v>
      </c>
      <c r="J337" s="1264">
        <f t="shared" si="5"/>
        <v>426</v>
      </c>
      <c r="K337" s="1264">
        <f>UFJ!I337</f>
        <v>0</v>
      </c>
      <c r="L337" s="1249">
        <f>三井住友!I337</f>
        <v>78526</v>
      </c>
      <c r="M337" s="1264">
        <f>paypay!H337</f>
        <v>309</v>
      </c>
      <c r="N337" s="1264">
        <f>みずほ!J337</f>
        <v>23123</v>
      </c>
      <c r="O337" s="1624">
        <f t="shared" si="3"/>
        <v>102384</v>
      </c>
      <c r="P337" s="1272"/>
    </row>
    <row r="338" spans="1:16" ht="14">
      <c r="A338" s="1231"/>
      <c r="B338" s="1244">
        <v>46082</v>
      </c>
      <c r="C338" s="1248"/>
      <c r="D338" s="1248"/>
      <c r="E338" s="1248"/>
      <c r="F338" s="1618"/>
      <c r="G338" s="1618"/>
      <c r="H338" s="1618"/>
      <c r="I338" s="1619">
        <f t="shared" si="4"/>
        <v>0</v>
      </c>
      <c r="J338" s="1249">
        <f t="shared" si="5"/>
        <v>426</v>
      </c>
      <c r="K338" s="1249">
        <f>UFJ!I338</f>
        <v>0</v>
      </c>
      <c r="L338" s="1625">
        <f>三井住友!I338</f>
        <v>78526</v>
      </c>
      <c r="M338" s="1249">
        <f>paypay!H338</f>
        <v>309</v>
      </c>
      <c r="N338" s="1625">
        <f>みずほ!J338</f>
        <v>23123</v>
      </c>
      <c r="O338" s="1620">
        <f t="shared" si="3"/>
        <v>102384</v>
      </c>
      <c r="P338" s="1272"/>
    </row>
    <row r="339" spans="1:16" ht="14">
      <c r="A339" s="1231"/>
      <c r="B339" s="1244">
        <v>46083</v>
      </c>
      <c r="C339" s="1248"/>
      <c r="D339" s="1248"/>
      <c r="E339" s="1248"/>
      <c r="F339" s="1618"/>
      <c r="G339" s="1618"/>
      <c r="H339" s="1618"/>
      <c r="I339" s="1619">
        <f t="shared" si="4"/>
        <v>0</v>
      </c>
      <c r="J339" s="1249">
        <f t="shared" si="5"/>
        <v>426</v>
      </c>
      <c r="K339" s="1249">
        <f>UFJ!I339</f>
        <v>0</v>
      </c>
      <c r="L339" s="1249">
        <f>三井住友!I339</f>
        <v>78526</v>
      </c>
      <c r="M339" s="1249">
        <f>paypay!H339</f>
        <v>309</v>
      </c>
      <c r="N339" s="1249">
        <f>みずほ!J339</f>
        <v>23123</v>
      </c>
      <c r="O339" s="1620">
        <f t="shared" si="3"/>
        <v>102384</v>
      </c>
      <c r="P339" s="1272"/>
    </row>
    <row r="340" spans="1:16" ht="14">
      <c r="A340" s="1231"/>
      <c r="B340" s="1244">
        <v>46084</v>
      </c>
      <c r="C340" s="1248"/>
      <c r="D340" s="1248"/>
      <c r="E340" s="1248"/>
      <c r="F340" s="1618"/>
      <c r="G340" s="1618"/>
      <c r="H340" s="1618"/>
      <c r="I340" s="1619">
        <f t="shared" si="4"/>
        <v>0</v>
      </c>
      <c r="J340" s="1249">
        <f t="shared" si="5"/>
        <v>426</v>
      </c>
      <c r="K340" s="1249">
        <f>UFJ!I340</f>
        <v>0</v>
      </c>
      <c r="L340" s="1249">
        <f>三井住友!I340</f>
        <v>128526</v>
      </c>
      <c r="M340" s="1249">
        <f>paypay!H340</f>
        <v>26937</v>
      </c>
      <c r="N340" s="1249">
        <f>みずほ!J340</f>
        <v>23123</v>
      </c>
      <c r="O340" s="1620">
        <f t="shared" si="3"/>
        <v>179012</v>
      </c>
      <c r="P340" s="1272"/>
    </row>
    <row r="341" spans="1:16" ht="14">
      <c r="A341" s="1231"/>
      <c r="B341" s="1244">
        <v>46085</v>
      </c>
      <c r="C341" s="1248"/>
      <c r="D341" s="1248"/>
      <c r="E341" s="1248"/>
      <c r="F341" s="1618"/>
      <c r="G341" s="1618"/>
      <c r="H341" s="1618"/>
      <c r="I341" s="1619">
        <f t="shared" si="4"/>
        <v>0</v>
      </c>
      <c r="J341" s="1249">
        <f t="shared" si="5"/>
        <v>426</v>
      </c>
      <c r="K341" s="1249">
        <f>UFJ!I341</f>
        <v>0</v>
      </c>
      <c r="L341" s="1249">
        <f>三井住友!I341</f>
        <v>128526</v>
      </c>
      <c r="M341" s="1249">
        <f>paypay!H341</f>
        <v>26937</v>
      </c>
      <c r="N341" s="1249">
        <f>みずほ!J341</f>
        <v>23123</v>
      </c>
      <c r="O341" s="1620">
        <f t="shared" si="3"/>
        <v>179012</v>
      </c>
      <c r="P341" s="1272"/>
    </row>
    <row r="342" spans="1:16" ht="14">
      <c r="A342" s="1231"/>
      <c r="B342" s="1244">
        <v>46086</v>
      </c>
      <c r="C342" s="1248"/>
      <c r="D342" s="1248"/>
      <c r="E342" s="1248"/>
      <c r="F342" s="1618"/>
      <c r="G342" s="1618"/>
      <c r="H342" s="1618"/>
      <c r="I342" s="1619">
        <f t="shared" si="4"/>
        <v>0</v>
      </c>
      <c r="J342" s="1249">
        <f t="shared" si="5"/>
        <v>426</v>
      </c>
      <c r="K342" s="1249">
        <f>UFJ!I342</f>
        <v>0</v>
      </c>
      <c r="L342" s="1249">
        <f>三井住友!I342</f>
        <v>128526</v>
      </c>
      <c r="M342" s="1249">
        <f>paypay!H342</f>
        <v>26937</v>
      </c>
      <c r="N342" s="1249">
        <f>みずほ!J342</f>
        <v>23123</v>
      </c>
      <c r="O342" s="1620">
        <f t="shared" si="3"/>
        <v>179012</v>
      </c>
      <c r="P342" s="1272"/>
    </row>
    <row r="343" spans="1:16" ht="14">
      <c r="A343" s="1231"/>
      <c r="B343" s="1244">
        <v>46087</v>
      </c>
      <c r="C343" s="1248"/>
      <c r="D343" s="1248"/>
      <c r="E343" s="1248"/>
      <c r="F343" s="1618"/>
      <c r="G343" s="1618"/>
      <c r="H343" s="1618"/>
      <c r="I343" s="1619">
        <f t="shared" si="4"/>
        <v>0</v>
      </c>
      <c r="J343" s="1249">
        <f t="shared" si="5"/>
        <v>426</v>
      </c>
      <c r="K343" s="1249">
        <f>UFJ!I343</f>
        <v>0</v>
      </c>
      <c r="L343" s="1249">
        <f>三井住友!I343</f>
        <v>457589</v>
      </c>
      <c r="M343" s="1249">
        <f>paypay!H343</f>
        <v>26937</v>
      </c>
      <c r="N343" s="1249">
        <f>みずほ!J343</f>
        <v>23123</v>
      </c>
      <c r="O343" s="1620">
        <f t="shared" si="3"/>
        <v>508075</v>
      </c>
      <c r="P343" s="1272"/>
    </row>
    <row r="344" spans="1:16" ht="14">
      <c r="A344" s="1231"/>
      <c r="B344" s="1244">
        <v>46088</v>
      </c>
      <c r="C344" s="1248"/>
      <c r="D344" s="1248"/>
      <c r="E344" s="1248"/>
      <c r="F344" s="1618"/>
      <c r="G344" s="1618"/>
      <c r="H344" s="1618"/>
      <c r="I344" s="1619">
        <f t="shared" si="4"/>
        <v>0</v>
      </c>
      <c r="J344" s="1249">
        <f t="shared" si="5"/>
        <v>426</v>
      </c>
      <c r="K344" s="1249">
        <f>UFJ!I344</f>
        <v>0</v>
      </c>
      <c r="L344" s="1249">
        <f>三井住友!I344</f>
        <v>457589</v>
      </c>
      <c r="M344" s="1249">
        <f>paypay!H344</f>
        <v>32439</v>
      </c>
      <c r="N344" s="1249">
        <f>みずほ!J344</f>
        <v>23123</v>
      </c>
      <c r="O344" s="1620">
        <f t="shared" si="3"/>
        <v>513577</v>
      </c>
      <c r="P344" s="1272"/>
    </row>
    <row r="345" spans="1:16" ht="14">
      <c r="A345" s="1231"/>
      <c r="B345" s="1244">
        <v>46089</v>
      </c>
      <c r="C345" s="1248"/>
      <c r="D345" s="1248"/>
      <c r="E345" s="1248"/>
      <c r="F345" s="1618"/>
      <c r="G345" s="1618"/>
      <c r="H345" s="1618"/>
      <c r="I345" s="1619">
        <f t="shared" si="4"/>
        <v>0</v>
      </c>
      <c r="J345" s="1249">
        <f t="shared" si="5"/>
        <v>426</v>
      </c>
      <c r="K345" s="1249">
        <f>UFJ!I345</f>
        <v>0</v>
      </c>
      <c r="L345" s="1249">
        <f>三井住友!I345</f>
        <v>457589</v>
      </c>
      <c r="M345" s="1249">
        <f>paypay!H345</f>
        <v>39299</v>
      </c>
      <c r="N345" s="1249">
        <f>みずほ!J345</f>
        <v>23123</v>
      </c>
      <c r="O345" s="1620">
        <f t="shared" si="3"/>
        <v>520437</v>
      </c>
      <c r="P345" s="1272"/>
    </row>
    <row r="346" spans="1:16" ht="14">
      <c r="A346" s="1231"/>
      <c r="B346" s="1244">
        <v>46090</v>
      </c>
      <c r="C346" s="1248"/>
      <c r="D346" s="1248"/>
      <c r="E346" s="1248"/>
      <c r="F346" s="1618"/>
      <c r="G346" s="1618"/>
      <c r="H346" s="1618"/>
      <c r="I346" s="1619">
        <f t="shared" si="4"/>
        <v>0</v>
      </c>
      <c r="J346" s="1249">
        <f t="shared" si="5"/>
        <v>426</v>
      </c>
      <c r="K346" s="1249">
        <f>UFJ!I346</f>
        <v>0</v>
      </c>
      <c r="L346" s="1249">
        <f>三井住友!I346</f>
        <v>457589</v>
      </c>
      <c r="M346" s="1249">
        <f>paypay!H346</f>
        <v>36182</v>
      </c>
      <c r="N346" s="1249">
        <f>みずほ!J346</f>
        <v>23123</v>
      </c>
      <c r="O346" s="1620">
        <f t="shared" si="3"/>
        <v>517320</v>
      </c>
      <c r="P346" s="1272"/>
    </row>
    <row r="347" spans="1:16" ht="14">
      <c r="A347" s="1231"/>
      <c r="B347" s="1244">
        <v>46091</v>
      </c>
      <c r="C347" s="1248"/>
      <c r="D347" s="1248"/>
      <c r="E347" s="1248"/>
      <c r="F347" s="1618"/>
      <c r="G347" s="1618"/>
      <c r="H347" s="1618"/>
      <c r="I347" s="1619">
        <f t="shared" si="4"/>
        <v>0</v>
      </c>
      <c r="J347" s="1249">
        <f t="shared" si="5"/>
        <v>426</v>
      </c>
      <c r="K347" s="1249">
        <f>UFJ!I347</f>
        <v>0</v>
      </c>
      <c r="L347" s="1249">
        <f>三井住友!I347</f>
        <v>457589</v>
      </c>
      <c r="M347" s="1249">
        <f>paypay!H347</f>
        <v>36182</v>
      </c>
      <c r="N347" s="1249">
        <f>みずほ!J347</f>
        <v>23123</v>
      </c>
      <c r="O347" s="1620">
        <f t="shared" si="3"/>
        <v>517320</v>
      </c>
      <c r="P347" s="1272"/>
    </row>
    <row r="348" spans="1:16" ht="14">
      <c r="A348" s="1231"/>
      <c r="B348" s="1244">
        <v>46092</v>
      </c>
      <c r="C348" s="1248"/>
      <c r="D348" s="1248"/>
      <c r="E348" s="1248"/>
      <c r="F348" s="1618"/>
      <c r="G348" s="1618"/>
      <c r="H348" s="1618"/>
      <c r="I348" s="1619">
        <f t="shared" si="4"/>
        <v>0</v>
      </c>
      <c r="J348" s="1249">
        <f t="shared" si="5"/>
        <v>426</v>
      </c>
      <c r="K348" s="1249">
        <f>UFJ!I348</f>
        <v>0</v>
      </c>
      <c r="L348" s="1249">
        <f>三井住友!I348</f>
        <v>457589</v>
      </c>
      <c r="M348" s="1249">
        <f>paypay!H348</f>
        <v>35182</v>
      </c>
      <c r="N348" s="1249">
        <f>みずほ!J348</f>
        <v>23123</v>
      </c>
      <c r="O348" s="1620">
        <f t="shared" si="3"/>
        <v>516320</v>
      </c>
      <c r="P348" s="1272"/>
    </row>
    <row r="349" spans="1:16" ht="14">
      <c r="A349" s="1231"/>
      <c r="B349" s="1244">
        <v>46093</v>
      </c>
      <c r="C349" s="1248"/>
      <c r="D349" s="1248"/>
      <c r="E349" s="1248"/>
      <c r="F349" s="1618"/>
      <c r="G349" s="1618"/>
      <c r="H349" s="1618"/>
      <c r="I349" s="1619">
        <f t="shared" si="4"/>
        <v>0</v>
      </c>
      <c r="J349" s="1249">
        <f t="shared" si="5"/>
        <v>426</v>
      </c>
      <c r="K349" s="1249">
        <f>UFJ!I349</f>
        <v>0</v>
      </c>
      <c r="L349" s="1249">
        <f>三井住友!I349</f>
        <v>457589</v>
      </c>
      <c r="M349" s="1249">
        <f>paypay!H349</f>
        <v>34286</v>
      </c>
      <c r="N349" s="1249">
        <f>みずほ!J349</f>
        <v>23123</v>
      </c>
      <c r="O349" s="1620">
        <f t="shared" si="3"/>
        <v>515424</v>
      </c>
      <c r="P349" s="1272"/>
    </row>
    <row r="350" spans="1:16" ht="14">
      <c r="A350" s="1231"/>
      <c r="B350" s="1244">
        <v>46094</v>
      </c>
      <c r="C350" s="1248"/>
      <c r="D350" s="1248"/>
      <c r="E350" s="1248"/>
      <c r="F350" s="1618">
        <v>1660</v>
      </c>
      <c r="G350" s="1618"/>
      <c r="H350" s="1618"/>
      <c r="I350" s="1619">
        <f t="shared" si="4"/>
        <v>1660</v>
      </c>
      <c r="J350" s="1249">
        <f t="shared" si="5"/>
        <v>2086</v>
      </c>
      <c r="K350" s="1249">
        <f>UFJ!I350</f>
        <v>0</v>
      </c>
      <c r="L350" s="1249">
        <f>三井住友!I350</f>
        <v>22589</v>
      </c>
      <c r="M350" s="1249">
        <f>paypay!H350</f>
        <v>32935</v>
      </c>
      <c r="N350" s="1249">
        <f>みずほ!J350</f>
        <v>456671</v>
      </c>
      <c r="O350" s="1620">
        <f t="shared" si="3"/>
        <v>514281</v>
      </c>
      <c r="P350" s="1272"/>
    </row>
    <row r="351" spans="1:16" ht="14">
      <c r="A351" s="1231"/>
      <c r="B351" s="1244">
        <v>46095</v>
      </c>
      <c r="C351" s="1248"/>
      <c r="D351" s="1248"/>
      <c r="E351" s="1248"/>
      <c r="F351" s="1618"/>
      <c r="G351" s="1618"/>
      <c r="H351" s="1618"/>
      <c r="I351" s="1619">
        <f t="shared" si="4"/>
        <v>0</v>
      </c>
      <c r="J351" s="1249">
        <f t="shared" si="5"/>
        <v>2086</v>
      </c>
      <c r="K351" s="1249">
        <f>UFJ!I351</f>
        <v>0</v>
      </c>
      <c r="L351" s="1249">
        <f>三井住友!I351</f>
        <v>22589</v>
      </c>
      <c r="M351" s="1249">
        <f>paypay!H351</f>
        <v>13509</v>
      </c>
      <c r="N351" s="1249">
        <f>みずほ!J351</f>
        <v>456671</v>
      </c>
      <c r="O351" s="1620">
        <f t="shared" si="3"/>
        <v>494855</v>
      </c>
      <c r="P351" s="1272"/>
    </row>
    <row r="352" spans="1:16" ht="14">
      <c r="A352" s="1231"/>
      <c r="B352" s="1244">
        <v>46096</v>
      </c>
      <c r="C352" s="1248"/>
      <c r="D352" s="1248"/>
      <c r="E352" s="1248"/>
      <c r="F352" s="1618"/>
      <c r="G352" s="1618"/>
      <c r="H352" s="1618"/>
      <c r="I352" s="1619">
        <f t="shared" si="4"/>
        <v>0</v>
      </c>
      <c r="J352" s="1249">
        <f t="shared" si="5"/>
        <v>2086</v>
      </c>
      <c r="K352" s="1249">
        <f>UFJ!I352</f>
        <v>0</v>
      </c>
      <c r="L352" s="1249">
        <f>三井住友!I352</f>
        <v>22589</v>
      </c>
      <c r="M352" s="1249">
        <f>paypay!H352</f>
        <v>12309</v>
      </c>
      <c r="N352" s="1249">
        <f>みずほ!J352</f>
        <v>456671</v>
      </c>
      <c r="O352" s="1620">
        <f t="shared" si="3"/>
        <v>493655</v>
      </c>
      <c r="P352" s="1272"/>
    </row>
    <row r="353" spans="1:16" ht="14">
      <c r="A353" s="1231"/>
      <c r="B353" s="1244">
        <v>46097</v>
      </c>
      <c r="C353" s="1248"/>
      <c r="D353" s="1248"/>
      <c r="E353" s="1248"/>
      <c r="F353" s="1618"/>
      <c r="G353" s="1618"/>
      <c r="H353" s="1618"/>
      <c r="I353" s="1619">
        <f t="shared" si="4"/>
        <v>0</v>
      </c>
      <c r="J353" s="1249">
        <f t="shared" si="5"/>
        <v>2086</v>
      </c>
      <c r="K353" s="1249">
        <f>UFJ!I353</f>
        <v>0</v>
      </c>
      <c r="L353" s="1249">
        <f>三井住友!I353</f>
        <v>22589</v>
      </c>
      <c r="M353" s="1249">
        <f>paypay!H353</f>
        <v>11409</v>
      </c>
      <c r="N353" s="1249">
        <f>みずほ!J353</f>
        <v>456671</v>
      </c>
      <c r="O353" s="1620">
        <f t="shared" si="3"/>
        <v>492755</v>
      </c>
      <c r="P353" s="1272"/>
    </row>
    <row r="354" spans="1:16" ht="14">
      <c r="A354" s="1231"/>
      <c r="B354" s="1244">
        <v>46098</v>
      </c>
      <c r="C354" s="1248"/>
      <c r="D354" s="1248"/>
      <c r="E354" s="1248"/>
      <c r="F354" s="1618"/>
      <c r="G354" s="1618"/>
      <c r="H354" s="1618"/>
      <c r="I354" s="1619">
        <f t="shared" si="4"/>
        <v>0</v>
      </c>
      <c r="J354" s="1249">
        <f t="shared" si="5"/>
        <v>2086</v>
      </c>
      <c r="K354" s="1249">
        <f>UFJ!I354</f>
        <v>0</v>
      </c>
      <c r="L354" s="1249">
        <f>三井住友!I354</f>
        <v>22589</v>
      </c>
      <c r="M354" s="1249">
        <f>paypay!H354</f>
        <v>11409</v>
      </c>
      <c r="N354" s="1249">
        <f>みずほ!J354</f>
        <v>456671</v>
      </c>
      <c r="O354" s="1620">
        <f t="shared" si="3"/>
        <v>492755</v>
      </c>
      <c r="P354" s="1272"/>
    </row>
    <row r="355" spans="1:16" ht="14">
      <c r="A355" s="1231"/>
      <c r="B355" s="1244">
        <v>46099</v>
      </c>
      <c r="C355" s="1248"/>
      <c r="D355" s="1248"/>
      <c r="E355" s="1248"/>
      <c r="F355" s="1618"/>
      <c r="G355" s="1618"/>
      <c r="H355" s="1618"/>
      <c r="I355" s="1619">
        <f t="shared" si="4"/>
        <v>0</v>
      </c>
      <c r="J355" s="1249">
        <f t="shared" si="5"/>
        <v>2086</v>
      </c>
      <c r="K355" s="1249">
        <f>UFJ!I355</f>
        <v>0</v>
      </c>
      <c r="L355" s="1249">
        <f>三井住友!I355</f>
        <v>22589</v>
      </c>
      <c r="M355" s="1249">
        <f>paypay!H355</f>
        <v>11409</v>
      </c>
      <c r="N355" s="1249">
        <f>みずほ!J355</f>
        <v>456671</v>
      </c>
      <c r="O355" s="1620">
        <f t="shared" si="3"/>
        <v>492755</v>
      </c>
      <c r="P355" s="1272"/>
    </row>
    <row r="356" spans="1:16" ht="14">
      <c r="A356" s="1231"/>
      <c r="B356" s="1244">
        <v>46100</v>
      </c>
      <c r="C356" s="1248"/>
      <c r="D356" s="1248"/>
      <c r="E356" s="1248"/>
      <c r="F356" s="1618"/>
      <c r="G356" s="1618"/>
      <c r="H356" s="1618"/>
      <c r="I356" s="1619">
        <f t="shared" si="4"/>
        <v>0</v>
      </c>
      <c r="J356" s="1249">
        <f t="shared" si="5"/>
        <v>2086</v>
      </c>
      <c r="K356" s="1249">
        <f>UFJ!I356</f>
        <v>0</v>
      </c>
      <c r="L356" s="1249">
        <f>三井住友!I356</f>
        <v>22589</v>
      </c>
      <c r="M356" s="1249">
        <f>paypay!H356</f>
        <v>9890</v>
      </c>
      <c r="N356" s="1249">
        <f>みずほ!J356</f>
        <v>456671</v>
      </c>
      <c r="O356" s="1620">
        <f t="shared" si="3"/>
        <v>491236</v>
      </c>
      <c r="P356" s="1272"/>
    </row>
    <row r="357" spans="1:16" ht="14">
      <c r="A357" s="1231"/>
      <c r="B357" s="1244">
        <v>46101</v>
      </c>
      <c r="C357" s="1248"/>
      <c r="D357" s="1248"/>
      <c r="E357" s="1248"/>
      <c r="F357" s="1618"/>
      <c r="G357" s="1618"/>
      <c r="H357" s="1618"/>
      <c r="I357" s="1619">
        <f t="shared" si="4"/>
        <v>0</v>
      </c>
      <c r="J357" s="1249">
        <f t="shared" si="5"/>
        <v>2086</v>
      </c>
      <c r="K357" s="1249">
        <f>UFJ!I357</f>
        <v>0</v>
      </c>
      <c r="L357" s="1249">
        <f>三井住友!I357</f>
        <v>22589</v>
      </c>
      <c r="M357" s="1249">
        <f>paypay!H357</f>
        <v>9890</v>
      </c>
      <c r="N357" s="1249">
        <f>みずほ!J357</f>
        <v>456671</v>
      </c>
      <c r="O357" s="1620">
        <f t="shared" si="3"/>
        <v>491236</v>
      </c>
      <c r="P357" s="1272"/>
    </row>
    <row r="358" spans="1:16" ht="14">
      <c r="A358" s="1231"/>
      <c r="B358" s="1244">
        <v>46102</v>
      </c>
      <c r="C358" s="1248"/>
      <c r="D358" s="1248"/>
      <c r="E358" s="1248"/>
      <c r="F358" s="1618"/>
      <c r="G358" s="1618"/>
      <c r="H358" s="1618"/>
      <c r="I358" s="1619">
        <f t="shared" si="4"/>
        <v>0</v>
      </c>
      <c r="J358" s="1249">
        <f t="shared" si="5"/>
        <v>2086</v>
      </c>
      <c r="K358" s="1249">
        <f>UFJ!I358</f>
        <v>0</v>
      </c>
      <c r="L358" s="1249">
        <f>三井住友!I358</f>
        <v>22589</v>
      </c>
      <c r="M358" s="1249">
        <f>paypay!H358</f>
        <v>9890</v>
      </c>
      <c r="N358" s="1249">
        <f>みずほ!J358</f>
        <v>456671</v>
      </c>
      <c r="O358" s="1620">
        <f t="shared" si="3"/>
        <v>491236</v>
      </c>
      <c r="P358" s="1272"/>
    </row>
    <row r="359" spans="1:16" ht="14">
      <c r="A359" s="1231"/>
      <c r="B359" s="1244">
        <v>46103</v>
      </c>
      <c r="C359" s="1248"/>
      <c r="D359" s="1248"/>
      <c r="E359" s="1248"/>
      <c r="F359" s="1618"/>
      <c r="G359" s="1618"/>
      <c r="H359" s="1618"/>
      <c r="I359" s="1619">
        <f t="shared" si="4"/>
        <v>0</v>
      </c>
      <c r="J359" s="1249">
        <f t="shared" si="5"/>
        <v>2086</v>
      </c>
      <c r="K359" s="1249">
        <f>UFJ!I359</f>
        <v>0</v>
      </c>
      <c r="L359" s="1249">
        <f>三井住友!I359</f>
        <v>22589</v>
      </c>
      <c r="M359" s="1249">
        <f>paypay!H359</f>
        <v>9890</v>
      </c>
      <c r="N359" s="1249">
        <f>みずほ!J359</f>
        <v>456671</v>
      </c>
      <c r="O359" s="1620">
        <f t="shared" si="3"/>
        <v>491236</v>
      </c>
      <c r="P359" s="1272"/>
    </row>
    <row r="360" spans="1:16" ht="14">
      <c r="A360" s="1231"/>
      <c r="B360" s="1244">
        <v>46104</v>
      </c>
      <c r="C360" s="1248"/>
      <c r="D360" s="1248"/>
      <c r="E360" s="1248"/>
      <c r="F360" s="1618"/>
      <c r="G360" s="1618"/>
      <c r="H360" s="1618"/>
      <c r="I360" s="1619">
        <f t="shared" si="4"/>
        <v>0</v>
      </c>
      <c r="J360" s="1249">
        <f t="shared" si="5"/>
        <v>2086</v>
      </c>
      <c r="K360" s="1249">
        <f>UFJ!I360</f>
        <v>0</v>
      </c>
      <c r="L360" s="1249">
        <f>三井住友!I360</f>
        <v>6337</v>
      </c>
      <c r="M360" s="1249">
        <f>paypay!H360</f>
        <v>8890</v>
      </c>
      <c r="N360" s="1249">
        <f>みずほ!J360</f>
        <v>456671</v>
      </c>
      <c r="O360" s="1620">
        <f t="shared" si="3"/>
        <v>473984</v>
      </c>
      <c r="P360" s="1272"/>
    </row>
    <row r="361" spans="1:16" ht="14">
      <c r="A361" s="1231"/>
      <c r="B361" s="1244">
        <v>46105</v>
      </c>
      <c r="C361" s="1248"/>
      <c r="D361" s="1248"/>
      <c r="E361" s="1248"/>
      <c r="F361" s="1618">
        <v>458023</v>
      </c>
      <c r="G361" s="1618"/>
      <c r="H361" s="1618"/>
      <c r="I361" s="1619">
        <f t="shared" si="4"/>
        <v>458023</v>
      </c>
      <c r="J361" s="1249">
        <f t="shared" si="5"/>
        <v>460109</v>
      </c>
      <c r="K361" s="1249">
        <f>UFJ!I361</f>
        <v>0</v>
      </c>
      <c r="L361" s="1249">
        <f>三井住友!I361</f>
        <v>256337</v>
      </c>
      <c r="M361" s="1249">
        <f>paypay!H361</f>
        <v>8530</v>
      </c>
      <c r="N361" s="1249">
        <f>みずほ!J361</f>
        <v>206671</v>
      </c>
      <c r="O361" s="1620">
        <f t="shared" si="3"/>
        <v>931647</v>
      </c>
      <c r="P361" s="1272"/>
    </row>
    <row r="362" spans="1:16" ht="14">
      <c r="A362" s="1231"/>
      <c r="B362" s="1244">
        <v>46106</v>
      </c>
      <c r="C362" s="1248">
        <v>-435145</v>
      </c>
      <c r="D362" s="1248"/>
      <c r="E362" s="1248"/>
      <c r="F362" s="1618"/>
      <c r="G362" s="1618"/>
      <c r="H362" s="1618"/>
      <c r="I362" s="1619">
        <f t="shared" si="4"/>
        <v>-435145</v>
      </c>
      <c r="J362" s="1249">
        <f t="shared" si="5"/>
        <v>24964</v>
      </c>
      <c r="K362" s="1249">
        <f>UFJ!I362</f>
        <v>0</v>
      </c>
      <c r="L362" s="1249">
        <f>三井住友!I362</f>
        <v>691337</v>
      </c>
      <c r="M362" s="1249">
        <f>paypay!H362</f>
        <v>14030</v>
      </c>
      <c r="N362" s="1249">
        <f>みずほ!J362</f>
        <v>206671</v>
      </c>
      <c r="O362" s="1620">
        <f t="shared" si="3"/>
        <v>937002</v>
      </c>
      <c r="P362" s="1272"/>
    </row>
    <row r="363" spans="1:16" ht="14">
      <c r="A363" s="1231"/>
      <c r="B363" s="1244">
        <v>46107</v>
      </c>
      <c r="C363" s="1248"/>
      <c r="D363" s="1248"/>
      <c r="E363" s="1248"/>
      <c r="F363" s="1618"/>
      <c r="G363" s="1618"/>
      <c r="H363" s="1618"/>
      <c r="I363" s="1619">
        <f t="shared" si="4"/>
        <v>0</v>
      </c>
      <c r="J363" s="1249">
        <f t="shared" si="5"/>
        <v>24964</v>
      </c>
      <c r="K363" s="1249">
        <f>UFJ!I363</f>
        <v>0</v>
      </c>
      <c r="L363" s="1249">
        <f>三井住友!I363</f>
        <v>691337</v>
      </c>
      <c r="M363" s="1249">
        <f>paypay!H363</f>
        <v>14030</v>
      </c>
      <c r="N363" s="1249">
        <f>みずほ!J363</f>
        <v>160671</v>
      </c>
      <c r="O363" s="1620">
        <f t="shared" si="3"/>
        <v>891002</v>
      </c>
      <c r="P363" s="1272"/>
    </row>
    <row r="364" spans="1:16" ht="14">
      <c r="A364" s="1231"/>
      <c r="B364" s="1244">
        <v>46108</v>
      </c>
      <c r="C364" s="1248"/>
      <c r="D364" s="1248"/>
      <c r="E364" s="1248"/>
      <c r="F364" s="1618"/>
      <c r="G364" s="1618"/>
      <c r="H364" s="1618"/>
      <c r="I364" s="1619">
        <f t="shared" si="4"/>
        <v>0</v>
      </c>
      <c r="J364" s="1249">
        <f t="shared" si="5"/>
        <v>24964</v>
      </c>
      <c r="K364" s="1249">
        <f>UFJ!I364</f>
        <v>0</v>
      </c>
      <c r="L364" s="1249">
        <f>三井住友!I364</f>
        <v>110842</v>
      </c>
      <c r="M364" s="1249">
        <f>paypay!H364</f>
        <v>4030</v>
      </c>
      <c r="N364" s="1249">
        <f>みずほ!J364</f>
        <v>30684</v>
      </c>
      <c r="O364" s="1620">
        <f t="shared" si="3"/>
        <v>170520</v>
      </c>
      <c r="P364" s="1272"/>
    </row>
    <row r="365" spans="1:16" ht="14">
      <c r="A365" s="1231"/>
      <c r="B365" s="1244">
        <v>46109</v>
      </c>
      <c r="C365" s="1248"/>
      <c r="D365" s="1248"/>
      <c r="E365" s="1248"/>
      <c r="F365" s="1618"/>
      <c r="G365" s="1618"/>
      <c r="H365" s="1618"/>
      <c r="I365" s="1619">
        <f t="shared" si="4"/>
        <v>0</v>
      </c>
      <c r="J365" s="1249">
        <f t="shared" si="5"/>
        <v>24964</v>
      </c>
      <c r="K365" s="1249">
        <f>UFJ!I365</f>
        <v>0</v>
      </c>
      <c r="L365" s="1249">
        <f>三井住友!I365</f>
        <v>110842</v>
      </c>
      <c r="M365" s="1249">
        <f>paypay!H365</f>
        <v>4030</v>
      </c>
      <c r="N365" s="1249">
        <f>みずほ!J365</f>
        <v>30684</v>
      </c>
      <c r="O365" s="1620">
        <f t="shared" si="3"/>
        <v>170520</v>
      </c>
      <c r="P365" s="1272"/>
    </row>
    <row r="366" spans="1:16" ht="14">
      <c r="A366" s="1231"/>
      <c r="B366" s="1244">
        <v>46110</v>
      </c>
      <c r="C366" s="1248"/>
      <c r="D366" s="1248"/>
      <c r="E366" s="1248"/>
      <c r="F366" s="1618"/>
      <c r="G366" s="1618"/>
      <c r="H366" s="1618"/>
      <c r="I366" s="1619">
        <f t="shared" si="4"/>
        <v>0</v>
      </c>
      <c r="J366" s="1249">
        <f t="shared" si="5"/>
        <v>24964</v>
      </c>
      <c r="K366" s="1249">
        <f>UFJ!I366</f>
        <v>0</v>
      </c>
      <c r="L366" s="1249">
        <f>三井住友!I366</f>
        <v>110842</v>
      </c>
      <c r="M366" s="1249">
        <f>paypay!H366</f>
        <v>4030</v>
      </c>
      <c r="N366" s="1249">
        <f>みずほ!J366</f>
        <v>30684</v>
      </c>
      <c r="O366" s="1620">
        <f t="shared" si="3"/>
        <v>170520</v>
      </c>
      <c r="P366" s="1272"/>
    </row>
    <row r="367" spans="1:16" ht="14">
      <c r="A367" s="1231"/>
      <c r="B367" s="1244">
        <v>46111</v>
      </c>
      <c r="C367" s="1248"/>
      <c r="D367" s="1248"/>
      <c r="E367" s="1248"/>
      <c r="F367" s="1618"/>
      <c r="G367" s="1618"/>
      <c r="H367" s="1618"/>
      <c r="I367" s="1619">
        <f t="shared" si="4"/>
        <v>0</v>
      </c>
      <c r="J367" s="1249">
        <f t="shared" si="5"/>
        <v>24964</v>
      </c>
      <c r="K367" s="1249">
        <f>UFJ!I367</f>
        <v>0</v>
      </c>
      <c r="L367" s="1249">
        <f>三井住友!I367</f>
        <v>110842</v>
      </c>
      <c r="M367" s="1249">
        <f>paypay!H367</f>
        <v>2980</v>
      </c>
      <c r="N367" s="1249">
        <f>みずほ!J367</f>
        <v>30684</v>
      </c>
      <c r="O367" s="1620">
        <f t="shared" si="3"/>
        <v>169470</v>
      </c>
      <c r="P367" s="1272"/>
    </row>
    <row r="368" spans="1:16" ht="14">
      <c r="A368" s="1231"/>
      <c r="B368" s="1259">
        <v>46112</v>
      </c>
      <c r="C368" s="1263"/>
      <c r="D368" s="1263"/>
      <c r="E368" s="1263"/>
      <c r="F368" s="1622"/>
      <c r="G368" s="1622">
        <v>12</v>
      </c>
      <c r="H368" s="1622"/>
      <c r="I368" s="1623">
        <f t="shared" si="4"/>
        <v>12</v>
      </c>
      <c r="J368" s="1264">
        <f t="shared" si="5"/>
        <v>24976</v>
      </c>
      <c r="K368" s="1264">
        <f>UFJ!I368</f>
        <v>0</v>
      </c>
      <c r="L368" s="1264">
        <f>三井住友!I368</f>
        <v>110842</v>
      </c>
      <c r="M368" s="1264">
        <f>paypay!H368</f>
        <v>2980</v>
      </c>
      <c r="N368" s="1264">
        <f>みずほ!J368</f>
        <v>30684</v>
      </c>
      <c r="O368" s="1620">
        <f t="shared" si="3"/>
        <v>169482</v>
      </c>
      <c r="P368" s="1272"/>
    </row>
    <row r="369" spans="1:16" ht="14">
      <c r="A369" s="1231"/>
      <c r="B369" s="1244">
        <v>46113</v>
      </c>
      <c r="C369" s="1248"/>
      <c r="D369" s="1248"/>
      <c r="E369" s="1248"/>
      <c r="F369" s="1618"/>
      <c r="G369" s="1618"/>
      <c r="H369" s="1618"/>
      <c r="I369" s="1619">
        <f t="shared" si="4"/>
        <v>0</v>
      </c>
      <c r="J369" s="1249">
        <f t="shared" si="5"/>
        <v>24976</v>
      </c>
      <c r="K369" s="1249">
        <f>UFJ!I369</f>
        <v>0</v>
      </c>
      <c r="L369" s="1249">
        <f>三井住友!I369</f>
        <v>110842</v>
      </c>
      <c r="M369" s="1249">
        <f>paypay!H369</f>
        <v>2980</v>
      </c>
      <c r="N369" s="1625">
        <f>みずほ!J369</f>
        <v>30684</v>
      </c>
      <c r="O369" s="1627">
        <f t="shared" si="3"/>
        <v>169482</v>
      </c>
      <c r="P369" s="1272"/>
    </row>
    <row r="370" spans="1:16" ht="14">
      <c r="A370" s="1231"/>
      <c r="B370" s="1244">
        <v>46114</v>
      </c>
      <c r="C370" s="1248"/>
      <c r="D370" s="1248"/>
      <c r="E370" s="1248"/>
      <c r="F370" s="1618"/>
      <c r="G370" s="1618"/>
      <c r="H370" s="1618"/>
      <c r="I370" s="1619">
        <f t="shared" si="4"/>
        <v>0</v>
      </c>
      <c r="J370" s="1249">
        <f t="shared" si="5"/>
        <v>24976</v>
      </c>
      <c r="K370" s="1249">
        <f>UFJ!I370</f>
        <v>0</v>
      </c>
      <c r="L370" s="1249">
        <f>三井住友!I370</f>
        <v>110842</v>
      </c>
      <c r="M370" s="1249">
        <f>paypay!H370</f>
        <v>2660</v>
      </c>
      <c r="N370" s="1249">
        <f>みずほ!J370</f>
        <v>30684</v>
      </c>
      <c r="O370" s="1620">
        <f t="shared" si="3"/>
        <v>169162</v>
      </c>
      <c r="P370" s="1272"/>
    </row>
    <row r="371" spans="1:16" ht="14">
      <c r="A371" s="1231"/>
      <c r="B371" s="1244">
        <v>46115</v>
      </c>
      <c r="C371" s="1248"/>
      <c r="D371" s="1248"/>
      <c r="E371" s="1248"/>
      <c r="F371" s="1618"/>
      <c r="G371" s="1618"/>
      <c r="H371" s="1618"/>
      <c r="I371" s="1619">
        <f t="shared" si="4"/>
        <v>0</v>
      </c>
      <c r="J371" s="1249">
        <f t="shared" si="5"/>
        <v>24976</v>
      </c>
      <c r="K371" s="1249">
        <f>UFJ!I371</f>
        <v>0</v>
      </c>
      <c r="L371" s="1249">
        <f>三井住友!I371</f>
        <v>110842</v>
      </c>
      <c r="M371" s="1249">
        <f>paypay!H371</f>
        <v>2460</v>
      </c>
      <c r="N371" s="1249">
        <f>みずほ!J371</f>
        <v>30684</v>
      </c>
      <c r="O371" s="1620">
        <f t="shared" si="3"/>
        <v>168962</v>
      </c>
      <c r="P371" s="1272"/>
    </row>
    <row r="372" spans="1:16" ht="14">
      <c r="A372" s="1231"/>
      <c r="B372" s="1244">
        <v>46116</v>
      </c>
      <c r="C372" s="1248"/>
      <c r="D372" s="1248"/>
      <c r="E372" s="1248"/>
      <c r="F372" s="1618"/>
      <c r="G372" s="1618"/>
      <c r="H372" s="1618"/>
      <c r="I372" s="1619">
        <f t="shared" si="4"/>
        <v>0</v>
      </c>
      <c r="J372" s="1249">
        <f t="shared" si="5"/>
        <v>24976</v>
      </c>
      <c r="K372" s="1249">
        <f>UFJ!I372</f>
        <v>0</v>
      </c>
      <c r="L372" s="1249">
        <f>三井住友!I372</f>
        <v>110842</v>
      </c>
      <c r="M372" s="1249">
        <f>paypay!H372</f>
        <v>3020</v>
      </c>
      <c r="N372" s="1249">
        <f>みずほ!J372</f>
        <v>30684</v>
      </c>
      <c r="O372" s="1620">
        <f t="shared" si="3"/>
        <v>169522</v>
      </c>
      <c r="P372" s="1272"/>
    </row>
    <row r="373" spans="1:16" ht="14">
      <c r="A373" s="1231"/>
      <c r="B373" s="1244">
        <v>46117</v>
      </c>
      <c r="C373" s="1647"/>
      <c r="D373" s="1647"/>
      <c r="E373" s="1647"/>
      <c r="F373" s="1648"/>
      <c r="G373" s="1648"/>
      <c r="H373" s="1648"/>
      <c r="I373" s="1619">
        <f t="shared" si="4"/>
        <v>0</v>
      </c>
      <c r="J373" s="1249">
        <f t="shared" si="5"/>
        <v>24976</v>
      </c>
      <c r="K373" s="1249">
        <f>UFJ!I373</f>
        <v>0</v>
      </c>
      <c r="L373" s="1249">
        <f>三井住友!I373</f>
        <v>110842</v>
      </c>
      <c r="M373" s="1249">
        <f>paypay!H373</f>
        <v>3020</v>
      </c>
      <c r="N373" s="1249">
        <f>みずほ!J373</f>
        <v>30684</v>
      </c>
      <c r="O373" s="1620">
        <f t="shared" si="3"/>
        <v>169522</v>
      </c>
      <c r="P373" s="1272"/>
    </row>
    <row r="374" spans="1:16" ht="14">
      <c r="A374" s="1231"/>
      <c r="B374" s="1244">
        <v>46118</v>
      </c>
      <c r="C374" s="1647">
        <v>-14250</v>
      </c>
      <c r="D374" s="1647"/>
      <c r="E374" s="1647"/>
      <c r="F374" s="1648"/>
      <c r="G374" s="1648"/>
      <c r="H374" s="1648"/>
      <c r="I374" s="1619">
        <f t="shared" si="4"/>
        <v>-14250</v>
      </c>
      <c r="J374" s="1249">
        <f t="shared" si="5"/>
        <v>10726</v>
      </c>
      <c r="K374" s="1249">
        <f>UFJ!I374</f>
        <v>0</v>
      </c>
      <c r="L374" s="1249">
        <f>三井住友!I374</f>
        <v>117205</v>
      </c>
      <c r="M374" s="1249">
        <f>paypay!H374</f>
        <v>3020</v>
      </c>
      <c r="N374" s="1249">
        <f>みずほ!J374</f>
        <v>30684</v>
      </c>
      <c r="O374" s="1620">
        <f t="shared" si="3"/>
        <v>161635</v>
      </c>
      <c r="P374" s="1272"/>
    </row>
    <row r="375" spans="1:16" ht="14">
      <c r="A375" s="1231"/>
      <c r="B375" s="1244">
        <v>46119</v>
      </c>
      <c r="C375" s="1647"/>
      <c r="D375" s="1647"/>
      <c r="E375" s="1647"/>
      <c r="F375" s="1618">
        <v>14750</v>
      </c>
      <c r="G375" s="1648"/>
      <c r="H375" s="1648"/>
      <c r="I375" s="1619">
        <f t="shared" si="4"/>
        <v>14750</v>
      </c>
      <c r="J375" s="1249">
        <f t="shared" si="5"/>
        <v>25476</v>
      </c>
      <c r="K375" s="1249">
        <f>UFJ!I375</f>
        <v>0</v>
      </c>
      <c r="L375" s="1249">
        <f>三井住友!I375</f>
        <v>47205</v>
      </c>
      <c r="M375" s="1249">
        <f>paypay!H375</f>
        <v>1780</v>
      </c>
      <c r="N375" s="1249">
        <f>みずほ!J375</f>
        <v>30684</v>
      </c>
      <c r="O375" s="1620">
        <f t="shared" si="3"/>
        <v>105145</v>
      </c>
      <c r="P375" s="1272"/>
    </row>
    <row r="376" spans="1:16" ht="14">
      <c r="A376" s="1231"/>
      <c r="B376" s="1244">
        <v>46120</v>
      </c>
      <c r="C376" s="1647"/>
      <c r="D376" s="1647"/>
      <c r="E376" s="1647"/>
      <c r="F376" s="1648"/>
      <c r="G376" s="1648"/>
      <c r="H376" s="1648"/>
      <c r="I376" s="1619">
        <f t="shared" si="4"/>
        <v>0</v>
      </c>
      <c r="J376" s="1249">
        <f t="shared" si="5"/>
        <v>25476</v>
      </c>
      <c r="K376" s="1249">
        <f>UFJ!I376</f>
        <v>0</v>
      </c>
      <c r="L376" s="1249">
        <f>三井住友!I376</f>
        <v>47205</v>
      </c>
      <c r="M376" s="1249">
        <f>paypay!H376</f>
        <v>930</v>
      </c>
      <c r="N376" s="1249">
        <f>みずほ!J376</f>
        <v>30684</v>
      </c>
      <c r="O376" s="1620">
        <f t="shared" si="3"/>
        <v>104295</v>
      </c>
      <c r="P376" s="1272"/>
    </row>
    <row r="377" spans="1:16" ht="14">
      <c r="A377" s="1231"/>
      <c r="B377" s="1244">
        <v>46121</v>
      </c>
      <c r="C377" s="1647"/>
      <c r="D377" s="1647"/>
      <c r="E377" s="1647"/>
      <c r="F377" s="1648"/>
      <c r="G377" s="1648"/>
      <c r="H377" s="1648"/>
      <c r="I377" s="1619">
        <f t="shared" si="4"/>
        <v>0</v>
      </c>
      <c r="J377" s="1249">
        <f t="shared" si="5"/>
        <v>25476</v>
      </c>
      <c r="K377" s="1249">
        <f>UFJ!I377</f>
        <v>0</v>
      </c>
      <c r="L377" s="1249">
        <f>三井住友!I377</f>
        <v>47205</v>
      </c>
      <c r="M377" s="1249">
        <f>paypay!H377</f>
        <v>30</v>
      </c>
      <c r="N377" s="1249">
        <f>みずほ!J377</f>
        <v>30684</v>
      </c>
      <c r="O377" s="1620">
        <f t="shared" si="3"/>
        <v>103395</v>
      </c>
      <c r="P377" s="1272"/>
    </row>
    <row r="378" spans="1:16" ht="14">
      <c r="A378" s="1231"/>
      <c r="B378" s="1244">
        <v>46122</v>
      </c>
      <c r="C378" s="1647"/>
      <c r="D378" s="1647"/>
      <c r="E378" s="1647"/>
      <c r="F378" s="1648"/>
      <c r="G378" s="1648"/>
      <c r="H378" s="1648"/>
      <c r="I378" s="1619">
        <f t="shared" si="4"/>
        <v>0</v>
      </c>
      <c r="J378" s="1249">
        <f t="shared" si="5"/>
        <v>25476</v>
      </c>
      <c r="K378" s="1249">
        <f>UFJ!I378</f>
        <v>0</v>
      </c>
      <c r="L378" s="1249">
        <f>三井住友!I378</f>
        <v>47205</v>
      </c>
      <c r="M378" s="1249">
        <f>paypay!H378</f>
        <v>30</v>
      </c>
      <c r="N378" s="1249">
        <f>みずほ!J378</f>
        <v>30684</v>
      </c>
      <c r="O378" s="1620">
        <f t="shared" si="3"/>
        <v>103395</v>
      </c>
      <c r="P378" s="1272"/>
    </row>
    <row r="379" spans="1:16" ht="14">
      <c r="A379" s="1231"/>
      <c r="B379" s="1244">
        <v>46123</v>
      </c>
      <c r="C379" s="1647"/>
      <c r="D379" s="1647"/>
      <c r="E379" s="1647"/>
      <c r="F379" s="1648"/>
      <c r="G379" s="1648"/>
      <c r="H379" s="1648"/>
      <c r="I379" s="1619">
        <f t="shared" si="4"/>
        <v>0</v>
      </c>
      <c r="J379" s="1249">
        <f t="shared" si="5"/>
        <v>25476</v>
      </c>
      <c r="K379" s="1249">
        <f>UFJ!I379</f>
        <v>0</v>
      </c>
      <c r="L379" s="1249">
        <f>三井住友!I379</f>
        <v>47205</v>
      </c>
      <c r="M379" s="1249">
        <f>paypay!H379</f>
        <v>30</v>
      </c>
      <c r="N379" s="1249">
        <f>みずほ!J379</f>
        <v>30684</v>
      </c>
      <c r="O379" s="1620">
        <f t="shared" si="3"/>
        <v>103395</v>
      </c>
      <c r="P379" s="1272"/>
    </row>
    <row r="380" spans="1:16" ht="14">
      <c r="A380" s="1231"/>
      <c r="B380" s="1244">
        <v>46124</v>
      </c>
      <c r="C380" s="1647"/>
      <c r="D380" s="1647"/>
      <c r="E380" s="1647"/>
      <c r="F380" s="1648"/>
      <c r="G380" s="1648"/>
      <c r="H380" s="1648"/>
      <c r="I380" s="1619">
        <f t="shared" si="4"/>
        <v>0</v>
      </c>
      <c r="J380" s="1249">
        <f t="shared" si="5"/>
        <v>25476</v>
      </c>
      <c r="K380" s="1249">
        <f>UFJ!I380</f>
        <v>0</v>
      </c>
      <c r="L380" s="1249">
        <f>三井住友!I380</f>
        <v>47205</v>
      </c>
      <c r="M380" s="1249">
        <f>paypay!H380</f>
        <v>3830</v>
      </c>
      <c r="N380" s="1249">
        <f>みずほ!J380</f>
        <v>30684</v>
      </c>
      <c r="O380" s="1620">
        <f t="shared" si="3"/>
        <v>107195</v>
      </c>
      <c r="P380" s="1272"/>
    </row>
    <row r="381" spans="1:16" ht="14">
      <c r="A381" s="1231"/>
      <c r="B381" s="1244">
        <v>46125</v>
      </c>
      <c r="C381" s="1647"/>
      <c r="D381" s="1647"/>
      <c r="E381" s="1647"/>
      <c r="F381" s="1648"/>
      <c r="G381" s="1648"/>
      <c r="H381" s="1648"/>
      <c r="I381" s="1619">
        <f t="shared" si="4"/>
        <v>0</v>
      </c>
      <c r="J381" s="1249">
        <f t="shared" si="5"/>
        <v>25476</v>
      </c>
      <c r="K381" s="1249">
        <f>UFJ!I381</f>
        <v>0</v>
      </c>
      <c r="L381" s="1249">
        <f>三井住友!I381</f>
        <v>47205</v>
      </c>
      <c r="M381" s="1249">
        <f>paypay!H381</f>
        <v>3830</v>
      </c>
      <c r="N381" s="1249">
        <f>みずほ!J381</f>
        <v>30684</v>
      </c>
      <c r="O381" s="1620">
        <f t="shared" si="3"/>
        <v>107195</v>
      </c>
      <c r="P381" s="1272"/>
    </row>
    <row r="382" spans="1:16" ht="14">
      <c r="A382" s="1231"/>
      <c r="B382" s="1244">
        <v>46126</v>
      </c>
      <c r="C382" s="1647"/>
      <c r="D382" s="1647"/>
      <c r="E382" s="1647"/>
      <c r="F382" s="1648"/>
      <c r="G382" s="1648"/>
      <c r="H382" s="1648"/>
      <c r="I382" s="1619">
        <f t="shared" si="4"/>
        <v>0</v>
      </c>
      <c r="J382" s="1249">
        <f t="shared" si="5"/>
        <v>25476</v>
      </c>
      <c r="K382" s="1249">
        <f>UFJ!I382</f>
        <v>0</v>
      </c>
      <c r="L382" s="1249">
        <f>三井住友!I382</f>
        <v>47205</v>
      </c>
      <c r="M382" s="1249">
        <f>paypay!H382</f>
        <v>5530</v>
      </c>
      <c r="N382" s="1249">
        <f>みずほ!J382</f>
        <v>30684</v>
      </c>
      <c r="O382" s="1620">
        <f t="shared" si="3"/>
        <v>108895</v>
      </c>
      <c r="P382" s="1272"/>
    </row>
    <row r="383" spans="1:16" ht="14">
      <c r="A383" s="1231"/>
      <c r="B383" s="1244">
        <v>46127</v>
      </c>
      <c r="C383" s="1647"/>
      <c r="D383" s="1647"/>
      <c r="E383" s="1647"/>
      <c r="F383" s="1648">
        <v>2680</v>
      </c>
      <c r="G383" s="1648"/>
      <c r="H383" s="1648"/>
      <c r="I383" s="1619">
        <f t="shared" si="4"/>
        <v>2680</v>
      </c>
      <c r="J383" s="1249">
        <f t="shared" si="5"/>
        <v>28156</v>
      </c>
      <c r="K383" s="1249">
        <f>UFJ!I383</f>
        <v>0</v>
      </c>
      <c r="L383" s="1249">
        <f>三井住友!I383</f>
        <v>16205</v>
      </c>
      <c r="M383" s="1249">
        <f>paypay!H383</f>
        <v>4530</v>
      </c>
      <c r="N383" s="1249">
        <f>みずほ!J383</f>
        <v>335</v>
      </c>
      <c r="O383" s="1620">
        <f t="shared" si="3"/>
        <v>49226</v>
      </c>
      <c r="P383" s="1272"/>
    </row>
    <row r="384" spans="1:16" ht="14">
      <c r="A384" s="1231"/>
      <c r="B384" s="1244">
        <v>46128</v>
      </c>
      <c r="C384" s="1647"/>
      <c r="D384" s="1647"/>
      <c r="E384" s="1647"/>
      <c r="F384" s="1648"/>
      <c r="G384" s="1648"/>
      <c r="H384" s="1648"/>
      <c r="I384" s="1619">
        <f t="shared" si="4"/>
        <v>0</v>
      </c>
      <c r="J384" s="1249">
        <f t="shared" si="5"/>
        <v>28156</v>
      </c>
      <c r="K384" s="1249">
        <f>UFJ!I384</f>
        <v>0</v>
      </c>
      <c r="L384" s="1249">
        <f>三井住友!I384</f>
        <v>16205</v>
      </c>
      <c r="M384" s="1249">
        <f>paypay!H384</f>
        <v>4230</v>
      </c>
      <c r="N384" s="1249">
        <f>みずほ!J384</f>
        <v>335</v>
      </c>
      <c r="O384" s="1620">
        <f t="shared" si="3"/>
        <v>48926</v>
      </c>
      <c r="P384" s="1272"/>
    </row>
    <row r="385" spans="1:16" ht="14">
      <c r="A385" s="1231"/>
      <c r="B385" s="1244">
        <v>46129</v>
      </c>
      <c r="C385" s="1647"/>
      <c r="D385" s="1647"/>
      <c r="E385" s="1647"/>
      <c r="F385" s="1648"/>
      <c r="G385" s="1648"/>
      <c r="H385" s="1648"/>
      <c r="I385" s="1619">
        <f t="shared" si="4"/>
        <v>0</v>
      </c>
      <c r="J385" s="1249">
        <f t="shared" si="5"/>
        <v>28156</v>
      </c>
      <c r="K385" s="1249">
        <f>UFJ!I385</f>
        <v>0</v>
      </c>
      <c r="L385" s="1249">
        <f>三井住友!I385</f>
        <v>16205</v>
      </c>
      <c r="M385" s="1249">
        <f>paypay!H385</f>
        <v>4230</v>
      </c>
      <c r="N385" s="1249">
        <f>みずほ!J385</f>
        <v>335</v>
      </c>
      <c r="O385" s="1620">
        <f t="shared" si="3"/>
        <v>48926</v>
      </c>
      <c r="P385" s="1272"/>
    </row>
    <row r="386" spans="1:16" ht="14">
      <c r="A386" s="1231"/>
      <c r="B386" s="1244">
        <v>46130</v>
      </c>
      <c r="C386" s="1647"/>
      <c r="D386" s="1647"/>
      <c r="E386" s="1647"/>
      <c r="F386" s="1648"/>
      <c r="G386" s="1648"/>
      <c r="H386" s="1648"/>
      <c r="I386" s="1619">
        <f t="shared" si="4"/>
        <v>0</v>
      </c>
      <c r="J386" s="1249">
        <f t="shared" si="5"/>
        <v>28156</v>
      </c>
      <c r="K386" s="1249">
        <f>UFJ!I386</f>
        <v>0</v>
      </c>
      <c r="L386" s="1249">
        <f>三井住友!I386</f>
        <v>16205</v>
      </c>
      <c r="M386" s="1249">
        <f>paypay!H386</f>
        <v>875</v>
      </c>
      <c r="N386" s="1249">
        <f>みずほ!J386</f>
        <v>335</v>
      </c>
      <c r="O386" s="1620">
        <f t="shared" si="3"/>
        <v>45571</v>
      </c>
      <c r="P386" s="1272"/>
    </row>
    <row r="387" spans="1:16" ht="14">
      <c r="A387" s="1231"/>
      <c r="B387" s="1244">
        <v>46131</v>
      </c>
      <c r="C387" s="1647"/>
      <c r="D387" s="1647"/>
      <c r="E387" s="1647"/>
      <c r="F387" s="1648"/>
      <c r="G387" s="1648"/>
      <c r="H387" s="1648"/>
      <c r="I387" s="1619">
        <f t="shared" si="4"/>
        <v>0</v>
      </c>
      <c r="J387" s="1249">
        <f t="shared" si="5"/>
        <v>28156</v>
      </c>
      <c r="K387" s="1249">
        <f>UFJ!I387</f>
        <v>0</v>
      </c>
      <c r="L387" s="1249">
        <f>三井住友!I387</f>
        <v>16205</v>
      </c>
      <c r="M387" s="1249">
        <f>paypay!H387</f>
        <v>875</v>
      </c>
      <c r="N387" s="1249">
        <f>みずほ!J387</f>
        <v>335</v>
      </c>
      <c r="O387" s="1620">
        <f t="shared" si="3"/>
        <v>45571</v>
      </c>
      <c r="P387" s="1272"/>
    </row>
    <row r="388" spans="1:16" ht="14">
      <c r="A388" s="1231"/>
      <c r="B388" s="1244">
        <v>46132</v>
      </c>
      <c r="C388" s="1647"/>
      <c r="D388" s="1647"/>
      <c r="E388" s="1647"/>
      <c r="F388" s="1648"/>
      <c r="G388" s="1648"/>
      <c r="H388" s="1648"/>
      <c r="I388" s="1619">
        <f t="shared" si="4"/>
        <v>0</v>
      </c>
      <c r="J388" s="1249">
        <f t="shared" si="5"/>
        <v>28156</v>
      </c>
      <c r="K388" s="1249">
        <f>UFJ!I388</f>
        <v>0</v>
      </c>
      <c r="L388" s="1249">
        <f>三井住友!I388</f>
        <v>16205</v>
      </c>
      <c r="M388" s="1249">
        <f>paypay!H388</f>
        <v>725</v>
      </c>
      <c r="N388" s="1249">
        <f>みずほ!J388</f>
        <v>335</v>
      </c>
      <c r="O388" s="1620">
        <f t="shared" si="3"/>
        <v>45421</v>
      </c>
      <c r="P388" s="1272"/>
    </row>
    <row r="389" spans="1:16" ht="14">
      <c r="A389" s="1231"/>
      <c r="B389" s="1244">
        <v>46133</v>
      </c>
      <c r="C389" s="1647"/>
      <c r="D389" s="1647"/>
      <c r="E389" s="1647"/>
      <c r="F389" s="1648"/>
      <c r="G389" s="1648"/>
      <c r="H389" s="1648"/>
      <c r="I389" s="1619">
        <f t="shared" si="4"/>
        <v>0</v>
      </c>
      <c r="J389" s="1249">
        <f t="shared" si="5"/>
        <v>28156</v>
      </c>
      <c r="K389" s="1249">
        <f>UFJ!I389</f>
        <v>0</v>
      </c>
      <c r="L389" s="1249">
        <f>三井住友!I389</f>
        <v>16205</v>
      </c>
      <c r="M389" s="1249">
        <f>paypay!H389</f>
        <v>725</v>
      </c>
      <c r="N389" s="1249">
        <f>みずほ!J389</f>
        <v>335</v>
      </c>
      <c r="O389" s="1620">
        <f t="shared" si="3"/>
        <v>45421</v>
      </c>
      <c r="P389" s="1272"/>
    </row>
    <row r="390" spans="1:16" ht="14">
      <c r="A390" s="1231"/>
      <c r="B390" s="1244">
        <v>46134</v>
      </c>
      <c r="C390" s="1647"/>
      <c r="D390" s="1647"/>
      <c r="E390" s="1647"/>
      <c r="F390" s="1648"/>
      <c r="G390" s="1648"/>
      <c r="H390" s="1648"/>
      <c r="I390" s="1619">
        <f t="shared" si="4"/>
        <v>0</v>
      </c>
      <c r="J390" s="1249">
        <f t="shared" si="5"/>
        <v>28156</v>
      </c>
      <c r="K390" s="1249">
        <f>UFJ!I390</f>
        <v>0</v>
      </c>
      <c r="L390" s="1249">
        <f>三井住友!I390</f>
        <v>16205</v>
      </c>
      <c r="M390" s="1249">
        <f>paypay!H390</f>
        <v>725</v>
      </c>
      <c r="N390" s="1249">
        <f>みずほ!J390</f>
        <v>335</v>
      </c>
      <c r="O390" s="1620">
        <f t="shared" si="3"/>
        <v>45421</v>
      </c>
      <c r="P390" s="1272"/>
    </row>
    <row r="391" spans="1:16" ht="14">
      <c r="A391" s="1231"/>
      <c r="B391" s="1244">
        <v>46135</v>
      </c>
      <c r="C391" s="1647"/>
      <c r="D391" s="1647"/>
      <c r="E391" s="1647"/>
      <c r="F391" s="1648"/>
      <c r="G391" s="1648"/>
      <c r="H391" s="1648"/>
      <c r="I391" s="1619">
        <f t="shared" si="4"/>
        <v>0</v>
      </c>
      <c r="J391" s="1249">
        <f t="shared" si="5"/>
        <v>28156</v>
      </c>
      <c r="K391" s="1249">
        <f>UFJ!I391</f>
        <v>0</v>
      </c>
      <c r="L391" s="1249">
        <f>三井住友!I391</f>
        <v>16205</v>
      </c>
      <c r="M391" s="1249">
        <f>paypay!H391</f>
        <v>725</v>
      </c>
      <c r="N391" s="1249">
        <f>みずほ!J391</f>
        <v>335</v>
      </c>
      <c r="O391" s="1620">
        <f t="shared" si="3"/>
        <v>45421</v>
      </c>
      <c r="P391" s="1272"/>
    </row>
    <row r="392" spans="1:16" ht="14">
      <c r="A392" s="1231"/>
      <c r="B392" s="1244">
        <v>46136</v>
      </c>
      <c r="C392" s="1647"/>
      <c r="D392" s="1647"/>
      <c r="E392" s="1647"/>
      <c r="F392" s="1648"/>
      <c r="G392" s="1648"/>
      <c r="H392" s="1648">
        <v>-20145</v>
      </c>
      <c r="I392" s="1619">
        <f t="shared" si="4"/>
        <v>-20145</v>
      </c>
      <c r="J392" s="1249">
        <f t="shared" si="5"/>
        <v>8011</v>
      </c>
      <c r="K392" s="1249">
        <f>UFJ!I392</f>
        <v>0</v>
      </c>
      <c r="L392" s="1249">
        <f>三井住友!I392</f>
        <v>466205</v>
      </c>
      <c r="M392" s="1249">
        <f>paypay!H392</f>
        <v>9825</v>
      </c>
      <c r="N392" s="1249">
        <f>みずほ!J392</f>
        <v>155335</v>
      </c>
      <c r="O392" s="1620">
        <f t="shared" si="3"/>
        <v>639376</v>
      </c>
      <c r="P392" s="1272"/>
    </row>
    <row r="393" spans="1:16" ht="14">
      <c r="A393" s="1231"/>
      <c r="B393" s="1244">
        <v>46137</v>
      </c>
      <c r="C393" s="1647"/>
      <c r="D393" s="1647"/>
      <c r="E393" s="1647"/>
      <c r="F393" s="1648"/>
      <c r="G393" s="1648"/>
      <c r="H393" s="1648"/>
      <c r="I393" s="1619">
        <f t="shared" si="4"/>
        <v>0</v>
      </c>
      <c r="J393" s="1249">
        <f t="shared" si="5"/>
        <v>8011</v>
      </c>
      <c r="K393" s="1249">
        <f>UFJ!I393</f>
        <v>0</v>
      </c>
      <c r="L393" s="1249">
        <f>三井住友!I393</f>
        <v>471205</v>
      </c>
      <c r="M393" s="1249">
        <f>paypay!H393</f>
        <v>7405</v>
      </c>
      <c r="N393" s="1249">
        <f>みずほ!J393</f>
        <v>152995</v>
      </c>
      <c r="O393" s="1620">
        <f t="shared" si="3"/>
        <v>639616</v>
      </c>
      <c r="P393" s="1272"/>
    </row>
    <row r="394" spans="1:16" ht="14">
      <c r="A394" s="1231"/>
      <c r="B394" s="1244">
        <v>46138</v>
      </c>
      <c r="C394" s="1647"/>
      <c r="D394" s="1647"/>
      <c r="E394" s="1647"/>
      <c r="F394" s="1648"/>
      <c r="G394" s="1648"/>
      <c r="H394" s="1648"/>
      <c r="I394" s="1619">
        <f t="shared" si="4"/>
        <v>0</v>
      </c>
      <c r="J394" s="1249">
        <f t="shared" si="5"/>
        <v>8011</v>
      </c>
      <c r="K394" s="1249">
        <f>UFJ!I394</f>
        <v>0</v>
      </c>
      <c r="L394" s="1249">
        <f>三井住友!I394</f>
        <v>471205</v>
      </c>
      <c r="M394" s="1249">
        <f>paypay!H394</f>
        <v>4728</v>
      </c>
      <c r="N394" s="1249">
        <f>みずほ!J394</f>
        <v>129995</v>
      </c>
      <c r="O394" s="1620">
        <f t="shared" si="3"/>
        <v>613939</v>
      </c>
      <c r="P394" s="1272"/>
    </row>
    <row r="395" spans="1:16" ht="14">
      <c r="A395" s="1231"/>
      <c r="B395" s="1244">
        <v>46139</v>
      </c>
      <c r="C395" s="1647"/>
      <c r="D395" s="1647"/>
      <c r="E395" s="1647"/>
      <c r="F395" s="1648"/>
      <c r="G395" s="1648"/>
      <c r="H395" s="1648">
        <v>2340</v>
      </c>
      <c r="I395" s="1619">
        <f t="shared" si="4"/>
        <v>2340</v>
      </c>
      <c r="J395" s="1249">
        <f t="shared" si="5"/>
        <v>10351</v>
      </c>
      <c r="K395" s="1249">
        <f>UFJ!I395</f>
        <v>0</v>
      </c>
      <c r="L395" s="1249">
        <f>三井住友!I395</f>
        <v>11909</v>
      </c>
      <c r="M395" s="1249">
        <f>paypay!H395</f>
        <v>3418</v>
      </c>
      <c r="N395" s="1249">
        <f>みずほ!J395</f>
        <v>8</v>
      </c>
      <c r="O395" s="1620">
        <f t="shared" si="3"/>
        <v>25686</v>
      </c>
      <c r="P395" s="1272"/>
    </row>
    <row r="396" spans="1:16" ht="14">
      <c r="A396" s="1231"/>
      <c r="B396" s="1244">
        <v>46140</v>
      </c>
      <c r="C396" s="1647"/>
      <c r="D396" s="1649">
        <v>-591163</v>
      </c>
      <c r="E396" s="1647"/>
      <c r="F396" s="1648">
        <v>584971</v>
      </c>
      <c r="G396" s="1648"/>
      <c r="H396" s="1648">
        <v>11000</v>
      </c>
      <c r="I396" s="1619">
        <f t="shared" si="4"/>
        <v>4808</v>
      </c>
      <c r="J396" s="1249">
        <f t="shared" si="5"/>
        <v>15159</v>
      </c>
      <c r="K396" s="1249">
        <f>UFJ!I396</f>
        <v>0</v>
      </c>
      <c r="L396" s="1249">
        <f>三井住友!I396</f>
        <v>909</v>
      </c>
      <c r="M396" s="1249">
        <f>paypay!H396</f>
        <v>3168</v>
      </c>
      <c r="N396" s="1249">
        <f>みずほ!J396</f>
        <v>8</v>
      </c>
      <c r="O396" s="1620">
        <f t="shared" si="3"/>
        <v>19244</v>
      </c>
      <c r="P396" s="1272"/>
    </row>
    <row r="397" spans="1:16" ht="14">
      <c r="A397" s="1231"/>
      <c r="B397" s="1244">
        <v>46141</v>
      </c>
      <c r="C397" s="1647"/>
      <c r="D397" s="1647">
        <v>-15145</v>
      </c>
      <c r="E397" s="1647"/>
      <c r="F397" s="1648"/>
      <c r="G397" s="1648"/>
      <c r="H397" s="1648"/>
      <c r="I397" s="1619">
        <f t="shared" si="4"/>
        <v>-15145</v>
      </c>
      <c r="J397" s="1249">
        <f t="shared" si="5"/>
        <v>14</v>
      </c>
      <c r="K397" s="1249">
        <f>UFJ!I397</f>
        <v>0</v>
      </c>
      <c r="L397" s="1249">
        <f>三井住友!I397</f>
        <v>909</v>
      </c>
      <c r="M397" s="1249">
        <f>paypay!H397</f>
        <v>1773</v>
      </c>
      <c r="N397" s="1249">
        <f>みずほ!J397</f>
        <v>8</v>
      </c>
      <c r="O397" s="1620">
        <f t="shared" si="3"/>
        <v>2704</v>
      </c>
      <c r="P397" s="1272"/>
    </row>
    <row r="398" spans="1:16" ht="14">
      <c r="A398" s="1231"/>
      <c r="B398" s="1259">
        <v>46142</v>
      </c>
      <c r="C398" s="1263"/>
      <c r="D398" s="1263"/>
      <c r="E398" s="1263"/>
      <c r="F398" s="1622"/>
      <c r="G398" s="1622"/>
      <c r="H398" s="1622"/>
      <c r="I398" s="1623">
        <f t="shared" si="4"/>
        <v>0</v>
      </c>
      <c r="J398" s="1264">
        <f t="shared" si="5"/>
        <v>14</v>
      </c>
      <c r="K398" s="1264">
        <f>UFJ!I398</f>
        <v>0</v>
      </c>
      <c r="L398" s="1249">
        <f>三井住友!I398</f>
        <v>909</v>
      </c>
      <c r="M398" s="1264">
        <f>paypay!H398</f>
        <v>273</v>
      </c>
      <c r="N398" s="1264">
        <f>みずほ!J398</f>
        <v>8</v>
      </c>
      <c r="O398" s="1624">
        <f t="shared" si="3"/>
        <v>1204</v>
      </c>
      <c r="P398" s="1272"/>
    </row>
    <row r="399" spans="1:16" ht="14">
      <c r="A399" s="1231"/>
      <c r="B399" s="1244">
        <v>46143</v>
      </c>
      <c r="C399" s="1248"/>
      <c r="D399" s="1248"/>
      <c r="E399" s="1248"/>
      <c r="F399" s="1618"/>
      <c r="G399" s="1618"/>
      <c r="H399" s="1618"/>
      <c r="I399" s="1619">
        <f t="shared" si="4"/>
        <v>0</v>
      </c>
      <c r="J399" s="1249">
        <f t="shared" si="5"/>
        <v>14</v>
      </c>
      <c r="K399" s="1249">
        <f>UFJ!I399</f>
        <v>0</v>
      </c>
      <c r="L399" s="1625">
        <f>三井住友!I399</f>
        <v>909</v>
      </c>
      <c r="M399" s="1249">
        <f>paypay!H399</f>
        <v>273</v>
      </c>
      <c r="N399" s="1249">
        <f>みずほ!J399</f>
        <v>8</v>
      </c>
      <c r="O399" s="1620">
        <f t="shared" si="3"/>
        <v>1204</v>
      </c>
      <c r="P399" s="1272"/>
    </row>
    <row r="400" spans="1:16" ht="14">
      <c r="A400" s="1231"/>
      <c r="B400" s="1244">
        <v>46144</v>
      </c>
      <c r="C400" s="1248"/>
      <c r="D400" s="1248"/>
      <c r="E400" s="1248"/>
      <c r="F400" s="1618"/>
      <c r="G400" s="1618"/>
      <c r="H400" s="1618"/>
      <c r="I400" s="1619">
        <f t="shared" si="4"/>
        <v>0</v>
      </c>
      <c r="J400" s="1249">
        <f t="shared" si="5"/>
        <v>14</v>
      </c>
      <c r="K400" s="1249">
        <f>UFJ!I400</f>
        <v>0</v>
      </c>
      <c r="L400" s="1249">
        <f>三井住友!I400</f>
        <v>909</v>
      </c>
      <c r="M400" s="1249">
        <f>paypay!H400</f>
        <v>2974</v>
      </c>
      <c r="N400" s="1249">
        <f>みずほ!J400</f>
        <v>8</v>
      </c>
      <c r="O400" s="1620">
        <f t="shared" si="3"/>
        <v>3905</v>
      </c>
      <c r="P400" s="1272"/>
    </row>
    <row r="401" spans="1:16" ht="14">
      <c r="A401" s="1231"/>
      <c r="B401" s="1244">
        <v>46145</v>
      </c>
      <c r="C401" s="1248"/>
      <c r="D401" s="1248"/>
      <c r="E401" s="1248"/>
      <c r="F401" s="1618"/>
      <c r="G401" s="1618"/>
      <c r="H401" s="1618"/>
      <c r="I401" s="1619">
        <f t="shared" si="4"/>
        <v>0</v>
      </c>
      <c r="J401" s="1249">
        <f t="shared" si="5"/>
        <v>14</v>
      </c>
      <c r="K401" s="1249">
        <f>UFJ!I401</f>
        <v>0</v>
      </c>
      <c r="L401" s="1249">
        <f>三井住友!I401</f>
        <v>909</v>
      </c>
      <c r="M401" s="1249">
        <f>paypay!H401</f>
        <v>2974</v>
      </c>
      <c r="N401" s="1249">
        <f>みずほ!J401</f>
        <v>8</v>
      </c>
      <c r="O401" s="1620">
        <f t="shared" si="3"/>
        <v>3905</v>
      </c>
      <c r="P401" s="1272"/>
    </row>
    <row r="402" spans="1:16" ht="14">
      <c r="A402" s="1231"/>
      <c r="B402" s="1244">
        <v>46146</v>
      </c>
      <c r="C402" s="1647"/>
      <c r="D402" s="1647"/>
      <c r="E402" s="1647"/>
      <c r="F402" s="1648"/>
      <c r="G402" s="1648"/>
      <c r="H402" s="1648"/>
      <c r="I402" s="1619">
        <f t="shared" si="4"/>
        <v>0</v>
      </c>
      <c r="J402" s="1249">
        <f t="shared" si="5"/>
        <v>14</v>
      </c>
      <c r="K402" s="1249">
        <f>UFJ!I402</f>
        <v>0</v>
      </c>
      <c r="L402" s="1249">
        <f>三井住友!I402</f>
        <v>909</v>
      </c>
      <c r="M402" s="1249">
        <f>paypay!H402</f>
        <v>2222</v>
      </c>
      <c r="N402" s="1249">
        <f>みずほ!J402</f>
        <v>8</v>
      </c>
      <c r="O402" s="1620">
        <f t="shared" si="3"/>
        <v>3153</v>
      </c>
      <c r="P402" s="1272"/>
    </row>
    <row r="403" spans="1:16" ht="14">
      <c r="A403" s="1231"/>
      <c r="B403" s="1244">
        <v>46147</v>
      </c>
      <c r="C403" s="1647"/>
      <c r="D403" s="1647"/>
      <c r="E403" s="1647"/>
      <c r="F403" s="1648"/>
      <c r="G403" s="1648"/>
      <c r="H403" s="1648"/>
      <c r="I403" s="1619">
        <f t="shared" si="4"/>
        <v>0</v>
      </c>
      <c r="J403" s="1249">
        <f t="shared" si="5"/>
        <v>14</v>
      </c>
      <c r="K403" s="1249">
        <f>UFJ!I403</f>
        <v>0</v>
      </c>
      <c r="L403" s="1249">
        <f>三井住友!I403</f>
        <v>909</v>
      </c>
      <c r="M403" s="1249">
        <f>paypay!H403</f>
        <v>1242</v>
      </c>
      <c r="N403" s="1249">
        <f>みずほ!J403</f>
        <v>8</v>
      </c>
      <c r="O403" s="1620">
        <f t="shared" si="3"/>
        <v>2173</v>
      </c>
      <c r="P403" s="1272"/>
    </row>
    <row r="404" spans="1:16" ht="14">
      <c r="A404" s="1231"/>
      <c r="B404" s="1244">
        <v>46148</v>
      </c>
      <c r="C404" s="1647"/>
      <c r="D404" s="1647"/>
      <c r="E404" s="1647"/>
      <c r="F404" s="1648"/>
      <c r="G404" s="1648"/>
      <c r="H404" s="1648"/>
      <c r="I404" s="1619">
        <f t="shared" si="4"/>
        <v>0</v>
      </c>
      <c r="J404" s="1249">
        <f t="shared" si="5"/>
        <v>14</v>
      </c>
      <c r="K404" s="1249">
        <f>UFJ!I404</f>
        <v>0</v>
      </c>
      <c r="L404" s="1249">
        <f>三井住友!I404</f>
        <v>909</v>
      </c>
      <c r="M404" s="1249">
        <f>paypay!H404</f>
        <v>56</v>
      </c>
      <c r="N404" s="1249">
        <f>みずほ!J404</f>
        <v>8</v>
      </c>
      <c r="O404" s="1620">
        <f t="shared" si="3"/>
        <v>987</v>
      </c>
      <c r="P404" s="1272"/>
    </row>
    <row r="405" spans="1:16" ht="14">
      <c r="A405" s="1231"/>
      <c r="B405" s="1244">
        <v>46149</v>
      </c>
      <c r="C405" s="1647"/>
      <c r="D405" s="1647"/>
      <c r="E405" s="1647"/>
      <c r="F405" s="1648"/>
      <c r="G405" s="1648"/>
      <c r="H405" s="1648"/>
      <c r="I405" s="1619">
        <f t="shared" si="4"/>
        <v>0</v>
      </c>
      <c r="J405" s="1249">
        <f t="shared" si="5"/>
        <v>14</v>
      </c>
      <c r="K405" s="1249">
        <f>UFJ!I405</f>
        <v>0</v>
      </c>
      <c r="L405" s="1249">
        <f>三井住友!I405</f>
        <v>909</v>
      </c>
      <c r="M405" s="1249">
        <f>paypay!H405</f>
        <v>56</v>
      </c>
      <c r="N405" s="1249">
        <f>みずほ!J405</f>
        <v>8</v>
      </c>
      <c r="O405" s="1620">
        <f t="shared" si="3"/>
        <v>987</v>
      </c>
      <c r="P405" s="1272"/>
    </row>
    <row r="406" spans="1:16" ht="14">
      <c r="A406" s="1231"/>
      <c r="B406" s="1244">
        <v>46150</v>
      </c>
      <c r="C406" s="1647"/>
      <c r="D406" s="1647"/>
      <c r="E406" s="1647"/>
      <c r="F406" s="1648"/>
      <c r="G406" s="1648"/>
      <c r="H406" s="1648"/>
      <c r="I406" s="1619">
        <f t="shared" si="4"/>
        <v>0</v>
      </c>
      <c r="J406" s="1249">
        <f t="shared" si="5"/>
        <v>14</v>
      </c>
      <c r="K406" s="1249">
        <f>UFJ!I406</f>
        <v>0</v>
      </c>
      <c r="L406" s="1249">
        <f>三井住友!I406</f>
        <v>909</v>
      </c>
      <c r="M406" s="1249">
        <f>paypay!H406</f>
        <v>56</v>
      </c>
      <c r="N406" s="1249">
        <f>みずほ!J406</f>
        <v>8</v>
      </c>
      <c r="O406" s="1620">
        <f t="shared" si="3"/>
        <v>987</v>
      </c>
      <c r="P406" s="1272"/>
    </row>
    <row r="407" spans="1:16" ht="14">
      <c r="A407" s="1231"/>
      <c r="B407" s="1244">
        <v>46151</v>
      </c>
      <c r="C407" s="1647"/>
      <c r="D407" s="1647"/>
      <c r="E407" s="1647"/>
      <c r="F407" s="1648"/>
      <c r="G407" s="1648"/>
      <c r="H407" s="1648"/>
      <c r="I407" s="1619">
        <f t="shared" si="4"/>
        <v>0</v>
      </c>
      <c r="J407" s="1249">
        <f t="shared" si="5"/>
        <v>14</v>
      </c>
      <c r="K407" s="1249">
        <f>UFJ!I407</f>
        <v>0</v>
      </c>
      <c r="L407" s="1249">
        <f>三井住友!I407</f>
        <v>909</v>
      </c>
      <c r="M407" s="1249">
        <f>paypay!H407</f>
        <v>56</v>
      </c>
      <c r="N407" s="1249">
        <f>みずほ!J407</f>
        <v>8</v>
      </c>
      <c r="O407" s="1620">
        <f t="shared" si="3"/>
        <v>987</v>
      </c>
      <c r="P407" s="1272"/>
    </row>
    <row r="408" spans="1:16" ht="14">
      <c r="A408" s="1231"/>
      <c r="B408" s="1244">
        <v>46152</v>
      </c>
      <c r="C408" s="1647"/>
      <c r="D408" s="1647"/>
      <c r="E408" s="1647"/>
      <c r="F408" s="1648"/>
      <c r="G408" s="1648"/>
      <c r="H408" s="1648"/>
      <c r="I408" s="1619">
        <f t="shared" si="4"/>
        <v>0</v>
      </c>
      <c r="J408" s="1249">
        <f t="shared" si="5"/>
        <v>14</v>
      </c>
      <c r="K408" s="1249">
        <f>UFJ!I408</f>
        <v>0</v>
      </c>
      <c r="L408" s="1249">
        <f>三井住友!I408</f>
        <v>909</v>
      </c>
      <c r="M408" s="1249">
        <f>paypay!H408</f>
        <v>56</v>
      </c>
      <c r="N408" s="1249">
        <f>みずほ!J408</f>
        <v>8</v>
      </c>
      <c r="O408" s="1620">
        <f t="shared" si="3"/>
        <v>987</v>
      </c>
      <c r="P408" s="1272"/>
    </row>
    <row r="409" spans="1:16" ht="14">
      <c r="A409" s="1231"/>
      <c r="B409" s="1244">
        <v>46153</v>
      </c>
      <c r="C409" s="1647"/>
      <c r="D409" s="1647"/>
      <c r="E409" s="1647"/>
      <c r="F409" s="1648"/>
      <c r="G409" s="1648"/>
      <c r="H409" s="1648"/>
      <c r="I409" s="1619">
        <f t="shared" si="4"/>
        <v>0</v>
      </c>
      <c r="J409" s="1249">
        <f t="shared" si="5"/>
        <v>14</v>
      </c>
      <c r="K409" s="1249">
        <f>UFJ!I409</f>
        <v>0</v>
      </c>
      <c r="L409" s="1249">
        <f>三井住友!I409</f>
        <v>80899</v>
      </c>
      <c r="M409" s="1249">
        <f>paypay!H409</f>
        <v>56</v>
      </c>
      <c r="N409" s="1249">
        <f>みずほ!J409</f>
        <v>8</v>
      </c>
      <c r="O409" s="1620">
        <f t="shared" si="3"/>
        <v>80977</v>
      </c>
      <c r="P409" s="1272"/>
    </row>
    <row r="410" spans="1:16" ht="14">
      <c r="A410" s="1231"/>
      <c r="B410" s="1244">
        <v>46154</v>
      </c>
      <c r="C410" s="1647"/>
      <c r="D410" s="1647"/>
      <c r="E410" s="1647"/>
      <c r="F410" s="1648"/>
      <c r="G410" s="1648"/>
      <c r="H410" s="1648"/>
      <c r="I410" s="1619">
        <f t="shared" si="4"/>
        <v>0</v>
      </c>
      <c r="J410" s="1249">
        <f t="shared" si="5"/>
        <v>14</v>
      </c>
      <c r="K410" s="1249">
        <f>UFJ!I410</f>
        <v>0</v>
      </c>
      <c r="L410" s="1249">
        <f>三井住友!I410</f>
        <v>80899</v>
      </c>
      <c r="M410" s="1249">
        <f>paypay!H410</f>
        <v>56</v>
      </c>
      <c r="N410" s="1249">
        <f>みずほ!J410</f>
        <v>8</v>
      </c>
      <c r="O410" s="1620">
        <f t="shared" si="3"/>
        <v>80977</v>
      </c>
      <c r="P410" s="1272"/>
    </row>
    <row r="411" spans="1:16" ht="14">
      <c r="A411" s="1231"/>
      <c r="B411" s="1244">
        <v>46155</v>
      </c>
      <c r="C411" s="1647"/>
      <c r="D411" s="1647"/>
      <c r="E411" s="1647"/>
      <c r="F411" s="1648"/>
      <c r="G411" s="1648"/>
      <c r="H411" s="1648"/>
      <c r="I411" s="1619">
        <f t="shared" si="4"/>
        <v>0</v>
      </c>
      <c r="J411" s="1249">
        <f t="shared" si="5"/>
        <v>14</v>
      </c>
      <c r="K411" s="1249">
        <f>UFJ!I411</f>
        <v>0</v>
      </c>
      <c r="L411" s="1249">
        <f>三井住友!I411</f>
        <v>80899</v>
      </c>
      <c r="M411" s="1249">
        <f>paypay!H411</f>
        <v>56</v>
      </c>
      <c r="N411" s="1249">
        <f>みずほ!J411</f>
        <v>8</v>
      </c>
      <c r="O411" s="1620">
        <f t="shared" si="3"/>
        <v>80977</v>
      </c>
      <c r="P411" s="1272"/>
    </row>
    <row r="412" spans="1:16" ht="14">
      <c r="A412" s="1231"/>
      <c r="B412" s="1244">
        <v>46156</v>
      </c>
      <c r="C412" s="1647"/>
      <c r="D412" s="1647"/>
      <c r="E412" s="1647"/>
      <c r="F412" s="1648"/>
      <c r="G412" s="1648"/>
      <c r="H412" s="1648"/>
      <c r="I412" s="1619">
        <f t="shared" si="4"/>
        <v>0</v>
      </c>
      <c r="J412" s="1249">
        <f t="shared" si="5"/>
        <v>14</v>
      </c>
      <c r="K412" s="1249">
        <f>UFJ!I412</f>
        <v>0</v>
      </c>
      <c r="L412" s="1249">
        <f>三井住友!I412</f>
        <v>149423</v>
      </c>
      <c r="M412" s="1249">
        <f>paypay!H412</f>
        <v>56</v>
      </c>
      <c r="N412" s="1249">
        <f>みずほ!J412</f>
        <v>8</v>
      </c>
      <c r="O412" s="1620">
        <f t="shared" si="3"/>
        <v>149501</v>
      </c>
      <c r="P412" s="1272"/>
    </row>
    <row r="413" spans="1:16" ht="14">
      <c r="A413" s="1231"/>
      <c r="B413" s="1244">
        <v>46157</v>
      </c>
      <c r="C413" s="1647"/>
      <c r="D413" s="1647"/>
      <c r="E413" s="1647"/>
      <c r="F413" s="1648"/>
      <c r="G413" s="1648"/>
      <c r="H413" s="1648"/>
      <c r="I413" s="1619">
        <f t="shared" si="4"/>
        <v>0</v>
      </c>
      <c r="J413" s="1249">
        <f t="shared" si="5"/>
        <v>14</v>
      </c>
      <c r="K413" s="1249">
        <f>UFJ!I413</f>
        <v>0</v>
      </c>
      <c r="L413" s="1249">
        <f>三井住友!I413</f>
        <v>399423</v>
      </c>
      <c r="M413" s="1249">
        <f>paypay!H413</f>
        <v>56</v>
      </c>
      <c r="N413" s="1249">
        <f>みずほ!J413</f>
        <v>185246</v>
      </c>
      <c r="O413" s="1620">
        <f t="shared" si="3"/>
        <v>584739</v>
      </c>
      <c r="P413" s="1272"/>
    </row>
    <row r="414" spans="1:16" ht="14">
      <c r="A414" s="1231"/>
      <c r="B414" s="1244">
        <v>46158</v>
      </c>
      <c r="C414" s="1647"/>
      <c r="D414" s="1647"/>
      <c r="E414" s="1647"/>
      <c r="F414" s="1648"/>
      <c r="G414" s="1648"/>
      <c r="H414" s="1648"/>
      <c r="I414" s="1619">
        <f t="shared" si="4"/>
        <v>0</v>
      </c>
      <c r="J414" s="1249">
        <f t="shared" si="5"/>
        <v>14</v>
      </c>
      <c r="K414" s="1249">
        <f>UFJ!I414</f>
        <v>0</v>
      </c>
      <c r="L414" s="1249">
        <f>三井住友!I414</f>
        <v>399423</v>
      </c>
      <c r="M414" s="1249">
        <f>paypay!H414</f>
        <v>-16864</v>
      </c>
      <c r="N414" s="1249">
        <f>みずほ!J414</f>
        <v>185246</v>
      </c>
      <c r="O414" s="1620">
        <f t="shared" si="3"/>
        <v>567819</v>
      </c>
      <c r="P414" s="1272"/>
    </row>
    <row r="415" spans="1:16" ht="14">
      <c r="A415" s="1231"/>
      <c r="B415" s="1244">
        <v>46159</v>
      </c>
      <c r="C415" s="1647"/>
      <c r="D415" s="1647"/>
      <c r="E415" s="1647"/>
      <c r="F415" s="1648"/>
      <c r="G415" s="1648"/>
      <c r="H415" s="1648"/>
      <c r="I415" s="1619">
        <f t="shared" si="4"/>
        <v>0</v>
      </c>
      <c r="J415" s="1249">
        <f t="shared" si="5"/>
        <v>14</v>
      </c>
      <c r="K415" s="1249">
        <f>UFJ!I415</f>
        <v>0</v>
      </c>
      <c r="L415" s="1249">
        <f>三井住友!I415</f>
        <v>399423</v>
      </c>
      <c r="M415" s="1249">
        <f>paypay!H415</f>
        <v>4376</v>
      </c>
      <c r="N415" s="1249">
        <f>みずほ!J415</f>
        <v>185246</v>
      </c>
      <c r="O415" s="1620">
        <f t="shared" si="3"/>
        <v>589059</v>
      </c>
      <c r="P415" s="1272"/>
    </row>
    <row r="416" spans="1:16" ht="14">
      <c r="A416" s="1231"/>
      <c r="B416" s="1244">
        <v>46160</v>
      </c>
      <c r="C416" s="1647"/>
      <c r="D416" s="1647"/>
      <c r="E416" s="1647"/>
      <c r="F416" s="1648"/>
      <c r="G416" s="1648"/>
      <c r="H416" s="1648"/>
      <c r="I416" s="1619">
        <f t="shared" si="4"/>
        <v>0</v>
      </c>
      <c r="J416" s="1249">
        <f t="shared" si="5"/>
        <v>14</v>
      </c>
      <c r="K416" s="1249">
        <f>UFJ!I416</f>
        <v>0</v>
      </c>
      <c r="L416" s="1249">
        <f>三井住友!I416</f>
        <v>399423</v>
      </c>
      <c r="M416" s="1249">
        <f>paypay!H416</f>
        <v>4176</v>
      </c>
      <c r="N416" s="1249">
        <f>みずほ!J416</f>
        <v>185246</v>
      </c>
      <c r="O416" s="1620">
        <f t="shared" si="3"/>
        <v>588859</v>
      </c>
      <c r="P416" s="1272"/>
    </row>
    <row r="417" spans="1:16" ht="14">
      <c r="A417" s="1231"/>
      <c r="B417" s="1244">
        <v>46161</v>
      </c>
      <c r="C417" s="1647"/>
      <c r="D417" s="1647">
        <v>-130000</v>
      </c>
      <c r="E417" s="1647"/>
      <c r="F417" s="1648">
        <v>28556</v>
      </c>
      <c r="G417" s="1648"/>
      <c r="H417" s="1648">
        <v>130000</v>
      </c>
      <c r="I417" s="1619">
        <f t="shared" si="4"/>
        <v>28556</v>
      </c>
      <c r="J417" s="1249">
        <f t="shared" si="5"/>
        <v>28570</v>
      </c>
      <c r="K417" s="1249">
        <f>UFJ!I417</f>
        <v>0</v>
      </c>
      <c r="L417" s="1249">
        <f>三井住友!I417</f>
        <v>269423</v>
      </c>
      <c r="M417" s="1249">
        <f>paypay!H417</f>
        <v>3766</v>
      </c>
      <c r="N417" s="1249">
        <f>みずほ!J417</f>
        <v>185246</v>
      </c>
      <c r="O417" s="1620">
        <f t="shared" si="3"/>
        <v>487005</v>
      </c>
      <c r="P417" s="1272"/>
    </row>
    <row r="418" spans="1:16" ht="14">
      <c r="A418" s="1231"/>
      <c r="B418" s="1244">
        <v>46162</v>
      </c>
      <c r="C418" s="1647"/>
      <c r="D418" s="1647"/>
      <c r="E418" s="1647"/>
      <c r="F418" s="1648"/>
      <c r="G418" s="1648"/>
      <c r="H418" s="1648"/>
      <c r="I418" s="1619">
        <f t="shared" si="4"/>
        <v>0</v>
      </c>
      <c r="J418" s="1249">
        <f t="shared" si="5"/>
        <v>28570</v>
      </c>
      <c r="K418" s="1249">
        <f>UFJ!I418</f>
        <v>0</v>
      </c>
      <c r="L418" s="1249">
        <f>三井住友!I418</f>
        <v>254423</v>
      </c>
      <c r="M418" s="1249">
        <f>paypay!H418</f>
        <v>3316</v>
      </c>
      <c r="N418" s="1249">
        <f>みずほ!J418</f>
        <v>185246</v>
      </c>
      <c r="O418" s="1620">
        <f t="shared" si="3"/>
        <v>471555</v>
      </c>
      <c r="P418" s="1272"/>
    </row>
    <row r="419" spans="1:16" ht="14">
      <c r="A419" s="1231"/>
      <c r="B419" s="1244">
        <v>46163</v>
      </c>
      <c r="C419" s="1647"/>
      <c r="D419" s="1647"/>
      <c r="E419" s="1647"/>
      <c r="F419" s="1648">
        <v>3811</v>
      </c>
      <c r="G419" s="1648"/>
      <c r="H419" s="1648"/>
      <c r="I419" s="1619">
        <f t="shared" si="4"/>
        <v>3811</v>
      </c>
      <c r="J419" s="1249">
        <f t="shared" si="5"/>
        <v>32381</v>
      </c>
      <c r="K419" s="1249">
        <f>UFJ!I419</f>
        <v>0</v>
      </c>
      <c r="L419" s="1249">
        <f>三井住友!I419</f>
        <v>245093</v>
      </c>
      <c r="M419" s="1249">
        <f>paypay!H419</f>
        <v>2116</v>
      </c>
      <c r="N419" s="1249">
        <f>みずほ!J419</f>
        <v>185246</v>
      </c>
      <c r="O419" s="1620">
        <f t="shared" si="3"/>
        <v>464836</v>
      </c>
      <c r="P419" s="1272"/>
    </row>
    <row r="420" spans="1:16" ht="14">
      <c r="A420" s="1231"/>
      <c r="B420" s="1244">
        <v>46164</v>
      </c>
      <c r="C420" s="1647"/>
      <c r="D420" s="1647"/>
      <c r="E420" s="1647"/>
      <c r="F420" s="1648">
        <v>100872</v>
      </c>
      <c r="G420" s="1648"/>
      <c r="H420" s="1648"/>
      <c r="I420" s="1619">
        <f t="shared" si="4"/>
        <v>100872</v>
      </c>
      <c r="J420" s="1249">
        <f t="shared" si="5"/>
        <v>133253</v>
      </c>
      <c r="K420" s="1249">
        <f>UFJ!I420</f>
        <v>0</v>
      </c>
      <c r="L420" s="1249">
        <f>三井住友!I420</f>
        <v>245093</v>
      </c>
      <c r="M420" s="1249">
        <f>paypay!H420</f>
        <v>416</v>
      </c>
      <c r="N420" s="1249">
        <f>みずほ!J420</f>
        <v>185246</v>
      </c>
      <c r="O420" s="1620">
        <f t="shared" si="3"/>
        <v>564008</v>
      </c>
      <c r="P420" s="1272"/>
    </row>
    <row r="421" spans="1:16" ht="14">
      <c r="A421" s="1231"/>
      <c r="B421" s="1244">
        <v>46165</v>
      </c>
      <c r="C421" s="1647"/>
      <c r="D421" s="1647"/>
      <c r="E421" s="1647"/>
      <c r="F421" s="1648"/>
      <c r="G421" s="1648"/>
      <c r="H421" s="1648"/>
      <c r="I421" s="1619">
        <f t="shared" si="4"/>
        <v>0</v>
      </c>
      <c r="J421" s="1249">
        <f t="shared" si="5"/>
        <v>133253</v>
      </c>
      <c r="K421" s="1249">
        <f>UFJ!I421</f>
        <v>0</v>
      </c>
      <c r="L421" s="1249">
        <f>三井住友!I421</f>
        <v>245093</v>
      </c>
      <c r="M421" s="1249">
        <f>paypay!H421</f>
        <v>3016</v>
      </c>
      <c r="N421" s="1249">
        <f>みずほ!J421</f>
        <v>185246</v>
      </c>
      <c r="O421" s="1620">
        <f t="shared" si="3"/>
        <v>566608</v>
      </c>
      <c r="P421" s="1272"/>
    </row>
    <row r="422" spans="1:16" ht="14">
      <c r="A422" s="1231"/>
      <c r="B422" s="1244">
        <v>46166</v>
      </c>
      <c r="C422" s="1647">
        <v>-50145</v>
      </c>
      <c r="D422" s="1647"/>
      <c r="E422" s="1647"/>
      <c r="F422" s="1648"/>
      <c r="G422" s="1648"/>
      <c r="H422" s="1648"/>
      <c r="I422" s="1619">
        <f t="shared" si="4"/>
        <v>-50145</v>
      </c>
      <c r="J422" s="1249">
        <f t="shared" si="5"/>
        <v>83108</v>
      </c>
      <c r="K422" s="1249">
        <f>UFJ!I422</f>
        <v>0</v>
      </c>
      <c r="L422" s="1249">
        <f>三井住友!I422</f>
        <v>295093</v>
      </c>
      <c r="M422" s="1249">
        <f>paypay!H422</f>
        <v>3016</v>
      </c>
      <c r="N422" s="1249">
        <f>みずほ!J422</f>
        <v>185246</v>
      </c>
      <c r="O422" s="1620">
        <f t="shared" si="3"/>
        <v>566463</v>
      </c>
      <c r="P422" s="1272"/>
    </row>
    <row r="423" spans="1:16" ht="14">
      <c r="A423" s="1231"/>
      <c r="B423" s="1244">
        <v>46167</v>
      </c>
      <c r="C423" s="1647"/>
      <c r="D423" s="1647">
        <v>-77882</v>
      </c>
      <c r="E423" s="1647"/>
      <c r="F423" s="1648">
        <v>2842</v>
      </c>
      <c r="G423" s="1648"/>
      <c r="H423" s="1648"/>
      <c r="I423" s="1619">
        <f t="shared" si="4"/>
        <v>-75040</v>
      </c>
      <c r="J423" s="1249">
        <f t="shared" si="5"/>
        <v>8068</v>
      </c>
      <c r="K423" s="1249">
        <f>UFJ!I423</f>
        <v>0</v>
      </c>
      <c r="L423" s="1249">
        <f>三井住友!I423</f>
        <v>295093</v>
      </c>
      <c r="M423" s="1249">
        <f>paypay!H423</f>
        <v>7816</v>
      </c>
      <c r="N423" s="1249">
        <f>みずほ!J423</f>
        <v>185246</v>
      </c>
      <c r="O423" s="1620">
        <f t="shared" si="3"/>
        <v>496223</v>
      </c>
      <c r="P423" s="1272"/>
    </row>
    <row r="424" spans="1:16" ht="15.5">
      <c r="A424" s="1298"/>
      <c r="B424" s="1244">
        <v>46168</v>
      </c>
      <c r="C424" s="1647"/>
      <c r="D424" s="1647"/>
      <c r="E424" s="1647"/>
      <c r="F424" s="1648"/>
      <c r="G424" s="1648"/>
      <c r="H424" s="1648"/>
      <c r="I424" s="1619">
        <f t="shared" si="4"/>
        <v>0</v>
      </c>
      <c r="J424" s="1249">
        <f t="shared" si="5"/>
        <v>8068</v>
      </c>
      <c r="K424" s="1249">
        <f>UFJ!I424</f>
        <v>0</v>
      </c>
      <c r="L424" s="1249">
        <f>三井住友!I424</f>
        <v>295093</v>
      </c>
      <c r="M424" s="1249">
        <f>paypay!H424</f>
        <v>7816</v>
      </c>
      <c r="N424" s="1249">
        <f>みずほ!J424</f>
        <v>162246</v>
      </c>
      <c r="O424" s="1620">
        <f t="shared" si="3"/>
        <v>473223</v>
      </c>
      <c r="P424" s="1272"/>
    </row>
    <row r="425" spans="1:16" ht="15.5">
      <c r="A425" s="1298"/>
      <c r="B425" s="1244">
        <v>46169</v>
      </c>
      <c r="C425" s="1647"/>
      <c r="D425" s="1647"/>
      <c r="E425" s="1647"/>
      <c r="F425" s="1648"/>
      <c r="G425" s="1648"/>
      <c r="H425" s="1648"/>
      <c r="I425" s="1619">
        <f t="shared" si="4"/>
        <v>0</v>
      </c>
      <c r="J425" s="1249">
        <f t="shared" si="5"/>
        <v>8068</v>
      </c>
      <c r="K425" s="1249">
        <f>UFJ!I425</f>
        <v>0</v>
      </c>
      <c r="L425" s="1249">
        <f>三井住友!I425</f>
        <v>4210</v>
      </c>
      <c r="M425" s="1249">
        <f>paypay!H425</f>
        <v>7632</v>
      </c>
      <c r="N425" s="1249">
        <f>みずほ!J425</f>
        <v>32259</v>
      </c>
      <c r="O425" s="1620">
        <f t="shared" si="3"/>
        <v>52169</v>
      </c>
      <c r="P425" s="1272"/>
    </row>
    <row r="426" spans="1:16" ht="15.5">
      <c r="A426" s="1298"/>
      <c r="B426" s="1244">
        <v>46170</v>
      </c>
      <c r="C426" s="1647"/>
      <c r="D426" s="1647"/>
      <c r="E426" s="1647"/>
      <c r="F426" s="1648"/>
      <c r="G426" s="1648"/>
      <c r="H426" s="1648"/>
      <c r="I426" s="1619">
        <f t="shared" si="4"/>
        <v>0</v>
      </c>
      <c r="J426" s="1249">
        <f t="shared" si="5"/>
        <v>8068</v>
      </c>
      <c r="K426" s="1249">
        <f>UFJ!I426</f>
        <v>0</v>
      </c>
      <c r="L426" s="1249">
        <f>三井住友!I426</f>
        <v>4210</v>
      </c>
      <c r="M426" s="1249">
        <f>paypay!H426</f>
        <v>7432</v>
      </c>
      <c r="N426" s="1249">
        <f>みずほ!J426</f>
        <v>32259</v>
      </c>
      <c r="O426" s="1620">
        <f t="shared" si="3"/>
        <v>51969</v>
      </c>
      <c r="P426" s="1272"/>
    </row>
    <row r="427" spans="1:16" ht="15.5">
      <c r="A427" s="1298"/>
      <c r="B427" s="1244">
        <v>46171</v>
      </c>
      <c r="C427" s="1248"/>
      <c r="D427" s="1248"/>
      <c r="E427" s="1248"/>
      <c r="F427" s="1648">
        <v>9323</v>
      </c>
      <c r="G427" s="1618"/>
      <c r="H427" s="1618"/>
      <c r="I427" s="1619">
        <f t="shared" si="4"/>
        <v>9323</v>
      </c>
      <c r="J427" s="1249">
        <f t="shared" si="5"/>
        <v>17391</v>
      </c>
      <c r="K427" s="1249">
        <f>UFJ!I427</f>
        <v>0</v>
      </c>
      <c r="L427" s="1249">
        <f>三井住友!I427</f>
        <v>4210</v>
      </c>
      <c r="M427" s="1249">
        <f>paypay!H427</f>
        <v>7282</v>
      </c>
      <c r="N427" s="1249">
        <f>みずほ!J427</f>
        <v>32259</v>
      </c>
      <c r="O427" s="1620">
        <f t="shared" si="3"/>
        <v>61142</v>
      </c>
      <c r="P427" s="1272"/>
    </row>
    <row r="428" spans="1:16" ht="15.5">
      <c r="A428" s="1298"/>
      <c r="B428" s="1244">
        <v>46172</v>
      </c>
      <c r="C428" s="1248"/>
      <c r="D428" s="1248"/>
      <c r="E428" s="1248"/>
      <c r="F428" s="1618"/>
      <c r="G428" s="1618"/>
      <c r="H428" s="1618"/>
      <c r="I428" s="1619">
        <f t="shared" si="4"/>
        <v>0</v>
      </c>
      <c r="J428" s="1249">
        <f t="shared" si="5"/>
        <v>17391</v>
      </c>
      <c r="K428" s="1249">
        <f>UFJ!I428</f>
        <v>0</v>
      </c>
      <c r="L428" s="1249">
        <f>三井住友!I428</f>
        <v>4210</v>
      </c>
      <c r="M428" s="1249">
        <f>paypay!H428</f>
        <v>7282</v>
      </c>
      <c r="N428" s="1249">
        <f>みずほ!J428</f>
        <v>32259</v>
      </c>
      <c r="O428" s="1620">
        <f t="shared" si="3"/>
        <v>61142</v>
      </c>
      <c r="P428" s="1272"/>
    </row>
    <row r="429" spans="1:16" ht="15.5">
      <c r="A429" s="1298"/>
      <c r="B429" s="1259">
        <v>46173</v>
      </c>
      <c r="C429" s="1263"/>
      <c r="D429" s="1263"/>
      <c r="E429" s="1263"/>
      <c r="F429" s="1622"/>
      <c r="G429" s="1622"/>
      <c r="H429" s="1622"/>
      <c r="I429" s="1623">
        <f t="shared" si="4"/>
        <v>0</v>
      </c>
      <c r="J429" s="1264">
        <f t="shared" si="5"/>
        <v>17391</v>
      </c>
      <c r="K429" s="1264">
        <f>UFJ!I429</f>
        <v>0</v>
      </c>
      <c r="L429" s="1264">
        <f>三井住友!I429</f>
        <v>4210</v>
      </c>
      <c r="M429" s="1264">
        <f>paypay!H429</f>
        <v>6409</v>
      </c>
      <c r="N429" s="1249">
        <f>みずほ!J429</f>
        <v>32259</v>
      </c>
      <c r="O429" s="1620">
        <f t="shared" si="3"/>
        <v>60269</v>
      </c>
      <c r="P429" s="1272"/>
    </row>
    <row r="430" spans="1:16" ht="15.5">
      <c r="A430" s="1298"/>
      <c r="B430" s="1244">
        <v>46174</v>
      </c>
      <c r="C430" s="1248"/>
      <c r="D430" s="1248">
        <v>-11705</v>
      </c>
      <c r="E430" s="1248"/>
      <c r="F430" s="1618"/>
      <c r="G430" s="1618"/>
      <c r="H430" s="1618"/>
      <c r="I430" s="1619">
        <f t="shared" si="4"/>
        <v>-11705</v>
      </c>
      <c r="J430" s="1249">
        <f t="shared" si="5"/>
        <v>5686</v>
      </c>
      <c r="K430" s="1249">
        <f>UFJ!I430</f>
        <v>0</v>
      </c>
      <c r="L430" s="1249">
        <f>三井住友!I430</f>
        <v>4210</v>
      </c>
      <c r="M430" s="1249">
        <f>paypay!H430</f>
        <v>4575</v>
      </c>
      <c r="N430" s="1625">
        <f>みずほ!J430</f>
        <v>32259</v>
      </c>
      <c r="O430" s="1627">
        <f t="shared" si="3"/>
        <v>46730</v>
      </c>
      <c r="P430" s="1272"/>
    </row>
    <row r="431" spans="1:16" ht="15.5">
      <c r="A431" s="1298"/>
      <c r="B431" s="1244">
        <v>46175</v>
      </c>
      <c r="C431" s="1248"/>
      <c r="D431" s="1248">
        <v>-6855</v>
      </c>
      <c r="E431" s="1248"/>
      <c r="F431" s="1618">
        <v>2285</v>
      </c>
      <c r="G431" s="1618"/>
      <c r="H431" s="1618"/>
      <c r="I431" s="1619">
        <f t="shared" si="4"/>
        <v>-4570</v>
      </c>
      <c r="J431" s="1249">
        <f t="shared" si="5"/>
        <v>1116</v>
      </c>
      <c r="K431" s="1249">
        <f>UFJ!I431</f>
        <v>0</v>
      </c>
      <c r="L431" s="1249">
        <f>三井住友!I431</f>
        <v>4210</v>
      </c>
      <c r="M431" s="1249">
        <f>paypay!H431</f>
        <v>4175</v>
      </c>
      <c r="N431" s="1249">
        <f>みずほ!J431</f>
        <v>32259</v>
      </c>
      <c r="O431" s="1620">
        <f t="shared" si="3"/>
        <v>41760</v>
      </c>
      <c r="P431" s="1272"/>
    </row>
    <row r="432" spans="1:16" ht="15.5">
      <c r="A432" s="1298"/>
      <c r="B432" s="1244">
        <v>46176</v>
      </c>
      <c r="C432" s="1248"/>
      <c r="D432" s="1248"/>
      <c r="E432" s="1248"/>
      <c r="F432" s="1618">
        <v>1284</v>
      </c>
      <c r="G432" s="1618"/>
      <c r="H432" s="1618"/>
      <c r="I432" s="1619">
        <f t="shared" si="4"/>
        <v>1284</v>
      </c>
      <c r="J432" s="1249">
        <f t="shared" si="5"/>
        <v>2400</v>
      </c>
      <c r="K432" s="1249">
        <f>UFJ!I432</f>
        <v>0</v>
      </c>
      <c r="L432" s="1249">
        <f>三井住友!I432</f>
        <v>4210</v>
      </c>
      <c r="M432" s="1249">
        <f>paypay!H432</f>
        <v>4175</v>
      </c>
      <c r="N432" s="1249">
        <f>みずほ!J432</f>
        <v>32259</v>
      </c>
      <c r="O432" s="1620">
        <f t="shared" si="3"/>
        <v>43044</v>
      </c>
      <c r="P432" s="1272"/>
    </row>
    <row r="433" spans="1:16" ht="15.5">
      <c r="A433" s="1298"/>
      <c r="B433" s="1244">
        <v>46177</v>
      </c>
      <c r="C433" s="1248"/>
      <c r="D433" s="1248"/>
      <c r="E433" s="1248"/>
      <c r="F433" s="1618"/>
      <c r="G433" s="1618"/>
      <c r="H433" s="1618"/>
      <c r="I433" s="1619">
        <f t="shared" si="4"/>
        <v>0</v>
      </c>
      <c r="J433" s="1249">
        <f t="shared" si="5"/>
        <v>2400</v>
      </c>
      <c r="K433" s="1249">
        <f>UFJ!I433</f>
        <v>0</v>
      </c>
      <c r="L433" s="1249">
        <f>三井住友!I433</f>
        <v>4210</v>
      </c>
      <c r="M433" s="1249">
        <f>paypay!H433</f>
        <v>3245</v>
      </c>
      <c r="N433" s="1249">
        <f>みずほ!J433</f>
        <v>32259</v>
      </c>
      <c r="O433" s="1620">
        <f t="shared" si="3"/>
        <v>42114</v>
      </c>
      <c r="P433" s="1272"/>
    </row>
    <row r="434" spans="1:16" ht="15.5">
      <c r="A434" s="1298"/>
      <c r="B434" s="1244">
        <v>46178</v>
      </c>
      <c r="C434" s="1248"/>
      <c r="D434" s="1248"/>
      <c r="E434" s="1248"/>
      <c r="F434" s="1618"/>
      <c r="G434" s="1618"/>
      <c r="H434" s="1618"/>
      <c r="I434" s="1619">
        <f t="shared" si="4"/>
        <v>0</v>
      </c>
      <c r="J434" s="1249">
        <f t="shared" si="5"/>
        <v>2400</v>
      </c>
      <c r="K434" s="1249">
        <f>UFJ!I434</f>
        <v>0</v>
      </c>
      <c r="L434" s="1249">
        <f>三井住友!I434</f>
        <v>4210</v>
      </c>
      <c r="M434" s="1249">
        <f>paypay!H434</f>
        <v>1765</v>
      </c>
      <c r="N434" s="1249">
        <f>みずほ!J434</f>
        <v>32259</v>
      </c>
      <c r="O434" s="1620">
        <f t="shared" si="3"/>
        <v>40634</v>
      </c>
      <c r="P434" s="1272"/>
    </row>
    <row r="435" spans="1:16" ht="15.5">
      <c r="A435" s="1298"/>
      <c r="B435" s="1244">
        <v>46179</v>
      </c>
      <c r="C435" s="1248"/>
      <c r="D435" s="1248"/>
      <c r="E435" s="1248"/>
      <c r="F435" s="1618"/>
      <c r="G435" s="1618"/>
      <c r="H435" s="1618"/>
      <c r="I435" s="1619">
        <f t="shared" si="4"/>
        <v>0</v>
      </c>
      <c r="J435" s="1249">
        <f t="shared" si="5"/>
        <v>2400</v>
      </c>
      <c r="K435" s="1249">
        <f>UFJ!I435</f>
        <v>0</v>
      </c>
      <c r="L435" s="1249">
        <f>三井住友!I435</f>
        <v>34210</v>
      </c>
      <c r="M435" s="1249">
        <f>paypay!H435</f>
        <v>7765</v>
      </c>
      <c r="N435" s="1249">
        <f>みずほ!J435</f>
        <v>2259</v>
      </c>
      <c r="O435" s="1620">
        <f t="shared" si="3"/>
        <v>46634</v>
      </c>
      <c r="P435" s="1272"/>
    </row>
    <row r="436" spans="1:16" ht="15.5">
      <c r="A436" s="1298"/>
      <c r="B436" s="1244">
        <v>46180</v>
      </c>
      <c r="C436" s="1248"/>
      <c r="D436" s="1248"/>
      <c r="E436" s="1248"/>
      <c r="F436" s="1618"/>
      <c r="G436" s="1618"/>
      <c r="H436" s="1618"/>
      <c r="I436" s="1619">
        <f t="shared" si="4"/>
        <v>0</v>
      </c>
      <c r="J436" s="1249">
        <f t="shared" si="5"/>
        <v>2400</v>
      </c>
      <c r="K436" s="1249">
        <f>UFJ!I436</f>
        <v>0</v>
      </c>
      <c r="L436" s="1249">
        <f>三井住友!I436</f>
        <v>25210</v>
      </c>
      <c r="M436" s="1249">
        <f>paypay!H436</f>
        <v>5803</v>
      </c>
      <c r="N436" s="1249">
        <f>みずほ!J436</f>
        <v>2259</v>
      </c>
      <c r="O436" s="1620">
        <f t="shared" si="3"/>
        <v>35672</v>
      </c>
      <c r="P436" s="1272"/>
    </row>
    <row r="437" spans="1:16" ht="15.5">
      <c r="A437" s="1298"/>
      <c r="B437" s="1244">
        <v>46181</v>
      </c>
      <c r="C437" s="1248"/>
      <c r="D437" s="1248"/>
      <c r="E437" s="1248"/>
      <c r="F437" s="1618"/>
      <c r="G437" s="1618"/>
      <c r="H437" s="1618"/>
      <c r="I437" s="1619">
        <f t="shared" si="4"/>
        <v>0</v>
      </c>
      <c r="J437" s="1249">
        <f t="shared" si="5"/>
        <v>2400</v>
      </c>
      <c r="K437" s="1249">
        <f>UFJ!I437</f>
        <v>0</v>
      </c>
      <c r="L437" s="1249">
        <f>三井住友!I437</f>
        <v>25210</v>
      </c>
      <c r="M437" s="1249">
        <f>paypay!H437</f>
        <v>4713</v>
      </c>
      <c r="N437" s="1249">
        <f>みずほ!J437</f>
        <v>2259</v>
      </c>
      <c r="O437" s="1620">
        <f t="shared" si="3"/>
        <v>34582</v>
      </c>
      <c r="P437" s="1272"/>
    </row>
    <row r="438" spans="1:16" ht="15.5">
      <c r="A438" s="1298"/>
      <c r="B438" s="1244">
        <v>46182</v>
      </c>
      <c r="C438" s="1248"/>
      <c r="D438" s="1248"/>
      <c r="E438" s="1248"/>
      <c r="F438" s="1618"/>
      <c r="G438" s="1618"/>
      <c r="H438" s="1618"/>
      <c r="I438" s="1619">
        <f t="shared" si="4"/>
        <v>0</v>
      </c>
      <c r="J438" s="1249">
        <f t="shared" si="5"/>
        <v>2400</v>
      </c>
      <c r="K438" s="1249">
        <f>UFJ!I438</f>
        <v>0</v>
      </c>
      <c r="L438" s="1249">
        <f>三井住友!I438</f>
        <v>25210</v>
      </c>
      <c r="M438" s="1249">
        <f>paypay!H438</f>
        <v>4483</v>
      </c>
      <c r="N438" s="1249">
        <f>みずほ!J438</f>
        <v>2259</v>
      </c>
      <c r="O438" s="1620">
        <f t="shared" si="3"/>
        <v>34352</v>
      </c>
      <c r="P438" s="1272"/>
    </row>
    <row r="439" spans="1:16" ht="15.5">
      <c r="A439" s="1298"/>
      <c r="B439" s="1244">
        <v>46183</v>
      </c>
      <c r="C439" s="1248"/>
      <c r="D439" s="1248"/>
      <c r="E439" s="1248"/>
      <c r="F439" s="1618"/>
      <c r="G439" s="1618"/>
      <c r="H439" s="1618"/>
      <c r="I439" s="1619">
        <f t="shared" si="4"/>
        <v>0</v>
      </c>
      <c r="J439" s="1249">
        <f t="shared" si="5"/>
        <v>2400</v>
      </c>
      <c r="K439" s="1249">
        <f>UFJ!I439</f>
        <v>0</v>
      </c>
      <c r="L439" s="1249">
        <f>三井住友!I439</f>
        <v>15210</v>
      </c>
      <c r="M439" s="1249">
        <f>paypay!H439</f>
        <v>3681</v>
      </c>
      <c r="N439" s="1249">
        <f>みずほ!J439</f>
        <v>2259</v>
      </c>
      <c r="O439" s="1620">
        <f t="shared" si="3"/>
        <v>23550</v>
      </c>
      <c r="P439" s="1272"/>
    </row>
    <row r="440" spans="1:16" ht="15.5">
      <c r="A440" s="1298"/>
      <c r="B440" s="1244">
        <v>46184</v>
      </c>
      <c r="C440" s="1248"/>
      <c r="D440" s="1248"/>
      <c r="E440" s="1248"/>
      <c r="F440" s="1618"/>
      <c r="G440" s="1618"/>
      <c r="H440" s="1618"/>
      <c r="I440" s="1619">
        <f t="shared" si="4"/>
        <v>0</v>
      </c>
      <c r="J440" s="1249">
        <f t="shared" si="5"/>
        <v>2400</v>
      </c>
      <c r="K440" s="1249">
        <f>UFJ!I440</f>
        <v>0</v>
      </c>
      <c r="L440" s="1249">
        <f>三井住友!I440</f>
        <v>8610</v>
      </c>
      <c r="M440" s="1249">
        <f>paypay!H440</f>
        <v>1875</v>
      </c>
      <c r="N440" s="1249">
        <f>みずほ!J440</f>
        <v>2259</v>
      </c>
      <c r="O440" s="1620">
        <f t="shared" si="3"/>
        <v>15144</v>
      </c>
      <c r="P440" s="1272"/>
    </row>
    <row r="441" spans="1:16" ht="15.5">
      <c r="A441" s="1298"/>
      <c r="B441" s="1244">
        <v>46185</v>
      </c>
      <c r="C441" s="1248"/>
      <c r="D441" s="1248"/>
      <c r="E441" s="1248"/>
      <c r="F441" s="1618"/>
      <c r="G441" s="1618"/>
      <c r="H441" s="1618"/>
      <c r="I441" s="1619">
        <f t="shared" si="4"/>
        <v>0</v>
      </c>
      <c r="J441" s="1249">
        <f t="shared" si="5"/>
        <v>2400</v>
      </c>
      <c r="K441" s="1249">
        <f>UFJ!I441</f>
        <v>0</v>
      </c>
      <c r="L441" s="1249">
        <f>三井住友!I441</f>
        <v>8610</v>
      </c>
      <c r="M441" s="1249">
        <f>paypay!H441</f>
        <v>1553</v>
      </c>
      <c r="N441" s="1249">
        <f>みずほ!J441</f>
        <v>2259</v>
      </c>
      <c r="O441" s="1620">
        <f t="shared" si="3"/>
        <v>14822</v>
      </c>
      <c r="P441" s="1272"/>
    </row>
    <row r="442" spans="1:16" ht="15.5">
      <c r="A442" s="1298"/>
      <c r="B442" s="1244">
        <v>46186</v>
      </c>
      <c r="C442" s="1248"/>
      <c r="D442" s="1248"/>
      <c r="E442" s="1248"/>
      <c r="F442" s="1618">
        <v>18473</v>
      </c>
      <c r="G442" s="1618"/>
      <c r="H442" s="1618"/>
      <c r="I442" s="1619">
        <f t="shared" si="4"/>
        <v>18473</v>
      </c>
      <c r="J442" s="1249">
        <f t="shared" si="5"/>
        <v>20873</v>
      </c>
      <c r="K442" s="1249">
        <f>UFJ!I442</f>
        <v>0</v>
      </c>
      <c r="L442" s="1249">
        <f>三井住友!I442</f>
        <v>8610</v>
      </c>
      <c r="M442" s="1249">
        <f>paypay!H442</f>
        <v>-10597</v>
      </c>
      <c r="N442" s="1249">
        <f>みずほ!J442</f>
        <v>2259</v>
      </c>
      <c r="O442" s="1620">
        <f t="shared" si="3"/>
        <v>21145</v>
      </c>
      <c r="P442" s="1272"/>
    </row>
    <row r="443" spans="1:16" ht="15.5">
      <c r="A443" s="1298"/>
      <c r="B443" s="1244">
        <v>46187</v>
      </c>
      <c r="C443" s="1248"/>
      <c r="D443" s="1248"/>
      <c r="E443" s="1248"/>
      <c r="F443" s="1618"/>
      <c r="G443" s="1618"/>
      <c r="H443" s="1618"/>
      <c r="I443" s="1619">
        <f t="shared" si="4"/>
        <v>0</v>
      </c>
      <c r="J443" s="1249">
        <f t="shared" si="5"/>
        <v>20873</v>
      </c>
      <c r="K443" s="1249">
        <f>UFJ!I443</f>
        <v>0</v>
      </c>
      <c r="L443" s="1249">
        <f>三井住友!I443</f>
        <v>8610</v>
      </c>
      <c r="M443" s="1249">
        <f>paypay!H443</f>
        <v>259</v>
      </c>
      <c r="N443" s="1249">
        <f>みずほ!J443</f>
        <v>2259</v>
      </c>
      <c r="O443" s="1620">
        <f t="shared" si="3"/>
        <v>32001</v>
      </c>
      <c r="P443" s="1272"/>
    </row>
    <row r="444" spans="1:16" ht="15.5">
      <c r="A444" s="1298"/>
      <c r="B444" s="1244">
        <v>46188</v>
      </c>
      <c r="C444" s="1248"/>
      <c r="D444" s="1248"/>
      <c r="E444" s="1248"/>
      <c r="F444" s="1618"/>
      <c r="G444" s="1618"/>
      <c r="H444" s="1618"/>
      <c r="I444" s="1619">
        <f t="shared" si="4"/>
        <v>0</v>
      </c>
      <c r="J444" s="1249">
        <f t="shared" si="5"/>
        <v>20873</v>
      </c>
      <c r="K444" s="1249">
        <f>UFJ!I444</f>
        <v>0</v>
      </c>
      <c r="L444" s="1249">
        <f>三井住友!I444</f>
        <v>8610</v>
      </c>
      <c r="M444" s="1249">
        <f>paypay!H444</f>
        <v>109</v>
      </c>
      <c r="N444" s="1249">
        <f>みずほ!J444</f>
        <v>432752</v>
      </c>
      <c r="O444" s="1620">
        <f t="shared" si="3"/>
        <v>462344</v>
      </c>
      <c r="P444" s="1272"/>
    </row>
    <row r="445" spans="1:16" ht="15.5">
      <c r="A445" s="1298"/>
      <c r="B445" s="1244">
        <v>46189</v>
      </c>
      <c r="C445" s="1248"/>
      <c r="D445" s="1248"/>
      <c r="E445" s="1248"/>
      <c r="F445" s="1618"/>
      <c r="G445" s="1618"/>
      <c r="H445" s="1618"/>
      <c r="I445" s="1619">
        <f t="shared" si="4"/>
        <v>0</v>
      </c>
      <c r="J445" s="1249">
        <f t="shared" si="5"/>
        <v>20873</v>
      </c>
      <c r="K445" s="1249">
        <f>UFJ!I445</f>
        <v>0</v>
      </c>
      <c r="L445" s="1249">
        <f>三井住友!I445</f>
        <v>8610</v>
      </c>
      <c r="M445" s="1249">
        <f>paypay!H445</f>
        <v>4909</v>
      </c>
      <c r="N445" s="1249">
        <f>みずほ!J445</f>
        <v>432752</v>
      </c>
      <c r="O445" s="1620">
        <f t="shared" si="3"/>
        <v>467144</v>
      </c>
      <c r="P445" s="1272"/>
    </row>
    <row r="446" spans="1:16" ht="15.5">
      <c r="A446" s="1298"/>
      <c r="B446" s="1244">
        <v>46190</v>
      </c>
      <c r="C446" s="1248"/>
      <c r="D446" s="1248"/>
      <c r="E446" s="1248"/>
      <c r="F446" s="1618"/>
      <c r="G446" s="1618"/>
      <c r="H446" s="1618"/>
      <c r="I446" s="1619">
        <f t="shared" si="4"/>
        <v>0</v>
      </c>
      <c r="J446" s="1249">
        <f t="shared" si="5"/>
        <v>20873</v>
      </c>
      <c r="K446" s="1249">
        <f>UFJ!I446</f>
        <v>0</v>
      </c>
      <c r="L446" s="1249">
        <f>三井住友!I446</f>
        <v>31050</v>
      </c>
      <c r="M446" s="1249">
        <f>paypay!H446</f>
        <v>4609</v>
      </c>
      <c r="N446" s="1249">
        <f>みずほ!J446</f>
        <v>432752</v>
      </c>
      <c r="O446" s="1620">
        <f t="shared" si="3"/>
        <v>489284</v>
      </c>
      <c r="P446" s="1272"/>
    </row>
    <row r="447" spans="1:16" ht="15.5">
      <c r="A447" s="1298"/>
      <c r="B447" s="1244">
        <v>46191</v>
      </c>
      <c r="C447" s="1248"/>
      <c r="D447" s="1248"/>
      <c r="E447" s="1248"/>
      <c r="F447" s="1618"/>
      <c r="G447" s="1618"/>
      <c r="H447" s="1618"/>
      <c r="I447" s="1619">
        <f t="shared" si="4"/>
        <v>0</v>
      </c>
      <c r="J447" s="1249">
        <f t="shared" si="5"/>
        <v>20873</v>
      </c>
      <c r="K447" s="1249">
        <f>UFJ!I447</f>
        <v>0</v>
      </c>
      <c r="L447" s="1249">
        <f>三井住友!I447</f>
        <v>31050</v>
      </c>
      <c r="M447" s="1249">
        <f>paypay!H447</f>
        <v>1909</v>
      </c>
      <c r="N447" s="1249">
        <f>みずほ!J447</f>
        <v>432752</v>
      </c>
      <c r="O447" s="1620">
        <f t="shared" si="3"/>
        <v>486584</v>
      </c>
      <c r="P447" s="1272"/>
    </row>
    <row r="448" spans="1:16" ht="15.5">
      <c r="A448" s="1298"/>
      <c r="B448" s="1244">
        <v>46192</v>
      </c>
      <c r="C448" s="1248"/>
      <c r="D448" s="1248"/>
      <c r="E448" s="1248"/>
      <c r="F448" s="1618"/>
      <c r="G448" s="1618"/>
      <c r="H448" s="1618"/>
      <c r="I448" s="1619">
        <f t="shared" si="4"/>
        <v>0</v>
      </c>
      <c r="J448" s="1249">
        <f t="shared" si="5"/>
        <v>20873</v>
      </c>
      <c r="K448" s="1249">
        <f>UFJ!I448</f>
        <v>0</v>
      </c>
      <c r="L448" s="1249">
        <f>三井住友!I448</f>
        <v>31050</v>
      </c>
      <c r="M448" s="1249">
        <f>paypay!H448</f>
        <v>1559</v>
      </c>
      <c r="N448" s="1249">
        <f>みずほ!J448</f>
        <v>432752</v>
      </c>
      <c r="O448" s="1620">
        <f t="shared" si="3"/>
        <v>486234</v>
      </c>
      <c r="P448" s="1272"/>
    </row>
    <row r="449" spans="1:16" ht="15.5">
      <c r="A449" s="1298"/>
      <c r="B449" s="1244">
        <v>46193</v>
      </c>
      <c r="C449" s="1248"/>
      <c r="D449" s="1248"/>
      <c r="E449" s="1248"/>
      <c r="F449" s="1618"/>
      <c r="G449" s="1618"/>
      <c r="H449" s="1618"/>
      <c r="I449" s="1619">
        <f t="shared" si="4"/>
        <v>0</v>
      </c>
      <c r="J449" s="1249">
        <f t="shared" si="5"/>
        <v>20873</v>
      </c>
      <c r="K449" s="1249">
        <f>UFJ!I449</f>
        <v>0</v>
      </c>
      <c r="L449" s="1249">
        <f>三井住友!I449</f>
        <v>251050</v>
      </c>
      <c r="M449" s="1249">
        <f>paypay!H449</f>
        <v>559</v>
      </c>
      <c r="N449" s="1249">
        <f>みずほ!J449</f>
        <v>212752</v>
      </c>
      <c r="O449" s="1620">
        <f t="shared" si="3"/>
        <v>485234</v>
      </c>
      <c r="P449" s="1272"/>
    </row>
    <row r="450" spans="1:16" ht="15.5">
      <c r="A450" s="1298"/>
      <c r="B450" s="1244">
        <v>46194</v>
      </c>
      <c r="C450" s="1248"/>
      <c r="D450" s="1248"/>
      <c r="E450" s="1248"/>
      <c r="F450" s="1618"/>
      <c r="G450" s="1618"/>
      <c r="H450" s="1618"/>
      <c r="I450" s="1619">
        <f t="shared" si="4"/>
        <v>0</v>
      </c>
      <c r="J450" s="1249">
        <f t="shared" si="5"/>
        <v>20873</v>
      </c>
      <c r="K450" s="1249">
        <f>UFJ!I450</f>
        <v>0</v>
      </c>
      <c r="L450" s="1249">
        <f>三井住友!I450</f>
        <v>251050</v>
      </c>
      <c r="M450" s="1249">
        <f>paypay!H450</f>
        <v>559</v>
      </c>
      <c r="N450" s="1249">
        <f>みずほ!J450</f>
        <v>212752</v>
      </c>
      <c r="O450" s="1620">
        <f t="shared" si="3"/>
        <v>485234</v>
      </c>
      <c r="P450" s="1272"/>
    </row>
    <row r="451" spans="1:16" ht="15.5">
      <c r="A451" s="1298"/>
      <c r="B451" s="1244">
        <v>46195</v>
      </c>
      <c r="C451" s="1248"/>
      <c r="D451" s="1248"/>
      <c r="E451" s="1248"/>
      <c r="F451" s="1618"/>
      <c r="G451" s="1618"/>
      <c r="H451" s="1618"/>
      <c r="I451" s="1619">
        <f t="shared" si="4"/>
        <v>0</v>
      </c>
      <c r="J451" s="1249">
        <f t="shared" si="5"/>
        <v>20873</v>
      </c>
      <c r="K451" s="1249">
        <f>UFJ!I451</f>
        <v>0</v>
      </c>
      <c r="L451" s="1249">
        <f>三井住友!I451</f>
        <v>251050</v>
      </c>
      <c r="M451" s="1249">
        <f>paypay!H451</f>
        <v>559</v>
      </c>
      <c r="N451" s="1249">
        <f>みずほ!J451</f>
        <v>212752</v>
      </c>
      <c r="O451" s="1620">
        <f t="shared" si="3"/>
        <v>485234</v>
      </c>
      <c r="P451" s="1272"/>
    </row>
    <row r="452" spans="1:16" ht="15.5">
      <c r="A452" s="1298"/>
      <c r="B452" s="1244">
        <v>46196</v>
      </c>
      <c r="C452" s="1248"/>
      <c r="D452" s="1248"/>
      <c r="E452" s="1248"/>
      <c r="F452" s="1618"/>
      <c r="G452" s="1618"/>
      <c r="H452" s="1618"/>
      <c r="I452" s="1619">
        <f t="shared" si="4"/>
        <v>0</v>
      </c>
      <c r="J452" s="1249">
        <f t="shared" si="5"/>
        <v>20873</v>
      </c>
      <c r="K452" s="1249">
        <f>UFJ!I452</f>
        <v>0</v>
      </c>
      <c r="L452" s="1249">
        <f>三井住友!I452</f>
        <v>251050</v>
      </c>
      <c r="M452" s="1249">
        <f>paypay!H452</f>
        <v>559</v>
      </c>
      <c r="N452" s="1249">
        <f>みずほ!J452</f>
        <v>212752</v>
      </c>
      <c r="O452" s="1620">
        <f t="shared" si="3"/>
        <v>485234</v>
      </c>
      <c r="P452" s="1272"/>
    </row>
    <row r="453" spans="1:16" ht="15.5">
      <c r="A453" s="1298"/>
      <c r="B453" s="1244">
        <v>46197</v>
      </c>
      <c r="C453" s="1248"/>
      <c r="D453" s="1248"/>
      <c r="E453" s="1248"/>
      <c r="F453" s="1618"/>
      <c r="G453" s="1618"/>
      <c r="H453" s="1618"/>
      <c r="I453" s="1619">
        <f t="shared" si="4"/>
        <v>0</v>
      </c>
      <c r="J453" s="1249">
        <f t="shared" si="5"/>
        <v>20873</v>
      </c>
      <c r="K453" s="1249">
        <f>UFJ!I453</f>
        <v>0</v>
      </c>
      <c r="L453" s="1249">
        <f>三井住友!I453</f>
        <v>251050</v>
      </c>
      <c r="M453" s="1249">
        <f>paypay!H453</f>
        <v>359</v>
      </c>
      <c r="N453" s="1249">
        <f>みずほ!J453</f>
        <v>212752</v>
      </c>
      <c r="O453" s="1620">
        <f t="shared" si="3"/>
        <v>485034</v>
      </c>
      <c r="P453" s="1272"/>
    </row>
    <row r="454" spans="1:16" ht="15.5">
      <c r="A454" s="1298"/>
      <c r="B454" s="1244">
        <v>46198</v>
      </c>
      <c r="C454" s="1248"/>
      <c r="D454" s="1647"/>
      <c r="E454" s="1248"/>
      <c r="F454" s="1618"/>
      <c r="G454" s="1618"/>
      <c r="H454" s="1618"/>
      <c r="I454" s="1619">
        <f t="shared" si="4"/>
        <v>0</v>
      </c>
      <c r="J454" s="1249">
        <f t="shared" si="5"/>
        <v>20873</v>
      </c>
      <c r="K454" s="1249">
        <f>UFJ!I454</f>
        <v>0</v>
      </c>
      <c r="L454" s="1249">
        <f>三井住友!I454</f>
        <v>251050</v>
      </c>
      <c r="M454" s="1249">
        <f>paypay!H454</f>
        <v>6359</v>
      </c>
      <c r="N454" s="1249">
        <f>みずほ!J454</f>
        <v>212752</v>
      </c>
      <c r="O454" s="1620">
        <f t="shared" si="3"/>
        <v>491034</v>
      </c>
      <c r="P454" s="1272"/>
    </row>
    <row r="455" spans="1:16" ht="15.5">
      <c r="A455" s="1298"/>
      <c r="B455" s="1244">
        <v>46199</v>
      </c>
      <c r="C455" s="1248"/>
      <c r="D455" s="1647"/>
      <c r="E455" s="1248"/>
      <c r="F455" s="1618"/>
      <c r="G455" s="1618"/>
      <c r="H455" s="1618"/>
      <c r="I455" s="1619">
        <f t="shared" si="4"/>
        <v>0</v>
      </c>
      <c r="J455" s="1249">
        <f t="shared" si="5"/>
        <v>20873</v>
      </c>
      <c r="K455" s="1249">
        <f>UFJ!I455</f>
        <v>0</v>
      </c>
      <c r="L455" s="1249">
        <f>三井住友!I455</f>
        <v>251050</v>
      </c>
      <c r="M455" s="1249">
        <f>paypay!H455</f>
        <v>6359</v>
      </c>
      <c r="N455" s="1249">
        <f>みずほ!J455</f>
        <v>202752</v>
      </c>
      <c r="O455" s="1620">
        <f t="shared" si="3"/>
        <v>481034</v>
      </c>
      <c r="P455" s="1272"/>
    </row>
    <row r="456" spans="1:16" ht="15.5">
      <c r="A456" s="1298"/>
      <c r="B456" s="1244">
        <v>46200</v>
      </c>
      <c r="C456" s="1248"/>
      <c r="D456" s="1647"/>
      <c r="E456" s="1248"/>
      <c r="F456" s="1618"/>
      <c r="G456" s="1618"/>
      <c r="H456" s="1618"/>
      <c r="I456" s="1619">
        <f t="shared" si="4"/>
        <v>0</v>
      </c>
      <c r="J456" s="1249">
        <f t="shared" si="5"/>
        <v>20873</v>
      </c>
      <c r="K456" s="1249">
        <f>UFJ!I456</f>
        <v>0</v>
      </c>
      <c r="L456" s="1249">
        <f>三井住友!I456</f>
        <v>247550</v>
      </c>
      <c r="M456" s="1249">
        <f>paypay!H456</f>
        <v>1859</v>
      </c>
      <c r="N456" s="1249">
        <f>みずほ!J456</f>
        <v>202752</v>
      </c>
      <c r="O456" s="1620">
        <f t="shared" si="3"/>
        <v>473034</v>
      </c>
      <c r="P456" s="1272"/>
    </row>
    <row r="457" spans="1:16" ht="15.5">
      <c r="A457" s="1298"/>
      <c r="B457" s="1244">
        <v>46201</v>
      </c>
      <c r="C457" s="1248"/>
      <c r="D457" s="1248"/>
      <c r="E457" s="1248"/>
      <c r="F457" s="1618"/>
      <c r="G457" s="1618"/>
      <c r="H457" s="1618"/>
      <c r="I457" s="1619">
        <f t="shared" si="4"/>
        <v>0</v>
      </c>
      <c r="J457" s="1249">
        <f t="shared" si="5"/>
        <v>20873</v>
      </c>
      <c r="K457" s="1249">
        <f>UFJ!I457</f>
        <v>0</v>
      </c>
      <c r="L457" s="1249">
        <f>三井住友!I457</f>
        <v>247550</v>
      </c>
      <c r="M457" s="1249">
        <f>paypay!H457</f>
        <v>1859</v>
      </c>
      <c r="N457" s="1249">
        <f>みずほ!J457</f>
        <v>202752</v>
      </c>
      <c r="O457" s="1620">
        <f t="shared" si="3"/>
        <v>473034</v>
      </c>
      <c r="P457" s="1272"/>
    </row>
    <row r="458" spans="1:16" ht="15.5">
      <c r="A458" s="1298"/>
      <c r="B458" s="1244">
        <v>46202</v>
      </c>
      <c r="C458" s="1248"/>
      <c r="D458" s="1248"/>
      <c r="E458" s="1248"/>
      <c r="F458" s="1618"/>
      <c r="G458" s="1618"/>
      <c r="H458" s="1618"/>
      <c r="I458" s="1619">
        <f t="shared" si="4"/>
        <v>0</v>
      </c>
      <c r="J458" s="1249">
        <f t="shared" si="5"/>
        <v>20873</v>
      </c>
      <c r="K458" s="1249">
        <f>UFJ!I458</f>
        <v>0</v>
      </c>
      <c r="L458" s="1249">
        <f>三井住友!I458</f>
        <v>7550</v>
      </c>
      <c r="M458" s="1249">
        <f>paypay!H458</f>
        <v>9</v>
      </c>
      <c r="N458" s="1249">
        <f>みずほ!J458</f>
        <v>72765</v>
      </c>
      <c r="O458" s="1620">
        <f t="shared" si="3"/>
        <v>101197</v>
      </c>
      <c r="P458" s="1272"/>
    </row>
    <row r="459" spans="1:16" ht="15.5">
      <c r="A459" s="1298"/>
      <c r="B459" s="1259">
        <v>46203</v>
      </c>
      <c r="C459" s="1263"/>
      <c r="D459" s="1263"/>
      <c r="E459" s="1263"/>
      <c r="F459" s="1622"/>
      <c r="G459" s="1622"/>
      <c r="H459" s="1622"/>
      <c r="I459" s="1623">
        <f t="shared" si="4"/>
        <v>0</v>
      </c>
      <c r="J459" s="1264">
        <f t="shared" si="5"/>
        <v>20873</v>
      </c>
      <c r="K459" s="1264">
        <f>UFJ!I459</f>
        <v>0</v>
      </c>
      <c r="L459" s="1249">
        <f>三井住友!I459</f>
        <v>57550</v>
      </c>
      <c r="M459" s="1264">
        <f>paypay!H459</f>
        <v>9</v>
      </c>
      <c r="N459" s="1249">
        <f>みずほ!J459</f>
        <v>72765</v>
      </c>
      <c r="O459" s="1620">
        <f t="shared" si="3"/>
        <v>151197</v>
      </c>
      <c r="P459" s="1272"/>
    </row>
    <row r="460" spans="1:16" ht="15.5">
      <c r="A460" s="1298"/>
      <c r="B460" s="1244">
        <v>46204</v>
      </c>
      <c r="C460" s="1248"/>
      <c r="D460" s="1248"/>
      <c r="E460" s="1248"/>
      <c r="F460" s="1618"/>
      <c r="G460" s="1618"/>
      <c r="H460" s="1618"/>
      <c r="I460" s="1619">
        <f t="shared" si="4"/>
        <v>0</v>
      </c>
      <c r="J460" s="1249">
        <f t="shared" si="5"/>
        <v>20873</v>
      </c>
      <c r="K460" s="1249">
        <f>UFJ!I460</f>
        <v>0</v>
      </c>
      <c r="L460" s="1625">
        <f>三井住友!I460</f>
        <v>57550</v>
      </c>
      <c r="M460" s="1249">
        <f>paypay!H460</f>
        <v>9</v>
      </c>
      <c r="N460" s="1625">
        <f>みずほ!J460</f>
        <v>72765</v>
      </c>
      <c r="O460" s="1627">
        <f t="shared" si="3"/>
        <v>151197</v>
      </c>
      <c r="P460" s="1272"/>
    </row>
    <row r="461" spans="1:16" ht="15.5">
      <c r="A461" s="1298"/>
      <c r="B461" s="1244">
        <v>46205</v>
      </c>
      <c r="C461" s="1248"/>
      <c r="D461" s="1248"/>
      <c r="E461" s="1248"/>
      <c r="F461" s="1618"/>
      <c r="G461" s="1618"/>
      <c r="H461" s="1618"/>
      <c r="I461" s="1619">
        <f t="shared" si="4"/>
        <v>0</v>
      </c>
      <c r="J461" s="1249">
        <f t="shared" si="5"/>
        <v>20873</v>
      </c>
      <c r="K461" s="1249">
        <f>UFJ!I461</f>
        <v>0</v>
      </c>
      <c r="L461" s="1249">
        <f>三井住友!I461</f>
        <v>57550</v>
      </c>
      <c r="M461" s="1249">
        <f>paypay!H461</f>
        <v>9</v>
      </c>
      <c r="N461" s="1249">
        <f>みずほ!J461</f>
        <v>72765</v>
      </c>
      <c r="O461" s="1620">
        <f t="shared" si="3"/>
        <v>151197</v>
      </c>
      <c r="P461" s="1272"/>
    </row>
    <row r="462" spans="1:16" ht="15.5">
      <c r="A462" s="1298"/>
      <c r="B462" s="1244">
        <v>46206</v>
      </c>
      <c r="C462" s="1248"/>
      <c r="D462" s="1248"/>
      <c r="E462" s="1248"/>
      <c r="F462" s="1618"/>
      <c r="G462" s="1618"/>
      <c r="H462" s="1618"/>
      <c r="I462" s="1619">
        <f t="shared" si="4"/>
        <v>0</v>
      </c>
      <c r="J462" s="1249">
        <f t="shared" si="5"/>
        <v>20873</v>
      </c>
      <c r="K462" s="1249">
        <f>UFJ!I462</f>
        <v>0</v>
      </c>
      <c r="L462" s="1249">
        <f>三井住友!I462</f>
        <v>57550</v>
      </c>
      <c r="M462" s="1249">
        <f>paypay!H462</f>
        <v>9</v>
      </c>
      <c r="N462" s="1249">
        <f>みずほ!J462</f>
        <v>72765</v>
      </c>
      <c r="O462" s="1620">
        <f t="shared" si="3"/>
        <v>151197</v>
      </c>
      <c r="P462" s="1272"/>
    </row>
    <row r="463" spans="1:16" ht="15.5">
      <c r="A463" s="1298"/>
      <c r="B463" s="1244">
        <v>46207</v>
      </c>
      <c r="C463" s="1248"/>
      <c r="D463" s="1248"/>
      <c r="E463" s="1248"/>
      <c r="F463" s="1618"/>
      <c r="G463" s="1618"/>
      <c r="H463" s="1618"/>
      <c r="I463" s="1619">
        <f t="shared" si="4"/>
        <v>0</v>
      </c>
      <c r="J463" s="1249">
        <f t="shared" si="5"/>
        <v>20873</v>
      </c>
      <c r="K463" s="1249">
        <f>UFJ!I463</f>
        <v>0</v>
      </c>
      <c r="L463" s="1249">
        <f>三井住友!I463</f>
        <v>57550</v>
      </c>
      <c r="M463" s="1249">
        <f>paypay!H463</f>
        <v>9</v>
      </c>
      <c r="N463" s="1249">
        <f>みずほ!J463</f>
        <v>72765</v>
      </c>
      <c r="O463" s="1620">
        <f t="shared" si="3"/>
        <v>151197</v>
      </c>
      <c r="P463" s="1272"/>
    </row>
    <row r="464" spans="1:16" ht="15.5">
      <c r="A464" s="1298"/>
      <c r="B464" s="1244">
        <v>46208</v>
      </c>
      <c r="C464" s="1248"/>
      <c r="D464" s="1248"/>
      <c r="E464" s="1248"/>
      <c r="F464" s="1618"/>
      <c r="G464" s="1618"/>
      <c r="H464" s="1618"/>
      <c r="I464" s="1619">
        <f t="shared" si="4"/>
        <v>0</v>
      </c>
      <c r="J464" s="1249">
        <f t="shared" si="5"/>
        <v>20873</v>
      </c>
      <c r="K464" s="1249">
        <f>UFJ!I464</f>
        <v>0</v>
      </c>
      <c r="L464" s="1249">
        <f>三井住友!I464</f>
        <v>57550</v>
      </c>
      <c r="M464" s="1249">
        <f>paypay!H464</f>
        <v>9</v>
      </c>
      <c r="N464" s="1249">
        <f>みずほ!J464</f>
        <v>72765</v>
      </c>
      <c r="O464" s="1620">
        <f t="shared" si="3"/>
        <v>151197</v>
      </c>
      <c r="P464" s="1272"/>
    </row>
    <row r="465" spans="1:16" ht="15.5">
      <c r="A465" s="1298"/>
      <c r="B465" s="1244">
        <v>46209</v>
      </c>
      <c r="C465" s="1248"/>
      <c r="D465" s="1248"/>
      <c r="E465" s="1248"/>
      <c r="F465" s="1618"/>
      <c r="G465" s="1618"/>
      <c r="H465" s="1618"/>
      <c r="I465" s="1619">
        <f t="shared" si="4"/>
        <v>0</v>
      </c>
      <c r="J465" s="1249">
        <f t="shared" si="5"/>
        <v>20873</v>
      </c>
      <c r="K465" s="1249">
        <f>UFJ!I465</f>
        <v>0</v>
      </c>
      <c r="L465" s="1249">
        <f>三井住友!I465</f>
        <v>57550</v>
      </c>
      <c r="M465" s="1249">
        <f>paypay!H465</f>
        <v>9</v>
      </c>
      <c r="N465" s="1249">
        <f>みずほ!J465</f>
        <v>72765</v>
      </c>
      <c r="O465" s="1620">
        <f t="shared" si="3"/>
        <v>151197</v>
      </c>
      <c r="P465" s="1272"/>
    </row>
    <row r="466" spans="1:16" ht="15.5">
      <c r="A466" s="1298"/>
      <c r="B466" s="1244">
        <v>46210</v>
      </c>
      <c r="C466" s="1248"/>
      <c r="D466" s="1248"/>
      <c r="E466" s="1248"/>
      <c r="F466" s="1618"/>
      <c r="G466" s="1618"/>
      <c r="H466" s="1618"/>
      <c r="I466" s="1619">
        <f t="shared" si="4"/>
        <v>0</v>
      </c>
      <c r="J466" s="1249">
        <f t="shared" si="5"/>
        <v>20873</v>
      </c>
      <c r="K466" s="1249">
        <f>UFJ!I466</f>
        <v>0</v>
      </c>
      <c r="L466" s="1249">
        <f>三井住友!I466</f>
        <v>57550</v>
      </c>
      <c r="M466" s="1249">
        <f>paypay!H466</f>
        <v>9</v>
      </c>
      <c r="N466" s="1249">
        <f>みずほ!J466</f>
        <v>72765</v>
      </c>
      <c r="O466" s="1620">
        <f t="shared" si="3"/>
        <v>151197</v>
      </c>
      <c r="P466" s="1272"/>
    </row>
    <row r="467" spans="1:16" ht="15.5">
      <c r="A467" s="1298"/>
      <c r="B467" s="1244">
        <v>46211</v>
      </c>
      <c r="C467" s="1248"/>
      <c r="D467" s="1248"/>
      <c r="E467" s="1248"/>
      <c r="F467" s="1618"/>
      <c r="G467" s="1618"/>
      <c r="H467" s="1618"/>
      <c r="I467" s="1619">
        <f t="shared" si="4"/>
        <v>0</v>
      </c>
      <c r="J467" s="1249">
        <f t="shared" si="5"/>
        <v>20873</v>
      </c>
      <c r="K467" s="1249">
        <f>UFJ!I467</f>
        <v>0</v>
      </c>
      <c r="L467" s="1249">
        <f>三井住友!I467</f>
        <v>57550</v>
      </c>
      <c r="M467" s="1249">
        <f>paypay!H467</f>
        <v>9</v>
      </c>
      <c r="N467" s="1249">
        <f>みずほ!J467</f>
        <v>72765</v>
      </c>
      <c r="O467" s="1620">
        <f t="shared" si="3"/>
        <v>151197</v>
      </c>
      <c r="P467" s="1272"/>
    </row>
    <row r="468" spans="1:16" ht="15.5">
      <c r="A468" s="1298"/>
      <c r="B468" s="1244">
        <v>46212</v>
      </c>
      <c r="C468" s="1248"/>
      <c r="D468" s="1248"/>
      <c r="E468" s="1248"/>
      <c r="F468" s="1618"/>
      <c r="G468" s="1618"/>
      <c r="H468" s="1618"/>
      <c r="I468" s="1619">
        <f t="shared" si="4"/>
        <v>0</v>
      </c>
      <c r="J468" s="1249">
        <f t="shared" si="5"/>
        <v>20873</v>
      </c>
      <c r="K468" s="1249">
        <f>UFJ!I468</f>
        <v>0</v>
      </c>
      <c r="L468" s="1249">
        <f>三井住友!I468</f>
        <v>57550</v>
      </c>
      <c r="M468" s="1249">
        <f>paypay!H468</f>
        <v>9</v>
      </c>
      <c r="N468" s="1249">
        <f>みずほ!J468</f>
        <v>72765</v>
      </c>
      <c r="O468" s="1620">
        <f t="shared" si="3"/>
        <v>151197</v>
      </c>
      <c r="P468" s="1272"/>
    </row>
    <row r="469" spans="1:16" ht="15.5">
      <c r="A469" s="1298"/>
      <c r="B469" s="1244">
        <v>46213</v>
      </c>
      <c r="C469" s="1248"/>
      <c r="D469" s="1248"/>
      <c r="E469" s="1248"/>
      <c r="F469" s="1618"/>
      <c r="G469" s="1618"/>
      <c r="H469" s="1618"/>
      <c r="I469" s="1619">
        <f t="shared" si="4"/>
        <v>0</v>
      </c>
      <c r="J469" s="1249">
        <f t="shared" si="5"/>
        <v>20873</v>
      </c>
      <c r="K469" s="1249">
        <f>UFJ!I469</f>
        <v>0</v>
      </c>
      <c r="L469" s="1249">
        <f>三井住友!I469</f>
        <v>57550</v>
      </c>
      <c r="M469" s="1249">
        <f>paypay!H469</f>
        <v>9</v>
      </c>
      <c r="N469" s="1249">
        <f>みずほ!J469</f>
        <v>72765</v>
      </c>
      <c r="O469" s="1620">
        <f t="shared" si="3"/>
        <v>151197</v>
      </c>
      <c r="P469" s="1272"/>
    </row>
    <row r="470" spans="1:16" ht="15.5">
      <c r="A470" s="1298"/>
      <c r="B470" s="1244">
        <v>46214</v>
      </c>
      <c r="C470" s="1248"/>
      <c r="D470" s="1248"/>
      <c r="E470" s="1248"/>
      <c r="F470" s="1618"/>
      <c r="G470" s="1618"/>
      <c r="H470" s="1618"/>
      <c r="I470" s="1619">
        <f t="shared" si="4"/>
        <v>0</v>
      </c>
      <c r="J470" s="1249">
        <f t="shared" si="5"/>
        <v>20873</v>
      </c>
      <c r="K470" s="1249">
        <f>UFJ!I470</f>
        <v>0</v>
      </c>
      <c r="L470" s="1249">
        <f>三井住友!I470</f>
        <v>57550</v>
      </c>
      <c r="M470" s="1249">
        <f>paypay!H470</f>
        <v>9</v>
      </c>
      <c r="N470" s="1249">
        <f>みずほ!J470</f>
        <v>72765</v>
      </c>
      <c r="O470" s="1620">
        <f t="shared" si="3"/>
        <v>151197</v>
      </c>
      <c r="P470" s="1272"/>
    </row>
    <row r="471" spans="1:16" ht="15.5">
      <c r="A471" s="1298"/>
      <c r="B471" s="1244">
        <v>46215</v>
      </c>
      <c r="C471" s="1248"/>
      <c r="D471" s="1248"/>
      <c r="E471" s="1248"/>
      <c r="F471" s="1618"/>
      <c r="G471" s="1618"/>
      <c r="H471" s="1618"/>
      <c r="I471" s="1619">
        <f t="shared" si="4"/>
        <v>0</v>
      </c>
      <c r="J471" s="1249">
        <f t="shared" si="5"/>
        <v>20873</v>
      </c>
      <c r="K471" s="1249">
        <f>UFJ!I471</f>
        <v>0</v>
      </c>
      <c r="L471" s="1249">
        <f>三井住友!I471</f>
        <v>69550</v>
      </c>
      <c r="M471" s="1249">
        <f>paypay!H471</f>
        <v>9</v>
      </c>
      <c r="N471" s="1249">
        <f>みずほ!J471</f>
        <v>72765</v>
      </c>
      <c r="O471" s="1620">
        <f t="shared" si="3"/>
        <v>163197</v>
      </c>
      <c r="P471" s="1272"/>
    </row>
    <row r="472" spans="1:16" ht="15.5">
      <c r="A472" s="1298"/>
      <c r="B472" s="1244">
        <v>46216</v>
      </c>
      <c r="C472" s="1248"/>
      <c r="D472" s="1248"/>
      <c r="E472" s="1248"/>
      <c r="F472" s="1618"/>
      <c r="G472" s="1618"/>
      <c r="H472" s="1618"/>
      <c r="I472" s="1619">
        <f t="shared" si="4"/>
        <v>0</v>
      </c>
      <c r="J472" s="1249">
        <f t="shared" si="5"/>
        <v>20873</v>
      </c>
      <c r="K472" s="1249">
        <f>UFJ!I472</f>
        <v>0</v>
      </c>
      <c r="L472" s="1249">
        <f>三井住友!I472</f>
        <v>69550</v>
      </c>
      <c r="M472" s="1249">
        <f>paypay!H472</f>
        <v>9</v>
      </c>
      <c r="N472" s="1249">
        <f>みずほ!J472</f>
        <v>72765</v>
      </c>
      <c r="O472" s="1620">
        <f t="shared" si="3"/>
        <v>163197</v>
      </c>
      <c r="P472" s="1272"/>
    </row>
    <row r="473" spans="1:16" ht="15.5">
      <c r="A473" s="1298"/>
      <c r="B473" s="1244">
        <v>46217</v>
      </c>
      <c r="C473" s="1248"/>
      <c r="D473" s="1248"/>
      <c r="E473" s="1248"/>
      <c r="F473" s="1618"/>
      <c r="G473" s="1618"/>
      <c r="H473" s="1618"/>
      <c r="I473" s="1619">
        <f t="shared" si="4"/>
        <v>0</v>
      </c>
      <c r="J473" s="1249">
        <f t="shared" si="5"/>
        <v>20873</v>
      </c>
      <c r="K473" s="1249">
        <f>UFJ!I473</f>
        <v>0</v>
      </c>
      <c r="L473" s="1249">
        <f>三井住友!I473</f>
        <v>69550</v>
      </c>
      <c r="M473" s="1249">
        <f>paypay!H473</f>
        <v>9</v>
      </c>
      <c r="N473" s="1249">
        <f>みずほ!J473</f>
        <v>72765</v>
      </c>
      <c r="O473" s="1620">
        <f t="shared" si="3"/>
        <v>163197</v>
      </c>
      <c r="P473" s="1272"/>
    </row>
    <row r="474" spans="1:16" ht="15.5">
      <c r="A474" s="1298"/>
      <c r="B474" s="1244">
        <v>46218</v>
      </c>
      <c r="C474" s="1248"/>
      <c r="D474" s="1248"/>
      <c r="E474" s="1248"/>
      <c r="F474" s="1618"/>
      <c r="G474" s="1618"/>
      <c r="H474" s="1618"/>
      <c r="I474" s="1619">
        <f t="shared" si="4"/>
        <v>0</v>
      </c>
      <c r="J474" s="1249">
        <f t="shared" si="5"/>
        <v>20873</v>
      </c>
      <c r="K474" s="1249">
        <f>UFJ!I474</f>
        <v>0</v>
      </c>
      <c r="L474" s="1249">
        <f>三井住友!I474</f>
        <v>269550</v>
      </c>
      <c r="M474" s="1249">
        <f>paypay!H474</f>
        <v>9</v>
      </c>
      <c r="N474" s="1249">
        <f>みずほ!J474</f>
        <v>392655</v>
      </c>
      <c r="O474" s="1620">
        <f t="shared" si="3"/>
        <v>683087</v>
      </c>
      <c r="P474" s="1272"/>
    </row>
    <row r="475" spans="1:16" ht="15.5">
      <c r="A475" s="1298"/>
      <c r="B475" s="1244">
        <v>46219</v>
      </c>
      <c r="C475" s="1248"/>
      <c r="D475" s="1248"/>
      <c r="E475" s="1248"/>
      <c r="F475" s="1618"/>
      <c r="G475" s="1618"/>
      <c r="H475" s="1618"/>
      <c r="I475" s="1619">
        <f t="shared" si="4"/>
        <v>0</v>
      </c>
      <c r="J475" s="1249">
        <f t="shared" si="5"/>
        <v>20873</v>
      </c>
      <c r="K475" s="1249">
        <f>UFJ!I475</f>
        <v>0</v>
      </c>
      <c r="L475" s="1249">
        <f>三井住友!I475</f>
        <v>269550</v>
      </c>
      <c r="M475" s="1249">
        <f>paypay!H475</f>
        <v>9</v>
      </c>
      <c r="N475" s="1249">
        <f>みずほ!J475</f>
        <v>392655</v>
      </c>
      <c r="O475" s="1620">
        <f t="shared" si="3"/>
        <v>683087</v>
      </c>
      <c r="P475" s="1272"/>
    </row>
    <row r="476" spans="1:16" ht="15.5">
      <c r="A476" s="1298"/>
      <c r="B476" s="1244">
        <v>46220</v>
      </c>
      <c r="C476" s="1248"/>
      <c r="D476" s="1248"/>
      <c r="E476" s="1248"/>
      <c r="F476" s="1618"/>
      <c r="G476" s="1618"/>
      <c r="H476" s="1618"/>
      <c r="I476" s="1619">
        <f t="shared" si="4"/>
        <v>0</v>
      </c>
      <c r="J476" s="1249">
        <f t="shared" si="5"/>
        <v>20873</v>
      </c>
      <c r="K476" s="1249">
        <f>UFJ!I476</f>
        <v>0</v>
      </c>
      <c r="L476" s="1249">
        <f>三井住友!I476</f>
        <v>269550</v>
      </c>
      <c r="M476" s="1249">
        <f>paypay!H476</f>
        <v>9</v>
      </c>
      <c r="N476" s="1249">
        <f>みずほ!J476</f>
        <v>392655</v>
      </c>
      <c r="O476" s="1620">
        <f t="shared" si="3"/>
        <v>683087</v>
      </c>
      <c r="P476" s="1272"/>
    </row>
    <row r="477" spans="1:16" ht="15.5">
      <c r="A477" s="1298"/>
      <c r="B477" s="1244">
        <v>46221</v>
      </c>
      <c r="C477" s="1248"/>
      <c r="D477" s="1248"/>
      <c r="E477" s="1248"/>
      <c r="F477" s="1618"/>
      <c r="G477" s="1618"/>
      <c r="H477" s="1618"/>
      <c r="I477" s="1619">
        <f t="shared" si="4"/>
        <v>0</v>
      </c>
      <c r="J477" s="1249">
        <f t="shared" si="5"/>
        <v>20873</v>
      </c>
      <c r="K477" s="1249">
        <f>UFJ!I477</f>
        <v>0</v>
      </c>
      <c r="L477" s="1249">
        <f>三井住友!I477</f>
        <v>269550</v>
      </c>
      <c r="M477" s="1249">
        <f>paypay!H477</f>
        <v>9</v>
      </c>
      <c r="N477" s="1249">
        <f>みずほ!J477</f>
        <v>392655</v>
      </c>
      <c r="O477" s="1620">
        <f t="shared" si="3"/>
        <v>683087</v>
      </c>
      <c r="P477" s="1272"/>
    </row>
    <row r="478" spans="1:16" ht="15.5">
      <c r="A478" s="1298"/>
      <c r="B478" s="1244">
        <v>46222</v>
      </c>
      <c r="C478" s="1248"/>
      <c r="D478" s="1248"/>
      <c r="E478" s="1248"/>
      <c r="F478" s="1618"/>
      <c r="G478" s="1618"/>
      <c r="H478" s="1618"/>
      <c r="I478" s="1619">
        <f t="shared" si="4"/>
        <v>0</v>
      </c>
      <c r="J478" s="1249">
        <f t="shared" si="5"/>
        <v>20873</v>
      </c>
      <c r="K478" s="1249">
        <f>UFJ!I478</f>
        <v>0</v>
      </c>
      <c r="L478" s="1249">
        <f>三井住友!I478</f>
        <v>269550</v>
      </c>
      <c r="M478" s="1249">
        <f>paypay!H478</f>
        <v>9</v>
      </c>
      <c r="N478" s="1249">
        <f>みずほ!J478</f>
        <v>392655</v>
      </c>
      <c r="O478" s="1620">
        <f t="shared" si="3"/>
        <v>683087</v>
      </c>
      <c r="P478" s="1272"/>
    </row>
    <row r="479" spans="1:16" ht="15.5">
      <c r="A479" s="1298"/>
      <c r="B479" s="1244">
        <v>46223</v>
      </c>
      <c r="C479" s="1248"/>
      <c r="D479" s="1248"/>
      <c r="E479" s="1248"/>
      <c r="F479" s="1618"/>
      <c r="G479" s="1618"/>
      <c r="H479" s="1618"/>
      <c r="I479" s="1619">
        <f t="shared" si="4"/>
        <v>0</v>
      </c>
      <c r="J479" s="1249">
        <f t="shared" si="5"/>
        <v>20873</v>
      </c>
      <c r="K479" s="1249">
        <f>UFJ!I479</f>
        <v>0</v>
      </c>
      <c r="L479" s="1249">
        <f>三井住友!I479</f>
        <v>269550</v>
      </c>
      <c r="M479" s="1249">
        <f>paypay!H479</f>
        <v>9</v>
      </c>
      <c r="N479" s="1249">
        <f>みずほ!J479</f>
        <v>392655</v>
      </c>
      <c r="O479" s="1620">
        <f t="shared" si="3"/>
        <v>683087</v>
      </c>
      <c r="P479" s="1272"/>
    </row>
    <row r="480" spans="1:16" ht="15.5">
      <c r="A480" s="1298"/>
      <c r="B480" s="1244">
        <v>46224</v>
      </c>
      <c r="C480" s="1248"/>
      <c r="D480" s="1248"/>
      <c r="E480" s="1248"/>
      <c r="F480" s="1618"/>
      <c r="G480" s="1618"/>
      <c r="H480" s="1618"/>
      <c r="I480" s="1619">
        <f t="shared" si="4"/>
        <v>0</v>
      </c>
      <c r="J480" s="1249">
        <f t="shared" si="5"/>
        <v>20873</v>
      </c>
      <c r="K480" s="1249">
        <f>UFJ!I480</f>
        <v>0</v>
      </c>
      <c r="L480" s="1249">
        <f>三井住友!I480</f>
        <v>269550</v>
      </c>
      <c r="M480" s="1249">
        <f>paypay!H480</f>
        <v>9</v>
      </c>
      <c r="N480" s="1249">
        <f>みずほ!J480</f>
        <v>392655</v>
      </c>
      <c r="O480" s="1620">
        <f t="shared" si="3"/>
        <v>683087</v>
      </c>
      <c r="P480" s="1272"/>
    </row>
    <row r="481" spans="1:16" ht="15.5">
      <c r="A481" s="1298"/>
      <c r="B481" s="1244">
        <v>46225</v>
      </c>
      <c r="C481" s="1248"/>
      <c r="D481" s="1248"/>
      <c r="E481" s="1248"/>
      <c r="F481" s="1618"/>
      <c r="G481" s="1618"/>
      <c r="H481" s="1618"/>
      <c r="I481" s="1619">
        <f t="shared" si="4"/>
        <v>0</v>
      </c>
      <c r="J481" s="1249">
        <f t="shared" si="5"/>
        <v>20873</v>
      </c>
      <c r="K481" s="1249">
        <f>UFJ!I481</f>
        <v>0</v>
      </c>
      <c r="L481" s="1249">
        <f>三井住友!I481</f>
        <v>269550</v>
      </c>
      <c r="M481" s="1249">
        <f>paypay!H481</f>
        <v>9</v>
      </c>
      <c r="N481" s="1249">
        <f>みずほ!J481</f>
        <v>392655</v>
      </c>
      <c r="O481" s="1620">
        <f t="shared" si="3"/>
        <v>683087</v>
      </c>
      <c r="P481" s="1272"/>
    </row>
    <row r="482" spans="1:16" ht="15.5">
      <c r="A482" s="1298"/>
      <c r="B482" s="1244">
        <v>46226</v>
      </c>
      <c r="C482" s="1248"/>
      <c r="D482" s="1248"/>
      <c r="E482" s="1248"/>
      <c r="F482" s="1618"/>
      <c r="G482" s="1618"/>
      <c r="H482" s="1618"/>
      <c r="I482" s="1619">
        <f t="shared" si="4"/>
        <v>0</v>
      </c>
      <c r="J482" s="1249">
        <f t="shared" si="5"/>
        <v>20873</v>
      </c>
      <c r="K482" s="1249">
        <f>UFJ!I482</f>
        <v>0</v>
      </c>
      <c r="L482" s="1249">
        <f>三井住友!I482</f>
        <v>269550</v>
      </c>
      <c r="M482" s="1249">
        <f>paypay!H482</f>
        <v>9</v>
      </c>
      <c r="N482" s="1249">
        <f>みずほ!J482</f>
        <v>392655</v>
      </c>
      <c r="O482" s="1620">
        <f t="shared" si="3"/>
        <v>683087</v>
      </c>
      <c r="P482" s="1272"/>
    </row>
    <row r="483" spans="1:16" ht="15.5">
      <c r="A483" s="1298"/>
      <c r="B483" s="1244">
        <v>46227</v>
      </c>
      <c r="C483" s="1248"/>
      <c r="D483" s="1248"/>
      <c r="E483" s="1248"/>
      <c r="F483" s="1618"/>
      <c r="G483" s="1618"/>
      <c r="H483" s="1618"/>
      <c r="I483" s="1619">
        <f t="shared" si="4"/>
        <v>0</v>
      </c>
      <c r="J483" s="1249">
        <f t="shared" si="5"/>
        <v>20873</v>
      </c>
      <c r="K483" s="1249">
        <f>UFJ!I483</f>
        <v>0</v>
      </c>
      <c r="L483" s="1249">
        <f>三井住友!I483</f>
        <v>269550</v>
      </c>
      <c r="M483" s="1249">
        <f>paypay!H483</f>
        <v>9</v>
      </c>
      <c r="N483" s="1249">
        <f>みずほ!J483</f>
        <v>392655</v>
      </c>
      <c r="O483" s="1620">
        <f t="shared" si="3"/>
        <v>683087</v>
      </c>
      <c r="P483" s="1272"/>
    </row>
    <row r="484" spans="1:16" ht="15.5">
      <c r="A484" s="1298"/>
      <c r="B484" s="1244">
        <v>46228</v>
      </c>
      <c r="C484" s="1248"/>
      <c r="D484" s="1248"/>
      <c r="E484" s="1248"/>
      <c r="F484" s="1618"/>
      <c r="G484" s="1618"/>
      <c r="H484" s="1618"/>
      <c r="I484" s="1619">
        <f t="shared" si="4"/>
        <v>0</v>
      </c>
      <c r="J484" s="1249">
        <f t="shared" si="5"/>
        <v>20873</v>
      </c>
      <c r="K484" s="1249">
        <f>UFJ!I484</f>
        <v>0</v>
      </c>
      <c r="L484" s="1249">
        <f>三井住友!I484</f>
        <v>269550</v>
      </c>
      <c r="M484" s="1249">
        <f>paypay!H484</f>
        <v>9</v>
      </c>
      <c r="N484" s="1249">
        <f>みずほ!J484</f>
        <v>392655</v>
      </c>
      <c r="O484" s="1620">
        <f t="shared" si="3"/>
        <v>683087</v>
      </c>
      <c r="P484" s="1272"/>
    </row>
    <row r="485" spans="1:16" ht="15.5">
      <c r="A485" s="1298"/>
      <c r="B485" s="1244">
        <v>46229</v>
      </c>
      <c r="C485" s="1248"/>
      <c r="D485" s="1248"/>
      <c r="E485" s="1248"/>
      <c r="F485" s="1618"/>
      <c r="G485" s="1618"/>
      <c r="H485" s="1618"/>
      <c r="I485" s="1619">
        <f t="shared" si="4"/>
        <v>0</v>
      </c>
      <c r="J485" s="1249">
        <f t="shared" si="5"/>
        <v>20873</v>
      </c>
      <c r="K485" s="1249">
        <f>UFJ!I485</f>
        <v>0</v>
      </c>
      <c r="L485" s="1249">
        <f>三井住友!I485</f>
        <v>269550</v>
      </c>
      <c r="M485" s="1249">
        <f>paypay!H485</f>
        <v>9</v>
      </c>
      <c r="N485" s="1249">
        <f>みずほ!J485</f>
        <v>382655</v>
      </c>
      <c r="O485" s="1620">
        <f t="shared" si="3"/>
        <v>673087</v>
      </c>
      <c r="P485" s="1272"/>
    </row>
    <row r="486" spans="1:16" ht="15.5">
      <c r="A486" s="1298"/>
      <c r="B486" s="1244">
        <v>46230</v>
      </c>
      <c r="C486" s="1248"/>
      <c r="D486" s="1248"/>
      <c r="E486" s="1248"/>
      <c r="F486" s="1618"/>
      <c r="G486" s="1618"/>
      <c r="H486" s="1618"/>
      <c r="I486" s="1619">
        <f t="shared" si="4"/>
        <v>0</v>
      </c>
      <c r="J486" s="1249">
        <f t="shared" si="5"/>
        <v>20873</v>
      </c>
      <c r="K486" s="1249">
        <f>UFJ!I486</f>
        <v>0</v>
      </c>
      <c r="L486" s="1249">
        <f>三井住友!I486</f>
        <v>19550</v>
      </c>
      <c r="M486" s="1249">
        <f>paypay!H486</f>
        <v>9</v>
      </c>
      <c r="N486" s="1249">
        <f>みずほ!J486</f>
        <v>252668</v>
      </c>
      <c r="O486" s="1620">
        <f t="shared" si="3"/>
        <v>293100</v>
      </c>
      <c r="P486" s="1272"/>
    </row>
    <row r="487" spans="1:16" ht="15.5">
      <c r="A487" s="1298"/>
      <c r="B487" s="1244">
        <v>46231</v>
      </c>
      <c r="C487" s="1248"/>
      <c r="D487" s="1248"/>
      <c r="E487" s="1248"/>
      <c r="F487" s="1618"/>
      <c r="G487" s="1618"/>
      <c r="H487" s="1618"/>
      <c r="I487" s="1619">
        <f t="shared" si="4"/>
        <v>0</v>
      </c>
      <c r="J487" s="1249">
        <f t="shared" si="5"/>
        <v>20873</v>
      </c>
      <c r="K487" s="1249">
        <f>UFJ!I487</f>
        <v>0</v>
      </c>
      <c r="L487" s="1249">
        <f>三井住友!I487</f>
        <v>19550</v>
      </c>
      <c r="M487" s="1249">
        <f>paypay!H487</f>
        <v>9</v>
      </c>
      <c r="N487" s="1249">
        <f>みずほ!J487</f>
        <v>252668</v>
      </c>
      <c r="O487" s="1620">
        <f t="shared" si="3"/>
        <v>293100</v>
      </c>
      <c r="P487" s="1272"/>
    </row>
    <row r="488" spans="1:16" ht="15.5">
      <c r="A488" s="1298"/>
      <c r="B488" s="1244">
        <v>46232</v>
      </c>
      <c r="C488" s="1248"/>
      <c r="D488" s="1248"/>
      <c r="E488" s="1248"/>
      <c r="F488" s="1618"/>
      <c r="G488" s="1618"/>
      <c r="H488" s="1618"/>
      <c r="I488" s="1619">
        <f t="shared" si="4"/>
        <v>0</v>
      </c>
      <c r="J488" s="1249">
        <f t="shared" si="5"/>
        <v>20873</v>
      </c>
      <c r="K488" s="1249">
        <f>UFJ!I488</f>
        <v>0</v>
      </c>
      <c r="L488" s="1249">
        <f>三井住友!I488</f>
        <v>19550</v>
      </c>
      <c r="M488" s="1249">
        <f>paypay!H488</f>
        <v>9</v>
      </c>
      <c r="N488" s="1249">
        <f>みずほ!J488</f>
        <v>252668</v>
      </c>
      <c r="O488" s="1620">
        <f t="shared" si="3"/>
        <v>293100</v>
      </c>
      <c r="P488" s="1272"/>
    </row>
    <row r="489" spans="1:16" ht="15.5">
      <c r="A489" s="1298"/>
      <c r="B489" s="1244">
        <v>46233</v>
      </c>
      <c r="C489" s="1248"/>
      <c r="D489" s="1248"/>
      <c r="E489" s="1248"/>
      <c r="F489" s="1618"/>
      <c r="G489" s="1618"/>
      <c r="H489" s="1618"/>
      <c r="I489" s="1619">
        <f t="shared" si="4"/>
        <v>0</v>
      </c>
      <c r="J489" s="1249">
        <f t="shared" si="5"/>
        <v>20873</v>
      </c>
      <c r="K489" s="1249">
        <f>UFJ!I489</f>
        <v>0</v>
      </c>
      <c r="L489" s="1249">
        <f>三井住友!I489</f>
        <v>19550</v>
      </c>
      <c r="M489" s="1249">
        <f>paypay!H489</f>
        <v>9</v>
      </c>
      <c r="N489" s="1249">
        <f>みずほ!J489</f>
        <v>252668</v>
      </c>
      <c r="O489" s="1620">
        <f t="shared" si="3"/>
        <v>293100</v>
      </c>
      <c r="P489" s="1272"/>
    </row>
    <row r="490" spans="1:16" ht="15.5">
      <c r="A490" s="1298"/>
      <c r="B490" s="1244">
        <v>46234</v>
      </c>
      <c r="C490" s="1248"/>
      <c r="D490" s="1248"/>
      <c r="E490" s="1248"/>
      <c r="F490" s="1618"/>
      <c r="G490" s="1618"/>
      <c r="H490" s="1618"/>
      <c r="I490" s="1619">
        <f t="shared" si="4"/>
        <v>0</v>
      </c>
      <c r="J490" s="1249">
        <f t="shared" si="5"/>
        <v>20873</v>
      </c>
      <c r="K490" s="1249">
        <f>UFJ!I490</f>
        <v>0</v>
      </c>
      <c r="L490" s="1249">
        <f>三井住友!I490</f>
        <v>19550</v>
      </c>
      <c r="M490" s="1249">
        <f>paypay!H490</f>
        <v>9</v>
      </c>
      <c r="N490" s="1249">
        <f>みずほ!J490</f>
        <v>252668</v>
      </c>
      <c r="O490" s="1620">
        <f t="shared" si="3"/>
        <v>293100</v>
      </c>
      <c r="P490" s="1272"/>
    </row>
    <row r="491" spans="1:16" ht="15.5">
      <c r="A491" s="1298"/>
      <c r="B491" s="1630">
        <v>46235</v>
      </c>
      <c r="C491" s="1631"/>
      <c r="D491" s="1631"/>
      <c r="E491" s="1631"/>
      <c r="F491" s="1632"/>
      <c r="G491" s="1632"/>
      <c r="H491" s="1632"/>
      <c r="I491" s="1633">
        <f t="shared" si="4"/>
        <v>0</v>
      </c>
      <c r="J491" s="1625">
        <f t="shared" si="5"/>
        <v>20873</v>
      </c>
      <c r="K491" s="1625">
        <f>UFJ!I491</f>
        <v>0</v>
      </c>
      <c r="L491" s="1625">
        <f>三井住友!I491</f>
        <v>19550</v>
      </c>
      <c r="M491" s="1625">
        <f>paypay!H491</f>
        <v>9</v>
      </c>
      <c r="N491" s="1625">
        <f>みずほ!J491</f>
        <v>252668</v>
      </c>
      <c r="O491" s="1627">
        <f t="shared" si="3"/>
        <v>293100</v>
      </c>
      <c r="P491" s="1272"/>
    </row>
    <row r="492" spans="1:16" ht="15.5">
      <c r="A492" s="1298"/>
      <c r="B492" s="1244">
        <v>46236</v>
      </c>
      <c r="C492" s="1248"/>
      <c r="D492" s="1248"/>
      <c r="E492" s="1248"/>
      <c r="F492" s="1618"/>
      <c r="G492" s="1618"/>
      <c r="H492" s="1618"/>
      <c r="I492" s="1619">
        <f t="shared" si="4"/>
        <v>0</v>
      </c>
      <c r="J492" s="1249">
        <f t="shared" si="5"/>
        <v>20873</v>
      </c>
      <c r="K492" s="1249">
        <f>UFJ!I492</f>
        <v>0</v>
      </c>
      <c r="L492" s="1249">
        <f>三井住友!I492</f>
        <v>19550</v>
      </c>
      <c r="M492" s="1249">
        <f>paypay!H492</f>
        <v>9</v>
      </c>
      <c r="N492" s="1249">
        <f>みずほ!J492</f>
        <v>252668</v>
      </c>
      <c r="O492" s="1620">
        <f t="shared" si="3"/>
        <v>293100</v>
      </c>
      <c r="P492" s="1272"/>
    </row>
    <row r="493" spans="1:16" ht="15.5">
      <c r="A493" s="1298"/>
      <c r="B493" s="1244">
        <v>46237</v>
      </c>
      <c r="C493" s="1248"/>
      <c r="D493" s="1248"/>
      <c r="E493" s="1248"/>
      <c r="F493" s="1618"/>
      <c r="G493" s="1618"/>
      <c r="H493" s="1618"/>
      <c r="I493" s="1619">
        <f t="shared" si="4"/>
        <v>0</v>
      </c>
      <c r="J493" s="1249">
        <f t="shared" si="5"/>
        <v>20873</v>
      </c>
      <c r="K493" s="1249">
        <f>UFJ!I493</f>
        <v>0</v>
      </c>
      <c r="L493" s="1249">
        <f>三井住友!I493</f>
        <v>19550</v>
      </c>
      <c r="M493" s="1249">
        <f>paypay!H493</f>
        <v>9</v>
      </c>
      <c r="N493" s="1249">
        <f>みずほ!J493</f>
        <v>252668</v>
      </c>
      <c r="O493" s="1620">
        <f t="shared" si="3"/>
        <v>293100</v>
      </c>
      <c r="P493" s="1272"/>
    </row>
    <row r="494" spans="1:16" ht="15.5">
      <c r="A494" s="1298"/>
      <c r="B494" s="1244">
        <v>46238</v>
      </c>
      <c r="C494" s="1248"/>
      <c r="D494" s="1248"/>
      <c r="E494" s="1248"/>
      <c r="F494" s="1618"/>
      <c r="G494" s="1618"/>
      <c r="H494" s="1618"/>
      <c r="I494" s="1619">
        <f t="shared" si="4"/>
        <v>0</v>
      </c>
      <c r="J494" s="1249">
        <f t="shared" si="5"/>
        <v>20873</v>
      </c>
      <c r="K494" s="1249">
        <f>UFJ!I494</f>
        <v>0</v>
      </c>
      <c r="L494" s="1249">
        <f>三井住友!I494</f>
        <v>19550</v>
      </c>
      <c r="M494" s="1249">
        <f>paypay!H494</f>
        <v>9</v>
      </c>
      <c r="N494" s="1249">
        <f>みずほ!J494</f>
        <v>252668</v>
      </c>
      <c r="O494" s="1620">
        <f t="shared" si="3"/>
        <v>293100</v>
      </c>
      <c r="P494" s="1272"/>
    </row>
    <row r="495" spans="1:16" ht="15.5">
      <c r="A495" s="1298"/>
      <c r="B495" s="1244">
        <v>46239</v>
      </c>
      <c r="C495" s="1248"/>
      <c r="D495" s="1248"/>
      <c r="E495" s="1248"/>
      <c r="F495" s="1618"/>
      <c r="G495" s="1618"/>
      <c r="H495" s="1618"/>
      <c r="I495" s="1619">
        <f t="shared" si="4"/>
        <v>0</v>
      </c>
      <c r="J495" s="1249">
        <f t="shared" si="5"/>
        <v>20873</v>
      </c>
      <c r="K495" s="1249">
        <f>UFJ!I495</f>
        <v>0</v>
      </c>
      <c r="L495" s="1249">
        <f>三井住友!I495</f>
        <v>19550</v>
      </c>
      <c r="M495" s="1249">
        <f>paypay!H495</f>
        <v>9</v>
      </c>
      <c r="N495" s="1249">
        <f>みずほ!J495</f>
        <v>252668</v>
      </c>
      <c r="O495" s="1620">
        <f t="shared" si="3"/>
        <v>293100</v>
      </c>
      <c r="P495" s="1272"/>
    </row>
    <row r="496" spans="1:16" ht="15.5">
      <c r="A496" s="1298"/>
      <c r="B496" s="1244">
        <v>46240</v>
      </c>
      <c r="C496" s="1248"/>
      <c r="D496" s="1248"/>
      <c r="E496" s="1248"/>
      <c r="F496" s="1618"/>
      <c r="G496" s="1618"/>
      <c r="H496" s="1618"/>
      <c r="I496" s="1619">
        <f t="shared" si="4"/>
        <v>0</v>
      </c>
      <c r="J496" s="1249">
        <f t="shared" si="5"/>
        <v>20873</v>
      </c>
      <c r="K496" s="1249">
        <f>UFJ!I496</f>
        <v>0</v>
      </c>
      <c r="L496" s="1249">
        <f>三井住友!I496</f>
        <v>19550</v>
      </c>
      <c r="M496" s="1249">
        <f>paypay!H496</f>
        <v>9</v>
      </c>
      <c r="N496" s="1249">
        <f>みずほ!J496</f>
        <v>252668</v>
      </c>
      <c r="O496" s="1620">
        <f t="shared" si="3"/>
        <v>293100</v>
      </c>
      <c r="P496" s="1272"/>
    </row>
    <row r="497" spans="1:16" ht="15.5">
      <c r="A497" s="1298"/>
      <c r="B497" s="1244">
        <v>46241</v>
      </c>
      <c r="C497" s="1248"/>
      <c r="D497" s="1248"/>
      <c r="E497" s="1248"/>
      <c r="F497" s="1618"/>
      <c r="G497" s="1618"/>
      <c r="H497" s="1618"/>
      <c r="I497" s="1619">
        <f t="shared" si="4"/>
        <v>0</v>
      </c>
      <c r="J497" s="1249">
        <f t="shared" si="5"/>
        <v>20873</v>
      </c>
      <c r="K497" s="1249">
        <f>UFJ!I497</f>
        <v>0</v>
      </c>
      <c r="L497" s="1249">
        <f>三井住友!I497</f>
        <v>19550</v>
      </c>
      <c r="M497" s="1249">
        <f>paypay!H497</f>
        <v>9</v>
      </c>
      <c r="N497" s="1249">
        <f>みずほ!J497</f>
        <v>252668</v>
      </c>
      <c r="O497" s="1620">
        <f t="shared" si="3"/>
        <v>293100</v>
      </c>
      <c r="P497" s="1272"/>
    </row>
    <row r="498" spans="1:16" ht="15.5">
      <c r="A498" s="1298"/>
      <c r="B498" s="1244">
        <v>46242</v>
      </c>
      <c r="C498" s="1248"/>
      <c r="D498" s="1248"/>
      <c r="E498" s="1248"/>
      <c r="F498" s="1618"/>
      <c r="G498" s="1618"/>
      <c r="H498" s="1618"/>
      <c r="I498" s="1619">
        <f t="shared" si="4"/>
        <v>0</v>
      </c>
      <c r="J498" s="1249">
        <f t="shared" si="5"/>
        <v>20873</v>
      </c>
      <c r="K498" s="1249">
        <f>UFJ!I498</f>
        <v>0</v>
      </c>
      <c r="L498" s="1249">
        <f>三井住友!I498</f>
        <v>19550</v>
      </c>
      <c r="M498" s="1249">
        <f>paypay!H498</f>
        <v>9</v>
      </c>
      <c r="N498" s="1249">
        <f>みずほ!J498</f>
        <v>252668</v>
      </c>
      <c r="O498" s="1620">
        <f t="shared" si="3"/>
        <v>293100</v>
      </c>
      <c r="P498" s="1272"/>
    </row>
    <row r="499" spans="1:16" ht="15.5">
      <c r="A499" s="1298"/>
      <c r="B499" s="1244">
        <v>46243</v>
      </c>
      <c r="C499" s="1248"/>
      <c r="D499" s="1248"/>
      <c r="E499" s="1248"/>
      <c r="F499" s="1618"/>
      <c r="G499" s="1618"/>
      <c r="H499" s="1618"/>
      <c r="I499" s="1619">
        <f t="shared" si="4"/>
        <v>0</v>
      </c>
      <c r="J499" s="1249">
        <f t="shared" si="5"/>
        <v>20873</v>
      </c>
      <c r="K499" s="1249">
        <f>UFJ!I499</f>
        <v>0</v>
      </c>
      <c r="L499" s="1249">
        <f>三井住友!I499</f>
        <v>19550</v>
      </c>
      <c r="M499" s="1249">
        <f>paypay!H499</f>
        <v>9</v>
      </c>
      <c r="N499" s="1249">
        <f>みずほ!J499</f>
        <v>252668</v>
      </c>
      <c r="O499" s="1620">
        <f t="shared" si="3"/>
        <v>293100</v>
      </c>
      <c r="P499" s="1272"/>
    </row>
    <row r="500" spans="1:16" ht="15.5">
      <c r="A500" s="1298"/>
      <c r="B500" s="1244">
        <v>46244</v>
      </c>
      <c r="C500" s="1248"/>
      <c r="D500" s="1248"/>
      <c r="E500" s="1248"/>
      <c r="F500" s="1618"/>
      <c r="G500" s="1618"/>
      <c r="H500" s="1618"/>
      <c r="I500" s="1619">
        <f t="shared" si="4"/>
        <v>0</v>
      </c>
      <c r="J500" s="1249">
        <f t="shared" si="5"/>
        <v>20873</v>
      </c>
      <c r="K500" s="1249">
        <f>UFJ!I500</f>
        <v>0</v>
      </c>
      <c r="L500" s="1249">
        <f>三井住友!I500</f>
        <v>19550</v>
      </c>
      <c r="M500" s="1249">
        <f>paypay!H500</f>
        <v>9</v>
      </c>
      <c r="N500" s="1249">
        <f>みずほ!J500</f>
        <v>252668</v>
      </c>
      <c r="O500" s="1620">
        <f t="shared" si="3"/>
        <v>293100</v>
      </c>
      <c r="P500" s="1272"/>
    </row>
    <row r="501" spans="1:16" ht="15.5">
      <c r="A501" s="1298"/>
      <c r="B501" s="1244">
        <v>46245</v>
      </c>
      <c r="C501" s="1248"/>
      <c r="D501" s="1248"/>
      <c r="E501" s="1248"/>
      <c r="F501" s="1618"/>
      <c r="G501" s="1618"/>
      <c r="H501" s="1618"/>
      <c r="I501" s="1619">
        <f t="shared" si="4"/>
        <v>0</v>
      </c>
      <c r="J501" s="1249">
        <f t="shared" si="5"/>
        <v>20873</v>
      </c>
      <c r="K501" s="1249">
        <f>UFJ!I501</f>
        <v>0</v>
      </c>
      <c r="L501" s="1249">
        <f>三井住友!I501</f>
        <v>19550</v>
      </c>
      <c r="M501" s="1249">
        <f>paypay!H501</f>
        <v>9</v>
      </c>
      <c r="N501" s="1249">
        <f>みずほ!J501</f>
        <v>252668</v>
      </c>
      <c r="O501" s="1620">
        <f t="shared" si="3"/>
        <v>293100</v>
      </c>
      <c r="P501" s="1272"/>
    </row>
    <row r="502" spans="1:16" ht="15.5">
      <c r="A502" s="1298"/>
      <c r="B502" s="1244">
        <v>46246</v>
      </c>
      <c r="C502" s="1248"/>
      <c r="D502" s="1248"/>
      <c r="E502" s="1248"/>
      <c r="F502" s="1618"/>
      <c r="G502" s="1618"/>
      <c r="H502" s="1618"/>
      <c r="I502" s="1619">
        <f t="shared" si="4"/>
        <v>0</v>
      </c>
      <c r="J502" s="1249">
        <f t="shared" si="5"/>
        <v>20873</v>
      </c>
      <c r="K502" s="1249">
        <f>UFJ!I502</f>
        <v>0</v>
      </c>
      <c r="L502" s="1249">
        <f>三井住友!I502</f>
        <v>19550</v>
      </c>
      <c r="M502" s="1249">
        <f>paypay!H502</f>
        <v>9</v>
      </c>
      <c r="N502" s="1249">
        <f>みずほ!J502</f>
        <v>252668</v>
      </c>
      <c r="O502" s="1620">
        <f t="shared" si="3"/>
        <v>293100</v>
      </c>
      <c r="P502" s="1272"/>
    </row>
    <row r="503" spans="1:16" ht="15.5">
      <c r="A503" s="1298"/>
      <c r="B503" s="1244">
        <v>46247</v>
      </c>
      <c r="C503" s="1248"/>
      <c r="D503" s="1248"/>
      <c r="E503" s="1248"/>
      <c r="F503" s="1618"/>
      <c r="G503" s="1618"/>
      <c r="H503" s="1618"/>
      <c r="I503" s="1619">
        <f t="shared" si="4"/>
        <v>0</v>
      </c>
      <c r="J503" s="1249">
        <f t="shared" si="5"/>
        <v>20873</v>
      </c>
      <c r="K503" s="1249">
        <f>UFJ!I503</f>
        <v>0</v>
      </c>
      <c r="L503" s="1249">
        <f>三井住友!I503</f>
        <v>19550</v>
      </c>
      <c r="M503" s="1249">
        <f>paypay!H503</f>
        <v>9</v>
      </c>
      <c r="N503" s="1249">
        <f>みずほ!J503</f>
        <v>252668</v>
      </c>
      <c r="O503" s="1620">
        <f t="shared" ref="O503:O757" si="6">SUM(J503:N503)</f>
        <v>293100</v>
      </c>
      <c r="P503" s="1272"/>
    </row>
    <row r="504" spans="1:16" ht="15.5">
      <c r="A504" s="1298"/>
      <c r="B504" s="1244">
        <v>46248</v>
      </c>
      <c r="C504" s="1248"/>
      <c r="D504" s="1248"/>
      <c r="E504" s="1248"/>
      <c r="F504" s="1618"/>
      <c r="G504" s="1618"/>
      <c r="H504" s="1618"/>
      <c r="I504" s="1619">
        <f t="shared" si="4"/>
        <v>0</v>
      </c>
      <c r="J504" s="1249">
        <f t="shared" si="5"/>
        <v>20873</v>
      </c>
      <c r="K504" s="1249">
        <f>UFJ!I504</f>
        <v>0</v>
      </c>
      <c r="L504" s="1249">
        <f>三井住友!I504</f>
        <v>19550</v>
      </c>
      <c r="M504" s="1249">
        <f>paypay!H504</f>
        <v>9</v>
      </c>
      <c r="N504" s="1249">
        <f>みずほ!J504</f>
        <v>252668</v>
      </c>
      <c r="O504" s="1620">
        <f t="shared" si="6"/>
        <v>293100</v>
      </c>
      <c r="P504" s="1272"/>
    </row>
    <row r="505" spans="1:16" ht="15.5">
      <c r="A505" s="1298"/>
      <c r="B505" s="1244">
        <v>46249</v>
      </c>
      <c r="C505" s="1248"/>
      <c r="D505" s="1248"/>
      <c r="E505" s="1248"/>
      <c r="F505" s="1618"/>
      <c r="G505" s="1618"/>
      <c r="H505" s="1618"/>
      <c r="I505" s="1619">
        <f t="shared" si="4"/>
        <v>0</v>
      </c>
      <c r="J505" s="1249">
        <f t="shared" si="5"/>
        <v>20873</v>
      </c>
      <c r="K505" s="1249">
        <f>UFJ!I505</f>
        <v>0</v>
      </c>
      <c r="L505" s="1249">
        <f>三井住友!I505</f>
        <v>219550</v>
      </c>
      <c r="M505" s="1249">
        <f>paypay!H505</f>
        <v>9</v>
      </c>
      <c r="N505" s="1249">
        <f>みずほ!J505</f>
        <v>562558</v>
      </c>
      <c r="O505" s="1620">
        <f t="shared" si="6"/>
        <v>802990</v>
      </c>
      <c r="P505" s="1272"/>
    </row>
    <row r="506" spans="1:16" ht="15.5">
      <c r="A506" s="1298"/>
      <c r="B506" s="1244">
        <v>46250</v>
      </c>
      <c r="C506" s="1248"/>
      <c r="D506" s="1248"/>
      <c r="E506" s="1248"/>
      <c r="F506" s="1618"/>
      <c r="G506" s="1618"/>
      <c r="H506" s="1618"/>
      <c r="I506" s="1619">
        <f t="shared" si="4"/>
        <v>0</v>
      </c>
      <c r="J506" s="1249">
        <f t="shared" si="5"/>
        <v>20873</v>
      </c>
      <c r="K506" s="1249">
        <f>UFJ!I506</f>
        <v>0</v>
      </c>
      <c r="L506" s="1249">
        <f>三井住友!I506</f>
        <v>219550</v>
      </c>
      <c r="M506" s="1249">
        <f>paypay!H506</f>
        <v>9</v>
      </c>
      <c r="N506" s="1249">
        <f>みずほ!J506</f>
        <v>562558</v>
      </c>
      <c r="O506" s="1620">
        <f t="shared" si="6"/>
        <v>802990</v>
      </c>
      <c r="P506" s="1272"/>
    </row>
    <row r="507" spans="1:16" ht="15.5">
      <c r="A507" s="1298"/>
      <c r="B507" s="1244">
        <v>46251</v>
      </c>
      <c r="C507" s="1248"/>
      <c r="D507" s="1248"/>
      <c r="E507" s="1248"/>
      <c r="F507" s="1618"/>
      <c r="G507" s="1618"/>
      <c r="H507" s="1618"/>
      <c r="I507" s="1619">
        <f t="shared" si="4"/>
        <v>0</v>
      </c>
      <c r="J507" s="1249">
        <f t="shared" si="5"/>
        <v>20873</v>
      </c>
      <c r="K507" s="1249">
        <f>UFJ!I507</f>
        <v>0</v>
      </c>
      <c r="L507" s="1249">
        <f>三井住友!I507</f>
        <v>219550</v>
      </c>
      <c r="M507" s="1249">
        <f>paypay!H507</f>
        <v>9</v>
      </c>
      <c r="N507" s="1249">
        <f>みずほ!J507</f>
        <v>562558</v>
      </c>
      <c r="O507" s="1620">
        <f t="shared" si="6"/>
        <v>802990</v>
      </c>
      <c r="P507" s="1272"/>
    </row>
    <row r="508" spans="1:16" ht="15.5">
      <c r="A508" s="1298"/>
      <c r="B508" s="1244">
        <v>46252</v>
      </c>
      <c r="C508" s="1248"/>
      <c r="D508" s="1248"/>
      <c r="E508" s="1248"/>
      <c r="F508" s="1618"/>
      <c r="G508" s="1618"/>
      <c r="H508" s="1618"/>
      <c r="I508" s="1619">
        <f t="shared" si="4"/>
        <v>0</v>
      </c>
      <c r="J508" s="1249">
        <f t="shared" si="5"/>
        <v>20873</v>
      </c>
      <c r="K508" s="1249">
        <f>UFJ!I508</f>
        <v>0</v>
      </c>
      <c r="L508" s="1249">
        <f>三井住友!I508</f>
        <v>219550</v>
      </c>
      <c r="M508" s="1249">
        <f>paypay!H508</f>
        <v>9</v>
      </c>
      <c r="N508" s="1249">
        <f>みずほ!J508</f>
        <v>562558</v>
      </c>
      <c r="O508" s="1620">
        <f t="shared" si="6"/>
        <v>802990</v>
      </c>
      <c r="P508" s="1272"/>
    </row>
    <row r="509" spans="1:16" ht="15.5">
      <c r="A509" s="1298"/>
      <c r="B509" s="1244">
        <v>46253</v>
      </c>
      <c r="C509" s="1248"/>
      <c r="D509" s="1248"/>
      <c r="E509" s="1248"/>
      <c r="F509" s="1618"/>
      <c r="G509" s="1618"/>
      <c r="H509" s="1618"/>
      <c r="I509" s="1619">
        <f t="shared" si="4"/>
        <v>0</v>
      </c>
      <c r="J509" s="1249">
        <f t="shared" si="5"/>
        <v>20873</v>
      </c>
      <c r="K509" s="1249">
        <f>UFJ!I509</f>
        <v>0</v>
      </c>
      <c r="L509" s="1249">
        <f>三井住友!I509</f>
        <v>219550</v>
      </c>
      <c r="M509" s="1249">
        <f>paypay!H509</f>
        <v>9</v>
      </c>
      <c r="N509" s="1249">
        <f>みずほ!J509</f>
        <v>562558</v>
      </c>
      <c r="O509" s="1620">
        <f t="shared" si="6"/>
        <v>802990</v>
      </c>
      <c r="P509" s="1272"/>
    </row>
    <row r="510" spans="1:16" ht="15.5">
      <c r="A510" s="1298"/>
      <c r="B510" s="1244">
        <v>46254</v>
      </c>
      <c r="C510" s="1248"/>
      <c r="D510" s="1248"/>
      <c r="E510" s="1248"/>
      <c r="F510" s="1618"/>
      <c r="G510" s="1618"/>
      <c r="H510" s="1618"/>
      <c r="I510" s="1619">
        <f t="shared" si="4"/>
        <v>0</v>
      </c>
      <c r="J510" s="1249">
        <f t="shared" si="5"/>
        <v>20873</v>
      </c>
      <c r="K510" s="1249">
        <f>UFJ!I510</f>
        <v>0</v>
      </c>
      <c r="L510" s="1249">
        <f>三井住友!I510</f>
        <v>219550</v>
      </c>
      <c r="M510" s="1249">
        <f>paypay!H510</f>
        <v>9</v>
      </c>
      <c r="N510" s="1249">
        <f>みずほ!J510</f>
        <v>562558</v>
      </c>
      <c r="O510" s="1620">
        <f t="shared" si="6"/>
        <v>802990</v>
      </c>
      <c r="P510" s="1272"/>
    </row>
    <row r="511" spans="1:16" ht="15.5">
      <c r="A511" s="1298"/>
      <c r="B511" s="1244">
        <v>46255</v>
      </c>
      <c r="C511" s="1248"/>
      <c r="D511" s="1248"/>
      <c r="E511" s="1248"/>
      <c r="F511" s="1618"/>
      <c r="G511" s="1618"/>
      <c r="H511" s="1618"/>
      <c r="I511" s="1619">
        <f t="shared" si="4"/>
        <v>0</v>
      </c>
      <c r="J511" s="1249">
        <f t="shared" si="5"/>
        <v>20873</v>
      </c>
      <c r="K511" s="1249">
        <f>UFJ!I511</f>
        <v>0</v>
      </c>
      <c r="L511" s="1249">
        <f>三井住友!I511</f>
        <v>219550</v>
      </c>
      <c r="M511" s="1249">
        <f>paypay!H511</f>
        <v>9</v>
      </c>
      <c r="N511" s="1249">
        <f>みずほ!J511</f>
        <v>562558</v>
      </c>
      <c r="O511" s="1620">
        <f t="shared" si="6"/>
        <v>802990</v>
      </c>
      <c r="P511" s="1272"/>
    </row>
    <row r="512" spans="1:16" ht="15.5">
      <c r="A512" s="1298"/>
      <c r="B512" s="1244">
        <v>46256</v>
      </c>
      <c r="C512" s="1248"/>
      <c r="D512" s="1248"/>
      <c r="E512" s="1248"/>
      <c r="F512" s="1618"/>
      <c r="G512" s="1618"/>
      <c r="H512" s="1618"/>
      <c r="I512" s="1619">
        <f t="shared" si="4"/>
        <v>0</v>
      </c>
      <c r="J512" s="1249">
        <f t="shared" si="5"/>
        <v>20873</v>
      </c>
      <c r="K512" s="1249">
        <f>UFJ!I512</f>
        <v>0</v>
      </c>
      <c r="L512" s="1249">
        <f>三井住友!I512</f>
        <v>219550</v>
      </c>
      <c r="M512" s="1249">
        <f>paypay!H512</f>
        <v>9</v>
      </c>
      <c r="N512" s="1249">
        <f>みずほ!J512</f>
        <v>562558</v>
      </c>
      <c r="O512" s="1620">
        <f t="shared" si="6"/>
        <v>802990</v>
      </c>
      <c r="P512" s="1272"/>
    </row>
    <row r="513" spans="1:16" ht="15.5">
      <c r="A513" s="1298"/>
      <c r="B513" s="1244">
        <v>46257</v>
      </c>
      <c r="C513" s="1248"/>
      <c r="D513" s="1248"/>
      <c r="E513" s="1248"/>
      <c r="F513" s="1618"/>
      <c r="G513" s="1618"/>
      <c r="H513" s="1618"/>
      <c r="I513" s="1619">
        <f t="shared" si="4"/>
        <v>0</v>
      </c>
      <c r="J513" s="1249">
        <f t="shared" si="5"/>
        <v>20873</v>
      </c>
      <c r="K513" s="1249">
        <f>UFJ!I513</f>
        <v>0</v>
      </c>
      <c r="L513" s="1249">
        <f>三井住友!I513</f>
        <v>219550</v>
      </c>
      <c r="M513" s="1249">
        <f>paypay!H513</f>
        <v>9</v>
      </c>
      <c r="N513" s="1249">
        <f>みずほ!J513</f>
        <v>562558</v>
      </c>
      <c r="O513" s="1620">
        <f t="shared" si="6"/>
        <v>802990</v>
      </c>
      <c r="P513" s="1272"/>
    </row>
    <row r="514" spans="1:16" ht="15.5">
      <c r="A514" s="1298"/>
      <c r="B514" s="1244">
        <v>46258</v>
      </c>
      <c r="C514" s="1248"/>
      <c r="D514" s="1248"/>
      <c r="E514" s="1248"/>
      <c r="F514" s="1618"/>
      <c r="G514" s="1618"/>
      <c r="H514" s="1618"/>
      <c r="I514" s="1619">
        <f t="shared" ref="I514:I768" si="7">SUM(C514:H514)</f>
        <v>0</v>
      </c>
      <c r="J514" s="1249">
        <f t="shared" si="5"/>
        <v>20873</v>
      </c>
      <c r="K514" s="1249">
        <f>UFJ!I514</f>
        <v>0</v>
      </c>
      <c r="L514" s="1249">
        <f>三井住友!I514</f>
        <v>219550</v>
      </c>
      <c r="M514" s="1249">
        <f>paypay!H514</f>
        <v>9</v>
      </c>
      <c r="N514" s="1249">
        <f>みずほ!J514</f>
        <v>562558</v>
      </c>
      <c r="O514" s="1620">
        <f t="shared" si="6"/>
        <v>802990</v>
      </c>
      <c r="P514" s="1272"/>
    </row>
    <row r="515" spans="1:16" ht="15.5">
      <c r="A515" s="1298"/>
      <c r="B515" s="1244">
        <v>46259</v>
      </c>
      <c r="C515" s="1248"/>
      <c r="D515" s="1248"/>
      <c r="E515" s="1248"/>
      <c r="F515" s="1618"/>
      <c r="G515" s="1618"/>
      <c r="H515" s="1618"/>
      <c r="I515" s="1619">
        <f t="shared" si="7"/>
        <v>0</v>
      </c>
      <c r="J515" s="1249">
        <f t="shared" si="5"/>
        <v>20873</v>
      </c>
      <c r="K515" s="1249">
        <f>UFJ!I515</f>
        <v>0</v>
      </c>
      <c r="L515" s="1249">
        <f>三井住友!I515</f>
        <v>219550</v>
      </c>
      <c r="M515" s="1249">
        <f>paypay!H515</f>
        <v>9</v>
      </c>
      <c r="N515" s="1249">
        <f>みずほ!J515</f>
        <v>562558</v>
      </c>
      <c r="O515" s="1620">
        <f t="shared" si="6"/>
        <v>802990</v>
      </c>
      <c r="P515" s="1272"/>
    </row>
    <row r="516" spans="1:16" ht="15.5">
      <c r="A516" s="1298"/>
      <c r="B516" s="1244">
        <v>46260</v>
      </c>
      <c r="C516" s="1248"/>
      <c r="D516" s="1248"/>
      <c r="E516" s="1248"/>
      <c r="F516" s="1618"/>
      <c r="G516" s="1618"/>
      <c r="H516" s="1618"/>
      <c r="I516" s="1619">
        <f t="shared" si="7"/>
        <v>0</v>
      </c>
      <c r="J516" s="1249">
        <f t="shared" si="5"/>
        <v>20873</v>
      </c>
      <c r="K516" s="1249">
        <f>UFJ!I516</f>
        <v>0</v>
      </c>
      <c r="L516" s="1249">
        <f>三井住友!I516</f>
        <v>219550</v>
      </c>
      <c r="M516" s="1249">
        <f>paypay!H516</f>
        <v>9</v>
      </c>
      <c r="N516" s="1249">
        <f>みずほ!J516</f>
        <v>552558</v>
      </c>
      <c r="O516" s="1620">
        <f t="shared" si="6"/>
        <v>792990</v>
      </c>
      <c r="P516" s="1272"/>
    </row>
    <row r="517" spans="1:16" ht="15.5">
      <c r="A517" s="1298"/>
      <c r="B517" s="1244">
        <v>46261</v>
      </c>
      <c r="C517" s="1248"/>
      <c r="D517" s="1248"/>
      <c r="E517" s="1248"/>
      <c r="F517" s="1618"/>
      <c r="G517" s="1618"/>
      <c r="H517" s="1618"/>
      <c r="I517" s="1619">
        <f t="shared" si="7"/>
        <v>0</v>
      </c>
      <c r="J517" s="1249">
        <f t="shared" si="5"/>
        <v>20873</v>
      </c>
      <c r="K517" s="1249">
        <f>UFJ!I517</f>
        <v>0</v>
      </c>
      <c r="L517" s="1249">
        <f>三井住友!I517</f>
        <v>19550</v>
      </c>
      <c r="M517" s="1249">
        <f>paypay!H517</f>
        <v>9</v>
      </c>
      <c r="N517" s="1249">
        <f>みずほ!J517</f>
        <v>422571</v>
      </c>
      <c r="O517" s="1620">
        <f t="shared" si="6"/>
        <v>463003</v>
      </c>
      <c r="P517" s="1272"/>
    </row>
    <row r="518" spans="1:16" ht="15.5">
      <c r="A518" s="1298"/>
      <c r="B518" s="1244">
        <v>46262</v>
      </c>
      <c r="C518" s="1248"/>
      <c r="D518" s="1248"/>
      <c r="E518" s="1248"/>
      <c r="F518" s="1618"/>
      <c r="G518" s="1618"/>
      <c r="H518" s="1618"/>
      <c r="I518" s="1619">
        <f t="shared" si="7"/>
        <v>0</v>
      </c>
      <c r="J518" s="1249">
        <f t="shared" si="5"/>
        <v>20873</v>
      </c>
      <c r="K518" s="1249">
        <f>UFJ!I518</f>
        <v>0</v>
      </c>
      <c r="L518" s="1249">
        <f>三井住友!I518</f>
        <v>19550</v>
      </c>
      <c r="M518" s="1249">
        <f>paypay!H518</f>
        <v>9</v>
      </c>
      <c r="N518" s="1249">
        <f>みずほ!J518</f>
        <v>422571</v>
      </c>
      <c r="O518" s="1620">
        <f t="shared" si="6"/>
        <v>463003</v>
      </c>
      <c r="P518" s="1272"/>
    </row>
    <row r="519" spans="1:16" ht="15.5">
      <c r="A519" s="1298"/>
      <c r="B519" s="1244">
        <v>46263</v>
      </c>
      <c r="C519" s="1248"/>
      <c r="D519" s="1248"/>
      <c r="E519" s="1248"/>
      <c r="F519" s="1618"/>
      <c r="G519" s="1618"/>
      <c r="H519" s="1618"/>
      <c r="I519" s="1619">
        <f t="shared" si="7"/>
        <v>0</v>
      </c>
      <c r="J519" s="1249">
        <f t="shared" si="5"/>
        <v>20873</v>
      </c>
      <c r="K519" s="1249">
        <f>UFJ!I519</f>
        <v>0</v>
      </c>
      <c r="L519" s="1249">
        <f>三井住友!I519</f>
        <v>19550</v>
      </c>
      <c r="M519" s="1249">
        <f>paypay!H519</f>
        <v>9</v>
      </c>
      <c r="N519" s="1249">
        <f>みずほ!J519</f>
        <v>422571</v>
      </c>
      <c r="O519" s="1620">
        <f t="shared" si="6"/>
        <v>463003</v>
      </c>
      <c r="P519" s="1272"/>
    </row>
    <row r="520" spans="1:16" ht="15.5">
      <c r="A520" s="1298"/>
      <c r="B520" s="1244">
        <v>46264</v>
      </c>
      <c r="C520" s="1248"/>
      <c r="D520" s="1248"/>
      <c r="E520" s="1248"/>
      <c r="F520" s="1618"/>
      <c r="G520" s="1618"/>
      <c r="H520" s="1618"/>
      <c r="I520" s="1619">
        <f t="shared" si="7"/>
        <v>0</v>
      </c>
      <c r="J520" s="1249">
        <f t="shared" si="5"/>
        <v>20873</v>
      </c>
      <c r="K520" s="1249">
        <f>UFJ!I520</f>
        <v>0</v>
      </c>
      <c r="L520" s="1249">
        <f>三井住友!I520</f>
        <v>19550</v>
      </c>
      <c r="M520" s="1249">
        <f>paypay!H520</f>
        <v>9</v>
      </c>
      <c r="N520" s="1249">
        <f>みずほ!J520</f>
        <v>422571</v>
      </c>
      <c r="O520" s="1620">
        <f t="shared" si="6"/>
        <v>463003</v>
      </c>
      <c r="P520" s="1272"/>
    </row>
    <row r="521" spans="1:16" ht="15.5">
      <c r="A521" s="1298"/>
      <c r="B521" s="1259">
        <v>46265</v>
      </c>
      <c r="C521" s="1263"/>
      <c r="D521" s="1263"/>
      <c r="E521" s="1263"/>
      <c r="F521" s="1622"/>
      <c r="G521" s="1622"/>
      <c r="H521" s="1622"/>
      <c r="I521" s="1623">
        <f t="shared" si="7"/>
        <v>0</v>
      </c>
      <c r="J521" s="1264">
        <f t="shared" si="5"/>
        <v>20873</v>
      </c>
      <c r="K521" s="1264">
        <f>UFJ!I521</f>
        <v>0</v>
      </c>
      <c r="L521" s="1264">
        <f>三井住友!I521</f>
        <v>19550</v>
      </c>
      <c r="M521" s="1264">
        <f>paypay!H521</f>
        <v>9</v>
      </c>
      <c r="N521" s="1264">
        <f>みずほ!J521</f>
        <v>422571</v>
      </c>
      <c r="O521" s="1624">
        <f t="shared" si="6"/>
        <v>463003</v>
      </c>
      <c r="P521" s="1272"/>
    </row>
    <row r="522" spans="1:16" ht="15.5">
      <c r="A522" s="1298"/>
      <c r="B522" s="1244">
        <v>46266</v>
      </c>
      <c r="C522" s="1248"/>
      <c r="D522" s="1248"/>
      <c r="E522" s="1248"/>
      <c r="F522" s="1618"/>
      <c r="G522" s="1618"/>
      <c r="H522" s="1618"/>
      <c r="I522" s="1619">
        <f t="shared" si="7"/>
        <v>0</v>
      </c>
      <c r="J522" s="1249">
        <f t="shared" si="5"/>
        <v>20873</v>
      </c>
      <c r="K522" s="1249">
        <f>UFJ!I522</f>
        <v>0</v>
      </c>
      <c r="L522" s="1249">
        <f>三井住友!I522</f>
        <v>19550</v>
      </c>
      <c r="M522" s="1249">
        <f>paypay!H522</f>
        <v>9</v>
      </c>
      <c r="N522" s="1249">
        <f>みずほ!J522</f>
        <v>422571</v>
      </c>
      <c r="O522" s="1620">
        <f t="shared" si="6"/>
        <v>463003</v>
      </c>
      <c r="P522" s="1272"/>
    </row>
    <row r="523" spans="1:16" ht="15.5">
      <c r="A523" s="1298"/>
      <c r="B523" s="1244">
        <v>46267</v>
      </c>
      <c r="C523" s="1248"/>
      <c r="D523" s="1248"/>
      <c r="E523" s="1248"/>
      <c r="F523" s="1618"/>
      <c r="G523" s="1618"/>
      <c r="H523" s="1618"/>
      <c r="I523" s="1619">
        <f t="shared" si="7"/>
        <v>0</v>
      </c>
      <c r="J523" s="1249">
        <f t="shared" si="5"/>
        <v>20873</v>
      </c>
      <c r="K523" s="1249">
        <f>UFJ!I523</f>
        <v>0</v>
      </c>
      <c r="L523" s="1249">
        <f>三井住友!I523</f>
        <v>19550</v>
      </c>
      <c r="M523" s="1249">
        <f>paypay!H523</f>
        <v>9</v>
      </c>
      <c r="N523" s="1249">
        <f>みずほ!J523</f>
        <v>422571</v>
      </c>
      <c r="O523" s="1620">
        <f t="shared" si="6"/>
        <v>463003</v>
      </c>
      <c r="P523" s="1272"/>
    </row>
    <row r="524" spans="1:16" ht="15.5">
      <c r="A524" s="1298"/>
      <c r="B524" s="1244">
        <v>46268</v>
      </c>
      <c r="C524" s="1248"/>
      <c r="D524" s="1248"/>
      <c r="E524" s="1248"/>
      <c r="F524" s="1618"/>
      <c r="G524" s="1618"/>
      <c r="H524" s="1618"/>
      <c r="I524" s="1619">
        <f t="shared" si="7"/>
        <v>0</v>
      </c>
      <c r="J524" s="1249">
        <f t="shared" si="5"/>
        <v>20873</v>
      </c>
      <c r="K524" s="1249">
        <f>UFJ!I524</f>
        <v>0</v>
      </c>
      <c r="L524" s="1249">
        <f>三井住友!I524</f>
        <v>19550</v>
      </c>
      <c r="M524" s="1249">
        <f>paypay!H524</f>
        <v>9</v>
      </c>
      <c r="N524" s="1249">
        <f>みずほ!J524</f>
        <v>422571</v>
      </c>
      <c r="O524" s="1620">
        <f t="shared" si="6"/>
        <v>463003</v>
      </c>
      <c r="P524" s="1272"/>
    </row>
    <row r="525" spans="1:16" ht="15.5">
      <c r="A525" s="1298"/>
      <c r="B525" s="1244">
        <v>46269</v>
      </c>
      <c r="C525" s="1248"/>
      <c r="D525" s="1248"/>
      <c r="E525" s="1248"/>
      <c r="F525" s="1618"/>
      <c r="G525" s="1618"/>
      <c r="H525" s="1618"/>
      <c r="I525" s="1619">
        <f t="shared" si="7"/>
        <v>0</v>
      </c>
      <c r="J525" s="1249">
        <f t="shared" si="5"/>
        <v>20873</v>
      </c>
      <c r="K525" s="1249">
        <f>UFJ!I525</f>
        <v>0</v>
      </c>
      <c r="L525" s="1249">
        <f>三井住友!I525</f>
        <v>19550</v>
      </c>
      <c r="M525" s="1249">
        <f>paypay!H525</f>
        <v>9</v>
      </c>
      <c r="N525" s="1249">
        <f>みずほ!J525</f>
        <v>422571</v>
      </c>
      <c r="O525" s="1620">
        <f t="shared" si="6"/>
        <v>463003</v>
      </c>
      <c r="P525" s="1272"/>
    </row>
    <row r="526" spans="1:16" ht="15.5">
      <c r="A526" s="1298"/>
      <c r="B526" s="1244">
        <v>46270</v>
      </c>
      <c r="C526" s="1248"/>
      <c r="D526" s="1248"/>
      <c r="E526" s="1248"/>
      <c r="F526" s="1618"/>
      <c r="G526" s="1618"/>
      <c r="H526" s="1618"/>
      <c r="I526" s="1619">
        <f t="shared" si="7"/>
        <v>0</v>
      </c>
      <c r="J526" s="1249">
        <f t="shared" si="5"/>
        <v>20873</v>
      </c>
      <c r="K526" s="1249">
        <f>UFJ!I526</f>
        <v>0</v>
      </c>
      <c r="L526" s="1249">
        <f>三井住友!I526</f>
        <v>19550</v>
      </c>
      <c r="M526" s="1249">
        <f>paypay!H526</f>
        <v>9</v>
      </c>
      <c r="N526" s="1249">
        <f>みずほ!J526</f>
        <v>422571</v>
      </c>
      <c r="O526" s="1620">
        <f t="shared" si="6"/>
        <v>463003</v>
      </c>
      <c r="P526" s="1272"/>
    </row>
    <row r="527" spans="1:16" ht="15.5">
      <c r="A527" s="1298"/>
      <c r="B527" s="1244">
        <v>46271</v>
      </c>
      <c r="C527" s="1248"/>
      <c r="D527" s="1248"/>
      <c r="E527" s="1248"/>
      <c r="F527" s="1618"/>
      <c r="G527" s="1618"/>
      <c r="H527" s="1618"/>
      <c r="I527" s="1619">
        <f t="shared" si="7"/>
        <v>0</v>
      </c>
      <c r="J527" s="1249">
        <f t="shared" si="5"/>
        <v>20873</v>
      </c>
      <c r="K527" s="1249">
        <f>UFJ!I527</f>
        <v>0</v>
      </c>
      <c r="L527" s="1249">
        <f>三井住友!I527</f>
        <v>19550</v>
      </c>
      <c r="M527" s="1249">
        <f>paypay!H527</f>
        <v>9</v>
      </c>
      <c r="N527" s="1249">
        <f>みずほ!J527</f>
        <v>422571</v>
      </c>
      <c r="O527" s="1620">
        <f t="shared" si="6"/>
        <v>463003</v>
      </c>
      <c r="P527" s="1272"/>
    </row>
    <row r="528" spans="1:16" ht="15.5">
      <c r="A528" s="1298"/>
      <c r="B528" s="1244">
        <v>46272</v>
      </c>
      <c r="C528" s="1248"/>
      <c r="D528" s="1248"/>
      <c r="E528" s="1248"/>
      <c r="F528" s="1618"/>
      <c r="G528" s="1618"/>
      <c r="H528" s="1618"/>
      <c r="I528" s="1619">
        <f t="shared" si="7"/>
        <v>0</v>
      </c>
      <c r="J528" s="1249">
        <f t="shared" si="5"/>
        <v>20873</v>
      </c>
      <c r="K528" s="1249">
        <f>UFJ!I528</f>
        <v>0</v>
      </c>
      <c r="L528" s="1249">
        <f>三井住友!I528</f>
        <v>19550</v>
      </c>
      <c r="M528" s="1249">
        <f>paypay!H528</f>
        <v>9</v>
      </c>
      <c r="N528" s="1249">
        <f>みずほ!J528</f>
        <v>422571</v>
      </c>
      <c r="O528" s="1620">
        <f t="shared" si="6"/>
        <v>463003</v>
      </c>
      <c r="P528" s="1272"/>
    </row>
    <row r="529" spans="1:16" ht="15.5">
      <c r="A529" s="1298"/>
      <c r="B529" s="1244">
        <v>46273</v>
      </c>
      <c r="C529" s="1248"/>
      <c r="D529" s="1248"/>
      <c r="E529" s="1248"/>
      <c r="F529" s="1618"/>
      <c r="G529" s="1618"/>
      <c r="H529" s="1618"/>
      <c r="I529" s="1619">
        <f t="shared" si="7"/>
        <v>0</v>
      </c>
      <c r="J529" s="1249">
        <f t="shared" si="5"/>
        <v>20873</v>
      </c>
      <c r="K529" s="1249">
        <f>UFJ!I529</f>
        <v>0</v>
      </c>
      <c r="L529" s="1249">
        <f>三井住友!I529</f>
        <v>19550</v>
      </c>
      <c r="M529" s="1249">
        <f>paypay!H529</f>
        <v>9</v>
      </c>
      <c r="N529" s="1249">
        <f>みずほ!J529</f>
        <v>422571</v>
      </c>
      <c r="O529" s="1620">
        <f t="shared" si="6"/>
        <v>463003</v>
      </c>
      <c r="P529" s="1272"/>
    </row>
    <row r="530" spans="1:16" ht="15.5">
      <c r="A530" s="1298"/>
      <c r="B530" s="1244">
        <v>46274</v>
      </c>
      <c r="C530" s="1248"/>
      <c r="D530" s="1248"/>
      <c r="E530" s="1248"/>
      <c r="F530" s="1618"/>
      <c r="G530" s="1618"/>
      <c r="H530" s="1618"/>
      <c r="I530" s="1619">
        <f t="shared" si="7"/>
        <v>0</v>
      </c>
      <c r="J530" s="1249">
        <f t="shared" si="5"/>
        <v>20873</v>
      </c>
      <c r="K530" s="1249">
        <f>UFJ!I530</f>
        <v>0</v>
      </c>
      <c r="L530" s="1249">
        <f>三井住友!I530</f>
        <v>19550</v>
      </c>
      <c r="M530" s="1249">
        <f>paypay!H530</f>
        <v>9</v>
      </c>
      <c r="N530" s="1249">
        <f>みずほ!J530</f>
        <v>422571</v>
      </c>
      <c r="O530" s="1620">
        <f t="shared" si="6"/>
        <v>463003</v>
      </c>
      <c r="P530" s="1272"/>
    </row>
    <row r="531" spans="1:16" ht="15.5">
      <c r="A531" s="1298"/>
      <c r="B531" s="1244">
        <v>46275</v>
      </c>
      <c r="C531" s="1248"/>
      <c r="D531" s="1248"/>
      <c r="E531" s="1248"/>
      <c r="F531" s="1618"/>
      <c r="G531" s="1618"/>
      <c r="H531" s="1618"/>
      <c r="I531" s="1619">
        <f t="shared" si="7"/>
        <v>0</v>
      </c>
      <c r="J531" s="1249">
        <f t="shared" si="5"/>
        <v>20873</v>
      </c>
      <c r="K531" s="1249">
        <f>UFJ!I531</f>
        <v>0</v>
      </c>
      <c r="L531" s="1249">
        <f>三井住友!I531</f>
        <v>19550</v>
      </c>
      <c r="M531" s="1249">
        <f>paypay!H531</f>
        <v>9</v>
      </c>
      <c r="N531" s="1249">
        <f>みずほ!J531</f>
        <v>422571</v>
      </c>
      <c r="O531" s="1620">
        <f t="shared" si="6"/>
        <v>463003</v>
      </c>
      <c r="P531" s="1272"/>
    </row>
    <row r="532" spans="1:16" ht="15.5">
      <c r="A532" s="1298"/>
      <c r="B532" s="1244">
        <v>46276</v>
      </c>
      <c r="C532" s="1248"/>
      <c r="D532" s="1248"/>
      <c r="E532" s="1248"/>
      <c r="F532" s="1618"/>
      <c r="G532" s="1618"/>
      <c r="H532" s="1618"/>
      <c r="I532" s="1619">
        <f t="shared" si="7"/>
        <v>0</v>
      </c>
      <c r="J532" s="1249">
        <f t="shared" si="5"/>
        <v>20873</v>
      </c>
      <c r="K532" s="1249">
        <f>UFJ!I532</f>
        <v>0</v>
      </c>
      <c r="L532" s="1249">
        <f>三井住友!I532</f>
        <v>19550</v>
      </c>
      <c r="M532" s="1249">
        <f>paypay!H532</f>
        <v>9</v>
      </c>
      <c r="N532" s="1249">
        <f>みずほ!J532</f>
        <v>422571</v>
      </c>
      <c r="O532" s="1620">
        <f t="shared" si="6"/>
        <v>463003</v>
      </c>
      <c r="P532" s="1272"/>
    </row>
    <row r="533" spans="1:16" ht="15.5">
      <c r="A533" s="1298"/>
      <c r="B533" s="1244">
        <v>46277</v>
      </c>
      <c r="C533" s="1248"/>
      <c r="D533" s="1248"/>
      <c r="E533" s="1248"/>
      <c r="F533" s="1618"/>
      <c r="G533" s="1618"/>
      <c r="H533" s="1618"/>
      <c r="I533" s="1619">
        <f t="shared" si="7"/>
        <v>0</v>
      </c>
      <c r="J533" s="1249">
        <f t="shared" si="5"/>
        <v>20873</v>
      </c>
      <c r="K533" s="1249">
        <f>UFJ!I533</f>
        <v>0</v>
      </c>
      <c r="L533" s="1249">
        <f>三井住友!I533</f>
        <v>19550</v>
      </c>
      <c r="M533" s="1249">
        <f>paypay!H533</f>
        <v>9</v>
      </c>
      <c r="N533" s="1249">
        <f>みずほ!J533</f>
        <v>422571</v>
      </c>
      <c r="O533" s="1620">
        <f t="shared" si="6"/>
        <v>463003</v>
      </c>
      <c r="P533" s="1272"/>
    </row>
    <row r="534" spans="1:16" ht="15.5">
      <c r="A534" s="1298"/>
      <c r="B534" s="1244">
        <v>46278</v>
      </c>
      <c r="C534" s="1248"/>
      <c r="D534" s="1248"/>
      <c r="E534" s="1248"/>
      <c r="F534" s="1618"/>
      <c r="G534" s="1618"/>
      <c r="H534" s="1618"/>
      <c r="I534" s="1619">
        <f t="shared" si="7"/>
        <v>0</v>
      </c>
      <c r="J534" s="1249">
        <f t="shared" si="5"/>
        <v>20873</v>
      </c>
      <c r="K534" s="1249">
        <f>UFJ!I534</f>
        <v>0</v>
      </c>
      <c r="L534" s="1249">
        <f>三井住友!I534</f>
        <v>19550</v>
      </c>
      <c r="M534" s="1249">
        <f>paypay!H534</f>
        <v>9</v>
      </c>
      <c r="N534" s="1249">
        <f>みずほ!J534</f>
        <v>422571</v>
      </c>
      <c r="O534" s="1620">
        <f t="shared" si="6"/>
        <v>463003</v>
      </c>
      <c r="P534" s="1272"/>
    </row>
    <row r="535" spans="1:16" ht="15.5">
      <c r="A535" s="1298"/>
      <c r="B535" s="1244">
        <v>46279</v>
      </c>
      <c r="C535" s="1248"/>
      <c r="D535" s="1248"/>
      <c r="E535" s="1248"/>
      <c r="F535" s="1618"/>
      <c r="G535" s="1618"/>
      <c r="H535" s="1618"/>
      <c r="I535" s="1619">
        <f t="shared" si="7"/>
        <v>0</v>
      </c>
      <c r="J535" s="1249">
        <f t="shared" si="5"/>
        <v>20873</v>
      </c>
      <c r="K535" s="1249">
        <f>UFJ!I535</f>
        <v>0</v>
      </c>
      <c r="L535" s="1249">
        <f>三井住友!I535</f>
        <v>19550</v>
      </c>
      <c r="M535" s="1249">
        <f>paypay!H535</f>
        <v>9</v>
      </c>
      <c r="N535" s="1249">
        <f>みずほ!J535</f>
        <v>422571</v>
      </c>
      <c r="O535" s="1620">
        <f t="shared" si="6"/>
        <v>463003</v>
      </c>
      <c r="P535" s="1272"/>
    </row>
    <row r="536" spans="1:16" ht="15.5">
      <c r="A536" s="1298"/>
      <c r="B536" s="1244">
        <v>46280</v>
      </c>
      <c r="C536" s="1248"/>
      <c r="D536" s="1248"/>
      <c r="E536" s="1248"/>
      <c r="F536" s="1618"/>
      <c r="G536" s="1618"/>
      <c r="H536" s="1618"/>
      <c r="I536" s="1619">
        <f t="shared" si="7"/>
        <v>0</v>
      </c>
      <c r="J536" s="1249">
        <f t="shared" si="5"/>
        <v>20873</v>
      </c>
      <c r="K536" s="1249">
        <f>UFJ!I536</f>
        <v>0</v>
      </c>
      <c r="L536" s="1249">
        <f>三井住友!I536</f>
        <v>319550</v>
      </c>
      <c r="M536" s="1249">
        <f>paypay!H536</f>
        <v>9</v>
      </c>
      <c r="N536" s="1249">
        <f>みずほ!J536</f>
        <v>582461</v>
      </c>
      <c r="O536" s="1620">
        <f t="shared" si="6"/>
        <v>922893</v>
      </c>
      <c r="P536" s="1272"/>
    </row>
    <row r="537" spans="1:16" ht="15.5">
      <c r="A537" s="1298"/>
      <c r="B537" s="1244">
        <v>46281</v>
      </c>
      <c r="C537" s="1248"/>
      <c r="D537" s="1248"/>
      <c r="E537" s="1248"/>
      <c r="F537" s="1618"/>
      <c r="G537" s="1618"/>
      <c r="H537" s="1618"/>
      <c r="I537" s="1619">
        <f t="shared" si="7"/>
        <v>0</v>
      </c>
      <c r="J537" s="1249">
        <f t="shared" si="5"/>
        <v>20873</v>
      </c>
      <c r="K537" s="1249">
        <f>UFJ!I537</f>
        <v>0</v>
      </c>
      <c r="L537" s="1249">
        <f>三井住友!I537</f>
        <v>319550</v>
      </c>
      <c r="M537" s="1249">
        <f>paypay!H537</f>
        <v>9</v>
      </c>
      <c r="N537" s="1249">
        <f>みずほ!J537</f>
        <v>582461</v>
      </c>
      <c r="O537" s="1620">
        <f t="shared" si="6"/>
        <v>922893</v>
      </c>
      <c r="P537" s="1272"/>
    </row>
    <row r="538" spans="1:16" ht="15.5">
      <c r="A538" s="1298"/>
      <c r="B538" s="1244">
        <v>46282</v>
      </c>
      <c r="C538" s="1248"/>
      <c r="D538" s="1248"/>
      <c r="E538" s="1248"/>
      <c r="F538" s="1618"/>
      <c r="G538" s="1618"/>
      <c r="H538" s="1618"/>
      <c r="I538" s="1619">
        <f t="shared" si="7"/>
        <v>0</v>
      </c>
      <c r="J538" s="1249">
        <f t="shared" si="5"/>
        <v>20873</v>
      </c>
      <c r="K538" s="1249">
        <f>UFJ!I538</f>
        <v>0</v>
      </c>
      <c r="L538" s="1249">
        <f>三井住友!I538</f>
        <v>319550</v>
      </c>
      <c r="M538" s="1249">
        <f>paypay!H538</f>
        <v>9</v>
      </c>
      <c r="N538" s="1249">
        <f>みずほ!J538</f>
        <v>582461</v>
      </c>
      <c r="O538" s="1620">
        <f t="shared" si="6"/>
        <v>922893</v>
      </c>
      <c r="P538" s="1272"/>
    </row>
    <row r="539" spans="1:16" ht="15.5">
      <c r="A539" s="1298"/>
      <c r="B539" s="1244">
        <v>46283</v>
      </c>
      <c r="C539" s="1248"/>
      <c r="D539" s="1248"/>
      <c r="E539" s="1248"/>
      <c r="F539" s="1618"/>
      <c r="G539" s="1618"/>
      <c r="H539" s="1618"/>
      <c r="I539" s="1619">
        <f t="shared" si="7"/>
        <v>0</v>
      </c>
      <c r="J539" s="1249">
        <f t="shared" si="5"/>
        <v>20873</v>
      </c>
      <c r="K539" s="1249">
        <f>UFJ!I539</f>
        <v>0</v>
      </c>
      <c r="L539" s="1249">
        <f>三井住友!I539</f>
        <v>319550</v>
      </c>
      <c r="M539" s="1249">
        <f>paypay!H539</f>
        <v>9</v>
      </c>
      <c r="N539" s="1249">
        <f>みずほ!J539</f>
        <v>582461</v>
      </c>
      <c r="O539" s="1620">
        <f t="shared" si="6"/>
        <v>922893</v>
      </c>
      <c r="P539" s="1272"/>
    </row>
    <row r="540" spans="1:16" ht="15.5">
      <c r="A540" s="1298"/>
      <c r="B540" s="1244">
        <v>46284</v>
      </c>
      <c r="C540" s="1248"/>
      <c r="D540" s="1248"/>
      <c r="E540" s="1248"/>
      <c r="F540" s="1618"/>
      <c r="G540" s="1618"/>
      <c r="H540" s="1618"/>
      <c r="I540" s="1619">
        <f t="shared" si="7"/>
        <v>0</v>
      </c>
      <c r="J540" s="1249">
        <f t="shared" si="5"/>
        <v>20873</v>
      </c>
      <c r="K540" s="1249">
        <f>UFJ!I540</f>
        <v>0</v>
      </c>
      <c r="L540" s="1249">
        <f>三井住友!I540</f>
        <v>319550</v>
      </c>
      <c r="M540" s="1249">
        <f>paypay!H540</f>
        <v>9</v>
      </c>
      <c r="N540" s="1249">
        <f>みずほ!J540</f>
        <v>582461</v>
      </c>
      <c r="O540" s="1620">
        <f t="shared" si="6"/>
        <v>922893</v>
      </c>
      <c r="P540" s="1272"/>
    </row>
    <row r="541" spans="1:16" ht="15.5">
      <c r="A541" s="1298"/>
      <c r="B541" s="1244">
        <v>46285</v>
      </c>
      <c r="C541" s="1248"/>
      <c r="D541" s="1248"/>
      <c r="E541" s="1248"/>
      <c r="F541" s="1618"/>
      <c r="G541" s="1618"/>
      <c r="H541" s="1618"/>
      <c r="I541" s="1619">
        <f t="shared" si="7"/>
        <v>0</v>
      </c>
      <c r="J541" s="1249">
        <f t="shared" si="5"/>
        <v>20873</v>
      </c>
      <c r="K541" s="1249">
        <f>UFJ!I541</f>
        <v>0</v>
      </c>
      <c r="L541" s="1249">
        <f>三井住友!I541</f>
        <v>319550</v>
      </c>
      <c r="M541" s="1249">
        <f>paypay!H541</f>
        <v>9</v>
      </c>
      <c r="N541" s="1249">
        <f>みずほ!J541</f>
        <v>582461</v>
      </c>
      <c r="O541" s="1620">
        <f t="shared" si="6"/>
        <v>922893</v>
      </c>
      <c r="P541" s="1272"/>
    </row>
    <row r="542" spans="1:16" ht="15.5">
      <c r="A542" s="1298"/>
      <c r="B542" s="1244">
        <v>46286</v>
      </c>
      <c r="C542" s="1248"/>
      <c r="D542" s="1248"/>
      <c r="E542" s="1248"/>
      <c r="F542" s="1618"/>
      <c r="G542" s="1618"/>
      <c r="H542" s="1618"/>
      <c r="I542" s="1619">
        <f t="shared" si="7"/>
        <v>0</v>
      </c>
      <c r="J542" s="1249">
        <f t="shared" si="5"/>
        <v>20873</v>
      </c>
      <c r="K542" s="1249">
        <f>UFJ!I542</f>
        <v>0</v>
      </c>
      <c r="L542" s="1249">
        <f>三井住友!I542</f>
        <v>319550</v>
      </c>
      <c r="M542" s="1249">
        <f>paypay!H542</f>
        <v>9</v>
      </c>
      <c r="N542" s="1249">
        <f>みずほ!J542</f>
        <v>582461</v>
      </c>
      <c r="O542" s="1620">
        <f t="shared" si="6"/>
        <v>922893</v>
      </c>
      <c r="P542" s="1272"/>
    </row>
    <row r="543" spans="1:16" ht="15.5">
      <c r="A543" s="1298"/>
      <c r="B543" s="1244">
        <v>46287</v>
      </c>
      <c r="C543" s="1248"/>
      <c r="D543" s="1248"/>
      <c r="E543" s="1248"/>
      <c r="F543" s="1618"/>
      <c r="G543" s="1618"/>
      <c r="H543" s="1618"/>
      <c r="I543" s="1619">
        <f t="shared" si="7"/>
        <v>0</v>
      </c>
      <c r="J543" s="1249">
        <f t="shared" si="5"/>
        <v>20873</v>
      </c>
      <c r="K543" s="1249">
        <f>UFJ!I543</f>
        <v>0</v>
      </c>
      <c r="L543" s="1249">
        <f>三井住友!I543</f>
        <v>319550</v>
      </c>
      <c r="M543" s="1249">
        <f>paypay!H543</f>
        <v>9</v>
      </c>
      <c r="N543" s="1249">
        <f>みずほ!J543</f>
        <v>582461</v>
      </c>
      <c r="O543" s="1620">
        <f t="shared" si="6"/>
        <v>922893</v>
      </c>
      <c r="P543" s="1272"/>
    </row>
    <row r="544" spans="1:16" ht="15.5">
      <c r="A544" s="1298"/>
      <c r="B544" s="1244">
        <v>46288</v>
      </c>
      <c r="C544" s="1248"/>
      <c r="D544" s="1248"/>
      <c r="E544" s="1248"/>
      <c r="F544" s="1618"/>
      <c r="G544" s="1618"/>
      <c r="H544" s="1618"/>
      <c r="I544" s="1619">
        <f t="shared" si="7"/>
        <v>0</v>
      </c>
      <c r="J544" s="1249">
        <f t="shared" si="5"/>
        <v>20873</v>
      </c>
      <c r="K544" s="1249">
        <f>UFJ!I544</f>
        <v>0</v>
      </c>
      <c r="L544" s="1249">
        <f>三井住友!I544</f>
        <v>319550</v>
      </c>
      <c r="M544" s="1249">
        <f>paypay!H544</f>
        <v>9</v>
      </c>
      <c r="N544" s="1249">
        <f>みずほ!J544</f>
        <v>582461</v>
      </c>
      <c r="O544" s="1620">
        <f t="shared" si="6"/>
        <v>922893</v>
      </c>
      <c r="P544" s="1272"/>
    </row>
    <row r="545" spans="1:16" ht="15.5">
      <c r="A545" s="1298"/>
      <c r="B545" s="1244">
        <v>46289</v>
      </c>
      <c r="C545" s="1248"/>
      <c r="D545" s="1248"/>
      <c r="E545" s="1248"/>
      <c r="F545" s="1618"/>
      <c r="G545" s="1618"/>
      <c r="H545" s="1618"/>
      <c r="I545" s="1619">
        <f t="shared" si="7"/>
        <v>0</v>
      </c>
      <c r="J545" s="1249">
        <f t="shared" si="5"/>
        <v>20873</v>
      </c>
      <c r="K545" s="1249">
        <f>UFJ!I545</f>
        <v>0</v>
      </c>
      <c r="L545" s="1249">
        <f>三井住友!I545</f>
        <v>319550</v>
      </c>
      <c r="M545" s="1249">
        <f>paypay!H545</f>
        <v>9</v>
      </c>
      <c r="N545" s="1249">
        <f>みずほ!J545</f>
        <v>582461</v>
      </c>
      <c r="O545" s="1620">
        <f t="shared" si="6"/>
        <v>922893</v>
      </c>
      <c r="P545" s="1272"/>
    </row>
    <row r="546" spans="1:16" ht="15.5">
      <c r="A546" s="1298"/>
      <c r="B546" s="1244">
        <v>46290</v>
      </c>
      <c r="C546" s="1248"/>
      <c r="D546" s="1248"/>
      <c r="E546" s="1248"/>
      <c r="F546" s="1618"/>
      <c r="G546" s="1618"/>
      <c r="H546" s="1618"/>
      <c r="I546" s="1619">
        <f t="shared" si="7"/>
        <v>0</v>
      </c>
      <c r="J546" s="1249">
        <f t="shared" si="5"/>
        <v>20873</v>
      </c>
      <c r="K546" s="1249">
        <f>UFJ!I546</f>
        <v>0</v>
      </c>
      <c r="L546" s="1249">
        <f>三井住友!I546</f>
        <v>319550</v>
      </c>
      <c r="M546" s="1249">
        <f>paypay!H546</f>
        <v>9</v>
      </c>
      <c r="N546" s="1249">
        <f>みずほ!J546</f>
        <v>582461</v>
      </c>
      <c r="O546" s="1620">
        <f t="shared" si="6"/>
        <v>922893</v>
      </c>
      <c r="P546" s="1272"/>
    </row>
    <row r="547" spans="1:16" ht="15.5">
      <c r="A547" s="1298"/>
      <c r="B547" s="1244">
        <v>46291</v>
      </c>
      <c r="C547" s="1248"/>
      <c r="D547" s="1248"/>
      <c r="E547" s="1248"/>
      <c r="F547" s="1618"/>
      <c r="G547" s="1618"/>
      <c r="H547" s="1618"/>
      <c r="I547" s="1619">
        <f t="shared" si="7"/>
        <v>0</v>
      </c>
      <c r="J547" s="1249">
        <f t="shared" si="5"/>
        <v>20873</v>
      </c>
      <c r="K547" s="1249">
        <f>UFJ!I547</f>
        <v>0</v>
      </c>
      <c r="L547" s="1249">
        <f>三井住友!I547</f>
        <v>319550</v>
      </c>
      <c r="M547" s="1249">
        <f>paypay!H547</f>
        <v>9</v>
      </c>
      <c r="N547" s="1249">
        <f>みずほ!J547</f>
        <v>572461</v>
      </c>
      <c r="O547" s="1620">
        <f t="shared" si="6"/>
        <v>912893</v>
      </c>
      <c r="P547" s="1272"/>
    </row>
    <row r="548" spans="1:16" ht="15.5">
      <c r="A548" s="1298"/>
      <c r="B548" s="1244">
        <v>46292</v>
      </c>
      <c r="C548" s="1248"/>
      <c r="D548" s="1248"/>
      <c r="E548" s="1248"/>
      <c r="F548" s="1618"/>
      <c r="G548" s="1618"/>
      <c r="H548" s="1618"/>
      <c r="I548" s="1619">
        <f t="shared" si="7"/>
        <v>0</v>
      </c>
      <c r="J548" s="1249">
        <f t="shared" si="5"/>
        <v>20873</v>
      </c>
      <c r="K548" s="1249">
        <f>UFJ!I548</f>
        <v>0</v>
      </c>
      <c r="L548" s="1249">
        <f>三井住友!I548</f>
        <v>119550</v>
      </c>
      <c r="M548" s="1249">
        <f>paypay!H548</f>
        <v>9</v>
      </c>
      <c r="N548" s="1249">
        <f>みずほ!J548</f>
        <v>442474</v>
      </c>
      <c r="O548" s="1620">
        <f t="shared" si="6"/>
        <v>582906</v>
      </c>
      <c r="P548" s="1272"/>
    </row>
    <row r="549" spans="1:16" ht="15.5">
      <c r="A549" s="1298"/>
      <c r="B549" s="1244">
        <v>46293</v>
      </c>
      <c r="C549" s="1248"/>
      <c r="D549" s="1248"/>
      <c r="E549" s="1248"/>
      <c r="F549" s="1618"/>
      <c r="G549" s="1618"/>
      <c r="H549" s="1618"/>
      <c r="I549" s="1619">
        <f t="shared" si="7"/>
        <v>0</v>
      </c>
      <c r="J549" s="1249">
        <f t="shared" si="5"/>
        <v>20873</v>
      </c>
      <c r="K549" s="1249">
        <f>UFJ!I549</f>
        <v>0</v>
      </c>
      <c r="L549" s="1249">
        <f>三井住友!I549</f>
        <v>119550</v>
      </c>
      <c r="M549" s="1249">
        <f>paypay!H549</f>
        <v>9</v>
      </c>
      <c r="N549" s="1249">
        <f>みずほ!J549</f>
        <v>442474</v>
      </c>
      <c r="O549" s="1620">
        <f t="shared" si="6"/>
        <v>582906</v>
      </c>
      <c r="P549" s="1272"/>
    </row>
    <row r="550" spans="1:16" ht="15.5">
      <c r="A550" s="1298"/>
      <c r="B550" s="1244">
        <v>46294</v>
      </c>
      <c r="C550" s="1248"/>
      <c r="D550" s="1248"/>
      <c r="E550" s="1248"/>
      <c r="F550" s="1618"/>
      <c r="G550" s="1618"/>
      <c r="H550" s="1618"/>
      <c r="I550" s="1619">
        <f t="shared" si="7"/>
        <v>0</v>
      </c>
      <c r="J550" s="1249">
        <f t="shared" si="5"/>
        <v>20873</v>
      </c>
      <c r="K550" s="1249">
        <f>UFJ!I550</f>
        <v>0</v>
      </c>
      <c r="L550" s="1249">
        <f>三井住友!I550</f>
        <v>119550</v>
      </c>
      <c r="M550" s="1249">
        <f>paypay!H550</f>
        <v>9</v>
      </c>
      <c r="N550" s="1249">
        <f>みずほ!J550</f>
        <v>442474</v>
      </c>
      <c r="O550" s="1620">
        <f t="shared" si="6"/>
        <v>582906</v>
      </c>
      <c r="P550" s="1272"/>
    </row>
    <row r="551" spans="1:16" ht="15.5">
      <c r="A551" s="1298"/>
      <c r="B551" s="1244">
        <v>46295</v>
      </c>
      <c r="C551" s="1248"/>
      <c r="D551" s="1248"/>
      <c r="E551" s="1248"/>
      <c r="F551" s="1618"/>
      <c r="G551" s="1618"/>
      <c r="H551" s="1618"/>
      <c r="I551" s="1619">
        <f t="shared" si="7"/>
        <v>0</v>
      </c>
      <c r="J551" s="1249">
        <f t="shared" si="5"/>
        <v>20873</v>
      </c>
      <c r="K551" s="1249">
        <f>UFJ!I551</f>
        <v>0</v>
      </c>
      <c r="L551" s="1249">
        <f>三井住友!I551</f>
        <v>119550</v>
      </c>
      <c r="M551" s="1249">
        <f>paypay!H551</f>
        <v>9</v>
      </c>
      <c r="N551" s="1249">
        <f>みずほ!J551</f>
        <v>442474</v>
      </c>
      <c r="O551" s="1620">
        <f t="shared" si="6"/>
        <v>582906</v>
      </c>
      <c r="P551" s="1272"/>
    </row>
    <row r="552" spans="1:16" ht="15.5">
      <c r="A552" s="1298"/>
      <c r="B552" s="1630">
        <v>46296</v>
      </c>
      <c r="C552" s="1631"/>
      <c r="D552" s="1631"/>
      <c r="E552" s="1631"/>
      <c r="F552" s="1632"/>
      <c r="G552" s="1632"/>
      <c r="H552" s="1632"/>
      <c r="I552" s="1633">
        <f t="shared" si="7"/>
        <v>0</v>
      </c>
      <c r="J552" s="1625">
        <f t="shared" si="5"/>
        <v>20873</v>
      </c>
      <c r="K552" s="1625">
        <f>UFJ!I552</f>
        <v>0</v>
      </c>
      <c r="L552" s="1625">
        <f>三井住友!I552</f>
        <v>119550</v>
      </c>
      <c r="M552" s="1625">
        <f>paypay!H552</f>
        <v>9</v>
      </c>
      <c r="N552" s="1625">
        <f>みずほ!J552</f>
        <v>442474</v>
      </c>
      <c r="O552" s="1627">
        <f t="shared" si="6"/>
        <v>582906</v>
      </c>
      <c r="P552" s="1272"/>
    </row>
    <row r="553" spans="1:16" ht="15.5">
      <c r="A553" s="1298"/>
      <c r="B553" s="1244">
        <v>46297</v>
      </c>
      <c r="C553" s="1248"/>
      <c r="D553" s="1248"/>
      <c r="E553" s="1248"/>
      <c r="F553" s="1618"/>
      <c r="G553" s="1618"/>
      <c r="H553" s="1618"/>
      <c r="I553" s="1619">
        <f t="shared" si="7"/>
        <v>0</v>
      </c>
      <c r="J553" s="1249">
        <f t="shared" si="5"/>
        <v>20873</v>
      </c>
      <c r="K553" s="1249">
        <f>UFJ!I553</f>
        <v>0</v>
      </c>
      <c r="L553" s="1249">
        <f>三井住友!I553</f>
        <v>119550</v>
      </c>
      <c r="M553" s="1249">
        <f>paypay!H553</f>
        <v>9</v>
      </c>
      <c r="N553" s="1249">
        <f>みずほ!J553</f>
        <v>442474</v>
      </c>
      <c r="O553" s="1620">
        <f t="shared" si="6"/>
        <v>582906</v>
      </c>
      <c r="P553" s="1272"/>
    </row>
    <row r="554" spans="1:16" ht="15.5">
      <c r="A554" s="1298"/>
      <c r="B554" s="1244">
        <v>46298</v>
      </c>
      <c r="C554" s="1248"/>
      <c r="D554" s="1248"/>
      <c r="E554" s="1248"/>
      <c r="F554" s="1618"/>
      <c r="G554" s="1618"/>
      <c r="H554" s="1618"/>
      <c r="I554" s="1619">
        <f t="shared" si="7"/>
        <v>0</v>
      </c>
      <c r="J554" s="1249">
        <f t="shared" si="5"/>
        <v>20873</v>
      </c>
      <c r="K554" s="1249">
        <f>UFJ!I554</f>
        <v>0</v>
      </c>
      <c r="L554" s="1249">
        <f>三井住友!I554</f>
        <v>119550</v>
      </c>
      <c r="M554" s="1249">
        <f>paypay!H554</f>
        <v>9</v>
      </c>
      <c r="N554" s="1249">
        <f>みずほ!J554</f>
        <v>442474</v>
      </c>
      <c r="O554" s="1620">
        <f t="shared" si="6"/>
        <v>582906</v>
      </c>
      <c r="P554" s="1272"/>
    </row>
    <row r="555" spans="1:16" ht="15.5">
      <c r="A555" s="1298"/>
      <c r="B555" s="1244">
        <v>46299</v>
      </c>
      <c r="C555" s="1248"/>
      <c r="D555" s="1248"/>
      <c r="E555" s="1248"/>
      <c r="F555" s="1618"/>
      <c r="G555" s="1618"/>
      <c r="H555" s="1618"/>
      <c r="I555" s="1619">
        <f t="shared" si="7"/>
        <v>0</v>
      </c>
      <c r="J555" s="1249">
        <f t="shared" si="5"/>
        <v>20873</v>
      </c>
      <c r="K555" s="1249">
        <f>UFJ!I555</f>
        <v>0</v>
      </c>
      <c r="L555" s="1249">
        <f>三井住友!I555</f>
        <v>119550</v>
      </c>
      <c r="M555" s="1249">
        <f>paypay!H555</f>
        <v>9</v>
      </c>
      <c r="N555" s="1249">
        <f>みずほ!J555</f>
        <v>442474</v>
      </c>
      <c r="O555" s="1620">
        <f t="shared" si="6"/>
        <v>582906</v>
      </c>
      <c r="P555" s="1272"/>
    </row>
    <row r="556" spans="1:16" ht="15.5">
      <c r="A556" s="1298"/>
      <c r="B556" s="1244">
        <v>46300</v>
      </c>
      <c r="C556" s="1248"/>
      <c r="D556" s="1248"/>
      <c r="E556" s="1248"/>
      <c r="F556" s="1618"/>
      <c r="G556" s="1618"/>
      <c r="H556" s="1618"/>
      <c r="I556" s="1619">
        <f t="shared" si="7"/>
        <v>0</v>
      </c>
      <c r="J556" s="1249">
        <f t="shared" si="5"/>
        <v>20873</v>
      </c>
      <c r="K556" s="1249">
        <f>UFJ!I556</f>
        <v>0</v>
      </c>
      <c r="L556" s="1249">
        <f>三井住友!I556</f>
        <v>119550</v>
      </c>
      <c r="M556" s="1249">
        <f>paypay!H556</f>
        <v>9</v>
      </c>
      <c r="N556" s="1249">
        <f>みずほ!J556</f>
        <v>442474</v>
      </c>
      <c r="O556" s="1620">
        <f t="shared" si="6"/>
        <v>582906</v>
      </c>
      <c r="P556" s="1272"/>
    </row>
    <row r="557" spans="1:16" ht="15.5">
      <c r="A557" s="1298"/>
      <c r="B557" s="1244">
        <v>46301</v>
      </c>
      <c r="C557" s="1248"/>
      <c r="D557" s="1248"/>
      <c r="E557" s="1248"/>
      <c r="F557" s="1618"/>
      <c r="G557" s="1618"/>
      <c r="H557" s="1618"/>
      <c r="I557" s="1619">
        <f t="shared" si="7"/>
        <v>0</v>
      </c>
      <c r="J557" s="1249">
        <f t="shared" si="5"/>
        <v>20873</v>
      </c>
      <c r="K557" s="1249">
        <f>UFJ!I557</f>
        <v>0</v>
      </c>
      <c r="L557" s="1249">
        <f>三井住友!I557</f>
        <v>119550</v>
      </c>
      <c r="M557" s="1249">
        <f>paypay!H557</f>
        <v>9</v>
      </c>
      <c r="N557" s="1249">
        <f>みずほ!J557</f>
        <v>442474</v>
      </c>
      <c r="O557" s="1620">
        <f t="shared" si="6"/>
        <v>582906</v>
      </c>
      <c r="P557" s="1272"/>
    </row>
    <row r="558" spans="1:16" ht="15.5">
      <c r="A558" s="1298"/>
      <c r="B558" s="1244">
        <v>46302</v>
      </c>
      <c r="C558" s="1248"/>
      <c r="D558" s="1248"/>
      <c r="E558" s="1248"/>
      <c r="F558" s="1618"/>
      <c r="G558" s="1618"/>
      <c r="H558" s="1618"/>
      <c r="I558" s="1619">
        <f t="shared" si="7"/>
        <v>0</v>
      </c>
      <c r="J558" s="1249">
        <f t="shared" si="5"/>
        <v>20873</v>
      </c>
      <c r="K558" s="1249">
        <f>UFJ!I558</f>
        <v>0</v>
      </c>
      <c r="L558" s="1249">
        <f>三井住友!I558</f>
        <v>119550</v>
      </c>
      <c r="M558" s="1249">
        <f>paypay!H558</f>
        <v>9</v>
      </c>
      <c r="N558" s="1249">
        <f>みずほ!J558</f>
        <v>442474</v>
      </c>
      <c r="O558" s="1620">
        <f t="shared" si="6"/>
        <v>582906</v>
      </c>
      <c r="P558" s="1272"/>
    </row>
    <row r="559" spans="1:16" ht="15.5">
      <c r="A559" s="1298"/>
      <c r="B559" s="1244">
        <v>46303</v>
      </c>
      <c r="C559" s="1248"/>
      <c r="D559" s="1248"/>
      <c r="E559" s="1248"/>
      <c r="F559" s="1618"/>
      <c r="G559" s="1618"/>
      <c r="H559" s="1618"/>
      <c r="I559" s="1619">
        <f t="shared" si="7"/>
        <v>0</v>
      </c>
      <c r="J559" s="1249">
        <f t="shared" si="5"/>
        <v>20873</v>
      </c>
      <c r="K559" s="1249">
        <f>UFJ!I559</f>
        <v>0</v>
      </c>
      <c r="L559" s="1249">
        <f>三井住友!I559</f>
        <v>119550</v>
      </c>
      <c r="M559" s="1249">
        <f>paypay!H559</f>
        <v>9</v>
      </c>
      <c r="N559" s="1249">
        <f>みずほ!J559</f>
        <v>442474</v>
      </c>
      <c r="O559" s="1620">
        <f t="shared" si="6"/>
        <v>582906</v>
      </c>
      <c r="P559" s="1272"/>
    </row>
    <row r="560" spans="1:16" ht="15.5">
      <c r="A560" s="1298"/>
      <c r="B560" s="1244">
        <v>46304</v>
      </c>
      <c r="C560" s="1248"/>
      <c r="D560" s="1248"/>
      <c r="E560" s="1248"/>
      <c r="F560" s="1618"/>
      <c r="G560" s="1618"/>
      <c r="H560" s="1618"/>
      <c r="I560" s="1619">
        <f t="shared" si="7"/>
        <v>0</v>
      </c>
      <c r="J560" s="1249">
        <f t="shared" si="5"/>
        <v>20873</v>
      </c>
      <c r="K560" s="1249">
        <f>UFJ!I560</f>
        <v>0</v>
      </c>
      <c r="L560" s="1249">
        <f>三井住友!I560</f>
        <v>119550</v>
      </c>
      <c r="M560" s="1249">
        <f>paypay!H560</f>
        <v>9</v>
      </c>
      <c r="N560" s="1249">
        <f>みずほ!J560</f>
        <v>442474</v>
      </c>
      <c r="O560" s="1620">
        <f t="shared" si="6"/>
        <v>582906</v>
      </c>
      <c r="P560" s="1272"/>
    </row>
    <row r="561" spans="1:16" ht="15.5">
      <c r="A561" s="1298"/>
      <c r="B561" s="1244">
        <v>46305</v>
      </c>
      <c r="C561" s="1248"/>
      <c r="D561" s="1248"/>
      <c r="E561" s="1248"/>
      <c r="F561" s="1618"/>
      <c r="G561" s="1618"/>
      <c r="H561" s="1618"/>
      <c r="I561" s="1619">
        <f t="shared" si="7"/>
        <v>0</v>
      </c>
      <c r="J561" s="1249">
        <f t="shared" ref="J561:J815" si="8">SUM(J560,I561)</f>
        <v>20873</v>
      </c>
      <c r="K561" s="1249">
        <f>UFJ!I561</f>
        <v>0</v>
      </c>
      <c r="L561" s="1249">
        <f>三井住友!I561</f>
        <v>119550</v>
      </c>
      <c r="M561" s="1249">
        <f>paypay!H561</f>
        <v>9</v>
      </c>
      <c r="N561" s="1249">
        <f>みずほ!J561</f>
        <v>442474</v>
      </c>
      <c r="O561" s="1620">
        <f t="shared" si="6"/>
        <v>582906</v>
      </c>
      <c r="P561" s="1272"/>
    </row>
    <row r="562" spans="1:16" ht="15.5">
      <c r="A562" s="1298"/>
      <c r="B562" s="1244">
        <v>46306</v>
      </c>
      <c r="C562" s="1248"/>
      <c r="D562" s="1248"/>
      <c r="E562" s="1248"/>
      <c r="F562" s="1618"/>
      <c r="G562" s="1618"/>
      <c r="H562" s="1618"/>
      <c r="I562" s="1619">
        <f t="shared" si="7"/>
        <v>0</v>
      </c>
      <c r="J562" s="1249">
        <f t="shared" si="8"/>
        <v>20873</v>
      </c>
      <c r="K562" s="1249">
        <f>UFJ!I562</f>
        <v>0</v>
      </c>
      <c r="L562" s="1249">
        <f>三井住友!I562</f>
        <v>119550</v>
      </c>
      <c r="M562" s="1249">
        <f>paypay!H562</f>
        <v>9</v>
      </c>
      <c r="N562" s="1249">
        <f>みずほ!J562</f>
        <v>442474</v>
      </c>
      <c r="O562" s="1620">
        <f t="shared" si="6"/>
        <v>582906</v>
      </c>
      <c r="P562" s="1272"/>
    </row>
    <row r="563" spans="1:16" ht="15.5">
      <c r="A563" s="1298"/>
      <c r="B563" s="1244">
        <v>46307</v>
      </c>
      <c r="C563" s="1248"/>
      <c r="D563" s="1248"/>
      <c r="E563" s="1248"/>
      <c r="F563" s="1618"/>
      <c r="G563" s="1618"/>
      <c r="H563" s="1618"/>
      <c r="I563" s="1619">
        <f t="shared" si="7"/>
        <v>0</v>
      </c>
      <c r="J563" s="1249">
        <f t="shared" si="8"/>
        <v>20873</v>
      </c>
      <c r="K563" s="1249">
        <f>UFJ!I563</f>
        <v>0</v>
      </c>
      <c r="L563" s="1249">
        <f>三井住友!I563</f>
        <v>119550</v>
      </c>
      <c r="M563" s="1249">
        <f>paypay!H563</f>
        <v>9</v>
      </c>
      <c r="N563" s="1249">
        <f>みずほ!J563</f>
        <v>442474</v>
      </c>
      <c r="O563" s="1620">
        <f t="shared" si="6"/>
        <v>582906</v>
      </c>
      <c r="P563" s="1272"/>
    </row>
    <row r="564" spans="1:16" ht="15.5">
      <c r="A564" s="1298"/>
      <c r="B564" s="1244">
        <v>46308</v>
      </c>
      <c r="C564" s="1248"/>
      <c r="D564" s="1248"/>
      <c r="E564" s="1248"/>
      <c r="F564" s="1618"/>
      <c r="G564" s="1618"/>
      <c r="H564" s="1618"/>
      <c r="I564" s="1619">
        <f t="shared" si="7"/>
        <v>0</v>
      </c>
      <c r="J564" s="1249">
        <f t="shared" si="8"/>
        <v>20873</v>
      </c>
      <c r="K564" s="1249">
        <f>UFJ!I564</f>
        <v>0</v>
      </c>
      <c r="L564" s="1249">
        <f>三井住友!I564</f>
        <v>119550</v>
      </c>
      <c r="M564" s="1249">
        <f>paypay!H564</f>
        <v>9</v>
      </c>
      <c r="N564" s="1249">
        <f>みずほ!J564</f>
        <v>442474</v>
      </c>
      <c r="O564" s="1620">
        <f t="shared" si="6"/>
        <v>582906</v>
      </c>
      <c r="P564" s="1272"/>
    </row>
    <row r="565" spans="1:16" ht="15.5">
      <c r="A565" s="1298"/>
      <c r="B565" s="1244">
        <v>46309</v>
      </c>
      <c r="C565" s="1248"/>
      <c r="D565" s="1248"/>
      <c r="E565" s="1248"/>
      <c r="F565" s="1618"/>
      <c r="G565" s="1618"/>
      <c r="H565" s="1618"/>
      <c r="I565" s="1619">
        <f t="shared" si="7"/>
        <v>0</v>
      </c>
      <c r="J565" s="1249">
        <f t="shared" si="8"/>
        <v>20873</v>
      </c>
      <c r="K565" s="1249">
        <f>UFJ!I565</f>
        <v>0</v>
      </c>
      <c r="L565" s="1249">
        <f>三井住友!I565</f>
        <v>119550</v>
      </c>
      <c r="M565" s="1249">
        <f>paypay!H565</f>
        <v>9</v>
      </c>
      <c r="N565" s="1249">
        <f>みずほ!J565</f>
        <v>442474</v>
      </c>
      <c r="O565" s="1620">
        <f t="shared" si="6"/>
        <v>582906</v>
      </c>
      <c r="P565" s="1272"/>
    </row>
    <row r="566" spans="1:16" ht="15.5">
      <c r="A566" s="1298"/>
      <c r="B566" s="1244">
        <v>46310</v>
      </c>
      <c r="C566" s="1248"/>
      <c r="D566" s="1248"/>
      <c r="E566" s="1248"/>
      <c r="F566" s="1618"/>
      <c r="G566" s="1618"/>
      <c r="H566" s="1618"/>
      <c r="I566" s="1619">
        <f t="shared" si="7"/>
        <v>0</v>
      </c>
      <c r="J566" s="1249">
        <f t="shared" si="8"/>
        <v>20873</v>
      </c>
      <c r="K566" s="1249">
        <f>UFJ!I566</f>
        <v>0</v>
      </c>
      <c r="L566" s="1249">
        <f>三井住友!I566</f>
        <v>419550</v>
      </c>
      <c r="M566" s="1249">
        <f>paypay!H566</f>
        <v>9</v>
      </c>
      <c r="N566" s="1249">
        <f>みずほ!J566</f>
        <v>602364</v>
      </c>
      <c r="O566" s="1620">
        <f t="shared" si="6"/>
        <v>1042796</v>
      </c>
      <c r="P566" s="1272"/>
    </row>
    <row r="567" spans="1:16" ht="15.5">
      <c r="A567" s="1298"/>
      <c r="B567" s="1244">
        <v>46311</v>
      </c>
      <c r="C567" s="1248"/>
      <c r="D567" s="1248"/>
      <c r="E567" s="1248"/>
      <c r="F567" s="1618"/>
      <c r="G567" s="1618"/>
      <c r="H567" s="1618"/>
      <c r="I567" s="1619">
        <f t="shared" si="7"/>
        <v>0</v>
      </c>
      <c r="J567" s="1249">
        <f t="shared" si="8"/>
        <v>20873</v>
      </c>
      <c r="K567" s="1249">
        <f>UFJ!I567</f>
        <v>0</v>
      </c>
      <c r="L567" s="1249">
        <f>三井住友!I567</f>
        <v>419550</v>
      </c>
      <c r="M567" s="1249">
        <f>paypay!H567</f>
        <v>9</v>
      </c>
      <c r="N567" s="1249">
        <f>みずほ!J567</f>
        <v>602364</v>
      </c>
      <c r="O567" s="1620">
        <f t="shared" si="6"/>
        <v>1042796</v>
      </c>
      <c r="P567" s="1272"/>
    </row>
    <row r="568" spans="1:16" ht="15.5">
      <c r="A568" s="1298"/>
      <c r="B568" s="1244">
        <v>46312</v>
      </c>
      <c r="C568" s="1248"/>
      <c r="D568" s="1248"/>
      <c r="E568" s="1248"/>
      <c r="F568" s="1618"/>
      <c r="G568" s="1618"/>
      <c r="H568" s="1618"/>
      <c r="I568" s="1619">
        <f t="shared" si="7"/>
        <v>0</v>
      </c>
      <c r="J568" s="1249">
        <f t="shared" si="8"/>
        <v>20873</v>
      </c>
      <c r="K568" s="1249">
        <f>UFJ!I568</f>
        <v>0</v>
      </c>
      <c r="L568" s="1249">
        <f>三井住友!I568</f>
        <v>419550</v>
      </c>
      <c r="M568" s="1249">
        <f>paypay!H568</f>
        <v>9</v>
      </c>
      <c r="N568" s="1249">
        <f>みずほ!J568</f>
        <v>602364</v>
      </c>
      <c r="O568" s="1620">
        <f t="shared" si="6"/>
        <v>1042796</v>
      </c>
      <c r="P568" s="1272"/>
    </row>
    <row r="569" spans="1:16" ht="15.5">
      <c r="A569" s="1298"/>
      <c r="B569" s="1244">
        <v>46313</v>
      </c>
      <c r="C569" s="1248"/>
      <c r="D569" s="1248"/>
      <c r="E569" s="1248"/>
      <c r="F569" s="1618"/>
      <c r="G569" s="1618"/>
      <c r="H569" s="1618"/>
      <c r="I569" s="1619">
        <f t="shared" si="7"/>
        <v>0</v>
      </c>
      <c r="J569" s="1249">
        <f t="shared" si="8"/>
        <v>20873</v>
      </c>
      <c r="K569" s="1249">
        <f>UFJ!I569</f>
        <v>0</v>
      </c>
      <c r="L569" s="1249">
        <f>三井住友!I569</f>
        <v>419550</v>
      </c>
      <c r="M569" s="1249">
        <f>paypay!H569</f>
        <v>9</v>
      </c>
      <c r="N569" s="1249">
        <f>みずほ!J569</f>
        <v>602364</v>
      </c>
      <c r="O569" s="1620">
        <f t="shared" si="6"/>
        <v>1042796</v>
      </c>
      <c r="P569" s="1272"/>
    </row>
    <row r="570" spans="1:16" ht="15.5">
      <c r="A570" s="1298"/>
      <c r="B570" s="1244">
        <v>46314</v>
      </c>
      <c r="C570" s="1248"/>
      <c r="D570" s="1248"/>
      <c r="E570" s="1248"/>
      <c r="F570" s="1618"/>
      <c r="G570" s="1618"/>
      <c r="H570" s="1618"/>
      <c r="I570" s="1619">
        <f t="shared" si="7"/>
        <v>0</v>
      </c>
      <c r="J570" s="1249">
        <f t="shared" si="8"/>
        <v>20873</v>
      </c>
      <c r="K570" s="1249">
        <f>UFJ!I570</f>
        <v>0</v>
      </c>
      <c r="L570" s="1249">
        <f>三井住友!I570</f>
        <v>419550</v>
      </c>
      <c r="M570" s="1249">
        <f>paypay!H570</f>
        <v>9</v>
      </c>
      <c r="N570" s="1249">
        <f>みずほ!J570</f>
        <v>602364</v>
      </c>
      <c r="O570" s="1620">
        <f t="shared" si="6"/>
        <v>1042796</v>
      </c>
      <c r="P570" s="1272"/>
    </row>
    <row r="571" spans="1:16" ht="15.5">
      <c r="A571" s="1298"/>
      <c r="B571" s="1244">
        <v>46315</v>
      </c>
      <c r="C571" s="1248"/>
      <c r="D571" s="1248"/>
      <c r="E571" s="1248"/>
      <c r="F571" s="1618"/>
      <c r="G571" s="1618"/>
      <c r="H571" s="1618"/>
      <c r="I571" s="1619">
        <f t="shared" si="7"/>
        <v>0</v>
      </c>
      <c r="J571" s="1249">
        <f t="shared" si="8"/>
        <v>20873</v>
      </c>
      <c r="K571" s="1249">
        <f>UFJ!I571</f>
        <v>0</v>
      </c>
      <c r="L571" s="1249">
        <f>三井住友!I571</f>
        <v>419550</v>
      </c>
      <c r="M571" s="1249">
        <f>paypay!H571</f>
        <v>9</v>
      </c>
      <c r="N571" s="1249">
        <f>みずほ!J571</f>
        <v>602364</v>
      </c>
      <c r="O571" s="1620">
        <f t="shared" si="6"/>
        <v>1042796</v>
      </c>
      <c r="P571" s="1272"/>
    </row>
    <row r="572" spans="1:16" ht="15.5">
      <c r="A572" s="1298"/>
      <c r="B572" s="1244">
        <v>46316</v>
      </c>
      <c r="C572" s="1248"/>
      <c r="D572" s="1248"/>
      <c r="E572" s="1248"/>
      <c r="F572" s="1618"/>
      <c r="G572" s="1618"/>
      <c r="H572" s="1618"/>
      <c r="I572" s="1619">
        <f t="shared" si="7"/>
        <v>0</v>
      </c>
      <c r="J572" s="1249">
        <f t="shared" si="8"/>
        <v>20873</v>
      </c>
      <c r="K572" s="1249">
        <f>UFJ!I572</f>
        <v>0</v>
      </c>
      <c r="L572" s="1249">
        <f>三井住友!I572</f>
        <v>419550</v>
      </c>
      <c r="M572" s="1249">
        <f>paypay!H572</f>
        <v>9</v>
      </c>
      <c r="N572" s="1249">
        <f>みずほ!J572</f>
        <v>602364</v>
      </c>
      <c r="O572" s="1620">
        <f t="shared" si="6"/>
        <v>1042796</v>
      </c>
      <c r="P572" s="1272"/>
    </row>
    <row r="573" spans="1:16" ht="15.5">
      <c r="A573" s="1298"/>
      <c r="B573" s="1244">
        <v>46317</v>
      </c>
      <c r="C573" s="1248"/>
      <c r="D573" s="1248"/>
      <c r="E573" s="1248"/>
      <c r="F573" s="1618"/>
      <c r="G573" s="1618"/>
      <c r="H573" s="1618"/>
      <c r="I573" s="1619">
        <f t="shared" si="7"/>
        <v>0</v>
      </c>
      <c r="J573" s="1249">
        <f t="shared" si="8"/>
        <v>20873</v>
      </c>
      <c r="K573" s="1249">
        <f>UFJ!I573</f>
        <v>0</v>
      </c>
      <c r="L573" s="1249">
        <f>三井住友!I573</f>
        <v>419550</v>
      </c>
      <c r="M573" s="1249">
        <f>paypay!H573</f>
        <v>9</v>
      </c>
      <c r="N573" s="1249">
        <f>みずほ!J573</f>
        <v>602364</v>
      </c>
      <c r="O573" s="1620">
        <f t="shared" si="6"/>
        <v>1042796</v>
      </c>
      <c r="P573" s="1272"/>
    </row>
    <row r="574" spans="1:16" ht="15.5">
      <c r="A574" s="1298"/>
      <c r="B574" s="1244">
        <v>46318</v>
      </c>
      <c r="C574" s="1248"/>
      <c r="D574" s="1248"/>
      <c r="E574" s="1248"/>
      <c r="F574" s="1618"/>
      <c r="G574" s="1618"/>
      <c r="H574" s="1618"/>
      <c r="I574" s="1619">
        <f t="shared" si="7"/>
        <v>0</v>
      </c>
      <c r="J574" s="1249">
        <f t="shared" si="8"/>
        <v>20873</v>
      </c>
      <c r="K574" s="1249">
        <f>UFJ!I574</f>
        <v>0</v>
      </c>
      <c r="L574" s="1249">
        <f>三井住友!I574</f>
        <v>419550</v>
      </c>
      <c r="M574" s="1249">
        <f>paypay!H574</f>
        <v>9</v>
      </c>
      <c r="N574" s="1249">
        <f>みずほ!J574</f>
        <v>602364</v>
      </c>
      <c r="O574" s="1620">
        <f t="shared" si="6"/>
        <v>1042796</v>
      </c>
      <c r="P574" s="1272"/>
    </row>
    <row r="575" spans="1:16" ht="15.5">
      <c r="A575" s="1298"/>
      <c r="B575" s="1244">
        <v>46319</v>
      </c>
      <c r="C575" s="1248"/>
      <c r="D575" s="1248"/>
      <c r="E575" s="1248"/>
      <c r="F575" s="1618"/>
      <c r="G575" s="1618"/>
      <c r="H575" s="1618"/>
      <c r="I575" s="1619">
        <f t="shared" si="7"/>
        <v>0</v>
      </c>
      <c r="J575" s="1249">
        <f t="shared" si="8"/>
        <v>20873</v>
      </c>
      <c r="K575" s="1249">
        <f>UFJ!I575</f>
        <v>0</v>
      </c>
      <c r="L575" s="1249">
        <f>三井住友!I575</f>
        <v>419550</v>
      </c>
      <c r="M575" s="1249">
        <f>paypay!H575</f>
        <v>9</v>
      </c>
      <c r="N575" s="1249">
        <f>みずほ!J575</f>
        <v>602364</v>
      </c>
      <c r="O575" s="1620">
        <f t="shared" si="6"/>
        <v>1042796</v>
      </c>
      <c r="P575" s="1272"/>
    </row>
    <row r="576" spans="1:16" ht="15.5">
      <c r="A576" s="1298"/>
      <c r="B576" s="1244">
        <v>46320</v>
      </c>
      <c r="C576" s="1248"/>
      <c r="D576" s="1248"/>
      <c r="E576" s="1248"/>
      <c r="F576" s="1618"/>
      <c r="G576" s="1618"/>
      <c r="H576" s="1618"/>
      <c r="I576" s="1619">
        <f t="shared" si="7"/>
        <v>0</v>
      </c>
      <c r="J576" s="1249">
        <f t="shared" si="8"/>
        <v>20873</v>
      </c>
      <c r="K576" s="1249">
        <f>UFJ!I576</f>
        <v>0</v>
      </c>
      <c r="L576" s="1249">
        <f>三井住友!I576</f>
        <v>419550</v>
      </c>
      <c r="M576" s="1249">
        <f>paypay!H576</f>
        <v>9</v>
      </c>
      <c r="N576" s="1249">
        <f>みずほ!J576</f>
        <v>602364</v>
      </c>
      <c r="O576" s="1620">
        <f t="shared" si="6"/>
        <v>1042796</v>
      </c>
      <c r="P576" s="1272"/>
    </row>
    <row r="577" spans="1:16" ht="15.5">
      <c r="A577" s="1298"/>
      <c r="B577" s="1244">
        <v>46321</v>
      </c>
      <c r="C577" s="1248"/>
      <c r="D577" s="1248"/>
      <c r="E577" s="1248"/>
      <c r="F577" s="1618"/>
      <c r="G577" s="1618"/>
      <c r="H577" s="1618"/>
      <c r="I577" s="1619">
        <f t="shared" si="7"/>
        <v>0</v>
      </c>
      <c r="J577" s="1249">
        <f t="shared" si="8"/>
        <v>20873</v>
      </c>
      <c r="K577" s="1249">
        <f>UFJ!I577</f>
        <v>0</v>
      </c>
      <c r="L577" s="1249">
        <f>三井住友!I577</f>
        <v>419550</v>
      </c>
      <c r="M577" s="1249">
        <f>paypay!H577</f>
        <v>9</v>
      </c>
      <c r="N577" s="1249">
        <f>みずほ!J577</f>
        <v>592364</v>
      </c>
      <c r="O577" s="1620">
        <f t="shared" si="6"/>
        <v>1032796</v>
      </c>
      <c r="P577" s="1272"/>
    </row>
    <row r="578" spans="1:16" ht="15.5">
      <c r="A578" s="1298"/>
      <c r="B578" s="1244">
        <v>46322</v>
      </c>
      <c r="C578" s="1248"/>
      <c r="D578" s="1248"/>
      <c r="E578" s="1248"/>
      <c r="F578" s="1618"/>
      <c r="G578" s="1618"/>
      <c r="H578" s="1618"/>
      <c r="I578" s="1619">
        <f t="shared" si="7"/>
        <v>0</v>
      </c>
      <c r="J578" s="1249">
        <f t="shared" si="8"/>
        <v>20873</v>
      </c>
      <c r="K578" s="1249">
        <f>UFJ!I578</f>
        <v>0</v>
      </c>
      <c r="L578" s="1249">
        <f>三井住友!I578</f>
        <v>219550</v>
      </c>
      <c r="M578" s="1249">
        <f>paypay!H578</f>
        <v>9</v>
      </c>
      <c r="N578" s="1249">
        <f>みずほ!J578</f>
        <v>462377</v>
      </c>
      <c r="O578" s="1620">
        <f t="shared" si="6"/>
        <v>702809</v>
      </c>
      <c r="P578" s="1272"/>
    </row>
    <row r="579" spans="1:16" ht="15.5">
      <c r="A579" s="1298"/>
      <c r="B579" s="1244">
        <v>46323</v>
      </c>
      <c r="C579" s="1248"/>
      <c r="D579" s="1248"/>
      <c r="E579" s="1248"/>
      <c r="F579" s="1618"/>
      <c r="G579" s="1618"/>
      <c r="H579" s="1618"/>
      <c r="I579" s="1619">
        <f t="shared" si="7"/>
        <v>0</v>
      </c>
      <c r="J579" s="1249">
        <f t="shared" si="8"/>
        <v>20873</v>
      </c>
      <c r="K579" s="1249">
        <f>UFJ!I579</f>
        <v>0</v>
      </c>
      <c r="L579" s="1249">
        <f>三井住友!I579</f>
        <v>219550</v>
      </c>
      <c r="M579" s="1249">
        <f>paypay!H579</f>
        <v>9</v>
      </c>
      <c r="N579" s="1249">
        <f>みずほ!J579</f>
        <v>462377</v>
      </c>
      <c r="O579" s="1620">
        <f t="shared" si="6"/>
        <v>702809</v>
      </c>
      <c r="P579" s="1272"/>
    </row>
    <row r="580" spans="1:16" ht="15.5">
      <c r="A580" s="1298"/>
      <c r="B580" s="1244">
        <v>46324</v>
      </c>
      <c r="C580" s="1248"/>
      <c r="D580" s="1248"/>
      <c r="E580" s="1248"/>
      <c r="F580" s="1618"/>
      <c r="G580" s="1618"/>
      <c r="H580" s="1618"/>
      <c r="I580" s="1619">
        <f t="shared" si="7"/>
        <v>0</v>
      </c>
      <c r="J580" s="1249">
        <f t="shared" si="8"/>
        <v>20873</v>
      </c>
      <c r="K580" s="1249">
        <f>UFJ!I580</f>
        <v>0</v>
      </c>
      <c r="L580" s="1249">
        <f>三井住友!I580</f>
        <v>219550</v>
      </c>
      <c r="M580" s="1249">
        <f>paypay!H580</f>
        <v>9</v>
      </c>
      <c r="N580" s="1249">
        <f>みずほ!J580</f>
        <v>462377</v>
      </c>
      <c r="O580" s="1620">
        <f t="shared" si="6"/>
        <v>702809</v>
      </c>
      <c r="P580" s="1272"/>
    </row>
    <row r="581" spans="1:16" ht="15.5">
      <c r="A581" s="1298"/>
      <c r="B581" s="1244">
        <v>46325</v>
      </c>
      <c r="C581" s="1248"/>
      <c r="D581" s="1248"/>
      <c r="E581" s="1248"/>
      <c r="F581" s="1618"/>
      <c r="G581" s="1618"/>
      <c r="H581" s="1618"/>
      <c r="I581" s="1619">
        <f t="shared" si="7"/>
        <v>0</v>
      </c>
      <c r="J581" s="1249">
        <f t="shared" si="8"/>
        <v>20873</v>
      </c>
      <c r="K581" s="1249">
        <f>UFJ!I581</f>
        <v>0</v>
      </c>
      <c r="L581" s="1249">
        <f>三井住友!I581</f>
        <v>219550</v>
      </c>
      <c r="M581" s="1249">
        <f>paypay!H581</f>
        <v>9</v>
      </c>
      <c r="N581" s="1249">
        <f>みずほ!J581</f>
        <v>462377</v>
      </c>
      <c r="O581" s="1620">
        <f t="shared" si="6"/>
        <v>702809</v>
      </c>
      <c r="P581" s="1272"/>
    </row>
    <row r="582" spans="1:16" ht="15.5">
      <c r="A582" s="1298"/>
      <c r="B582" s="1259">
        <v>46326</v>
      </c>
      <c r="C582" s="1263"/>
      <c r="D582" s="1263"/>
      <c r="E582" s="1263"/>
      <c r="F582" s="1622"/>
      <c r="G582" s="1622"/>
      <c r="H582" s="1622"/>
      <c r="I582" s="1623">
        <f t="shared" si="7"/>
        <v>0</v>
      </c>
      <c r="J582" s="1264">
        <f t="shared" si="8"/>
        <v>20873</v>
      </c>
      <c r="K582" s="1264">
        <f>UFJ!I582</f>
        <v>0</v>
      </c>
      <c r="L582" s="1264">
        <f>三井住友!I582</f>
        <v>219550</v>
      </c>
      <c r="M582" s="1264">
        <f>paypay!H582</f>
        <v>9</v>
      </c>
      <c r="N582" s="1264">
        <f>みずほ!J582</f>
        <v>462377</v>
      </c>
      <c r="O582" s="1624">
        <f t="shared" si="6"/>
        <v>702809</v>
      </c>
      <c r="P582" s="1272"/>
    </row>
    <row r="583" spans="1:16" ht="15.5">
      <c r="A583" s="1298"/>
      <c r="B583" s="1244">
        <v>46327</v>
      </c>
      <c r="C583" s="1248"/>
      <c r="D583" s="1248"/>
      <c r="E583" s="1248"/>
      <c r="F583" s="1618"/>
      <c r="G583" s="1618"/>
      <c r="H583" s="1618"/>
      <c r="I583" s="1619">
        <f t="shared" si="7"/>
        <v>0</v>
      </c>
      <c r="J583" s="1249">
        <f t="shared" si="8"/>
        <v>20873</v>
      </c>
      <c r="K583" s="1249">
        <f>UFJ!I583</f>
        <v>0</v>
      </c>
      <c r="L583" s="1249">
        <f>三井住友!I583</f>
        <v>219550</v>
      </c>
      <c r="M583" s="1249">
        <f>paypay!H583</f>
        <v>9</v>
      </c>
      <c r="N583" s="1249">
        <f>みずほ!J583</f>
        <v>462377</v>
      </c>
      <c r="O583" s="1620">
        <f t="shared" si="6"/>
        <v>702809</v>
      </c>
      <c r="P583" s="1272"/>
    </row>
    <row r="584" spans="1:16" ht="15.5">
      <c r="A584" s="1298"/>
      <c r="B584" s="1244">
        <v>46328</v>
      </c>
      <c r="C584" s="1248"/>
      <c r="D584" s="1248"/>
      <c r="E584" s="1248"/>
      <c r="F584" s="1618"/>
      <c r="G584" s="1618"/>
      <c r="H584" s="1618"/>
      <c r="I584" s="1619">
        <f t="shared" si="7"/>
        <v>0</v>
      </c>
      <c r="J584" s="1249">
        <f t="shared" si="8"/>
        <v>20873</v>
      </c>
      <c r="K584" s="1249">
        <f>UFJ!I584</f>
        <v>0</v>
      </c>
      <c r="L584" s="1249">
        <f>三井住友!I584</f>
        <v>219550</v>
      </c>
      <c r="M584" s="1249">
        <f>paypay!H584</f>
        <v>9</v>
      </c>
      <c r="N584" s="1249">
        <f>みずほ!J584</f>
        <v>462377</v>
      </c>
      <c r="O584" s="1620">
        <f t="shared" si="6"/>
        <v>702809</v>
      </c>
      <c r="P584" s="1272"/>
    </row>
    <row r="585" spans="1:16" ht="15.5">
      <c r="A585" s="1298"/>
      <c r="B585" s="1244">
        <v>46329</v>
      </c>
      <c r="C585" s="1248"/>
      <c r="D585" s="1248"/>
      <c r="E585" s="1248"/>
      <c r="F585" s="1618"/>
      <c r="G585" s="1618"/>
      <c r="H585" s="1618"/>
      <c r="I585" s="1619">
        <f t="shared" si="7"/>
        <v>0</v>
      </c>
      <c r="J585" s="1249">
        <f t="shared" si="8"/>
        <v>20873</v>
      </c>
      <c r="K585" s="1249">
        <f>UFJ!I585</f>
        <v>0</v>
      </c>
      <c r="L585" s="1249">
        <f>三井住友!I585</f>
        <v>219550</v>
      </c>
      <c r="M585" s="1249">
        <f>paypay!H585</f>
        <v>9</v>
      </c>
      <c r="N585" s="1249">
        <f>みずほ!J585</f>
        <v>462377</v>
      </c>
      <c r="O585" s="1620">
        <f t="shared" si="6"/>
        <v>702809</v>
      </c>
      <c r="P585" s="1272"/>
    </row>
    <row r="586" spans="1:16" ht="15.5">
      <c r="A586" s="1298"/>
      <c r="B586" s="1244">
        <v>46330</v>
      </c>
      <c r="C586" s="1248"/>
      <c r="D586" s="1248"/>
      <c r="E586" s="1248"/>
      <c r="F586" s="1618"/>
      <c r="G586" s="1618"/>
      <c r="H586" s="1618"/>
      <c r="I586" s="1619">
        <f t="shared" si="7"/>
        <v>0</v>
      </c>
      <c r="J586" s="1249">
        <f t="shared" si="8"/>
        <v>20873</v>
      </c>
      <c r="K586" s="1249">
        <f>UFJ!I586</f>
        <v>0</v>
      </c>
      <c r="L586" s="1249">
        <f>三井住友!I586</f>
        <v>219550</v>
      </c>
      <c r="M586" s="1249">
        <f>paypay!H586</f>
        <v>9</v>
      </c>
      <c r="N586" s="1249">
        <f>みずほ!J586</f>
        <v>462377</v>
      </c>
      <c r="O586" s="1620">
        <f t="shared" si="6"/>
        <v>702809</v>
      </c>
      <c r="P586" s="1272"/>
    </row>
    <row r="587" spans="1:16" ht="15.5">
      <c r="A587" s="1298"/>
      <c r="B587" s="1244">
        <v>46331</v>
      </c>
      <c r="C587" s="1248"/>
      <c r="D587" s="1248"/>
      <c r="E587" s="1248"/>
      <c r="F587" s="1618"/>
      <c r="G587" s="1618"/>
      <c r="H587" s="1618"/>
      <c r="I587" s="1619">
        <f t="shared" si="7"/>
        <v>0</v>
      </c>
      <c r="J587" s="1249">
        <f t="shared" si="8"/>
        <v>20873</v>
      </c>
      <c r="K587" s="1249">
        <f>UFJ!I587</f>
        <v>0</v>
      </c>
      <c r="L587" s="1249">
        <f>三井住友!I587</f>
        <v>219550</v>
      </c>
      <c r="M587" s="1249">
        <f>paypay!H587</f>
        <v>9</v>
      </c>
      <c r="N587" s="1249">
        <f>みずほ!J587</f>
        <v>462377</v>
      </c>
      <c r="O587" s="1620">
        <f t="shared" si="6"/>
        <v>702809</v>
      </c>
      <c r="P587" s="1272"/>
    </row>
    <row r="588" spans="1:16" ht="15.5">
      <c r="A588" s="1298"/>
      <c r="B588" s="1244">
        <v>46332</v>
      </c>
      <c r="C588" s="1248"/>
      <c r="D588" s="1248"/>
      <c r="E588" s="1248"/>
      <c r="F588" s="1618"/>
      <c r="G588" s="1618"/>
      <c r="H588" s="1618"/>
      <c r="I588" s="1619">
        <f t="shared" si="7"/>
        <v>0</v>
      </c>
      <c r="J588" s="1249">
        <f t="shared" si="8"/>
        <v>20873</v>
      </c>
      <c r="K588" s="1249">
        <f>UFJ!I588</f>
        <v>0</v>
      </c>
      <c r="L588" s="1249">
        <f>三井住友!I588</f>
        <v>219550</v>
      </c>
      <c r="M588" s="1249">
        <f>paypay!H588</f>
        <v>9</v>
      </c>
      <c r="N588" s="1249">
        <f>みずほ!J588</f>
        <v>462377</v>
      </c>
      <c r="O588" s="1620">
        <f t="shared" si="6"/>
        <v>702809</v>
      </c>
      <c r="P588" s="1272"/>
    </row>
    <row r="589" spans="1:16" ht="15.5">
      <c r="A589" s="1298"/>
      <c r="B589" s="1244">
        <v>46333</v>
      </c>
      <c r="C589" s="1248"/>
      <c r="D589" s="1248"/>
      <c r="E589" s="1248"/>
      <c r="F589" s="1618"/>
      <c r="G589" s="1618"/>
      <c r="H589" s="1618"/>
      <c r="I589" s="1619">
        <f t="shared" si="7"/>
        <v>0</v>
      </c>
      <c r="J589" s="1249">
        <f t="shared" si="8"/>
        <v>20873</v>
      </c>
      <c r="K589" s="1249">
        <f>UFJ!I589</f>
        <v>0</v>
      </c>
      <c r="L589" s="1249">
        <f>三井住友!I589</f>
        <v>219550</v>
      </c>
      <c r="M589" s="1249">
        <f>paypay!H589</f>
        <v>9</v>
      </c>
      <c r="N589" s="1249">
        <f>みずほ!J589</f>
        <v>462377</v>
      </c>
      <c r="O589" s="1620">
        <f t="shared" si="6"/>
        <v>702809</v>
      </c>
      <c r="P589" s="1272"/>
    </row>
    <row r="590" spans="1:16" ht="15.5">
      <c r="A590" s="1298"/>
      <c r="B590" s="1244">
        <v>46334</v>
      </c>
      <c r="C590" s="1248"/>
      <c r="D590" s="1248"/>
      <c r="E590" s="1248"/>
      <c r="F590" s="1618"/>
      <c r="G590" s="1618"/>
      <c r="H590" s="1618"/>
      <c r="I590" s="1619">
        <f t="shared" si="7"/>
        <v>0</v>
      </c>
      <c r="J590" s="1249">
        <f t="shared" si="8"/>
        <v>20873</v>
      </c>
      <c r="K590" s="1249">
        <f>UFJ!I590</f>
        <v>0</v>
      </c>
      <c r="L590" s="1249">
        <f>三井住友!I590</f>
        <v>219550</v>
      </c>
      <c r="M590" s="1249">
        <f>paypay!H590</f>
        <v>9</v>
      </c>
      <c r="N590" s="1249">
        <f>みずほ!J590</f>
        <v>462377</v>
      </c>
      <c r="O590" s="1620">
        <f t="shared" si="6"/>
        <v>702809</v>
      </c>
      <c r="P590" s="1272"/>
    </row>
    <row r="591" spans="1:16" ht="15.5">
      <c r="A591" s="1298"/>
      <c r="B591" s="1244">
        <v>46335</v>
      </c>
      <c r="C591" s="1248"/>
      <c r="D591" s="1248"/>
      <c r="E591" s="1248"/>
      <c r="F591" s="1618"/>
      <c r="G591" s="1618"/>
      <c r="H591" s="1618"/>
      <c r="I591" s="1619">
        <f t="shared" si="7"/>
        <v>0</v>
      </c>
      <c r="J591" s="1249">
        <f t="shared" si="8"/>
        <v>20873</v>
      </c>
      <c r="K591" s="1249">
        <f>UFJ!I591</f>
        <v>0</v>
      </c>
      <c r="L591" s="1249">
        <f>三井住友!I591</f>
        <v>219550</v>
      </c>
      <c r="M591" s="1249">
        <f>paypay!H591</f>
        <v>9</v>
      </c>
      <c r="N591" s="1249">
        <f>みずほ!J591</f>
        <v>462377</v>
      </c>
      <c r="O591" s="1620">
        <f t="shared" si="6"/>
        <v>702809</v>
      </c>
      <c r="P591" s="1272"/>
    </row>
    <row r="592" spans="1:16" ht="15.5">
      <c r="A592" s="1298"/>
      <c r="B592" s="1244">
        <v>46336</v>
      </c>
      <c r="C592" s="1248"/>
      <c r="D592" s="1248"/>
      <c r="E592" s="1248"/>
      <c r="F592" s="1618"/>
      <c r="G592" s="1618"/>
      <c r="H592" s="1618"/>
      <c r="I592" s="1619">
        <f t="shared" si="7"/>
        <v>0</v>
      </c>
      <c r="J592" s="1249">
        <f t="shared" si="8"/>
        <v>20873</v>
      </c>
      <c r="K592" s="1249">
        <f>UFJ!I592</f>
        <v>0</v>
      </c>
      <c r="L592" s="1249">
        <f>三井住友!I592</f>
        <v>219550</v>
      </c>
      <c r="M592" s="1249">
        <f>paypay!H592</f>
        <v>9</v>
      </c>
      <c r="N592" s="1249">
        <f>みずほ!J592</f>
        <v>462377</v>
      </c>
      <c r="O592" s="1620">
        <f t="shared" si="6"/>
        <v>702809</v>
      </c>
      <c r="P592" s="1272"/>
    </row>
    <row r="593" spans="1:16" ht="15.5">
      <c r="A593" s="1298"/>
      <c r="B593" s="1244">
        <v>46337</v>
      </c>
      <c r="C593" s="1248"/>
      <c r="D593" s="1248"/>
      <c r="E593" s="1248"/>
      <c r="F593" s="1618"/>
      <c r="G593" s="1618"/>
      <c r="H593" s="1618"/>
      <c r="I593" s="1619">
        <f t="shared" si="7"/>
        <v>0</v>
      </c>
      <c r="J593" s="1249">
        <f t="shared" si="8"/>
        <v>20873</v>
      </c>
      <c r="K593" s="1249">
        <f>UFJ!I593</f>
        <v>0</v>
      </c>
      <c r="L593" s="1249">
        <f>三井住友!I593</f>
        <v>219550</v>
      </c>
      <c r="M593" s="1249">
        <f>paypay!H593</f>
        <v>9</v>
      </c>
      <c r="N593" s="1249">
        <f>みずほ!J593</f>
        <v>462377</v>
      </c>
      <c r="O593" s="1620">
        <f t="shared" si="6"/>
        <v>702809</v>
      </c>
      <c r="P593" s="1272"/>
    </row>
    <row r="594" spans="1:16" ht="15.5">
      <c r="A594" s="1298"/>
      <c r="B594" s="1244">
        <v>46338</v>
      </c>
      <c r="C594" s="1248"/>
      <c r="D594" s="1248"/>
      <c r="E594" s="1248"/>
      <c r="F594" s="1618"/>
      <c r="G594" s="1618"/>
      <c r="H594" s="1618"/>
      <c r="I594" s="1619">
        <f t="shared" si="7"/>
        <v>0</v>
      </c>
      <c r="J594" s="1249">
        <f t="shared" si="8"/>
        <v>20873</v>
      </c>
      <c r="K594" s="1249">
        <f>UFJ!I594</f>
        <v>0</v>
      </c>
      <c r="L594" s="1249">
        <f>三井住友!I594</f>
        <v>219550</v>
      </c>
      <c r="M594" s="1249">
        <f>paypay!H594</f>
        <v>9</v>
      </c>
      <c r="N594" s="1249">
        <f>みずほ!J594</f>
        <v>462377</v>
      </c>
      <c r="O594" s="1620">
        <f t="shared" si="6"/>
        <v>702809</v>
      </c>
      <c r="P594" s="1272"/>
    </row>
    <row r="595" spans="1:16" ht="15.5">
      <c r="A595" s="1298"/>
      <c r="B595" s="1244">
        <v>46339</v>
      </c>
      <c r="C595" s="1248"/>
      <c r="D595" s="1248"/>
      <c r="E595" s="1248"/>
      <c r="F595" s="1618"/>
      <c r="G595" s="1618"/>
      <c r="H595" s="1618"/>
      <c r="I595" s="1619">
        <f t="shared" si="7"/>
        <v>0</v>
      </c>
      <c r="J595" s="1249">
        <f t="shared" si="8"/>
        <v>20873</v>
      </c>
      <c r="K595" s="1249">
        <f>UFJ!I595</f>
        <v>0</v>
      </c>
      <c r="L595" s="1249">
        <f>三井住友!I595</f>
        <v>219550</v>
      </c>
      <c r="M595" s="1249">
        <f>paypay!H595</f>
        <v>9</v>
      </c>
      <c r="N595" s="1249">
        <f>みずほ!J595</f>
        <v>462377</v>
      </c>
      <c r="O595" s="1620">
        <f t="shared" si="6"/>
        <v>702809</v>
      </c>
      <c r="P595" s="1272"/>
    </row>
    <row r="596" spans="1:16" ht="15.5">
      <c r="A596" s="1298"/>
      <c r="B596" s="1244">
        <v>46340</v>
      </c>
      <c r="C596" s="1248"/>
      <c r="D596" s="1248"/>
      <c r="E596" s="1248"/>
      <c r="F596" s="1618"/>
      <c r="G596" s="1618"/>
      <c r="H596" s="1618"/>
      <c r="I596" s="1619">
        <f t="shared" si="7"/>
        <v>0</v>
      </c>
      <c r="J596" s="1249">
        <f t="shared" si="8"/>
        <v>20873</v>
      </c>
      <c r="K596" s="1249">
        <f>UFJ!I596</f>
        <v>0</v>
      </c>
      <c r="L596" s="1249">
        <f>三井住友!I596</f>
        <v>219550</v>
      </c>
      <c r="M596" s="1249">
        <f>paypay!H596</f>
        <v>9</v>
      </c>
      <c r="N596" s="1249">
        <f>みずほ!J596</f>
        <v>462377</v>
      </c>
      <c r="O596" s="1620">
        <f t="shared" si="6"/>
        <v>702809</v>
      </c>
      <c r="P596" s="1272"/>
    </row>
    <row r="597" spans="1:16" ht="15.5">
      <c r="A597" s="1298"/>
      <c r="B597" s="1244">
        <v>46341</v>
      </c>
      <c r="C597" s="1248"/>
      <c r="D597" s="1248"/>
      <c r="E597" s="1248"/>
      <c r="F597" s="1618"/>
      <c r="G597" s="1618"/>
      <c r="H597" s="1618"/>
      <c r="I597" s="1619">
        <f t="shared" si="7"/>
        <v>0</v>
      </c>
      <c r="J597" s="1249">
        <f t="shared" si="8"/>
        <v>20873</v>
      </c>
      <c r="K597" s="1249">
        <f>UFJ!I597</f>
        <v>0</v>
      </c>
      <c r="L597" s="1249">
        <f>三井住友!I597</f>
        <v>519550</v>
      </c>
      <c r="M597" s="1249">
        <f>paypay!H597</f>
        <v>9</v>
      </c>
      <c r="N597" s="1249">
        <f>みずほ!J597</f>
        <v>622267</v>
      </c>
      <c r="O597" s="1620">
        <f t="shared" si="6"/>
        <v>1162699</v>
      </c>
      <c r="P597" s="1272"/>
    </row>
    <row r="598" spans="1:16" ht="15.5">
      <c r="A598" s="1298"/>
      <c r="B598" s="1244">
        <v>46342</v>
      </c>
      <c r="C598" s="1248"/>
      <c r="D598" s="1248"/>
      <c r="E598" s="1248"/>
      <c r="F598" s="1618"/>
      <c r="G598" s="1618"/>
      <c r="H598" s="1618"/>
      <c r="I598" s="1619">
        <f t="shared" si="7"/>
        <v>0</v>
      </c>
      <c r="J598" s="1249">
        <f t="shared" si="8"/>
        <v>20873</v>
      </c>
      <c r="K598" s="1249">
        <f>UFJ!I598</f>
        <v>0</v>
      </c>
      <c r="L598" s="1249">
        <f>三井住友!I598</f>
        <v>519550</v>
      </c>
      <c r="M598" s="1249">
        <f>paypay!H598</f>
        <v>9</v>
      </c>
      <c r="N598" s="1249">
        <f>みずほ!J598</f>
        <v>622267</v>
      </c>
      <c r="O598" s="1620">
        <f t="shared" si="6"/>
        <v>1162699</v>
      </c>
      <c r="P598" s="1272"/>
    </row>
    <row r="599" spans="1:16" ht="15.5">
      <c r="A599" s="1298"/>
      <c r="B599" s="1244">
        <v>46343</v>
      </c>
      <c r="C599" s="1248"/>
      <c r="D599" s="1248"/>
      <c r="E599" s="1248"/>
      <c r="F599" s="1618"/>
      <c r="G599" s="1618"/>
      <c r="H599" s="1618"/>
      <c r="I599" s="1619">
        <f t="shared" si="7"/>
        <v>0</v>
      </c>
      <c r="J599" s="1249">
        <f t="shared" si="8"/>
        <v>20873</v>
      </c>
      <c r="K599" s="1249">
        <f>UFJ!I599</f>
        <v>0</v>
      </c>
      <c r="L599" s="1249">
        <f>三井住友!I599</f>
        <v>519550</v>
      </c>
      <c r="M599" s="1249">
        <f>paypay!H599</f>
        <v>9</v>
      </c>
      <c r="N599" s="1249">
        <f>みずほ!J599</f>
        <v>622267</v>
      </c>
      <c r="O599" s="1620">
        <f t="shared" si="6"/>
        <v>1162699</v>
      </c>
      <c r="P599" s="1272"/>
    </row>
    <row r="600" spans="1:16" ht="15.5">
      <c r="A600" s="1298"/>
      <c r="B600" s="1244">
        <v>46344</v>
      </c>
      <c r="C600" s="1248"/>
      <c r="D600" s="1248"/>
      <c r="E600" s="1248"/>
      <c r="F600" s="1618"/>
      <c r="G600" s="1618"/>
      <c r="H600" s="1618"/>
      <c r="I600" s="1619">
        <f t="shared" si="7"/>
        <v>0</v>
      </c>
      <c r="J600" s="1249">
        <f t="shared" si="8"/>
        <v>20873</v>
      </c>
      <c r="K600" s="1249">
        <f>UFJ!I600</f>
        <v>0</v>
      </c>
      <c r="L600" s="1249">
        <f>三井住友!I600</f>
        <v>519550</v>
      </c>
      <c r="M600" s="1249">
        <f>paypay!H600</f>
        <v>9</v>
      </c>
      <c r="N600" s="1249">
        <f>みずほ!J600</f>
        <v>622267</v>
      </c>
      <c r="O600" s="1620">
        <f t="shared" si="6"/>
        <v>1162699</v>
      </c>
      <c r="P600" s="1272"/>
    </row>
    <row r="601" spans="1:16" ht="15.5">
      <c r="A601" s="1298"/>
      <c r="B601" s="1244">
        <v>46345</v>
      </c>
      <c r="C601" s="1248"/>
      <c r="D601" s="1248"/>
      <c r="E601" s="1248"/>
      <c r="F601" s="1618"/>
      <c r="G601" s="1618"/>
      <c r="H601" s="1618"/>
      <c r="I601" s="1619">
        <f t="shared" si="7"/>
        <v>0</v>
      </c>
      <c r="J601" s="1249">
        <f t="shared" si="8"/>
        <v>20873</v>
      </c>
      <c r="K601" s="1249">
        <f>UFJ!I601</f>
        <v>0</v>
      </c>
      <c r="L601" s="1249">
        <f>三井住友!I601</f>
        <v>519550</v>
      </c>
      <c r="M601" s="1249">
        <f>paypay!H601</f>
        <v>9</v>
      </c>
      <c r="N601" s="1249">
        <f>みずほ!J601</f>
        <v>622267</v>
      </c>
      <c r="O601" s="1620">
        <f t="shared" si="6"/>
        <v>1162699</v>
      </c>
      <c r="P601" s="1272"/>
    </row>
    <row r="602" spans="1:16" ht="15.5">
      <c r="A602" s="1298"/>
      <c r="B602" s="1244">
        <v>46346</v>
      </c>
      <c r="C602" s="1248"/>
      <c r="D602" s="1248"/>
      <c r="E602" s="1248"/>
      <c r="F602" s="1618"/>
      <c r="G602" s="1618"/>
      <c r="H602" s="1618"/>
      <c r="I602" s="1619">
        <f t="shared" si="7"/>
        <v>0</v>
      </c>
      <c r="J602" s="1249">
        <f t="shared" si="8"/>
        <v>20873</v>
      </c>
      <c r="K602" s="1249">
        <f>UFJ!I602</f>
        <v>0</v>
      </c>
      <c r="L602" s="1249">
        <f>三井住友!I602</f>
        <v>519550</v>
      </c>
      <c r="M602" s="1249">
        <f>paypay!H602</f>
        <v>9</v>
      </c>
      <c r="N602" s="1249">
        <f>みずほ!J602</f>
        <v>622267</v>
      </c>
      <c r="O602" s="1620">
        <f t="shared" si="6"/>
        <v>1162699</v>
      </c>
      <c r="P602" s="1272"/>
    </row>
    <row r="603" spans="1:16" ht="15.5">
      <c r="A603" s="1298"/>
      <c r="B603" s="1244">
        <v>46347</v>
      </c>
      <c r="C603" s="1248"/>
      <c r="D603" s="1248"/>
      <c r="E603" s="1248"/>
      <c r="F603" s="1618"/>
      <c r="G603" s="1618"/>
      <c r="H603" s="1618"/>
      <c r="I603" s="1619">
        <f t="shared" si="7"/>
        <v>0</v>
      </c>
      <c r="J603" s="1249">
        <f t="shared" si="8"/>
        <v>20873</v>
      </c>
      <c r="K603" s="1249">
        <f>UFJ!I603</f>
        <v>0</v>
      </c>
      <c r="L603" s="1249">
        <f>三井住友!I603</f>
        <v>519550</v>
      </c>
      <c r="M603" s="1249">
        <f>paypay!H603</f>
        <v>9</v>
      </c>
      <c r="N603" s="1249">
        <f>みずほ!J603</f>
        <v>622267</v>
      </c>
      <c r="O603" s="1620">
        <f t="shared" si="6"/>
        <v>1162699</v>
      </c>
      <c r="P603" s="1272"/>
    </row>
    <row r="604" spans="1:16" ht="15.5">
      <c r="A604" s="1298"/>
      <c r="B604" s="1244">
        <v>46348</v>
      </c>
      <c r="C604" s="1248"/>
      <c r="D604" s="1248"/>
      <c r="E604" s="1248"/>
      <c r="F604" s="1618"/>
      <c r="G604" s="1618"/>
      <c r="H604" s="1618"/>
      <c r="I604" s="1619">
        <f t="shared" si="7"/>
        <v>0</v>
      </c>
      <c r="J604" s="1249">
        <f t="shared" si="8"/>
        <v>20873</v>
      </c>
      <c r="K604" s="1249">
        <f>UFJ!I604</f>
        <v>0</v>
      </c>
      <c r="L604" s="1249">
        <f>三井住友!I604</f>
        <v>519550</v>
      </c>
      <c r="M604" s="1249">
        <f>paypay!H604</f>
        <v>9</v>
      </c>
      <c r="N604" s="1249">
        <f>みずほ!J604</f>
        <v>622267</v>
      </c>
      <c r="O604" s="1620">
        <f t="shared" si="6"/>
        <v>1162699</v>
      </c>
      <c r="P604" s="1272"/>
    </row>
    <row r="605" spans="1:16" ht="15.5">
      <c r="A605" s="1298"/>
      <c r="B605" s="1244">
        <v>46349</v>
      </c>
      <c r="C605" s="1248"/>
      <c r="D605" s="1248"/>
      <c r="E605" s="1248"/>
      <c r="F605" s="1618"/>
      <c r="G605" s="1618"/>
      <c r="H605" s="1618"/>
      <c r="I605" s="1619">
        <f t="shared" si="7"/>
        <v>0</v>
      </c>
      <c r="J605" s="1249">
        <f t="shared" si="8"/>
        <v>20873</v>
      </c>
      <c r="K605" s="1249">
        <f>UFJ!I605</f>
        <v>0</v>
      </c>
      <c r="L605" s="1249">
        <f>三井住友!I605</f>
        <v>519550</v>
      </c>
      <c r="M605" s="1249">
        <f>paypay!H605</f>
        <v>9</v>
      </c>
      <c r="N605" s="1249">
        <f>みずほ!J605</f>
        <v>622267</v>
      </c>
      <c r="O605" s="1620">
        <f t="shared" si="6"/>
        <v>1162699</v>
      </c>
      <c r="P605" s="1272"/>
    </row>
    <row r="606" spans="1:16" ht="15.5">
      <c r="A606" s="1298"/>
      <c r="B606" s="1244">
        <v>46350</v>
      </c>
      <c r="C606" s="1248"/>
      <c r="D606" s="1248"/>
      <c r="E606" s="1248"/>
      <c r="F606" s="1618"/>
      <c r="G606" s="1618"/>
      <c r="H606" s="1618"/>
      <c r="I606" s="1619">
        <f t="shared" si="7"/>
        <v>0</v>
      </c>
      <c r="J606" s="1249">
        <f t="shared" si="8"/>
        <v>20873</v>
      </c>
      <c r="K606" s="1249">
        <f>UFJ!I606</f>
        <v>0</v>
      </c>
      <c r="L606" s="1249">
        <f>三井住友!I606</f>
        <v>519550</v>
      </c>
      <c r="M606" s="1249">
        <f>paypay!H606</f>
        <v>9</v>
      </c>
      <c r="N606" s="1249">
        <f>みずほ!J606</f>
        <v>622267</v>
      </c>
      <c r="O606" s="1620">
        <f t="shared" si="6"/>
        <v>1162699</v>
      </c>
      <c r="P606" s="1272"/>
    </row>
    <row r="607" spans="1:16" ht="15.5">
      <c r="A607" s="1298"/>
      <c r="B607" s="1244">
        <v>46351</v>
      </c>
      <c r="C607" s="1248"/>
      <c r="D607" s="1248"/>
      <c r="E607" s="1248"/>
      <c r="F607" s="1618"/>
      <c r="G607" s="1618"/>
      <c r="H607" s="1618"/>
      <c r="I607" s="1619">
        <f t="shared" si="7"/>
        <v>0</v>
      </c>
      <c r="J607" s="1249">
        <f t="shared" si="8"/>
        <v>20873</v>
      </c>
      <c r="K607" s="1249">
        <f>UFJ!I607</f>
        <v>0</v>
      </c>
      <c r="L607" s="1249">
        <f>三井住友!I607</f>
        <v>519550</v>
      </c>
      <c r="M607" s="1249">
        <f>paypay!H607</f>
        <v>9</v>
      </c>
      <c r="N607" s="1249">
        <f>みずほ!J607</f>
        <v>622267</v>
      </c>
      <c r="O607" s="1620">
        <f t="shared" si="6"/>
        <v>1162699</v>
      </c>
      <c r="P607" s="1272"/>
    </row>
    <row r="608" spans="1:16" ht="15.5">
      <c r="A608" s="1298"/>
      <c r="B608" s="1244">
        <v>46352</v>
      </c>
      <c r="C608" s="1248"/>
      <c r="D608" s="1248"/>
      <c r="E608" s="1248"/>
      <c r="F608" s="1618"/>
      <c r="G608" s="1618"/>
      <c r="H608" s="1618"/>
      <c r="I608" s="1619">
        <f t="shared" si="7"/>
        <v>0</v>
      </c>
      <c r="J608" s="1249">
        <f t="shared" si="8"/>
        <v>20873</v>
      </c>
      <c r="K608" s="1249">
        <f>UFJ!I608</f>
        <v>0</v>
      </c>
      <c r="L608" s="1249">
        <f>三井住友!I608</f>
        <v>519550</v>
      </c>
      <c r="M608" s="1249">
        <f>paypay!H608</f>
        <v>9</v>
      </c>
      <c r="N608" s="1249">
        <f>みずほ!J608</f>
        <v>612267</v>
      </c>
      <c r="O608" s="1620">
        <f t="shared" si="6"/>
        <v>1152699</v>
      </c>
      <c r="P608" s="1272"/>
    </row>
    <row r="609" spans="1:16" ht="15.5">
      <c r="A609" s="1298"/>
      <c r="B609" s="1244">
        <v>46353</v>
      </c>
      <c r="C609" s="1248"/>
      <c r="D609" s="1248"/>
      <c r="E609" s="1248"/>
      <c r="F609" s="1618"/>
      <c r="G609" s="1618"/>
      <c r="H609" s="1618"/>
      <c r="I609" s="1619">
        <f t="shared" si="7"/>
        <v>0</v>
      </c>
      <c r="J609" s="1249">
        <f t="shared" si="8"/>
        <v>20873</v>
      </c>
      <c r="K609" s="1249">
        <f>UFJ!I609</f>
        <v>0</v>
      </c>
      <c r="L609" s="1249">
        <f>三井住友!I609</f>
        <v>319550</v>
      </c>
      <c r="M609" s="1249">
        <f>paypay!H609</f>
        <v>9</v>
      </c>
      <c r="N609" s="1249">
        <f>みずほ!J609</f>
        <v>482280</v>
      </c>
      <c r="O609" s="1620">
        <f t="shared" si="6"/>
        <v>822712</v>
      </c>
      <c r="P609" s="1272"/>
    </row>
    <row r="610" spans="1:16" ht="15.5">
      <c r="A610" s="1298"/>
      <c r="B610" s="1244">
        <v>46354</v>
      </c>
      <c r="C610" s="1248"/>
      <c r="D610" s="1248"/>
      <c r="E610" s="1248"/>
      <c r="F610" s="1618"/>
      <c r="G610" s="1618"/>
      <c r="H610" s="1618"/>
      <c r="I610" s="1619">
        <f t="shared" si="7"/>
        <v>0</v>
      </c>
      <c r="J610" s="1249">
        <f t="shared" si="8"/>
        <v>20873</v>
      </c>
      <c r="K610" s="1249">
        <f>UFJ!I610</f>
        <v>0</v>
      </c>
      <c r="L610" s="1249">
        <f>三井住友!I610</f>
        <v>319550</v>
      </c>
      <c r="M610" s="1249">
        <f>paypay!H610</f>
        <v>9</v>
      </c>
      <c r="N610" s="1249">
        <f>みずほ!J610</f>
        <v>482280</v>
      </c>
      <c r="O610" s="1620">
        <f t="shared" si="6"/>
        <v>822712</v>
      </c>
      <c r="P610" s="1272"/>
    </row>
    <row r="611" spans="1:16" ht="15.5">
      <c r="A611" s="1298"/>
      <c r="B611" s="1244">
        <v>46355</v>
      </c>
      <c r="C611" s="1248"/>
      <c r="D611" s="1248"/>
      <c r="E611" s="1248"/>
      <c r="F611" s="1618"/>
      <c r="G611" s="1618"/>
      <c r="H611" s="1618"/>
      <c r="I611" s="1619">
        <f t="shared" si="7"/>
        <v>0</v>
      </c>
      <c r="J611" s="1249">
        <f t="shared" si="8"/>
        <v>20873</v>
      </c>
      <c r="K611" s="1249">
        <f>UFJ!I611</f>
        <v>0</v>
      </c>
      <c r="L611" s="1249">
        <f>三井住友!I611</f>
        <v>319550</v>
      </c>
      <c r="M611" s="1249">
        <f>paypay!H611</f>
        <v>9</v>
      </c>
      <c r="N611" s="1249">
        <f>みずほ!J611</f>
        <v>482280</v>
      </c>
      <c r="O611" s="1620">
        <f t="shared" si="6"/>
        <v>822712</v>
      </c>
      <c r="P611" s="1272"/>
    </row>
    <row r="612" spans="1:16" ht="15.5">
      <c r="A612" s="1298"/>
      <c r="B612" s="1244">
        <v>46356</v>
      </c>
      <c r="C612" s="1248"/>
      <c r="D612" s="1248"/>
      <c r="E612" s="1248"/>
      <c r="F612" s="1618"/>
      <c r="G612" s="1618"/>
      <c r="H612" s="1618"/>
      <c r="I612" s="1619">
        <f t="shared" si="7"/>
        <v>0</v>
      </c>
      <c r="J612" s="1249">
        <f t="shared" si="8"/>
        <v>20873</v>
      </c>
      <c r="K612" s="1249">
        <f>UFJ!I612</f>
        <v>0</v>
      </c>
      <c r="L612" s="1249">
        <f>三井住友!I612</f>
        <v>319550</v>
      </c>
      <c r="M612" s="1249">
        <f>paypay!H612</f>
        <v>9</v>
      </c>
      <c r="N612" s="1249">
        <f>みずほ!J612</f>
        <v>482280</v>
      </c>
      <c r="O612" s="1620">
        <f t="shared" si="6"/>
        <v>822712</v>
      </c>
      <c r="P612" s="1272"/>
    </row>
    <row r="613" spans="1:16" ht="15.5">
      <c r="A613" s="1298"/>
      <c r="B613" s="1630">
        <v>46357</v>
      </c>
      <c r="C613" s="1631"/>
      <c r="D613" s="1631"/>
      <c r="E613" s="1631"/>
      <c r="F613" s="1632"/>
      <c r="G613" s="1632"/>
      <c r="H613" s="1632"/>
      <c r="I613" s="1633">
        <f t="shared" si="7"/>
        <v>0</v>
      </c>
      <c r="J613" s="1625">
        <f t="shared" si="8"/>
        <v>20873</v>
      </c>
      <c r="K613" s="1625">
        <f>UFJ!I613</f>
        <v>0</v>
      </c>
      <c r="L613" s="1625">
        <f>三井住友!I613</f>
        <v>319550</v>
      </c>
      <c r="M613" s="1625">
        <f>paypay!H613</f>
        <v>9</v>
      </c>
      <c r="N613" s="1625">
        <f>みずほ!J613</f>
        <v>482280</v>
      </c>
      <c r="O613" s="1627">
        <f t="shared" si="6"/>
        <v>822712</v>
      </c>
      <c r="P613" s="1272"/>
    </row>
    <row r="614" spans="1:16" ht="15.5">
      <c r="A614" s="1298"/>
      <c r="B614" s="1244">
        <v>46358</v>
      </c>
      <c r="C614" s="1248"/>
      <c r="D614" s="1248"/>
      <c r="E614" s="1248"/>
      <c r="F614" s="1618"/>
      <c r="G614" s="1618"/>
      <c r="H614" s="1618"/>
      <c r="I614" s="1619">
        <f t="shared" si="7"/>
        <v>0</v>
      </c>
      <c r="J614" s="1249">
        <f t="shared" si="8"/>
        <v>20873</v>
      </c>
      <c r="K614" s="1249">
        <f>UFJ!I614</f>
        <v>0</v>
      </c>
      <c r="L614" s="1249">
        <f>三井住友!I614</f>
        <v>319550</v>
      </c>
      <c r="M614" s="1249">
        <f>paypay!H614</f>
        <v>9</v>
      </c>
      <c r="N614" s="1249">
        <f>みずほ!J614</f>
        <v>482280</v>
      </c>
      <c r="O614" s="1620">
        <f t="shared" si="6"/>
        <v>822712</v>
      </c>
      <c r="P614" s="1272"/>
    </row>
    <row r="615" spans="1:16" ht="15.5">
      <c r="A615" s="1298"/>
      <c r="B615" s="1244">
        <v>46359</v>
      </c>
      <c r="C615" s="1248"/>
      <c r="D615" s="1248"/>
      <c r="E615" s="1248"/>
      <c r="F615" s="1618"/>
      <c r="G615" s="1618"/>
      <c r="H615" s="1618"/>
      <c r="I615" s="1619">
        <f t="shared" si="7"/>
        <v>0</v>
      </c>
      <c r="J615" s="1249">
        <f t="shared" si="8"/>
        <v>20873</v>
      </c>
      <c r="K615" s="1249">
        <f>UFJ!I615</f>
        <v>0</v>
      </c>
      <c r="L615" s="1249">
        <f>三井住友!I615</f>
        <v>319550</v>
      </c>
      <c r="M615" s="1249">
        <f>paypay!H615</f>
        <v>9</v>
      </c>
      <c r="N615" s="1249">
        <f>みずほ!J615</f>
        <v>482280</v>
      </c>
      <c r="O615" s="1620">
        <f t="shared" si="6"/>
        <v>822712</v>
      </c>
      <c r="P615" s="1272"/>
    </row>
    <row r="616" spans="1:16" ht="15.5">
      <c r="A616" s="1298"/>
      <c r="B616" s="1244">
        <v>46360</v>
      </c>
      <c r="C616" s="1248"/>
      <c r="D616" s="1248"/>
      <c r="E616" s="1248"/>
      <c r="F616" s="1618"/>
      <c r="G616" s="1618"/>
      <c r="H616" s="1618"/>
      <c r="I616" s="1619">
        <f t="shared" si="7"/>
        <v>0</v>
      </c>
      <c r="J616" s="1249">
        <f t="shared" si="8"/>
        <v>20873</v>
      </c>
      <c r="K616" s="1249">
        <f>UFJ!I616</f>
        <v>0</v>
      </c>
      <c r="L616" s="1249">
        <f>三井住友!I616</f>
        <v>319550</v>
      </c>
      <c r="M616" s="1249">
        <f>paypay!H616</f>
        <v>9</v>
      </c>
      <c r="N616" s="1249">
        <f>みずほ!J616</f>
        <v>482280</v>
      </c>
      <c r="O616" s="1620">
        <f t="shared" si="6"/>
        <v>822712</v>
      </c>
      <c r="P616" s="1272"/>
    </row>
    <row r="617" spans="1:16" ht="15.5">
      <c r="A617" s="1298"/>
      <c r="B617" s="1244">
        <v>46361</v>
      </c>
      <c r="C617" s="1248"/>
      <c r="D617" s="1248"/>
      <c r="E617" s="1248"/>
      <c r="F617" s="1618"/>
      <c r="G617" s="1618"/>
      <c r="H617" s="1618"/>
      <c r="I617" s="1619">
        <f t="shared" si="7"/>
        <v>0</v>
      </c>
      <c r="J617" s="1249">
        <f t="shared" si="8"/>
        <v>20873</v>
      </c>
      <c r="K617" s="1249">
        <f>UFJ!I617</f>
        <v>0</v>
      </c>
      <c r="L617" s="1249">
        <f>三井住友!I617</f>
        <v>319550</v>
      </c>
      <c r="M617" s="1249">
        <f>paypay!H617</f>
        <v>9</v>
      </c>
      <c r="N617" s="1249">
        <f>みずほ!J617</f>
        <v>482280</v>
      </c>
      <c r="O617" s="1620">
        <f t="shared" si="6"/>
        <v>822712</v>
      </c>
      <c r="P617" s="1272"/>
    </row>
    <row r="618" spans="1:16" ht="15.5">
      <c r="A618" s="1298"/>
      <c r="B618" s="1244">
        <v>46362</v>
      </c>
      <c r="C618" s="1248"/>
      <c r="D618" s="1248"/>
      <c r="E618" s="1248"/>
      <c r="F618" s="1618"/>
      <c r="G618" s="1618"/>
      <c r="H618" s="1618"/>
      <c r="I618" s="1619">
        <f t="shared" si="7"/>
        <v>0</v>
      </c>
      <c r="J618" s="1249">
        <f t="shared" si="8"/>
        <v>20873</v>
      </c>
      <c r="K618" s="1249">
        <f>UFJ!I618</f>
        <v>0</v>
      </c>
      <c r="L618" s="1249">
        <f>三井住友!I618</f>
        <v>319550</v>
      </c>
      <c r="M618" s="1249">
        <f>paypay!H618</f>
        <v>9</v>
      </c>
      <c r="N618" s="1249">
        <f>みずほ!J618</f>
        <v>482280</v>
      </c>
      <c r="O618" s="1620">
        <f t="shared" si="6"/>
        <v>822712</v>
      </c>
      <c r="P618" s="1272"/>
    </row>
    <row r="619" spans="1:16" ht="15.5">
      <c r="A619" s="1298"/>
      <c r="B619" s="1244">
        <v>46363</v>
      </c>
      <c r="C619" s="1248"/>
      <c r="D619" s="1248"/>
      <c r="E619" s="1248"/>
      <c r="F619" s="1618"/>
      <c r="G619" s="1618"/>
      <c r="H619" s="1618"/>
      <c r="I619" s="1619">
        <f t="shared" si="7"/>
        <v>0</v>
      </c>
      <c r="J619" s="1249">
        <f t="shared" si="8"/>
        <v>20873</v>
      </c>
      <c r="K619" s="1249">
        <f>UFJ!I619</f>
        <v>0</v>
      </c>
      <c r="L619" s="1249">
        <f>三井住友!I619</f>
        <v>319550</v>
      </c>
      <c r="M619" s="1249">
        <f>paypay!H619</f>
        <v>9</v>
      </c>
      <c r="N619" s="1249">
        <f>みずほ!J619</f>
        <v>482280</v>
      </c>
      <c r="O619" s="1620">
        <f t="shared" si="6"/>
        <v>822712</v>
      </c>
      <c r="P619" s="1272"/>
    </row>
    <row r="620" spans="1:16" ht="15.5">
      <c r="A620" s="1298"/>
      <c r="B620" s="1244">
        <v>46364</v>
      </c>
      <c r="C620" s="1248"/>
      <c r="D620" s="1248"/>
      <c r="E620" s="1248"/>
      <c r="F620" s="1618"/>
      <c r="G620" s="1618"/>
      <c r="H620" s="1618"/>
      <c r="I620" s="1619">
        <f t="shared" si="7"/>
        <v>0</v>
      </c>
      <c r="J620" s="1249">
        <f t="shared" si="8"/>
        <v>20873</v>
      </c>
      <c r="K620" s="1249">
        <f>UFJ!I620</f>
        <v>0</v>
      </c>
      <c r="L620" s="1249">
        <f>三井住友!I620</f>
        <v>319550</v>
      </c>
      <c r="M620" s="1249">
        <f>paypay!H620</f>
        <v>9</v>
      </c>
      <c r="N620" s="1249">
        <f>みずほ!J620</f>
        <v>482280</v>
      </c>
      <c r="O620" s="1620">
        <f t="shared" si="6"/>
        <v>822712</v>
      </c>
      <c r="P620" s="1272"/>
    </row>
    <row r="621" spans="1:16" ht="15.5">
      <c r="A621" s="1298"/>
      <c r="B621" s="1244">
        <v>46365</v>
      </c>
      <c r="C621" s="1248"/>
      <c r="D621" s="1248"/>
      <c r="E621" s="1248"/>
      <c r="F621" s="1618"/>
      <c r="G621" s="1618"/>
      <c r="H621" s="1618"/>
      <c r="I621" s="1619">
        <f t="shared" si="7"/>
        <v>0</v>
      </c>
      <c r="J621" s="1249">
        <f t="shared" si="8"/>
        <v>20873</v>
      </c>
      <c r="K621" s="1249">
        <f>UFJ!I621</f>
        <v>0</v>
      </c>
      <c r="L621" s="1249">
        <f>三井住友!I621</f>
        <v>319550</v>
      </c>
      <c r="M621" s="1249">
        <f>paypay!H621</f>
        <v>9</v>
      </c>
      <c r="N621" s="1249">
        <f>みずほ!J621</f>
        <v>482280</v>
      </c>
      <c r="O621" s="1620">
        <f t="shared" si="6"/>
        <v>822712</v>
      </c>
      <c r="P621" s="1272"/>
    </row>
    <row r="622" spans="1:16" ht="15.5">
      <c r="A622" s="1298"/>
      <c r="B622" s="1244">
        <v>46366</v>
      </c>
      <c r="C622" s="1248"/>
      <c r="D622" s="1248"/>
      <c r="E622" s="1248"/>
      <c r="F622" s="1618"/>
      <c r="G622" s="1618"/>
      <c r="H622" s="1618"/>
      <c r="I622" s="1619">
        <f t="shared" si="7"/>
        <v>0</v>
      </c>
      <c r="J622" s="1249">
        <f t="shared" si="8"/>
        <v>20873</v>
      </c>
      <c r="K622" s="1249">
        <f>UFJ!I622</f>
        <v>0</v>
      </c>
      <c r="L622" s="1249">
        <f>三井住友!I622</f>
        <v>319550</v>
      </c>
      <c r="M622" s="1249">
        <f>paypay!H622</f>
        <v>9</v>
      </c>
      <c r="N622" s="1249">
        <f>みずほ!J622</f>
        <v>482280</v>
      </c>
      <c r="O622" s="1620">
        <f t="shared" si="6"/>
        <v>822712</v>
      </c>
      <c r="P622" s="1272"/>
    </row>
    <row r="623" spans="1:16" ht="15.5">
      <c r="A623" s="1298"/>
      <c r="B623" s="1244">
        <v>46367</v>
      </c>
      <c r="C623" s="1248"/>
      <c r="D623" s="1248"/>
      <c r="E623" s="1248"/>
      <c r="F623" s="1618"/>
      <c r="G623" s="1618"/>
      <c r="H623" s="1618"/>
      <c r="I623" s="1619">
        <f t="shared" si="7"/>
        <v>0</v>
      </c>
      <c r="J623" s="1249">
        <f t="shared" si="8"/>
        <v>20873</v>
      </c>
      <c r="K623" s="1249">
        <f>UFJ!I623</f>
        <v>0</v>
      </c>
      <c r="L623" s="1249">
        <f>三井住友!I623</f>
        <v>319550</v>
      </c>
      <c r="M623" s="1249">
        <f>paypay!H623</f>
        <v>9</v>
      </c>
      <c r="N623" s="1249">
        <f>みずほ!J623</f>
        <v>482280</v>
      </c>
      <c r="O623" s="1620">
        <f t="shared" si="6"/>
        <v>822712</v>
      </c>
      <c r="P623" s="1272"/>
    </row>
    <row r="624" spans="1:16" ht="15.5">
      <c r="A624" s="1298"/>
      <c r="B624" s="1244">
        <v>46368</v>
      </c>
      <c r="C624" s="1248"/>
      <c r="D624" s="1248"/>
      <c r="E624" s="1248"/>
      <c r="F624" s="1618"/>
      <c r="G624" s="1618"/>
      <c r="H624" s="1618"/>
      <c r="I624" s="1619">
        <f t="shared" si="7"/>
        <v>0</v>
      </c>
      <c r="J624" s="1249">
        <f t="shared" si="8"/>
        <v>20873</v>
      </c>
      <c r="K624" s="1249">
        <f>UFJ!I624</f>
        <v>0</v>
      </c>
      <c r="L624" s="1249">
        <f>三井住友!I624</f>
        <v>319550</v>
      </c>
      <c r="M624" s="1249">
        <f>paypay!H624</f>
        <v>9</v>
      </c>
      <c r="N624" s="1249">
        <f>みずほ!J624</f>
        <v>482280</v>
      </c>
      <c r="O624" s="1620">
        <f t="shared" si="6"/>
        <v>822712</v>
      </c>
      <c r="P624" s="1272"/>
    </row>
    <row r="625" spans="1:16" ht="15.5">
      <c r="A625" s="1298"/>
      <c r="B625" s="1244">
        <v>46369</v>
      </c>
      <c r="C625" s="1248"/>
      <c r="D625" s="1248"/>
      <c r="E625" s="1248"/>
      <c r="F625" s="1618"/>
      <c r="G625" s="1618"/>
      <c r="H625" s="1618"/>
      <c r="I625" s="1619">
        <f t="shared" si="7"/>
        <v>0</v>
      </c>
      <c r="J625" s="1249">
        <f t="shared" si="8"/>
        <v>20873</v>
      </c>
      <c r="K625" s="1249">
        <f>UFJ!I625</f>
        <v>0</v>
      </c>
      <c r="L625" s="1249">
        <f>三井住友!I625</f>
        <v>319550</v>
      </c>
      <c r="M625" s="1249">
        <f>paypay!H625</f>
        <v>9</v>
      </c>
      <c r="N625" s="1249">
        <f>みずほ!J625</f>
        <v>482280</v>
      </c>
      <c r="O625" s="1620">
        <f t="shared" si="6"/>
        <v>822712</v>
      </c>
      <c r="P625" s="1272"/>
    </row>
    <row r="626" spans="1:16" ht="15.5">
      <c r="A626" s="1298"/>
      <c r="B626" s="1244">
        <v>46370</v>
      </c>
      <c r="C626" s="1248"/>
      <c r="D626" s="1248"/>
      <c r="E626" s="1248"/>
      <c r="F626" s="1618"/>
      <c r="G626" s="1618"/>
      <c r="H626" s="1618"/>
      <c r="I626" s="1619">
        <f t="shared" si="7"/>
        <v>0</v>
      </c>
      <c r="J626" s="1249">
        <f t="shared" si="8"/>
        <v>20873</v>
      </c>
      <c r="K626" s="1249">
        <f>UFJ!I626</f>
        <v>0</v>
      </c>
      <c r="L626" s="1249">
        <f>三井住友!I626</f>
        <v>319550</v>
      </c>
      <c r="M626" s="1249">
        <f>paypay!H626</f>
        <v>9</v>
      </c>
      <c r="N626" s="1249">
        <f>みずほ!J626</f>
        <v>482280</v>
      </c>
      <c r="O626" s="1620">
        <f t="shared" si="6"/>
        <v>822712</v>
      </c>
      <c r="P626" s="1272"/>
    </row>
    <row r="627" spans="1:16" ht="15.5">
      <c r="A627" s="1298"/>
      <c r="B627" s="1244">
        <v>46371</v>
      </c>
      <c r="C627" s="1248"/>
      <c r="D627" s="1248"/>
      <c r="E627" s="1248"/>
      <c r="F627" s="1618"/>
      <c r="G627" s="1618"/>
      <c r="H627" s="1618"/>
      <c r="I627" s="1619">
        <f t="shared" si="7"/>
        <v>0</v>
      </c>
      <c r="J627" s="1249">
        <f t="shared" si="8"/>
        <v>20873</v>
      </c>
      <c r="K627" s="1249">
        <f>UFJ!I627</f>
        <v>0</v>
      </c>
      <c r="L627" s="1249">
        <f>三井住友!I627</f>
        <v>619550</v>
      </c>
      <c r="M627" s="1249">
        <f>paypay!H627</f>
        <v>9</v>
      </c>
      <c r="N627" s="1249">
        <f>みずほ!J627</f>
        <v>642170</v>
      </c>
      <c r="O627" s="1620">
        <f t="shared" si="6"/>
        <v>1282602</v>
      </c>
      <c r="P627" s="1272"/>
    </row>
    <row r="628" spans="1:16" ht="15.5">
      <c r="A628" s="1298"/>
      <c r="B628" s="1244">
        <v>46372</v>
      </c>
      <c r="C628" s="1248"/>
      <c r="D628" s="1248"/>
      <c r="E628" s="1248"/>
      <c r="F628" s="1618"/>
      <c r="G628" s="1618"/>
      <c r="H628" s="1618"/>
      <c r="I628" s="1619">
        <f t="shared" si="7"/>
        <v>0</v>
      </c>
      <c r="J628" s="1249">
        <f t="shared" si="8"/>
        <v>20873</v>
      </c>
      <c r="K628" s="1249">
        <f>UFJ!I628</f>
        <v>0</v>
      </c>
      <c r="L628" s="1249">
        <f>三井住友!I628</f>
        <v>619550</v>
      </c>
      <c r="M628" s="1249">
        <f>paypay!H628</f>
        <v>9</v>
      </c>
      <c r="N628" s="1249">
        <f>みずほ!J628</f>
        <v>642170</v>
      </c>
      <c r="O628" s="1620">
        <f t="shared" si="6"/>
        <v>1282602</v>
      </c>
      <c r="P628" s="1272"/>
    </row>
    <row r="629" spans="1:16" ht="15.5">
      <c r="A629" s="1298"/>
      <c r="B629" s="1244">
        <v>46373</v>
      </c>
      <c r="C629" s="1248"/>
      <c r="D629" s="1248"/>
      <c r="E629" s="1248"/>
      <c r="F629" s="1618"/>
      <c r="G629" s="1618"/>
      <c r="H629" s="1618"/>
      <c r="I629" s="1619">
        <f t="shared" si="7"/>
        <v>0</v>
      </c>
      <c r="J629" s="1249">
        <f t="shared" si="8"/>
        <v>20873</v>
      </c>
      <c r="K629" s="1249">
        <f>UFJ!I629</f>
        <v>0</v>
      </c>
      <c r="L629" s="1249">
        <f>三井住友!I629</f>
        <v>619550</v>
      </c>
      <c r="M629" s="1249">
        <f>paypay!H629</f>
        <v>9</v>
      </c>
      <c r="N629" s="1249">
        <f>みずほ!J629</f>
        <v>642170</v>
      </c>
      <c r="O629" s="1620">
        <f t="shared" si="6"/>
        <v>1282602</v>
      </c>
      <c r="P629" s="1272"/>
    </row>
    <row r="630" spans="1:16" ht="15.5">
      <c r="A630" s="1298"/>
      <c r="B630" s="1244">
        <v>46374</v>
      </c>
      <c r="C630" s="1248"/>
      <c r="D630" s="1248"/>
      <c r="E630" s="1248"/>
      <c r="F630" s="1618"/>
      <c r="G630" s="1618"/>
      <c r="H630" s="1618"/>
      <c r="I630" s="1619">
        <f t="shared" si="7"/>
        <v>0</v>
      </c>
      <c r="J630" s="1249">
        <f t="shared" si="8"/>
        <v>20873</v>
      </c>
      <c r="K630" s="1249">
        <f>UFJ!I630</f>
        <v>0</v>
      </c>
      <c r="L630" s="1249">
        <f>三井住友!I630</f>
        <v>619550</v>
      </c>
      <c r="M630" s="1249">
        <f>paypay!H630</f>
        <v>9</v>
      </c>
      <c r="N630" s="1249">
        <f>みずほ!J630</f>
        <v>642170</v>
      </c>
      <c r="O630" s="1620">
        <f t="shared" si="6"/>
        <v>1282602</v>
      </c>
      <c r="P630" s="1272"/>
    </row>
    <row r="631" spans="1:16" ht="15.5">
      <c r="A631" s="1298"/>
      <c r="B631" s="1244">
        <v>46375</v>
      </c>
      <c r="C631" s="1248"/>
      <c r="D631" s="1248"/>
      <c r="E631" s="1248"/>
      <c r="F631" s="1618"/>
      <c r="G631" s="1618"/>
      <c r="H631" s="1618"/>
      <c r="I631" s="1619">
        <f t="shared" si="7"/>
        <v>0</v>
      </c>
      <c r="J631" s="1249">
        <f t="shared" si="8"/>
        <v>20873</v>
      </c>
      <c r="K631" s="1249">
        <f>UFJ!I631</f>
        <v>0</v>
      </c>
      <c r="L631" s="1249">
        <f>三井住友!I631</f>
        <v>619550</v>
      </c>
      <c r="M631" s="1249">
        <f>paypay!H631</f>
        <v>9</v>
      </c>
      <c r="N631" s="1249">
        <f>みずほ!J631</f>
        <v>642170</v>
      </c>
      <c r="O631" s="1620">
        <f t="shared" si="6"/>
        <v>1282602</v>
      </c>
      <c r="P631" s="1272"/>
    </row>
    <row r="632" spans="1:16" ht="15.5">
      <c r="A632" s="1298"/>
      <c r="B632" s="1244">
        <v>46376</v>
      </c>
      <c r="C632" s="1248"/>
      <c r="D632" s="1248"/>
      <c r="E632" s="1248"/>
      <c r="F632" s="1618"/>
      <c r="G632" s="1618"/>
      <c r="H632" s="1618"/>
      <c r="I632" s="1619">
        <f t="shared" si="7"/>
        <v>0</v>
      </c>
      <c r="J632" s="1249">
        <f t="shared" si="8"/>
        <v>20873</v>
      </c>
      <c r="K632" s="1249">
        <f>UFJ!I632</f>
        <v>0</v>
      </c>
      <c r="L632" s="1249">
        <f>三井住友!I632</f>
        <v>619550</v>
      </c>
      <c r="M632" s="1249">
        <f>paypay!H632</f>
        <v>9</v>
      </c>
      <c r="N632" s="1249">
        <f>みずほ!J632</f>
        <v>642170</v>
      </c>
      <c r="O632" s="1620">
        <f t="shared" si="6"/>
        <v>1282602</v>
      </c>
      <c r="P632" s="1272"/>
    </row>
    <row r="633" spans="1:16" ht="15.5">
      <c r="A633" s="1298"/>
      <c r="B633" s="1244">
        <v>46377</v>
      </c>
      <c r="C633" s="1248"/>
      <c r="D633" s="1248"/>
      <c r="E633" s="1248"/>
      <c r="F633" s="1618"/>
      <c r="G633" s="1618"/>
      <c r="H633" s="1618"/>
      <c r="I633" s="1619">
        <f t="shared" si="7"/>
        <v>0</v>
      </c>
      <c r="J633" s="1249">
        <f t="shared" si="8"/>
        <v>20873</v>
      </c>
      <c r="K633" s="1249">
        <f>UFJ!I633</f>
        <v>0</v>
      </c>
      <c r="L633" s="1249">
        <f>三井住友!I633</f>
        <v>619550</v>
      </c>
      <c r="M633" s="1249">
        <f>paypay!H633</f>
        <v>9</v>
      </c>
      <c r="N633" s="1249">
        <f>みずほ!J633</f>
        <v>642170</v>
      </c>
      <c r="O633" s="1620">
        <f t="shared" si="6"/>
        <v>1282602</v>
      </c>
      <c r="P633" s="1272"/>
    </row>
    <row r="634" spans="1:16" ht="15.5">
      <c r="A634" s="1298"/>
      <c r="B634" s="1244">
        <v>46378</v>
      </c>
      <c r="C634" s="1248"/>
      <c r="D634" s="1248"/>
      <c r="E634" s="1248"/>
      <c r="F634" s="1618"/>
      <c r="G634" s="1618"/>
      <c r="H634" s="1618"/>
      <c r="I634" s="1619">
        <f t="shared" si="7"/>
        <v>0</v>
      </c>
      <c r="J634" s="1249">
        <f t="shared" si="8"/>
        <v>20873</v>
      </c>
      <c r="K634" s="1249">
        <f>UFJ!I634</f>
        <v>0</v>
      </c>
      <c r="L634" s="1249">
        <f>三井住友!I634</f>
        <v>619550</v>
      </c>
      <c r="M634" s="1249">
        <f>paypay!H634</f>
        <v>9</v>
      </c>
      <c r="N634" s="1249">
        <f>みずほ!J634</f>
        <v>642170</v>
      </c>
      <c r="O634" s="1620">
        <f t="shared" si="6"/>
        <v>1282602</v>
      </c>
      <c r="P634" s="1272"/>
    </row>
    <row r="635" spans="1:16" ht="15.5">
      <c r="A635" s="1298"/>
      <c r="B635" s="1244">
        <v>46379</v>
      </c>
      <c r="C635" s="1248"/>
      <c r="D635" s="1248"/>
      <c r="E635" s="1248"/>
      <c r="F635" s="1618"/>
      <c r="G635" s="1618"/>
      <c r="H635" s="1618"/>
      <c r="I635" s="1619">
        <f t="shared" si="7"/>
        <v>0</v>
      </c>
      <c r="J635" s="1249">
        <f t="shared" si="8"/>
        <v>20873</v>
      </c>
      <c r="K635" s="1249">
        <f>UFJ!I635</f>
        <v>0</v>
      </c>
      <c r="L635" s="1249">
        <f>三井住友!I635</f>
        <v>619550</v>
      </c>
      <c r="M635" s="1249">
        <f>paypay!H635</f>
        <v>9</v>
      </c>
      <c r="N635" s="1249">
        <f>みずほ!J635</f>
        <v>642170</v>
      </c>
      <c r="O635" s="1620">
        <f t="shared" si="6"/>
        <v>1282602</v>
      </c>
      <c r="P635" s="1272"/>
    </row>
    <row r="636" spans="1:16" ht="15.5">
      <c r="A636" s="1298"/>
      <c r="B636" s="1244">
        <v>46380</v>
      </c>
      <c r="C636" s="1248"/>
      <c r="D636" s="1248"/>
      <c r="E636" s="1248"/>
      <c r="F636" s="1618"/>
      <c r="G636" s="1618"/>
      <c r="H636" s="1618"/>
      <c r="I636" s="1619">
        <f t="shared" si="7"/>
        <v>0</v>
      </c>
      <c r="J636" s="1249">
        <f t="shared" si="8"/>
        <v>20873</v>
      </c>
      <c r="K636" s="1249">
        <f>UFJ!I636</f>
        <v>0</v>
      </c>
      <c r="L636" s="1249">
        <f>三井住友!I636</f>
        <v>619550</v>
      </c>
      <c r="M636" s="1249">
        <f>paypay!H636</f>
        <v>9</v>
      </c>
      <c r="N636" s="1249">
        <f>みずほ!J636</f>
        <v>642170</v>
      </c>
      <c r="O636" s="1620">
        <f t="shared" si="6"/>
        <v>1282602</v>
      </c>
      <c r="P636" s="1272"/>
    </row>
    <row r="637" spans="1:16" ht="15.5">
      <c r="A637" s="1298"/>
      <c r="B637" s="1244">
        <v>46381</v>
      </c>
      <c r="C637" s="1248"/>
      <c r="D637" s="1248"/>
      <c r="E637" s="1248"/>
      <c r="F637" s="1618"/>
      <c r="G637" s="1618"/>
      <c r="H637" s="1618"/>
      <c r="I637" s="1619">
        <f t="shared" si="7"/>
        <v>0</v>
      </c>
      <c r="J637" s="1249">
        <f t="shared" si="8"/>
        <v>20873</v>
      </c>
      <c r="K637" s="1249">
        <f>UFJ!I637</f>
        <v>0</v>
      </c>
      <c r="L637" s="1249">
        <f>三井住友!I637</f>
        <v>619550</v>
      </c>
      <c r="M637" s="1249">
        <f>paypay!H637</f>
        <v>9</v>
      </c>
      <c r="N637" s="1249">
        <f>みずほ!J637</f>
        <v>642170</v>
      </c>
      <c r="O637" s="1620">
        <f t="shared" si="6"/>
        <v>1282602</v>
      </c>
      <c r="P637" s="1272"/>
    </row>
    <row r="638" spans="1:16" ht="15.5">
      <c r="A638" s="1298"/>
      <c r="B638" s="1244">
        <v>46382</v>
      </c>
      <c r="C638" s="1248"/>
      <c r="D638" s="1248"/>
      <c r="E638" s="1248"/>
      <c r="F638" s="1618"/>
      <c r="G638" s="1618"/>
      <c r="H638" s="1618"/>
      <c r="I638" s="1619">
        <f t="shared" si="7"/>
        <v>0</v>
      </c>
      <c r="J638" s="1249">
        <f t="shared" si="8"/>
        <v>20873</v>
      </c>
      <c r="K638" s="1249">
        <f>UFJ!I638</f>
        <v>0</v>
      </c>
      <c r="L638" s="1249">
        <f>三井住友!I638</f>
        <v>619550</v>
      </c>
      <c r="M638" s="1249">
        <f>paypay!H638</f>
        <v>9</v>
      </c>
      <c r="N638" s="1249">
        <f>みずほ!J638</f>
        <v>632170</v>
      </c>
      <c r="O638" s="1620">
        <f t="shared" si="6"/>
        <v>1272602</v>
      </c>
      <c r="P638" s="1272"/>
    </row>
    <row r="639" spans="1:16" ht="15.5">
      <c r="A639" s="1298"/>
      <c r="B639" s="1244">
        <v>46383</v>
      </c>
      <c r="C639" s="1248"/>
      <c r="D639" s="1248"/>
      <c r="E639" s="1248"/>
      <c r="F639" s="1618"/>
      <c r="G639" s="1618"/>
      <c r="H639" s="1618"/>
      <c r="I639" s="1619">
        <f t="shared" si="7"/>
        <v>0</v>
      </c>
      <c r="J639" s="1249">
        <f t="shared" si="8"/>
        <v>20873</v>
      </c>
      <c r="K639" s="1249">
        <f>UFJ!I639</f>
        <v>0</v>
      </c>
      <c r="L639" s="1249">
        <f>三井住友!I639</f>
        <v>419550</v>
      </c>
      <c r="M639" s="1249">
        <f>paypay!H639</f>
        <v>9</v>
      </c>
      <c r="N639" s="1249">
        <f>みずほ!J639</f>
        <v>502183</v>
      </c>
      <c r="O639" s="1620">
        <f t="shared" si="6"/>
        <v>942615</v>
      </c>
      <c r="P639" s="1272"/>
    </row>
    <row r="640" spans="1:16" ht="15.5">
      <c r="A640" s="1298"/>
      <c r="B640" s="1244">
        <v>46384</v>
      </c>
      <c r="C640" s="1248"/>
      <c r="D640" s="1248"/>
      <c r="E640" s="1248"/>
      <c r="F640" s="1618"/>
      <c r="G640" s="1618"/>
      <c r="H640" s="1618"/>
      <c r="I640" s="1619">
        <f t="shared" si="7"/>
        <v>0</v>
      </c>
      <c r="J640" s="1249">
        <f t="shared" si="8"/>
        <v>20873</v>
      </c>
      <c r="K640" s="1249">
        <f>UFJ!I640</f>
        <v>0</v>
      </c>
      <c r="L640" s="1249">
        <f>三井住友!I640</f>
        <v>419550</v>
      </c>
      <c r="M640" s="1249">
        <f>paypay!H640</f>
        <v>9</v>
      </c>
      <c r="N640" s="1249">
        <f>みずほ!J640</f>
        <v>502183</v>
      </c>
      <c r="O640" s="1620">
        <f t="shared" si="6"/>
        <v>942615</v>
      </c>
      <c r="P640" s="1272"/>
    </row>
    <row r="641" spans="1:16" ht="15.5">
      <c r="A641" s="1298"/>
      <c r="B641" s="1244">
        <v>46385</v>
      </c>
      <c r="C641" s="1248"/>
      <c r="D641" s="1248"/>
      <c r="E641" s="1248"/>
      <c r="F641" s="1618"/>
      <c r="G641" s="1618"/>
      <c r="H641" s="1618"/>
      <c r="I641" s="1619">
        <f t="shared" si="7"/>
        <v>0</v>
      </c>
      <c r="J641" s="1249">
        <f t="shared" si="8"/>
        <v>20873</v>
      </c>
      <c r="K641" s="1249">
        <f>UFJ!I641</f>
        <v>0</v>
      </c>
      <c r="L641" s="1249">
        <f>三井住友!I641</f>
        <v>419550</v>
      </c>
      <c r="M641" s="1249">
        <f>paypay!H641</f>
        <v>9</v>
      </c>
      <c r="N641" s="1249">
        <f>みずほ!J641</f>
        <v>502183</v>
      </c>
      <c r="O641" s="1620">
        <f t="shared" si="6"/>
        <v>942615</v>
      </c>
      <c r="P641" s="1272"/>
    </row>
    <row r="642" spans="1:16" ht="15.5">
      <c r="A642" s="1298"/>
      <c r="B642" s="1244">
        <v>46386</v>
      </c>
      <c r="C642" s="1248"/>
      <c r="D642" s="1248"/>
      <c r="E642" s="1248"/>
      <c r="F642" s="1618"/>
      <c r="G642" s="1618"/>
      <c r="H642" s="1618"/>
      <c r="I642" s="1619">
        <f t="shared" si="7"/>
        <v>0</v>
      </c>
      <c r="J642" s="1249">
        <f t="shared" si="8"/>
        <v>20873</v>
      </c>
      <c r="K642" s="1249">
        <f>UFJ!I642</f>
        <v>0</v>
      </c>
      <c r="L642" s="1249">
        <f>三井住友!I642</f>
        <v>419550</v>
      </c>
      <c r="M642" s="1249">
        <f>paypay!H642</f>
        <v>9</v>
      </c>
      <c r="N642" s="1249">
        <f>みずほ!J642</f>
        <v>502183</v>
      </c>
      <c r="O642" s="1620">
        <f t="shared" si="6"/>
        <v>942615</v>
      </c>
      <c r="P642" s="1272"/>
    </row>
    <row r="643" spans="1:16" ht="15.5">
      <c r="A643" s="1298"/>
      <c r="B643" s="1259">
        <v>46387</v>
      </c>
      <c r="C643" s="1263"/>
      <c r="D643" s="1263"/>
      <c r="E643" s="1263"/>
      <c r="F643" s="1622"/>
      <c r="G643" s="1622"/>
      <c r="H643" s="1622"/>
      <c r="I643" s="1623">
        <f t="shared" si="7"/>
        <v>0</v>
      </c>
      <c r="J643" s="1264">
        <f t="shared" si="8"/>
        <v>20873</v>
      </c>
      <c r="K643" s="1264">
        <f>UFJ!I643</f>
        <v>0</v>
      </c>
      <c r="L643" s="1264">
        <f>三井住友!I643</f>
        <v>419550</v>
      </c>
      <c r="M643" s="1264">
        <f>paypay!H643</f>
        <v>9</v>
      </c>
      <c r="N643" s="1264">
        <f>みずほ!J643</f>
        <v>502183</v>
      </c>
      <c r="O643" s="1624">
        <f t="shared" si="6"/>
        <v>942615</v>
      </c>
      <c r="P643" s="1272"/>
    </row>
    <row r="644" spans="1:16" ht="15.5">
      <c r="A644" s="1298"/>
      <c r="B644" s="1244">
        <v>46388</v>
      </c>
      <c r="C644" s="1248"/>
      <c r="D644" s="1248"/>
      <c r="E644" s="1248"/>
      <c r="F644" s="1618"/>
      <c r="G644" s="1618"/>
      <c r="H644" s="1618"/>
      <c r="I644" s="1619">
        <f t="shared" si="7"/>
        <v>0</v>
      </c>
      <c r="J644" s="1249">
        <f t="shared" si="8"/>
        <v>20873</v>
      </c>
      <c r="K644" s="1249">
        <f>UFJ!I644</f>
        <v>0</v>
      </c>
      <c r="L644" s="1249">
        <f>三井住友!I644</f>
        <v>419550</v>
      </c>
      <c r="M644" s="1249">
        <f>paypay!H644</f>
        <v>9</v>
      </c>
      <c r="N644" s="1249">
        <f>みずほ!J644</f>
        <v>502183</v>
      </c>
      <c r="O644" s="1620">
        <f t="shared" si="6"/>
        <v>942615</v>
      </c>
      <c r="P644" s="1272"/>
    </row>
    <row r="645" spans="1:16" ht="15.5">
      <c r="A645" s="1298"/>
      <c r="B645" s="1244">
        <v>46389</v>
      </c>
      <c r="C645" s="1248"/>
      <c r="D645" s="1248"/>
      <c r="E645" s="1248"/>
      <c r="F645" s="1618"/>
      <c r="G645" s="1618"/>
      <c r="H645" s="1618"/>
      <c r="I645" s="1619">
        <f t="shared" si="7"/>
        <v>0</v>
      </c>
      <c r="J645" s="1249">
        <f t="shared" si="8"/>
        <v>20873</v>
      </c>
      <c r="K645" s="1249">
        <f>UFJ!I645</f>
        <v>0</v>
      </c>
      <c r="L645" s="1249">
        <f>三井住友!I645</f>
        <v>419550</v>
      </c>
      <c r="M645" s="1249">
        <f>paypay!H645</f>
        <v>9</v>
      </c>
      <c r="N645" s="1249">
        <f>みずほ!J645</f>
        <v>502183</v>
      </c>
      <c r="O645" s="1620">
        <f t="shared" si="6"/>
        <v>942615</v>
      </c>
      <c r="P645" s="1272"/>
    </row>
    <row r="646" spans="1:16" ht="15.5">
      <c r="A646" s="1298"/>
      <c r="B646" s="1244">
        <v>46390</v>
      </c>
      <c r="C646" s="1248"/>
      <c r="D646" s="1248"/>
      <c r="E646" s="1248"/>
      <c r="F646" s="1618"/>
      <c r="G646" s="1618"/>
      <c r="H646" s="1618"/>
      <c r="I646" s="1619">
        <f t="shared" si="7"/>
        <v>0</v>
      </c>
      <c r="J646" s="1249">
        <f t="shared" si="8"/>
        <v>20873</v>
      </c>
      <c r="K646" s="1249">
        <f>UFJ!I646</f>
        <v>0</v>
      </c>
      <c r="L646" s="1249">
        <f>三井住友!I646</f>
        <v>419550</v>
      </c>
      <c r="M646" s="1249">
        <f>paypay!H646</f>
        <v>9</v>
      </c>
      <c r="N646" s="1249">
        <f>みずほ!J646</f>
        <v>502183</v>
      </c>
      <c r="O646" s="1620">
        <f t="shared" si="6"/>
        <v>942615</v>
      </c>
      <c r="P646" s="1272"/>
    </row>
    <row r="647" spans="1:16" ht="15.5">
      <c r="A647" s="1298"/>
      <c r="B647" s="1244">
        <v>46391</v>
      </c>
      <c r="C647" s="1248"/>
      <c r="D647" s="1248"/>
      <c r="E647" s="1248"/>
      <c r="F647" s="1618"/>
      <c r="G647" s="1618"/>
      <c r="H647" s="1618"/>
      <c r="I647" s="1619">
        <f t="shared" si="7"/>
        <v>0</v>
      </c>
      <c r="J647" s="1249">
        <f t="shared" si="8"/>
        <v>20873</v>
      </c>
      <c r="K647" s="1249">
        <f>UFJ!I647</f>
        <v>0</v>
      </c>
      <c r="L647" s="1249">
        <f>三井住友!I647</f>
        <v>419550</v>
      </c>
      <c r="M647" s="1249">
        <f>paypay!H647</f>
        <v>9</v>
      </c>
      <c r="N647" s="1249">
        <f>みずほ!J647</f>
        <v>502183</v>
      </c>
      <c r="O647" s="1620">
        <f t="shared" si="6"/>
        <v>942615</v>
      </c>
      <c r="P647" s="1272"/>
    </row>
    <row r="648" spans="1:16" ht="15.5">
      <c r="A648" s="1298"/>
      <c r="B648" s="1244">
        <v>46392</v>
      </c>
      <c r="C648" s="1248"/>
      <c r="D648" s="1248"/>
      <c r="E648" s="1248"/>
      <c r="F648" s="1618"/>
      <c r="G648" s="1618"/>
      <c r="H648" s="1618"/>
      <c r="I648" s="1619">
        <f t="shared" si="7"/>
        <v>0</v>
      </c>
      <c r="J648" s="1249">
        <f t="shared" si="8"/>
        <v>20873</v>
      </c>
      <c r="K648" s="1249">
        <f>UFJ!I648</f>
        <v>0</v>
      </c>
      <c r="L648" s="1249">
        <f>三井住友!I648</f>
        <v>419550</v>
      </c>
      <c r="M648" s="1249">
        <f>paypay!H648</f>
        <v>9</v>
      </c>
      <c r="N648" s="1249">
        <f>みずほ!J648</f>
        <v>502183</v>
      </c>
      <c r="O648" s="1620">
        <f t="shared" si="6"/>
        <v>942615</v>
      </c>
      <c r="P648" s="1272"/>
    </row>
    <row r="649" spans="1:16" ht="15.5">
      <c r="A649" s="1298"/>
      <c r="B649" s="1244">
        <v>46393</v>
      </c>
      <c r="C649" s="1248"/>
      <c r="D649" s="1248"/>
      <c r="E649" s="1248"/>
      <c r="F649" s="1618"/>
      <c r="G649" s="1618"/>
      <c r="H649" s="1618"/>
      <c r="I649" s="1619">
        <f t="shared" si="7"/>
        <v>0</v>
      </c>
      <c r="J649" s="1249">
        <f t="shared" si="8"/>
        <v>20873</v>
      </c>
      <c r="K649" s="1249">
        <f>UFJ!I649</f>
        <v>0</v>
      </c>
      <c r="L649" s="1249">
        <f>三井住友!I649</f>
        <v>419550</v>
      </c>
      <c r="M649" s="1249">
        <f>paypay!H649</f>
        <v>9</v>
      </c>
      <c r="N649" s="1249">
        <f>みずほ!J649</f>
        <v>502183</v>
      </c>
      <c r="O649" s="1620">
        <f t="shared" si="6"/>
        <v>942615</v>
      </c>
      <c r="P649" s="1272"/>
    </row>
    <row r="650" spans="1:16" ht="15.5">
      <c r="A650" s="1298"/>
      <c r="B650" s="1244">
        <v>46394</v>
      </c>
      <c r="C650" s="1248"/>
      <c r="D650" s="1248"/>
      <c r="E650" s="1248"/>
      <c r="F650" s="1618"/>
      <c r="G650" s="1618"/>
      <c r="H650" s="1618"/>
      <c r="I650" s="1619">
        <f t="shared" si="7"/>
        <v>0</v>
      </c>
      <c r="J650" s="1249">
        <f t="shared" si="8"/>
        <v>20873</v>
      </c>
      <c r="K650" s="1249">
        <f>UFJ!I650</f>
        <v>0</v>
      </c>
      <c r="L650" s="1249">
        <f>三井住友!I650</f>
        <v>419550</v>
      </c>
      <c r="M650" s="1249">
        <f>paypay!H650</f>
        <v>9</v>
      </c>
      <c r="N650" s="1249">
        <f>みずほ!J650</f>
        <v>502183</v>
      </c>
      <c r="O650" s="1620">
        <f t="shared" si="6"/>
        <v>942615</v>
      </c>
      <c r="P650" s="1272"/>
    </row>
    <row r="651" spans="1:16" ht="15.5">
      <c r="A651" s="1298"/>
      <c r="B651" s="1244">
        <v>46395</v>
      </c>
      <c r="C651" s="1248"/>
      <c r="D651" s="1248"/>
      <c r="E651" s="1248"/>
      <c r="F651" s="1618"/>
      <c r="G651" s="1618"/>
      <c r="H651" s="1618"/>
      <c r="I651" s="1619">
        <f t="shared" si="7"/>
        <v>0</v>
      </c>
      <c r="J651" s="1249">
        <f t="shared" si="8"/>
        <v>20873</v>
      </c>
      <c r="K651" s="1249">
        <f>UFJ!I651</f>
        <v>0</v>
      </c>
      <c r="L651" s="1249">
        <f>三井住友!I651</f>
        <v>419550</v>
      </c>
      <c r="M651" s="1249">
        <f>paypay!H651</f>
        <v>9</v>
      </c>
      <c r="N651" s="1249">
        <f>みずほ!J651</f>
        <v>502183</v>
      </c>
      <c r="O651" s="1620">
        <f t="shared" si="6"/>
        <v>942615</v>
      </c>
      <c r="P651" s="1272"/>
    </row>
    <row r="652" spans="1:16" ht="15.5">
      <c r="A652" s="1298"/>
      <c r="B652" s="1244">
        <v>46396</v>
      </c>
      <c r="C652" s="1248"/>
      <c r="D652" s="1248"/>
      <c r="E652" s="1248"/>
      <c r="F652" s="1618"/>
      <c r="G652" s="1618"/>
      <c r="H652" s="1618"/>
      <c r="I652" s="1619">
        <f t="shared" si="7"/>
        <v>0</v>
      </c>
      <c r="J652" s="1249">
        <f t="shared" si="8"/>
        <v>20873</v>
      </c>
      <c r="K652" s="1249">
        <f>UFJ!I652</f>
        <v>0</v>
      </c>
      <c r="L652" s="1249">
        <f>三井住友!I652</f>
        <v>419550</v>
      </c>
      <c r="M652" s="1249">
        <f>paypay!H652</f>
        <v>9</v>
      </c>
      <c r="N652" s="1249">
        <f>みずほ!J652</f>
        <v>502183</v>
      </c>
      <c r="O652" s="1620">
        <f t="shared" si="6"/>
        <v>942615</v>
      </c>
      <c r="P652" s="1272"/>
    </row>
    <row r="653" spans="1:16" ht="15.5">
      <c r="A653" s="1298"/>
      <c r="B653" s="1244">
        <v>46397</v>
      </c>
      <c r="C653" s="1248"/>
      <c r="D653" s="1248"/>
      <c r="E653" s="1248"/>
      <c r="F653" s="1618"/>
      <c r="G653" s="1618"/>
      <c r="H653" s="1618"/>
      <c r="I653" s="1619">
        <f t="shared" si="7"/>
        <v>0</v>
      </c>
      <c r="J653" s="1249">
        <f t="shared" si="8"/>
        <v>20873</v>
      </c>
      <c r="K653" s="1249">
        <f>UFJ!I653</f>
        <v>0</v>
      </c>
      <c r="L653" s="1249">
        <f>三井住友!I653</f>
        <v>419550</v>
      </c>
      <c r="M653" s="1249">
        <f>paypay!H653</f>
        <v>9</v>
      </c>
      <c r="N653" s="1249">
        <f>みずほ!J653</f>
        <v>502183</v>
      </c>
      <c r="O653" s="1620">
        <f t="shared" si="6"/>
        <v>942615</v>
      </c>
      <c r="P653" s="1272"/>
    </row>
    <row r="654" spans="1:16" ht="15.5">
      <c r="A654" s="1298"/>
      <c r="B654" s="1244">
        <v>46398</v>
      </c>
      <c r="C654" s="1248"/>
      <c r="D654" s="1248"/>
      <c r="E654" s="1248"/>
      <c r="F654" s="1618"/>
      <c r="G654" s="1618"/>
      <c r="H654" s="1618"/>
      <c r="I654" s="1619">
        <f t="shared" si="7"/>
        <v>0</v>
      </c>
      <c r="J654" s="1249">
        <f t="shared" si="8"/>
        <v>20873</v>
      </c>
      <c r="K654" s="1249">
        <f>UFJ!I654</f>
        <v>0</v>
      </c>
      <c r="L654" s="1249">
        <f>三井住友!I654</f>
        <v>419550</v>
      </c>
      <c r="M654" s="1249">
        <f>paypay!H654</f>
        <v>9</v>
      </c>
      <c r="N654" s="1249">
        <f>みずほ!J654</f>
        <v>502183</v>
      </c>
      <c r="O654" s="1620">
        <f t="shared" si="6"/>
        <v>942615</v>
      </c>
      <c r="P654" s="1272"/>
    </row>
    <row r="655" spans="1:16" ht="15.5">
      <c r="A655" s="1298"/>
      <c r="B655" s="1244">
        <v>46399</v>
      </c>
      <c r="C655" s="1248"/>
      <c r="D655" s="1248"/>
      <c r="E655" s="1248"/>
      <c r="F655" s="1618"/>
      <c r="G655" s="1618"/>
      <c r="H655" s="1618"/>
      <c r="I655" s="1619">
        <f t="shared" si="7"/>
        <v>0</v>
      </c>
      <c r="J655" s="1249">
        <f t="shared" si="8"/>
        <v>20873</v>
      </c>
      <c r="K655" s="1249">
        <f>UFJ!I655</f>
        <v>0</v>
      </c>
      <c r="L655" s="1249">
        <f>三井住友!I655</f>
        <v>419550</v>
      </c>
      <c r="M655" s="1249">
        <f>paypay!H655</f>
        <v>9</v>
      </c>
      <c r="N655" s="1249">
        <f>みずほ!J655</f>
        <v>502183</v>
      </c>
      <c r="O655" s="1620">
        <f t="shared" si="6"/>
        <v>942615</v>
      </c>
      <c r="P655" s="1272"/>
    </row>
    <row r="656" spans="1:16" ht="15.5">
      <c r="A656" s="1298"/>
      <c r="B656" s="1244">
        <v>46400</v>
      </c>
      <c r="C656" s="1248"/>
      <c r="D656" s="1248"/>
      <c r="E656" s="1248"/>
      <c r="F656" s="1618"/>
      <c r="G656" s="1618"/>
      <c r="H656" s="1618"/>
      <c r="I656" s="1619">
        <f t="shared" si="7"/>
        <v>0</v>
      </c>
      <c r="J656" s="1249">
        <f t="shared" si="8"/>
        <v>20873</v>
      </c>
      <c r="K656" s="1249">
        <f>UFJ!I656</f>
        <v>0</v>
      </c>
      <c r="L656" s="1249">
        <f>三井住友!I656</f>
        <v>419550</v>
      </c>
      <c r="M656" s="1249">
        <f>paypay!H656</f>
        <v>9</v>
      </c>
      <c r="N656" s="1249">
        <f>みずほ!J656</f>
        <v>502183</v>
      </c>
      <c r="O656" s="1620">
        <f t="shared" si="6"/>
        <v>942615</v>
      </c>
      <c r="P656" s="1272"/>
    </row>
    <row r="657" spans="1:16" ht="15.5">
      <c r="A657" s="1298"/>
      <c r="B657" s="1244">
        <v>46401</v>
      </c>
      <c r="C657" s="1248"/>
      <c r="D657" s="1248"/>
      <c r="E657" s="1248"/>
      <c r="F657" s="1618"/>
      <c r="G657" s="1618"/>
      <c r="H657" s="1618"/>
      <c r="I657" s="1619">
        <f t="shared" si="7"/>
        <v>0</v>
      </c>
      <c r="J657" s="1249">
        <f t="shared" si="8"/>
        <v>20873</v>
      </c>
      <c r="K657" s="1249">
        <f>UFJ!I657</f>
        <v>0</v>
      </c>
      <c r="L657" s="1249">
        <f>三井住友!I657</f>
        <v>419550</v>
      </c>
      <c r="M657" s="1249">
        <f>paypay!H657</f>
        <v>9</v>
      </c>
      <c r="N657" s="1249">
        <f>みずほ!J657</f>
        <v>502183</v>
      </c>
      <c r="O657" s="1620">
        <f t="shared" si="6"/>
        <v>942615</v>
      </c>
      <c r="P657" s="1272"/>
    </row>
    <row r="658" spans="1:16" ht="15.5">
      <c r="A658" s="1298"/>
      <c r="B658" s="1244">
        <v>46402</v>
      </c>
      <c r="C658" s="1248"/>
      <c r="D658" s="1248"/>
      <c r="E658" s="1248"/>
      <c r="F658" s="1618"/>
      <c r="G658" s="1618"/>
      <c r="H658" s="1618"/>
      <c r="I658" s="1619">
        <f t="shared" si="7"/>
        <v>0</v>
      </c>
      <c r="J658" s="1249">
        <f t="shared" si="8"/>
        <v>20873</v>
      </c>
      <c r="K658" s="1249">
        <f>UFJ!I658</f>
        <v>0</v>
      </c>
      <c r="L658" s="1249">
        <f>三井住友!I658</f>
        <v>719550</v>
      </c>
      <c r="M658" s="1249">
        <f>paypay!H658</f>
        <v>9</v>
      </c>
      <c r="N658" s="1249">
        <f>みずほ!J658</f>
        <v>662073</v>
      </c>
      <c r="O658" s="1620">
        <f t="shared" si="6"/>
        <v>1402505</v>
      </c>
      <c r="P658" s="1272"/>
    </row>
    <row r="659" spans="1:16" ht="15.5">
      <c r="A659" s="1298"/>
      <c r="B659" s="1244">
        <v>46403</v>
      </c>
      <c r="C659" s="1248"/>
      <c r="D659" s="1248"/>
      <c r="E659" s="1248"/>
      <c r="F659" s="1618"/>
      <c r="G659" s="1618"/>
      <c r="H659" s="1618"/>
      <c r="I659" s="1619">
        <f t="shared" si="7"/>
        <v>0</v>
      </c>
      <c r="J659" s="1249">
        <f t="shared" si="8"/>
        <v>20873</v>
      </c>
      <c r="K659" s="1249">
        <f>UFJ!I659</f>
        <v>0</v>
      </c>
      <c r="L659" s="1249">
        <f>三井住友!I659</f>
        <v>719550</v>
      </c>
      <c r="M659" s="1249">
        <f>paypay!H659</f>
        <v>9</v>
      </c>
      <c r="N659" s="1249">
        <f>みずほ!J659</f>
        <v>662073</v>
      </c>
      <c r="O659" s="1620">
        <f t="shared" si="6"/>
        <v>1402505</v>
      </c>
      <c r="P659" s="1272"/>
    </row>
    <row r="660" spans="1:16" ht="15.5">
      <c r="A660" s="1298"/>
      <c r="B660" s="1244">
        <v>46404</v>
      </c>
      <c r="C660" s="1248"/>
      <c r="D660" s="1248"/>
      <c r="E660" s="1248"/>
      <c r="F660" s="1618"/>
      <c r="G660" s="1618"/>
      <c r="H660" s="1618"/>
      <c r="I660" s="1619">
        <f t="shared" si="7"/>
        <v>0</v>
      </c>
      <c r="J660" s="1249">
        <f t="shared" si="8"/>
        <v>20873</v>
      </c>
      <c r="K660" s="1249">
        <f>UFJ!I660</f>
        <v>0</v>
      </c>
      <c r="L660" s="1249">
        <f>三井住友!I660</f>
        <v>719550</v>
      </c>
      <c r="M660" s="1249">
        <f>paypay!H660</f>
        <v>9</v>
      </c>
      <c r="N660" s="1249">
        <f>みずほ!J660</f>
        <v>662073</v>
      </c>
      <c r="O660" s="1620">
        <f t="shared" si="6"/>
        <v>1402505</v>
      </c>
      <c r="P660" s="1272"/>
    </row>
    <row r="661" spans="1:16" ht="15.5">
      <c r="A661" s="1298"/>
      <c r="B661" s="1244">
        <v>46405</v>
      </c>
      <c r="C661" s="1248"/>
      <c r="D661" s="1248"/>
      <c r="E661" s="1248"/>
      <c r="F661" s="1618"/>
      <c r="G661" s="1618"/>
      <c r="H661" s="1618"/>
      <c r="I661" s="1619">
        <f t="shared" si="7"/>
        <v>0</v>
      </c>
      <c r="J661" s="1249">
        <f t="shared" si="8"/>
        <v>20873</v>
      </c>
      <c r="K661" s="1249">
        <f>UFJ!I661</f>
        <v>0</v>
      </c>
      <c r="L661" s="1249">
        <f>三井住友!I661</f>
        <v>719550</v>
      </c>
      <c r="M661" s="1249">
        <f>paypay!H661</f>
        <v>9</v>
      </c>
      <c r="N661" s="1249">
        <f>みずほ!J661</f>
        <v>662073</v>
      </c>
      <c r="O661" s="1620">
        <f t="shared" si="6"/>
        <v>1402505</v>
      </c>
      <c r="P661" s="1272"/>
    </row>
    <row r="662" spans="1:16" ht="15.5">
      <c r="A662" s="1298"/>
      <c r="B662" s="1244">
        <v>46406</v>
      </c>
      <c r="C662" s="1248"/>
      <c r="D662" s="1248"/>
      <c r="E662" s="1248"/>
      <c r="F662" s="1618"/>
      <c r="G662" s="1618"/>
      <c r="H662" s="1618"/>
      <c r="I662" s="1619">
        <f t="shared" si="7"/>
        <v>0</v>
      </c>
      <c r="J662" s="1249">
        <f t="shared" si="8"/>
        <v>20873</v>
      </c>
      <c r="K662" s="1249">
        <f>UFJ!I662</f>
        <v>0</v>
      </c>
      <c r="L662" s="1249">
        <f>三井住友!I662</f>
        <v>719550</v>
      </c>
      <c r="M662" s="1249">
        <f>paypay!H662</f>
        <v>9</v>
      </c>
      <c r="N662" s="1249">
        <f>みずほ!J662</f>
        <v>662073</v>
      </c>
      <c r="O662" s="1620">
        <f t="shared" si="6"/>
        <v>1402505</v>
      </c>
      <c r="P662" s="1272"/>
    </row>
    <row r="663" spans="1:16" ht="15.5">
      <c r="A663" s="1298"/>
      <c r="B663" s="1244">
        <v>46407</v>
      </c>
      <c r="C663" s="1248"/>
      <c r="D663" s="1248"/>
      <c r="E663" s="1248"/>
      <c r="F663" s="1618"/>
      <c r="G663" s="1618"/>
      <c r="H663" s="1618"/>
      <c r="I663" s="1619">
        <f t="shared" si="7"/>
        <v>0</v>
      </c>
      <c r="J663" s="1249">
        <f t="shared" si="8"/>
        <v>20873</v>
      </c>
      <c r="K663" s="1249">
        <f>UFJ!I663</f>
        <v>0</v>
      </c>
      <c r="L663" s="1249">
        <f>三井住友!I663</f>
        <v>719550</v>
      </c>
      <c r="M663" s="1249">
        <f>paypay!H663</f>
        <v>9</v>
      </c>
      <c r="N663" s="1249">
        <f>みずほ!J663</f>
        <v>662073</v>
      </c>
      <c r="O663" s="1620">
        <f t="shared" si="6"/>
        <v>1402505</v>
      </c>
      <c r="P663" s="1272"/>
    </row>
    <row r="664" spans="1:16" ht="15.5">
      <c r="A664" s="1298"/>
      <c r="B664" s="1244">
        <v>46408</v>
      </c>
      <c r="C664" s="1248"/>
      <c r="D664" s="1248"/>
      <c r="E664" s="1248"/>
      <c r="F664" s="1618"/>
      <c r="G664" s="1618"/>
      <c r="H664" s="1618"/>
      <c r="I664" s="1619">
        <f t="shared" si="7"/>
        <v>0</v>
      </c>
      <c r="J664" s="1249">
        <f t="shared" si="8"/>
        <v>20873</v>
      </c>
      <c r="K664" s="1249">
        <f>UFJ!I664</f>
        <v>0</v>
      </c>
      <c r="L664" s="1249">
        <f>三井住友!I664</f>
        <v>719550</v>
      </c>
      <c r="M664" s="1249">
        <f>paypay!H664</f>
        <v>9</v>
      </c>
      <c r="N664" s="1249">
        <f>みずほ!J664</f>
        <v>662073</v>
      </c>
      <c r="O664" s="1620">
        <f t="shared" si="6"/>
        <v>1402505</v>
      </c>
      <c r="P664" s="1272"/>
    </row>
    <row r="665" spans="1:16" ht="15.5">
      <c r="A665" s="1298"/>
      <c r="B665" s="1244">
        <v>46409</v>
      </c>
      <c r="C665" s="1248"/>
      <c r="D665" s="1248"/>
      <c r="E665" s="1248"/>
      <c r="F665" s="1618"/>
      <c r="G665" s="1618"/>
      <c r="H665" s="1618"/>
      <c r="I665" s="1619">
        <f t="shared" si="7"/>
        <v>0</v>
      </c>
      <c r="J665" s="1249">
        <f t="shared" si="8"/>
        <v>20873</v>
      </c>
      <c r="K665" s="1249">
        <f>UFJ!I665</f>
        <v>0</v>
      </c>
      <c r="L665" s="1249">
        <f>三井住友!I665</f>
        <v>719550</v>
      </c>
      <c r="M665" s="1249">
        <f>paypay!H665</f>
        <v>9</v>
      </c>
      <c r="N665" s="1249">
        <f>みずほ!J665</f>
        <v>662073</v>
      </c>
      <c r="O665" s="1620">
        <f t="shared" si="6"/>
        <v>1402505</v>
      </c>
      <c r="P665" s="1272"/>
    </row>
    <row r="666" spans="1:16" ht="15.5">
      <c r="A666" s="1298"/>
      <c r="B666" s="1244">
        <v>46410</v>
      </c>
      <c r="C666" s="1248"/>
      <c r="D666" s="1248"/>
      <c r="E666" s="1248"/>
      <c r="F666" s="1618"/>
      <c r="G666" s="1618"/>
      <c r="H666" s="1618"/>
      <c r="I666" s="1619">
        <f t="shared" si="7"/>
        <v>0</v>
      </c>
      <c r="J666" s="1249">
        <f t="shared" si="8"/>
        <v>20873</v>
      </c>
      <c r="K666" s="1249">
        <f>UFJ!I666</f>
        <v>0</v>
      </c>
      <c r="L666" s="1249">
        <f>三井住友!I666</f>
        <v>719550</v>
      </c>
      <c r="M666" s="1249">
        <f>paypay!H666</f>
        <v>9</v>
      </c>
      <c r="N666" s="1249">
        <f>みずほ!J666</f>
        <v>662073</v>
      </c>
      <c r="O666" s="1620">
        <f t="shared" si="6"/>
        <v>1402505</v>
      </c>
      <c r="P666" s="1272"/>
    </row>
    <row r="667" spans="1:16" ht="15.5">
      <c r="A667" s="1298"/>
      <c r="B667" s="1244">
        <v>46411</v>
      </c>
      <c r="C667" s="1248"/>
      <c r="D667" s="1248"/>
      <c r="E667" s="1248"/>
      <c r="F667" s="1618"/>
      <c r="G667" s="1618"/>
      <c r="H667" s="1618"/>
      <c r="I667" s="1619">
        <f t="shared" si="7"/>
        <v>0</v>
      </c>
      <c r="J667" s="1249">
        <f t="shared" si="8"/>
        <v>20873</v>
      </c>
      <c r="K667" s="1249">
        <f>UFJ!I667</f>
        <v>0</v>
      </c>
      <c r="L667" s="1249">
        <f>三井住友!I667</f>
        <v>719550</v>
      </c>
      <c r="M667" s="1249">
        <f>paypay!H667</f>
        <v>9</v>
      </c>
      <c r="N667" s="1249">
        <f>みずほ!J667</f>
        <v>662073</v>
      </c>
      <c r="O667" s="1620">
        <f t="shared" si="6"/>
        <v>1402505</v>
      </c>
      <c r="P667" s="1272"/>
    </row>
    <row r="668" spans="1:16" ht="15.5">
      <c r="A668" s="1298"/>
      <c r="B668" s="1244">
        <v>46412</v>
      </c>
      <c r="C668" s="1248"/>
      <c r="D668" s="1248"/>
      <c r="E668" s="1248"/>
      <c r="F668" s="1618"/>
      <c r="G668" s="1618"/>
      <c r="H668" s="1618"/>
      <c r="I668" s="1619">
        <f t="shared" si="7"/>
        <v>0</v>
      </c>
      <c r="J668" s="1249">
        <f t="shared" si="8"/>
        <v>20873</v>
      </c>
      <c r="K668" s="1249">
        <f>UFJ!I668</f>
        <v>0</v>
      </c>
      <c r="L668" s="1249">
        <f>三井住友!I668</f>
        <v>719550</v>
      </c>
      <c r="M668" s="1249">
        <f>paypay!H668</f>
        <v>9</v>
      </c>
      <c r="N668" s="1249">
        <f>みずほ!J668</f>
        <v>662073</v>
      </c>
      <c r="O668" s="1620">
        <f t="shared" si="6"/>
        <v>1402505</v>
      </c>
      <c r="P668" s="1272"/>
    </row>
    <row r="669" spans="1:16" ht="15.5">
      <c r="A669" s="1298"/>
      <c r="B669" s="1244">
        <v>46413</v>
      </c>
      <c r="C669" s="1248"/>
      <c r="D669" s="1248"/>
      <c r="E669" s="1248"/>
      <c r="F669" s="1618"/>
      <c r="G669" s="1618"/>
      <c r="H669" s="1618"/>
      <c r="I669" s="1619">
        <f t="shared" si="7"/>
        <v>0</v>
      </c>
      <c r="J669" s="1249">
        <f t="shared" si="8"/>
        <v>20873</v>
      </c>
      <c r="K669" s="1249">
        <f>UFJ!I669</f>
        <v>0</v>
      </c>
      <c r="L669" s="1249">
        <f>三井住友!I669</f>
        <v>719550</v>
      </c>
      <c r="M669" s="1249">
        <f>paypay!H669</f>
        <v>9</v>
      </c>
      <c r="N669" s="1249">
        <f>みずほ!J669</f>
        <v>652073</v>
      </c>
      <c r="O669" s="1620">
        <f t="shared" si="6"/>
        <v>1392505</v>
      </c>
      <c r="P669" s="1272"/>
    </row>
    <row r="670" spans="1:16" ht="15.5">
      <c r="A670" s="1298"/>
      <c r="B670" s="1244">
        <v>46414</v>
      </c>
      <c r="C670" s="1248"/>
      <c r="D670" s="1248"/>
      <c r="E670" s="1248"/>
      <c r="F670" s="1618"/>
      <c r="G670" s="1618"/>
      <c r="H670" s="1618"/>
      <c r="I670" s="1619">
        <f t="shared" si="7"/>
        <v>0</v>
      </c>
      <c r="J670" s="1249">
        <f t="shared" si="8"/>
        <v>20873</v>
      </c>
      <c r="K670" s="1249">
        <f>UFJ!I670</f>
        <v>0</v>
      </c>
      <c r="L670" s="1249">
        <f>三井住友!I670</f>
        <v>519550</v>
      </c>
      <c r="M670" s="1249">
        <f>paypay!H670</f>
        <v>9</v>
      </c>
      <c r="N670" s="1249">
        <f>みずほ!J670</f>
        <v>522086</v>
      </c>
      <c r="O670" s="1620">
        <f t="shared" si="6"/>
        <v>1062518</v>
      </c>
      <c r="P670" s="1272"/>
    </row>
    <row r="671" spans="1:16" ht="15.5">
      <c r="A671" s="1298"/>
      <c r="B671" s="1244">
        <v>46415</v>
      </c>
      <c r="C671" s="1248"/>
      <c r="D671" s="1248"/>
      <c r="E671" s="1248"/>
      <c r="F671" s="1618"/>
      <c r="G671" s="1618"/>
      <c r="H671" s="1618"/>
      <c r="I671" s="1619">
        <f t="shared" si="7"/>
        <v>0</v>
      </c>
      <c r="J671" s="1249">
        <f t="shared" si="8"/>
        <v>20873</v>
      </c>
      <c r="K671" s="1249">
        <f>UFJ!I671</f>
        <v>0</v>
      </c>
      <c r="L671" s="1249">
        <f>三井住友!I671</f>
        <v>519550</v>
      </c>
      <c r="M671" s="1249">
        <f>paypay!H671</f>
        <v>9</v>
      </c>
      <c r="N671" s="1249">
        <f>みずほ!J671</f>
        <v>522086</v>
      </c>
      <c r="O671" s="1620">
        <f t="shared" si="6"/>
        <v>1062518</v>
      </c>
      <c r="P671" s="1272"/>
    </row>
    <row r="672" spans="1:16" ht="15.5">
      <c r="A672" s="1298"/>
      <c r="B672" s="1244">
        <v>46416</v>
      </c>
      <c r="C672" s="1248"/>
      <c r="D672" s="1248"/>
      <c r="E672" s="1248"/>
      <c r="F672" s="1618"/>
      <c r="G672" s="1618"/>
      <c r="H672" s="1618"/>
      <c r="I672" s="1619">
        <f t="shared" si="7"/>
        <v>0</v>
      </c>
      <c r="J672" s="1249">
        <f t="shared" si="8"/>
        <v>20873</v>
      </c>
      <c r="K672" s="1249">
        <f>UFJ!I672</f>
        <v>0</v>
      </c>
      <c r="L672" s="1249">
        <f>三井住友!I672</f>
        <v>519550</v>
      </c>
      <c r="M672" s="1249">
        <f>paypay!H672</f>
        <v>9</v>
      </c>
      <c r="N672" s="1249">
        <f>みずほ!J672</f>
        <v>522086</v>
      </c>
      <c r="O672" s="1620">
        <f t="shared" si="6"/>
        <v>1062518</v>
      </c>
      <c r="P672" s="1272"/>
    </row>
    <row r="673" spans="1:16" ht="15.5">
      <c r="A673" s="1298"/>
      <c r="B673" s="1244">
        <v>46417</v>
      </c>
      <c r="C673" s="1248"/>
      <c r="D673" s="1248"/>
      <c r="E673" s="1248"/>
      <c r="F673" s="1618"/>
      <c r="G673" s="1618"/>
      <c r="H673" s="1618"/>
      <c r="I673" s="1619">
        <f t="shared" si="7"/>
        <v>0</v>
      </c>
      <c r="J673" s="1249">
        <f t="shared" si="8"/>
        <v>20873</v>
      </c>
      <c r="K673" s="1249">
        <f>UFJ!I673</f>
        <v>0</v>
      </c>
      <c r="L673" s="1249">
        <f>三井住友!I673</f>
        <v>519550</v>
      </c>
      <c r="M673" s="1249">
        <f>paypay!H673</f>
        <v>9</v>
      </c>
      <c r="N673" s="1249">
        <f>みずほ!J673</f>
        <v>522086</v>
      </c>
      <c r="O673" s="1620">
        <f t="shared" si="6"/>
        <v>1062518</v>
      </c>
      <c r="P673" s="1272"/>
    </row>
    <row r="674" spans="1:16" ht="15.5">
      <c r="A674" s="1298"/>
      <c r="B674" s="1244">
        <v>46418</v>
      </c>
      <c r="C674" s="1248"/>
      <c r="D674" s="1248"/>
      <c r="E674" s="1248"/>
      <c r="F674" s="1618"/>
      <c r="G674" s="1618"/>
      <c r="H674" s="1618"/>
      <c r="I674" s="1619">
        <f t="shared" si="7"/>
        <v>0</v>
      </c>
      <c r="J674" s="1249">
        <f t="shared" si="8"/>
        <v>20873</v>
      </c>
      <c r="K674" s="1249">
        <f>UFJ!I674</f>
        <v>0</v>
      </c>
      <c r="L674" s="1249">
        <f>三井住友!I674</f>
        <v>519550</v>
      </c>
      <c r="M674" s="1249">
        <f>paypay!H674</f>
        <v>9</v>
      </c>
      <c r="N674" s="1249">
        <f>みずほ!J674</f>
        <v>522086</v>
      </c>
      <c r="O674" s="1620">
        <f t="shared" si="6"/>
        <v>1062518</v>
      </c>
      <c r="P674" s="1272"/>
    </row>
    <row r="675" spans="1:16" ht="15.5">
      <c r="A675" s="1298"/>
      <c r="B675" s="1630">
        <v>46419</v>
      </c>
      <c r="C675" s="1631"/>
      <c r="D675" s="1631"/>
      <c r="E675" s="1631"/>
      <c r="F675" s="1632"/>
      <c r="G675" s="1632"/>
      <c r="H675" s="1632"/>
      <c r="I675" s="1633">
        <f t="shared" si="7"/>
        <v>0</v>
      </c>
      <c r="J675" s="1625">
        <f t="shared" si="8"/>
        <v>20873</v>
      </c>
      <c r="K675" s="1625">
        <f>UFJ!I675</f>
        <v>0</v>
      </c>
      <c r="L675" s="1625">
        <f>三井住友!I675</f>
        <v>519550</v>
      </c>
      <c r="M675" s="1625">
        <f>paypay!H675</f>
        <v>9</v>
      </c>
      <c r="N675" s="1625">
        <f>みずほ!J675</f>
        <v>522086</v>
      </c>
      <c r="O675" s="1627">
        <f t="shared" si="6"/>
        <v>1062518</v>
      </c>
      <c r="P675" s="1272"/>
    </row>
    <row r="676" spans="1:16" ht="15.5">
      <c r="A676" s="1298"/>
      <c r="B676" s="1244">
        <v>46420</v>
      </c>
      <c r="C676" s="1248"/>
      <c r="D676" s="1248"/>
      <c r="E676" s="1248"/>
      <c r="F676" s="1618"/>
      <c r="G676" s="1618"/>
      <c r="H676" s="1618"/>
      <c r="I676" s="1619">
        <f t="shared" si="7"/>
        <v>0</v>
      </c>
      <c r="J676" s="1249">
        <f t="shared" si="8"/>
        <v>20873</v>
      </c>
      <c r="K676" s="1249">
        <f>UFJ!I676</f>
        <v>0</v>
      </c>
      <c r="L676" s="1249">
        <f>三井住友!I676</f>
        <v>519550</v>
      </c>
      <c r="M676" s="1249">
        <f>paypay!H676</f>
        <v>9</v>
      </c>
      <c r="N676" s="1249">
        <f>みずほ!J676</f>
        <v>522086</v>
      </c>
      <c r="O676" s="1620">
        <f t="shared" si="6"/>
        <v>1062518</v>
      </c>
      <c r="P676" s="1272"/>
    </row>
    <row r="677" spans="1:16" ht="15.5">
      <c r="A677" s="1298"/>
      <c r="B677" s="1244">
        <v>46421</v>
      </c>
      <c r="C677" s="1248"/>
      <c r="D677" s="1248"/>
      <c r="E677" s="1248"/>
      <c r="F677" s="1618"/>
      <c r="G677" s="1618"/>
      <c r="H677" s="1618"/>
      <c r="I677" s="1619">
        <f t="shared" si="7"/>
        <v>0</v>
      </c>
      <c r="J677" s="1249">
        <f t="shared" si="8"/>
        <v>20873</v>
      </c>
      <c r="K677" s="1249">
        <f>UFJ!I677</f>
        <v>0</v>
      </c>
      <c r="L677" s="1249">
        <f>三井住友!I677</f>
        <v>519550</v>
      </c>
      <c r="M677" s="1249">
        <f>paypay!H677</f>
        <v>9</v>
      </c>
      <c r="N677" s="1249">
        <f>みずほ!J677</f>
        <v>522086</v>
      </c>
      <c r="O677" s="1620">
        <f t="shared" si="6"/>
        <v>1062518</v>
      </c>
      <c r="P677" s="1272"/>
    </row>
    <row r="678" spans="1:16" ht="15.5">
      <c r="A678" s="1298"/>
      <c r="B678" s="1244">
        <v>46422</v>
      </c>
      <c r="C678" s="1248"/>
      <c r="D678" s="1248"/>
      <c r="E678" s="1248"/>
      <c r="F678" s="1618"/>
      <c r="G678" s="1618"/>
      <c r="H678" s="1618"/>
      <c r="I678" s="1619">
        <f t="shared" si="7"/>
        <v>0</v>
      </c>
      <c r="J678" s="1249">
        <f t="shared" si="8"/>
        <v>20873</v>
      </c>
      <c r="K678" s="1249">
        <f>UFJ!I678</f>
        <v>0</v>
      </c>
      <c r="L678" s="1249">
        <f>三井住友!I678</f>
        <v>519550</v>
      </c>
      <c r="M678" s="1249">
        <f>paypay!H678</f>
        <v>9</v>
      </c>
      <c r="N678" s="1249">
        <f>みずほ!J678</f>
        <v>522086</v>
      </c>
      <c r="O678" s="1620">
        <f t="shared" si="6"/>
        <v>1062518</v>
      </c>
      <c r="P678" s="1272"/>
    </row>
    <row r="679" spans="1:16" ht="15.5">
      <c r="A679" s="1298"/>
      <c r="B679" s="1244">
        <v>46423</v>
      </c>
      <c r="C679" s="1248"/>
      <c r="D679" s="1248"/>
      <c r="E679" s="1248"/>
      <c r="F679" s="1618"/>
      <c r="G679" s="1618"/>
      <c r="H679" s="1618"/>
      <c r="I679" s="1619">
        <f t="shared" si="7"/>
        <v>0</v>
      </c>
      <c r="J679" s="1249">
        <f t="shared" si="8"/>
        <v>20873</v>
      </c>
      <c r="K679" s="1249">
        <f>UFJ!I679</f>
        <v>0</v>
      </c>
      <c r="L679" s="1249">
        <f>三井住友!I679</f>
        <v>519550</v>
      </c>
      <c r="M679" s="1249">
        <f>paypay!H679</f>
        <v>9</v>
      </c>
      <c r="N679" s="1249">
        <f>みずほ!J679</f>
        <v>522086</v>
      </c>
      <c r="O679" s="1620">
        <f t="shared" si="6"/>
        <v>1062518</v>
      </c>
      <c r="P679" s="1272"/>
    </row>
    <row r="680" spans="1:16" ht="15.5">
      <c r="A680" s="1298"/>
      <c r="B680" s="1244">
        <v>46424</v>
      </c>
      <c r="C680" s="1248"/>
      <c r="D680" s="1248"/>
      <c r="E680" s="1248"/>
      <c r="F680" s="1618"/>
      <c r="G680" s="1618"/>
      <c r="H680" s="1618"/>
      <c r="I680" s="1619">
        <f t="shared" si="7"/>
        <v>0</v>
      </c>
      <c r="J680" s="1249">
        <f t="shared" si="8"/>
        <v>20873</v>
      </c>
      <c r="K680" s="1249">
        <f>UFJ!I680</f>
        <v>0</v>
      </c>
      <c r="L680" s="1249">
        <f>三井住友!I680</f>
        <v>519550</v>
      </c>
      <c r="M680" s="1249">
        <f>paypay!H680</f>
        <v>9</v>
      </c>
      <c r="N680" s="1249">
        <f>みずほ!J680</f>
        <v>522086</v>
      </c>
      <c r="O680" s="1620">
        <f t="shared" si="6"/>
        <v>1062518</v>
      </c>
      <c r="P680" s="1272"/>
    </row>
    <row r="681" spans="1:16" ht="15.5">
      <c r="A681" s="1298"/>
      <c r="B681" s="1244">
        <v>46425</v>
      </c>
      <c r="C681" s="1248"/>
      <c r="D681" s="1248"/>
      <c r="E681" s="1248"/>
      <c r="F681" s="1618"/>
      <c r="G681" s="1618"/>
      <c r="H681" s="1618"/>
      <c r="I681" s="1619">
        <f t="shared" si="7"/>
        <v>0</v>
      </c>
      <c r="J681" s="1249">
        <f t="shared" si="8"/>
        <v>20873</v>
      </c>
      <c r="K681" s="1249">
        <f>UFJ!I681</f>
        <v>0</v>
      </c>
      <c r="L681" s="1249">
        <f>三井住友!I681</f>
        <v>519550</v>
      </c>
      <c r="M681" s="1249">
        <f>paypay!H681</f>
        <v>9</v>
      </c>
      <c r="N681" s="1249">
        <f>みずほ!J681</f>
        <v>522086</v>
      </c>
      <c r="O681" s="1620">
        <f t="shared" si="6"/>
        <v>1062518</v>
      </c>
      <c r="P681" s="1272"/>
    </row>
    <row r="682" spans="1:16" ht="15.5">
      <c r="A682" s="1298"/>
      <c r="B682" s="1244">
        <v>46426</v>
      </c>
      <c r="C682" s="1248"/>
      <c r="D682" s="1248"/>
      <c r="E682" s="1248"/>
      <c r="F682" s="1618"/>
      <c r="G682" s="1618"/>
      <c r="H682" s="1618"/>
      <c r="I682" s="1619">
        <f t="shared" si="7"/>
        <v>0</v>
      </c>
      <c r="J682" s="1249">
        <f t="shared" si="8"/>
        <v>20873</v>
      </c>
      <c r="K682" s="1249">
        <f>UFJ!I682</f>
        <v>0</v>
      </c>
      <c r="L682" s="1249">
        <f>三井住友!I682</f>
        <v>519550</v>
      </c>
      <c r="M682" s="1249">
        <f>paypay!H682</f>
        <v>9</v>
      </c>
      <c r="N682" s="1249">
        <f>みずほ!J682</f>
        <v>522086</v>
      </c>
      <c r="O682" s="1620">
        <f t="shared" si="6"/>
        <v>1062518</v>
      </c>
      <c r="P682" s="1272"/>
    </row>
    <row r="683" spans="1:16" ht="15.5">
      <c r="A683" s="1298"/>
      <c r="B683" s="1244">
        <v>46427</v>
      </c>
      <c r="C683" s="1248"/>
      <c r="D683" s="1248"/>
      <c r="E683" s="1248"/>
      <c r="F683" s="1618"/>
      <c r="G683" s="1618"/>
      <c r="H683" s="1618"/>
      <c r="I683" s="1619">
        <f t="shared" si="7"/>
        <v>0</v>
      </c>
      <c r="J683" s="1249">
        <f t="shared" si="8"/>
        <v>20873</v>
      </c>
      <c r="K683" s="1249">
        <f>UFJ!I683</f>
        <v>0</v>
      </c>
      <c r="L683" s="1249">
        <f>三井住友!I683</f>
        <v>519550</v>
      </c>
      <c r="M683" s="1249">
        <f>paypay!H683</f>
        <v>9</v>
      </c>
      <c r="N683" s="1249">
        <f>みずほ!J683</f>
        <v>522086</v>
      </c>
      <c r="O683" s="1620">
        <f t="shared" si="6"/>
        <v>1062518</v>
      </c>
      <c r="P683" s="1272"/>
    </row>
    <row r="684" spans="1:16" ht="15.5">
      <c r="A684" s="1298"/>
      <c r="B684" s="1244">
        <v>46428</v>
      </c>
      <c r="C684" s="1248"/>
      <c r="D684" s="1248"/>
      <c r="E684" s="1248"/>
      <c r="F684" s="1618"/>
      <c r="G684" s="1618"/>
      <c r="H684" s="1618"/>
      <c r="I684" s="1619">
        <f t="shared" si="7"/>
        <v>0</v>
      </c>
      <c r="J684" s="1249">
        <f t="shared" si="8"/>
        <v>20873</v>
      </c>
      <c r="K684" s="1249">
        <f>UFJ!I684</f>
        <v>0</v>
      </c>
      <c r="L684" s="1249">
        <f>三井住友!I684</f>
        <v>519550</v>
      </c>
      <c r="M684" s="1249">
        <f>paypay!H684</f>
        <v>9</v>
      </c>
      <c r="N684" s="1249">
        <f>みずほ!J684</f>
        <v>522086</v>
      </c>
      <c r="O684" s="1620">
        <f t="shared" si="6"/>
        <v>1062518</v>
      </c>
      <c r="P684" s="1272"/>
    </row>
    <row r="685" spans="1:16" ht="15.5">
      <c r="A685" s="1298"/>
      <c r="B685" s="1244">
        <v>46429</v>
      </c>
      <c r="C685" s="1248"/>
      <c r="D685" s="1248"/>
      <c r="E685" s="1248"/>
      <c r="F685" s="1618"/>
      <c r="G685" s="1618"/>
      <c r="H685" s="1618"/>
      <c r="I685" s="1619">
        <f t="shared" si="7"/>
        <v>0</v>
      </c>
      <c r="J685" s="1249">
        <f t="shared" si="8"/>
        <v>20873</v>
      </c>
      <c r="K685" s="1249">
        <f>UFJ!I685</f>
        <v>0</v>
      </c>
      <c r="L685" s="1249">
        <f>三井住友!I685</f>
        <v>519550</v>
      </c>
      <c r="M685" s="1249">
        <f>paypay!H685</f>
        <v>9</v>
      </c>
      <c r="N685" s="1249">
        <f>みずほ!J685</f>
        <v>522086</v>
      </c>
      <c r="O685" s="1620">
        <f t="shared" si="6"/>
        <v>1062518</v>
      </c>
      <c r="P685" s="1272"/>
    </row>
    <row r="686" spans="1:16" ht="15.5">
      <c r="A686" s="1298"/>
      <c r="B686" s="1244">
        <v>46430</v>
      </c>
      <c r="C686" s="1248"/>
      <c r="D686" s="1248"/>
      <c r="E686" s="1248"/>
      <c r="F686" s="1618"/>
      <c r="G686" s="1618"/>
      <c r="H686" s="1618"/>
      <c r="I686" s="1619">
        <f t="shared" si="7"/>
        <v>0</v>
      </c>
      <c r="J686" s="1249">
        <f t="shared" si="8"/>
        <v>20873</v>
      </c>
      <c r="K686" s="1249">
        <f>UFJ!I686</f>
        <v>0</v>
      </c>
      <c r="L686" s="1249">
        <f>三井住友!I686</f>
        <v>519550</v>
      </c>
      <c r="M686" s="1249">
        <f>paypay!H686</f>
        <v>9</v>
      </c>
      <c r="N686" s="1249">
        <f>みずほ!J686</f>
        <v>522086</v>
      </c>
      <c r="O686" s="1620">
        <f t="shared" si="6"/>
        <v>1062518</v>
      </c>
      <c r="P686" s="1272"/>
    </row>
    <row r="687" spans="1:16" ht="15.5">
      <c r="A687" s="1298"/>
      <c r="B687" s="1244">
        <v>46431</v>
      </c>
      <c r="C687" s="1248"/>
      <c r="D687" s="1248"/>
      <c r="E687" s="1248"/>
      <c r="F687" s="1618"/>
      <c r="G687" s="1618"/>
      <c r="H687" s="1618"/>
      <c r="I687" s="1619">
        <f t="shared" si="7"/>
        <v>0</v>
      </c>
      <c r="J687" s="1249">
        <f t="shared" si="8"/>
        <v>20873</v>
      </c>
      <c r="K687" s="1249">
        <f>UFJ!I687</f>
        <v>0</v>
      </c>
      <c r="L687" s="1249">
        <f>三井住友!I687</f>
        <v>519550</v>
      </c>
      <c r="M687" s="1249">
        <f>paypay!H687</f>
        <v>9</v>
      </c>
      <c r="N687" s="1249">
        <f>みずほ!J687</f>
        <v>522086</v>
      </c>
      <c r="O687" s="1620">
        <f t="shared" si="6"/>
        <v>1062518</v>
      </c>
      <c r="P687" s="1272"/>
    </row>
    <row r="688" spans="1:16" ht="15.5">
      <c r="A688" s="1298"/>
      <c r="B688" s="1244">
        <v>46432</v>
      </c>
      <c r="C688" s="1248"/>
      <c r="D688" s="1248"/>
      <c r="E688" s="1248"/>
      <c r="F688" s="1618"/>
      <c r="G688" s="1618"/>
      <c r="H688" s="1618"/>
      <c r="I688" s="1619">
        <f t="shared" si="7"/>
        <v>0</v>
      </c>
      <c r="J688" s="1249">
        <f t="shared" si="8"/>
        <v>20873</v>
      </c>
      <c r="K688" s="1249">
        <f>UFJ!I688</f>
        <v>0</v>
      </c>
      <c r="L688" s="1249">
        <f>三井住友!I688</f>
        <v>519550</v>
      </c>
      <c r="M688" s="1249">
        <f>paypay!H688</f>
        <v>9</v>
      </c>
      <c r="N688" s="1249">
        <f>みずほ!J688</f>
        <v>522086</v>
      </c>
      <c r="O688" s="1620">
        <f t="shared" si="6"/>
        <v>1062518</v>
      </c>
      <c r="P688" s="1272"/>
    </row>
    <row r="689" spans="1:16" ht="15.5">
      <c r="A689" s="1298"/>
      <c r="B689" s="1244">
        <v>46433</v>
      </c>
      <c r="C689" s="1248"/>
      <c r="D689" s="1248"/>
      <c r="E689" s="1248"/>
      <c r="F689" s="1618"/>
      <c r="G689" s="1618"/>
      <c r="H689" s="1618"/>
      <c r="I689" s="1619">
        <f t="shared" si="7"/>
        <v>0</v>
      </c>
      <c r="J689" s="1249">
        <f t="shared" si="8"/>
        <v>20873</v>
      </c>
      <c r="K689" s="1249">
        <f>UFJ!I689</f>
        <v>0</v>
      </c>
      <c r="L689" s="1249">
        <f>三井住友!I689</f>
        <v>819550</v>
      </c>
      <c r="M689" s="1249">
        <f>paypay!H689</f>
        <v>9</v>
      </c>
      <c r="N689" s="1249">
        <f>みずほ!J689</f>
        <v>681976</v>
      </c>
      <c r="O689" s="1620">
        <f t="shared" si="6"/>
        <v>1522408</v>
      </c>
      <c r="P689" s="1272"/>
    </row>
    <row r="690" spans="1:16" ht="15.5">
      <c r="A690" s="1298"/>
      <c r="B690" s="1244">
        <v>46434</v>
      </c>
      <c r="C690" s="1248"/>
      <c r="D690" s="1248"/>
      <c r="E690" s="1248"/>
      <c r="F690" s="1618"/>
      <c r="G690" s="1618"/>
      <c r="H690" s="1618"/>
      <c r="I690" s="1619">
        <f t="shared" si="7"/>
        <v>0</v>
      </c>
      <c r="J690" s="1249">
        <f t="shared" si="8"/>
        <v>20873</v>
      </c>
      <c r="K690" s="1249">
        <f>UFJ!I690</f>
        <v>0</v>
      </c>
      <c r="L690" s="1249">
        <f>三井住友!I690</f>
        <v>819550</v>
      </c>
      <c r="M690" s="1249">
        <f>paypay!H690</f>
        <v>9</v>
      </c>
      <c r="N690" s="1249">
        <f>みずほ!J690</f>
        <v>681976</v>
      </c>
      <c r="O690" s="1620">
        <f t="shared" si="6"/>
        <v>1522408</v>
      </c>
      <c r="P690" s="1272"/>
    </row>
    <row r="691" spans="1:16" ht="15.5">
      <c r="A691" s="1298"/>
      <c r="B691" s="1244">
        <v>46435</v>
      </c>
      <c r="C691" s="1248"/>
      <c r="D691" s="1248"/>
      <c r="E691" s="1248"/>
      <c r="F691" s="1618"/>
      <c r="G691" s="1618"/>
      <c r="H691" s="1618"/>
      <c r="I691" s="1619">
        <f t="shared" si="7"/>
        <v>0</v>
      </c>
      <c r="J691" s="1249">
        <f t="shared" si="8"/>
        <v>20873</v>
      </c>
      <c r="K691" s="1249">
        <f>UFJ!I691</f>
        <v>0</v>
      </c>
      <c r="L691" s="1249">
        <f>三井住友!I691</f>
        <v>819550</v>
      </c>
      <c r="M691" s="1249">
        <f>paypay!H691</f>
        <v>9</v>
      </c>
      <c r="N691" s="1249">
        <f>みずほ!J691</f>
        <v>681976</v>
      </c>
      <c r="O691" s="1620">
        <f t="shared" si="6"/>
        <v>1522408</v>
      </c>
      <c r="P691" s="1272"/>
    </row>
    <row r="692" spans="1:16" ht="15.5">
      <c r="A692" s="1298"/>
      <c r="B692" s="1244">
        <v>46436</v>
      </c>
      <c r="C692" s="1248"/>
      <c r="D692" s="1248"/>
      <c r="E692" s="1248"/>
      <c r="F692" s="1618"/>
      <c r="G692" s="1618"/>
      <c r="H692" s="1618"/>
      <c r="I692" s="1619">
        <f t="shared" si="7"/>
        <v>0</v>
      </c>
      <c r="J692" s="1249">
        <f t="shared" si="8"/>
        <v>20873</v>
      </c>
      <c r="K692" s="1249">
        <f>UFJ!I692</f>
        <v>0</v>
      </c>
      <c r="L692" s="1249">
        <f>三井住友!I692</f>
        <v>819550</v>
      </c>
      <c r="M692" s="1249">
        <f>paypay!H692</f>
        <v>9</v>
      </c>
      <c r="N692" s="1249">
        <f>みずほ!J692</f>
        <v>681976</v>
      </c>
      <c r="O692" s="1620">
        <f t="shared" si="6"/>
        <v>1522408</v>
      </c>
      <c r="P692" s="1272"/>
    </row>
    <row r="693" spans="1:16" ht="15.5">
      <c r="A693" s="1298"/>
      <c r="B693" s="1244">
        <v>46437</v>
      </c>
      <c r="C693" s="1248"/>
      <c r="D693" s="1248"/>
      <c r="E693" s="1248"/>
      <c r="F693" s="1618"/>
      <c r="G693" s="1618"/>
      <c r="H693" s="1618"/>
      <c r="I693" s="1619">
        <f t="shared" si="7"/>
        <v>0</v>
      </c>
      <c r="J693" s="1249">
        <f t="shared" si="8"/>
        <v>20873</v>
      </c>
      <c r="K693" s="1249">
        <f>UFJ!I693</f>
        <v>0</v>
      </c>
      <c r="L693" s="1249">
        <f>三井住友!I693</f>
        <v>819550</v>
      </c>
      <c r="M693" s="1249">
        <f>paypay!H693</f>
        <v>9</v>
      </c>
      <c r="N693" s="1249">
        <f>みずほ!J693</f>
        <v>681976</v>
      </c>
      <c r="O693" s="1620">
        <f t="shared" si="6"/>
        <v>1522408</v>
      </c>
      <c r="P693" s="1272"/>
    </row>
    <row r="694" spans="1:16" ht="15.5">
      <c r="A694" s="1298"/>
      <c r="B694" s="1244">
        <v>46438</v>
      </c>
      <c r="C694" s="1248"/>
      <c r="D694" s="1248"/>
      <c r="E694" s="1248"/>
      <c r="F694" s="1618"/>
      <c r="G694" s="1618"/>
      <c r="H694" s="1618"/>
      <c r="I694" s="1619">
        <f t="shared" si="7"/>
        <v>0</v>
      </c>
      <c r="J694" s="1249">
        <f t="shared" si="8"/>
        <v>20873</v>
      </c>
      <c r="K694" s="1249">
        <f>UFJ!I694</f>
        <v>0</v>
      </c>
      <c r="L694" s="1249">
        <f>三井住友!I694</f>
        <v>819550</v>
      </c>
      <c r="M694" s="1249">
        <f>paypay!H694</f>
        <v>9</v>
      </c>
      <c r="N694" s="1249">
        <f>みずほ!J694</f>
        <v>681976</v>
      </c>
      <c r="O694" s="1620">
        <f t="shared" si="6"/>
        <v>1522408</v>
      </c>
      <c r="P694" s="1272"/>
    </row>
    <row r="695" spans="1:16" ht="15.5">
      <c r="A695" s="1298"/>
      <c r="B695" s="1244">
        <v>46439</v>
      </c>
      <c r="C695" s="1248"/>
      <c r="D695" s="1248"/>
      <c r="E695" s="1248"/>
      <c r="F695" s="1618"/>
      <c r="G695" s="1618"/>
      <c r="H695" s="1618"/>
      <c r="I695" s="1619">
        <f t="shared" si="7"/>
        <v>0</v>
      </c>
      <c r="J695" s="1249">
        <f t="shared" si="8"/>
        <v>20873</v>
      </c>
      <c r="K695" s="1249">
        <f>UFJ!I695</f>
        <v>0</v>
      </c>
      <c r="L695" s="1249">
        <f>三井住友!I695</f>
        <v>819550</v>
      </c>
      <c r="M695" s="1249">
        <f>paypay!H695</f>
        <v>9</v>
      </c>
      <c r="N695" s="1249">
        <f>みずほ!J695</f>
        <v>681976</v>
      </c>
      <c r="O695" s="1620">
        <f t="shared" si="6"/>
        <v>1522408</v>
      </c>
      <c r="P695" s="1272"/>
    </row>
    <row r="696" spans="1:16" ht="15.5">
      <c r="A696" s="1298"/>
      <c r="B696" s="1244">
        <v>46440</v>
      </c>
      <c r="C696" s="1248"/>
      <c r="D696" s="1248"/>
      <c r="E696" s="1248"/>
      <c r="F696" s="1618"/>
      <c r="G696" s="1618"/>
      <c r="H696" s="1618"/>
      <c r="I696" s="1619">
        <f t="shared" si="7"/>
        <v>0</v>
      </c>
      <c r="J696" s="1249">
        <f t="shared" si="8"/>
        <v>20873</v>
      </c>
      <c r="K696" s="1249">
        <f>UFJ!I696</f>
        <v>0</v>
      </c>
      <c r="L696" s="1249">
        <f>三井住友!I696</f>
        <v>819550</v>
      </c>
      <c r="M696" s="1249">
        <f>paypay!H696</f>
        <v>9</v>
      </c>
      <c r="N696" s="1249">
        <f>みずほ!J696</f>
        <v>681976</v>
      </c>
      <c r="O696" s="1620">
        <f t="shared" si="6"/>
        <v>1522408</v>
      </c>
      <c r="P696" s="1272"/>
    </row>
    <row r="697" spans="1:16" ht="15.5">
      <c r="A697" s="1298"/>
      <c r="B697" s="1244">
        <v>46441</v>
      </c>
      <c r="C697" s="1248"/>
      <c r="D697" s="1248"/>
      <c r="E697" s="1248"/>
      <c r="F697" s="1618"/>
      <c r="G697" s="1618"/>
      <c r="H697" s="1618"/>
      <c r="I697" s="1619">
        <f t="shared" si="7"/>
        <v>0</v>
      </c>
      <c r="J697" s="1249">
        <f t="shared" si="8"/>
        <v>20873</v>
      </c>
      <c r="K697" s="1249">
        <f>UFJ!I697</f>
        <v>0</v>
      </c>
      <c r="L697" s="1249">
        <f>三井住友!I697</f>
        <v>819550</v>
      </c>
      <c r="M697" s="1249">
        <f>paypay!H697</f>
        <v>9</v>
      </c>
      <c r="N697" s="1249">
        <f>みずほ!J697</f>
        <v>681976</v>
      </c>
      <c r="O697" s="1620">
        <f t="shared" si="6"/>
        <v>1522408</v>
      </c>
      <c r="P697" s="1272"/>
    </row>
    <row r="698" spans="1:16" ht="15.5">
      <c r="A698" s="1298"/>
      <c r="B698" s="1244">
        <v>46442</v>
      </c>
      <c r="C698" s="1248"/>
      <c r="D698" s="1248"/>
      <c r="E698" s="1248"/>
      <c r="F698" s="1618"/>
      <c r="G698" s="1618"/>
      <c r="H698" s="1618"/>
      <c r="I698" s="1619">
        <f t="shared" si="7"/>
        <v>0</v>
      </c>
      <c r="J698" s="1249">
        <f t="shared" si="8"/>
        <v>20873</v>
      </c>
      <c r="K698" s="1249">
        <f>UFJ!I698</f>
        <v>0</v>
      </c>
      <c r="L698" s="1249">
        <f>三井住友!I698</f>
        <v>819550</v>
      </c>
      <c r="M698" s="1249">
        <f>paypay!H698</f>
        <v>9</v>
      </c>
      <c r="N698" s="1249">
        <f>みずほ!J698</f>
        <v>681976</v>
      </c>
      <c r="O698" s="1620">
        <f t="shared" si="6"/>
        <v>1522408</v>
      </c>
      <c r="P698" s="1272"/>
    </row>
    <row r="699" spans="1:16" ht="15.5">
      <c r="A699" s="1298"/>
      <c r="B699" s="1244">
        <v>46443</v>
      </c>
      <c r="C699" s="1248"/>
      <c r="D699" s="1248"/>
      <c r="E699" s="1248"/>
      <c r="F699" s="1618"/>
      <c r="G699" s="1618"/>
      <c r="H699" s="1618"/>
      <c r="I699" s="1619">
        <f t="shared" si="7"/>
        <v>0</v>
      </c>
      <c r="J699" s="1249">
        <f t="shared" si="8"/>
        <v>20873</v>
      </c>
      <c r="K699" s="1249">
        <f>UFJ!I699</f>
        <v>0</v>
      </c>
      <c r="L699" s="1249">
        <f>三井住友!I699</f>
        <v>819550</v>
      </c>
      <c r="M699" s="1249">
        <f>paypay!H699</f>
        <v>9</v>
      </c>
      <c r="N699" s="1249">
        <f>みずほ!J699</f>
        <v>681976</v>
      </c>
      <c r="O699" s="1620">
        <f t="shared" si="6"/>
        <v>1522408</v>
      </c>
      <c r="P699" s="1272"/>
    </row>
    <row r="700" spans="1:16" ht="15.5">
      <c r="A700" s="1298"/>
      <c r="B700" s="1244">
        <v>46444</v>
      </c>
      <c r="C700" s="1248"/>
      <c r="D700" s="1248"/>
      <c r="E700" s="1248"/>
      <c r="F700" s="1618"/>
      <c r="G700" s="1618"/>
      <c r="H700" s="1618"/>
      <c r="I700" s="1619">
        <f t="shared" si="7"/>
        <v>0</v>
      </c>
      <c r="J700" s="1249">
        <f t="shared" si="8"/>
        <v>20873</v>
      </c>
      <c r="K700" s="1249">
        <f>UFJ!I700</f>
        <v>0</v>
      </c>
      <c r="L700" s="1249">
        <f>三井住友!I700</f>
        <v>819550</v>
      </c>
      <c r="M700" s="1249">
        <f>paypay!H700</f>
        <v>9</v>
      </c>
      <c r="N700" s="1249">
        <f>みずほ!J700</f>
        <v>671976</v>
      </c>
      <c r="O700" s="1620">
        <f t="shared" si="6"/>
        <v>1512408</v>
      </c>
      <c r="P700" s="1272"/>
    </row>
    <row r="701" spans="1:16" ht="15.5">
      <c r="A701" s="1298"/>
      <c r="B701" s="1244">
        <v>46445</v>
      </c>
      <c r="C701" s="1248"/>
      <c r="D701" s="1248"/>
      <c r="E701" s="1248"/>
      <c r="F701" s="1618"/>
      <c r="G701" s="1618"/>
      <c r="H701" s="1618"/>
      <c r="I701" s="1619">
        <f t="shared" si="7"/>
        <v>0</v>
      </c>
      <c r="J701" s="1249">
        <f t="shared" si="8"/>
        <v>20873</v>
      </c>
      <c r="K701" s="1249">
        <f>UFJ!I701</f>
        <v>0</v>
      </c>
      <c r="L701" s="1249">
        <f>三井住友!I701</f>
        <v>619550</v>
      </c>
      <c r="M701" s="1249">
        <f>paypay!H701</f>
        <v>9</v>
      </c>
      <c r="N701" s="1249">
        <f>みずほ!J701</f>
        <v>541989</v>
      </c>
      <c r="O701" s="1620">
        <f t="shared" si="6"/>
        <v>1182421</v>
      </c>
      <c r="P701" s="1272"/>
    </row>
    <row r="702" spans="1:16" ht="15.5">
      <c r="A702" s="1298"/>
      <c r="B702" s="1259">
        <v>46446</v>
      </c>
      <c r="C702" s="1263"/>
      <c r="D702" s="1263"/>
      <c r="E702" s="1263"/>
      <c r="F702" s="1622"/>
      <c r="G702" s="1622"/>
      <c r="H702" s="1622"/>
      <c r="I702" s="1623">
        <f t="shared" si="7"/>
        <v>0</v>
      </c>
      <c r="J702" s="1264">
        <f t="shared" si="8"/>
        <v>20873</v>
      </c>
      <c r="K702" s="1264">
        <f>UFJ!I702</f>
        <v>0</v>
      </c>
      <c r="L702" s="1264">
        <f>三井住友!I702</f>
        <v>619550</v>
      </c>
      <c r="M702" s="1264">
        <f>paypay!H702</f>
        <v>9</v>
      </c>
      <c r="N702" s="1264">
        <f>みずほ!J702</f>
        <v>541989</v>
      </c>
      <c r="O702" s="1624">
        <f t="shared" si="6"/>
        <v>1182421</v>
      </c>
      <c r="P702" s="1272"/>
    </row>
    <row r="703" spans="1:16" ht="15.5">
      <c r="A703" s="1298"/>
      <c r="B703" s="1244">
        <v>46447</v>
      </c>
      <c r="C703" s="1248"/>
      <c r="D703" s="1248"/>
      <c r="E703" s="1248"/>
      <c r="F703" s="1618"/>
      <c r="G703" s="1618"/>
      <c r="H703" s="1618"/>
      <c r="I703" s="1619">
        <f t="shared" si="7"/>
        <v>0</v>
      </c>
      <c r="J703" s="1249">
        <f t="shared" si="8"/>
        <v>20873</v>
      </c>
      <c r="K703" s="1249">
        <f>UFJ!I703</f>
        <v>0</v>
      </c>
      <c r="L703" s="1249">
        <f>三井住友!I703</f>
        <v>619550</v>
      </c>
      <c r="M703" s="1249">
        <f>paypay!H703</f>
        <v>9</v>
      </c>
      <c r="N703" s="1249">
        <f>みずほ!J703</f>
        <v>541989</v>
      </c>
      <c r="O703" s="1620">
        <f t="shared" si="6"/>
        <v>1182421</v>
      </c>
      <c r="P703" s="1272"/>
    </row>
    <row r="704" spans="1:16" ht="15.5">
      <c r="A704" s="1298"/>
      <c r="B704" s="1244">
        <v>46448</v>
      </c>
      <c r="C704" s="1248"/>
      <c r="D704" s="1248"/>
      <c r="E704" s="1248"/>
      <c r="F704" s="1618"/>
      <c r="G704" s="1618"/>
      <c r="H704" s="1618"/>
      <c r="I704" s="1619">
        <f t="shared" si="7"/>
        <v>0</v>
      </c>
      <c r="J704" s="1249">
        <f t="shared" si="8"/>
        <v>20873</v>
      </c>
      <c r="K704" s="1249">
        <f>UFJ!I704</f>
        <v>0</v>
      </c>
      <c r="L704" s="1249">
        <f>三井住友!I704</f>
        <v>619550</v>
      </c>
      <c r="M704" s="1249">
        <f>paypay!H704</f>
        <v>9</v>
      </c>
      <c r="N704" s="1249">
        <f>みずほ!J704</f>
        <v>541989</v>
      </c>
      <c r="O704" s="1620">
        <f t="shared" si="6"/>
        <v>1182421</v>
      </c>
      <c r="P704" s="1272"/>
    </row>
    <row r="705" spans="1:16" ht="15.5">
      <c r="A705" s="1298"/>
      <c r="B705" s="1244">
        <v>46449</v>
      </c>
      <c r="C705" s="1248"/>
      <c r="D705" s="1248"/>
      <c r="E705" s="1248"/>
      <c r="F705" s="1618"/>
      <c r="G705" s="1618"/>
      <c r="H705" s="1618"/>
      <c r="I705" s="1619">
        <f t="shared" si="7"/>
        <v>0</v>
      </c>
      <c r="J705" s="1249">
        <f t="shared" si="8"/>
        <v>20873</v>
      </c>
      <c r="K705" s="1249">
        <f>UFJ!I705</f>
        <v>0</v>
      </c>
      <c r="L705" s="1249">
        <f>三井住友!I705</f>
        <v>619550</v>
      </c>
      <c r="M705" s="1249">
        <f>paypay!H705</f>
        <v>9</v>
      </c>
      <c r="N705" s="1249">
        <f>みずほ!J705</f>
        <v>541989</v>
      </c>
      <c r="O705" s="1620">
        <f t="shared" si="6"/>
        <v>1182421</v>
      </c>
      <c r="P705" s="1272"/>
    </row>
    <row r="706" spans="1:16" ht="15.5">
      <c r="A706" s="1298"/>
      <c r="B706" s="1244">
        <v>46450</v>
      </c>
      <c r="C706" s="1248"/>
      <c r="D706" s="1248"/>
      <c r="E706" s="1248"/>
      <c r="F706" s="1618"/>
      <c r="G706" s="1618"/>
      <c r="H706" s="1618"/>
      <c r="I706" s="1619">
        <f t="shared" si="7"/>
        <v>0</v>
      </c>
      <c r="J706" s="1249">
        <f t="shared" si="8"/>
        <v>20873</v>
      </c>
      <c r="K706" s="1249">
        <f>UFJ!I706</f>
        <v>0</v>
      </c>
      <c r="L706" s="1249">
        <f>三井住友!I706</f>
        <v>619550</v>
      </c>
      <c r="M706" s="1249">
        <f>paypay!H706</f>
        <v>9</v>
      </c>
      <c r="N706" s="1249">
        <f>みずほ!J706</f>
        <v>541989</v>
      </c>
      <c r="O706" s="1620">
        <f t="shared" si="6"/>
        <v>1182421</v>
      </c>
      <c r="P706" s="1272"/>
    </row>
    <row r="707" spans="1:16" ht="15.5">
      <c r="A707" s="1298"/>
      <c r="B707" s="1244">
        <v>46451</v>
      </c>
      <c r="C707" s="1248"/>
      <c r="D707" s="1248"/>
      <c r="E707" s="1248"/>
      <c r="F707" s="1618"/>
      <c r="G707" s="1618"/>
      <c r="H707" s="1618"/>
      <c r="I707" s="1619">
        <f t="shared" si="7"/>
        <v>0</v>
      </c>
      <c r="J707" s="1249">
        <f t="shared" si="8"/>
        <v>20873</v>
      </c>
      <c r="K707" s="1249">
        <f>UFJ!I707</f>
        <v>0</v>
      </c>
      <c r="L707" s="1249">
        <f>三井住友!I707</f>
        <v>619550</v>
      </c>
      <c r="M707" s="1249">
        <f>paypay!H707</f>
        <v>9</v>
      </c>
      <c r="N707" s="1249">
        <f>みずほ!J707</f>
        <v>541989</v>
      </c>
      <c r="O707" s="1620">
        <f t="shared" si="6"/>
        <v>1182421</v>
      </c>
      <c r="P707" s="1272"/>
    </row>
    <row r="708" spans="1:16" ht="15.5">
      <c r="A708" s="1298"/>
      <c r="B708" s="1244">
        <v>46452</v>
      </c>
      <c r="C708" s="1248"/>
      <c r="D708" s="1248"/>
      <c r="E708" s="1248"/>
      <c r="F708" s="1618"/>
      <c r="G708" s="1618"/>
      <c r="H708" s="1618"/>
      <c r="I708" s="1619">
        <f t="shared" si="7"/>
        <v>0</v>
      </c>
      <c r="J708" s="1249">
        <f t="shared" si="8"/>
        <v>20873</v>
      </c>
      <c r="K708" s="1249">
        <f>UFJ!I708</f>
        <v>0</v>
      </c>
      <c r="L708" s="1249">
        <f>三井住友!I708</f>
        <v>619550</v>
      </c>
      <c r="M708" s="1249">
        <f>paypay!H708</f>
        <v>9</v>
      </c>
      <c r="N708" s="1249">
        <f>みずほ!J708</f>
        <v>541989</v>
      </c>
      <c r="O708" s="1620">
        <f t="shared" si="6"/>
        <v>1182421</v>
      </c>
      <c r="P708" s="1272"/>
    </row>
    <row r="709" spans="1:16" ht="15.5">
      <c r="A709" s="1298"/>
      <c r="B709" s="1244">
        <v>46453</v>
      </c>
      <c r="C709" s="1248"/>
      <c r="D709" s="1248"/>
      <c r="E709" s="1248"/>
      <c r="F709" s="1618"/>
      <c r="G709" s="1618"/>
      <c r="H709" s="1618"/>
      <c r="I709" s="1619">
        <f t="shared" si="7"/>
        <v>0</v>
      </c>
      <c r="J709" s="1249">
        <f t="shared" si="8"/>
        <v>20873</v>
      </c>
      <c r="K709" s="1249">
        <f>UFJ!I709</f>
        <v>0</v>
      </c>
      <c r="L709" s="1249">
        <f>三井住友!I709</f>
        <v>619550</v>
      </c>
      <c r="M709" s="1249">
        <f>paypay!H709</f>
        <v>9</v>
      </c>
      <c r="N709" s="1249">
        <f>みずほ!J709</f>
        <v>541989</v>
      </c>
      <c r="O709" s="1620">
        <f t="shared" si="6"/>
        <v>1182421</v>
      </c>
      <c r="P709" s="1272"/>
    </row>
    <row r="710" spans="1:16" ht="15.5">
      <c r="A710" s="1298"/>
      <c r="B710" s="1244">
        <v>46454</v>
      </c>
      <c r="C710" s="1248"/>
      <c r="D710" s="1248"/>
      <c r="E710" s="1248"/>
      <c r="F710" s="1618"/>
      <c r="G710" s="1618"/>
      <c r="H710" s="1618"/>
      <c r="I710" s="1619">
        <f t="shared" si="7"/>
        <v>0</v>
      </c>
      <c r="J710" s="1249">
        <f t="shared" si="8"/>
        <v>20873</v>
      </c>
      <c r="K710" s="1249">
        <f>UFJ!I710</f>
        <v>0</v>
      </c>
      <c r="L710" s="1249">
        <f>三井住友!I710</f>
        <v>619550</v>
      </c>
      <c r="M710" s="1249">
        <f>paypay!H710</f>
        <v>9</v>
      </c>
      <c r="N710" s="1249">
        <f>みずほ!J710</f>
        <v>541989</v>
      </c>
      <c r="O710" s="1620">
        <f t="shared" si="6"/>
        <v>1182421</v>
      </c>
      <c r="P710" s="1272"/>
    </row>
    <row r="711" spans="1:16" ht="15.5">
      <c r="A711" s="1298"/>
      <c r="B711" s="1244">
        <v>46455</v>
      </c>
      <c r="C711" s="1248"/>
      <c r="D711" s="1248"/>
      <c r="E711" s="1248"/>
      <c r="F711" s="1618"/>
      <c r="G711" s="1618"/>
      <c r="H711" s="1618"/>
      <c r="I711" s="1619">
        <f t="shared" si="7"/>
        <v>0</v>
      </c>
      <c r="J711" s="1249">
        <f t="shared" si="8"/>
        <v>20873</v>
      </c>
      <c r="K711" s="1249">
        <f>UFJ!I711</f>
        <v>0</v>
      </c>
      <c r="L711" s="1249">
        <f>三井住友!I711</f>
        <v>619550</v>
      </c>
      <c r="M711" s="1249">
        <f>paypay!H711</f>
        <v>9</v>
      </c>
      <c r="N711" s="1249">
        <f>みずほ!J711</f>
        <v>541989</v>
      </c>
      <c r="O711" s="1620">
        <f t="shared" si="6"/>
        <v>1182421</v>
      </c>
      <c r="P711" s="1272"/>
    </row>
    <row r="712" spans="1:16" ht="15.5">
      <c r="A712" s="1298"/>
      <c r="B712" s="1244">
        <v>46456</v>
      </c>
      <c r="C712" s="1248"/>
      <c r="D712" s="1248"/>
      <c r="E712" s="1248"/>
      <c r="F712" s="1618"/>
      <c r="G712" s="1618"/>
      <c r="H712" s="1618"/>
      <c r="I712" s="1619">
        <f t="shared" si="7"/>
        <v>0</v>
      </c>
      <c r="J712" s="1249">
        <f t="shared" si="8"/>
        <v>20873</v>
      </c>
      <c r="K712" s="1249">
        <f>UFJ!I712</f>
        <v>0</v>
      </c>
      <c r="L712" s="1249">
        <f>三井住友!I712</f>
        <v>619550</v>
      </c>
      <c r="M712" s="1249">
        <f>paypay!H712</f>
        <v>9</v>
      </c>
      <c r="N712" s="1249">
        <f>みずほ!J712</f>
        <v>541989</v>
      </c>
      <c r="O712" s="1620">
        <f t="shared" si="6"/>
        <v>1182421</v>
      </c>
      <c r="P712" s="1272"/>
    </row>
    <row r="713" spans="1:16" ht="15.5">
      <c r="A713" s="1298"/>
      <c r="B713" s="1244">
        <v>46457</v>
      </c>
      <c r="C713" s="1248"/>
      <c r="D713" s="1248"/>
      <c r="E713" s="1248"/>
      <c r="F713" s="1618"/>
      <c r="G713" s="1618"/>
      <c r="H713" s="1618"/>
      <c r="I713" s="1619">
        <f t="shared" si="7"/>
        <v>0</v>
      </c>
      <c r="J713" s="1249">
        <f t="shared" si="8"/>
        <v>20873</v>
      </c>
      <c r="K713" s="1249">
        <f>UFJ!I713</f>
        <v>0</v>
      </c>
      <c r="L713" s="1249">
        <f>三井住友!I713</f>
        <v>619550</v>
      </c>
      <c r="M713" s="1249">
        <f>paypay!H713</f>
        <v>9</v>
      </c>
      <c r="N713" s="1249">
        <f>みずほ!J713</f>
        <v>541989</v>
      </c>
      <c r="O713" s="1620">
        <f t="shared" si="6"/>
        <v>1182421</v>
      </c>
      <c r="P713" s="1272"/>
    </row>
    <row r="714" spans="1:16" ht="15.5">
      <c r="A714" s="1298"/>
      <c r="B714" s="1244">
        <v>46458</v>
      </c>
      <c r="C714" s="1248"/>
      <c r="D714" s="1248"/>
      <c r="E714" s="1248"/>
      <c r="F714" s="1618"/>
      <c r="G714" s="1618"/>
      <c r="H714" s="1618"/>
      <c r="I714" s="1619">
        <f t="shared" si="7"/>
        <v>0</v>
      </c>
      <c r="J714" s="1249">
        <f t="shared" si="8"/>
        <v>20873</v>
      </c>
      <c r="K714" s="1249">
        <f>UFJ!I714</f>
        <v>0</v>
      </c>
      <c r="L714" s="1249">
        <f>三井住友!I714</f>
        <v>619550</v>
      </c>
      <c r="M714" s="1249">
        <f>paypay!H714</f>
        <v>9</v>
      </c>
      <c r="N714" s="1249">
        <f>みずほ!J714</f>
        <v>541989</v>
      </c>
      <c r="O714" s="1620">
        <f t="shared" si="6"/>
        <v>1182421</v>
      </c>
      <c r="P714" s="1272"/>
    </row>
    <row r="715" spans="1:16" ht="15.5">
      <c r="A715" s="1298"/>
      <c r="B715" s="1244">
        <v>46459</v>
      </c>
      <c r="C715" s="1248"/>
      <c r="D715" s="1248"/>
      <c r="E715" s="1248"/>
      <c r="F715" s="1618"/>
      <c r="G715" s="1618"/>
      <c r="H715" s="1618"/>
      <c r="I715" s="1619">
        <f t="shared" si="7"/>
        <v>0</v>
      </c>
      <c r="J715" s="1249">
        <f t="shared" si="8"/>
        <v>20873</v>
      </c>
      <c r="K715" s="1249">
        <f>UFJ!I715</f>
        <v>0</v>
      </c>
      <c r="L715" s="1249">
        <f>三井住友!I715</f>
        <v>619550</v>
      </c>
      <c r="M715" s="1249">
        <f>paypay!H715</f>
        <v>9</v>
      </c>
      <c r="N715" s="1249">
        <f>みずほ!J715</f>
        <v>541989</v>
      </c>
      <c r="O715" s="1620">
        <f t="shared" si="6"/>
        <v>1182421</v>
      </c>
      <c r="P715" s="1272"/>
    </row>
    <row r="716" spans="1:16" ht="15.5">
      <c r="A716" s="1298"/>
      <c r="B716" s="1244">
        <v>46460</v>
      </c>
      <c r="C716" s="1248"/>
      <c r="D716" s="1248"/>
      <c r="E716" s="1248"/>
      <c r="F716" s="1618"/>
      <c r="G716" s="1618"/>
      <c r="H716" s="1618"/>
      <c r="I716" s="1619">
        <f t="shared" si="7"/>
        <v>0</v>
      </c>
      <c r="J716" s="1249">
        <f t="shared" si="8"/>
        <v>20873</v>
      </c>
      <c r="K716" s="1249">
        <f>UFJ!I716</f>
        <v>0</v>
      </c>
      <c r="L716" s="1249">
        <f>三井住友!I716</f>
        <v>619550</v>
      </c>
      <c r="M716" s="1249">
        <f>paypay!H716</f>
        <v>9</v>
      </c>
      <c r="N716" s="1249">
        <f>みずほ!J716</f>
        <v>541989</v>
      </c>
      <c r="O716" s="1620">
        <f t="shared" si="6"/>
        <v>1182421</v>
      </c>
      <c r="P716" s="1272"/>
    </row>
    <row r="717" spans="1:16" ht="15.5">
      <c r="A717" s="1298"/>
      <c r="B717" s="1244">
        <v>46461</v>
      </c>
      <c r="C717" s="1248"/>
      <c r="D717" s="1248"/>
      <c r="E717" s="1248"/>
      <c r="F717" s="1618"/>
      <c r="G717" s="1618"/>
      <c r="H717" s="1618"/>
      <c r="I717" s="1619">
        <f t="shared" si="7"/>
        <v>0</v>
      </c>
      <c r="J717" s="1249">
        <f t="shared" si="8"/>
        <v>20873</v>
      </c>
      <c r="K717" s="1249">
        <f>UFJ!I717</f>
        <v>0</v>
      </c>
      <c r="L717" s="1249">
        <f>三井住友!I717</f>
        <v>919550</v>
      </c>
      <c r="M717" s="1249">
        <f>paypay!H717</f>
        <v>9</v>
      </c>
      <c r="N717" s="1249">
        <f>みずほ!J717</f>
        <v>701879</v>
      </c>
      <c r="O717" s="1620">
        <f t="shared" si="6"/>
        <v>1642311</v>
      </c>
      <c r="P717" s="1272"/>
    </row>
    <row r="718" spans="1:16" ht="15.5">
      <c r="A718" s="1298"/>
      <c r="B718" s="1244">
        <v>46462</v>
      </c>
      <c r="C718" s="1248"/>
      <c r="D718" s="1248"/>
      <c r="E718" s="1248"/>
      <c r="F718" s="1618"/>
      <c r="G718" s="1618"/>
      <c r="H718" s="1618"/>
      <c r="I718" s="1619">
        <f t="shared" si="7"/>
        <v>0</v>
      </c>
      <c r="J718" s="1249">
        <f t="shared" si="8"/>
        <v>20873</v>
      </c>
      <c r="K718" s="1249">
        <f>UFJ!I718</f>
        <v>0</v>
      </c>
      <c r="L718" s="1249">
        <f>三井住友!I718</f>
        <v>919550</v>
      </c>
      <c r="M718" s="1249">
        <f>paypay!H718</f>
        <v>9</v>
      </c>
      <c r="N718" s="1249">
        <f>みずほ!J718</f>
        <v>701879</v>
      </c>
      <c r="O718" s="1620">
        <f t="shared" si="6"/>
        <v>1642311</v>
      </c>
      <c r="P718" s="1272"/>
    </row>
    <row r="719" spans="1:16" ht="15.5">
      <c r="A719" s="1298"/>
      <c r="B719" s="1244">
        <v>46463</v>
      </c>
      <c r="C719" s="1248"/>
      <c r="D719" s="1248"/>
      <c r="E719" s="1248"/>
      <c r="F719" s="1618"/>
      <c r="G719" s="1618"/>
      <c r="H719" s="1618"/>
      <c r="I719" s="1619">
        <f t="shared" si="7"/>
        <v>0</v>
      </c>
      <c r="J719" s="1249">
        <f t="shared" si="8"/>
        <v>20873</v>
      </c>
      <c r="K719" s="1249">
        <f>UFJ!I719</f>
        <v>0</v>
      </c>
      <c r="L719" s="1249">
        <f>三井住友!I719</f>
        <v>919550</v>
      </c>
      <c r="M719" s="1249">
        <f>paypay!H719</f>
        <v>9</v>
      </c>
      <c r="N719" s="1249">
        <f>みずほ!J719</f>
        <v>701879</v>
      </c>
      <c r="O719" s="1620">
        <f t="shared" si="6"/>
        <v>1642311</v>
      </c>
      <c r="P719" s="1272"/>
    </row>
    <row r="720" spans="1:16" ht="15.5">
      <c r="A720" s="1298"/>
      <c r="B720" s="1244">
        <v>46464</v>
      </c>
      <c r="C720" s="1248"/>
      <c r="D720" s="1248"/>
      <c r="E720" s="1248"/>
      <c r="F720" s="1618"/>
      <c r="G720" s="1618"/>
      <c r="H720" s="1618"/>
      <c r="I720" s="1619">
        <f t="shared" si="7"/>
        <v>0</v>
      </c>
      <c r="J720" s="1249">
        <f t="shared" si="8"/>
        <v>20873</v>
      </c>
      <c r="K720" s="1249">
        <f>UFJ!I720</f>
        <v>0</v>
      </c>
      <c r="L720" s="1249">
        <f>三井住友!I720</f>
        <v>919550</v>
      </c>
      <c r="M720" s="1249">
        <f>paypay!H720</f>
        <v>9</v>
      </c>
      <c r="N720" s="1249">
        <f>みずほ!J720</f>
        <v>701879</v>
      </c>
      <c r="O720" s="1620">
        <f t="shared" si="6"/>
        <v>1642311</v>
      </c>
      <c r="P720" s="1272"/>
    </row>
    <row r="721" spans="1:16" ht="15.5">
      <c r="A721" s="1298"/>
      <c r="B721" s="1244">
        <v>46465</v>
      </c>
      <c r="C721" s="1248"/>
      <c r="D721" s="1248"/>
      <c r="E721" s="1248"/>
      <c r="F721" s="1618"/>
      <c r="G721" s="1618"/>
      <c r="H721" s="1618"/>
      <c r="I721" s="1619">
        <f t="shared" si="7"/>
        <v>0</v>
      </c>
      <c r="J721" s="1249">
        <f t="shared" si="8"/>
        <v>20873</v>
      </c>
      <c r="K721" s="1249">
        <f>UFJ!I721</f>
        <v>0</v>
      </c>
      <c r="L721" s="1249">
        <f>三井住友!I721</f>
        <v>919550</v>
      </c>
      <c r="M721" s="1249">
        <f>paypay!H721</f>
        <v>9</v>
      </c>
      <c r="N721" s="1249">
        <f>みずほ!J721</f>
        <v>701879</v>
      </c>
      <c r="O721" s="1620">
        <f t="shared" si="6"/>
        <v>1642311</v>
      </c>
      <c r="P721" s="1272"/>
    </row>
    <row r="722" spans="1:16" ht="15.5">
      <c r="A722" s="1298"/>
      <c r="B722" s="1244">
        <v>46466</v>
      </c>
      <c r="C722" s="1248"/>
      <c r="D722" s="1248"/>
      <c r="E722" s="1248"/>
      <c r="F722" s="1618"/>
      <c r="G722" s="1618"/>
      <c r="H722" s="1618"/>
      <c r="I722" s="1619">
        <f t="shared" si="7"/>
        <v>0</v>
      </c>
      <c r="J722" s="1249">
        <f t="shared" si="8"/>
        <v>20873</v>
      </c>
      <c r="K722" s="1249">
        <f>UFJ!I722</f>
        <v>0</v>
      </c>
      <c r="L722" s="1249">
        <f>三井住友!I722</f>
        <v>919550</v>
      </c>
      <c r="M722" s="1249">
        <f>paypay!H722</f>
        <v>9</v>
      </c>
      <c r="N722" s="1249">
        <f>みずほ!J722</f>
        <v>701879</v>
      </c>
      <c r="O722" s="1620">
        <f t="shared" si="6"/>
        <v>1642311</v>
      </c>
      <c r="P722" s="1272"/>
    </row>
    <row r="723" spans="1:16" ht="15.5">
      <c r="A723" s="1298"/>
      <c r="B723" s="1244">
        <v>46467</v>
      </c>
      <c r="C723" s="1248"/>
      <c r="D723" s="1248"/>
      <c r="E723" s="1248"/>
      <c r="F723" s="1618"/>
      <c r="G723" s="1618"/>
      <c r="H723" s="1618"/>
      <c r="I723" s="1619">
        <f t="shared" si="7"/>
        <v>0</v>
      </c>
      <c r="J723" s="1249">
        <f t="shared" si="8"/>
        <v>20873</v>
      </c>
      <c r="K723" s="1249">
        <f>UFJ!I723</f>
        <v>0</v>
      </c>
      <c r="L723" s="1249">
        <f>三井住友!I723</f>
        <v>919550</v>
      </c>
      <c r="M723" s="1249">
        <f>paypay!H723</f>
        <v>9</v>
      </c>
      <c r="N723" s="1249">
        <f>みずほ!J723</f>
        <v>701879</v>
      </c>
      <c r="O723" s="1620">
        <f t="shared" si="6"/>
        <v>1642311</v>
      </c>
      <c r="P723" s="1272"/>
    </row>
    <row r="724" spans="1:16" ht="15.5">
      <c r="A724" s="1298"/>
      <c r="B724" s="1244">
        <v>46468</v>
      </c>
      <c r="C724" s="1248"/>
      <c r="D724" s="1248"/>
      <c r="E724" s="1248"/>
      <c r="F724" s="1618"/>
      <c r="G724" s="1618"/>
      <c r="H724" s="1618"/>
      <c r="I724" s="1619">
        <f t="shared" si="7"/>
        <v>0</v>
      </c>
      <c r="J724" s="1249">
        <f t="shared" si="8"/>
        <v>20873</v>
      </c>
      <c r="K724" s="1249">
        <f>UFJ!I724</f>
        <v>0</v>
      </c>
      <c r="L724" s="1249">
        <f>三井住友!I724</f>
        <v>919550</v>
      </c>
      <c r="M724" s="1249">
        <f>paypay!H724</f>
        <v>9</v>
      </c>
      <c r="N724" s="1249">
        <f>みずほ!J724</f>
        <v>701879</v>
      </c>
      <c r="O724" s="1620">
        <f t="shared" si="6"/>
        <v>1642311</v>
      </c>
      <c r="P724" s="1272"/>
    </row>
    <row r="725" spans="1:16" ht="15.5">
      <c r="A725" s="1298"/>
      <c r="B725" s="1244">
        <v>46469</v>
      </c>
      <c r="C725" s="1248"/>
      <c r="D725" s="1248"/>
      <c r="E725" s="1248"/>
      <c r="F725" s="1618"/>
      <c r="G725" s="1618"/>
      <c r="H725" s="1618"/>
      <c r="I725" s="1619">
        <f t="shared" si="7"/>
        <v>0</v>
      </c>
      <c r="J725" s="1249">
        <f t="shared" si="8"/>
        <v>20873</v>
      </c>
      <c r="K725" s="1249">
        <f>UFJ!I725</f>
        <v>0</v>
      </c>
      <c r="L725" s="1249">
        <f>三井住友!I725</f>
        <v>919550</v>
      </c>
      <c r="M725" s="1249">
        <f>paypay!H725</f>
        <v>9</v>
      </c>
      <c r="N725" s="1249">
        <f>みずほ!J725</f>
        <v>701879</v>
      </c>
      <c r="O725" s="1620">
        <f t="shared" si="6"/>
        <v>1642311</v>
      </c>
      <c r="P725" s="1272"/>
    </row>
    <row r="726" spans="1:16" ht="15.5">
      <c r="A726" s="1298"/>
      <c r="B726" s="1244">
        <v>46470</v>
      </c>
      <c r="C726" s="1248"/>
      <c r="D726" s="1248"/>
      <c r="E726" s="1248"/>
      <c r="F726" s="1618"/>
      <c r="G726" s="1618"/>
      <c r="H726" s="1618"/>
      <c r="I726" s="1619">
        <f t="shared" si="7"/>
        <v>0</v>
      </c>
      <c r="J726" s="1249">
        <f t="shared" si="8"/>
        <v>20873</v>
      </c>
      <c r="K726" s="1249">
        <f>UFJ!I726</f>
        <v>0</v>
      </c>
      <c r="L726" s="1249">
        <f>三井住友!I726</f>
        <v>919550</v>
      </c>
      <c r="M726" s="1249">
        <f>paypay!H726</f>
        <v>9</v>
      </c>
      <c r="N726" s="1249">
        <f>みずほ!J726</f>
        <v>701879</v>
      </c>
      <c r="O726" s="1620">
        <f t="shared" si="6"/>
        <v>1642311</v>
      </c>
      <c r="P726" s="1272"/>
    </row>
    <row r="727" spans="1:16" ht="15.5">
      <c r="A727" s="1298"/>
      <c r="B727" s="1244">
        <v>46471</v>
      </c>
      <c r="C727" s="1248"/>
      <c r="D727" s="1248"/>
      <c r="E727" s="1248"/>
      <c r="F727" s="1618"/>
      <c r="G727" s="1618"/>
      <c r="H727" s="1618"/>
      <c r="I727" s="1619">
        <f t="shared" si="7"/>
        <v>0</v>
      </c>
      <c r="J727" s="1249">
        <f t="shared" si="8"/>
        <v>20873</v>
      </c>
      <c r="K727" s="1249">
        <f>UFJ!I727</f>
        <v>0</v>
      </c>
      <c r="L727" s="1249">
        <f>三井住友!I727</f>
        <v>919550</v>
      </c>
      <c r="M727" s="1249">
        <f>paypay!H727</f>
        <v>9</v>
      </c>
      <c r="N727" s="1249">
        <f>みずほ!J727</f>
        <v>701879</v>
      </c>
      <c r="O727" s="1620">
        <f t="shared" si="6"/>
        <v>1642311</v>
      </c>
      <c r="P727" s="1272"/>
    </row>
    <row r="728" spans="1:16" ht="15.5">
      <c r="A728" s="1298"/>
      <c r="B728" s="1244">
        <v>46472</v>
      </c>
      <c r="C728" s="1248"/>
      <c r="D728" s="1248"/>
      <c r="E728" s="1248"/>
      <c r="F728" s="1618"/>
      <c r="G728" s="1618"/>
      <c r="H728" s="1618"/>
      <c r="I728" s="1619">
        <f t="shared" si="7"/>
        <v>0</v>
      </c>
      <c r="J728" s="1249">
        <f t="shared" si="8"/>
        <v>20873</v>
      </c>
      <c r="K728" s="1249">
        <f>UFJ!I728</f>
        <v>0</v>
      </c>
      <c r="L728" s="1249">
        <f>三井住友!I728</f>
        <v>919550</v>
      </c>
      <c r="M728" s="1249">
        <f>paypay!H728</f>
        <v>9</v>
      </c>
      <c r="N728" s="1249">
        <f>みずほ!J728</f>
        <v>691879</v>
      </c>
      <c r="O728" s="1620">
        <f t="shared" si="6"/>
        <v>1632311</v>
      </c>
      <c r="P728" s="1272"/>
    </row>
    <row r="729" spans="1:16" ht="15.5">
      <c r="A729" s="1298"/>
      <c r="B729" s="1244">
        <v>46473</v>
      </c>
      <c r="C729" s="1248"/>
      <c r="D729" s="1248"/>
      <c r="E729" s="1248"/>
      <c r="F729" s="1618"/>
      <c r="G729" s="1618"/>
      <c r="H729" s="1618"/>
      <c r="I729" s="1619">
        <f t="shared" si="7"/>
        <v>0</v>
      </c>
      <c r="J729" s="1249">
        <f t="shared" si="8"/>
        <v>20873</v>
      </c>
      <c r="K729" s="1249">
        <f>UFJ!I729</f>
        <v>0</v>
      </c>
      <c r="L729" s="1249">
        <f>三井住友!I729</f>
        <v>719550</v>
      </c>
      <c r="M729" s="1249">
        <f>paypay!H729</f>
        <v>9</v>
      </c>
      <c r="N729" s="1249">
        <f>みずほ!J729</f>
        <v>561892</v>
      </c>
      <c r="O729" s="1620">
        <f t="shared" si="6"/>
        <v>1302324</v>
      </c>
      <c r="P729" s="1272"/>
    </row>
    <row r="730" spans="1:16" ht="15.5">
      <c r="A730" s="1298"/>
      <c r="B730" s="1244">
        <v>46474</v>
      </c>
      <c r="C730" s="1248"/>
      <c r="D730" s="1248"/>
      <c r="E730" s="1248"/>
      <c r="F730" s="1618"/>
      <c r="G730" s="1618"/>
      <c r="H730" s="1618"/>
      <c r="I730" s="1619">
        <f t="shared" si="7"/>
        <v>0</v>
      </c>
      <c r="J730" s="1249">
        <f t="shared" si="8"/>
        <v>20873</v>
      </c>
      <c r="K730" s="1249">
        <f>UFJ!I730</f>
        <v>0</v>
      </c>
      <c r="L730" s="1249">
        <f>三井住友!I730</f>
        <v>719550</v>
      </c>
      <c r="M730" s="1249">
        <f>paypay!H730</f>
        <v>9</v>
      </c>
      <c r="N730" s="1249">
        <f>みずほ!J730</f>
        <v>561892</v>
      </c>
      <c r="O730" s="1620">
        <f t="shared" si="6"/>
        <v>1302324</v>
      </c>
      <c r="P730" s="1272"/>
    </row>
    <row r="731" spans="1:16" ht="15.5">
      <c r="A731" s="1298"/>
      <c r="B731" s="1244">
        <v>46475</v>
      </c>
      <c r="C731" s="1248"/>
      <c r="D731" s="1248"/>
      <c r="E731" s="1248"/>
      <c r="F731" s="1618"/>
      <c r="G731" s="1618"/>
      <c r="H731" s="1618"/>
      <c r="I731" s="1619">
        <f t="shared" si="7"/>
        <v>0</v>
      </c>
      <c r="J731" s="1249">
        <f t="shared" si="8"/>
        <v>20873</v>
      </c>
      <c r="K731" s="1249">
        <f>UFJ!I731</f>
        <v>0</v>
      </c>
      <c r="L731" s="1249">
        <f>三井住友!I731</f>
        <v>719550</v>
      </c>
      <c r="M731" s="1249">
        <f>paypay!H731</f>
        <v>9</v>
      </c>
      <c r="N731" s="1249">
        <f>みずほ!J731</f>
        <v>561892</v>
      </c>
      <c r="O731" s="1620">
        <f t="shared" si="6"/>
        <v>1302324</v>
      </c>
      <c r="P731" s="1272"/>
    </row>
    <row r="732" spans="1:16" ht="15.5">
      <c r="A732" s="1298"/>
      <c r="B732" s="1244">
        <v>46476</v>
      </c>
      <c r="C732" s="1248"/>
      <c r="D732" s="1248"/>
      <c r="E732" s="1248"/>
      <c r="F732" s="1618"/>
      <c r="G732" s="1618"/>
      <c r="H732" s="1618"/>
      <c r="I732" s="1619">
        <f t="shared" si="7"/>
        <v>0</v>
      </c>
      <c r="J732" s="1249">
        <f t="shared" si="8"/>
        <v>20873</v>
      </c>
      <c r="K732" s="1249">
        <f>UFJ!I732</f>
        <v>0</v>
      </c>
      <c r="L732" s="1249">
        <f>三井住友!I732</f>
        <v>719550</v>
      </c>
      <c r="M732" s="1249">
        <f>paypay!H732</f>
        <v>9</v>
      </c>
      <c r="N732" s="1249">
        <f>みずほ!J732</f>
        <v>561892</v>
      </c>
      <c r="O732" s="1620">
        <f t="shared" si="6"/>
        <v>1302324</v>
      </c>
      <c r="P732" s="1272"/>
    </row>
    <row r="733" spans="1:16" ht="15.5">
      <c r="A733" s="1298"/>
      <c r="B733" s="1244">
        <v>46477</v>
      </c>
      <c r="C733" s="1248"/>
      <c r="D733" s="1248"/>
      <c r="E733" s="1248"/>
      <c r="F733" s="1618"/>
      <c r="G733" s="1618"/>
      <c r="H733" s="1618"/>
      <c r="I733" s="1619">
        <f t="shared" si="7"/>
        <v>0</v>
      </c>
      <c r="J733" s="1249">
        <f t="shared" si="8"/>
        <v>20873</v>
      </c>
      <c r="K733" s="1249">
        <f>UFJ!I733</f>
        <v>0</v>
      </c>
      <c r="L733" s="1249">
        <f>三井住友!I733</f>
        <v>719550</v>
      </c>
      <c r="M733" s="1249">
        <f>paypay!H733</f>
        <v>9</v>
      </c>
      <c r="N733" s="1249">
        <f>みずほ!J733</f>
        <v>561892</v>
      </c>
      <c r="O733" s="1620">
        <f t="shared" si="6"/>
        <v>1302324</v>
      </c>
      <c r="P733" s="1272"/>
    </row>
    <row r="734" spans="1:16" ht="15.5">
      <c r="A734" s="1298"/>
      <c r="B734" s="1630">
        <v>46478</v>
      </c>
      <c r="C734" s="1631"/>
      <c r="D734" s="1631"/>
      <c r="E734" s="1631"/>
      <c r="F734" s="1632"/>
      <c r="G734" s="1632"/>
      <c r="H734" s="1632"/>
      <c r="I734" s="1633">
        <f t="shared" si="7"/>
        <v>0</v>
      </c>
      <c r="J734" s="1625">
        <f t="shared" si="8"/>
        <v>20873</v>
      </c>
      <c r="K734" s="1625">
        <f>UFJ!I734</f>
        <v>0</v>
      </c>
      <c r="L734" s="1625">
        <f>三井住友!I734</f>
        <v>719550</v>
      </c>
      <c r="M734" s="1625">
        <f>paypay!H734</f>
        <v>9</v>
      </c>
      <c r="N734" s="1625">
        <f>みずほ!J734</f>
        <v>561892</v>
      </c>
      <c r="O734" s="1627">
        <f t="shared" si="6"/>
        <v>1302324</v>
      </c>
      <c r="P734" s="1272"/>
    </row>
    <row r="735" spans="1:16" ht="15.5">
      <c r="A735" s="1298"/>
      <c r="B735" s="1244">
        <v>46479</v>
      </c>
      <c r="C735" s="1248"/>
      <c r="D735" s="1248"/>
      <c r="E735" s="1248"/>
      <c r="F735" s="1618"/>
      <c r="G735" s="1618"/>
      <c r="H735" s="1618"/>
      <c r="I735" s="1619">
        <f t="shared" si="7"/>
        <v>0</v>
      </c>
      <c r="J735" s="1249">
        <f t="shared" si="8"/>
        <v>20873</v>
      </c>
      <c r="K735" s="1249">
        <f>UFJ!I735</f>
        <v>0</v>
      </c>
      <c r="L735" s="1249">
        <f>三井住友!I735</f>
        <v>719550</v>
      </c>
      <c r="M735" s="1249">
        <f>paypay!H735</f>
        <v>9</v>
      </c>
      <c r="N735" s="1249">
        <f>みずほ!J735</f>
        <v>561892</v>
      </c>
      <c r="O735" s="1620">
        <f t="shared" si="6"/>
        <v>1302324</v>
      </c>
      <c r="P735" s="1272"/>
    </row>
    <row r="736" spans="1:16" ht="15.5">
      <c r="A736" s="1298"/>
      <c r="B736" s="1244">
        <v>46480</v>
      </c>
      <c r="C736" s="1248"/>
      <c r="D736" s="1248"/>
      <c r="E736" s="1248"/>
      <c r="F736" s="1618"/>
      <c r="G736" s="1618"/>
      <c r="H736" s="1618"/>
      <c r="I736" s="1619">
        <f t="shared" si="7"/>
        <v>0</v>
      </c>
      <c r="J736" s="1249">
        <f t="shared" si="8"/>
        <v>20873</v>
      </c>
      <c r="K736" s="1249">
        <f>UFJ!I736</f>
        <v>0</v>
      </c>
      <c r="L736" s="1249">
        <f>三井住友!I736</f>
        <v>719550</v>
      </c>
      <c r="M736" s="1249">
        <f>paypay!H736</f>
        <v>9</v>
      </c>
      <c r="N736" s="1249">
        <f>みずほ!J736</f>
        <v>561892</v>
      </c>
      <c r="O736" s="1620">
        <f t="shared" si="6"/>
        <v>1302324</v>
      </c>
      <c r="P736" s="1272"/>
    </row>
    <row r="737" spans="1:16" ht="15.5">
      <c r="A737" s="1298"/>
      <c r="B737" s="1244">
        <v>46481</v>
      </c>
      <c r="C737" s="1248"/>
      <c r="D737" s="1248"/>
      <c r="E737" s="1248"/>
      <c r="F737" s="1618"/>
      <c r="G737" s="1618"/>
      <c r="H737" s="1618"/>
      <c r="I737" s="1619">
        <f t="shared" si="7"/>
        <v>0</v>
      </c>
      <c r="J737" s="1249">
        <f t="shared" si="8"/>
        <v>20873</v>
      </c>
      <c r="K737" s="1249">
        <f>UFJ!I737</f>
        <v>0</v>
      </c>
      <c r="L737" s="1249">
        <f>三井住友!I737</f>
        <v>719550</v>
      </c>
      <c r="M737" s="1249">
        <f>paypay!H737</f>
        <v>9</v>
      </c>
      <c r="N737" s="1249">
        <f>みずほ!J737</f>
        <v>561892</v>
      </c>
      <c r="O737" s="1620">
        <f t="shared" si="6"/>
        <v>1302324</v>
      </c>
      <c r="P737" s="1272"/>
    </row>
    <row r="738" spans="1:16" ht="15.5">
      <c r="A738" s="1298"/>
      <c r="B738" s="1244">
        <v>46482</v>
      </c>
      <c r="C738" s="1248"/>
      <c r="D738" s="1248"/>
      <c r="E738" s="1248"/>
      <c r="F738" s="1618"/>
      <c r="G738" s="1618"/>
      <c r="H738" s="1618"/>
      <c r="I738" s="1619">
        <f t="shared" si="7"/>
        <v>0</v>
      </c>
      <c r="J738" s="1249">
        <f t="shared" si="8"/>
        <v>20873</v>
      </c>
      <c r="K738" s="1249">
        <f>UFJ!I738</f>
        <v>0</v>
      </c>
      <c r="L738" s="1249">
        <f>三井住友!I738</f>
        <v>719550</v>
      </c>
      <c r="M738" s="1249">
        <f>paypay!H738</f>
        <v>9</v>
      </c>
      <c r="N738" s="1249">
        <f>みずほ!J738</f>
        <v>561892</v>
      </c>
      <c r="O738" s="1620">
        <f t="shared" si="6"/>
        <v>1302324</v>
      </c>
      <c r="P738" s="1272"/>
    </row>
    <row r="739" spans="1:16" ht="15.5">
      <c r="A739" s="1298"/>
      <c r="B739" s="1244">
        <v>46483</v>
      </c>
      <c r="C739" s="1248"/>
      <c r="D739" s="1248"/>
      <c r="E739" s="1248"/>
      <c r="F739" s="1618"/>
      <c r="G739" s="1618"/>
      <c r="H739" s="1618"/>
      <c r="I739" s="1619">
        <f t="shared" si="7"/>
        <v>0</v>
      </c>
      <c r="J739" s="1249">
        <f t="shared" si="8"/>
        <v>20873</v>
      </c>
      <c r="K739" s="1249">
        <f>UFJ!I739</f>
        <v>0</v>
      </c>
      <c r="L739" s="1249">
        <f>三井住友!I739</f>
        <v>719550</v>
      </c>
      <c r="M739" s="1249">
        <f>paypay!H739</f>
        <v>9</v>
      </c>
      <c r="N739" s="1249">
        <f>みずほ!J739</f>
        <v>561892</v>
      </c>
      <c r="O739" s="1620">
        <f t="shared" si="6"/>
        <v>1302324</v>
      </c>
      <c r="P739" s="1272"/>
    </row>
    <row r="740" spans="1:16" ht="15.5">
      <c r="A740" s="1298"/>
      <c r="B740" s="1244">
        <v>46484</v>
      </c>
      <c r="C740" s="1248"/>
      <c r="D740" s="1248"/>
      <c r="E740" s="1248"/>
      <c r="F740" s="1618"/>
      <c r="G740" s="1618"/>
      <c r="H740" s="1618"/>
      <c r="I740" s="1619">
        <f t="shared" si="7"/>
        <v>0</v>
      </c>
      <c r="J740" s="1249">
        <f t="shared" si="8"/>
        <v>20873</v>
      </c>
      <c r="K740" s="1249">
        <f>UFJ!I740</f>
        <v>0</v>
      </c>
      <c r="L740" s="1249">
        <f>三井住友!I740</f>
        <v>719550</v>
      </c>
      <c r="M740" s="1249">
        <f>paypay!H740</f>
        <v>9</v>
      </c>
      <c r="N740" s="1249">
        <f>みずほ!J740</f>
        <v>561892</v>
      </c>
      <c r="O740" s="1620">
        <f t="shared" si="6"/>
        <v>1302324</v>
      </c>
      <c r="P740" s="1272"/>
    </row>
    <row r="741" spans="1:16" ht="15.5">
      <c r="A741" s="1298"/>
      <c r="B741" s="1244">
        <v>46485</v>
      </c>
      <c r="C741" s="1248"/>
      <c r="D741" s="1248"/>
      <c r="E741" s="1248"/>
      <c r="F741" s="1618"/>
      <c r="G741" s="1618"/>
      <c r="H741" s="1618"/>
      <c r="I741" s="1619">
        <f t="shared" si="7"/>
        <v>0</v>
      </c>
      <c r="J741" s="1249">
        <f t="shared" si="8"/>
        <v>20873</v>
      </c>
      <c r="K741" s="1249">
        <f>UFJ!I741</f>
        <v>0</v>
      </c>
      <c r="L741" s="1249">
        <f>三井住友!I741</f>
        <v>719550</v>
      </c>
      <c r="M741" s="1249">
        <f>paypay!H741</f>
        <v>9</v>
      </c>
      <c r="N741" s="1249">
        <f>みずほ!J741</f>
        <v>561892</v>
      </c>
      <c r="O741" s="1620">
        <f t="shared" si="6"/>
        <v>1302324</v>
      </c>
      <c r="P741" s="1272"/>
    </row>
    <row r="742" spans="1:16" ht="15.5">
      <c r="A742" s="1298"/>
      <c r="B742" s="1244">
        <v>46486</v>
      </c>
      <c r="C742" s="1248"/>
      <c r="D742" s="1248"/>
      <c r="E742" s="1248"/>
      <c r="F742" s="1618"/>
      <c r="G742" s="1618"/>
      <c r="H742" s="1618"/>
      <c r="I742" s="1619">
        <f t="shared" si="7"/>
        <v>0</v>
      </c>
      <c r="J742" s="1249">
        <f t="shared" si="8"/>
        <v>20873</v>
      </c>
      <c r="K742" s="1249">
        <f>UFJ!I742</f>
        <v>0</v>
      </c>
      <c r="L742" s="1249">
        <f>三井住友!I742</f>
        <v>719550</v>
      </c>
      <c r="M742" s="1249">
        <f>paypay!H742</f>
        <v>9</v>
      </c>
      <c r="N742" s="1249">
        <f>みずほ!J742</f>
        <v>561892</v>
      </c>
      <c r="O742" s="1620">
        <f t="shared" si="6"/>
        <v>1302324</v>
      </c>
      <c r="P742" s="1272"/>
    </row>
    <row r="743" spans="1:16" ht="15.5">
      <c r="A743" s="1298"/>
      <c r="B743" s="1244">
        <v>46487</v>
      </c>
      <c r="C743" s="1248"/>
      <c r="D743" s="1248"/>
      <c r="E743" s="1248"/>
      <c r="F743" s="1618"/>
      <c r="G743" s="1618"/>
      <c r="H743" s="1618"/>
      <c r="I743" s="1619">
        <f t="shared" si="7"/>
        <v>0</v>
      </c>
      <c r="J743" s="1249">
        <f t="shared" si="8"/>
        <v>20873</v>
      </c>
      <c r="K743" s="1249">
        <f>UFJ!I743</f>
        <v>0</v>
      </c>
      <c r="L743" s="1249">
        <f>三井住友!I743</f>
        <v>719550</v>
      </c>
      <c r="M743" s="1249">
        <f>paypay!H743</f>
        <v>9</v>
      </c>
      <c r="N743" s="1249">
        <f>みずほ!J743</f>
        <v>561892</v>
      </c>
      <c r="O743" s="1620">
        <f t="shared" si="6"/>
        <v>1302324</v>
      </c>
      <c r="P743" s="1272"/>
    </row>
    <row r="744" spans="1:16" ht="15.5">
      <c r="A744" s="1298"/>
      <c r="B744" s="1244">
        <v>46488</v>
      </c>
      <c r="C744" s="1248"/>
      <c r="D744" s="1248"/>
      <c r="E744" s="1248"/>
      <c r="F744" s="1618"/>
      <c r="G744" s="1618"/>
      <c r="H744" s="1618"/>
      <c r="I744" s="1619">
        <f t="shared" si="7"/>
        <v>0</v>
      </c>
      <c r="J744" s="1249">
        <f t="shared" si="8"/>
        <v>20873</v>
      </c>
      <c r="K744" s="1249">
        <f>UFJ!I744</f>
        <v>0</v>
      </c>
      <c r="L744" s="1249">
        <f>三井住友!I744</f>
        <v>719550</v>
      </c>
      <c r="M744" s="1249">
        <f>paypay!H744</f>
        <v>9</v>
      </c>
      <c r="N744" s="1249">
        <f>みずほ!J744</f>
        <v>561892</v>
      </c>
      <c r="O744" s="1620">
        <f t="shared" si="6"/>
        <v>1302324</v>
      </c>
      <c r="P744" s="1272"/>
    </row>
    <row r="745" spans="1:16" ht="15.5">
      <c r="A745" s="1298"/>
      <c r="B745" s="1244">
        <v>46489</v>
      </c>
      <c r="C745" s="1248"/>
      <c r="D745" s="1248"/>
      <c r="E745" s="1248"/>
      <c r="F745" s="1618"/>
      <c r="G745" s="1618"/>
      <c r="H745" s="1618"/>
      <c r="I745" s="1619">
        <f t="shared" si="7"/>
        <v>0</v>
      </c>
      <c r="J745" s="1249">
        <f t="shared" si="8"/>
        <v>20873</v>
      </c>
      <c r="K745" s="1249">
        <f>UFJ!I745</f>
        <v>0</v>
      </c>
      <c r="L745" s="1249">
        <f>三井住友!I745</f>
        <v>719550</v>
      </c>
      <c r="M745" s="1249">
        <f>paypay!H745</f>
        <v>9</v>
      </c>
      <c r="N745" s="1249">
        <f>みずほ!J745</f>
        <v>561892</v>
      </c>
      <c r="O745" s="1620">
        <f t="shared" si="6"/>
        <v>1302324</v>
      </c>
      <c r="P745" s="1272"/>
    </row>
    <row r="746" spans="1:16" ht="15.5">
      <c r="A746" s="1298"/>
      <c r="B746" s="1244">
        <v>46490</v>
      </c>
      <c r="C746" s="1248"/>
      <c r="D746" s="1248"/>
      <c r="E746" s="1248"/>
      <c r="F746" s="1618"/>
      <c r="G746" s="1618"/>
      <c r="H746" s="1618"/>
      <c r="I746" s="1619">
        <f t="shared" si="7"/>
        <v>0</v>
      </c>
      <c r="J746" s="1249">
        <f t="shared" si="8"/>
        <v>20873</v>
      </c>
      <c r="K746" s="1249">
        <f>UFJ!I746</f>
        <v>0</v>
      </c>
      <c r="L746" s="1249">
        <f>三井住友!I746</f>
        <v>719550</v>
      </c>
      <c r="M746" s="1249">
        <f>paypay!H746</f>
        <v>9</v>
      </c>
      <c r="N746" s="1249">
        <f>みずほ!J746</f>
        <v>561892</v>
      </c>
      <c r="O746" s="1620">
        <f t="shared" si="6"/>
        <v>1302324</v>
      </c>
      <c r="P746" s="1272"/>
    </row>
    <row r="747" spans="1:16" ht="15.5">
      <c r="A747" s="1298"/>
      <c r="B747" s="1244">
        <v>46491</v>
      </c>
      <c r="C747" s="1248"/>
      <c r="D747" s="1248"/>
      <c r="E747" s="1248"/>
      <c r="F747" s="1618"/>
      <c r="G747" s="1618"/>
      <c r="H747" s="1618"/>
      <c r="I747" s="1619">
        <f t="shared" si="7"/>
        <v>0</v>
      </c>
      <c r="J747" s="1249">
        <f t="shared" si="8"/>
        <v>20873</v>
      </c>
      <c r="K747" s="1249">
        <f>UFJ!I747</f>
        <v>0</v>
      </c>
      <c r="L747" s="1249">
        <f>三井住友!I747</f>
        <v>719550</v>
      </c>
      <c r="M747" s="1249">
        <f>paypay!H747</f>
        <v>9</v>
      </c>
      <c r="N747" s="1249">
        <f>みずほ!J747</f>
        <v>561892</v>
      </c>
      <c r="O747" s="1620">
        <f t="shared" si="6"/>
        <v>1302324</v>
      </c>
      <c r="P747" s="1272"/>
    </row>
    <row r="748" spans="1:16" ht="15.5">
      <c r="A748" s="1298"/>
      <c r="B748" s="1244">
        <v>46492</v>
      </c>
      <c r="C748" s="1248"/>
      <c r="D748" s="1248"/>
      <c r="E748" s="1248"/>
      <c r="F748" s="1618"/>
      <c r="G748" s="1618"/>
      <c r="H748" s="1618"/>
      <c r="I748" s="1619">
        <f t="shared" si="7"/>
        <v>0</v>
      </c>
      <c r="J748" s="1249">
        <f t="shared" si="8"/>
        <v>20873</v>
      </c>
      <c r="K748" s="1249">
        <f>UFJ!I748</f>
        <v>0</v>
      </c>
      <c r="L748" s="1249">
        <f>三井住友!I748</f>
        <v>1019550</v>
      </c>
      <c r="M748" s="1249">
        <f>paypay!H748</f>
        <v>9</v>
      </c>
      <c r="N748" s="1249">
        <f>みずほ!J748</f>
        <v>721782</v>
      </c>
      <c r="O748" s="1620">
        <f t="shared" si="6"/>
        <v>1762214</v>
      </c>
      <c r="P748" s="1272"/>
    </row>
    <row r="749" spans="1:16" ht="15.5">
      <c r="A749" s="1298"/>
      <c r="B749" s="1244">
        <v>46493</v>
      </c>
      <c r="C749" s="1248"/>
      <c r="D749" s="1248"/>
      <c r="E749" s="1248"/>
      <c r="F749" s="1618"/>
      <c r="G749" s="1618"/>
      <c r="H749" s="1618"/>
      <c r="I749" s="1619">
        <f t="shared" si="7"/>
        <v>0</v>
      </c>
      <c r="J749" s="1249">
        <f t="shared" si="8"/>
        <v>20873</v>
      </c>
      <c r="K749" s="1249">
        <f>UFJ!I749</f>
        <v>0</v>
      </c>
      <c r="L749" s="1249">
        <f>三井住友!I749</f>
        <v>1019550</v>
      </c>
      <c r="M749" s="1249">
        <f>paypay!H749</f>
        <v>9</v>
      </c>
      <c r="N749" s="1249">
        <f>みずほ!J749</f>
        <v>721782</v>
      </c>
      <c r="O749" s="1620">
        <f t="shared" si="6"/>
        <v>1762214</v>
      </c>
      <c r="P749" s="1272"/>
    </row>
    <row r="750" spans="1:16" ht="15.5">
      <c r="A750" s="1298"/>
      <c r="B750" s="1244">
        <v>46494</v>
      </c>
      <c r="C750" s="1248"/>
      <c r="D750" s="1248"/>
      <c r="E750" s="1248"/>
      <c r="F750" s="1618"/>
      <c r="G750" s="1618"/>
      <c r="H750" s="1618"/>
      <c r="I750" s="1619">
        <f t="shared" si="7"/>
        <v>0</v>
      </c>
      <c r="J750" s="1249">
        <f t="shared" si="8"/>
        <v>20873</v>
      </c>
      <c r="K750" s="1249">
        <f>UFJ!I750</f>
        <v>0</v>
      </c>
      <c r="L750" s="1249">
        <f>三井住友!I750</f>
        <v>1019550</v>
      </c>
      <c r="M750" s="1249">
        <f>paypay!H750</f>
        <v>9</v>
      </c>
      <c r="N750" s="1249">
        <f>みずほ!J750</f>
        <v>721782</v>
      </c>
      <c r="O750" s="1620">
        <f t="shared" si="6"/>
        <v>1762214</v>
      </c>
      <c r="P750" s="1272"/>
    </row>
    <row r="751" spans="1:16" ht="15.5">
      <c r="A751" s="1298"/>
      <c r="B751" s="1244">
        <v>46495</v>
      </c>
      <c r="C751" s="1248"/>
      <c r="D751" s="1248"/>
      <c r="E751" s="1248"/>
      <c r="F751" s="1618"/>
      <c r="G751" s="1618"/>
      <c r="H751" s="1618"/>
      <c r="I751" s="1619">
        <f t="shared" si="7"/>
        <v>0</v>
      </c>
      <c r="J751" s="1249">
        <f t="shared" si="8"/>
        <v>20873</v>
      </c>
      <c r="K751" s="1249">
        <f>UFJ!I751</f>
        <v>0</v>
      </c>
      <c r="L751" s="1249">
        <f>三井住友!I751</f>
        <v>1019550</v>
      </c>
      <c r="M751" s="1249">
        <f>paypay!H751</f>
        <v>9</v>
      </c>
      <c r="N751" s="1249">
        <f>みずほ!J751</f>
        <v>721782</v>
      </c>
      <c r="O751" s="1620">
        <f t="shared" si="6"/>
        <v>1762214</v>
      </c>
      <c r="P751" s="1272"/>
    </row>
    <row r="752" spans="1:16" ht="15.5">
      <c r="A752" s="1298"/>
      <c r="B752" s="1244">
        <v>46496</v>
      </c>
      <c r="C752" s="1248"/>
      <c r="D752" s="1248"/>
      <c r="E752" s="1248"/>
      <c r="F752" s="1618"/>
      <c r="G752" s="1618"/>
      <c r="H752" s="1618"/>
      <c r="I752" s="1619">
        <f t="shared" si="7"/>
        <v>0</v>
      </c>
      <c r="J752" s="1249">
        <f t="shared" si="8"/>
        <v>20873</v>
      </c>
      <c r="K752" s="1249">
        <f>UFJ!I752</f>
        <v>0</v>
      </c>
      <c r="L752" s="1249">
        <f>三井住友!I752</f>
        <v>1019550</v>
      </c>
      <c r="M752" s="1249">
        <f>paypay!H752</f>
        <v>9</v>
      </c>
      <c r="N752" s="1249">
        <f>みずほ!J752</f>
        <v>721782</v>
      </c>
      <c r="O752" s="1620">
        <f t="shared" si="6"/>
        <v>1762214</v>
      </c>
      <c r="P752" s="1272"/>
    </row>
    <row r="753" spans="1:16" ht="15.5">
      <c r="A753" s="1298"/>
      <c r="B753" s="1244">
        <v>46497</v>
      </c>
      <c r="C753" s="1248"/>
      <c r="D753" s="1248"/>
      <c r="E753" s="1248"/>
      <c r="F753" s="1618"/>
      <c r="G753" s="1618"/>
      <c r="H753" s="1618"/>
      <c r="I753" s="1619">
        <f t="shared" si="7"/>
        <v>0</v>
      </c>
      <c r="J753" s="1249">
        <f t="shared" si="8"/>
        <v>20873</v>
      </c>
      <c r="K753" s="1249">
        <f>UFJ!I753</f>
        <v>0</v>
      </c>
      <c r="L753" s="1249">
        <f>三井住友!I753</f>
        <v>1019550</v>
      </c>
      <c r="M753" s="1249">
        <f>paypay!H753</f>
        <v>9</v>
      </c>
      <c r="N753" s="1249">
        <f>みずほ!J753</f>
        <v>721782</v>
      </c>
      <c r="O753" s="1620">
        <f t="shared" si="6"/>
        <v>1762214</v>
      </c>
      <c r="P753" s="1272"/>
    </row>
    <row r="754" spans="1:16" ht="15.5">
      <c r="A754" s="1298"/>
      <c r="B754" s="1244">
        <v>46498</v>
      </c>
      <c r="C754" s="1248"/>
      <c r="D754" s="1248"/>
      <c r="E754" s="1248"/>
      <c r="F754" s="1618"/>
      <c r="G754" s="1618"/>
      <c r="H754" s="1618"/>
      <c r="I754" s="1619">
        <f t="shared" si="7"/>
        <v>0</v>
      </c>
      <c r="J754" s="1249">
        <f t="shared" si="8"/>
        <v>20873</v>
      </c>
      <c r="K754" s="1249">
        <f>UFJ!I754</f>
        <v>0</v>
      </c>
      <c r="L754" s="1249">
        <f>三井住友!I754</f>
        <v>1019550</v>
      </c>
      <c r="M754" s="1249">
        <f>paypay!H754</f>
        <v>9</v>
      </c>
      <c r="N754" s="1249">
        <f>みずほ!J754</f>
        <v>721782</v>
      </c>
      <c r="O754" s="1620">
        <f t="shared" si="6"/>
        <v>1762214</v>
      </c>
      <c r="P754" s="1272"/>
    </row>
    <row r="755" spans="1:16" ht="15.5">
      <c r="A755" s="1298"/>
      <c r="B755" s="1244">
        <v>46499</v>
      </c>
      <c r="C755" s="1248"/>
      <c r="D755" s="1248"/>
      <c r="E755" s="1248"/>
      <c r="F755" s="1618"/>
      <c r="G755" s="1618"/>
      <c r="H755" s="1618"/>
      <c r="I755" s="1619">
        <f t="shared" si="7"/>
        <v>0</v>
      </c>
      <c r="J755" s="1249">
        <f t="shared" si="8"/>
        <v>20873</v>
      </c>
      <c r="K755" s="1249">
        <f>UFJ!I755</f>
        <v>0</v>
      </c>
      <c r="L755" s="1249">
        <f>三井住友!I755</f>
        <v>1019550</v>
      </c>
      <c r="M755" s="1249">
        <f>paypay!H755</f>
        <v>9</v>
      </c>
      <c r="N755" s="1249">
        <f>みずほ!J755</f>
        <v>721782</v>
      </c>
      <c r="O755" s="1620">
        <f t="shared" si="6"/>
        <v>1762214</v>
      </c>
      <c r="P755" s="1272"/>
    </row>
    <row r="756" spans="1:16" ht="15.5">
      <c r="A756" s="1298"/>
      <c r="B756" s="1244">
        <v>46500</v>
      </c>
      <c r="C756" s="1248"/>
      <c r="D756" s="1248"/>
      <c r="E756" s="1248"/>
      <c r="F756" s="1618"/>
      <c r="G756" s="1618"/>
      <c r="H756" s="1618"/>
      <c r="I756" s="1619">
        <f t="shared" si="7"/>
        <v>0</v>
      </c>
      <c r="J756" s="1249">
        <f t="shared" si="8"/>
        <v>20873</v>
      </c>
      <c r="K756" s="1249">
        <f>UFJ!I756</f>
        <v>0</v>
      </c>
      <c r="L756" s="1249">
        <f>三井住友!I756</f>
        <v>1019550</v>
      </c>
      <c r="M756" s="1249">
        <f>paypay!H756</f>
        <v>9</v>
      </c>
      <c r="N756" s="1249">
        <f>みずほ!J756</f>
        <v>721782</v>
      </c>
      <c r="O756" s="1620">
        <f t="shared" si="6"/>
        <v>1762214</v>
      </c>
      <c r="P756" s="1272"/>
    </row>
    <row r="757" spans="1:16" ht="15.5">
      <c r="A757" s="1298"/>
      <c r="B757" s="1244">
        <v>46501</v>
      </c>
      <c r="C757" s="1248"/>
      <c r="D757" s="1248"/>
      <c r="E757" s="1248"/>
      <c r="F757" s="1618"/>
      <c r="G757" s="1618"/>
      <c r="H757" s="1618"/>
      <c r="I757" s="1619">
        <f t="shared" si="7"/>
        <v>0</v>
      </c>
      <c r="J757" s="1249">
        <f t="shared" si="8"/>
        <v>20873</v>
      </c>
      <c r="K757" s="1249">
        <f>UFJ!I757</f>
        <v>0</v>
      </c>
      <c r="L757" s="1249">
        <f>三井住友!I757</f>
        <v>1019550</v>
      </c>
      <c r="M757" s="1249">
        <f>paypay!H757</f>
        <v>9</v>
      </c>
      <c r="N757" s="1249">
        <f>みずほ!J757</f>
        <v>721782</v>
      </c>
      <c r="O757" s="1620">
        <f t="shared" si="6"/>
        <v>1762214</v>
      </c>
      <c r="P757" s="1272"/>
    </row>
    <row r="758" spans="1:16" ht="15.5">
      <c r="A758" s="1298"/>
      <c r="B758" s="1244">
        <v>46502</v>
      </c>
      <c r="C758" s="1248"/>
      <c r="D758" s="1248"/>
      <c r="E758" s="1248"/>
      <c r="F758" s="1618"/>
      <c r="G758" s="1618"/>
      <c r="H758" s="1618"/>
      <c r="I758" s="1619">
        <f t="shared" si="7"/>
        <v>0</v>
      </c>
      <c r="J758" s="1249">
        <f t="shared" si="8"/>
        <v>20873</v>
      </c>
      <c r="K758" s="1249">
        <f>UFJ!I758</f>
        <v>0</v>
      </c>
      <c r="L758" s="1249">
        <f>三井住友!I758</f>
        <v>1019550</v>
      </c>
      <c r="M758" s="1249">
        <f>paypay!H758</f>
        <v>9</v>
      </c>
      <c r="N758" s="1249">
        <f>みずほ!J758</f>
        <v>721782</v>
      </c>
      <c r="O758" s="1620">
        <f t="shared" ref="O758:O1000" si="9">SUM(J758:N758)</f>
        <v>1762214</v>
      </c>
      <c r="P758" s="1272"/>
    </row>
    <row r="759" spans="1:16" ht="15.5">
      <c r="A759" s="1298"/>
      <c r="B759" s="1244">
        <v>46503</v>
      </c>
      <c r="C759" s="1248"/>
      <c r="D759" s="1248"/>
      <c r="E759" s="1248"/>
      <c r="F759" s="1618"/>
      <c r="G759" s="1618"/>
      <c r="H759" s="1618"/>
      <c r="I759" s="1619">
        <f t="shared" si="7"/>
        <v>0</v>
      </c>
      <c r="J759" s="1249">
        <f t="shared" si="8"/>
        <v>20873</v>
      </c>
      <c r="K759" s="1249">
        <f>UFJ!I759</f>
        <v>0</v>
      </c>
      <c r="L759" s="1249">
        <f>三井住友!I759</f>
        <v>1019550</v>
      </c>
      <c r="M759" s="1249">
        <f>paypay!H759</f>
        <v>9</v>
      </c>
      <c r="N759" s="1249">
        <f>みずほ!J759</f>
        <v>711782</v>
      </c>
      <c r="O759" s="1620">
        <f t="shared" si="9"/>
        <v>1752214</v>
      </c>
      <c r="P759" s="1272"/>
    </row>
    <row r="760" spans="1:16" ht="15.5">
      <c r="A760" s="1298"/>
      <c r="B760" s="1244">
        <v>46504</v>
      </c>
      <c r="C760" s="1248"/>
      <c r="D760" s="1248"/>
      <c r="E760" s="1248"/>
      <c r="F760" s="1618"/>
      <c r="G760" s="1618"/>
      <c r="H760" s="1618"/>
      <c r="I760" s="1619">
        <f t="shared" si="7"/>
        <v>0</v>
      </c>
      <c r="J760" s="1249">
        <f t="shared" si="8"/>
        <v>20873</v>
      </c>
      <c r="K760" s="1249">
        <f>UFJ!I760</f>
        <v>0</v>
      </c>
      <c r="L760" s="1249">
        <f>三井住友!I760</f>
        <v>819550</v>
      </c>
      <c r="M760" s="1249">
        <f>paypay!H760</f>
        <v>9</v>
      </c>
      <c r="N760" s="1249">
        <f>みずほ!J760</f>
        <v>581795</v>
      </c>
      <c r="O760" s="1620">
        <f t="shared" si="9"/>
        <v>1422227</v>
      </c>
      <c r="P760" s="1272"/>
    </row>
    <row r="761" spans="1:16" ht="15.5">
      <c r="A761" s="1298"/>
      <c r="B761" s="1244">
        <v>46505</v>
      </c>
      <c r="C761" s="1248"/>
      <c r="D761" s="1248"/>
      <c r="E761" s="1248"/>
      <c r="F761" s="1618"/>
      <c r="G761" s="1618"/>
      <c r="H761" s="1618"/>
      <c r="I761" s="1619">
        <f t="shared" si="7"/>
        <v>0</v>
      </c>
      <c r="J761" s="1249">
        <f t="shared" si="8"/>
        <v>20873</v>
      </c>
      <c r="K761" s="1249">
        <f>UFJ!I761</f>
        <v>0</v>
      </c>
      <c r="L761" s="1249">
        <f>三井住友!I761</f>
        <v>819550</v>
      </c>
      <c r="M761" s="1249">
        <f>paypay!H761</f>
        <v>9</v>
      </c>
      <c r="N761" s="1249">
        <f>みずほ!J761</f>
        <v>581795</v>
      </c>
      <c r="O761" s="1620">
        <f t="shared" si="9"/>
        <v>1422227</v>
      </c>
      <c r="P761" s="1272"/>
    </row>
    <row r="762" spans="1:16" ht="15.5">
      <c r="A762" s="1298"/>
      <c r="B762" s="1244">
        <v>46506</v>
      </c>
      <c r="C762" s="1248"/>
      <c r="D762" s="1248"/>
      <c r="E762" s="1248"/>
      <c r="F762" s="1618"/>
      <c r="G762" s="1618"/>
      <c r="H762" s="1618"/>
      <c r="I762" s="1619">
        <f t="shared" si="7"/>
        <v>0</v>
      </c>
      <c r="J762" s="1249">
        <f t="shared" si="8"/>
        <v>20873</v>
      </c>
      <c r="K762" s="1249">
        <f>UFJ!I762</f>
        <v>0</v>
      </c>
      <c r="L762" s="1249">
        <f>三井住友!I762</f>
        <v>819550</v>
      </c>
      <c r="M762" s="1249">
        <f>paypay!H762</f>
        <v>9</v>
      </c>
      <c r="N762" s="1249">
        <f>みずほ!J762</f>
        <v>581795</v>
      </c>
      <c r="O762" s="1620">
        <f t="shared" si="9"/>
        <v>1422227</v>
      </c>
      <c r="P762" s="1272"/>
    </row>
    <row r="763" spans="1:16" ht="15.5">
      <c r="A763" s="1298"/>
      <c r="B763" s="1259">
        <v>46507</v>
      </c>
      <c r="C763" s="1263"/>
      <c r="D763" s="1263"/>
      <c r="E763" s="1263"/>
      <c r="F763" s="1622"/>
      <c r="G763" s="1622"/>
      <c r="H763" s="1622"/>
      <c r="I763" s="1623">
        <f t="shared" si="7"/>
        <v>0</v>
      </c>
      <c r="J763" s="1264">
        <f t="shared" si="8"/>
        <v>20873</v>
      </c>
      <c r="K763" s="1264">
        <f>UFJ!I763</f>
        <v>0</v>
      </c>
      <c r="L763" s="1264">
        <f>三井住友!I763</f>
        <v>819550</v>
      </c>
      <c r="M763" s="1264">
        <f>paypay!H763</f>
        <v>9</v>
      </c>
      <c r="N763" s="1264">
        <f>みずほ!J763</f>
        <v>581795</v>
      </c>
      <c r="O763" s="1624">
        <f t="shared" si="9"/>
        <v>1422227</v>
      </c>
      <c r="P763" s="1272"/>
    </row>
    <row r="764" spans="1:16" ht="15.5">
      <c r="A764" s="1298"/>
      <c r="B764" s="1244">
        <v>46508</v>
      </c>
      <c r="C764" s="1248"/>
      <c r="D764" s="1248"/>
      <c r="E764" s="1248"/>
      <c r="F764" s="1618"/>
      <c r="G764" s="1618"/>
      <c r="H764" s="1618"/>
      <c r="I764" s="1619">
        <f t="shared" si="7"/>
        <v>0</v>
      </c>
      <c r="J764" s="1249">
        <f t="shared" si="8"/>
        <v>20873</v>
      </c>
      <c r="K764" s="1249">
        <f>UFJ!I764</f>
        <v>0</v>
      </c>
      <c r="L764" s="1249">
        <f>三井住友!I764</f>
        <v>819550</v>
      </c>
      <c r="M764" s="1249">
        <f>paypay!H764</f>
        <v>9</v>
      </c>
      <c r="N764" s="1249">
        <f>みずほ!J764</f>
        <v>581795</v>
      </c>
      <c r="O764" s="1620">
        <f t="shared" si="9"/>
        <v>1422227</v>
      </c>
      <c r="P764" s="1272"/>
    </row>
    <row r="765" spans="1:16" ht="15.5">
      <c r="A765" s="1298"/>
      <c r="B765" s="1244">
        <v>46509</v>
      </c>
      <c r="C765" s="1248"/>
      <c r="D765" s="1248"/>
      <c r="E765" s="1248"/>
      <c r="F765" s="1618"/>
      <c r="G765" s="1618"/>
      <c r="H765" s="1618"/>
      <c r="I765" s="1619">
        <f t="shared" si="7"/>
        <v>0</v>
      </c>
      <c r="J765" s="1249">
        <f t="shared" si="8"/>
        <v>20873</v>
      </c>
      <c r="K765" s="1249">
        <f>UFJ!I765</f>
        <v>0</v>
      </c>
      <c r="L765" s="1249">
        <f>三井住友!I765</f>
        <v>819550</v>
      </c>
      <c r="M765" s="1249">
        <f>paypay!H765</f>
        <v>9</v>
      </c>
      <c r="N765" s="1249">
        <f>みずほ!J765</f>
        <v>581795</v>
      </c>
      <c r="O765" s="1620">
        <f t="shared" si="9"/>
        <v>1422227</v>
      </c>
      <c r="P765" s="1272"/>
    </row>
    <row r="766" spans="1:16" ht="15.5">
      <c r="A766" s="1298"/>
      <c r="B766" s="1244">
        <v>46510</v>
      </c>
      <c r="C766" s="1248"/>
      <c r="D766" s="1248"/>
      <c r="E766" s="1248"/>
      <c r="F766" s="1618"/>
      <c r="G766" s="1618"/>
      <c r="H766" s="1618"/>
      <c r="I766" s="1619">
        <f t="shared" si="7"/>
        <v>0</v>
      </c>
      <c r="J766" s="1249">
        <f t="shared" si="8"/>
        <v>20873</v>
      </c>
      <c r="K766" s="1249">
        <f>UFJ!I766</f>
        <v>0</v>
      </c>
      <c r="L766" s="1249">
        <f>三井住友!I766</f>
        <v>819550</v>
      </c>
      <c r="M766" s="1249">
        <f>paypay!H766</f>
        <v>9</v>
      </c>
      <c r="N766" s="1249">
        <f>みずほ!J766</f>
        <v>581795</v>
      </c>
      <c r="O766" s="1620">
        <f t="shared" si="9"/>
        <v>1422227</v>
      </c>
      <c r="P766" s="1272"/>
    </row>
    <row r="767" spans="1:16" ht="15.5">
      <c r="A767" s="1298"/>
      <c r="B767" s="1244">
        <v>46511</v>
      </c>
      <c r="C767" s="1248"/>
      <c r="D767" s="1248"/>
      <c r="E767" s="1248"/>
      <c r="F767" s="1618"/>
      <c r="G767" s="1618"/>
      <c r="H767" s="1618"/>
      <c r="I767" s="1619">
        <f t="shared" si="7"/>
        <v>0</v>
      </c>
      <c r="J767" s="1249">
        <f t="shared" si="8"/>
        <v>20873</v>
      </c>
      <c r="K767" s="1249">
        <f>UFJ!I767</f>
        <v>0</v>
      </c>
      <c r="L767" s="1249">
        <f>三井住友!I767</f>
        <v>819550</v>
      </c>
      <c r="M767" s="1249">
        <f>paypay!H767</f>
        <v>9</v>
      </c>
      <c r="N767" s="1249">
        <f>みずほ!J767</f>
        <v>581795</v>
      </c>
      <c r="O767" s="1620">
        <f t="shared" si="9"/>
        <v>1422227</v>
      </c>
      <c r="P767" s="1272"/>
    </row>
    <row r="768" spans="1:16" ht="15.5">
      <c r="A768" s="1298"/>
      <c r="B768" s="1244">
        <v>46512</v>
      </c>
      <c r="C768" s="1248"/>
      <c r="D768" s="1248"/>
      <c r="E768" s="1248"/>
      <c r="F768" s="1618"/>
      <c r="G768" s="1618"/>
      <c r="H768" s="1618"/>
      <c r="I768" s="1619">
        <f t="shared" si="7"/>
        <v>0</v>
      </c>
      <c r="J768" s="1249">
        <f t="shared" si="8"/>
        <v>20873</v>
      </c>
      <c r="K768" s="1249">
        <f>UFJ!I768</f>
        <v>0</v>
      </c>
      <c r="L768" s="1249">
        <f>三井住友!I768</f>
        <v>819550</v>
      </c>
      <c r="M768" s="1249">
        <f>paypay!H768</f>
        <v>9</v>
      </c>
      <c r="N768" s="1249">
        <f>みずほ!J768</f>
        <v>581795</v>
      </c>
      <c r="O768" s="1620">
        <f t="shared" si="9"/>
        <v>1422227</v>
      </c>
      <c r="P768" s="1272"/>
    </row>
    <row r="769" spans="1:16" ht="15.5">
      <c r="A769" s="1298"/>
      <c r="B769" s="1244">
        <v>46513</v>
      </c>
      <c r="C769" s="1248"/>
      <c r="D769" s="1248"/>
      <c r="E769" s="1248"/>
      <c r="F769" s="1618"/>
      <c r="G769" s="1618"/>
      <c r="H769" s="1618"/>
      <c r="I769" s="1619">
        <f t="shared" ref="I769:I1000" si="10">SUM(C769:H769)</f>
        <v>0</v>
      </c>
      <c r="J769" s="1249">
        <f t="shared" si="8"/>
        <v>20873</v>
      </c>
      <c r="K769" s="1249">
        <f>UFJ!I769</f>
        <v>0</v>
      </c>
      <c r="L769" s="1249">
        <f>三井住友!I769</f>
        <v>819550</v>
      </c>
      <c r="M769" s="1249">
        <f>paypay!H769</f>
        <v>9</v>
      </c>
      <c r="N769" s="1249">
        <f>みずほ!J769</f>
        <v>581795</v>
      </c>
      <c r="O769" s="1620">
        <f t="shared" si="9"/>
        <v>1422227</v>
      </c>
      <c r="P769" s="1272"/>
    </row>
    <row r="770" spans="1:16" ht="15.5">
      <c r="A770" s="1298"/>
      <c r="B770" s="1244">
        <v>46514</v>
      </c>
      <c r="C770" s="1248"/>
      <c r="D770" s="1248"/>
      <c r="E770" s="1248"/>
      <c r="F770" s="1618"/>
      <c r="G770" s="1618"/>
      <c r="H770" s="1618"/>
      <c r="I770" s="1619">
        <f t="shared" si="10"/>
        <v>0</v>
      </c>
      <c r="J770" s="1249">
        <f t="shared" si="8"/>
        <v>20873</v>
      </c>
      <c r="K770" s="1249">
        <f>UFJ!I770</f>
        <v>0</v>
      </c>
      <c r="L770" s="1249">
        <f>三井住友!I770</f>
        <v>819550</v>
      </c>
      <c r="M770" s="1249">
        <f>paypay!H770</f>
        <v>9</v>
      </c>
      <c r="N770" s="1249">
        <f>みずほ!J770</f>
        <v>581795</v>
      </c>
      <c r="O770" s="1620">
        <f t="shared" si="9"/>
        <v>1422227</v>
      </c>
      <c r="P770" s="1272"/>
    </row>
    <row r="771" spans="1:16" ht="15.5">
      <c r="A771" s="1298"/>
      <c r="B771" s="1244">
        <v>46515</v>
      </c>
      <c r="C771" s="1248"/>
      <c r="D771" s="1248"/>
      <c r="E771" s="1248"/>
      <c r="F771" s="1618"/>
      <c r="G771" s="1618"/>
      <c r="H771" s="1618"/>
      <c r="I771" s="1619">
        <f t="shared" si="10"/>
        <v>0</v>
      </c>
      <c r="J771" s="1249">
        <f t="shared" si="8"/>
        <v>20873</v>
      </c>
      <c r="K771" s="1249">
        <f>UFJ!I771</f>
        <v>0</v>
      </c>
      <c r="L771" s="1249">
        <f>三井住友!I771</f>
        <v>819550</v>
      </c>
      <c r="M771" s="1249">
        <f>paypay!H771</f>
        <v>9</v>
      </c>
      <c r="N771" s="1249">
        <f>みずほ!J771</f>
        <v>581795</v>
      </c>
      <c r="O771" s="1620">
        <f t="shared" si="9"/>
        <v>1422227</v>
      </c>
      <c r="P771" s="1272"/>
    </row>
    <row r="772" spans="1:16" ht="15.5">
      <c r="A772" s="1298"/>
      <c r="B772" s="1244">
        <v>46516</v>
      </c>
      <c r="C772" s="1248"/>
      <c r="D772" s="1248"/>
      <c r="E772" s="1248"/>
      <c r="F772" s="1618"/>
      <c r="G772" s="1618"/>
      <c r="H772" s="1618"/>
      <c r="I772" s="1619">
        <f t="shared" si="10"/>
        <v>0</v>
      </c>
      <c r="J772" s="1249">
        <f t="shared" si="8"/>
        <v>20873</v>
      </c>
      <c r="K772" s="1249">
        <f>UFJ!I772</f>
        <v>0</v>
      </c>
      <c r="L772" s="1249">
        <f>三井住友!I772</f>
        <v>819550</v>
      </c>
      <c r="M772" s="1249">
        <f>paypay!H772</f>
        <v>9</v>
      </c>
      <c r="N772" s="1249">
        <f>みずほ!J772</f>
        <v>581795</v>
      </c>
      <c r="O772" s="1620">
        <f t="shared" si="9"/>
        <v>1422227</v>
      </c>
      <c r="P772" s="1272"/>
    </row>
    <row r="773" spans="1:16" ht="15.5">
      <c r="A773" s="1298"/>
      <c r="B773" s="1244">
        <v>46517</v>
      </c>
      <c r="C773" s="1248"/>
      <c r="D773" s="1248"/>
      <c r="E773" s="1248"/>
      <c r="F773" s="1618"/>
      <c r="G773" s="1618"/>
      <c r="H773" s="1618"/>
      <c r="I773" s="1619">
        <f t="shared" si="10"/>
        <v>0</v>
      </c>
      <c r="J773" s="1249">
        <f t="shared" si="8"/>
        <v>20873</v>
      </c>
      <c r="K773" s="1249">
        <f>UFJ!I773</f>
        <v>0</v>
      </c>
      <c r="L773" s="1249">
        <f>三井住友!I773</f>
        <v>819550</v>
      </c>
      <c r="M773" s="1249">
        <f>paypay!H773</f>
        <v>9</v>
      </c>
      <c r="N773" s="1249">
        <f>みずほ!J773</f>
        <v>581795</v>
      </c>
      <c r="O773" s="1620">
        <f t="shared" si="9"/>
        <v>1422227</v>
      </c>
      <c r="P773" s="1272"/>
    </row>
    <row r="774" spans="1:16" ht="15.5">
      <c r="A774" s="1298"/>
      <c r="B774" s="1244">
        <v>46518</v>
      </c>
      <c r="C774" s="1248"/>
      <c r="D774" s="1248"/>
      <c r="E774" s="1248"/>
      <c r="F774" s="1618"/>
      <c r="G774" s="1618"/>
      <c r="H774" s="1618"/>
      <c r="I774" s="1619">
        <f t="shared" si="10"/>
        <v>0</v>
      </c>
      <c r="J774" s="1249">
        <f t="shared" si="8"/>
        <v>20873</v>
      </c>
      <c r="K774" s="1249">
        <f>UFJ!I774</f>
        <v>0</v>
      </c>
      <c r="L774" s="1249">
        <f>三井住友!I774</f>
        <v>819550</v>
      </c>
      <c r="M774" s="1249">
        <f>paypay!H774</f>
        <v>9</v>
      </c>
      <c r="N774" s="1249">
        <f>みずほ!J774</f>
        <v>581795</v>
      </c>
      <c r="O774" s="1620">
        <f t="shared" si="9"/>
        <v>1422227</v>
      </c>
      <c r="P774" s="1272"/>
    </row>
    <row r="775" spans="1:16" ht="15.5">
      <c r="A775" s="1298"/>
      <c r="B775" s="1244">
        <v>46519</v>
      </c>
      <c r="C775" s="1248"/>
      <c r="D775" s="1248"/>
      <c r="E775" s="1248"/>
      <c r="F775" s="1618"/>
      <c r="G775" s="1618"/>
      <c r="H775" s="1618"/>
      <c r="I775" s="1619">
        <f t="shared" si="10"/>
        <v>0</v>
      </c>
      <c r="J775" s="1249">
        <f t="shared" si="8"/>
        <v>20873</v>
      </c>
      <c r="K775" s="1249">
        <f>UFJ!I775</f>
        <v>0</v>
      </c>
      <c r="L775" s="1249">
        <f>三井住友!I775</f>
        <v>819550</v>
      </c>
      <c r="M775" s="1249">
        <f>paypay!H775</f>
        <v>9</v>
      </c>
      <c r="N775" s="1249">
        <f>みずほ!J775</f>
        <v>581795</v>
      </c>
      <c r="O775" s="1620">
        <f t="shared" si="9"/>
        <v>1422227</v>
      </c>
      <c r="P775" s="1272"/>
    </row>
    <row r="776" spans="1:16" ht="15.5">
      <c r="A776" s="1298"/>
      <c r="B776" s="1244">
        <v>46520</v>
      </c>
      <c r="C776" s="1248"/>
      <c r="D776" s="1248"/>
      <c r="E776" s="1248"/>
      <c r="F776" s="1618"/>
      <c r="G776" s="1618"/>
      <c r="H776" s="1618"/>
      <c r="I776" s="1619">
        <f t="shared" si="10"/>
        <v>0</v>
      </c>
      <c r="J776" s="1249">
        <f t="shared" si="8"/>
        <v>20873</v>
      </c>
      <c r="K776" s="1249">
        <f>UFJ!I776</f>
        <v>0</v>
      </c>
      <c r="L776" s="1249">
        <f>三井住友!I776</f>
        <v>819550</v>
      </c>
      <c r="M776" s="1249">
        <f>paypay!H776</f>
        <v>9</v>
      </c>
      <c r="N776" s="1249">
        <f>みずほ!J776</f>
        <v>581795</v>
      </c>
      <c r="O776" s="1620">
        <f t="shared" si="9"/>
        <v>1422227</v>
      </c>
      <c r="P776" s="1272"/>
    </row>
    <row r="777" spans="1:16" ht="15.5">
      <c r="A777" s="1298"/>
      <c r="B777" s="1244">
        <v>46521</v>
      </c>
      <c r="C777" s="1248"/>
      <c r="D777" s="1248"/>
      <c r="E777" s="1248"/>
      <c r="F777" s="1618"/>
      <c r="G777" s="1618"/>
      <c r="H777" s="1618"/>
      <c r="I777" s="1619">
        <f t="shared" si="10"/>
        <v>0</v>
      </c>
      <c r="J777" s="1249">
        <f t="shared" si="8"/>
        <v>20873</v>
      </c>
      <c r="K777" s="1249">
        <f>UFJ!I777</f>
        <v>0</v>
      </c>
      <c r="L777" s="1249">
        <f>三井住友!I777</f>
        <v>819550</v>
      </c>
      <c r="M777" s="1249">
        <f>paypay!H777</f>
        <v>9</v>
      </c>
      <c r="N777" s="1249">
        <f>みずほ!J777</f>
        <v>581795</v>
      </c>
      <c r="O777" s="1620">
        <f t="shared" si="9"/>
        <v>1422227</v>
      </c>
      <c r="P777" s="1272"/>
    </row>
    <row r="778" spans="1:16" ht="15.5">
      <c r="A778" s="1298"/>
      <c r="B778" s="1244">
        <v>46522</v>
      </c>
      <c r="C778" s="1248"/>
      <c r="D778" s="1248"/>
      <c r="E778" s="1248"/>
      <c r="F778" s="1618"/>
      <c r="G778" s="1618"/>
      <c r="H778" s="1618"/>
      <c r="I778" s="1619">
        <f t="shared" si="10"/>
        <v>0</v>
      </c>
      <c r="J778" s="1249">
        <f t="shared" si="8"/>
        <v>20873</v>
      </c>
      <c r="K778" s="1249">
        <f>UFJ!I778</f>
        <v>0</v>
      </c>
      <c r="L778" s="1249">
        <f>三井住友!I778</f>
        <v>1119550</v>
      </c>
      <c r="M778" s="1249">
        <f>paypay!H778</f>
        <v>9</v>
      </c>
      <c r="N778" s="1249">
        <f>みずほ!J778</f>
        <v>741685</v>
      </c>
      <c r="O778" s="1620">
        <f t="shared" si="9"/>
        <v>1882117</v>
      </c>
      <c r="P778" s="1272"/>
    </row>
    <row r="779" spans="1:16" ht="15.5">
      <c r="A779" s="1298"/>
      <c r="B779" s="1244">
        <v>46523</v>
      </c>
      <c r="C779" s="1248"/>
      <c r="D779" s="1248"/>
      <c r="E779" s="1248"/>
      <c r="F779" s="1618"/>
      <c r="G779" s="1618"/>
      <c r="H779" s="1618"/>
      <c r="I779" s="1619">
        <f t="shared" si="10"/>
        <v>0</v>
      </c>
      <c r="J779" s="1249">
        <f t="shared" si="8"/>
        <v>20873</v>
      </c>
      <c r="K779" s="1249">
        <f>UFJ!I779</f>
        <v>0</v>
      </c>
      <c r="L779" s="1249">
        <f>三井住友!I779</f>
        <v>1119550</v>
      </c>
      <c r="M779" s="1249">
        <f>paypay!H779</f>
        <v>9</v>
      </c>
      <c r="N779" s="1249">
        <f>みずほ!J779</f>
        <v>741685</v>
      </c>
      <c r="O779" s="1620">
        <f t="shared" si="9"/>
        <v>1882117</v>
      </c>
      <c r="P779" s="1272"/>
    </row>
    <row r="780" spans="1:16" ht="15.5">
      <c r="A780" s="1298"/>
      <c r="B780" s="1244">
        <v>46524</v>
      </c>
      <c r="C780" s="1248"/>
      <c r="D780" s="1248"/>
      <c r="E780" s="1248"/>
      <c r="F780" s="1618"/>
      <c r="G780" s="1618"/>
      <c r="H780" s="1618"/>
      <c r="I780" s="1619">
        <f t="shared" si="10"/>
        <v>0</v>
      </c>
      <c r="J780" s="1249">
        <f t="shared" si="8"/>
        <v>20873</v>
      </c>
      <c r="K780" s="1249">
        <f>UFJ!I780</f>
        <v>0</v>
      </c>
      <c r="L780" s="1249">
        <f>三井住友!I780</f>
        <v>1119550</v>
      </c>
      <c r="M780" s="1249">
        <f>paypay!H780</f>
        <v>9</v>
      </c>
      <c r="N780" s="1249">
        <f>みずほ!J780</f>
        <v>741685</v>
      </c>
      <c r="O780" s="1620">
        <f t="shared" si="9"/>
        <v>1882117</v>
      </c>
      <c r="P780" s="1272"/>
    </row>
    <row r="781" spans="1:16" ht="15.5">
      <c r="A781" s="1298"/>
      <c r="B781" s="1244">
        <v>46525</v>
      </c>
      <c r="C781" s="1248"/>
      <c r="D781" s="1248"/>
      <c r="E781" s="1248"/>
      <c r="F781" s="1618"/>
      <c r="G781" s="1618"/>
      <c r="H781" s="1618"/>
      <c r="I781" s="1619">
        <f t="shared" si="10"/>
        <v>0</v>
      </c>
      <c r="J781" s="1249">
        <f t="shared" si="8"/>
        <v>20873</v>
      </c>
      <c r="K781" s="1249">
        <f>UFJ!I781</f>
        <v>0</v>
      </c>
      <c r="L781" s="1249">
        <f>三井住友!I781</f>
        <v>1119550</v>
      </c>
      <c r="M781" s="1249">
        <f>paypay!H781</f>
        <v>9</v>
      </c>
      <c r="N781" s="1249">
        <f>みずほ!J781</f>
        <v>741685</v>
      </c>
      <c r="O781" s="1620">
        <f t="shared" si="9"/>
        <v>1882117</v>
      </c>
      <c r="P781" s="1272"/>
    </row>
    <row r="782" spans="1:16" ht="15.5">
      <c r="A782" s="1298"/>
      <c r="B782" s="1244">
        <v>46526</v>
      </c>
      <c r="C782" s="1248"/>
      <c r="D782" s="1248"/>
      <c r="E782" s="1248"/>
      <c r="F782" s="1618"/>
      <c r="G782" s="1618"/>
      <c r="H782" s="1618"/>
      <c r="I782" s="1619">
        <f t="shared" si="10"/>
        <v>0</v>
      </c>
      <c r="J782" s="1249">
        <f t="shared" si="8"/>
        <v>20873</v>
      </c>
      <c r="K782" s="1249">
        <f>UFJ!I782</f>
        <v>0</v>
      </c>
      <c r="L782" s="1249">
        <f>三井住友!I782</f>
        <v>1119550</v>
      </c>
      <c r="M782" s="1249">
        <f>paypay!H782</f>
        <v>9</v>
      </c>
      <c r="N782" s="1249">
        <f>みずほ!J782</f>
        <v>741685</v>
      </c>
      <c r="O782" s="1620">
        <f t="shared" si="9"/>
        <v>1882117</v>
      </c>
      <c r="P782" s="1272"/>
    </row>
    <row r="783" spans="1:16" ht="15.5">
      <c r="A783" s="1298"/>
      <c r="B783" s="1244">
        <v>46527</v>
      </c>
      <c r="C783" s="1248"/>
      <c r="D783" s="1248"/>
      <c r="E783" s="1248"/>
      <c r="F783" s="1618"/>
      <c r="G783" s="1618"/>
      <c r="H783" s="1618"/>
      <c r="I783" s="1619">
        <f t="shared" si="10"/>
        <v>0</v>
      </c>
      <c r="J783" s="1249">
        <f t="shared" si="8"/>
        <v>20873</v>
      </c>
      <c r="K783" s="1249">
        <f>UFJ!I783</f>
        <v>0</v>
      </c>
      <c r="L783" s="1249">
        <f>三井住友!I783</f>
        <v>1119550</v>
      </c>
      <c r="M783" s="1249">
        <f>paypay!H783</f>
        <v>9</v>
      </c>
      <c r="N783" s="1249">
        <f>みずほ!J783</f>
        <v>741685</v>
      </c>
      <c r="O783" s="1620">
        <f t="shared" si="9"/>
        <v>1882117</v>
      </c>
      <c r="P783" s="1272"/>
    </row>
    <row r="784" spans="1:16" ht="15.5">
      <c r="A784" s="1298"/>
      <c r="B784" s="1244">
        <v>46528</v>
      </c>
      <c r="C784" s="1248"/>
      <c r="D784" s="1248"/>
      <c r="E784" s="1248"/>
      <c r="F784" s="1618"/>
      <c r="G784" s="1618"/>
      <c r="H784" s="1618"/>
      <c r="I784" s="1619">
        <f t="shared" si="10"/>
        <v>0</v>
      </c>
      <c r="J784" s="1249">
        <f t="shared" si="8"/>
        <v>20873</v>
      </c>
      <c r="K784" s="1249">
        <f>UFJ!I784</f>
        <v>0</v>
      </c>
      <c r="L784" s="1249">
        <f>三井住友!I784</f>
        <v>1119550</v>
      </c>
      <c r="M784" s="1249">
        <f>paypay!H784</f>
        <v>9</v>
      </c>
      <c r="N784" s="1249">
        <f>みずほ!J784</f>
        <v>741685</v>
      </c>
      <c r="O784" s="1620">
        <f t="shared" si="9"/>
        <v>1882117</v>
      </c>
      <c r="P784" s="1272"/>
    </row>
    <row r="785" spans="1:16" ht="15.5">
      <c r="A785" s="1298"/>
      <c r="B785" s="1244">
        <v>46529</v>
      </c>
      <c r="C785" s="1248"/>
      <c r="D785" s="1248"/>
      <c r="E785" s="1248"/>
      <c r="F785" s="1618"/>
      <c r="G785" s="1618"/>
      <c r="H785" s="1618"/>
      <c r="I785" s="1619">
        <f t="shared" si="10"/>
        <v>0</v>
      </c>
      <c r="J785" s="1249">
        <f t="shared" si="8"/>
        <v>20873</v>
      </c>
      <c r="K785" s="1249">
        <f>UFJ!I785</f>
        <v>0</v>
      </c>
      <c r="L785" s="1249">
        <f>三井住友!I785</f>
        <v>1119550</v>
      </c>
      <c r="M785" s="1249">
        <f>paypay!H785</f>
        <v>9</v>
      </c>
      <c r="N785" s="1249">
        <f>みずほ!J785</f>
        <v>741685</v>
      </c>
      <c r="O785" s="1620">
        <f t="shared" si="9"/>
        <v>1882117</v>
      </c>
      <c r="P785" s="1272"/>
    </row>
    <row r="786" spans="1:16" ht="15.5">
      <c r="A786" s="1298"/>
      <c r="B786" s="1244">
        <v>46530</v>
      </c>
      <c r="C786" s="1248"/>
      <c r="D786" s="1248"/>
      <c r="E786" s="1248"/>
      <c r="F786" s="1618"/>
      <c r="G786" s="1618"/>
      <c r="H786" s="1618"/>
      <c r="I786" s="1619">
        <f t="shared" si="10"/>
        <v>0</v>
      </c>
      <c r="J786" s="1249">
        <f t="shared" si="8"/>
        <v>20873</v>
      </c>
      <c r="K786" s="1249">
        <f>UFJ!I786</f>
        <v>0</v>
      </c>
      <c r="L786" s="1249">
        <f>三井住友!I786</f>
        <v>1119550</v>
      </c>
      <c r="M786" s="1249">
        <f>paypay!H786</f>
        <v>9</v>
      </c>
      <c r="N786" s="1249">
        <f>みずほ!J786</f>
        <v>741685</v>
      </c>
      <c r="O786" s="1620">
        <f t="shared" si="9"/>
        <v>1882117</v>
      </c>
      <c r="P786" s="1272"/>
    </row>
    <row r="787" spans="1:16" ht="15.5">
      <c r="A787" s="1298"/>
      <c r="B787" s="1244">
        <v>46531</v>
      </c>
      <c r="C787" s="1248"/>
      <c r="D787" s="1248"/>
      <c r="E787" s="1248"/>
      <c r="F787" s="1618"/>
      <c r="G787" s="1618"/>
      <c r="H787" s="1618"/>
      <c r="I787" s="1619">
        <f t="shared" si="10"/>
        <v>0</v>
      </c>
      <c r="J787" s="1249">
        <f t="shared" si="8"/>
        <v>20873</v>
      </c>
      <c r="K787" s="1249">
        <f>UFJ!I787</f>
        <v>0</v>
      </c>
      <c r="L787" s="1249">
        <f>三井住友!I787</f>
        <v>1119550</v>
      </c>
      <c r="M787" s="1249">
        <f>paypay!H787</f>
        <v>9</v>
      </c>
      <c r="N787" s="1249">
        <f>みずほ!J787</f>
        <v>741685</v>
      </c>
      <c r="O787" s="1620">
        <f t="shared" si="9"/>
        <v>1882117</v>
      </c>
      <c r="P787" s="1272"/>
    </row>
    <row r="788" spans="1:16" ht="15.5">
      <c r="A788" s="1298"/>
      <c r="B788" s="1244">
        <v>46532</v>
      </c>
      <c r="C788" s="1248"/>
      <c r="D788" s="1248"/>
      <c r="E788" s="1248"/>
      <c r="F788" s="1618"/>
      <c r="G788" s="1618"/>
      <c r="H788" s="1618"/>
      <c r="I788" s="1619">
        <f t="shared" si="10"/>
        <v>0</v>
      </c>
      <c r="J788" s="1249">
        <f t="shared" si="8"/>
        <v>20873</v>
      </c>
      <c r="K788" s="1249">
        <f>UFJ!I788</f>
        <v>0</v>
      </c>
      <c r="L788" s="1249">
        <f>三井住友!I788</f>
        <v>1119550</v>
      </c>
      <c r="M788" s="1249">
        <f>paypay!H788</f>
        <v>9</v>
      </c>
      <c r="N788" s="1249">
        <f>みずほ!J788</f>
        <v>741685</v>
      </c>
      <c r="O788" s="1620">
        <f t="shared" si="9"/>
        <v>1882117</v>
      </c>
      <c r="P788" s="1272"/>
    </row>
    <row r="789" spans="1:16" ht="15.5">
      <c r="A789" s="1298"/>
      <c r="B789" s="1244">
        <v>46533</v>
      </c>
      <c r="C789" s="1248"/>
      <c r="D789" s="1248"/>
      <c r="E789" s="1248"/>
      <c r="F789" s="1618"/>
      <c r="G789" s="1618"/>
      <c r="H789" s="1618"/>
      <c r="I789" s="1619">
        <f t="shared" si="10"/>
        <v>0</v>
      </c>
      <c r="J789" s="1249">
        <f t="shared" si="8"/>
        <v>20873</v>
      </c>
      <c r="K789" s="1249">
        <f>UFJ!I789</f>
        <v>0</v>
      </c>
      <c r="L789" s="1249">
        <f>三井住友!I789</f>
        <v>1119550</v>
      </c>
      <c r="M789" s="1249">
        <f>paypay!H789</f>
        <v>9</v>
      </c>
      <c r="N789" s="1249">
        <f>みずほ!J789</f>
        <v>731685</v>
      </c>
      <c r="O789" s="1620">
        <f t="shared" si="9"/>
        <v>1872117</v>
      </c>
      <c r="P789" s="1272"/>
    </row>
    <row r="790" spans="1:16" ht="15.5">
      <c r="A790" s="1298"/>
      <c r="B790" s="1244">
        <v>46534</v>
      </c>
      <c r="C790" s="1248"/>
      <c r="D790" s="1248"/>
      <c r="E790" s="1248"/>
      <c r="F790" s="1618"/>
      <c r="G790" s="1618"/>
      <c r="H790" s="1618"/>
      <c r="I790" s="1619">
        <f t="shared" si="10"/>
        <v>0</v>
      </c>
      <c r="J790" s="1249">
        <f t="shared" si="8"/>
        <v>20873</v>
      </c>
      <c r="K790" s="1249">
        <f>UFJ!I790</f>
        <v>0</v>
      </c>
      <c r="L790" s="1249">
        <f>三井住友!I790</f>
        <v>919550</v>
      </c>
      <c r="M790" s="1249">
        <f>paypay!H790</f>
        <v>9</v>
      </c>
      <c r="N790" s="1249">
        <f>みずほ!J790</f>
        <v>601698</v>
      </c>
      <c r="O790" s="1620">
        <f t="shared" si="9"/>
        <v>1542130</v>
      </c>
      <c r="P790" s="1272"/>
    </row>
    <row r="791" spans="1:16" ht="15.5">
      <c r="A791" s="1298"/>
      <c r="B791" s="1244">
        <v>46535</v>
      </c>
      <c r="C791" s="1248"/>
      <c r="D791" s="1248"/>
      <c r="E791" s="1248"/>
      <c r="F791" s="1618"/>
      <c r="G791" s="1618"/>
      <c r="H791" s="1618"/>
      <c r="I791" s="1619">
        <f t="shared" si="10"/>
        <v>0</v>
      </c>
      <c r="J791" s="1249">
        <f t="shared" si="8"/>
        <v>20873</v>
      </c>
      <c r="K791" s="1249">
        <f>UFJ!I791</f>
        <v>0</v>
      </c>
      <c r="L791" s="1249">
        <f>三井住友!I791</f>
        <v>919550</v>
      </c>
      <c r="M791" s="1249">
        <f>paypay!H791</f>
        <v>9</v>
      </c>
      <c r="N791" s="1249">
        <f>みずほ!J791</f>
        <v>601698</v>
      </c>
      <c r="O791" s="1620">
        <f t="shared" si="9"/>
        <v>1542130</v>
      </c>
      <c r="P791" s="1272"/>
    </row>
    <row r="792" spans="1:16" ht="15.5">
      <c r="A792" s="1298"/>
      <c r="B792" s="1244">
        <v>46536</v>
      </c>
      <c r="C792" s="1248"/>
      <c r="D792" s="1248"/>
      <c r="E792" s="1248"/>
      <c r="F792" s="1618"/>
      <c r="G792" s="1618"/>
      <c r="H792" s="1618"/>
      <c r="I792" s="1619">
        <f t="shared" si="10"/>
        <v>0</v>
      </c>
      <c r="J792" s="1249">
        <f t="shared" si="8"/>
        <v>20873</v>
      </c>
      <c r="K792" s="1249">
        <f>UFJ!I792</f>
        <v>0</v>
      </c>
      <c r="L792" s="1249">
        <f>三井住友!I792</f>
        <v>919550</v>
      </c>
      <c r="M792" s="1249">
        <f>paypay!H792</f>
        <v>9</v>
      </c>
      <c r="N792" s="1249">
        <f>みずほ!J792</f>
        <v>601698</v>
      </c>
      <c r="O792" s="1620">
        <f t="shared" si="9"/>
        <v>1542130</v>
      </c>
      <c r="P792" s="1272"/>
    </row>
    <row r="793" spans="1:16" ht="15.5">
      <c r="A793" s="1298"/>
      <c r="B793" s="1244">
        <v>46537</v>
      </c>
      <c r="C793" s="1248"/>
      <c r="D793" s="1248"/>
      <c r="E793" s="1248"/>
      <c r="F793" s="1618"/>
      <c r="G793" s="1618"/>
      <c r="H793" s="1618"/>
      <c r="I793" s="1619">
        <f t="shared" si="10"/>
        <v>0</v>
      </c>
      <c r="J793" s="1249">
        <f t="shared" si="8"/>
        <v>20873</v>
      </c>
      <c r="K793" s="1249">
        <f>UFJ!I793</f>
        <v>0</v>
      </c>
      <c r="L793" s="1249">
        <f>三井住友!I793</f>
        <v>919550</v>
      </c>
      <c r="M793" s="1249">
        <f>paypay!H793</f>
        <v>9</v>
      </c>
      <c r="N793" s="1249">
        <f>みずほ!J793</f>
        <v>601698</v>
      </c>
      <c r="O793" s="1620">
        <f t="shared" si="9"/>
        <v>1542130</v>
      </c>
      <c r="P793" s="1272"/>
    </row>
    <row r="794" spans="1:16" ht="15.5">
      <c r="A794" s="1298"/>
      <c r="B794" s="1244">
        <v>46538</v>
      </c>
      <c r="C794" s="1248"/>
      <c r="D794" s="1248"/>
      <c r="E794" s="1248"/>
      <c r="F794" s="1618"/>
      <c r="G794" s="1618"/>
      <c r="H794" s="1618"/>
      <c r="I794" s="1619">
        <f t="shared" si="10"/>
        <v>0</v>
      </c>
      <c r="J794" s="1249">
        <f t="shared" si="8"/>
        <v>20873</v>
      </c>
      <c r="K794" s="1249">
        <f>UFJ!I794</f>
        <v>0</v>
      </c>
      <c r="L794" s="1249">
        <f>三井住友!I794</f>
        <v>919550</v>
      </c>
      <c r="M794" s="1249">
        <f>paypay!H794</f>
        <v>9</v>
      </c>
      <c r="N794" s="1249">
        <f>みずほ!J794</f>
        <v>601698</v>
      </c>
      <c r="O794" s="1620">
        <f t="shared" si="9"/>
        <v>1542130</v>
      </c>
      <c r="P794" s="1272"/>
    </row>
    <row r="795" spans="1:16" ht="15.5">
      <c r="A795" s="1298"/>
      <c r="B795" s="1630">
        <v>46539</v>
      </c>
      <c r="C795" s="1631"/>
      <c r="D795" s="1631"/>
      <c r="E795" s="1631"/>
      <c r="F795" s="1632"/>
      <c r="G795" s="1632"/>
      <c r="H795" s="1632"/>
      <c r="I795" s="1633">
        <f t="shared" si="10"/>
        <v>0</v>
      </c>
      <c r="J795" s="1625">
        <f t="shared" si="8"/>
        <v>20873</v>
      </c>
      <c r="K795" s="1625">
        <f>UFJ!I795</f>
        <v>0</v>
      </c>
      <c r="L795" s="1625">
        <f>三井住友!I795</f>
        <v>919550</v>
      </c>
      <c r="M795" s="1625">
        <f>paypay!H795</f>
        <v>9</v>
      </c>
      <c r="N795" s="1625">
        <f>みずほ!J795</f>
        <v>601698</v>
      </c>
      <c r="O795" s="1627">
        <f t="shared" si="9"/>
        <v>1542130</v>
      </c>
      <c r="P795" s="1272"/>
    </row>
    <row r="796" spans="1:16" ht="15.5">
      <c r="A796" s="1298"/>
      <c r="B796" s="1244">
        <v>46540</v>
      </c>
      <c r="C796" s="1248"/>
      <c r="D796" s="1248"/>
      <c r="E796" s="1248"/>
      <c r="F796" s="1618"/>
      <c r="G796" s="1618"/>
      <c r="H796" s="1618"/>
      <c r="I796" s="1619">
        <f t="shared" si="10"/>
        <v>0</v>
      </c>
      <c r="J796" s="1249">
        <f t="shared" si="8"/>
        <v>20873</v>
      </c>
      <c r="K796" s="1249">
        <f>UFJ!I796</f>
        <v>0</v>
      </c>
      <c r="L796" s="1249">
        <f>三井住友!I796</f>
        <v>919550</v>
      </c>
      <c r="M796" s="1249">
        <f>paypay!H796</f>
        <v>9</v>
      </c>
      <c r="N796" s="1249">
        <f>みずほ!J796</f>
        <v>601698</v>
      </c>
      <c r="O796" s="1620">
        <f t="shared" si="9"/>
        <v>1542130</v>
      </c>
      <c r="P796" s="1272"/>
    </row>
    <row r="797" spans="1:16" ht="15.5">
      <c r="A797" s="1298"/>
      <c r="B797" s="1244">
        <v>46541</v>
      </c>
      <c r="C797" s="1248"/>
      <c r="D797" s="1248"/>
      <c r="E797" s="1248"/>
      <c r="F797" s="1618"/>
      <c r="G797" s="1618"/>
      <c r="H797" s="1618"/>
      <c r="I797" s="1619">
        <f t="shared" si="10"/>
        <v>0</v>
      </c>
      <c r="J797" s="1249">
        <f t="shared" si="8"/>
        <v>20873</v>
      </c>
      <c r="K797" s="1249">
        <f>UFJ!I797</f>
        <v>0</v>
      </c>
      <c r="L797" s="1249">
        <f>三井住友!I797</f>
        <v>919550</v>
      </c>
      <c r="M797" s="1249">
        <f>paypay!H797</f>
        <v>9</v>
      </c>
      <c r="N797" s="1249">
        <f>みずほ!J797</f>
        <v>601698</v>
      </c>
      <c r="O797" s="1620">
        <f t="shared" si="9"/>
        <v>1542130</v>
      </c>
      <c r="P797" s="1272"/>
    </row>
    <row r="798" spans="1:16" ht="15.5">
      <c r="A798" s="1298"/>
      <c r="B798" s="1244">
        <v>46542</v>
      </c>
      <c r="C798" s="1248"/>
      <c r="D798" s="1248"/>
      <c r="E798" s="1248"/>
      <c r="F798" s="1618"/>
      <c r="G798" s="1618"/>
      <c r="H798" s="1618"/>
      <c r="I798" s="1619">
        <f t="shared" si="10"/>
        <v>0</v>
      </c>
      <c r="J798" s="1249">
        <f t="shared" si="8"/>
        <v>20873</v>
      </c>
      <c r="K798" s="1249">
        <f>UFJ!I798</f>
        <v>0</v>
      </c>
      <c r="L798" s="1249">
        <f>三井住友!I798</f>
        <v>919550</v>
      </c>
      <c r="M798" s="1249">
        <f>paypay!H798</f>
        <v>9</v>
      </c>
      <c r="N798" s="1249">
        <f>みずほ!J798</f>
        <v>601698</v>
      </c>
      <c r="O798" s="1620">
        <f t="shared" si="9"/>
        <v>1542130</v>
      </c>
      <c r="P798" s="1272"/>
    </row>
    <row r="799" spans="1:16" ht="15.5">
      <c r="A799" s="1298"/>
      <c r="B799" s="1244">
        <v>46543</v>
      </c>
      <c r="C799" s="1248"/>
      <c r="D799" s="1248"/>
      <c r="E799" s="1248"/>
      <c r="F799" s="1618"/>
      <c r="G799" s="1618"/>
      <c r="H799" s="1618"/>
      <c r="I799" s="1619">
        <f t="shared" si="10"/>
        <v>0</v>
      </c>
      <c r="J799" s="1249">
        <f t="shared" si="8"/>
        <v>20873</v>
      </c>
      <c r="K799" s="1249">
        <f>UFJ!I799</f>
        <v>0</v>
      </c>
      <c r="L799" s="1249">
        <f>三井住友!I799</f>
        <v>919550</v>
      </c>
      <c r="M799" s="1249">
        <f>paypay!H799</f>
        <v>9</v>
      </c>
      <c r="N799" s="1249">
        <f>みずほ!J799</f>
        <v>601698</v>
      </c>
      <c r="O799" s="1620">
        <f t="shared" si="9"/>
        <v>1542130</v>
      </c>
      <c r="P799" s="1272"/>
    </row>
    <row r="800" spans="1:16" ht="15.5">
      <c r="A800" s="1298"/>
      <c r="B800" s="1244">
        <v>46544</v>
      </c>
      <c r="C800" s="1248"/>
      <c r="D800" s="1248"/>
      <c r="E800" s="1248"/>
      <c r="F800" s="1618"/>
      <c r="G800" s="1618"/>
      <c r="H800" s="1618"/>
      <c r="I800" s="1619">
        <f t="shared" si="10"/>
        <v>0</v>
      </c>
      <c r="J800" s="1249">
        <f t="shared" si="8"/>
        <v>20873</v>
      </c>
      <c r="K800" s="1249">
        <f>UFJ!I800</f>
        <v>0</v>
      </c>
      <c r="L800" s="1249">
        <f>三井住友!I800</f>
        <v>919550</v>
      </c>
      <c r="M800" s="1249">
        <f>paypay!H800</f>
        <v>9</v>
      </c>
      <c r="N800" s="1249">
        <f>みずほ!J800</f>
        <v>601698</v>
      </c>
      <c r="O800" s="1620">
        <f t="shared" si="9"/>
        <v>1542130</v>
      </c>
      <c r="P800" s="1272"/>
    </row>
    <row r="801" spans="1:16" ht="15.5">
      <c r="A801" s="1298"/>
      <c r="B801" s="1244">
        <v>46545</v>
      </c>
      <c r="C801" s="1248"/>
      <c r="D801" s="1248"/>
      <c r="E801" s="1248"/>
      <c r="F801" s="1618"/>
      <c r="G801" s="1618"/>
      <c r="H801" s="1618"/>
      <c r="I801" s="1619">
        <f t="shared" si="10"/>
        <v>0</v>
      </c>
      <c r="J801" s="1249">
        <f t="shared" si="8"/>
        <v>20873</v>
      </c>
      <c r="K801" s="1249">
        <f>UFJ!I801</f>
        <v>0</v>
      </c>
      <c r="L801" s="1249">
        <f>三井住友!I801</f>
        <v>919550</v>
      </c>
      <c r="M801" s="1249">
        <f>paypay!H801</f>
        <v>9</v>
      </c>
      <c r="N801" s="1249">
        <f>みずほ!J801</f>
        <v>601698</v>
      </c>
      <c r="O801" s="1620">
        <f t="shared" si="9"/>
        <v>1542130</v>
      </c>
      <c r="P801" s="1272"/>
    </row>
    <row r="802" spans="1:16" ht="15.5">
      <c r="A802" s="1298"/>
      <c r="B802" s="1244">
        <v>46546</v>
      </c>
      <c r="C802" s="1248"/>
      <c r="D802" s="1248"/>
      <c r="E802" s="1248"/>
      <c r="F802" s="1618"/>
      <c r="G802" s="1618"/>
      <c r="H802" s="1618"/>
      <c r="I802" s="1619">
        <f t="shared" si="10"/>
        <v>0</v>
      </c>
      <c r="J802" s="1249">
        <f t="shared" si="8"/>
        <v>20873</v>
      </c>
      <c r="K802" s="1249">
        <f>UFJ!I802</f>
        <v>0</v>
      </c>
      <c r="L802" s="1249">
        <f>三井住友!I802</f>
        <v>919550</v>
      </c>
      <c r="M802" s="1249">
        <f>paypay!H802</f>
        <v>9</v>
      </c>
      <c r="N802" s="1249">
        <f>みずほ!J802</f>
        <v>601698</v>
      </c>
      <c r="O802" s="1620">
        <f t="shared" si="9"/>
        <v>1542130</v>
      </c>
      <c r="P802" s="1272"/>
    </row>
    <row r="803" spans="1:16" ht="15.5">
      <c r="A803" s="1298"/>
      <c r="B803" s="1244">
        <v>46547</v>
      </c>
      <c r="C803" s="1248"/>
      <c r="D803" s="1248"/>
      <c r="E803" s="1248"/>
      <c r="F803" s="1618"/>
      <c r="G803" s="1618"/>
      <c r="H803" s="1618"/>
      <c r="I803" s="1619">
        <f t="shared" si="10"/>
        <v>0</v>
      </c>
      <c r="J803" s="1249">
        <f t="shared" si="8"/>
        <v>20873</v>
      </c>
      <c r="K803" s="1249">
        <f>UFJ!I803</f>
        <v>0</v>
      </c>
      <c r="L803" s="1249">
        <f>三井住友!I803</f>
        <v>919550</v>
      </c>
      <c r="M803" s="1249">
        <f>paypay!H803</f>
        <v>9</v>
      </c>
      <c r="N803" s="1249">
        <f>みずほ!J803</f>
        <v>601698</v>
      </c>
      <c r="O803" s="1620">
        <f t="shared" si="9"/>
        <v>1542130</v>
      </c>
      <c r="P803" s="1272"/>
    </row>
    <row r="804" spans="1:16" ht="15.5">
      <c r="A804" s="1298"/>
      <c r="B804" s="1244">
        <v>46548</v>
      </c>
      <c r="C804" s="1248"/>
      <c r="D804" s="1248"/>
      <c r="E804" s="1248"/>
      <c r="F804" s="1618"/>
      <c r="G804" s="1618"/>
      <c r="H804" s="1618"/>
      <c r="I804" s="1619">
        <f t="shared" si="10"/>
        <v>0</v>
      </c>
      <c r="J804" s="1249">
        <f t="shared" si="8"/>
        <v>20873</v>
      </c>
      <c r="K804" s="1249">
        <f>UFJ!I804</f>
        <v>0</v>
      </c>
      <c r="L804" s="1249">
        <f>三井住友!I804</f>
        <v>919550</v>
      </c>
      <c r="M804" s="1249">
        <f>paypay!H804</f>
        <v>9</v>
      </c>
      <c r="N804" s="1249">
        <f>みずほ!J804</f>
        <v>601698</v>
      </c>
      <c r="O804" s="1620">
        <f t="shared" si="9"/>
        <v>1542130</v>
      </c>
      <c r="P804" s="1272"/>
    </row>
    <row r="805" spans="1:16" ht="15.5">
      <c r="A805" s="1298"/>
      <c r="B805" s="1244">
        <v>46549</v>
      </c>
      <c r="C805" s="1248"/>
      <c r="D805" s="1248"/>
      <c r="E805" s="1248"/>
      <c r="F805" s="1618"/>
      <c r="G805" s="1618"/>
      <c r="H805" s="1618"/>
      <c r="I805" s="1619">
        <f t="shared" si="10"/>
        <v>0</v>
      </c>
      <c r="J805" s="1249">
        <f t="shared" si="8"/>
        <v>20873</v>
      </c>
      <c r="K805" s="1249">
        <f>UFJ!I805</f>
        <v>0</v>
      </c>
      <c r="L805" s="1249">
        <f>三井住友!I805</f>
        <v>919550</v>
      </c>
      <c r="M805" s="1249">
        <f>paypay!H805</f>
        <v>9</v>
      </c>
      <c r="N805" s="1249">
        <f>みずほ!J805</f>
        <v>601698</v>
      </c>
      <c r="O805" s="1620">
        <f t="shared" si="9"/>
        <v>1542130</v>
      </c>
      <c r="P805" s="1272"/>
    </row>
    <row r="806" spans="1:16" ht="15.5">
      <c r="A806" s="1298"/>
      <c r="B806" s="1244">
        <v>46550</v>
      </c>
      <c r="C806" s="1248"/>
      <c r="D806" s="1248"/>
      <c r="E806" s="1248"/>
      <c r="F806" s="1618"/>
      <c r="G806" s="1618"/>
      <c r="H806" s="1618"/>
      <c r="I806" s="1619">
        <f t="shared" si="10"/>
        <v>0</v>
      </c>
      <c r="J806" s="1249">
        <f t="shared" si="8"/>
        <v>20873</v>
      </c>
      <c r="K806" s="1249">
        <f>UFJ!I806</f>
        <v>0</v>
      </c>
      <c r="L806" s="1249">
        <f>三井住友!I806</f>
        <v>919550</v>
      </c>
      <c r="M806" s="1249">
        <f>paypay!H806</f>
        <v>9</v>
      </c>
      <c r="N806" s="1249">
        <f>みずほ!J806</f>
        <v>601698</v>
      </c>
      <c r="O806" s="1620">
        <f t="shared" si="9"/>
        <v>1542130</v>
      </c>
      <c r="P806" s="1272"/>
    </row>
    <row r="807" spans="1:16" ht="15.5">
      <c r="A807" s="1298"/>
      <c r="B807" s="1244">
        <v>46551</v>
      </c>
      <c r="C807" s="1248"/>
      <c r="D807" s="1248"/>
      <c r="E807" s="1248"/>
      <c r="F807" s="1618"/>
      <c r="G807" s="1618"/>
      <c r="H807" s="1618"/>
      <c r="I807" s="1619">
        <f t="shared" si="10"/>
        <v>0</v>
      </c>
      <c r="J807" s="1249">
        <f t="shared" si="8"/>
        <v>20873</v>
      </c>
      <c r="K807" s="1249">
        <f>UFJ!I807</f>
        <v>0</v>
      </c>
      <c r="L807" s="1249">
        <f>三井住友!I807</f>
        <v>919550</v>
      </c>
      <c r="M807" s="1249">
        <f>paypay!H807</f>
        <v>9</v>
      </c>
      <c r="N807" s="1249">
        <f>みずほ!J807</f>
        <v>601698</v>
      </c>
      <c r="O807" s="1620">
        <f t="shared" si="9"/>
        <v>1542130</v>
      </c>
      <c r="P807" s="1272"/>
    </row>
    <row r="808" spans="1:16" ht="15.5">
      <c r="A808" s="1298"/>
      <c r="B808" s="1244">
        <v>46552</v>
      </c>
      <c r="C808" s="1248"/>
      <c r="D808" s="1248"/>
      <c r="E808" s="1248"/>
      <c r="F808" s="1618"/>
      <c r="G808" s="1618"/>
      <c r="H808" s="1618"/>
      <c r="I808" s="1619">
        <f t="shared" si="10"/>
        <v>0</v>
      </c>
      <c r="J808" s="1249">
        <f t="shared" si="8"/>
        <v>20873</v>
      </c>
      <c r="K808" s="1249">
        <f>UFJ!I808</f>
        <v>0</v>
      </c>
      <c r="L808" s="1249">
        <f>三井住友!I808</f>
        <v>919550</v>
      </c>
      <c r="M808" s="1249">
        <f>paypay!H808</f>
        <v>9</v>
      </c>
      <c r="N808" s="1249">
        <f>みずほ!J808</f>
        <v>601698</v>
      </c>
      <c r="O808" s="1620">
        <f t="shared" si="9"/>
        <v>1542130</v>
      </c>
      <c r="P808" s="1272"/>
    </row>
    <row r="809" spans="1:16" ht="15.5">
      <c r="A809" s="1298"/>
      <c r="B809" s="1244">
        <v>46553</v>
      </c>
      <c r="C809" s="1248"/>
      <c r="D809" s="1248"/>
      <c r="E809" s="1248"/>
      <c r="F809" s="1618"/>
      <c r="G809" s="1618"/>
      <c r="H809" s="1618"/>
      <c r="I809" s="1619">
        <f t="shared" si="10"/>
        <v>0</v>
      </c>
      <c r="J809" s="1249">
        <f t="shared" si="8"/>
        <v>20873</v>
      </c>
      <c r="K809" s="1249">
        <f>UFJ!I809</f>
        <v>0</v>
      </c>
      <c r="L809" s="1249">
        <f>三井住友!I809</f>
        <v>1219550</v>
      </c>
      <c r="M809" s="1249">
        <f>paypay!H809</f>
        <v>9</v>
      </c>
      <c r="N809" s="1249">
        <f>みずほ!J809</f>
        <v>761588</v>
      </c>
      <c r="O809" s="1620">
        <f t="shared" si="9"/>
        <v>2002020</v>
      </c>
      <c r="P809" s="1272"/>
    </row>
    <row r="810" spans="1:16" ht="15.5">
      <c r="A810" s="1298"/>
      <c r="B810" s="1244">
        <v>46554</v>
      </c>
      <c r="C810" s="1248"/>
      <c r="D810" s="1248"/>
      <c r="E810" s="1248"/>
      <c r="F810" s="1618"/>
      <c r="G810" s="1618"/>
      <c r="H810" s="1618"/>
      <c r="I810" s="1619">
        <f t="shared" si="10"/>
        <v>0</v>
      </c>
      <c r="J810" s="1249">
        <f t="shared" si="8"/>
        <v>20873</v>
      </c>
      <c r="K810" s="1249">
        <f>UFJ!I810</f>
        <v>0</v>
      </c>
      <c r="L810" s="1249">
        <f>三井住友!I810</f>
        <v>1219550</v>
      </c>
      <c r="M810" s="1249">
        <f>paypay!H810</f>
        <v>9</v>
      </c>
      <c r="N810" s="1249">
        <f>みずほ!J810</f>
        <v>761588</v>
      </c>
      <c r="O810" s="1620">
        <f t="shared" si="9"/>
        <v>2002020</v>
      </c>
      <c r="P810" s="1272"/>
    </row>
    <row r="811" spans="1:16" ht="15.5">
      <c r="A811" s="1298"/>
      <c r="B811" s="1244">
        <v>46555</v>
      </c>
      <c r="C811" s="1248"/>
      <c r="D811" s="1248"/>
      <c r="E811" s="1248"/>
      <c r="F811" s="1618"/>
      <c r="G811" s="1618"/>
      <c r="H811" s="1618"/>
      <c r="I811" s="1619">
        <f t="shared" si="10"/>
        <v>0</v>
      </c>
      <c r="J811" s="1249">
        <f t="shared" si="8"/>
        <v>20873</v>
      </c>
      <c r="K811" s="1249">
        <f>UFJ!I811</f>
        <v>0</v>
      </c>
      <c r="L811" s="1249">
        <f>三井住友!I811</f>
        <v>1219550</v>
      </c>
      <c r="M811" s="1249">
        <f>paypay!H811</f>
        <v>9</v>
      </c>
      <c r="N811" s="1249">
        <f>みずほ!J811</f>
        <v>761588</v>
      </c>
      <c r="O811" s="1620">
        <f t="shared" si="9"/>
        <v>2002020</v>
      </c>
      <c r="P811" s="1272"/>
    </row>
    <row r="812" spans="1:16" ht="15.5">
      <c r="A812" s="1298"/>
      <c r="B812" s="1244">
        <v>46556</v>
      </c>
      <c r="C812" s="1248"/>
      <c r="D812" s="1248"/>
      <c r="E812" s="1248"/>
      <c r="F812" s="1618"/>
      <c r="G812" s="1618"/>
      <c r="H812" s="1618"/>
      <c r="I812" s="1619">
        <f t="shared" si="10"/>
        <v>0</v>
      </c>
      <c r="J812" s="1249">
        <f t="shared" si="8"/>
        <v>20873</v>
      </c>
      <c r="K812" s="1249">
        <f>UFJ!I812</f>
        <v>0</v>
      </c>
      <c r="L812" s="1249">
        <f>三井住友!I812</f>
        <v>1219550</v>
      </c>
      <c r="M812" s="1249">
        <f>paypay!H812</f>
        <v>9</v>
      </c>
      <c r="N812" s="1249">
        <f>みずほ!J812</f>
        <v>761588</v>
      </c>
      <c r="O812" s="1620">
        <f t="shared" si="9"/>
        <v>2002020</v>
      </c>
      <c r="P812" s="1272"/>
    </row>
    <row r="813" spans="1:16" ht="15.5">
      <c r="A813" s="1298"/>
      <c r="B813" s="1244">
        <v>46557</v>
      </c>
      <c r="C813" s="1248"/>
      <c r="D813" s="1248"/>
      <c r="E813" s="1248"/>
      <c r="F813" s="1618"/>
      <c r="G813" s="1618"/>
      <c r="H813" s="1618"/>
      <c r="I813" s="1619">
        <f t="shared" si="10"/>
        <v>0</v>
      </c>
      <c r="J813" s="1249">
        <f t="shared" si="8"/>
        <v>20873</v>
      </c>
      <c r="K813" s="1249">
        <f>UFJ!I813</f>
        <v>0</v>
      </c>
      <c r="L813" s="1249">
        <f>三井住友!I813</f>
        <v>1219550</v>
      </c>
      <c r="M813" s="1249">
        <f>paypay!H813</f>
        <v>9</v>
      </c>
      <c r="N813" s="1249">
        <f>みずほ!J813</f>
        <v>761588</v>
      </c>
      <c r="O813" s="1620">
        <f t="shared" si="9"/>
        <v>2002020</v>
      </c>
      <c r="P813" s="1272"/>
    </row>
    <row r="814" spans="1:16" ht="15.5">
      <c r="A814" s="1298"/>
      <c r="B814" s="1244">
        <v>46558</v>
      </c>
      <c r="C814" s="1248"/>
      <c r="D814" s="1248"/>
      <c r="E814" s="1248"/>
      <c r="F814" s="1618"/>
      <c r="G814" s="1618"/>
      <c r="H814" s="1618"/>
      <c r="I814" s="1619">
        <f t="shared" si="10"/>
        <v>0</v>
      </c>
      <c r="J814" s="1249">
        <f t="shared" si="8"/>
        <v>20873</v>
      </c>
      <c r="K814" s="1249">
        <f>UFJ!I814</f>
        <v>0</v>
      </c>
      <c r="L814" s="1249">
        <f>三井住友!I814</f>
        <v>1219550</v>
      </c>
      <c r="M814" s="1249">
        <f>paypay!H814</f>
        <v>9</v>
      </c>
      <c r="N814" s="1249">
        <f>みずほ!J814</f>
        <v>761588</v>
      </c>
      <c r="O814" s="1620">
        <f t="shared" si="9"/>
        <v>2002020</v>
      </c>
      <c r="P814" s="1272"/>
    </row>
    <row r="815" spans="1:16" ht="15.5">
      <c r="A815" s="1298"/>
      <c r="B815" s="1244">
        <v>46559</v>
      </c>
      <c r="C815" s="1248"/>
      <c r="D815" s="1248"/>
      <c r="E815" s="1248"/>
      <c r="F815" s="1618"/>
      <c r="G815" s="1618"/>
      <c r="H815" s="1618"/>
      <c r="I815" s="1619">
        <f t="shared" si="10"/>
        <v>0</v>
      </c>
      <c r="J815" s="1249">
        <f t="shared" si="8"/>
        <v>20873</v>
      </c>
      <c r="K815" s="1249">
        <f>UFJ!I815</f>
        <v>0</v>
      </c>
      <c r="L815" s="1249">
        <f>三井住友!I815</f>
        <v>1219550</v>
      </c>
      <c r="M815" s="1249">
        <f>paypay!H815</f>
        <v>9</v>
      </c>
      <c r="N815" s="1249">
        <f>みずほ!J815</f>
        <v>761588</v>
      </c>
      <c r="O815" s="1620">
        <f t="shared" si="9"/>
        <v>2002020</v>
      </c>
      <c r="P815" s="1272"/>
    </row>
    <row r="816" spans="1:16" ht="15.5">
      <c r="A816" s="1298"/>
      <c r="B816" s="1244">
        <v>46560</v>
      </c>
      <c r="C816" s="1248"/>
      <c r="D816" s="1248"/>
      <c r="E816" s="1248"/>
      <c r="F816" s="1618"/>
      <c r="G816" s="1618"/>
      <c r="H816" s="1618"/>
      <c r="I816" s="1619">
        <f t="shared" si="10"/>
        <v>0</v>
      </c>
      <c r="J816" s="1249">
        <f t="shared" ref="J816:J1000" si="11">SUM(J815,I816)</f>
        <v>20873</v>
      </c>
      <c r="K816" s="1249">
        <f>UFJ!I816</f>
        <v>0</v>
      </c>
      <c r="L816" s="1249">
        <f>三井住友!I816</f>
        <v>1219550</v>
      </c>
      <c r="M816" s="1249">
        <f>paypay!H816</f>
        <v>9</v>
      </c>
      <c r="N816" s="1249">
        <f>みずほ!J816</f>
        <v>761588</v>
      </c>
      <c r="O816" s="1620">
        <f t="shared" si="9"/>
        <v>2002020</v>
      </c>
      <c r="P816" s="1272"/>
    </row>
    <row r="817" spans="1:16" ht="15.5">
      <c r="A817" s="1298"/>
      <c r="B817" s="1244">
        <v>46561</v>
      </c>
      <c r="C817" s="1248"/>
      <c r="D817" s="1248"/>
      <c r="E817" s="1248"/>
      <c r="F817" s="1618"/>
      <c r="G817" s="1618"/>
      <c r="H817" s="1618"/>
      <c r="I817" s="1619">
        <f t="shared" si="10"/>
        <v>0</v>
      </c>
      <c r="J817" s="1249">
        <f t="shared" si="11"/>
        <v>20873</v>
      </c>
      <c r="K817" s="1249">
        <f>UFJ!I817</f>
        <v>0</v>
      </c>
      <c r="L817" s="1249">
        <f>三井住友!I817</f>
        <v>1219550</v>
      </c>
      <c r="M817" s="1249">
        <f>paypay!H817</f>
        <v>9</v>
      </c>
      <c r="N817" s="1249">
        <f>みずほ!J817</f>
        <v>761588</v>
      </c>
      <c r="O817" s="1620">
        <f t="shared" si="9"/>
        <v>2002020</v>
      </c>
      <c r="P817" s="1272"/>
    </row>
    <row r="818" spans="1:16" ht="15.5">
      <c r="A818" s="1298"/>
      <c r="B818" s="1244">
        <v>46562</v>
      </c>
      <c r="C818" s="1248"/>
      <c r="D818" s="1248"/>
      <c r="E818" s="1248"/>
      <c r="F818" s="1618"/>
      <c r="G818" s="1618"/>
      <c r="H818" s="1618"/>
      <c r="I818" s="1619">
        <f t="shared" si="10"/>
        <v>0</v>
      </c>
      <c r="J818" s="1249">
        <f t="shared" si="11"/>
        <v>20873</v>
      </c>
      <c r="K818" s="1249">
        <f>UFJ!I818</f>
        <v>0</v>
      </c>
      <c r="L818" s="1249">
        <f>三井住友!I818</f>
        <v>1219550</v>
      </c>
      <c r="M818" s="1249">
        <f>paypay!H818</f>
        <v>9</v>
      </c>
      <c r="N818" s="1249">
        <f>みずほ!J818</f>
        <v>761588</v>
      </c>
      <c r="O818" s="1620">
        <f t="shared" si="9"/>
        <v>2002020</v>
      </c>
      <c r="P818" s="1272"/>
    </row>
    <row r="819" spans="1:16" ht="15.5">
      <c r="A819" s="1298"/>
      <c r="B819" s="1244">
        <v>46563</v>
      </c>
      <c r="C819" s="1248"/>
      <c r="D819" s="1248"/>
      <c r="E819" s="1248"/>
      <c r="F819" s="1618"/>
      <c r="G819" s="1618"/>
      <c r="H819" s="1618"/>
      <c r="I819" s="1619">
        <f t="shared" si="10"/>
        <v>0</v>
      </c>
      <c r="J819" s="1249">
        <f t="shared" si="11"/>
        <v>20873</v>
      </c>
      <c r="K819" s="1249">
        <f>UFJ!I819</f>
        <v>0</v>
      </c>
      <c r="L819" s="1249">
        <f>三井住友!I819</f>
        <v>1219550</v>
      </c>
      <c r="M819" s="1249">
        <f>paypay!H819</f>
        <v>9</v>
      </c>
      <c r="N819" s="1249">
        <f>みずほ!J819</f>
        <v>761588</v>
      </c>
      <c r="O819" s="1620">
        <f t="shared" si="9"/>
        <v>2002020</v>
      </c>
      <c r="P819" s="1272"/>
    </row>
    <row r="820" spans="1:16" ht="15.5">
      <c r="A820" s="1298"/>
      <c r="B820" s="1244">
        <v>46564</v>
      </c>
      <c r="C820" s="1248"/>
      <c r="D820" s="1248"/>
      <c r="E820" s="1248"/>
      <c r="F820" s="1618"/>
      <c r="G820" s="1618"/>
      <c r="H820" s="1618"/>
      <c r="I820" s="1619">
        <f t="shared" si="10"/>
        <v>0</v>
      </c>
      <c r="J820" s="1249">
        <f t="shared" si="11"/>
        <v>20873</v>
      </c>
      <c r="K820" s="1249">
        <f>UFJ!I820</f>
        <v>0</v>
      </c>
      <c r="L820" s="1249">
        <f>三井住友!I820</f>
        <v>1219550</v>
      </c>
      <c r="M820" s="1249">
        <f>paypay!H820</f>
        <v>9</v>
      </c>
      <c r="N820" s="1249">
        <f>みずほ!J820</f>
        <v>751588</v>
      </c>
      <c r="O820" s="1620">
        <f t="shared" si="9"/>
        <v>1992020</v>
      </c>
      <c r="P820" s="1272"/>
    </row>
    <row r="821" spans="1:16" ht="15.5">
      <c r="A821" s="1298"/>
      <c r="B821" s="1244">
        <v>46565</v>
      </c>
      <c r="C821" s="1248"/>
      <c r="D821" s="1248"/>
      <c r="E821" s="1248"/>
      <c r="F821" s="1618"/>
      <c r="G821" s="1618"/>
      <c r="H821" s="1618"/>
      <c r="I821" s="1619">
        <f t="shared" si="10"/>
        <v>0</v>
      </c>
      <c r="J821" s="1249">
        <f t="shared" si="11"/>
        <v>20873</v>
      </c>
      <c r="K821" s="1249">
        <f>UFJ!I821</f>
        <v>0</v>
      </c>
      <c r="L821" s="1249">
        <f>三井住友!I821</f>
        <v>1019550</v>
      </c>
      <c r="M821" s="1249">
        <f>paypay!H821</f>
        <v>9</v>
      </c>
      <c r="N821" s="1249">
        <f>みずほ!J821</f>
        <v>621601</v>
      </c>
      <c r="O821" s="1620">
        <f t="shared" si="9"/>
        <v>1662033</v>
      </c>
      <c r="P821" s="1272"/>
    </row>
    <row r="822" spans="1:16" ht="15.5">
      <c r="A822" s="1298"/>
      <c r="B822" s="1244">
        <v>46566</v>
      </c>
      <c r="C822" s="1248"/>
      <c r="D822" s="1248"/>
      <c r="E822" s="1248"/>
      <c r="F822" s="1618"/>
      <c r="G822" s="1618"/>
      <c r="H822" s="1618"/>
      <c r="I822" s="1619">
        <f t="shared" si="10"/>
        <v>0</v>
      </c>
      <c r="J822" s="1249">
        <f t="shared" si="11"/>
        <v>20873</v>
      </c>
      <c r="K822" s="1249">
        <f>UFJ!I822</f>
        <v>0</v>
      </c>
      <c r="L822" s="1249">
        <f>三井住友!I822</f>
        <v>1019550</v>
      </c>
      <c r="M822" s="1249">
        <f>paypay!H822</f>
        <v>9</v>
      </c>
      <c r="N822" s="1249">
        <f>みずほ!J822</f>
        <v>621601</v>
      </c>
      <c r="O822" s="1620">
        <f t="shared" si="9"/>
        <v>1662033</v>
      </c>
      <c r="P822" s="1272"/>
    </row>
    <row r="823" spans="1:16" ht="15.5">
      <c r="A823" s="1298"/>
      <c r="B823" s="1244">
        <v>46567</v>
      </c>
      <c r="C823" s="1248"/>
      <c r="D823" s="1248"/>
      <c r="E823" s="1248"/>
      <c r="F823" s="1618"/>
      <c r="G823" s="1618"/>
      <c r="H823" s="1618"/>
      <c r="I823" s="1619">
        <f t="shared" si="10"/>
        <v>0</v>
      </c>
      <c r="J823" s="1249">
        <f t="shared" si="11"/>
        <v>20873</v>
      </c>
      <c r="K823" s="1249">
        <f>UFJ!I823</f>
        <v>0</v>
      </c>
      <c r="L823" s="1249">
        <f>三井住友!I823</f>
        <v>1019550</v>
      </c>
      <c r="M823" s="1249">
        <f>paypay!H823</f>
        <v>9</v>
      </c>
      <c r="N823" s="1249">
        <f>みずほ!J823</f>
        <v>621601</v>
      </c>
      <c r="O823" s="1620">
        <f t="shared" si="9"/>
        <v>1662033</v>
      </c>
      <c r="P823" s="1272"/>
    </row>
    <row r="824" spans="1:16" ht="15.5">
      <c r="A824" s="1298"/>
      <c r="B824" s="1259">
        <v>46568</v>
      </c>
      <c r="C824" s="1263"/>
      <c r="D824" s="1263"/>
      <c r="E824" s="1263"/>
      <c r="F824" s="1622"/>
      <c r="G824" s="1622"/>
      <c r="H824" s="1622"/>
      <c r="I824" s="1623">
        <f t="shared" si="10"/>
        <v>0</v>
      </c>
      <c r="J824" s="1264">
        <f t="shared" si="11"/>
        <v>20873</v>
      </c>
      <c r="K824" s="1264">
        <f>UFJ!I824</f>
        <v>0</v>
      </c>
      <c r="L824" s="1264">
        <f>三井住友!I824</f>
        <v>1019550</v>
      </c>
      <c r="M824" s="1264">
        <f>paypay!H824</f>
        <v>9</v>
      </c>
      <c r="N824" s="1264">
        <f>みずほ!J824</f>
        <v>621601</v>
      </c>
      <c r="O824" s="1624">
        <f t="shared" si="9"/>
        <v>1662033</v>
      </c>
      <c r="P824" s="1272"/>
    </row>
    <row r="825" spans="1:16" ht="15.5">
      <c r="A825" s="1298"/>
      <c r="B825" s="1244">
        <v>46569</v>
      </c>
      <c r="C825" s="1248"/>
      <c r="D825" s="1248"/>
      <c r="E825" s="1248"/>
      <c r="F825" s="1618"/>
      <c r="G825" s="1618"/>
      <c r="H825" s="1618"/>
      <c r="I825" s="1619">
        <f t="shared" si="10"/>
        <v>0</v>
      </c>
      <c r="J825" s="1249">
        <f t="shared" si="11"/>
        <v>20873</v>
      </c>
      <c r="K825" s="1249">
        <f>UFJ!I825</f>
        <v>0</v>
      </c>
      <c r="L825" s="1249">
        <f>三井住友!I825</f>
        <v>1019550</v>
      </c>
      <c r="M825" s="1249">
        <f>paypay!H825</f>
        <v>9</v>
      </c>
      <c r="N825" s="1249">
        <f>みずほ!J825</f>
        <v>621601</v>
      </c>
      <c r="O825" s="1620">
        <f t="shared" si="9"/>
        <v>1662033</v>
      </c>
      <c r="P825" s="1272"/>
    </row>
    <row r="826" spans="1:16" ht="15.5">
      <c r="A826" s="1298"/>
      <c r="B826" s="1244">
        <v>46570</v>
      </c>
      <c r="C826" s="1248"/>
      <c r="D826" s="1248"/>
      <c r="E826" s="1248"/>
      <c r="F826" s="1618"/>
      <c r="G826" s="1618"/>
      <c r="H826" s="1618"/>
      <c r="I826" s="1619">
        <f t="shared" si="10"/>
        <v>0</v>
      </c>
      <c r="J826" s="1249">
        <f t="shared" si="11"/>
        <v>20873</v>
      </c>
      <c r="K826" s="1249">
        <f>UFJ!I826</f>
        <v>0</v>
      </c>
      <c r="L826" s="1249">
        <f>三井住友!I826</f>
        <v>1019550</v>
      </c>
      <c r="M826" s="1249">
        <f>paypay!H826</f>
        <v>9</v>
      </c>
      <c r="N826" s="1249">
        <f>みずほ!J826</f>
        <v>621601</v>
      </c>
      <c r="O826" s="1620">
        <f t="shared" si="9"/>
        <v>1662033</v>
      </c>
      <c r="P826" s="1272"/>
    </row>
    <row r="827" spans="1:16" ht="15.5">
      <c r="A827" s="1298"/>
      <c r="B827" s="1244">
        <v>46571</v>
      </c>
      <c r="C827" s="1248"/>
      <c r="D827" s="1248"/>
      <c r="E827" s="1248"/>
      <c r="F827" s="1618"/>
      <c r="G827" s="1618"/>
      <c r="H827" s="1618"/>
      <c r="I827" s="1619">
        <f t="shared" si="10"/>
        <v>0</v>
      </c>
      <c r="J827" s="1249">
        <f t="shared" si="11"/>
        <v>20873</v>
      </c>
      <c r="K827" s="1249">
        <f>UFJ!I827</f>
        <v>0</v>
      </c>
      <c r="L827" s="1249">
        <f>三井住友!I827</f>
        <v>1019550</v>
      </c>
      <c r="M827" s="1249">
        <f>paypay!H827</f>
        <v>9</v>
      </c>
      <c r="N827" s="1249">
        <f>みずほ!J827</f>
        <v>621601</v>
      </c>
      <c r="O827" s="1620">
        <f t="shared" si="9"/>
        <v>1662033</v>
      </c>
      <c r="P827" s="1272"/>
    </row>
    <row r="828" spans="1:16" ht="15.5">
      <c r="A828" s="1298"/>
      <c r="B828" s="1244">
        <v>46572</v>
      </c>
      <c r="C828" s="1248"/>
      <c r="D828" s="1248"/>
      <c r="E828" s="1248"/>
      <c r="F828" s="1618"/>
      <c r="G828" s="1618"/>
      <c r="H828" s="1618"/>
      <c r="I828" s="1619">
        <f t="shared" si="10"/>
        <v>0</v>
      </c>
      <c r="J828" s="1249">
        <f t="shared" si="11"/>
        <v>20873</v>
      </c>
      <c r="K828" s="1249">
        <f>UFJ!I828</f>
        <v>0</v>
      </c>
      <c r="L828" s="1249">
        <f>三井住友!I828</f>
        <v>1019550</v>
      </c>
      <c r="M828" s="1249">
        <f>paypay!H828</f>
        <v>9</v>
      </c>
      <c r="N828" s="1249">
        <f>みずほ!J828</f>
        <v>621601</v>
      </c>
      <c r="O828" s="1620">
        <f t="shared" si="9"/>
        <v>1662033</v>
      </c>
      <c r="P828" s="1272"/>
    </row>
    <row r="829" spans="1:16" ht="15.5">
      <c r="A829" s="1298"/>
      <c r="B829" s="1244">
        <v>46573</v>
      </c>
      <c r="C829" s="1248"/>
      <c r="D829" s="1248"/>
      <c r="E829" s="1248"/>
      <c r="F829" s="1618"/>
      <c r="G829" s="1618"/>
      <c r="H829" s="1618"/>
      <c r="I829" s="1619">
        <f t="shared" si="10"/>
        <v>0</v>
      </c>
      <c r="J829" s="1249">
        <f t="shared" si="11"/>
        <v>20873</v>
      </c>
      <c r="K829" s="1249">
        <f>UFJ!I829</f>
        <v>0</v>
      </c>
      <c r="L829" s="1249">
        <f>三井住友!I829</f>
        <v>1019550</v>
      </c>
      <c r="M829" s="1249">
        <f>paypay!H829</f>
        <v>9</v>
      </c>
      <c r="N829" s="1249">
        <f>みずほ!J829</f>
        <v>621601</v>
      </c>
      <c r="O829" s="1620">
        <f t="shared" si="9"/>
        <v>1662033</v>
      </c>
      <c r="P829" s="1272"/>
    </row>
    <row r="830" spans="1:16" ht="15.5">
      <c r="A830" s="1298"/>
      <c r="B830" s="1244">
        <v>46574</v>
      </c>
      <c r="C830" s="1248"/>
      <c r="D830" s="1248"/>
      <c r="E830" s="1248"/>
      <c r="F830" s="1618"/>
      <c r="G830" s="1618"/>
      <c r="H830" s="1618"/>
      <c r="I830" s="1619">
        <f t="shared" si="10"/>
        <v>0</v>
      </c>
      <c r="J830" s="1249">
        <f t="shared" si="11"/>
        <v>20873</v>
      </c>
      <c r="K830" s="1249">
        <f>UFJ!I830</f>
        <v>0</v>
      </c>
      <c r="L830" s="1249">
        <f>三井住友!I830</f>
        <v>1019550</v>
      </c>
      <c r="M830" s="1249">
        <f>paypay!H830</f>
        <v>9</v>
      </c>
      <c r="N830" s="1249">
        <f>みずほ!J830</f>
        <v>621601</v>
      </c>
      <c r="O830" s="1620">
        <f t="shared" si="9"/>
        <v>1662033</v>
      </c>
      <c r="P830" s="1272"/>
    </row>
    <row r="831" spans="1:16" ht="15.5">
      <c r="A831" s="1298"/>
      <c r="B831" s="1244">
        <v>46575</v>
      </c>
      <c r="C831" s="1248"/>
      <c r="D831" s="1248"/>
      <c r="E831" s="1248"/>
      <c r="F831" s="1618"/>
      <c r="G831" s="1618"/>
      <c r="H831" s="1618"/>
      <c r="I831" s="1619">
        <f t="shared" si="10"/>
        <v>0</v>
      </c>
      <c r="J831" s="1249">
        <f t="shared" si="11"/>
        <v>20873</v>
      </c>
      <c r="K831" s="1249">
        <f>UFJ!I831</f>
        <v>0</v>
      </c>
      <c r="L831" s="1249">
        <f>三井住友!I831</f>
        <v>1019550</v>
      </c>
      <c r="M831" s="1249">
        <f>paypay!H831</f>
        <v>9</v>
      </c>
      <c r="N831" s="1249">
        <f>みずほ!J831</f>
        <v>621601</v>
      </c>
      <c r="O831" s="1620">
        <f t="shared" si="9"/>
        <v>1662033</v>
      </c>
      <c r="P831" s="1272"/>
    </row>
    <row r="832" spans="1:16" ht="15.5">
      <c r="A832" s="1298"/>
      <c r="B832" s="1244">
        <v>46576</v>
      </c>
      <c r="C832" s="1248"/>
      <c r="D832" s="1248"/>
      <c r="E832" s="1248"/>
      <c r="F832" s="1618"/>
      <c r="G832" s="1618"/>
      <c r="H832" s="1618"/>
      <c r="I832" s="1619">
        <f t="shared" si="10"/>
        <v>0</v>
      </c>
      <c r="J832" s="1249">
        <f t="shared" si="11"/>
        <v>20873</v>
      </c>
      <c r="K832" s="1249">
        <f>UFJ!I832</f>
        <v>0</v>
      </c>
      <c r="L832" s="1249">
        <f>三井住友!I832</f>
        <v>1019550</v>
      </c>
      <c r="M832" s="1249">
        <f>paypay!H832</f>
        <v>9</v>
      </c>
      <c r="N832" s="1249">
        <f>みずほ!J832</f>
        <v>621601</v>
      </c>
      <c r="O832" s="1620">
        <f t="shared" si="9"/>
        <v>1662033</v>
      </c>
      <c r="P832" s="1272"/>
    </row>
    <row r="833" spans="1:16" ht="15.5">
      <c r="A833" s="1298"/>
      <c r="B833" s="1244">
        <v>46577</v>
      </c>
      <c r="C833" s="1248"/>
      <c r="D833" s="1248"/>
      <c r="E833" s="1248"/>
      <c r="F833" s="1618"/>
      <c r="G833" s="1618"/>
      <c r="H833" s="1618"/>
      <c r="I833" s="1619">
        <f t="shared" si="10"/>
        <v>0</v>
      </c>
      <c r="J833" s="1249">
        <f t="shared" si="11"/>
        <v>20873</v>
      </c>
      <c r="K833" s="1249">
        <f>UFJ!I833</f>
        <v>0</v>
      </c>
      <c r="L833" s="1249">
        <f>三井住友!I833</f>
        <v>1019550</v>
      </c>
      <c r="M833" s="1249">
        <f>paypay!H833</f>
        <v>9</v>
      </c>
      <c r="N833" s="1249">
        <f>みずほ!J833</f>
        <v>621601</v>
      </c>
      <c r="O833" s="1620">
        <f t="shared" si="9"/>
        <v>1662033</v>
      </c>
      <c r="P833" s="1272"/>
    </row>
    <row r="834" spans="1:16" ht="15.5">
      <c r="A834" s="1298"/>
      <c r="B834" s="1244">
        <v>46578</v>
      </c>
      <c r="C834" s="1248"/>
      <c r="D834" s="1248"/>
      <c r="E834" s="1248"/>
      <c r="F834" s="1618"/>
      <c r="G834" s="1618"/>
      <c r="H834" s="1618"/>
      <c r="I834" s="1619">
        <f t="shared" si="10"/>
        <v>0</v>
      </c>
      <c r="J834" s="1249">
        <f t="shared" si="11"/>
        <v>20873</v>
      </c>
      <c r="K834" s="1249">
        <f>UFJ!I834</f>
        <v>0</v>
      </c>
      <c r="L834" s="1249">
        <f>三井住友!I834</f>
        <v>1019550</v>
      </c>
      <c r="M834" s="1249">
        <f>paypay!H834</f>
        <v>9</v>
      </c>
      <c r="N834" s="1249">
        <f>みずほ!J834</f>
        <v>621601</v>
      </c>
      <c r="O834" s="1620">
        <f t="shared" si="9"/>
        <v>1662033</v>
      </c>
      <c r="P834" s="1272"/>
    </row>
    <row r="835" spans="1:16" ht="15.5">
      <c r="A835" s="1298"/>
      <c r="B835" s="1244">
        <v>46579</v>
      </c>
      <c r="C835" s="1248"/>
      <c r="D835" s="1248"/>
      <c r="E835" s="1248"/>
      <c r="F835" s="1618"/>
      <c r="G835" s="1618"/>
      <c r="H835" s="1618"/>
      <c r="I835" s="1619">
        <f t="shared" si="10"/>
        <v>0</v>
      </c>
      <c r="J835" s="1249">
        <f t="shared" si="11"/>
        <v>20873</v>
      </c>
      <c r="K835" s="1249">
        <f>UFJ!I835</f>
        <v>0</v>
      </c>
      <c r="L835" s="1249">
        <f>三井住友!I835</f>
        <v>1019550</v>
      </c>
      <c r="M835" s="1249">
        <f>paypay!H835</f>
        <v>9</v>
      </c>
      <c r="N835" s="1249">
        <f>みずほ!J835</f>
        <v>621601</v>
      </c>
      <c r="O835" s="1620">
        <f t="shared" si="9"/>
        <v>1662033</v>
      </c>
      <c r="P835" s="1272"/>
    </row>
    <row r="836" spans="1:16" ht="15.5">
      <c r="A836" s="1298"/>
      <c r="B836" s="1244">
        <v>46580</v>
      </c>
      <c r="C836" s="1248"/>
      <c r="D836" s="1248"/>
      <c r="E836" s="1248"/>
      <c r="F836" s="1618"/>
      <c r="G836" s="1618"/>
      <c r="H836" s="1618"/>
      <c r="I836" s="1619">
        <f t="shared" si="10"/>
        <v>0</v>
      </c>
      <c r="J836" s="1249">
        <f t="shared" si="11"/>
        <v>20873</v>
      </c>
      <c r="K836" s="1249">
        <f>UFJ!I836</f>
        <v>0</v>
      </c>
      <c r="L836" s="1249">
        <f>三井住友!I836</f>
        <v>1019550</v>
      </c>
      <c r="M836" s="1249">
        <f>paypay!H836</f>
        <v>9</v>
      </c>
      <c r="N836" s="1249">
        <f>みずほ!J836</f>
        <v>621601</v>
      </c>
      <c r="O836" s="1620">
        <f t="shared" si="9"/>
        <v>1662033</v>
      </c>
      <c r="P836" s="1272"/>
    </row>
    <row r="837" spans="1:16" ht="15.5">
      <c r="A837" s="1298"/>
      <c r="B837" s="1244">
        <v>46581</v>
      </c>
      <c r="C837" s="1248"/>
      <c r="D837" s="1248"/>
      <c r="E837" s="1248"/>
      <c r="F837" s="1618"/>
      <c r="G837" s="1618"/>
      <c r="H837" s="1618"/>
      <c r="I837" s="1619">
        <f t="shared" si="10"/>
        <v>0</v>
      </c>
      <c r="J837" s="1249">
        <f t="shared" si="11"/>
        <v>20873</v>
      </c>
      <c r="K837" s="1249">
        <f>UFJ!I837</f>
        <v>0</v>
      </c>
      <c r="L837" s="1249">
        <f>三井住友!I837</f>
        <v>1019550</v>
      </c>
      <c r="M837" s="1249">
        <f>paypay!H837</f>
        <v>9</v>
      </c>
      <c r="N837" s="1249">
        <f>みずほ!J837</f>
        <v>621601</v>
      </c>
      <c r="O837" s="1620">
        <f t="shared" si="9"/>
        <v>1662033</v>
      </c>
      <c r="P837" s="1272"/>
    </row>
    <row r="838" spans="1:16" ht="15.5">
      <c r="A838" s="1298"/>
      <c r="B838" s="1244">
        <v>46582</v>
      </c>
      <c r="C838" s="1248"/>
      <c r="D838" s="1248"/>
      <c r="E838" s="1248"/>
      <c r="F838" s="1618"/>
      <c r="G838" s="1618"/>
      <c r="H838" s="1618"/>
      <c r="I838" s="1619">
        <f t="shared" si="10"/>
        <v>0</v>
      </c>
      <c r="J838" s="1249">
        <f t="shared" si="11"/>
        <v>20873</v>
      </c>
      <c r="K838" s="1249">
        <f>UFJ!I838</f>
        <v>0</v>
      </c>
      <c r="L838" s="1249">
        <f>三井住友!I838</f>
        <v>1019550</v>
      </c>
      <c r="M838" s="1249">
        <f>paypay!H838</f>
        <v>9</v>
      </c>
      <c r="N838" s="1249">
        <f>みずほ!J838</f>
        <v>621601</v>
      </c>
      <c r="O838" s="1620">
        <f t="shared" si="9"/>
        <v>1662033</v>
      </c>
      <c r="P838" s="1272"/>
    </row>
    <row r="839" spans="1:16" ht="15.5">
      <c r="A839" s="1298"/>
      <c r="B839" s="1244">
        <v>46583</v>
      </c>
      <c r="C839" s="1248"/>
      <c r="D839" s="1248"/>
      <c r="E839" s="1248"/>
      <c r="F839" s="1618"/>
      <c r="G839" s="1618"/>
      <c r="H839" s="1618"/>
      <c r="I839" s="1619">
        <f t="shared" si="10"/>
        <v>0</v>
      </c>
      <c r="J839" s="1249">
        <f t="shared" si="11"/>
        <v>20873</v>
      </c>
      <c r="K839" s="1249">
        <f>UFJ!I839</f>
        <v>0</v>
      </c>
      <c r="L839" s="1249">
        <f>三井住友!I839</f>
        <v>1319550</v>
      </c>
      <c r="M839" s="1249">
        <f>paypay!H839</f>
        <v>9</v>
      </c>
      <c r="N839" s="1249">
        <f>みずほ!J839</f>
        <v>781491</v>
      </c>
      <c r="O839" s="1620">
        <f t="shared" si="9"/>
        <v>2121923</v>
      </c>
      <c r="P839" s="1272"/>
    </row>
    <row r="840" spans="1:16" ht="15.5">
      <c r="A840" s="1298"/>
      <c r="B840" s="1244">
        <v>46584</v>
      </c>
      <c r="C840" s="1248"/>
      <c r="D840" s="1248"/>
      <c r="E840" s="1248"/>
      <c r="F840" s="1618"/>
      <c r="G840" s="1618"/>
      <c r="H840" s="1618"/>
      <c r="I840" s="1619">
        <f t="shared" si="10"/>
        <v>0</v>
      </c>
      <c r="J840" s="1249">
        <f t="shared" si="11"/>
        <v>20873</v>
      </c>
      <c r="K840" s="1249">
        <f>UFJ!I840</f>
        <v>0</v>
      </c>
      <c r="L840" s="1249">
        <f>三井住友!I840</f>
        <v>1319550</v>
      </c>
      <c r="M840" s="1249">
        <f>paypay!H840</f>
        <v>9</v>
      </c>
      <c r="N840" s="1249">
        <f>みずほ!J840</f>
        <v>781491</v>
      </c>
      <c r="O840" s="1620">
        <f t="shared" si="9"/>
        <v>2121923</v>
      </c>
      <c r="P840" s="1272"/>
    </row>
    <row r="841" spans="1:16" ht="15.5">
      <c r="A841" s="1298"/>
      <c r="B841" s="1244">
        <v>46585</v>
      </c>
      <c r="C841" s="1248"/>
      <c r="D841" s="1248"/>
      <c r="E841" s="1248"/>
      <c r="F841" s="1618"/>
      <c r="G841" s="1618"/>
      <c r="H841" s="1618"/>
      <c r="I841" s="1619">
        <f t="shared" si="10"/>
        <v>0</v>
      </c>
      <c r="J841" s="1249">
        <f t="shared" si="11"/>
        <v>20873</v>
      </c>
      <c r="K841" s="1249">
        <f>UFJ!I841</f>
        <v>0</v>
      </c>
      <c r="L841" s="1249">
        <f>三井住友!I841</f>
        <v>1319550</v>
      </c>
      <c r="M841" s="1249">
        <f>paypay!H841</f>
        <v>9</v>
      </c>
      <c r="N841" s="1249">
        <f>みずほ!J841</f>
        <v>781491</v>
      </c>
      <c r="O841" s="1620">
        <f t="shared" si="9"/>
        <v>2121923</v>
      </c>
      <c r="P841" s="1272"/>
    </row>
    <row r="842" spans="1:16" ht="15.5">
      <c r="A842" s="1298"/>
      <c r="B842" s="1244">
        <v>46586</v>
      </c>
      <c r="C842" s="1248"/>
      <c r="D842" s="1248"/>
      <c r="E842" s="1248"/>
      <c r="F842" s="1618"/>
      <c r="G842" s="1618"/>
      <c r="H842" s="1618"/>
      <c r="I842" s="1619">
        <f t="shared" si="10"/>
        <v>0</v>
      </c>
      <c r="J842" s="1249">
        <f t="shared" si="11"/>
        <v>20873</v>
      </c>
      <c r="K842" s="1249">
        <f>UFJ!I842</f>
        <v>0</v>
      </c>
      <c r="L842" s="1249">
        <f>三井住友!I842</f>
        <v>1319550</v>
      </c>
      <c r="M842" s="1249">
        <f>paypay!H842</f>
        <v>9</v>
      </c>
      <c r="N842" s="1249">
        <f>みずほ!J842</f>
        <v>781491</v>
      </c>
      <c r="O842" s="1620">
        <f t="shared" si="9"/>
        <v>2121923</v>
      </c>
      <c r="P842" s="1272"/>
    </row>
    <row r="843" spans="1:16" ht="15.5">
      <c r="A843" s="1298"/>
      <c r="B843" s="1244">
        <v>46587</v>
      </c>
      <c r="C843" s="1248"/>
      <c r="D843" s="1248"/>
      <c r="E843" s="1248"/>
      <c r="F843" s="1618"/>
      <c r="G843" s="1618"/>
      <c r="H843" s="1618"/>
      <c r="I843" s="1619">
        <f t="shared" si="10"/>
        <v>0</v>
      </c>
      <c r="J843" s="1249">
        <f t="shared" si="11"/>
        <v>20873</v>
      </c>
      <c r="K843" s="1249">
        <f>UFJ!I843</f>
        <v>0</v>
      </c>
      <c r="L843" s="1249">
        <f>三井住友!I843</f>
        <v>1319550</v>
      </c>
      <c r="M843" s="1249">
        <f>paypay!H843</f>
        <v>9</v>
      </c>
      <c r="N843" s="1249">
        <f>みずほ!J843</f>
        <v>781491</v>
      </c>
      <c r="O843" s="1620">
        <f t="shared" si="9"/>
        <v>2121923</v>
      </c>
      <c r="P843" s="1272"/>
    </row>
    <row r="844" spans="1:16" ht="15.5">
      <c r="A844" s="1298"/>
      <c r="B844" s="1244">
        <v>46588</v>
      </c>
      <c r="C844" s="1248"/>
      <c r="D844" s="1248"/>
      <c r="E844" s="1248"/>
      <c r="F844" s="1618"/>
      <c r="G844" s="1618"/>
      <c r="H844" s="1618"/>
      <c r="I844" s="1619">
        <f t="shared" si="10"/>
        <v>0</v>
      </c>
      <c r="J844" s="1249">
        <f t="shared" si="11"/>
        <v>20873</v>
      </c>
      <c r="K844" s="1249">
        <f>UFJ!I844</f>
        <v>0</v>
      </c>
      <c r="L844" s="1249">
        <f>三井住友!I844</f>
        <v>1319550</v>
      </c>
      <c r="M844" s="1249">
        <f>paypay!H844</f>
        <v>9</v>
      </c>
      <c r="N844" s="1249">
        <f>みずほ!J844</f>
        <v>781491</v>
      </c>
      <c r="O844" s="1620">
        <f t="shared" si="9"/>
        <v>2121923</v>
      </c>
      <c r="P844" s="1272"/>
    </row>
    <row r="845" spans="1:16" ht="15.5">
      <c r="A845" s="1298"/>
      <c r="B845" s="1244">
        <v>46589</v>
      </c>
      <c r="C845" s="1248"/>
      <c r="D845" s="1248"/>
      <c r="E845" s="1248"/>
      <c r="F845" s="1618"/>
      <c r="G845" s="1618"/>
      <c r="H845" s="1618"/>
      <c r="I845" s="1619">
        <f t="shared" si="10"/>
        <v>0</v>
      </c>
      <c r="J845" s="1249">
        <f t="shared" si="11"/>
        <v>20873</v>
      </c>
      <c r="K845" s="1249">
        <f>UFJ!I845</f>
        <v>0</v>
      </c>
      <c r="L845" s="1249">
        <f>三井住友!I845</f>
        <v>1319550</v>
      </c>
      <c r="M845" s="1249">
        <f>paypay!H845</f>
        <v>9</v>
      </c>
      <c r="N845" s="1249">
        <f>みずほ!J845</f>
        <v>781491</v>
      </c>
      <c r="O845" s="1620">
        <f t="shared" si="9"/>
        <v>2121923</v>
      </c>
      <c r="P845" s="1272"/>
    </row>
    <row r="846" spans="1:16" ht="15.5">
      <c r="A846" s="1298"/>
      <c r="B846" s="1244">
        <v>46590</v>
      </c>
      <c r="C846" s="1248"/>
      <c r="D846" s="1248"/>
      <c r="E846" s="1248"/>
      <c r="F846" s="1618"/>
      <c r="G846" s="1618"/>
      <c r="H846" s="1618"/>
      <c r="I846" s="1619">
        <f t="shared" si="10"/>
        <v>0</v>
      </c>
      <c r="J846" s="1249">
        <f t="shared" si="11"/>
        <v>20873</v>
      </c>
      <c r="K846" s="1249">
        <f>UFJ!I846</f>
        <v>0</v>
      </c>
      <c r="L846" s="1249">
        <f>三井住友!I846</f>
        <v>1319550</v>
      </c>
      <c r="M846" s="1249">
        <f>paypay!H846</f>
        <v>9</v>
      </c>
      <c r="N846" s="1249">
        <f>みずほ!J846</f>
        <v>781491</v>
      </c>
      <c r="O846" s="1620">
        <f t="shared" si="9"/>
        <v>2121923</v>
      </c>
      <c r="P846" s="1272"/>
    </row>
    <row r="847" spans="1:16" ht="15.5">
      <c r="A847" s="1298"/>
      <c r="B847" s="1244">
        <v>46591</v>
      </c>
      <c r="C847" s="1248"/>
      <c r="D847" s="1248"/>
      <c r="E847" s="1248"/>
      <c r="F847" s="1618"/>
      <c r="G847" s="1618"/>
      <c r="H847" s="1618"/>
      <c r="I847" s="1619">
        <f t="shared" si="10"/>
        <v>0</v>
      </c>
      <c r="J847" s="1249">
        <f t="shared" si="11"/>
        <v>20873</v>
      </c>
      <c r="K847" s="1249">
        <f>UFJ!I847</f>
        <v>0</v>
      </c>
      <c r="L847" s="1249">
        <f>三井住友!I847</f>
        <v>1319550</v>
      </c>
      <c r="M847" s="1249">
        <f>paypay!H847</f>
        <v>9</v>
      </c>
      <c r="N847" s="1249">
        <f>みずほ!J847</f>
        <v>781491</v>
      </c>
      <c r="O847" s="1620">
        <f t="shared" si="9"/>
        <v>2121923</v>
      </c>
      <c r="P847" s="1272"/>
    </row>
    <row r="848" spans="1:16" ht="15.5">
      <c r="A848" s="1298"/>
      <c r="B848" s="1244">
        <v>46592</v>
      </c>
      <c r="C848" s="1248"/>
      <c r="D848" s="1248"/>
      <c r="E848" s="1248"/>
      <c r="F848" s="1618"/>
      <c r="G848" s="1618"/>
      <c r="H848" s="1618"/>
      <c r="I848" s="1619">
        <f t="shared" si="10"/>
        <v>0</v>
      </c>
      <c r="J848" s="1249">
        <f t="shared" si="11"/>
        <v>20873</v>
      </c>
      <c r="K848" s="1249">
        <f>UFJ!I848</f>
        <v>0</v>
      </c>
      <c r="L848" s="1249">
        <f>三井住友!I848</f>
        <v>1319550</v>
      </c>
      <c r="M848" s="1249">
        <f>paypay!H848</f>
        <v>9</v>
      </c>
      <c r="N848" s="1249">
        <f>みずほ!J848</f>
        <v>781491</v>
      </c>
      <c r="O848" s="1620">
        <f t="shared" si="9"/>
        <v>2121923</v>
      </c>
      <c r="P848" s="1272"/>
    </row>
    <row r="849" spans="1:16" ht="15.5">
      <c r="A849" s="1298"/>
      <c r="B849" s="1244">
        <v>46593</v>
      </c>
      <c r="C849" s="1248"/>
      <c r="D849" s="1248"/>
      <c r="E849" s="1248"/>
      <c r="F849" s="1618"/>
      <c r="G849" s="1618"/>
      <c r="H849" s="1618"/>
      <c r="I849" s="1619">
        <f t="shared" si="10"/>
        <v>0</v>
      </c>
      <c r="J849" s="1249">
        <f t="shared" si="11"/>
        <v>20873</v>
      </c>
      <c r="K849" s="1249">
        <f>UFJ!I849</f>
        <v>0</v>
      </c>
      <c r="L849" s="1249">
        <f>三井住友!I849</f>
        <v>1319550</v>
      </c>
      <c r="M849" s="1249">
        <f>paypay!H849</f>
        <v>9</v>
      </c>
      <c r="N849" s="1249">
        <f>みずほ!J849</f>
        <v>781491</v>
      </c>
      <c r="O849" s="1620">
        <f t="shared" si="9"/>
        <v>2121923</v>
      </c>
      <c r="P849" s="1272"/>
    </row>
    <row r="850" spans="1:16" ht="15.5">
      <c r="A850" s="1298"/>
      <c r="B850" s="1244">
        <v>46594</v>
      </c>
      <c r="C850" s="1248"/>
      <c r="D850" s="1248"/>
      <c r="E850" s="1248"/>
      <c r="F850" s="1618"/>
      <c r="G850" s="1618"/>
      <c r="H850" s="1618"/>
      <c r="I850" s="1619">
        <f t="shared" si="10"/>
        <v>0</v>
      </c>
      <c r="J850" s="1249">
        <f t="shared" si="11"/>
        <v>20873</v>
      </c>
      <c r="K850" s="1249">
        <f>UFJ!I850</f>
        <v>0</v>
      </c>
      <c r="L850" s="1249">
        <f>三井住友!I850</f>
        <v>1319550</v>
      </c>
      <c r="M850" s="1249">
        <f>paypay!H850</f>
        <v>9</v>
      </c>
      <c r="N850" s="1249">
        <f>みずほ!J850</f>
        <v>771491</v>
      </c>
      <c r="O850" s="1620">
        <f t="shared" si="9"/>
        <v>2111923</v>
      </c>
      <c r="P850" s="1272"/>
    </row>
    <row r="851" spans="1:16" ht="15.5">
      <c r="A851" s="1298"/>
      <c r="B851" s="1244">
        <v>46595</v>
      </c>
      <c r="C851" s="1248"/>
      <c r="D851" s="1248"/>
      <c r="E851" s="1248"/>
      <c r="F851" s="1618"/>
      <c r="G851" s="1618"/>
      <c r="H851" s="1618"/>
      <c r="I851" s="1619">
        <f t="shared" si="10"/>
        <v>0</v>
      </c>
      <c r="J851" s="1249">
        <f t="shared" si="11"/>
        <v>20873</v>
      </c>
      <c r="K851" s="1249">
        <f>UFJ!I851</f>
        <v>0</v>
      </c>
      <c r="L851" s="1249">
        <f>三井住友!I851</f>
        <v>1119550</v>
      </c>
      <c r="M851" s="1249">
        <f>paypay!H851</f>
        <v>9</v>
      </c>
      <c r="N851" s="1249">
        <f>みずほ!J851</f>
        <v>641504</v>
      </c>
      <c r="O851" s="1620">
        <f t="shared" si="9"/>
        <v>1781936</v>
      </c>
      <c r="P851" s="1272"/>
    </row>
    <row r="852" spans="1:16" ht="15.5">
      <c r="A852" s="1298"/>
      <c r="B852" s="1244">
        <v>46596</v>
      </c>
      <c r="C852" s="1248"/>
      <c r="D852" s="1248"/>
      <c r="E852" s="1248"/>
      <c r="F852" s="1618"/>
      <c r="G852" s="1618"/>
      <c r="H852" s="1618"/>
      <c r="I852" s="1619">
        <f t="shared" si="10"/>
        <v>0</v>
      </c>
      <c r="J852" s="1249">
        <f t="shared" si="11"/>
        <v>20873</v>
      </c>
      <c r="K852" s="1249">
        <f>UFJ!I852</f>
        <v>0</v>
      </c>
      <c r="L852" s="1249">
        <f>三井住友!I852</f>
        <v>1119550</v>
      </c>
      <c r="M852" s="1249">
        <f>paypay!H852</f>
        <v>9</v>
      </c>
      <c r="N852" s="1249">
        <f>みずほ!J852</f>
        <v>641504</v>
      </c>
      <c r="O852" s="1620">
        <f t="shared" si="9"/>
        <v>1781936</v>
      </c>
      <c r="P852" s="1272"/>
    </row>
    <row r="853" spans="1:16" ht="15.5">
      <c r="A853" s="1298"/>
      <c r="B853" s="1244">
        <v>46597</v>
      </c>
      <c r="C853" s="1248"/>
      <c r="D853" s="1248"/>
      <c r="E853" s="1248"/>
      <c r="F853" s="1618"/>
      <c r="G853" s="1618"/>
      <c r="H853" s="1618"/>
      <c r="I853" s="1619">
        <f t="shared" si="10"/>
        <v>0</v>
      </c>
      <c r="J853" s="1249">
        <f t="shared" si="11"/>
        <v>20873</v>
      </c>
      <c r="K853" s="1249">
        <f>UFJ!I853</f>
        <v>0</v>
      </c>
      <c r="L853" s="1249">
        <f>三井住友!I853</f>
        <v>1119550</v>
      </c>
      <c r="M853" s="1249">
        <f>paypay!H853</f>
        <v>9</v>
      </c>
      <c r="N853" s="1249">
        <f>みずほ!J853</f>
        <v>641504</v>
      </c>
      <c r="O853" s="1620">
        <f t="shared" si="9"/>
        <v>1781936</v>
      </c>
      <c r="P853" s="1272"/>
    </row>
    <row r="854" spans="1:16" ht="15.5">
      <c r="A854" s="1298"/>
      <c r="B854" s="1244">
        <v>46598</v>
      </c>
      <c r="C854" s="1248"/>
      <c r="D854" s="1248"/>
      <c r="E854" s="1248"/>
      <c r="F854" s="1618"/>
      <c r="G854" s="1618"/>
      <c r="H854" s="1618"/>
      <c r="I854" s="1619">
        <f t="shared" si="10"/>
        <v>0</v>
      </c>
      <c r="J854" s="1249">
        <f t="shared" si="11"/>
        <v>20873</v>
      </c>
      <c r="K854" s="1249">
        <f>UFJ!I854</f>
        <v>0</v>
      </c>
      <c r="L854" s="1249">
        <f>三井住友!I854</f>
        <v>1119550</v>
      </c>
      <c r="M854" s="1249">
        <f>paypay!H854</f>
        <v>9</v>
      </c>
      <c r="N854" s="1249">
        <f>みずほ!J854</f>
        <v>641504</v>
      </c>
      <c r="O854" s="1620">
        <f t="shared" si="9"/>
        <v>1781936</v>
      </c>
      <c r="P854" s="1272"/>
    </row>
    <row r="855" spans="1:16" ht="15.5">
      <c r="A855" s="1298"/>
      <c r="B855" s="1244">
        <v>46599</v>
      </c>
      <c r="C855" s="1248"/>
      <c r="D855" s="1248"/>
      <c r="E855" s="1248"/>
      <c r="F855" s="1618"/>
      <c r="G855" s="1618"/>
      <c r="H855" s="1618"/>
      <c r="I855" s="1619">
        <f t="shared" si="10"/>
        <v>0</v>
      </c>
      <c r="J855" s="1249">
        <f t="shared" si="11"/>
        <v>20873</v>
      </c>
      <c r="K855" s="1249">
        <f>UFJ!I855</f>
        <v>0</v>
      </c>
      <c r="L855" s="1249">
        <f>三井住友!I855</f>
        <v>1119550</v>
      </c>
      <c r="M855" s="1249">
        <f>paypay!H855</f>
        <v>9</v>
      </c>
      <c r="N855" s="1249">
        <f>みずほ!J855</f>
        <v>641504</v>
      </c>
      <c r="O855" s="1620">
        <f t="shared" si="9"/>
        <v>1781936</v>
      </c>
      <c r="P855" s="1272"/>
    </row>
    <row r="856" spans="1:16" ht="15.5">
      <c r="A856" s="1298"/>
      <c r="B856" s="1630">
        <v>46600</v>
      </c>
      <c r="C856" s="1631"/>
      <c r="D856" s="1631"/>
      <c r="E856" s="1631"/>
      <c r="F856" s="1632"/>
      <c r="G856" s="1632"/>
      <c r="H856" s="1632"/>
      <c r="I856" s="1633">
        <f t="shared" si="10"/>
        <v>0</v>
      </c>
      <c r="J856" s="1625">
        <f t="shared" si="11"/>
        <v>20873</v>
      </c>
      <c r="K856" s="1625">
        <f>UFJ!I856</f>
        <v>0</v>
      </c>
      <c r="L856" s="1625">
        <f>三井住友!I856</f>
        <v>1119550</v>
      </c>
      <c r="M856" s="1625">
        <f>paypay!H856</f>
        <v>9</v>
      </c>
      <c r="N856" s="1625">
        <f>みずほ!J856</f>
        <v>641504</v>
      </c>
      <c r="O856" s="1627">
        <f t="shared" si="9"/>
        <v>1781936</v>
      </c>
      <c r="P856" s="1272"/>
    </row>
    <row r="857" spans="1:16" ht="15.5">
      <c r="A857" s="1298"/>
      <c r="B857" s="1244">
        <v>46601</v>
      </c>
      <c r="C857" s="1248"/>
      <c r="D857" s="1248"/>
      <c r="E857" s="1248"/>
      <c r="F857" s="1618"/>
      <c r="G857" s="1618"/>
      <c r="H857" s="1618"/>
      <c r="I857" s="1619">
        <f t="shared" si="10"/>
        <v>0</v>
      </c>
      <c r="J857" s="1249">
        <f t="shared" si="11"/>
        <v>20873</v>
      </c>
      <c r="K857" s="1249">
        <f>UFJ!I857</f>
        <v>0</v>
      </c>
      <c r="L857" s="1249">
        <f>三井住友!I857</f>
        <v>1119550</v>
      </c>
      <c r="M857" s="1249">
        <f>paypay!H857</f>
        <v>9</v>
      </c>
      <c r="N857" s="1249">
        <f>みずほ!J857</f>
        <v>641504</v>
      </c>
      <c r="O857" s="1620">
        <f t="shared" si="9"/>
        <v>1781936</v>
      </c>
      <c r="P857" s="1272"/>
    </row>
    <row r="858" spans="1:16" ht="15.5">
      <c r="A858" s="1298"/>
      <c r="B858" s="1244">
        <v>46602</v>
      </c>
      <c r="C858" s="1248"/>
      <c r="D858" s="1248"/>
      <c r="E858" s="1248"/>
      <c r="F858" s="1618"/>
      <c r="G858" s="1618"/>
      <c r="H858" s="1618"/>
      <c r="I858" s="1619">
        <f t="shared" si="10"/>
        <v>0</v>
      </c>
      <c r="J858" s="1249">
        <f t="shared" si="11"/>
        <v>20873</v>
      </c>
      <c r="K858" s="1249">
        <f>UFJ!I858</f>
        <v>0</v>
      </c>
      <c r="L858" s="1249">
        <f>三井住友!I858</f>
        <v>1119550</v>
      </c>
      <c r="M858" s="1249">
        <f>paypay!H858</f>
        <v>9</v>
      </c>
      <c r="N858" s="1249">
        <f>みずほ!J858</f>
        <v>641504</v>
      </c>
      <c r="O858" s="1620">
        <f t="shared" si="9"/>
        <v>1781936</v>
      </c>
      <c r="P858" s="1272"/>
    </row>
    <row r="859" spans="1:16" ht="15.5">
      <c r="A859" s="1298"/>
      <c r="B859" s="1244">
        <v>46603</v>
      </c>
      <c r="C859" s="1248"/>
      <c r="D859" s="1248"/>
      <c r="E859" s="1248"/>
      <c r="F859" s="1618"/>
      <c r="G859" s="1618"/>
      <c r="H859" s="1618"/>
      <c r="I859" s="1619">
        <f t="shared" si="10"/>
        <v>0</v>
      </c>
      <c r="J859" s="1249">
        <f t="shared" si="11"/>
        <v>20873</v>
      </c>
      <c r="K859" s="1249">
        <f>UFJ!I859</f>
        <v>0</v>
      </c>
      <c r="L859" s="1249">
        <f>三井住友!I859</f>
        <v>1119550</v>
      </c>
      <c r="M859" s="1249">
        <f>paypay!H859</f>
        <v>9</v>
      </c>
      <c r="N859" s="1249">
        <f>みずほ!J859</f>
        <v>641504</v>
      </c>
      <c r="O859" s="1620">
        <f t="shared" si="9"/>
        <v>1781936</v>
      </c>
      <c r="P859" s="1272"/>
    </row>
    <row r="860" spans="1:16" ht="15.5">
      <c r="A860" s="1298"/>
      <c r="B860" s="1244">
        <v>46604</v>
      </c>
      <c r="C860" s="1248"/>
      <c r="D860" s="1248"/>
      <c r="E860" s="1248"/>
      <c r="F860" s="1618"/>
      <c r="G860" s="1618"/>
      <c r="H860" s="1618"/>
      <c r="I860" s="1619">
        <f t="shared" si="10"/>
        <v>0</v>
      </c>
      <c r="J860" s="1249">
        <f t="shared" si="11"/>
        <v>20873</v>
      </c>
      <c r="K860" s="1249">
        <f>UFJ!I860</f>
        <v>0</v>
      </c>
      <c r="L860" s="1249">
        <f>三井住友!I860</f>
        <v>1119550</v>
      </c>
      <c r="M860" s="1249">
        <f>paypay!H860</f>
        <v>9</v>
      </c>
      <c r="N860" s="1249">
        <f>みずほ!J860</f>
        <v>641504</v>
      </c>
      <c r="O860" s="1620">
        <f t="shared" si="9"/>
        <v>1781936</v>
      </c>
      <c r="P860" s="1272"/>
    </row>
    <row r="861" spans="1:16" ht="15.5">
      <c r="A861" s="1298"/>
      <c r="B861" s="1244">
        <v>46605</v>
      </c>
      <c r="C861" s="1248"/>
      <c r="D861" s="1248"/>
      <c r="E861" s="1248"/>
      <c r="F861" s="1618"/>
      <c r="G861" s="1618"/>
      <c r="H861" s="1618"/>
      <c r="I861" s="1619">
        <f t="shared" si="10"/>
        <v>0</v>
      </c>
      <c r="J861" s="1249">
        <f t="shared" si="11"/>
        <v>20873</v>
      </c>
      <c r="K861" s="1249">
        <f>UFJ!I861</f>
        <v>0</v>
      </c>
      <c r="L861" s="1249">
        <f>三井住友!I861</f>
        <v>1119550</v>
      </c>
      <c r="M861" s="1249">
        <f>paypay!H861</f>
        <v>9</v>
      </c>
      <c r="N861" s="1249">
        <f>みずほ!J861</f>
        <v>641504</v>
      </c>
      <c r="O861" s="1620">
        <f t="shared" si="9"/>
        <v>1781936</v>
      </c>
      <c r="P861" s="1272"/>
    </row>
    <row r="862" spans="1:16" ht="15.5">
      <c r="A862" s="1298"/>
      <c r="B862" s="1244">
        <v>46606</v>
      </c>
      <c r="C862" s="1248"/>
      <c r="D862" s="1248"/>
      <c r="E862" s="1248"/>
      <c r="F862" s="1618"/>
      <c r="G862" s="1618"/>
      <c r="H862" s="1618"/>
      <c r="I862" s="1619">
        <f t="shared" si="10"/>
        <v>0</v>
      </c>
      <c r="J862" s="1249">
        <f t="shared" si="11"/>
        <v>20873</v>
      </c>
      <c r="K862" s="1249">
        <f>UFJ!I862</f>
        <v>0</v>
      </c>
      <c r="L862" s="1249">
        <f>三井住友!I862</f>
        <v>1119550</v>
      </c>
      <c r="M862" s="1249">
        <f>paypay!H862</f>
        <v>9</v>
      </c>
      <c r="N862" s="1249">
        <f>みずほ!J862</f>
        <v>641504</v>
      </c>
      <c r="O862" s="1620">
        <f t="shared" si="9"/>
        <v>1781936</v>
      </c>
      <c r="P862" s="1272"/>
    </row>
    <row r="863" spans="1:16" ht="15.5">
      <c r="A863" s="1298"/>
      <c r="B863" s="1244">
        <v>46607</v>
      </c>
      <c r="C863" s="1248"/>
      <c r="D863" s="1248"/>
      <c r="E863" s="1248"/>
      <c r="F863" s="1618"/>
      <c r="G863" s="1618"/>
      <c r="H863" s="1618"/>
      <c r="I863" s="1619">
        <f t="shared" si="10"/>
        <v>0</v>
      </c>
      <c r="J863" s="1249">
        <f t="shared" si="11"/>
        <v>20873</v>
      </c>
      <c r="K863" s="1249">
        <f>UFJ!I863</f>
        <v>0</v>
      </c>
      <c r="L863" s="1249">
        <f>三井住友!I863</f>
        <v>1119550</v>
      </c>
      <c r="M863" s="1249">
        <f>paypay!H863</f>
        <v>9</v>
      </c>
      <c r="N863" s="1249">
        <f>みずほ!J863</f>
        <v>641504</v>
      </c>
      <c r="O863" s="1620">
        <f t="shared" si="9"/>
        <v>1781936</v>
      </c>
      <c r="P863" s="1272"/>
    </row>
    <row r="864" spans="1:16" ht="15.5">
      <c r="A864" s="1298"/>
      <c r="B864" s="1244">
        <v>46608</v>
      </c>
      <c r="C864" s="1248"/>
      <c r="D864" s="1248"/>
      <c r="E864" s="1248"/>
      <c r="F864" s="1618"/>
      <c r="G864" s="1618"/>
      <c r="H864" s="1618"/>
      <c r="I864" s="1619">
        <f t="shared" si="10"/>
        <v>0</v>
      </c>
      <c r="J864" s="1249">
        <f t="shared" si="11"/>
        <v>20873</v>
      </c>
      <c r="K864" s="1249">
        <f>UFJ!I864</f>
        <v>0</v>
      </c>
      <c r="L864" s="1249">
        <f>三井住友!I864</f>
        <v>1119550</v>
      </c>
      <c r="M864" s="1249">
        <f>paypay!H864</f>
        <v>9</v>
      </c>
      <c r="N864" s="1249">
        <f>みずほ!J864</f>
        <v>641504</v>
      </c>
      <c r="O864" s="1620">
        <f t="shared" si="9"/>
        <v>1781936</v>
      </c>
      <c r="P864" s="1272"/>
    </row>
    <row r="865" spans="1:16" ht="15.5">
      <c r="A865" s="1298"/>
      <c r="B865" s="1244">
        <v>46609</v>
      </c>
      <c r="C865" s="1248"/>
      <c r="D865" s="1248"/>
      <c r="E865" s="1248"/>
      <c r="F865" s="1618"/>
      <c r="G865" s="1618"/>
      <c r="H865" s="1618"/>
      <c r="I865" s="1619">
        <f t="shared" si="10"/>
        <v>0</v>
      </c>
      <c r="J865" s="1249">
        <f t="shared" si="11"/>
        <v>20873</v>
      </c>
      <c r="K865" s="1249">
        <f>UFJ!I865</f>
        <v>0</v>
      </c>
      <c r="L865" s="1249">
        <f>三井住友!I865</f>
        <v>1119550</v>
      </c>
      <c r="M865" s="1249">
        <f>paypay!H865</f>
        <v>9</v>
      </c>
      <c r="N865" s="1249">
        <f>みずほ!J865</f>
        <v>641504</v>
      </c>
      <c r="O865" s="1620">
        <f t="shared" si="9"/>
        <v>1781936</v>
      </c>
      <c r="P865" s="1272"/>
    </row>
    <row r="866" spans="1:16" ht="15.5">
      <c r="A866" s="1298"/>
      <c r="B866" s="1244">
        <v>46610</v>
      </c>
      <c r="C866" s="1248"/>
      <c r="D866" s="1248"/>
      <c r="E866" s="1248"/>
      <c r="F866" s="1618"/>
      <c r="G866" s="1618"/>
      <c r="H866" s="1618"/>
      <c r="I866" s="1619">
        <f t="shared" si="10"/>
        <v>0</v>
      </c>
      <c r="J866" s="1249">
        <f t="shared" si="11"/>
        <v>20873</v>
      </c>
      <c r="K866" s="1249">
        <f>UFJ!I866</f>
        <v>0</v>
      </c>
      <c r="L866" s="1249">
        <f>三井住友!I866</f>
        <v>1119550</v>
      </c>
      <c r="M866" s="1249">
        <f>paypay!H866</f>
        <v>9</v>
      </c>
      <c r="N866" s="1249">
        <f>みずほ!J866</f>
        <v>641504</v>
      </c>
      <c r="O866" s="1620">
        <f t="shared" si="9"/>
        <v>1781936</v>
      </c>
      <c r="P866" s="1272"/>
    </row>
    <row r="867" spans="1:16" ht="15.5">
      <c r="A867" s="1298"/>
      <c r="B867" s="1244">
        <v>46611</v>
      </c>
      <c r="C867" s="1248"/>
      <c r="D867" s="1248"/>
      <c r="E867" s="1248"/>
      <c r="F867" s="1618"/>
      <c r="G867" s="1618"/>
      <c r="H867" s="1618"/>
      <c r="I867" s="1619">
        <f t="shared" si="10"/>
        <v>0</v>
      </c>
      <c r="J867" s="1249">
        <f t="shared" si="11"/>
        <v>20873</v>
      </c>
      <c r="K867" s="1249">
        <f>UFJ!I867</f>
        <v>0</v>
      </c>
      <c r="L867" s="1249">
        <f>三井住友!I867</f>
        <v>1119550</v>
      </c>
      <c r="M867" s="1249">
        <f>paypay!H867</f>
        <v>9</v>
      </c>
      <c r="N867" s="1249">
        <f>みずほ!J867</f>
        <v>641504</v>
      </c>
      <c r="O867" s="1620">
        <f t="shared" si="9"/>
        <v>1781936</v>
      </c>
      <c r="P867" s="1272"/>
    </row>
    <row r="868" spans="1:16" ht="15.5">
      <c r="A868" s="1298"/>
      <c r="B868" s="1244">
        <v>46612</v>
      </c>
      <c r="C868" s="1248"/>
      <c r="D868" s="1248"/>
      <c r="E868" s="1248"/>
      <c r="F868" s="1618"/>
      <c r="G868" s="1618"/>
      <c r="H868" s="1618"/>
      <c r="I868" s="1619">
        <f t="shared" si="10"/>
        <v>0</v>
      </c>
      <c r="J868" s="1249">
        <f t="shared" si="11"/>
        <v>20873</v>
      </c>
      <c r="K868" s="1249">
        <f>UFJ!I868</f>
        <v>0</v>
      </c>
      <c r="L868" s="1249">
        <f>三井住友!I868</f>
        <v>1119550</v>
      </c>
      <c r="M868" s="1249">
        <f>paypay!H868</f>
        <v>9</v>
      </c>
      <c r="N868" s="1249">
        <f>みずほ!J868</f>
        <v>641504</v>
      </c>
      <c r="O868" s="1620">
        <f t="shared" si="9"/>
        <v>1781936</v>
      </c>
      <c r="P868" s="1272"/>
    </row>
    <row r="869" spans="1:16" ht="15.5">
      <c r="A869" s="1298"/>
      <c r="B869" s="1244">
        <v>46613</v>
      </c>
      <c r="C869" s="1248"/>
      <c r="D869" s="1248"/>
      <c r="E869" s="1248"/>
      <c r="F869" s="1618"/>
      <c r="G869" s="1618"/>
      <c r="H869" s="1618"/>
      <c r="I869" s="1619">
        <f t="shared" si="10"/>
        <v>0</v>
      </c>
      <c r="J869" s="1249">
        <f t="shared" si="11"/>
        <v>20873</v>
      </c>
      <c r="K869" s="1249">
        <f>UFJ!I869</f>
        <v>0</v>
      </c>
      <c r="L869" s="1249">
        <f>三井住友!I869</f>
        <v>1119550</v>
      </c>
      <c r="M869" s="1249">
        <f>paypay!H869</f>
        <v>9</v>
      </c>
      <c r="N869" s="1249">
        <f>みずほ!J869</f>
        <v>641504</v>
      </c>
      <c r="O869" s="1620">
        <f t="shared" si="9"/>
        <v>1781936</v>
      </c>
      <c r="P869" s="1272"/>
    </row>
    <row r="870" spans="1:16" ht="15.5">
      <c r="A870" s="1298"/>
      <c r="B870" s="1244">
        <v>46614</v>
      </c>
      <c r="C870" s="1248"/>
      <c r="D870" s="1248"/>
      <c r="E870" s="1248"/>
      <c r="F870" s="1618"/>
      <c r="G870" s="1618"/>
      <c r="H870" s="1618"/>
      <c r="I870" s="1619">
        <f t="shared" si="10"/>
        <v>0</v>
      </c>
      <c r="J870" s="1249">
        <f t="shared" si="11"/>
        <v>20873</v>
      </c>
      <c r="K870" s="1249">
        <f>UFJ!I870</f>
        <v>0</v>
      </c>
      <c r="L870" s="1249">
        <f>三井住友!I870</f>
        <v>1419550</v>
      </c>
      <c r="M870" s="1249">
        <f>paypay!H870</f>
        <v>9</v>
      </c>
      <c r="N870" s="1249">
        <f>みずほ!J870</f>
        <v>801394</v>
      </c>
      <c r="O870" s="1620">
        <f t="shared" si="9"/>
        <v>2241826</v>
      </c>
      <c r="P870" s="1272"/>
    </row>
    <row r="871" spans="1:16" ht="15.5">
      <c r="A871" s="1298"/>
      <c r="B871" s="1244">
        <v>46615</v>
      </c>
      <c r="C871" s="1248"/>
      <c r="D871" s="1248"/>
      <c r="E871" s="1248"/>
      <c r="F871" s="1618"/>
      <c r="G871" s="1618"/>
      <c r="H871" s="1618"/>
      <c r="I871" s="1619">
        <f t="shared" si="10"/>
        <v>0</v>
      </c>
      <c r="J871" s="1249">
        <f t="shared" si="11"/>
        <v>20873</v>
      </c>
      <c r="K871" s="1249">
        <f>UFJ!I871</f>
        <v>0</v>
      </c>
      <c r="L871" s="1249">
        <f>三井住友!I871</f>
        <v>1419550</v>
      </c>
      <c r="M871" s="1249">
        <f>paypay!H871</f>
        <v>9</v>
      </c>
      <c r="N871" s="1249">
        <f>みずほ!J871</f>
        <v>801394</v>
      </c>
      <c r="O871" s="1620">
        <f t="shared" si="9"/>
        <v>2241826</v>
      </c>
      <c r="P871" s="1272"/>
    </row>
    <row r="872" spans="1:16" ht="15.5">
      <c r="A872" s="1298"/>
      <c r="B872" s="1244">
        <v>46616</v>
      </c>
      <c r="C872" s="1248"/>
      <c r="D872" s="1248"/>
      <c r="E872" s="1248"/>
      <c r="F872" s="1618"/>
      <c r="G872" s="1618"/>
      <c r="H872" s="1618"/>
      <c r="I872" s="1619">
        <f t="shared" si="10"/>
        <v>0</v>
      </c>
      <c r="J872" s="1249">
        <f t="shared" si="11"/>
        <v>20873</v>
      </c>
      <c r="K872" s="1249">
        <f>UFJ!I872</f>
        <v>0</v>
      </c>
      <c r="L872" s="1249">
        <f>三井住友!I872</f>
        <v>1419550</v>
      </c>
      <c r="M872" s="1249">
        <f>paypay!H872</f>
        <v>9</v>
      </c>
      <c r="N872" s="1249">
        <f>みずほ!J872</f>
        <v>801394</v>
      </c>
      <c r="O872" s="1620">
        <f t="shared" si="9"/>
        <v>2241826</v>
      </c>
      <c r="P872" s="1272"/>
    </row>
    <row r="873" spans="1:16" ht="15.5">
      <c r="A873" s="1298"/>
      <c r="B873" s="1244">
        <v>46617</v>
      </c>
      <c r="C873" s="1248"/>
      <c r="D873" s="1248"/>
      <c r="E873" s="1248"/>
      <c r="F873" s="1618"/>
      <c r="G873" s="1618"/>
      <c r="H873" s="1618"/>
      <c r="I873" s="1619">
        <f t="shared" si="10"/>
        <v>0</v>
      </c>
      <c r="J873" s="1249">
        <f t="shared" si="11"/>
        <v>20873</v>
      </c>
      <c r="K873" s="1249">
        <f>UFJ!I873</f>
        <v>0</v>
      </c>
      <c r="L873" s="1249">
        <f>三井住友!I873</f>
        <v>1419550</v>
      </c>
      <c r="M873" s="1249">
        <f>paypay!H873</f>
        <v>9</v>
      </c>
      <c r="N873" s="1249">
        <f>みずほ!J873</f>
        <v>801394</v>
      </c>
      <c r="O873" s="1620">
        <f t="shared" si="9"/>
        <v>2241826</v>
      </c>
      <c r="P873" s="1272"/>
    </row>
    <row r="874" spans="1:16" ht="15.5">
      <c r="A874" s="1298"/>
      <c r="B874" s="1244">
        <v>46618</v>
      </c>
      <c r="C874" s="1248"/>
      <c r="D874" s="1248"/>
      <c r="E874" s="1248"/>
      <c r="F874" s="1618"/>
      <c r="G874" s="1618"/>
      <c r="H874" s="1618"/>
      <c r="I874" s="1619">
        <f t="shared" si="10"/>
        <v>0</v>
      </c>
      <c r="J874" s="1249">
        <f t="shared" si="11"/>
        <v>20873</v>
      </c>
      <c r="K874" s="1249">
        <f>UFJ!I874</f>
        <v>0</v>
      </c>
      <c r="L874" s="1249">
        <f>三井住友!I874</f>
        <v>1419550</v>
      </c>
      <c r="M874" s="1249">
        <f>paypay!H874</f>
        <v>9</v>
      </c>
      <c r="N874" s="1249">
        <f>みずほ!J874</f>
        <v>801394</v>
      </c>
      <c r="O874" s="1620">
        <f t="shared" si="9"/>
        <v>2241826</v>
      </c>
      <c r="P874" s="1272"/>
    </row>
    <row r="875" spans="1:16" ht="15.5">
      <c r="A875" s="1298"/>
      <c r="B875" s="1244">
        <v>46619</v>
      </c>
      <c r="C875" s="1248"/>
      <c r="D875" s="1248"/>
      <c r="E875" s="1248"/>
      <c r="F875" s="1618"/>
      <c r="G875" s="1618"/>
      <c r="H875" s="1618"/>
      <c r="I875" s="1619">
        <f t="shared" si="10"/>
        <v>0</v>
      </c>
      <c r="J875" s="1249">
        <f t="shared" si="11"/>
        <v>20873</v>
      </c>
      <c r="K875" s="1249">
        <f>UFJ!I875</f>
        <v>0</v>
      </c>
      <c r="L875" s="1249">
        <f>三井住友!I875</f>
        <v>1419550</v>
      </c>
      <c r="M875" s="1249">
        <f>paypay!H875</f>
        <v>9</v>
      </c>
      <c r="N875" s="1249">
        <f>みずほ!J875</f>
        <v>801394</v>
      </c>
      <c r="O875" s="1620">
        <f t="shared" si="9"/>
        <v>2241826</v>
      </c>
      <c r="P875" s="1272"/>
    </row>
    <row r="876" spans="1:16" ht="15.5">
      <c r="A876" s="1298"/>
      <c r="B876" s="1244">
        <v>46620</v>
      </c>
      <c r="C876" s="1248"/>
      <c r="D876" s="1248"/>
      <c r="E876" s="1248"/>
      <c r="F876" s="1618"/>
      <c r="G876" s="1618"/>
      <c r="H876" s="1618"/>
      <c r="I876" s="1619">
        <f t="shared" si="10"/>
        <v>0</v>
      </c>
      <c r="J876" s="1249">
        <f t="shared" si="11"/>
        <v>20873</v>
      </c>
      <c r="K876" s="1249">
        <f>UFJ!I876</f>
        <v>0</v>
      </c>
      <c r="L876" s="1249">
        <f>三井住友!I876</f>
        <v>1419550</v>
      </c>
      <c r="M876" s="1249">
        <f>paypay!H876</f>
        <v>9</v>
      </c>
      <c r="N876" s="1249">
        <f>みずほ!J876</f>
        <v>801394</v>
      </c>
      <c r="O876" s="1620">
        <f t="shared" si="9"/>
        <v>2241826</v>
      </c>
      <c r="P876" s="1272"/>
    </row>
    <row r="877" spans="1:16" ht="15.5">
      <c r="A877" s="1298"/>
      <c r="B877" s="1244">
        <v>46621</v>
      </c>
      <c r="C877" s="1248"/>
      <c r="D877" s="1248"/>
      <c r="E877" s="1248"/>
      <c r="F877" s="1618"/>
      <c r="G877" s="1618"/>
      <c r="H877" s="1618"/>
      <c r="I877" s="1619">
        <f t="shared" si="10"/>
        <v>0</v>
      </c>
      <c r="J877" s="1249">
        <f t="shared" si="11"/>
        <v>20873</v>
      </c>
      <c r="K877" s="1249">
        <f>UFJ!I877</f>
        <v>0</v>
      </c>
      <c r="L877" s="1249">
        <f>三井住友!I877</f>
        <v>1419550</v>
      </c>
      <c r="M877" s="1249">
        <f>paypay!H877</f>
        <v>9</v>
      </c>
      <c r="N877" s="1249">
        <f>みずほ!J877</f>
        <v>801394</v>
      </c>
      <c r="O877" s="1620">
        <f t="shared" si="9"/>
        <v>2241826</v>
      </c>
      <c r="P877" s="1272"/>
    </row>
    <row r="878" spans="1:16" ht="15.5">
      <c r="A878" s="1298"/>
      <c r="B878" s="1244">
        <v>46622</v>
      </c>
      <c r="C878" s="1248"/>
      <c r="D878" s="1248"/>
      <c r="E878" s="1248"/>
      <c r="F878" s="1618"/>
      <c r="G878" s="1618"/>
      <c r="H878" s="1618"/>
      <c r="I878" s="1619">
        <f t="shared" si="10"/>
        <v>0</v>
      </c>
      <c r="J878" s="1249">
        <f t="shared" si="11"/>
        <v>20873</v>
      </c>
      <c r="K878" s="1249">
        <f>UFJ!I878</f>
        <v>0</v>
      </c>
      <c r="L878" s="1249">
        <f>三井住友!I878</f>
        <v>1419550</v>
      </c>
      <c r="M878" s="1249">
        <f>paypay!H878</f>
        <v>9</v>
      </c>
      <c r="N878" s="1249">
        <f>みずほ!J878</f>
        <v>801394</v>
      </c>
      <c r="O878" s="1620">
        <f t="shared" si="9"/>
        <v>2241826</v>
      </c>
      <c r="P878" s="1272"/>
    </row>
    <row r="879" spans="1:16" ht="15.5">
      <c r="A879" s="1298"/>
      <c r="B879" s="1244">
        <v>46623</v>
      </c>
      <c r="C879" s="1248"/>
      <c r="D879" s="1248"/>
      <c r="E879" s="1248"/>
      <c r="F879" s="1618"/>
      <c r="G879" s="1618"/>
      <c r="H879" s="1618"/>
      <c r="I879" s="1619">
        <f t="shared" si="10"/>
        <v>0</v>
      </c>
      <c r="J879" s="1249">
        <f t="shared" si="11"/>
        <v>20873</v>
      </c>
      <c r="K879" s="1249">
        <f>UFJ!I879</f>
        <v>0</v>
      </c>
      <c r="L879" s="1249">
        <f>三井住友!I879</f>
        <v>1419550</v>
      </c>
      <c r="M879" s="1249">
        <f>paypay!H879</f>
        <v>9</v>
      </c>
      <c r="N879" s="1249">
        <f>みずほ!J879</f>
        <v>801394</v>
      </c>
      <c r="O879" s="1620">
        <f t="shared" si="9"/>
        <v>2241826</v>
      </c>
      <c r="P879" s="1272"/>
    </row>
    <row r="880" spans="1:16" ht="15.5">
      <c r="A880" s="1298"/>
      <c r="B880" s="1244">
        <v>46624</v>
      </c>
      <c r="C880" s="1248"/>
      <c r="D880" s="1248"/>
      <c r="E880" s="1248"/>
      <c r="F880" s="1618"/>
      <c r="G880" s="1618"/>
      <c r="H880" s="1618"/>
      <c r="I880" s="1619">
        <f t="shared" si="10"/>
        <v>0</v>
      </c>
      <c r="J880" s="1249">
        <f t="shared" si="11"/>
        <v>20873</v>
      </c>
      <c r="K880" s="1249">
        <f>UFJ!I880</f>
        <v>0</v>
      </c>
      <c r="L880" s="1249">
        <f>三井住友!I880</f>
        <v>1419550</v>
      </c>
      <c r="M880" s="1249">
        <f>paypay!H880</f>
        <v>9</v>
      </c>
      <c r="N880" s="1249">
        <f>みずほ!J880</f>
        <v>801394</v>
      </c>
      <c r="O880" s="1620">
        <f t="shared" si="9"/>
        <v>2241826</v>
      </c>
      <c r="P880" s="1272"/>
    </row>
    <row r="881" spans="1:16" ht="15.5">
      <c r="A881" s="1298"/>
      <c r="B881" s="1244">
        <v>46625</v>
      </c>
      <c r="C881" s="1248"/>
      <c r="D881" s="1248"/>
      <c r="E881" s="1248"/>
      <c r="F881" s="1618"/>
      <c r="G881" s="1618"/>
      <c r="H881" s="1618"/>
      <c r="I881" s="1619">
        <f t="shared" si="10"/>
        <v>0</v>
      </c>
      <c r="J881" s="1249">
        <f t="shared" si="11"/>
        <v>20873</v>
      </c>
      <c r="K881" s="1249">
        <f>UFJ!I881</f>
        <v>0</v>
      </c>
      <c r="L881" s="1249">
        <f>三井住友!I881</f>
        <v>1419550</v>
      </c>
      <c r="M881" s="1249">
        <f>paypay!H881</f>
        <v>9</v>
      </c>
      <c r="N881" s="1249">
        <f>みずほ!J881</f>
        <v>791394</v>
      </c>
      <c r="O881" s="1620">
        <f t="shared" si="9"/>
        <v>2231826</v>
      </c>
      <c r="P881" s="1272"/>
    </row>
    <row r="882" spans="1:16" ht="15.5">
      <c r="A882" s="1298"/>
      <c r="B882" s="1244">
        <v>46626</v>
      </c>
      <c r="C882" s="1248"/>
      <c r="D882" s="1248"/>
      <c r="E882" s="1248"/>
      <c r="F882" s="1618"/>
      <c r="G882" s="1618"/>
      <c r="H882" s="1618"/>
      <c r="I882" s="1619">
        <f t="shared" si="10"/>
        <v>0</v>
      </c>
      <c r="J882" s="1249">
        <f t="shared" si="11"/>
        <v>20873</v>
      </c>
      <c r="K882" s="1249">
        <f>UFJ!I882</f>
        <v>0</v>
      </c>
      <c r="L882" s="1249">
        <f>三井住友!I882</f>
        <v>1219550</v>
      </c>
      <c r="M882" s="1249">
        <f>paypay!H882</f>
        <v>9</v>
      </c>
      <c r="N882" s="1249">
        <f>みずほ!J882</f>
        <v>661407</v>
      </c>
      <c r="O882" s="1620">
        <f t="shared" si="9"/>
        <v>1901839</v>
      </c>
      <c r="P882" s="1272"/>
    </row>
    <row r="883" spans="1:16" ht="15.5">
      <c r="A883" s="1298"/>
      <c r="B883" s="1244">
        <v>46627</v>
      </c>
      <c r="C883" s="1248"/>
      <c r="D883" s="1248"/>
      <c r="E883" s="1248"/>
      <c r="F883" s="1618"/>
      <c r="G883" s="1618"/>
      <c r="H883" s="1618"/>
      <c r="I883" s="1619">
        <f t="shared" si="10"/>
        <v>0</v>
      </c>
      <c r="J883" s="1249">
        <f t="shared" si="11"/>
        <v>20873</v>
      </c>
      <c r="K883" s="1249">
        <f>UFJ!I883</f>
        <v>0</v>
      </c>
      <c r="L883" s="1249">
        <f>三井住友!I883</f>
        <v>1219550</v>
      </c>
      <c r="M883" s="1249">
        <f>paypay!H883</f>
        <v>9</v>
      </c>
      <c r="N883" s="1249">
        <f>みずほ!J883</f>
        <v>661407</v>
      </c>
      <c r="O883" s="1620">
        <f t="shared" si="9"/>
        <v>1901839</v>
      </c>
      <c r="P883" s="1272"/>
    </row>
    <row r="884" spans="1:16" ht="15.5">
      <c r="A884" s="1298"/>
      <c r="B884" s="1244">
        <v>46628</v>
      </c>
      <c r="C884" s="1248"/>
      <c r="D884" s="1248"/>
      <c r="E884" s="1248"/>
      <c r="F884" s="1618"/>
      <c r="G884" s="1618"/>
      <c r="H884" s="1618"/>
      <c r="I884" s="1619">
        <f t="shared" si="10"/>
        <v>0</v>
      </c>
      <c r="J884" s="1249">
        <f t="shared" si="11"/>
        <v>20873</v>
      </c>
      <c r="K884" s="1249">
        <f>UFJ!I884</f>
        <v>0</v>
      </c>
      <c r="L884" s="1249">
        <f>三井住友!I884</f>
        <v>1219550</v>
      </c>
      <c r="M884" s="1249">
        <f>paypay!H884</f>
        <v>9</v>
      </c>
      <c r="N884" s="1249">
        <f>みずほ!J884</f>
        <v>661407</v>
      </c>
      <c r="O884" s="1620">
        <f t="shared" si="9"/>
        <v>1901839</v>
      </c>
      <c r="P884" s="1272"/>
    </row>
    <row r="885" spans="1:16" ht="15.5">
      <c r="A885" s="1298"/>
      <c r="B885" s="1244">
        <v>46629</v>
      </c>
      <c r="C885" s="1248"/>
      <c r="D885" s="1248"/>
      <c r="E885" s="1248"/>
      <c r="F885" s="1618"/>
      <c r="G885" s="1618"/>
      <c r="H885" s="1618"/>
      <c r="I885" s="1619">
        <f t="shared" si="10"/>
        <v>0</v>
      </c>
      <c r="J885" s="1249">
        <f t="shared" si="11"/>
        <v>20873</v>
      </c>
      <c r="K885" s="1249">
        <f>UFJ!I885</f>
        <v>0</v>
      </c>
      <c r="L885" s="1249">
        <f>三井住友!I885</f>
        <v>1219550</v>
      </c>
      <c r="M885" s="1249">
        <f>paypay!H885</f>
        <v>9</v>
      </c>
      <c r="N885" s="1249">
        <f>みずほ!J885</f>
        <v>661407</v>
      </c>
      <c r="O885" s="1620">
        <f t="shared" si="9"/>
        <v>1901839</v>
      </c>
      <c r="P885" s="1272"/>
    </row>
    <row r="886" spans="1:16" ht="15.5">
      <c r="A886" s="1298"/>
      <c r="B886" s="1259">
        <v>46630</v>
      </c>
      <c r="C886" s="1263"/>
      <c r="D886" s="1263"/>
      <c r="E886" s="1263"/>
      <c r="F886" s="1622"/>
      <c r="G886" s="1622"/>
      <c r="H886" s="1622"/>
      <c r="I886" s="1623">
        <f t="shared" si="10"/>
        <v>0</v>
      </c>
      <c r="J886" s="1264">
        <f t="shared" si="11"/>
        <v>20873</v>
      </c>
      <c r="K886" s="1264">
        <f>UFJ!I886</f>
        <v>0</v>
      </c>
      <c r="L886" s="1264">
        <f>三井住友!I886</f>
        <v>1219550</v>
      </c>
      <c r="M886" s="1264">
        <f>paypay!H886</f>
        <v>9</v>
      </c>
      <c r="N886" s="1264">
        <f>みずほ!J886</f>
        <v>661407</v>
      </c>
      <c r="O886" s="1624">
        <f t="shared" si="9"/>
        <v>1901839</v>
      </c>
      <c r="P886" s="1272"/>
    </row>
    <row r="887" spans="1:16" ht="15.5">
      <c r="A887" s="1298"/>
      <c r="B887" s="1244">
        <v>46631</v>
      </c>
      <c r="C887" s="1248"/>
      <c r="D887" s="1248"/>
      <c r="E887" s="1248"/>
      <c r="F887" s="1618"/>
      <c r="G887" s="1618"/>
      <c r="H887" s="1618"/>
      <c r="I887" s="1619">
        <f t="shared" si="10"/>
        <v>0</v>
      </c>
      <c r="J887" s="1249">
        <f t="shared" si="11"/>
        <v>20873</v>
      </c>
      <c r="K887" s="1249">
        <f>UFJ!I887</f>
        <v>0</v>
      </c>
      <c r="L887" s="1249">
        <f>三井住友!I887</f>
        <v>1219550</v>
      </c>
      <c r="M887" s="1249">
        <f>paypay!H887</f>
        <v>9</v>
      </c>
      <c r="N887" s="1249">
        <f>みずほ!J887</f>
        <v>661407</v>
      </c>
      <c r="O887" s="1620">
        <f t="shared" si="9"/>
        <v>1901839</v>
      </c>
      <c r="P887" s="1272"/>
    </row>
    <row r="888" spans="1:16" ht="15.5">
      <c r="A888" s="1298"/>
      <c r="B888" s="1244">
        <v>46632</v>
      </c>
      <c r="C888" s="1248"/>
      <c r="D888" s="1248"/>
      <c r="E888" s="1248"/>
      <c r="F888" s="1618"/>
      <c r="G888" s="1618"/>
      <c r="H888" s="1618"/>
      <c r="I888" s="1619">
        <f t="shared" si="10"/>
        <v>0</v>
      </c>
      <c r="J888" s="1249">
        <f t="shared" si="11"/>
        <v>20873</v>
      </c>
      <c r="K888" s="1249">
        <f>UFJ!I888</f>
        <v>0</v>
      </c>
      <c r="L888" s="1249">
        <f>三井住友!I888</f>
        <v>1219550</v>
      </c>
      <c r="M888" s="1249">
        <f>paypay!H888</f>
        <v>9</v>
      </c>
      <c r="N888" s="1249">
        <f>みずほ!J888</f>
        <v>661407</v>
      </c>
      <c r="O888" s="1620">
        <f t="shared" si="9"/>
        <v>1901839</v>
      </c>
      <c r="P888" s="1272"/>
    </row>
    <row r="889" spans="1:16" ht="15.5">
      <c r="A889" s="1298"/>
      <c r="B889" s="1244">
        <v>46633</v>
      </c>
      <c r="C889" s="1248"/>
      <c r="D889" s="1248"/>
      <c r="E889" s="1248"/>
      <c r="F889" s="1618"/>
      <c r="G889" s="1618"/>
      <c r="H889" s="1618"/>
      <c r="I889" s="1619">
        <f t="shared" si="10"/>
        <v>0</v>
      </c>
      <c r="J889" s="1249">
        <f t="shared" si="11"/>
        <v>20873</v>
      </c>
      <c r="K889" s="1249">
        <f>UFJ!I889</f>
        <v>0</v>
      </c>
      <c r="L889" s="1249">
        <f>三井住友!I889</f>
        <v>1219550</v>
      </c>
      <c r="M889" s="1249">
        <f>paypay!H889</f>
        <v>9</v>
      </c>
      <c r="N889" s="1249">
        <f>みずほ!J889</f>
        <v>661407</v>
      </c>
      <c r="O889" s="1620">
        <f t="shared" si="9"/>
        <v>1901839</v>
      </c>
      <c r="P889" s="1272"/>
    </row>
    <row r="890" spans="1:16" ht="15.5">
      <c r="A890" s="1298"/>
      <c r="B890" s="1244">
        <v>46634</v>
      </c>
      <c r="C890" s="1248"/>
      <c r="D890" s="1248"/>
      <c r="E890" s="1248"/>
      <c r="F890" s="1618"/>
      <c r="G890" s="1618"/>
      <c r="H890" s="1618"/>
      <c r="I890" s="1619">
        <f t="shared" si="10"/>
        <v>0</v>
      </c>
      <c r="J890" s="1249">
        <f t="shared" si="11"/>
        <v>20873</v>
      </c>
      <c r="K890" s="1249">
        <f>UFJ!I890</f>
        <v>0</v>
      </c>
      <c r="L890" s="1249">
        <f>三井住友!I890</f>
        <v>1219550</v>
      </c>
      <c r="M890" s="1249">
        <f>paypay!H890</f>
        <v>9</v>
      </c>
      <c r="N890" s="1249">
        <f>みずほ!J890</f>
        <v>661407</v>
      </c>
      <c r="O890" s="1620">
        <f t="shared" si="9"/>
        <v>1901839</v>
      </c>
      <c r="P890" s="1272"/>
    </row>
    <row r="891" spans="1:16" ht="15.5">
      <c r="A891" s="1298"/>
      <c r="B891" s="1244">
        <v>46635</v>
      </c>
      <c r="C891" s="1248"/>
      <c r="D891" s="1248"/>
      <c r="E891" s="1248"/>
      <c r="F891" s="1618"/>
      <c r="G891" s="1618"/>
      <c r="H891" s="1618"/>
      <c r="I891" s="1619">
        <f t="shared" si="10"/>
        <v>0</v>
      </c>
      <c r="J891" s="1249">
        <f t="shared" si="11"/>
        <v>20873</v>
      </c>
      <c r="K891" s="1249">
        <f>UFJ!I891</f>
        <v>0</v>
      </c>
      <c r="L891" s="1249">
        <f>三井住友!I891</f>
        <v>1219550</v>
      </c>
      <c r="M891" s="1249">
        <f>paypay!H891</f>
        <v>9</v>
      </c>
      <c r="N891" s="1249">
        <f>みずほ!J891</f>
        <v>661407</v>
      </c>
      <c r="O891" s="1620">
        <f t="shared" si="9"/>
        <v>1901839</v>
      </c>
      <c r="P891" s="1272"/>
    </row>
    <row r="892" spans="1:16" ht="15.5">
      <c r="A892" s="1298"/>
      <c r="B892" s="1244">
        <v>46636</v>
      </c>
      <c r="C892" s="1248"/>
      <c r="D892" s="1248"/>
      <c r="E892" s="1248"/>
      <c r="F892" s="1618"/>
      <c r="G892" s="1618"/>
      <c r="H892" s="1618"/>
      <c r="I892" s="1619">
        <f t="shared" si="10"/>
        <v>0</v>
      </c>
      <c r="J892" s="1249">
        <f t="shared" si="11"/>
        <v>20873</v>
      </c>
      <c r="K892" s="1249">
        <f>UFJ!I892</f>
        <v>0</v>
      </c>
      <c r="L892" s="1249">
        <f>三井住友!I892</f>
        <v>1219550</v>
      </c>
      <c r="M892" s="1249">
        <f>paypay!H892</f>
        <v>9</v>
      </c>
      <c r="N892" s="1249">
        <f>みずほ!J892</f>
        <v>661407</v>
      </c>
      <c r="O892" s="1620">
        <f t="shared" si="9"/>
        <v>1901839</v>
      </c>
      <c r="P892" s="1272"/>
    </row>
    <row r="893" spans="1:16" ht="15.5">
      <c r="A893" s="1298"/>
      <c r="B893" s="1244">
        <v>46637</v>
      </c>
      <c r="C893" s="1248"/>
      <c r="D893" s="1248"/>
      <c r="E893" s="1248"/>
      <c r="F893" s="1618"/>
      <c r="G893" s="1618"/>
      <c r="H893" s="1618"/>
      <c r="I893" s="1619">
        <f t="shared" si="10"/>
        <v>0</v>
      </c>
      <c r="J893" s="1249">
        <f t="shared" si="11"/>
        <v>20873</v>
      </c>
      <c r="K893" s="1249">
        <f>UFJ!I893</f>
        <v>0</v>
      </c>
      <c r="L893" s="1249">
        <f>三井住友!I893</f>
        <v>1219550</v>
      </c>
      <c r="M893" s="1249">
        <f>paypay!H893</f>
        <v>9</v>
      </c>
      <c r="N893" s="1249">
        <f>みずほ!J893</f>
        <v>661407</v>
      </c>
      <c r="O893" s="1620">
        <f t="shared" si="9"/>
        <v>1901839</v>
      </c>
      <c r="P893" s="1272"/>
    </row>
    <row r="894" spans="1:16" ht="15.5">
      <c r="A894" s="1298"/>
      <c r="B894" s="1244">
        <v>46638</v>
      </c>
      <c r="C894" s="1248"/>
      <c r="D894" s="1248"/>
      <c r="E894" s="1248"/>
      <c r="F894" s="1618"/>
      <c r="G894" s="1618"/>
      <c r="H894" s="1618"/>
      <c r="I894" s="1619">
        <f t="shared" si="10"/>
        <v>0</v>
      </c>
      <c r="J894" s="1249">
        <f t="shared" si="11"/>
        <v>20873</v>
      </c>
      <c r="K894" s="1249">
        <f>UFJ!I894</f>
        <v>0</v>
      </c>
      <c r="L894" s="1249">
        <f>三井住友!I894</f>
        <v>1219550</v>
      </c>
      <c r="M894" s="1249">
        <f>paypay!H894</f>
        <v>9</v>
      </c>
      <c r="N894" s="1249">
        <f>みずほ!J894</f>
        <v>661407</v>
      </c>
      <c r="O894" s="1620">
        <f t="shared" si="9"/>
        <v>1901839</v>
      </c>
      <c r="P894" s="1272"/>
    </row>
    <row r="895" spans="1:16" ht="15.5">
      <c r="A895" s="1298"/>
      <c r="B895" s="1244">
        <v>46639</v>
      </c>
      <c r="C895" s="1248"/>
      <c r="D895" s="1248"/>
      <c r="E895" s="1248"/>
      <c r="F895" s="1618"/>
      <c r="G895" s="1618"/>
      <c r="H895" s="1618"/>
      <c r="I895" s="1619">
        <f t="shared" si="10"/>
        <v>0</v>
      </c>
      <c r="J895" s="1249">
        <f t="shared" si="11"/>
        <v>20873</v>
      </c>
      <c r="K895" s="1249">
        <f>UFJ!I895</f>
        <v>0</v>
      </c>
      <c r="L895" s="1249">
        <f>三井住友!I895</f>
        <v>1219550</v>
      </c>
      <c r="M895" s="1249">
        <f>paypay!H895</f>
        <v>9</v>
      </c>
      <c r="N895" s="1249">
        <f>みずほ!J895</f>
        <v>661407</v>
      </c>
      <c r="O895" s="1620">
        <f t="shared" si="9"/>
        <v>1901839</v>
      </c>
      <c r="P895" s="1272"/>
    </row>
    <row r="896" spans="1:16" ht="15.5">
      <c r="A896" s="1298"/>
      <c r="B896" s="1244">
        <v>46640</v>
      </c>
      <c r="C896" s="1248"/>
      <c r="D896" s="1248"/>
      <c r="E896" s="1248"/>
      <c r="F896" s="1618"/>
      <c r="G896" s="1618"/>
      <c r="H896" s="1618"/>
      <c r="I896" s="1619">
        <f t="shared" si="10"/>
        <v>0</v>
      </c>
      <c r="J896" s="1249">
        <f t="shared" si="11"/>
        <v>20873</v>
      </c>
      <c r="K896" s="1249">
        <f>UFJ!I896</f>
        <v>0</v>
      </c>
      <c r="L896" s="1249">
        <f>三井住友!I896</f>
        <v>1219550</v>
      </c>
      <c r="M896" s="1249">
        <f>paypay!H896</f>
        <v>9</v>
      </c>
      <c r="N896" s="1249">
        <f>みずほ!J896</f>
        <v>661407</v>
      </c>
      <c r="O896" s="1620">
        <f t="shared" si="9"/>
        <v>1901839</v>
      </c>
      <c r="P896" s="1272"/>
    </row>
    <row r="897" spans="1:16" ht="15.5">
      <c r="A897" s="1298"/>
      <c r="B897" s="1244">
        <v>46641</v>
      </c>
      <c r="C897" s="1248"/>
      <c r="D897" s="1248"/>
      <c r="E897" s="1248"/>
      <c r="F897" s="1618"/>
      <c r="G897" s="1618"/>
      <c r="H897" s="1618"/>
      <c r="I897" s="1619">
        <f t="shared" si="10"/>
        <v>0</v>
      </c>
      <c r="J897" s="1249">
        <f t="shared" si="11"/>
        <v>20873</v>
      </c>
      <c r="K897" s="1249">
        <f>UFJ!I897</f>
        <v>0</v>
      </c>
      <c r="L897" s="1249">
        <f>三井住友!I897</f>
        <v>1219550</v>
      </c>
      <c r="M897" s="1249">
        <f>paypay!H897</f>
        <v>9</v>
      </c>
      <c r="N897" s="1249">
        <f>みずほ!J897</f>
        <v>661407</v>
      </c>
      <c r="O897" s="1620">
        <f t="shared" si="9"/>
        <v>1901839</v>
      </c>
      <c r="P897" s="1272"/>
    </row>
    <row r="898" spans="1:16" ht="15.5">
      <c r="A898" s="1298"/>
      <c r="B898" s="1244">
        <v>46642</v>
      </c>
      <c r="C898" s="1248"/>
      <c r="D898" s="1248"/>
      <c r="E898" s="1248"/>
      <c r="F898" s="1618"/>
      <c r="G898" s="1618"/>
      <c r="H898" s="1618"/>
      <c r="I898" s="1619">
        <f t="shared" si="10"/>
        <v>0</v>
      </c>
      <c r="J898" s="1249">
        <f t="shared" si="11"/>
        <v>20873</v>
      </c>
      <c r="K898" s="1249">
        <f>UFJ!I898</f>
        <v>0</v>
      </c>
      <c r="L898" s="1249">
        <f>三井住友!I898</f>
        <v>1219550</v>
      </c>
      <c r="M898" s="1249">
        <f>paypay!H898</f>
        <v>9</v>
      </c>
      <c r="N898" s="1249">
        <f>みずほ!J898</f>
        <v>661407</v>
      </c>
      <c r="O898" s="1620">
        <f t="shared" si="9"/>
        <v>1901839</v>
      </c>
      <c r="P898" s="1272"/>
    </row>
    <row r="899" spans="1:16" ht="15.5">
      <c r="A899" s="1298"/>
      <c r="B899" s="1244">
        <v>46643</v>
      </c>
      <c r="C899" s="1248"/>
      <c r="D899" s="1248"/>
      <c r="E899" s="1248"/>
      <c r="F899" s="1618"/>
      <c r="G899" s="1618"/>
      <c r="H899" s="1618"/>
      <c r="I899" s="1619">
        <f t="shared" si="10"/>
        <v>0</v>
      </c>
      <c r="J899" s="1249">
        <f t="shared" si="11"/>
        <v>20873</v>
      </c>
      <c r="K899" s="1249">
        <f>UFJ!I899</f>
        <v>0</v>
      </c>
      <c r="L899" s="1249">
        <f>三井住友!I899</f>
        <v>1219550</v>
      </c>
      <c r="M899" s="1249">
        <f>paypay!H899</f>
        <v>9</v>
      </c>
      <c r="N899" s="1249">
        <f>みずほ!J899</f>
        <v>661407</v>
      </c>
      <c r="O899" s="1620">
        <f t="shared" si="9"/>
        <v>1901839</v>
      </c>
      <c r="P899" s="1272"/>
    </row>
    <row r="900" spans="1:16" ht="15.5">
      <c r="A900" s="1298"/>
      <c r="B900" s="1244">
        <v>46644</v>
      </c>
      <c r="C900" s="1248"/>
      <c r="D900" s="1248"/>
      <c r="E900" s="1248"/>
      <c r="F900" s="1618"/>
      <c r="G900" s="1618"/>
      <c r="H900" s="1618"/>
      <c r="I900" s="1619">
        <f t="shared" si="10"/>
        <v>0</v>
      </c>
      <c r="J900" s="1249">
        <f t="shared" si="11"/>
        <v>20873</v>
      </c>
      <c r="K900" s="1249">
        <f>UFJ!I900</f>
        <v>0</v>
      </c>
      <c r="L900" s="1249">
        <f>三井住友!I900</f>
        <v>1219550</v>
      </c>
      <c r="M900" s="1249">
        <f>paypay!H900</f>
        <v>9</v>
      </c>
      <c r="N900" s="1249">
        <f>みずほ!J900</f>
        <v>661407</v>
      </c>
      <c r="O900" s="1620">
        <f t="shared" si="9"/>
        <v>1901839</v>
      </c>
      <c r="P900" s="1272"/>
    </row>
    <row r="901" spans="1:16" ht="15.5">
      <c r="A901" s="1298"/>
      <c r="B901" s="1244">
        <v>46645</v>
      </c>
      <c r="C901" s="1248"/>
      <c r="D901" s="1248"/>
      <c r="E901" s="1248"/>
      <c r="F901" s="1618"/>
      <c r="G901" s="1618"/>
      <c r="H901" s="1618"/>
      <c r="I901" s="1619">
        <f t="shared" si="10"/>
        <v>0</v>
      </c>
      <c r="J901" s="1249">
        <f t="shared" si="11"/>
        <v>20873</v>
      </c>
      <c r="K901" s="1249">
        <f>UFJ!I901</f>
        <v>0</v>
      </c>
      <c r="L901" s="1249">
        <f>三井住友!I901</f>
        <v>1519550</v>
      </c>
      <c r="M901" s="1249">
        <f>paypay!H901</f>
        <v>9</v>
      </c>
      <c r="N901" s="1249">
        <f>みずほ!J901</f>
        <v>821297</v>
      </c>
      <c r="O901" s="1620">
        <f t="shared" si="9"/>
        <v>2361729</v>
      </c>
      <c r="P901" s="1272"/>
    </row>
    <row r="902" spans="1:16" ht="15.5">
      <c r="A902" s="1298"/>
      <c r="B902" s="1244">
        <v>46646</v>
      </c>
      <c r="C902" s="1248"/>
      <c r="D902" s="1248"/>
      <c r="E902" s="1248"/>
      <c r="F902" s="1618"/>
      <c r="G902" s="1618"/>
      <c r="H902" s="1618"/>
      <c r="I902" s="1619">
        <f t="shared" si="10"/>
        <v>0</v>
      </c>
      <c r="J902" s="1249">
        <f t="shared" si="11"/>
        <v>20873</v>
      </c>
      <c r="K902" s="1249">
        <f>UFJ!I902</f>
        <v>0</v>
      </c>
      <c r="L902" s="1249">
        <f>三井住友!I902</f>
        <v>1519550</v>
      </c>
      <c r="M902" s="1249">
        <f>paypay!H902</f>
        <v>9</v>
      </c>
      <c r="N902" s="1249">
        <f>みずほ!J902</f>
        <v>821297</v>
      </c>
      <c r="O902" s="1620">
        <f t="shared" si="9"/>
        <v>2361729</v>
      </c>
      <c r="P902" s="1272"/>
    </row>
    <row r="903" spans="1:16" ht="15.5">
      <c r="A903" s="1298"/>
      <c r="B903" s="1244">
        <v>46647</v>
      </c>
      <c r="C903" s="1248"/>
      <c r="D903" s="1248"/>
      <c r="E903" s="1248"/>
      <c r="F903" s="1618"/>
      <c r="G903" s="1618"/>
      <c r="H903" s="1618"/>
      <c r="I903" s="1619">
        <f t="shared" si="10"/>
        <v>0</v>
      </c>
      <c r="J903" s="1249">
        <f t="shared" si="11"/>
        <v>20873</v>
      </c>
      <c r="K903" s="1249">
        <f>UFJ!I903</f>
        <v>0</v>
      </c>
      <c r="L903" s="1249">
        <f>三井住友!I903</f>
        <v>1519550</v>
      </c>
      <c r="M903" s="1249">
        <f>paypay!H903</f>
        <v>9</v>
      </c>
      <c r="N903" s="1249">
        <f>みずほ!J903</f>
        <v>821297</v>
      </c>
      <c r="O903" s="1620">
        <f t="shared" si="9"/>
        <v>2361729</v>
      </c>
      <c r="P903" s="1272"/>
    </row>
    <row r="904" spans="1:16" ht="15.5">
      <c r="A904" s="1298"/>
      <c r="B904" s="1244">
        <v>46648</v>
      </c>
      <c r="C904" s="1248"/>
      <c r="D904" s="1248"/>
      <c r="E904" s="1248"/>
      <c r="F904" s="1618"/>
      <c r="G904" s="1618"/>
      <c r="H904" s="1618"/>
      <c r="I904" s="1619">
        <f t="shared" si="10"/>
        <v>0</v>
      </c>
      <c r="J904" s="1249">
        <f t="shared" si="11"/>
        <v>20873</v>
      </c>
      <c r="K904" s="1249">
        <f>UFJ!I904</f>
        <v>0</v>
      </c>
      <c r="L904" s="1249">
        <f>三井住友!I904</f>
        <v>1519550</v>
      </c>
      <c r="M904" s="1249">
        <f>paypay!H904</f>
        <v>9</v>
      </c>
      <c r="N904" s="1249">
        <f>みずほ!J904</f>
        <v>821297</v>
      </c>
      <c r="O904" s="1620">
        <f t="shared" si="9"/>
        <v>2361729</v>
      </c>
      <c r="P904" s="1272"/>
    </row>
    <row r="905" spans="1:16" ht="15.5">
      <c r="A905" s="1298"/>
      <c r="B905" s="1244">
        <v>46649</v>
      </c>
      <c r="C905" s="1248"/>
      <c r="D905" s="1248"/>
      <c r="E905" s="1248"/>
      <c r="F905" s="1618"/>
      <c r="G905" s="1618"/>
      <c r="H905" s="1618"/>
      <c r="I905" s="1619">
        <f t="shared" si="10"/>
        <v>0</v>
      </c>
      <c r="J905" s="1249">
        <f t="shared" si="11"/>
        <v>20873</v>
      </c>
      <c r="K905" s="1249">
        <f>UFJ!I905</f>
        <v>0</v>
      </c>
      <c r="L905" s="1249">
        <f>三井住友!I905</f>
        <v>1519550</v>
      </c>
      <c r="M905" s="1249">
        <f>paypay!H905</f>
        <v>9</v>
      </c>
      <c r="N905" s="1249">
        <f>みずほ!J905</f>
        <v>821297</v>
      </c>
      <c r="O905" s="1620">
        <f t="shared" si="9"/>
        <v>2361729</v>
      </c>
      <c r="P905" s="1272"/>
    </row>
    <row r="906" spans="1:16" ht="15.5">
      <c r="A906" s="1298"/>
      <c r="B906" s="1244">
        <v>46650</v>
      </c>
      <c r="C906" s="1248"/>
      <c r="D906" s="1248"/>
      <c r="E906" s="1248"/>
      <c r="F906" s="1618"/>
      <c r="G906" s="1618"/>
      <c r="H906" s="1618"/>
      <c r="I906" s="1619">
        <f t="shared" si="10"/>
        <v>0</v>
      </c>
      <c r="J906" s="1249">
        <f t="shared" si="11"/>
        <v>20873</v>
      </c>
      <c r="K906" s="1249">
        <f>UFJ!I906</f>
        <v>0</v>
      </c>
      <c r="L906" s="1249">
        <f>三井住友!I906</f>
        <v>1519550</v>
      </c>
      <c r="M906" s="1249">
        <f>paypay!H906</f>
        <v>9</v>
      </c>
      <c r="N906" s="1249">
        <f>みずほ!J906</f>
        <v>821297</v>
      </c>
      <c r="O906" s="1620">
        <f t="shared" si="9"/>
        <v>2361729</v>
      </c>
      <c r="P906" s="1272"/>
    </row>
    <row r="907" spans="1:16" ht="15.5">
      <c r="A907" s="1298"/>
      <c r="B907" s="1244">
        <v>46651</v>
      </c>
      <c r="C907" s="1248"/>
      <c r="D907" s="1248"/>
      <c r="E907" s="1248"/>
      <c r="F907" s="1618"/>
      <c r="G907" s="1618"/>
      <c r="H907" s="1618"/>
      <c r="I907" s="1619">
        <f t="shared" si="10"/>
        <v>0</v>
      </c>
      <c r="J907" s="1249">
        <f t="shared" si="11"/>
        <v>20873</v>
      </c>
      <c r="K907" s="1249">
        <f>UFJ!I907</f>
        <v>0</v>
      </c>
      <c r="L907" s="1249">
        <f>三井住友!I907</f>
        <v>1519550</v>
      </c>
      <c r="M907" s="1249">
        <f>paypay!H907</f>
        <v>9</v>
      </c>
      <c r="N907" s="1249">
        <f>みずほ!J907</f>
        <v>821297</v>
      </c>
      <c r="O907" s="1620">
        <f t="shared" si="9"/>
        <v>2361729</v>
      </c>
      <c r="P907" s="1272"/>
    </row>
    <row r="908" spans="1:16" ht="15.5">
      <c r="A908" s="1298"/>
      <c r="B908" s="1244">
        <v>46652</v>
      </c>
      <c r="C908" s="1248"/>
      <c r="D908" s="1248"/>
      <c r="E908" s="1248"/>
      <c r="F908" s="1618"/>
      <c r="G908" s="1618"/>
      <c r="H908" s="1618"/>
      <c r="I908" s="1619">
        <f t="shared" si="10"/>
        <v>0</v>
      </c>
      <c r="J908" s="1249">
        <f t="shared" si="11"/>
        <v>20873</v>
      </c>
      <c r="K908" s="1249">
        <f>UFJ!I908</f>
        <v>0</v>
      </c>
      <c r="L908" s="1249">
        <f>三井住友!I908</f>
        <v>1519550</v>
      </c>
      <c r="M908" s="1249">
        <f>paypay!H908</f>
        <v>9</v>
      </c>
      <c r="N908" s="1249">
        <f>みずほ!J908</f>
        <v>821297</v>
      </c>
      <c r="O908" s="1620">
        <f t="shared" si="9"/>
        <v>2361729</v>
      </c>
      <c r="P908" s="1272"/>
    </row>
    <row r="909" spans="1:16" ht="15.5">
      <c r="A909" s="1298"/>
      <c r="B909" s="1244">
        <v>46653</v>
      </c>
      <c r="C909" s="1248"/>
      <c r="D909" s="1248"/>
      <c r="E909" s="1248"/>
      <c r="F909" s="1618"/>
      <c r="G909" s="1618"/>
      <c r="H909" s="1618"/>
      <c r="I909" s="1619">
        <f t="shared" si="10"/>
        <v>0</v>
      </c>
      <c r="J909" s="1249">
        <f t="shared" si="11"/>
        <v>20873</v>
      </c>
      <c r="K909" s="1249">
        <f>UFJ!I909</f>
        <v>0</v>
      </c>
      <c r="L909" s="1249">
        <f>三井住友!I909</f>
        <v>1519550</v>
      </c>
      <c r="M909" s="1249">
        <f>paypay!H909</f>
        <v>9</v>
      </c>
      <c r="N909" s="1249">
        <f>みずほ!J909</f>
        <v>821297</v>
      </c>
      <c r="O909" s="1620">
        <f t="shared" si="9"/>
        <v>2361729</v>
      </c>
      <c r="P909" s="1272"/>
    </row>
    <row r="910" spans="1:16" ht="15.5">
      <c r="A910" s="1298"/>
      <c r="B910" s="1244">
        <v>46654</v>
      </c>
      <c r="C910" s="1248"/>
      <c r="D910" s="1248"/>
      <c r="E910" s="1248"/>
      <c r="F910" s="1618"/>
      <c r="G910" s="1618"/>
      <c r="H910" s="1618"/>
      <c r="I910" s="1619">
        <f t="shared" si="10"/>
        <v>0</v>
      </c>
      <c r="J910" s="1249">
        <f t="shared" si="11"/>
        <v>20873</v>
      </c>
      <c r="K910" s="1249">
        <f>UFJ!I910</f>
        <v>0</v>
      </c>
      <c r="L910" s="1249">
        <f>三井住友!I910</f>
        <v>1519550</v>
      </c>
      <c r="M910" s="1249">
        <f>paypay!H910</f>
        <v>9</v>
      </c>
      <c r="N910" s="1249">
        <f>みずほ!J910</f>
        <v>821297</v>
      </c>
      <c r="O910" s="1620">
        <f t="shared" si="9"/>
        <v>2361729</v>
      </c>
      <c r="P910" s="1272"/>
    </row>
    <row r="911" spans="1:16" ht="15.5">
      <c r="A911" s="1298"/>
      <c r="B911" s="1244">
        <v>46655</v>
      </c>
      <c r="C911" s="1248"/>
      <c r="D911" s="1248"/>
      <c r="E911" s="1248"/>
      <c r="F911" s="1618"/>
      <c r="G911" s="1618"/>
      <c r="H911" s="1618"/>
      <c r="I911" s="1619">
        <f t="shared" si="10"/>
        <v>0</v>
      </c>
      <c r="J911" s="1249">
        <f t="shared" si="11"/>
        <v>20873</v>
      </c>
      <c r="K911" s="1249">
        <f>UFJ!I911</f>
        <v>0</v>
      </c>
      <c r="L911" s="1249">
        <f>三井住友!I911</f>
        <v>1519550</v>
      </c>
      <c r="M911" s="1249">
        <f>paypay!H911</f>
        <v>9</v>
      </c>
      <c r="N911" s="1249">
        <f>みずほ!J911</f>
        <v>821297</v>
      </c>
      <c r="O911" s="1620">
        <f t="shared" si="9"/>
        <v>2361729</v>
      </c>
      <c r="P911" s="1272"/>
    </row>
    <row r="912" spans="1:16" ht="15.5">
      <c r="A912" s="1298"/>
      <c r="B912" s="1244">
        <v>46656</v>
      </c>
      <c r="C912" s="1248"/>
      <c r="D912" s="1248"/>
      <c r="E912" s="1248"/>
      <c r="F912" s="1618"/>
      <c r="G912" s="1618"/>
      <c r="H912" s="1618"/>
      <c r="I912" s="1619">
        <f t="shared" si="10"/>
        <v>0</v>
      </c>
      <c r="J912" s="1249">
        <f t="shared" si="11"/>
        <v>20873</v>
      </c>
      <c r="K912" s="1249">
        <f>UFJ!I912</f>
        <v>0</v>
      </c>
      <c r="L912" s="1249">
        <f>三井住友!I912</f>
        <v>1519550</v>
      </c>
      <c r="M912" s="1249">
        <f>paypay!H912</f>
        <v>9</v>
      </c>
      <c r="N912" s="1249">
        <f>みずほ!J912</f>
        <v>811297</v>
      </c>
      <c r="O912" s="1620">
        <f t="shared" si="9"/>
        <v>2351729</v>
      </c>
      <c r="P912" s="1272"/>
    </row>
    <row r="913" spans="1:16" ht="15.5">
      <c r="A913" s="1298"/>
      <c r="B913" s="1244">
        <v>46657</v>
      </c>
      <c r="C913" s="1248"/>
      <c r="D913" s="1248"/>
      <c r="E913" s="1248"/>
      <c r="F913" s="1618"/>
      <c r="G913" s="1618"/>
      <c r="H913" s="1618"/>
      <c r="I913" s="1619">
        <f t="shared" si="10"/>
        <v>0</v>
      </c>
      <c r="J913" s="1249">
        <f t="shared" si="11"/>
        <v>20873</v>
      </c>
      <c r="K913" s="1249">
        <f>UFJ!I913</f>
        <v>0</v>
      </c>
      <c r="L913" s="1249">
        <f>三井住友!I913</f>
        <v>1319550</v>
      </c>
      <c r="M913" s="1249">
        <f>paypay!H913</f>
        <v>9</v>
      </c>
      <c r="N913" s="1249">
        <f>みずほ!J913</f>
        <v>681310</v>
      </c>
      <c r="O913" s="1620">
        <f t="shared" si="9"/>
        <v>2021742</v>
      </c>
      <c r="P913" s="1272"/>
    </row>
    <row r="914" spans="1:16" ht="15.5">
      <c r="A914" s="1298"/>
      <c r="B914" s="1244">
        <v>46658</v>
      </c>
      <c r="C914" s="1248"/>
      <c r="D914" s="1248"/>
      <c r="E914" s="1248"/>
      <c r="F914" s="1618"/>
      <c r="G914" s="1618"/>
      <c r="H914" s="1618"/>
      <c r="I914" s="1619">
        <f t="shared" si="10"/>
        <v>0</v>
      </c>
      <c r="J914" s="1249">
        <f t="shared" si="11"/>
        <v>20873</v>
      </c>
      <c r="K914" s="1249">
        <f>UFJ!I914</f>
        <v>0</v>
      </c>
      <c r="L914" s="1249">
        <f>三井住友!I914</f>
        <v>1319550</v>
      </c>
      <c r="M914" s="1249">
        <f>paypay!H914</f>
        <v>9</v>
      </c>
      <c r="N914" s="1249">
        <f>みずほ!J914</f>
        <v>681310</v>
      </c>
      <c r="O914" s="1620">
        <f t="shared" si="9"/>
        <v>2021742</v>
      </c>
      <c r="P914" s="1272"/>
    </row>
    <row r="915" spans="1:16" ht="15.5">
      <c r="A915" s="1298"/>
      <c r="B915" s="1244">
        <v>46659</v>
      </c>
      <c r="C915" s="1248"/>
      <c r="D915" s="1248"/>
      <c r="E915" s="1248"/>
      <c r="F915" s="1618"/>
      <c r="G915" s="1618"/>
      <c r="H915" s="1618"/>
      <c r="I915" s="1619">
        <f t="shared" si="10"/>
        <v>0</v>
      </c>
      <c r="J915" s="1249">
        <f t="shared" si="11"/>
        <v>20873</v>
      </c>
      <c r="K915" s="1249">
        <f>UFJ!I915</f>
        <v>0</v>
      </c>
      <c r="L915" s="1249">
        <f>三井住友!I915</f>
        <v>1319550</v>
      </c>
      <c r="M915" s="1249">
        <f>paypay!H915</f>
        <v>9</v>
      </c>
      <c r="N915" s="1249">
        <f>みずほ!J915</f>
        <v>681310</v>
      </c>
      <c r="O915" s="1620">
        <f t="shared" si="9"/>
        <v>2021742</v>
      </c>
      <c r="P915" s="1272"/>
    </row>
    <row r="916" spans="1:16" ht="15.5">
      <c r="A916" s="1298"/>
      <c r="B916" s="1244">
        <v>46660</v>
      </c>
      <c r="C916" s="1248"/>
      <c r="D916" s="1248"/>
      <c r="E916" s="1248"/>
      <c r="F916" s="1618"/>
      <c r="G916" s="1618"/>
      <c r="H916" s="1618"/>
      <c r="I916" s="1619">
        <f t="shared" si="10"/>
        <v>0</v>
      </c>
      <c r="J916" s="1249">
        <f t="shared" si="11"/>
        <v>20873</v>
      </c>
      <c r="K916" s="1249">
        <f>UFJ!I916</f>
        <v>0</v>
      </c>
      <c r="L916" s="1249">
        <f>三井住友!I916</f>
        <v>1319550</v>
      </c>
      <c r="M916" s="1249">
        <f>paypay!H916</f>
        <v>9</v>
      </c>
      <c r="N916" s="1249">
        <f>みずほ!J916</f>
        <v>681310</v>
      </c>
      <c r="O916" s="1620">
        <f t="shared" si="9"/>
        <v>2021742</v>
      </c>
      <c r="P916" s="1272"/>
    </row>
    <row r="917" spans="1:16" ht="15.5">
      <c r="A917" s="1298"/>
      <c r="B917" s="1630">
        <v>46661</v>
      </c>
      <c r="C917" s="1631"/>
      <c r="D917" s="1631"/>
      <c r="E917" s="1631"/>
      <c r="F917" s="1632"/>
      <c r="G917" s="1632"/>
      <c r="H917" s="1632"/>
      <c r="I917" s="1633">
        <f t="shared" si="10"/>
        <v>0</v>
      </c>
      <c r="J917" s="1625">
        <f t="shared" si="11"/>
        <v>20873</v>
      </c>
      <c r="K917" s="1625">
        <f>UFJ!I917</f>
        <v>0</v>
      </c>
      <c r="L917" s="1625">
        <f>三井住友!I917</f>
        <v>1319550</v>
      </c>
      <c r="M917" s="1625">
        <f>paypay!H917</f>
        <v>9</v>
      </c>
      <c r="N917" s="1625">
        <f>みずほ!J917</f>
        <v>681310</v>
      </c>
      <c r="O917" s="1627">
        <f t="shared" si="9"/>
        <v>2021742</v>
      </c>
      <c r="P917" s="1272"/>
    </row>
    <row r="918" spans="1:16" ht="15.5">
      <c r="A918" s="1298"/>
      <c r="B918" s="1244">
        <v>46662</v>
      </c>
      <c r="C918" s="1248"/>
      <c r="D918" s="1248"/>
      <c r="E918" s="1248"/>
      <c r="F918" s="1618"/>
      <c r="G918" s="1618"/>
      <c r="H918" s="1618"/>
      <c r="I918" s="1619">
        <f t="shared" si="10"/>
        <v>0</v>
      </c>
      <c r="J918" s="1249">
        <f t="shared" si="11"/>
        <v>20873</v>
      </c>
      <c r="K918" s="1249">
        <f>UFJ!I918</f>
        <v>0</v>
      </c>
      <c r="L918" s="1249">
        <f>三井住友!I918</f>
        <v>1319550</v>
      </c>
      <c r="M918" s="1249">
        <f>paypay!H918</f>
        <v>9</v>
      </c>
      <c r="N918" s="1249">
        <f>みずほ!J918</f>
        <v>681310</v>
      </c>
      <c r="O918" s="1620">
        <f t="shared" si="9"/>
        <v>2021742</v>
      </c>
      <c r="P918" s="1272"/>
    </row>
    <row r="919" spans="1:16" ht="15.5">
      <c r="A919" s="1298"/>
      <c r="B919" s="1244">
        <v>46663</v>
      </c>
      <c r="C919" s="1248"/>
      <c r="D919" s="1248"/>
      <c r="E919" s="1248"/>
      <c r="F919" s="1618"/>
      <c r="G919" s="1618"/>
      <c r="H919" s="1618"/>
      <c r="I919" s="1619">
        <f t="shared" si="10"/>
        <v>0</v>
      </c>
      <c r="J919" s="1249">
        <f t="shared" si="11"/>
        <v>20873</v>
      </c>
      <c r="K919" s="1249">
        <f>UFJ!I919</f>
        <v>0</v>
      </c>
      <c r="L919" s="1249">
        <f>三井住友!I919</f>
        <v>1319550</v>
      </c>
      <c r="M919" s="1249">
        <f>paypay!H919</f>
        <v>9</v>
      </c>
      <c r="N919" s="1249">
        <f>みずほ!J919</f>
        <v>681310</v>
      </c>
      <c r="O919" s="1620">
        <f t="shared" si="9"/>
        <v>2021742</v>
      </c>
      <c r="P919" s="1272"/>
    </row>
    <row r="920" spans="1:16" ht="15.5">
      <c r="A920" s="1298"/>
      <c r="B920" s="1244">
        <v>46664</v>
      </c>
      <c r="C920" s="1248"/>
      <c r="D920" s="1248"/>
      <c r="E920" s="1248"/>
      <c r="F920" s="1618"/>
      <c r="G920" s="1618"/>
      <c r="H920" s="1618"/>
      <c r="I920" s="1619">
        <f t="shared" si="10"/>
        <v>0</v>
      </c>
      <c r="J920" s="1249">
        <f t="shared" si="11"/>
        <v>20873</v>
      </c>
      <c r="K920" s="1249">
        <f>UFJ!I920</f>
        <v>0</v>
      </c>
      <c r="L920" s="1249">
        <f>三井住友!I920</f>
        <v>1319550</v>
      </c>
      <c r="M920" s="1249">
        <f>paypay!H920</f>
        <v>9</v>
      </c>
      <c r="N920" s="1249">
        <f>みずほ!J920</f>
        <v>681310</v>
      </c>
      <c r="O920" s="1620">
        <f t="shared" si="9"/>
        <v>2021742</v>
      </c>
      <c r="P920" s="1272"/>
    </row>
    <row r="921" spans="1:16" ht="15.5">
      <c r="A921" s="1298"/>
      <c r="B921" s="1244">
        <v>46665</v>
      </c>
      <c r="C921" s="1248"/>
      <c r="D921" s="1248"/>
      <c r="E921" s="1248"/>
      <c r="F921" s="1618"/>
      <c r="G921" s="1618"/>
      <c r="H921" s="1618"/>
      <c r="I921" s="1619">
        <f t="shared" si="10"/>
        <v>0</v>
      </c>
      <c r="J921" s="1249">
        <f t="shared" si="11"/>
        <v>20873</v>
      </c>
      <c r="K921" s="1249">
        <f>UFJ!I921</f>
        <v>0</v>
      </c>
      <c r="L921" s="1249">
        <f>三井住友!I921</f>
        <v>1319550</v>
      </c>
      <c r="M921" s="1249">
        <f>paypay!H921</f>
        <v>9</v>
      </c>
      <c r="N921" s="1249">
        <f>みずほ!J921</f>
        <v>681310</v>
      </c>
      <c r="O921" s="1620">
        <f t="shared" si="9"/>
        <v>2021742</v>
      </c>
      <c r="P921" s="1272"/>
    </row>
    <row r="922" spans="1:16" ht="15.5">
      <c r="A922" s="1298"/>
      <c r="B922" s="1244">
        <v>46666</v>
      </c>
      <c r="C922" s="1248"/>
      <c r="D922" s="1248"/>
      <c r="E922" s="1248"/>
      <c r="F922" s="1618"/>
      <c r="G922" s="1618"/>
      <c r="H922" s="1618"/>
      <c r="I922" s="1619">
        <f t="shared" si="10"/>
        <v>0</v>
      </c>
      <c r="J922" s="1249">
        <f t="shared" si="11"/>
        <v>20873</v>
      </c>
      <c r="K922" s="1249">
        <f>UFJ!I922</f>
        <v>0</v>
      </c>
      <c r="L922" s="1249">
        <f>三井住友!I922</f>
        <v>1319550</v>
      </c>
      <c r="M922" s="1249">
        <f>paypay!H922</f>
        <v>9</v>
      </c>
      <c r="N922" s="1249">
        <f>みずほ!J922</f>
        <v>681310</v>
      </c>
      <c r="O922" s="1620">
        <f t="shared" si="9"/>
        <v>2021742</v>
      </c>
      <c r="P922" s="1272"/>
    </row>
    <row r="923" spans="1:16" ht="15.5">
      <c r="A923" s="1298"/>
      <c r="B923" s="1244">
        <v>46667</v>
      </c>
      <c r="C923" s="1248"/>
      <c r="D923" s="1248"/>
      <c r="E923" s="1248"/>
      <c r="F923" s="1618"/>
      <c r="G923" s="1618"/>
      <c r="H923" s="1618"/>
      <c r="I923" s="1619">
        <f t="shared" si="10"/>
        <v>0</v>
      </c>
      <c r="J923" s="1249">
        <f t="shared" si="11"/>
        <v>20873</v>
      </c>
      <c r="K923" s="1249">
        <f>UFJ!I923</f>
        <v>0</v>
      </c>
      <c r="L923" s="1249">
        <f>三井住友!I923</f>
        <v>1319550</v>
      </c>
      <c r="M923" s="1249">
        <f>paypay!H923</f>
        <v>9</v>
      </c>
      <c r="N923" s="1249">
        <f>みずほ!J923</f>
        <v>681310</v>
      </c>
      <c r="O923" s="1620">
        <f t="shared" si="9"/>
        <v>2021742</v>
      </c>
      <c r="P923" s="1272"/>
    </row>
    <row r="924" spans="1:16" ht="15.5">
      <c r="A924" s="1298"/>
      <c r="B924" s="1244">
        <v>46668</v>
      </c>
      <c r="C924" s="1248"/>
      <c r="D924" s="1248"/>
      <c r="E924" s="1248"/>
      <c r="F924" s="1618"/>
      <c r="G924" s="1618"/>
      <c r="H924" s="1618"/>
      <c r="I924" s="1619">
        <f t="shared" si="10"/>
        <v>0</v>
      </c>
      <c r="J924" s="1249">
        <f t="shared" si="11"/>
        <v>20873</v>
      </c>
      <c r="K924" s="1249">
        <f>UFJ!I924</f>
        <v>0</v>
      </c>
      <c r="L924" s="1249">
        <f>三井住友!I924</f>
        <v>1319550</v>
      </c>
      <c r="M924" s="1249">
        <f>paypay!H924</f>
        <v>9</v>
      </c>
      <c r="N924" s="1249">
        <f>みずほ!J924</f>
        <v>681310</v>
      </c>
      <c r="O924" s="1620">
        <f t="shared" si="9"/>
        <v>2021742</v>
      </c>
      <c r="P924" s="1272"/>
    </row>
    <row r="925" spans="1:16" ht="15.5">
      <c r="A925" s="1298"/>
      <c r="B925" s="1244">
        <v>46669</v>
      </c>
      <c r="C925" s="1248"/>
      <c r="D925" s="1248"/>
      <c r="E925" s="1248"/>
      <c r="F925" s="1618"/>
      <c r="G925" s="1618"/>
      <c r="H925" s="1618"/>
      <c r="I925" s="1619">
        <f t="shared" si="10"/>
        <v>0</v>
      </c>
      <c r="J925" s="1249">
        <f t="shared" si="11"/>
        <v>20873</v>
      </c>
      <c r="K925" s="1249">
        <f>UFJ!I925</f>
        <v>0</v>
      </c>
      <c r="L925" s="1249">
        <f>三井住友!I925</f>
        <v>1319550</v>
      </c>
      <c r="M925" s="1249">
        <f>paypay!H925</f>
        <v>9</v>
      </c>
      <c r="N925" s="1249">
        <f>みずほ!J925</f>
        <v>681310</v>
      </c>
      <c r="O925" s="1620">
        <f t="shared" si="9"/>
        <v>2021742</v>
      </c>
      <c r="P925" s="1272"/>
    </row>
    <row r="926" spans="1:16" ht="15.5">
      <c r="A926" s="1298"/>
      <c r="B926" s="1244">
        <v>46670</v>
      </c>
      <c r="C926" s="1248"/>
      <c r="D926" s="1248"/>
      <c r="E926" s="1248"/>
      <c r="F926" s="1618"/>
      <c r="G926" s="1618"/>
      <c r="H926" s="1618"/>
      <c r="I926" s="1619">
        <f t="shared" si="10"/>
        <v>0</v>
      </c>
      <c r="J926" s="1249">
        <f t="shared" si="11"/>
        <v>20873</v>
      </c>
      <c r="K926" s="1249">
        <f>UFJ!I926</f>
        <v>0</v>
      </c>
      <c r="L926" s="1249">
        <f>三井住友!I926</f>
        <v>1319550</v>
      </c>
      <c r="M926" s="1249">
        <f>paypay!H926</f>
        <v>9</v>
      </c>
      <c r="N926" s="1249">
        <f>みずほ!J926</f>
        <v>681310</v>
      </c>
      <c r="O926" s="1620">
        <f t="shared" si="9"/>
        <v>2021742</v>
      </c>
      <c r="P926" s="1272"/>
    </row>
    <row r="927" spans="1:16" ht="15.5">
      <c r="A927" s="1298"/>
      <c r="B927" s="1244">
        <v>46671</v>
      </c>
      <c r="C927" s="1248"/>
      <c r="D927" s="1248"/>
      <c r="E927" s="1248"/>
      <c r="F927" s="1618"/>
      <c r="G927" s="1618"/>
      <c r="H927" s="1618"/>
      <c r="I927" s="1619">
        <f t="shared" si="10"/>
        <v>0</v>
      </c>
      <c r="J927" s="1249">
        <f t="shared" si="11"/>
        <v>20873</v>
      </c>
      <c r="K927" s="1249">
        <f>UFJ!I927</f>
        <v>0</v>
      </c>
      <c r="L927" s="1249">
        <f>三井住友!I927</f>
        <v>1319550</v>
      </c>
      <c r="M927" s="1249">
        <f>paypay!H927</f>
        <v>9</v>
      </c>
      <c r="N927" s="1249">
        <f>みずほ!J927</f>
        <v>681310</v>
      </c>
      <c r="O927" s="1620">
        <f t="shared" si="9"/>
        <v>2021742</v>
      </c>
      <c r="P927" s="1272"/>
    </row>
    <row r="928" spans="1:16" ht="15.5">
      <c r="A928" s="1298"/>
      <c r="B928" s="1244">
        <v>46672</v>
      </c>
      <c r="C928" s="1248"/>
      <c r="D928" s="1248"/>
      <c r="E928" s="1248"/>
      <c r="F928" s="1618"/>
      <c r="G928" s="1618"/>
      <c r="H928" s="1618"/>
      <c r="I928" s="1619">
        <f t="shared" si="10"/>
        <v>0</v>
      </c>
      <c r="J928" s="1249">
        <f t="shared" si="11"/>
        <v>20873</v>
      </c>
      <c r="K928" s="1249">
        <f>UFJ!I928</f>
        <v>0</v>
      </c>
      <c r="L928" s="1249">
        <f>三井住友!I928</f>
        <v>1319550</v>
      </c>
      <c r="M928" s="1249">
        <f>paypay!H928</f>
        <v>9</v>
      </c>
      <c r="N928" s="1249">
        <f>みずほ!J928</f>
        <v>681310</v>
      </c>
      <c r="O928" s="1620">
        <f t="shared" si="9"/>
        <v>2021742</v>
      </c>
      <c r="P928" s="1272"/>
    </row>
    <row r="929" spans="1:16" ht="15.5">
      <c r="A929" s="1298"/>
      <c r="B929" s="1244">
        <v>46673</v>
      </c>
      <c r="C929" s="1248"/>
      <c r="D929" s="1248"/>
      <c r="E929" s="1248"/>
      <c r="F929" s="1618"/>
      <c r="G929" s="1618"/>
      <c r="H929" s="1618"/>
      <c r="I929" s="1619">
        <f t="shared" si="10"/>
        <v>0</v>
      </c>
      <c r="J929" s="1249">
        <f t="shared" si="11"/>
        <v>20873</v>
      </c>
      <c r="K929" s="1249">
        <f>UFJ!I929</f>
        <v>0</v>
      </c>
      <c r="L929" s="1249">
        <f>三井住友!I929</f>
        <v>1319550</v>
      </c>
      <c r="M929" s="1249">
        <f>paypay!H929</f>
        <v>9</v>
      </c>
      <c r="N929" s="1249">
        <f>みずほ!J929</f>
        <v>681310</v>
      </c>
      <c r="O929" s="1620">
        <f t="shared" si="9"/>
        <v>2021742</v>
      </c>
      <c r="P929" s="1272"/>
    </row>
    <row r="930" spans="1:16" ht="15.5">
      <c r="A930" s="1298"/>
      <c r="B930" s="1244">
        <v>46674</v>
      </c>
      <c r="C930" s="1248"/>
      <c r="D930" s="1248"/>
      <c r="E930" s="1248"/>
      <c r="F930" s="1618"/>
      <c r="G930" s="1618"/>
      <c r="H930" s="1618"/>
      <c r="I930" s="1619">
        <f t="shared" si="10"/>
        <v>0</v>
      </c>
      <c r="J930" s="1249">
        <f t="shared" si="11"/>
        <v>20873</v>
      </c>
      <c r="K930" s="1249">
        <f>UFJ!I930</f>
        <v>0</v>
      </c>
      <c r="L930" s="1249">
        <f>三井住友!I930</f>
        <v>1319550</v>
      </c>
      <c r="M930" s="1249">
        <f>paypay!H930</f>
        <v>9</v>
      </c>
      <c r="N930" s="1249">
        <f>みずほ!J930</f>
        <v>681310</v>
      </c>
      <c r="O930" s="1620">
        <f t="shared" si="9"/>
        <v>2021742</v>
      </c>
      <c r="P930" s="1272"/>
    </row>
    <row r="931" spans="1:16" ht="15.5">
      <c r="A931" s="1298"/>
      <c r="B931" s="1244">
        <v>46675</v>
      </c>
      <c r="C931" s="1248"/>
      <c r="D931" s="1248"/>
      <c r="E931" s="1248"/>
      <c r="F931" s="1618"/>
      <c r="G931" s="1618"/>
      <c r="H931" s="1618"/>
      <c r="I931" s="1619">
        <f t="shared" si="10"/>
        <v>0</v>
      </c>
      <c r="J931" s="1249">
        <f t="shared" si="11"/>
        <v>20873</v>
      </c>
      <c r="K931" s="1249">
        <f>UFJ!I931</f>
        <v>0</v>
      </c>
      <c r="L931" s="1249">
        <f>三井住友!I931</f>
        <v>1619550</v>
      </c>
      <c r="M931" s="1249">
        <f>paypay!H931</f>
        <v>9</v>
      </c>
      <c r="N931" s="1249">
        <f>みずほ!J931</f>
        <v>841200</v>
      </c>
      <c r="O931" s="1620">
        <f t="shared" si="9"/>
        <v>2481632</v>
      </c>
      <c r="P931" s="1272"/>
    </row>
    <row r="932" spans="1:16" ht="15.5">
      <c r="A932" s="1298"/>
      <c r="B932" s="1244">
        <v>46676</v>
      </c>
      <c r="C932" s="1248"/>
      <c r="D932" s="1248"/>
      <c r="E932" s="1248"/>
      <c r="F932" s="1618"/>
      <c r="G932" s="1618"/>
      <c r="H932" s="1618"/>
      <c r="I932" s="1619">
        <f t="shared" si="10"/>
        <v>0</v>
      </c>
      <c r="J932" s="1249">
        <f t="shared" si="11"/>
        <v>20873</v>
      </c>
      <c r="K932" s="1249">
        <f>UFJ!I932</f>
        <v>0</v>
      </c>
      <c r="L932" s="1249">
        <f>三井住友!I932</f>
        <v>1619550</v>
      </c>
      <c r="M932" s="1249">
        <f>paypay!H932</f>
        <v>9</v>
      </c>
      <c r="N932" s="1249">
        <f>みずほ!J932</f>
        <v>841200</v>
      </c>
      <c r="O932" s="1620">
        <f t="shared" si="9"/>
        <v>2481632</v>
      </c>
      <c r="P932" s="1272"/>
    </row>
    <row r="933" spans="1:16" ht="15.5">
      <c r="A933" s="1298"/>
      <c r="B933" s="1244">
        <v>46677</v>
      </c>
      <c r="C933" s="1248"/>
      <c r="D933" s="1248"/>
      <c r="E933" s="1248"/>
      <c r="F933" s="1618"/>
      <c r="G933" s="1618"/>
      <c r="H933" s="1618"/>
      <c r="I933" s="1619">
        <f t="shared" si="10"/>
        <v>0</v>
      </c>
      <c r="J933" s="1249">
        <f t="shared" si="11"/>
        <v>20873</v>
      </c>
      <c r="K933" s="1249">
        <f>UFJ!I933</f>
        <v>0</v>
      </c>
      <c r="L933" s="1249">
        <f>三井住友!I933</f>
        <v>1619550</v>
      </c>
      <c r="M933" s="1249">
        <f>paypay!H933</f>
        <v>9</v>
      </c>
      <c r="N933" s="1249">
        <f>みずほ!J933</f>
        <v>841200</v>
      </c>
      <c r="O933" s="1620">
        <f t="shared" si="9"/>
        <v>2481632</v>
      </c>
      <c r="P933" s="1272"/>
    </row>
    <row r="934" spans="1:16" ht="15.5">
      <c r="A934" s="1298"/>
      <c r="B934" s="1244">
        <v>46678</v>
      </c>
      <c r="C934" s="1248"/>
      <c r="D934" s="1248"/>
      <c r="E934" s="1248"/>
      <c r="F934" s="1618"/>
      <c r="G934" s="1618"/>
      <c r="H934" s="1618"/>
      <c r="I934" s="1619">
        <f t="shared" si="10"/>
        <v>0</v>
      </c>
      <c r="J934" s="1249">
        <f t="shared" si="11"/>
        <v>20873</v>
      </c>
      <c r="K934" s="1249">
        <f>UFJ!I934</f>
        <v>0</v>
      </c>
      <c r="L934" s="1249">
        <f>三井住友!I934</f>
        <v>1619550</v>
      </c>
      <c r="M934" s="1249">
        <f>paypay!H934</f>
        <v>9</v>
      </c>
      <c r="N934" s="1249">
        <f>みずほ!J934</f>
        <v>841200</v>
      </c>
      <c r="O934" s="1620">
        <f t="shared" si="9"/>
        <v>2481632</v>
      </c>
      <c r="P934" s="1272"/>
    </row>
    <row r="935" spans="1:16" ht="15.5">
      <c r="A935" s="1298"/>
      <c r="B935" s="1244">
        <v>46679</v>
      </c>
      <c r="C935" s="1248"/>
      <c r="D935" s="1248"/>
      <c r="E935" s="1248"/>
      <c r="F935" s="1618"/>
      <c r="G935" s="1618"/>
      <c r="H935" s="1618"/>
      <c r="I935" s="1619">
        <f t="shared" si="10"/>
        <v>0</v>
      </c>
      <c r="J935" s="1249">
        <f t="shared" si="11"/>
        <v>20873</v>
      </c>
      <c r="K935" s="1249">
        <f>UFJ!I935</f>
        <v>0</v>
      </c>
      <c r="L935" s="1249">
        <f>三井住友!I935</f>
        <v>1619550</v>
      </c>
      <c r="M935" s="1249">
        <f>paypay!H935</f>
        <v>9</v>
      </c>
      <c r="N935" s="1249">
        <f>みずほ!J935</f>
        <v>841200</v>
      </c>
      <c r="O935" s="1620">
        <f t="shared" si="9"/>
        <v>2481632</v>
      </c>
      <c r="P935" s="1272"/>
    </row>
    <row r="936" spans="1:16" ht="15.5">
      <c r="A936" s="1298"/>
      <c r="B936" s="1244">
        <v>46680</v>
      </c>
      <c r="C936" s="1248"/>
      <c r="D936" s="1248"/>
      <c r="E936" s="1248"/>
      <c r="F936" s="1618"/>
      <c r="G936" s="1618"/>
      <c r="H936" s="1618"/>
      <c r="I936" s="1619">
        <f t="shared" si="10"/>
        <v>0</v>
      </c>
      <c r="J936" s="1249">
        <f t="shared" si="11"/>
        <v>20873</v>
      </c>
      <c r="K936" s="1249">
        <f>UFJ!I936</f>
        <v>0</v>
      </c>
      <c r="L936" s="1249">
        <f>三井住友!I936</f>
        <v>1619550</v>
      </c>
      <c r="M936" s="1249">
        <f>paypay!H936</f>
        <v>9</v>
      </c>
      <c r="N936" s="1249">
        <f>みずほ!J936</f>
        <v>841200</v>
      </c>
      <c r="O936" s="1620">
        <f t="shared" si="9"/>
        <v>2481632</v>
      </c>
      <c r="P936" s="1272"/>
    </row>
    <row r="937" spans="1:16" ht="15.5">
      <c r="A937" s="1298"/>
      <c r="B937" s="1244">
        <v>46681</v>
      </c>
      <c r="C937" s="1248"/>
      <c r="D937" s="1248"/>
      <c r="E937" s="1248"/>
      <c r="F937" s="1618"/>
      <c r="G937" s="1618"/>
      <c r="H937" s="1618"/>
      <c r="I937" s="1619">
        <f t="shared" si="10"/>
        <v>0</v>
      </c>
      <c r="J937" s="1249">
        <f t="shared" si="11"/>
        <v>20873</v>
      </c>
      <c r="K937" s="1249">
        <f>UFJ!I937</f>
        <v>0</v>
      </c>
      <c r="L937" s="1249">
        <f>三井住友!I937</f>
        <v>1619550</v>
      </c>
      <c r="M937" s="1249">
        <f>paypay!H937</f>
        <v>9</v>
      </c>
      <c r="N937" s="1249">
        <f>みずほ!J937</f>
        <v>841200</v>
      </c>
      <c r="O937" s="1620">
        <f t="shared" si="9"/>
        <v>2481632</v>
      </c>
      <c r="P937" s="1272"/>
    </row>
    <row r="938" spans="1:16" ht="15.5">
      <c r="A938" s="1298"/>
      <c r="B938" s="1244">
        <v>46682</v>
      </c>
      <c r="C938" s="1248"/>
      <c r="D938" s="1248"/>
      <c r="E938" s="1248"/>
      <c r="F938" s="1618"/>
      <c r="G938" s="1618"/>
      <c r="H938" s="1618"/>
      <c r="I938" s="1619">
        <f t="shared" si="10"/>
        <v>0</v>
      </c>
      <c r="J938" s="1249">
        <f t="shared" si="11"/>
        <v>20873</v>
      </c>
      <c r="K938" s="1249">
        <f>UFJ!I938</f>
        <v>0</v>
      </c>
      <c r="L938" s="1249">
        <f>三井住友!I938</f>
        <v>1619550</v>
      </c>
      <c r="M938" s="1249">
        <f>paypay!H938</f>
        <v>9</v>
      </c>
      <c r="N938" s="1249">
        <f>みずほ!J938</f>
        <v>841200</v>
      </c>
      <c r="O938" s="1620">
        <f t="shared" si="9"/>
        <v>2481632</v>
      </c>
      <c r="P938" s="1272"/>
    </row>
    <row r="939" spans="1:16" ht="15.5">
      <c r="A939" s="1298"/>
      <c r="B939" s="1244">
        <v>46683</v>
      </c>
      <c r="C939" s="1248"/>
      <c r="D939" s="1248"/>
      <c r="E939" s="1248"/>
      <c r="F939" s="1618"/>
      <c r="G939" s="1618"/>
      <c r="H939" s="1618"/>
      <c r="I939" s="1619">
        <f t="shared" si="10"/>
        <v>0</v>
      </c>
      <c r="J939" s="1249">
        <f t="shared" si="11"/>
        <v>20873</v>
      </c>
      <c r="K939" s="1249">
        <f>UFJ!I939</f>
        <v>0</v>
      </c>
      <c r="L939" s="1249">
        <f>三井住友!I939</f>
        <v>1619550</v>
      </c>
      <c r="M939" s="1249">
        <f>paypay!H939</f>
        <v>9</v>
      </c>
      <c r="N939" s="1249">
        <f>みずほ!J939</f>
        <v>841200</v>
      </c>
      <c r="O939" s="1620">
        <f t="shared" si="9"/>
        <v>2481632</v>
      </c>
      <c r="P939" s="1272"/>
    </row>
    <row r="940" spans="1:16" ht="15.5">
      <c r="A940" s="1298"/>
      <c r="B940" s="1244">
        <v>46684</v>
      </c>
      <c r="C940" s="1248"/>
      <c r="D940" s="1248"/>
      <c r="E940" s="1248"/>
      <c r="F940" s="1618"/>
      <c r="G940" s="1618"/>
      <c r="H940" s="1618"/>
      <c r="I940" s="1619">
        <f t="shared" si="10"/>
        <v>0</v>
      </c>
      <c r="J940" s="1249">
        <f t="shared" si="11"/>
        <v>20873</v>
      </c>
      <c r="K940" s="1249">
        <f>UFJ!I940</f>
        <v>0</v>
      </c>
      <c r="L940" s="1249">
        <f>三井住友!I940</f>
        <v>1619550</v>
      </c>
      <c r="M940" s="1249">
        <f>paypay!H940</f>
        <v>9</v>
      </c>
      <c r="N940" s="1249">
        <f>みずほ!J940</f>
        <v>841200</v>
      </c>
      <c r="O940" s="1620">
        <f t="shared" si="9"/>
        <v>2481632</v>
      </c>
      <c r="P940" s="1272"/>
    </row>
    <row r="941" spans="1:16" ht="15.5">
      <c r="A941" s="1298"/>
      <c r="B941" s="1244">
        <v>46685</v>
      </c>
      <c r="C941" s="1248"/>
      <c r="D941" s="1248"/>
      <c r="E941" s="1248"/>
      <c r="F941" s="1618"/>
      <c r="G941" s="1618"/>
      <c r="H941" s="1618"/>
      <c r="I941" s="1619">
        <f t="shared" si="10"/>
        <v>0</v>
      </c>
      <c r="J941" s="1249">
        <f t="shared" si="11"/>
        <v>20873</v>
      </c>
      <c r="K941" s="1249">
        <f>UFJ!I941</f>
        <v>0</v>
      </c>
      <c r="L941" s="1249">
        <f>三井住友!I941</f>
        <v>1619550</v>
      </c>
      <c r="M941" s="1249">
        <f>paypay!H941</f>
        <v>9</v>
      </c>
      <c r="N941" s="1249">
        <f>みずほ!J941</f>
        <v>841200</v>
      </c>
      <c r="O941" s="1620">
        <f t="shared" si="9"/>
        <v>2481632</v>
      </c>
      <c r="P941" s="1272"/>
    </row>
    <row r="942" spans="1:16" ht="15.5">
      <c r="A942" s="1298"/>
      <c r="B942" s="1244">
        <v>46686</v>
      </c>
      <c r="C942" s="1248"/>
      <c r="D942" s="1248"/>
      <c r="E942" s="1248"/>
      <c r="F942" s="1618"/>
      <c r="G942" s="1618"/>
      <c r="H942" s="1618"/>
      <c r="I942" s="1619">
        <f t="shared" si="10"/>
        <v>0</v>
      </c>
      <c r="J942" s="1249">
        <f t="shared" si="11"/>
        <v>20873</v>
      </c>
      <c r="K942" s="1249">
        <f>UFJ!I942</f>
        <v>0</v>
      </c>
      <c r="L942" s="1249">
        <f>三井住友!I942</f>
        <v>1619550</v>
      </c>
      <c r="M942" s="1249">
        <f>paypay!H942</f>
        <v>9</v>
      </c>
      <c r="N942" s="1249">
        <f>みずほ!J942</f>
        <v>831200</v>
      </c>
      <c r="O942" s="1620">
        <f t="shared" si="9"/>
        <v>2471632</v>
      </c>
      <c r="P942" s="1272"/>
    </row>
    <row r="943" spans="1:16" ht="15.5">
      <c r="A943" s="1298"/>
      <c r="B943" s="1244">
        <v>46687</v>
      </c>
      <c r="C943" s="1248"/>
      <c r="D943" s="1248"/>
      <c r="E943" s="1248"/>
      <c r="F943" s="1618"/>
      <c r="G943" s="1618"/>
      <c r="H943" s="1618"/>
      <c r="I943" s="1619">
        <f t="shared" si="10"/>
        <v>0</v>
      </c>
      <c r="J943" s="1249">
        <f t="shared" si="11"/>
        <v>20873</v>
      </c>
      <c r="K943" s="1249">
        <f>UFJ!I943</f>
        <v>0</v>
      </c>
      <c r="L943" s="1249">
        <f>三井住友!I943</f>
        <v>1419550</v>
      </c>
      <c r="M943" s="1249">
        <f>paypay!H943</f>
        <v>9</v>
      </c>
      <c r="N943" s="1249">
        <f>みずほ!J943</f>
        <v>701213</v>
      </c>
      <c r="O943" s="1620">
        <f t="shared" si="9"/>
        <v>2141645</v>
      </c>
      <c r="P943" s="1272"/>
    </row>
    <row r="944" spans="1:16" ht="15.5">
      <c r="A944" s="1298"/>
      <c r="B944" s="1244">
        <v>46688</v>
      </c>
      <c r="C944" s="1248"/>
      <c r="D944" s="1248"/>
      <c r="E944" s="1248"/>
      <c r="F944" s="1618"/>
      <c r="G944" s="1618"/>
      <c r="H944" s="1618"/>
      <c r="I944" s="1619">
        <f t="shared" si="10"/>
        <v>0</v>
      </c>
      <c r="J944" s="1249">
        <f t="shared" si="11"/>
        <v>20873</v>
      </c>
      <c r="K944" s="1249">
        <f>UFJ!I944</f>
        <v>0</v>
      </c>
      <c r="L944" s="1249">
        <f>三井住友!I944</f>
        <v>1419550</v>
      </c>
      <c r="M944" s="1249">
        <f>paypay!H944</f>
        <v>9</v>
      </c>
      <c r="N944" s="1249">
        <f>みずほ!J944</f>
        <v>701213</v>
      </c>
      <c r="O944" s="1620">
        <f t="shared" si="9"/>
        <v>2141645</v>
      </c>
      <c r="P944" s="1272"/>
    </row>
    <row r="945" spans="1:16" ht="15.5">
      <c r="A945" s="1298"/>
      <c r="B945" s="1244">
        <v>46689</v>
      </c>
      <c r="C945" s="1248"/>
      <c r="D945" s="1248"/>
      <c r="E945" s="1248"/>
      <c r="F945" s="1618"/>
      <c r="G945" s="1618"/>
      <c r="H945" s="1618"/>
      <c r="I945" s="1619">
        <f t="shared" si="10"/>
        <v>0</v>
      </c>
      <c r="J945" s="1249">
        <f t="shared" si="11"/>
        <v>20873</v>
      </c>
      <c r="K945" s="1249">
        <f>UFJ!I945</f>
        <v>0</v>
      </c>
      <c r="L945" s="1249">
        <f>三井住友!I945</f>
        <v>1419550</v>
      </c>
      <c r="M945" s="1249">
        <f>paypay!H945</f>
        <v>9</v>
      </c>
      <c r="N945" s="1249">
        <f>みずほ!J945</f>
        <v>701213</v>
      </c>
      <c r="O945" s="1620">
        <f t="shared" si="9"/>
        <v>2141645</v>
      </c>
      <c r="P945" s="1272"/>
    </row>
    <row r="946" spans="1:16" ht="15.5">
      <c r="A946" s="1298"/>
      <c r="B946" s="1244">
        <v>46690</v>
      </c>
      <c r="C946" s="1248"/>
      <c r="D946" s="1248"/>
      <c r="E946" s="1248"/>
      <c r="F946" s="1618"/>
      <c r="G946" s="1618"/>
      <c r="H946" s="1618"/>
      <c r="I946" s="1619">
        <f t="shared" si="10"/>
        <v>0</v>
      </c>
      <c r="J946" s="1249">
        <f t="shared" si="11"/>
        <v>20873</v>
      </c>
      <c r="K946" s="1249">
        <f>UFJ!I946</f>
        <v>0</v>
      </c>
      <c r="L946" s="1249">
        <f>三井住友!I946</f>
        <v>1419550</v>
      </c>
      <c r="M946" s="1249">
        <f>paypay!H946</f>
        <v>9</v>
      </c>
      <c r="N946" s="1249">
        <f>みずほ!J946</f>
        <v>701213</v>
      </c>
      <c r="O946" s="1620">
        <f t="shared" si="9"/>
        <v>2141645</v>
      </c>
      <c r="P946" s="1272"/>
    </row>
    <row r="947" spans="1:16" ht="15.5">
      <c r="A947" s="1298"/>
      <c r="B947" s="1259">
        <v>46691</v>
      </c>
      <c r="C947" s="1263"/>
      <c r="D947" s="1263"/>
      <c r="E947" s="1263"/>
      <c r="F947" s="1622"/>
      <c r="G947" s="1622"/>
      <c r="H947" s="1622"/>
      <c r="I947" s="1623">
        <f t="shared" si="10"/>
        <v>0</v>
      </c>
      <c r="J947" s="1264">
        <f t="shared" si="11"/>
        <v>20873</v>
      </c>
      <c r="K947" s="1264">
        <f>UFJ!I947</f>
        <v>0</v>
      </c>
      <c r="L947" s="1264">
        <f>三井住友!I947</f>
        <v>1419550</v>
      </c>
      <c r="M947" s="1264">
        <f>paypay!H947</f>
        <v>9</v>
      </c>
      <c r="N947" s="1264">
        <f>みずほ!J947</f>
        <v>701213</v>
      </c>
      <c r="O947" s="1624">
        <f t="shared" si="9"/>
        <v>2141645</v>
      </c>
      <c r="P947" s="1272"/>
    </row>
    <row r="948" spans="1:16" ht="15.5">
      <c r="A948" s="1298"/>
      <c r="B948" s="1244">
        <v>46692</v>
      </c>
      <c r="C948" s="1248"/>
      <c r="D948" s="1248"/>
      <c r="E948" s="1248"/>
      <c r="F948" s="1618"/>
      <c r="G948" s="1618"/>
      <c r="H948" s="1618"/>
      <c r="I948" s="1619">
        <f t="shared" si="10"/>
        <v>0</v>
      </c>
      <c r="J948" s="1249">
        <f t="shared" si="11"/>
        <v>20873</v>
      </c>
      <c r="K948" s="1249">
        <f>UFJ!I948</f>
        <v>0</v>
      </c>
      <c r="L948" s="1249">
        <f>三井住友!I948</f>
        <v>1419550</v>
      </c>
      <c r="M948" s="1249">
        <f>paypay!H948</f>
        <v>9</v>
      </c>
      <c r="N948" s="1249">
        <f>みずほ!J948</f>
        <v>701213</v>
      </c>
      <c r="O948" s="1620">
        <f t="shared" si="9"/>
        <v>2141645</v>
      </c>
      <c r="P948" s="1272"/>
    </row>
    <row r="949" spans="1:16" ht="15.5">
      <c r="A949" s="1298"/>
      <c r="B949" s="1244">
        <v>46693</v>
      </c>
      <c r="C949" s="1248"/>
      <c r="D949" s="1248"/>
      <c r="E949" s="1248"/>
      <c r="F949" s="1618"/>
      <c r="G949" s="1618"/>
      <c r="H949" s="1618"/>
      <c r="I949" s="1619">
        <f t="shared" si="10"/>
        <v>0</v>
      </c>
      <c r="J949" s="1249">
        <f t="shared" si="11"/>
        <v>20873</v>
      </c>
      <c r="K949" s="1249">
        <f>UFJ!I949</f>
        <v>0</v>
      </c>
      <c r="L949" s="1249">
        <f>三井住友!I949</f>
        <v>1419550</v>
      </c>
      <c r="M949" s="1249">
        <f>paypay!H949</f>
        <v>9</v>
      </c>
      <c r="N949" s="1249">
        <f>みずほ!J949</f>
        <v>701213</v>
      </c>
      <c r="O949" s="1620">
        <f t="shared" si="9"/>
        <v>2141645</v>
      </c>
      <c r="P949" s="1272"/>
    </row>
    <row r="950" spans="1:16" ht="15.5">
      <c r="A950" s="1298"/>
      <c r="B950" s="1244">
        <v>46694</v>
      </c>
      <c r="C950" s="1248"/>
      <c r="D950" s="1248"/>
      <c r="E950" s="1248"/>
      <c r="F950" s="1618"/>
      <c r="G950" s="1618"/>
      <c r="H950" s="1618"/>
      <c r="I950" s="1619">
        <f t="shared" si="10"/>
        <v>0</v>
      </c>
      <c r="J950" s="1249">
        <f t="shared" si="11"/>
        <v>20873</v>
      </c>
      <c r="K950" s="1249">
        <f>UFJ!I950</f>
        <v>0</v>
      </c>
      <c r="L950" s="1249">
        <f>三井住友!I950</f>
        <v>1419550</v>
      </c>
      <c r="M950" s="1249">
        <f>paypay!H950</f>
        <v>9</v>
      </c>
      <c r="N950" s="1249">
        <f>みずほ!J950</f>
        <v>701213</v>
      </c>
      <c r="O950" s="1620">
        <f t="shared" si="9"/>
        <v>2141645</v>
      </c>
      <c r="P950" s="1272"/>
    </row>
    <row r="951" spans="1:16" ht="15.5">
      <c r="A951" s="1298"/>
      <c r="B951" s="1244">
        <v>46695</v>
      </c>
      <c r="C951" s="1248"/>
      <c r="D951" s="1248"/>
      <c r="E951" s="1248"/>
      <c r="F951" s="1618"/>
      <c r="G951" s="1618"/>
      <c r="H951" s="1618"/>
      <c r="I951" s="1619">
        <f t="shared" si="10"/>
        <v>0</v>
      </c>
      <c r="J951" s="1249">
        <f t="shared" si="11"/>
        <v>20873</v>
      </c>
      <c r="K951" s="1249">
        <f>UFJ!I951</f>
        <v>0</v>
      </c>
      <c r="L951" s="1249">
        <f>三井住友!I951</f>
        <v>1419550</v>
      </c>
      <c r="M951" s="1249">
        <f>paypay!H951</f>
        <v>9</v>
      </c>
      <c r="N951" s="1249">
        <f>みずほ!J951</f>
        <v>701213</v>
      </c>
      <c r="O951" s="1620">
        <f t="shared" si="9"/>
        <v>2141645</v>
      </c>
      <c r="P951" s="1272"/>
    </row>
    <row r="952" spans="1:16" ht="15.5">
      <c r="A952" s="1298"/>
      <c r="B952" s="1244">
        <v>46696</v>
      </c>
      <c r="C952" s="1248"/>
      <c r="D952" s="1248"/>
      <c r="E952" s="1248"/>
      <c r="F952" s="1618"/>
      <c r="G952" s="1618"/>
      <c r="H952" s="1618"/>
      <c r="I952" s="1619">
        <f t="shared" si="10"/>
        <v>0</v>
      </c>
      <c r="J952" s="1249">
        <f t="shared" si="11"/>
        <v>20873</v>
      </c>
      <c r="K952" s="1249">
        <f>UFJ!I952</f>
        <v>0</v>
      </c>
      <c r="L952" s="1249">
        <f>三井住友!I952</f>
        <v>1419550</v>
      </c>
      <c r="M952" s="1249">
        <f>paypay!H952</f>
        <v>9</v>
      </c>
      <c r="N952" s="1249">
        <f>みずほ!J952</f>
        <v>701213</v>
      </c>
      <c r="O952" s="1620">
        <f t="shared" si="9"/>
        <v>2141645</v>
      </c>
      <c r="P952" s="1272"/>
    </row>
    <row r="953" spans="1:16" ht="15.5">
      <c r="A953" s="1298"/>
      <c r="B953" s="1244">
        <v>46697</v>
      </c>
      <c r="C953" s="1248"/>
      <c r="D953" s="1248"/>
      <c r="E953" s="1248"/>
      <c r="F953" s="1618"/>
      <c r="G953" s="1618"/>
      <c r="H953" s="1618"/>
      <c r="I953" s="1619">
        <f t="shared" si="10"/>
        <v>0</v>
      </c>
      <c r="J953" s="1249">
        <f t="shared" si="11"/>
        <v>20873</v>
      </c>
      <c r="K953" s="1249">
        <f>UFJ!I953</f>
        <v>0</v>
      </c>
      <c r="L953" s="1249">
        <f>三井住友!I953</f>
        <v>1419550</v>
      </c>
      <c r="M953" s="1249">
        <f>paypay!H953</f>
        <v>9</v>
      </c>
      <c r="N953" s="1249">
        <f>みずほ!J953</f>
        <v>701213</v>
      </c>
      <c r="O953" s="1620">
        <f t="shared" si="9"/>
        <v>2141645</v>
      </c>
      <c r="P953" s="1272"/>
    </row>
    <row r="954" spans="1:16" ht="15.5">
      <c r="A954" s="1298"/>
      <c r="B954" s="1244">
        <v>46698</v>
      </c>
      <c r="C954" s="1248"/>
      <c r="D954" s="1248"/>
      <c r="E954" s="1248"/>
      <c r="F954" s="1618"/>
      <c r="G954" s="1618"/>
      <c r="H954" s="1618"/>
      <c r="I954" s="1619">
        <f t="shared" si="10"/>
        <v>0</v>
      </c>
      <c r="J954" s="1249">
        <f t="shared" si="11"/>
        <v>20873</v>
      </c>
      <c r="K954" s="1249">
        <f>UFJ!I954</f>
        <v>0</v>
      </c>
      <c r="L954" s="1249">
        <f>三井住友!I954</f>
        <v>1419550</v>
      </c>
      <c r="M954" s="1249">
        <f>paypay!H954</f>
        <v>9</v>
      </c>
      <c r="N954" s="1249">
        <f>みずほ!J954</f>
        <v>701213</v>
      </c>
      <c r="O954" s="1620">
        <f t="shared" si="9"/>
        <v>2141645</v>
      </c>
      <c r="P954" s="1272"/>
    </row>
    <row r="955" spans="1:16" ht="15.5">
      <c r="A955" s="1298"/>
      <c r="B955" s="1244">
        <v>46699</v>
      </c>
      <c r="C955" s="1248"/>
      <c r="D955" s="1248"/>
      <c r="E955" s="1248"/>
      <c r="F955" s="1618"/>
      <c r="G955" s="1618"/>
      <c r="H955" s="1618"/>
      <c r="I955" s="1619">
        <f t="shared" si="10"/>
        <v>0</v>
      </c>
      <c r="J955" s="1249">
        <f t="shared" si="11"/>
        <v>20873</v>
      </c>
      <c r="K955" s="1249">
        <f>UFJ!I955</f>
        <v>0</v>
      </c>
      <c r="L955" s="1249">
        <f>三井住友!I955</f>
        <v>1419550</v>
      </c>
      <c r="M955" s="1249">
        <f>paypay!H955</f>
        <v>9</v>
      </c>
      <c r="N955" s="1249">
        <f>みずほ!J955</f>
        <v>701213</v>
      </c>
      <c r="O955" s="1620">
        <f t="shared" si="9"/>
        <v>2141645</v>
      </c>
      <c r="P955" s="1272"/>
    </row>
    <row r="956" spans="1:16" ht="15.5">
      <c r="A956" s="1298"/>
      <c r="B956" s="1244">
        <v>46700</v>
      </c>
      <c r="C956" s="1248"/>
      <c r="D956" s="1248"/>
      <c r="E956" s="1248"/>
      <c r="F956" s="1618"/>
      <c r="G956" s="1618"/>
      <c r="H956" s="1618"/>
      <c r="I956" s="1619">
        <f t="shared" si="10"/>
        <v>0</v>
      </c>
      <c r="J956" s="1249">
        <f t="shared" si="11"/>
        <v>20873</v>
      </c>
      <c r="K956" s="1249">
        <f>UFJ!I956</f>
        <v>0</v>
      </c>
      <c r="L956" s="1249">
        <f>三井住友!I956</f>
        <v>1419550</v>
      </c>
      <c r="M956" s="1249">
        <f>paypay!H956</f>
        <v>9</v>
      </c>
      <c r="N956" s="1249">
        <f>みずほ!J956</f>
        <v>701213</v>
      </c>
      <c r="O956" s="1620">
        <f t="shared" si="9"/>
        <v>2141645</v>
      </c>
      <c r="P956" s="1272"/>
    </row>
    <row r="957" spans="1:16" ht="15.5">
      <c r="A957" s="1298"/>
      <c r="B957" s="1244">
        <v>46701</v>
      </c>
      <c r="C957" s="1248"/>
      <c r="D957" s="1248"/>
      <c r="E957" s="1248"/>
      <c r="F957" s="1618"/>
      <c r="G957" s="1618"/>
      <c r="H957" s="1618"/>
      <c r="I957" s="1619">
        <f t="shared" si="10"/>
        <v>0</v>
      </c>
      <c r="J957" s="1249">
        <f t="shared" si="11"/>
        <v>20873</v>
      </c>
      <c r="K957" s="1249">
        <f>UFJ!I957</f>
        <v>0</v>
      </c>
      <c r="L957" s="1249">
        <f>三井住友!I957</f>
        <v>1419550</v>
      </c>
      <c r="M957" s="1249">
        <f>paypay!H957</f>
        <v>9</v>
      </c>
      <c r="N957" s="1249">
        <f>みずほ!J957</f>
        <v>701213</v>
      </c>
      <c r="O957" s="1620">
        <f t="shared" si="9"/>
        <v>2141645</v>
      </c>
      <c r="P957" s="1272"/>
    </row>
    <row r="958" spans="1:16" ht="15.5">
      <c r="A958" s="1298"/>
      <c r="B958" s="1244">
        <v>46702</v>
      </c>
      <c r="C958" s="1248"/>
      <c r="D958" s="1248"/>
      <c r="E958" s="1248"/>
      <c r="F958" s="1618"/>
      <c r="G958" s="1618"/>
      <c r="H958" s="1618"/>
      <c r="I958" s="1619">
        <f t="shared" si="10"/>
        <v>0</v>
      </c>
      <c r="J958" s="1249">
        <f t="shared" si="11"/>
        <v>20873</v>
      </c>
      <c r="K958" s="1249">
        <f>UFJ!I958</f>
        <v>0</v>
      </c>
      <c r="L958" s="1249">
        <f>三井住友!I958</f>
        <v>1419550</v>
      </c>
      <c r="M958" s="1249">
        <f>paypay!H958</f>
        <v>9</v>
      </c>
      <c r="N958" s="1249">
        <f>みずほ!J958</f>
        <v>701213</v>
      </c>
      <c r="O958" s="1620">
        <f t="shared" si="9"/>
        <v>2141645</v>
      </c>
      <c r="P958" s="1272"/>
    </row>
    <row r="959" spans="1:16" ht="15.5">
      <c r="A959" s="1298"/>
      <c r="B959" s="1244">
        <v>46703</v>
      </c>
      <c r="C959" s="1248"/>
      <c r="D959" s="1248"/>
      <c r="E959" s="1248"/>
      <c r="F959" s="1618"/>
      <c r="G959" s="1618"/>
      <c r="H959" s="1618"/>
      <c r="I959" s="1619">
        <f t="shared" si="10"/>
        <v>0</v>
      </c>
      <c r="J959" s="1249">
        <f t="shared" si="11"/>
        <v>20873</v>
      </c>
      <c r="K959" s="1249">
        <f>UFJ!I959</f>
        <v>0</v>
      </c>
      <c r="L959" s="1249">
        <f>三井住友!I959</f>
        <v>1419550</v>
      </c>
      <c r="M959" s="1249">
        <f>paypay!H959</f>
        <v>9</v>
      </c>
      <c r="N959" s="1249">
        <f>みずほ!J959</f>
        <v>701213</v>
      </c>
      <c r="O959" s="1620">
        <f t="shared" si="9"/>
        <v>2141645</v>
      </c>
      <c r="P959" s="1272"/>
    </row>
    <row r="960" spans="1:16" ht="15.5">
      <c r="A960" s="1298"/>
      <c r="B960" s="1244">
        <v>46704</v>
      </c>
      <c r="C960" s="1248"/>
      <c r="D960" s="1248"/>
      <c r="E960" s="1248"/>
      <c r="F960" s="1618"/>
      <c r="G960" s="1618"/>
      <c r="H960" s="1618"/>
      <c r="I960" s="1619">
        <f t="shared" si="10"/>
        <v>0</v>
      </c>
      <c r="J960" s="1249">
        <f t="shared" si="11"/>
        <v>20873</v>
      </c>
      <c r="K960" s="1249">
        <f>UFJ!I960</f>
        <v>0</v>
      </c>
      <c r="L960" s="1249">
        <f>三井住友!I960</f>
        <v>1419550</v>
      </c>
      <c r="M960" s="1249">
        <f>paypay!H960</f>
        <v>9</v>
      </c>
      <c r="N960" s="1249">
        <f>みずほ!J960</f>
        <v>701213</v>
      </c>
      <c r="O960" s="1620">
        <f t="shared" si="9"/>
        <v>2141645</v>
      </c>
      <c r="P960" s="1272"/>
    </row>
    <row r="961" spans="1:16" ht="15.5">
      <c r="A961" s="1298"/>
      <c r="B961" s="1244">
        <v>46705</v>
      </c>
      <c r="C961" s="1248"/>
      <c r="D961" s="1248"/>
      <c r="E961" s="1248"/>
      <c r="F961" s="1618"/>
      <c r="G961" s="1618"/>
      <c r="H961" s="1618"/>
      <c r="I961" s="1619">
        <f t="shared" si="10"/>
        <v>0</v>
      </c>
      <c r="J961" s="1249">
        <f t="shared" si="11"/>
        <v>20873</v>
      </c>
      <c r="K961" s="1249">
        <f>UFJ!I961</f>
        <v>0</v>
      </c>
      <c r="L961" s="1249">
        <f>三井住友!I961</f>
        <v>1419550</v>
      </c>
      <c r="M961" s="1249">
        <f>paypay!H961</f>
        <v>9</v>
      </c>
      <c r="N961" s="1249">
        <f>みずほ!J961</f>
        <v>701213</v>
      </c>
      <c r="O961" s="1620">
        <f t="shared" si="9"/>
        <v>2141645</v>
      </c>
      <c r="P961" s="1272"/>
    </row>
    <row r="962" spans="1:16" ht="15.5">
      <c r="A962" s="1298"/>
      <c r="B962" s="1244">
        <v>46706</v>
      </c>
      <c r="C962" s="1248"/>
      <c r="D962" s="1248"/>
      <c r="E962" s="1248"/>
      <c r="F962" s="1618"/>
      <c r="G962" s="1618"/>
      <c r="H962" s="1618"/>
      <c r="I962" s="1619">
        <f t="shared" si="10"/>
        <v>0</v>
      </c>
      <c r="J962" s="1249">
        <f t="shared" si="11"/>
        <v>20873</v>
      </c>
      <c r="K962" s="1249">
        <f>UFJ!I962</f>
        <v>0</v>
      </c>
      <c r="L962" s="1249">
        <f>三井住友!I962</f>
        <v>1719550</v>
      </c>
      <c r="M962" s="1249">
        <f>paypay!H962</f>
        <v>9</v>
      </c>
      <c r="N962" s="1249">
        <f>みずほ!J962</f>
        <v>861103</v>
      </c>
      <c r="O962" s="1620">
        <f t="shared" si="9"/>
        <v>2601535</v>
      </c>
      <c r="P962" s="1272"/>
    </row>
    <row r="963" spans="1:16" ht="15.5">
      <c r="A963" s="1298"/>
      <c r="B963" s="1244">
        <v>46707</v>
      </c>
      <c r="C963" s="1248"/>
      <c r="D963" s="1248"/>
      <c r="E963" s="1248"/>
      <c r="F963" s="1618"/>
      <c r="G963" s="1618"/>
      <c r="H963" s="1618"/>
      <c r="I963" s="1619">
        <f t="shared" si="10"/>
        <v>0</v>
      </c>
      <c r="J963" s="1249">
        <f t="shared" si="11"/>
        <v>20873</v>
      </c>
      <c r="K963" s="1249">
        <f>UFJ!I963</f>
        <v>0</v>
      </c>
      <c r="L963" s="1249">
        <f>三井住友!I963</f>
        <v>1719550</v>
      </c>
      <c r="M963" s="1249">
        <f>paypay!H963</f>
        <v>9</v>
      </c>
      <c r="N963" s="1249">
        <f>みずほ!J963</f>
        <v>861103</v>
      </c>
      <c r="O963" s="1620">
        <f t="shared" si="9"/>
        <v>2601535</v>
      </c>
      <c r="P963" s="1272"/>
    </row>
    <row r="964" spans="1:16" ht="15.5">
      <c r="A964" s="1298"/>
      <c r="B964" s="1244">
        <v>46708</v>
      </c>
      <c r="C964" s="1248"/>
      <c r="D964" s="1248"/>
      <c r="E964" s="1248"/>
      <c r="F964" s="1618"/>
      <c r="G964" s="1618"/>
      <c r="H964" s="1618"/>
      <c r="I964" s="1619">
        <f t="shared" si="10"/>
        <v>0</v>
      </c>
      <c r="J964" s="1249">
        <f t="shared" si="11"/>
        <v>20873</v>
      </c>
      <c r="K964" s="1249">
        <f>UFJ!I964</f>
        <v>0</v>
      </c>
      <c r="L964" s="1249">
        <f>三井住友!I964</f>
        <v>1719550</v>
      </c>
      <c r="M964" s="1249">
        <f>paypay!H964</f>
        <v>9</v>
      </c>
      <c r="N964" s="1249">
        <f>みずほ!J964</f>
        <v>861103</v>
      </c>
      <c r="O964" s="1620">
        <f t="shared" si="9"/>
        <v>2601535</v>
      </c>
      <c r="P964" s="1272"/>
    </row>
    <row r="965" spans="1:16" ht="15.5">
      <c r="A965" s="1298"/>
      <c r="B965" s="1244">
        <v>46709</v>
      </c>
      <c r="C965" s="1248"/>
      <c r="D965" s="1248"/>
      <c r="E965" s="1248"/>
      <c r="F965" s="1618"/>
      <c r="G965" s="1618"/>
      <c r="H965" s="1618"/>
      <c r="I965" s="1619">
        <f t="shared" si="10"/>
        <v>0</v>
      </c>
      <c r="J965" s="1249">
        <f t="shared" si="11"/>
        <v>20873</v>
      </c>
      <c r="K965" s="1249">
        <f>UFJ!I965</f>
        <v>0</v>
      </c>
      <c r="L965" s="1249">
        <f>三井住友!I965</f>
        <v>1719550</v>
      </c>
      <c r="M965" s="1249">
        <f>paypay!H965</f>
        <v>9</v>
      </c>
      <c r="N965" s="1249">
        <f>みずほ!J965</f>
        <v>861103</v>
      </c>
      <c r="O965" s="1620">
        <f t="shared" si="9"/>
        <v>2601535</v>
      </c>
      <c r="P965" s="1272"/>
    </row>
    <row r="966" spans="1:16" ht="15.5">
      <c r="A966" s="1298"/>
      <c r="B966" s="1244">
        <v>46710</v>
      </c>
      <c r="C966" s="1248"/>
      <c r="D966" s="1248"/>
      <c r="E966" s="1248"/>
      <c r="F966" s="1618"/>
      <c r="G966" s="1618"/>
      <c r="H966" s="1618"/>
      <c r="I966" s="1619">
        <f t="shared" si="10"/>
        <v>0</v>
      </c>
      <c r="J966" s="1249">
        <f t="shared" si="11"/>
        <v>20873</v>
      </c>
      <c r="K966" s="1249">
        <f>UFJ!I966</f>
        <v>0</v>
      </c>
      <c r="L966" s="1249">
        <f>三井住友!I966</f>
        <v>1719550</v>
      </c>
      <c r="M966" s="1249">
        <f>paypay!H966</f>
        <v>9</v>
      </c>
      <c r="N966" s="1249">
        <f>みずほ!J966</f>
        <v>861103</v>
      </c>
      <c r="O966" s="1620">
        <f t="shared" si="9"/>
        <v>2601535</v>
      </c>
      <c r="P966" s="1272"/>
    </row>
    <row r="967" spans="1:16" ht="15.5">
      <c r="A967" s="1298"/>
      <c r="B967" s="1244">
        <v>46711</v>
      </c>
      <c r="C967" s="1248"/>
      <c r="D967" s="1248"/>
      <c r="E967" s="1248"/>
      <c r="F967" s="1618"/>
      <c r="G967" s="1618"/>
      <c r="H967" s="1618"/>
      <c r="I967" s="1619">
        <f t="shared" si="10"/>
        <v>0</v>
      </c>
      <c r="J967" s="1249">
        <f t="shared" si="11"/>
        <v>20873</v>
      </c>
      <c r="K967" s="1249">
        <f>UFJ!I967</f>
        <v>0</v>
      </c>
      <c r="L967" s="1249">
        <f>三井住友!I967</f>
        <v>1719550</v>
      </c>
      <c r="M967" s="1249">
        <f>paypay!H967</f>
        <v>9</v>
      </c>
      <c r="N967" s="1249">
        <f>みずほ!J967</f>
        <v>861103</v>
      </c>
      <c r="O967" s="1620">
        <f t="shared" si="9"/>
        <v>2601535</v>
      </c>
      <c r="P967" s="1272"/>
    </row>
    <row r="968" spans="1:16" ht="15.5">
      <c r="A968" s="1298"/>
      <c r="B968" s="1244">
        <v>46712</v>
      </c>
      <c r="C968" s="1248"/>
      <c r="D968" s="1248"/>
      <c r="E968" s="1248"/>
      <c r="F968" s="1618"/>
      <c r="G968" s="1618"/>
      <c r="H968" s="1618"/>
      <c r="I968" s="1619">
        <f t="shared" si="10"/>
        <v>0</v>
      </c>
      <c r="J968" s="1249">
        <f t="shared" si="11"/>
        <v>20873</v>
      </c>
      <c r="K968" s="1249">
        <f>UFJ!I968</f>
        <v>0</v>
      </c>
      <c r="L968" s="1249">
        <f>三井住友!I968</f>
        <v>1719550</v>
      </c>
      <c r="M968" s="1249">
        <f>paypay!H968</f>
        <v>9</v>
      </c>
      <c r="N968" s="1249">
        <f>みずほ!J968</f>
        <v>861103</v>
      </c>
      <c r="O968" s="1620">
        <f t="shared" si="9"/>
        <v>2601535</v>
      </c>
      <c r="P968" s="1272"/>
    </row>
    <row r="969" spans="1:16" ht="15.5">
      <c r="A969" s="1298"/>
      <c r="B969" s="1244">
        <v>46713</v>
      </c>
      <c r="C969" s="1248"/>
      <c r="D969" s="1248"/>
      <c r="E969" s="1248"/>
      <c r="F969" s="1618"/>
      <c r="G969" s="1618"/>
      <c r="H969" s="1618"/>
      <c r="I969" s="1619">
        <f t="shared" si="10"/>
        <v>0</v>
      </c>
      <c r="J969" s="1249">
        <f t="shared" si="11"/>
        <v>20873</v>
      </c>
      <c r="K969" s="1249">
        <f>UFJ!I969</f>
        <v>0</v>
      </c>
      <c r="L969" s="1249">
        <f>三井住友!I969</f>
        <v>1719550</v>
      </c>
      <c r="M969" s="1249">
        <f>paypay!H969</f>
        <v>9</v>
      </c>
      <c r="N969" s="1249">
        <f>みずほ!J969</f>
        <v>861103</v>
      </c>
      <c r="O969" s="1620">
        <f t="shared" si="9"/>
        <v>2601535</v>
      </c>
      <c r="P969" s="1272"/>
    </row>
    <row r="970" spans="1:16" ht="15.5">
      <c r="A970" s="1298"/>
      <c r="B970" s="1244">
        <v>46714</v>
      </c>
      <c r="C970" s="1248"/>
      <c r="D970" s="1248"/>
      <c r="E970" s="1248"/>
      <c r="F970" s="1618"/>
      <c r="G970" s="1618"/>
      <c r="H970" s="1618"/>
      <c r="I970" s="1619">
        <f t="shared" si="10"/>
        <v>0</v>
      </c>
      <c r="J970" s="1249">
        <f t="shared" si="11"/>
        <v>20873</v>
      </c>
      <c r="K970" s="1249">
        <f>UFJ!I970</f>
        <v>0</v>
      </c>
      <c r="L970" s="1249">
        <f>三井住友!I970</f>
        <v>1719550</v>
      </c>
      <c r="M970" s="1249">
        <f>paypay!H970</f>
        <v>9</v>
      </c>
      <c r="N970" s="1249">
        <f>みずほ!J970</f>
        <v>861103</v>
      </c>
      <c r="O970" s="1620">
        <f t="shared" si="9"/>
        <v>2601535</v>
      </c>
      <c r="P970" s="1272"/>
    </row>
    <row r="971" spans="1:16" ht="15.5">
      <c r="A971" s="1298"/>
      <c r="B971" s="1244">
        <v>46715</v>
      </c>
      <c r="C971" s="1248"/>
      <c r="D971" s="1248"/>
      <c r="E971" s="1248"/>
      <c r="F971" s="1618"/>
      <c r="G971" s="1618"/>
      <c r="H971" s="1618"/>
      <c r="I971" s="1619">
        <f t="shared" si="10"/>
        <v>0</v>
      </c>
      <c r="J971" s="1249">
        <f t="shared" si="11"/>
        <v>20873</v>
      </c>
      <c r="K971" s="1249">
        <f>UFJ!I971</f>
        <v>0</v>
      </c>
      <c r="L971" s="1249">
        <f>三井住友!I971</f>
        <v>1719550</v>
      </c>
      <c r="M971" s="1249">
        <f>paypay!H971</f>
        <v>9</v>
      </c>
      <c r="N971" s="1249">
        <f>みずほ!J971</f>
        <v>861103</v>
      </c>
      <c r="O971" s="1620">
        <f t="shared" si="9"/>
        <v>2601535</v>
      </c>
      <c r="P971" s="1272"/>
    </row>
    <row r="972" spans="1:16" ht="15.5">
      <c r="A972" s="1298"/>
      <c r="B972" s="1244">
        <v>46716</v>
      </c>
      <c r="C972" s="1248"/>
      <c r="D972" s="1248"/>
      <c r="E972" s="1248"/>
      <c r="F972" s="1618"/>
      <c r="G972" s="1618"/>
      <c r="H972" s="1618"/>
      <c r="I972" s="1619">
        <f t="shared" si="10"/>
        <v>0</v>
      </c>
      <c r="J972" s="1249">
        <f t="shared" si="11"/>
        <v>20873</v>
      </c>
      <c r="K972" s="1249">
        <f>UFJ!I972</f>
        <v>0</v>
      </c>
      <c r="L972" s="1249">
        <f>三井住友!I972</f>
        <v>1719550</v>
      </c>
      <c r="M972" s="1249">
        <f>paypay!H972</f>
        <v>9</v>
      </c>
      <c r="N972" s="1249">
        <f>みずほ!J972</f>
        <v>861103</v>
      </c>
      <c r="O972" s="1620">
        <f t="shared" si="9"/>
        <v>2601535</v>
      </c>
      <c r="P972" s="1272"/>
    </row>
    <row r="973" spans="1:16" ht="15.5">
      <c r="A973" s="1298"/>
      <c r="B973" s="1244">
        <v>46717</v>
      </c>
      <c r="C973" s="1248"/>
      <c r="D973" s="1248"/>
      <c r="E973" s="1248"/>
      <c r="F973" s="1618"/>
      <c r="G973" s="1618"/>
      <c r="H973" s="1618"/>
      <c r="I973" s="1619">
        <f t="shared" si="10"/>
        <v>0</v>
      </c>
      <c r="J973" s="1249">
        <f t="shared" si="11"/>
        <v>20873</v>
      </c>
      <c r="K973" s="1249">
        <f>UFJ!I973</f>
        <v>0</v>
      </c>
      <c r="L973" s="1249">
        <f>三井住友!I973</f>
        <v>1719550</v>
      </c>
      <c r="M973" s="1249">
        <f>paypay!H973</f>
        <v>9</v>
      </c>
      <c r="N973" s="1249">
        <f>みずほ!J973</f>
        <v>851103</v>
      </c>
      <c r="O973" s="1620">
        <f t="shared" si="9"/>
        <v>2591535</v>
      </c>
      <c r="P973" s="1272"/>
    </row>
    <row r="974" spans="1:16" ht="15.5">
      <c r="A974" s="1298"/>
      <c r="B974" s="1244">
        <v>46718</v>
      </c>
      <c r="C974" s="1248"/>
      <c r="D974" s="1248"/>
      <c r="E974" s="1248"/>
      <c r="F974" s="1618"/>
      <c r="G974" s="1618"/>
      <c r="H974" s="1618"/>
      <c r="I974" s="1619">
        <f t="shared" si="10"/>
        <v>0</v>
      </c>
      <c r="J974" s="1249">
        <f t="shared" si="11"/>
        <v>20873</v>
      </c>
      <c r="K974" s="1249">
        <f>UFJ!I974</f>
        <v>0</v>
      </c>
      <c r="L974" s="1249">
        <f>三井住友!I974</f>
        <v>1519550</v>
      </c>
      <c r="M974" s="1249">
        <f>paypay!H974</f>
        <v>9</v>
      </c>
      <c r="N974" s="1249">
        <f>みずほ!J974</f>
        <v>721116</v>
      </c>
      <c r="O974" s="1620">
        <f t="shared" si="9"/>
        <v>2261548</v>
      </c>
      <c r="P974" s="1272"/>
    </row>
    <row r="975" spans="1:16" ht="15.5">
      <c r="A975" s="1298"/>
      <c r="B975" s="1244">
        <v>46719</v>
      </c>
      <c r="C975" s="1248"/>
      <c r="D975" s="1248"/>
      <c r="E975" s="1248"/>
      <c r="F975" s="1618"/>
      <c r="G975" s="1618"/>
      <c r="H975" s="1618"/>
      <c r="I975" s="1619">
        <f t="shared" si="10"/>
        <v>0</v>
      </c>
      <c r="J975" s="1249">
        <f t="shared" si="11"/>
        <v>20873</v>
      </c>
      <c r="K975" s="1249">
        <f>UFJ!I975</f>
        <v>0</v>
      </c>
      <c r="L975" s="1249">
        <f>三井住友!I975</f>
        <v>1519550</v>
      </c>
      <c r="M975" s="1249">
        <f>paypay!H975</f>
        <v>9</v>
      </c>
      <c r="N975" s="1249">
        <f>みずほ!J975</f>
        <v>721116</v>
      </c>
      <c r="O975" s="1620">
        <f t="shared" si="9"/>
        <v>2261548</v>
      </c>
      <c r="P975" s="1272"/>
    </row>
    <row r="976" spans="1:16" ht="15.5">
      <c r="A976" s="1298"/>
      <c r="B976" s="1244">
        <v>46720</v>
      </c>
      <c r="C976" s="1248"/>
      <c r="D976" s="1248"/>
      <c r="E976" s="1248"/>
      <c r="F976" s="1618"/>
      <c r="G976" s="1618"/>
      <c r="H976" s="1618"/>
      <c r="I976" s="1619">
        <f t="shared" si="10"/>
        <v>0</v>
      </c>
      <c r="J976" s="1249">
        <f t="shared" si="11"/>
        <v>20873</v>
      </c>
      <c r="K976" s="1249">
        <f>UFJ!I976</f>
        <v>0</v>
      </c>
      <c r="L976" s="1249">
        <f>三井住友!I976</f>
        <v>1519550</v>
      </c>
      <c r="M976" s="1249">
        <f>paypay!H976</f>
        <v>9</v>
      </c>
      <c r="N976" s="1249">
        <f>みずほ!J976</f>
        <v>721116</v>
      </c>
      <c r="O976" s="1620">
        <f t="shared" si="9"/>
        <v>2261548</v>
      </c>
      <c r="P976" s="1272"/>
    </row>
    <row r="977" spans="1:16" ht="15.5">
      <c r="A977" s="1298"/>
      <c r="B977" s="1244">
        <v>46721</v>
      </c>
      <c r="C977" s="1248"/>
      <c r="D977" s="1248"/>
      <c r="E977" s="1248"/>
      <c r="F977" s="1618"/>
      <c r="G977" s="1618"/>
      <c r="H977" s="1618"/>
      <c r="I977" s="1619">
        <f t="shared" si="10"/>
        <v>0</v>
      </c>
      <c r="J977" s="1249">
        <f t="shared" si="11"/>
        <v>20873</v>
      </c>
      <c r="K977" s="1249">
        <f>UFJ!I977</f>
        <v>0</v>
      </c>
      <c r="L977" s="1249">
        <f>三井住友!I977</f>
        <v>1519550</v>
      </c>
      <c r="M977" s="1249">
        <f>paypay!H977</f>
        <v>9</v>
      </c>
      <c r="N977" s="1249">
        <f>みずほ!J977</f>
        <v>721116</v>
      </c>
      <c r="O977" s="1620">
        <f t="shared" si="9"/>
        <v>2261548</v>
      </c>
      <c r="P977" s="1272"/>
    </row>
    <row r="978" spans="1:16" ht="15.5">
      <c r="A978" s="1298"/>
      <c r="B978" s="1630">
        <v>46722</v>
      </c>
      <c r="C978" s="1631"/>
      <c r="D978" s="1631"/>
      <c r="E978" s="1631"/>
      <c r="F978" s="1632"/>
      <c r="G978" s="1632"/>
      <c r="H978" s="1632"/>
      <c r="I978" s="1633">
        <f t="shared" si="10"/>
        <v>0</v>
      </c>
      <c r="J978" s="1625">
        <f t="shared" si="11"/>
        <v>20873</v>
      </c>
      <c r="K978" s="1625">
        <f>UFJ!I978</f>
        <v>0</v>
      </c>
      <c r="L978" s="1625">
        <f>三井住友!I978</f>
        <v>1519550</v>
      </c>
      <c r="M978" s="1625">
        <f>paypay!H978</f>
        <v>9</v>
      </c>
      <c r="N978" s="1625">
        <f>みずほ!J978</f>
        <v>721116</v>
      </c>
      <c r="O978" s="1627">
        <f t="shared" si="9"/>
        <v>2261548</v>
      </c>
      <c r="P978" s="1272"/>
    </row>
    <row r="979" spans="1:16" ht="15.5">
      <c r="A979" s="1298"/>
      <c r="B979" s="1244">
        <v>46723</v>
      </c>
      <c r="C979" s="1248"/>
      <c r="D979" s="1248"/>
      <c r="E979" s="1248"/>
      <c r="F979" s="1618"/>
      <c r="G979" s="1618"/>
      <c r="H979" s="1618"/>
      <c r="I979" s="1619">
        <f t="shared" si="10"/>
        <v>0</v>
      </c>
      <c r="J979" s="1249">
        <f t="shared" si="11"/>
        <v>20873</v>
      </c>
      <c r="K979" s="1249">
        <f>UFJ!I979</f>
        <v>0</v>
      </c>
      <c r="L979" s="1249">
        <f>三井住友!I979</f>
        <v>1519550</v>
      </c>
      <c r="M979" s="1249">
        <f>paypay!H979</f>
        <v>9</v>
      </c>
      <c r="N979" s="1249">
        <f>みずほ!J979</f>
        <v>721116</v>
      </c>
      <c r="O979" s="1620">
        <f t="shared" si="9"/>
        <v>2261548</v>
      </c>
      <c r="P979" s="1272"/>
    </row>
    <row r="980" spans="1:16" ht="15.5">
      <c r="A980" s="1298"/>
      <c r="B980" s="1244">
        <v>46724</v>
      </c>
      <c r="C980" s="1248"/>
      <c r="D980" s="1248"/>
      <c r="E980" s="1248"/>
      <c r="F980" s="1618"/>
      <c r="G980" s="1618"/>
      <c r="H980" s="1618"/>
      <c r="I980" s="1619">
        <f t="shared" si="10"/>
        <v>0</v>
      </c>
      <c r="J980" s="1249">
        <f t="shared" si="11"/>
        <v>20873</v>
      </c>
      <c r="K980" s="1249">
        <f>UFJ!I980</f>
        <v>0</v>
      </c>
      <c r="L980" s="1249">
        <f>三井住友!I980</f>
        <v>1519550</v>
      </c>
      <c r="M980" s="1249">
        <f>paypay!H980</f>
        <v>9</v>
      </c>
      <c r="N980" s="1249">
        <f>みずほ!J980</f>
        <v>721116</v>
      </c>
      <c r="O980" s="1620">
        <f t="shared" si="9"/>
        <v>2261548</v>
      </c>
      <c r="P980" s="1272"/>
    </row>
    <row r="981" spans="1:16" ht="15.5">
      <c r="A981" s="1298"/>
      <c r="B981" s="1244">
        <v>46725</v>
      </c>
      <c r="C981" s="1248"/>
      <c r="D981" s="1248"/>
      <c r="E981" s="1248"/>
      <c r="F981" s="1618"/>
      <c r="G981" s="1618"/>
      <c r="H981" s="1618"/>
      <c r="I981" s="1619">
        <f t="shared" si="10"/>
        <v>0</v>
      </c>
      <c r="J981" s="1249">
        <f t="shared" si="11"/>
        <v>20873</v>
      </c>
      <c r="K981" s="1249">
        <f>UFJ!I981</f>
        <v>0</v>
      </c>
      <c r="L981" s="1249">
        <f>三井住友!I981</f>
        <v>1519550</v>
      </c>
      <c r="M981" s="1249">
        <f>paypay!H981</f>
        <v>9</v>
      </c>
      <c r="N981" s="1249">
        <f>みずほ!J981</f>
        <v>721116</v>
      </c>
      <c r="O981" s="1620">
        <f t="shared" si="9"/>
        <v>2261548</v>
      </c>
      <c r="P981" s="1272"/>
    </row>
    <row r="982" spans="1:16" ht="15.5">
      <c r="A982" s="1298"/>
      <c r="B982" s="1244">
        <v>46726</v>
      </c>
      <c r="C982" s="1248"/>
      <c r="D982" s="1248"/>
      <c r="E982" s="1248"/>
      <c r="F982" s="1618"/>
      <c r="G982" s="1618"/>
      <c r="H982" s="1618"/>
      <c r="I982" s="1619">
        <f t="shared" si="10"/>
        <v>0</v>
      </c>
      <c r="J982" s="1249">
        <f t="shared" si="11"/>
        <v>20873</v>
      </c>
      <c r="K982" s="1249">
        <f>UFJ!I982</f>
        <v>0</v>
      </c>
      <c r="L982" s="1249">
        <f>三井住友!I982</f>
        <v>1519550</v>
      </c>
      <c r="M982" s="1249">
        <f>paypay!H982</f>
        <v>9</v>
      </c>
      <c r="N982" s="1249">
        <f>みずほ!J982</f>
        <v>721116</v>
      </c>
      <c r="O982" s="1620">
        <f t="shared" si="9"/>
        <v>2261548</v>
      </c>
      <c r="P982" s="1272"/>
    </row>
    <row r="983" spans="1:16" ht="15.5">
      <c r="A983" s="1298"/>
      <c r="B983" s="1244">
        <v>46727</v>
      </c>
      <c r="C983" s="1248"/>
      <c r="D983" s="1248"/>
      <c r="E983" s="1248"/>
      <c r="F983" s="1618"/>
      <c r="G983" s="1618"/>
      <c r="H983" s="1618"/>
      <c r="I983" s="1619">
        <f t="shared" si="10"/>
        <v>0</v>
      </c>
      <c r="J983" s="1249">
        <f t="shared" si="11"/>
        <v>20873</v>
      </c>
      <c r="K983" s="1249">
        <f>UFJ!I983</f>
        <v>0</v>
      </c>
      <c r="L983" s="1249">
        <f>三井住友!I983</f>
        <v>1519550</v>
      </c>
      <c r="M983" s="1249">
        <f>paypay!H983</f>
        <v>9</v>
      </c>
      <c r="N983" s="1249">
        <f>みずほ!J983</f>
        <v>721116</v>
      </c>
      <c r="O983" s="1620">
        <f t="shared" si="9"/>
        <v>2261548</v>
      </c>
      <c r="P983" s="1272"/>
    </row>
    <row r="984" spans="1:16" ht="15.5">
      <c r="A984" s="1298"/>
      <c r="B984" s="1244">
        <v>46728</v>
      </c>
      <c r="C984" s="1248"/>
      <c r="D984" s="1248"/>
      <c r="E984" s="1248"/>
      <c r="F984" s="1618"/>
      <c r="G984" s="1618"/>
      <c r="H984" s="1618"/>
      <c r="I984" s="1619">
        <f t="shared" si="10"/>
        <v>0</v>
      </c>
      <c r="J984" s="1249">
        <f t="shared" si="11"/>
        <v>20873</v>
      </c>
      <c r="K984" s="1249">
        <f>UFJ!I984</f>
        <v>0</v>
      </c>
      <c r="L984" s="1249">
        <f>三井住友!I984</f>
        <v>1519550</v>
      </c>
      <c r="M984" s="1249">
        <f>paypay!H984</f>
        <v>9</v>
      </c>
      <c r="N984" s="1249">
        <f>みずほ!J984</f>
        <v>721116</v>
      </c>
      <c r="O984" s="1620">
        <f t="shared" si="9"/>
        <v>2261548</v>
      </c>
      <c r="P984" s="1272"/>
    </row>
    <row r="985" spans="1:16" ht="15.5">
      <c r="A985" s="1298"/>
      <c r="B985" s="1244">
        <v>46729</v>
      </c>
      <c r="C985" s="1248"/>
      <c r="D985" s="1248"/>
      <c r="E985" s="1248"/>
      <c r="F985" s="1618"/>
      <c r="G985" s="1618"/>
      <c r="H985" s="1618"/>
      <c r="I985" s="1619">
        <f t="shared" si="10"/>
        <v>0</v>
      </c>
      <c r="J985" s="1249">
        <f t="shared" si="11"/>
        <v>20873</v>
      </c>
      <c r="K985" s="1249">
        <f>UFJ!I985</f>
        <v>0</v>
      </c>
      <c r="L985" s="1249">
        <f>三井住友!I985</f>
        <v>1519550</v>
      </c>
      <c r="M985" s="1249">
        <f>paypay!H985</f>
        <v>9</v>
      </c>
      <c r="N985" s="1249">
        <f>みずほ!J985</f>
        <v>721116</v>
      </c>
      <c r="O985" s="1620">
        <f t="shared" si="9"/>
        <v>2261548</v>
      </c>
      <c r="P985" s="1272"/>
    </row>
    <row r="986" spans="1:16" ht="15.5">
      <c r="A986" s="1298"/>
      <c r="B986" s="1244">
        <v>46730</v>
      </c>
      <c r="C986" s="1248"/>
      <c r="D986" s="1248"/>
      <c r="E986" s="1248"/>
      <c r="F986" s="1618"/>
      <c r="G986" s="1618"/>
      <c r="H986" s="1618"/>
      <c r="I986" s="1619">
        <f t="shared" si="10"/>
        <v>0</v>
      </c>
      <c r="J986" s="1249">
        <f t="shared" si="11"/>
        <v>20873</v>
      </c>
      <c r="K986" s="1249">
        <f>UFJ!I986</f>
        <v>0</v>
      </c>
      <c r="L986" s="1249">
        <f>三井住友!I986</f>
        <v>1519550</v>
      </c>
      <c r="M986" s="1249">
        <f>paypay!H986</f>
        <v>9</v>
      </c>
      <c r="N986" s="1249">
        <f>みずほ!J986</f>
        <v>721116</v>
      </c>
      <c r="O986" s="1620">
        <f t="shared" si="9"/>
        <v>2261548</v>
      </c>
      <c r="P986" s="1272"/>
    </row>
    <row r="987" spans="1:16" ht="15.5">
      <c r="A987" s="1298"/>
      <c r="B987" s="1244">
        <v>46731</v>
      </c>
      <c r="C987" s="1248"/>
      <c r="D987" s="1248"/>
      <c r="E987" s="1248"/>
      <c r="F987" s="1618"/>
      <c r="G987" s="1618"/>
      <c r="H987" s="1618"/>
      <c r="I987" s="1619">
        <f t="shared" si="10"/>
        <v>0</v>
      </c>
      <c r="J987" s="1249">
        <f t="shared" si="11"/>
        <v>20873</v>
      </c>
      <c r="K987" s="1249">
        <f>UFJ!I987</f>
        <v>0</v>
      </c>
      <c r="L987" s="1249">
        <f>三井住友!I987</f>
        <v>1519550</v>
      </c>
      <c r="M987" s="1249">
        <f>paypay!H987</f>
        <v>9</v>
      </c>
      <c r="N987" s="1249">
        <f>みずほ!J987</f>
        <v>721116</v>
      </c>
      <c r="O987" s="1620">
        <f t="shared" si="9"/>
        <v>2261548</v>
      </c>
      <c r="P987" s="1272"/>
    </row>
    <row r="988" spans="1:16" ht="15.5">
      <c r="A988" s="1298"/>
      <c r="B988" s="1244">
        <v>46732</v>
      </c>
      <c r="C988" s="1248"/>
      <c r="D988" s="1248"/>
      <c r="E988" s="1248"/>
      <c r="F988" s="1618"/>
      <c r="G988" s="1618"/>
      <c r="H988" s="1618"/>
      <c r="I988" s="1619">
        <f t="shared" si="10"/>
        <v>0</v>
      </c>
      <c r="J988" s="1249">
        <f t="shared" si="11"/>
        <v>20873</v>
      </c>
      <c r="K988" s="1249">
        <f>UFJ!I988</f>
        <v>0</v>
      </c>
      <c r="L988" s="1249">
        <f>三井住友!I988</f>
        <v>1519550</v>
      </c>
      <c r="M988" s="1249">
        <f>paypay!H988</f>
        <v>9</v>
      </c>
      <c r="N988" s="1249">
        <f>みずほ!J988</f>
        <v>721116</v>
      </c>
      <c r="O988" s="1620">
        <f t="shared" si="9"/>
        <v>2261548</v>
      </c>
      <c r="P988" s="1272"/>
    </row>
    <row r="989" spans="1:16" ht="15.5">
      <c r="A989" s="1298"/>
      <c r="B989" s="1244">
        <v>46733</v>
      </c>
      <c r="C989" s="1248"/>
      <c r="D989" s="1248"/>
      <c r="E989" s="1248"/>
      <c r="F989" s="1618"/>
      <c r="G989" s="1618"/>
      <c r="H989" s="1618"/>
      <c r="I989" s="1619">
        <f t="shared" si="10"/>
        <v>0</v>
      </c>
      <c r="J989" s="1249">
        <f t="shared" si="11"/>
        <v>20873</v>
      </c>
      <c r="K989" s="1249">
        <f>UFJ!I989</f>
        <v>0</v>
      </c>
      <c r="L989" s="1249">
        <f>三井住友!I989</f>
        <v>1519550</v>
      </c>
      <c r="M989" s="1249">
        <f>paypay!H989</f>
        <v>9</v>
      </c>
      <c r="N989" s="1249">
        <f>みずほ!J989</f>
        <v>721116</v>
      </c>
      <c r="O989" s="1620">
        <f t="shared" si="9"/>
        <v>2261548</v>
      </c>
      <c r="P989" s="1272"/>
    </row>
    <row r="990" spans="1:16" ht="15.5">
      <c r="A990" s="1298"/>
      <c r="B990" s="1244">
        <v>46734</v>
      </c>
      <c r="C990" s="1248"/>
      <c r="D990" s="1248"/>
      <c r="E990" s="1248"/>
      <c r="F990" s="1618"/>
      <c r="G990" s="1618"/>
      <c r="H990" s="1618"/>
      <c r="I990" s="1619">
        <f t="shared" si="10"/>
        <v>0</v>
      </c>
      <c r="J990" s="1249">
        <f t="shared" si="11"/>
        <v>20873</v>
      </c>
      <c r="K990" s="1249">
        <f>UFJ!I990</f>
        <v>0</v>
      </c>
      <c r="L990" s="1249">
        <f>三井住友!I990</f>
        <v>1519550</v>
      </c>
      <c r="M990" s="1249">
        <f>paypay!H990</f>
        <v>9</v>
      </c>
      <c r="N990" s="1249">
        <f>みずほ!J990</f>
        <v>721116</v>
      </c>
      <c r="O990" s="1620">
        <f t="shared" si="9"/>
        <v>2261548</v>
      </c>
      <c r="P990" s="1272"/>
    </row>
    <row r="991" spans="1:16" ht="15.5">
      <c r="A991" s="1298"/>
      <c r="B991" s="1244">
        <v>46735</v>
      </c>
      <c r="C991" s="1248"/>
      <c r="D991" s="1248"/>
      <c r="E991" s="1248"/>
      <c r="F991" s="1618"/>
      <c r="G991" s="1618"/>
      <c r="H991" s="1618"/>
      <c r="I991" s="1619">
        <f t="shared" si="10"/>
        <v>0</v>
      </c>
      <c r="J991" s="1249">
        <f t="shared" si="11"/>
        <v>20873</v>
      </c>
      <c r="K991" s="1249">
        <f>UFJ!I991</f>
        <v>0</v>
      </c>
      <c r="L991" s="1249">
        <f>三井住友!I991</f>
        <v>1519550</v>
      </c>
      <c r="M991" s="1249">
        <f>paypay!H991</f>
        <v>9</v>
      </c>
      <c r="N991" s="1249">
        <f>みずほ!J991</f>
        <v>721116</v>
      </c>
      <c r="O991" s="1620">
        <f t="shared" si="9"/>
        <v>2261548</v>
      </c>
      <c r="P991" s="1272"/>
    </row>
    <row r="992" spans="1:16" ht="15.5">
      <c r="A992" s="1298"/>
      <c r="B992" s="1244">
        <v>46736</v>
      </c>
      <c r="C992" s="1248"/>
      <c r="D992" s="1248"/>
      <c r="E992" s="1248"/>
      <c r="F992" s="1618"/>
      <c r="G992" s="1618"/>
      <c r="H992" s="1618"/>
      <c r="I992" s="1619">
        <f t="shared" si="10"/>
        <v>0</v>
      </c>
      <c r="J992" s="1249">
        <f t="shared" si="11"/>
        <v>20873</v>
      </c>
      <c r="K992" s="1249">
        <f>UFJ!I992</f>
        <v>0</v>
      </c>
      <c r="L992" s="1249">
        <f>三井住友!I992</f>
        <v>1819550</v>
      </c>
      <c r="M992" s="1249">
        <f>paypay!H992</f>
        <v>9</v>
      </c>
      <c r="N992" s="1249">
        <f>みずほ!J992</f>
        <v>881006</v>
      </c>
      <c r="O992" s="1620">
        <f t="shared" si="9"/>
        <v>2721438</v>
      </c>
      <c r="P992" s="1272"/>
    </row>
    <row r="993" spans="1:16" ht="15.5">
      <c r="A993" s="1298"/>
      <c r="B993" s="1244">
        <v>46737</v>
      </c>
      <c r="C993" s="1248"/>
      <c r="D993" s="1248"/>
      <c r="E993" s="1248"/>
      <c r="F993" s="1618"/>
      <c r="G993" s="1618"/>
      <c r="H993" s="1618"/>
      <c r="I993" s="1619">
        <f t="shared" si="10"/>
        <v>0</v>
      </c>
      <c r="J993" s="1249">
        <f t="shared" si="11"/>
        <v>20873</v>
      </c>
      <c r="K993" s="1249">
        <f>UFJ!I993</f>
        <v>0</v>
      </c>
      <c r="L993" s="1249">
        <f>三井住友!I993</f>
        <v>1819550</v>
      </c>
      <c r="M993" s="1249">
        <f>paypay!H993</f>
        <v>9</v>
      </c>
      <c r="N993" s="1249">
        <f>みずほ!J993</f>
        <v>881006</v>
      </c>
      <c r="O993" s="1620">
        <f t="shared" si="9"/>
        <v>2721438</v>
      </c>
      <c r="P993" s="1272"/>
    </row>
    <row r="994" spans="1:16" ht="15.5">
      <c r="A994" s="1298"/>
      <c r="B994" s="1244">
        <v>46738</v>
      </c>
      <c r="C994" s="1248"/>
      <c r="D994" s="1248"/>
      <c r="E994" s="1248"/>
      <c r="F994" s="1618"/>
      <c r="G994" s="1618"/>
      <c r="H994" s="1618"/>
      <c r="I994" s="1619">
        <f t="shared" si="10"/>
        <v>0</v>
      </c>
      <c r="J994" s="1249">
        <f t="shared" si="11"/>
        <v>20873</v>
      </c>
      <c r="K994" s="1249">
        <f>UFJ!I994</f>
        <v>0</v>
      </c>
      <c r="L994" s="1249">
        <f>三井住友!I994</f>
        <v>1819550</v>
      </c>
      <c r="M994" s="1249">
        <f>paypay!H994</f>
        <v>9</v>
      </c>
      <c r="N994" s="1249">
        <f>みずほ!J994</f>
        <v>881006</v>
      </c>
      <c r="O994" s="1620">
        <f t="shared" si="9"/>
        <v>2721438</v>
      </c>
      <c r="P994" s="1272"/>
    </row>
    <row r="995" spans="1:16" ht="15.5">
      <c r="A995" s="1298"/>
      <c r="B995" s="1244">
        <v>46739</v>
      </c>
      <c r="C995" s="1248"/>
      <c r="D995" s="1248"/>
      <c r="E995" s="1248"/>
      <c r="F995" s="1618"/>
      <c r="G995" s="1618"/>
      <c r="H995" s="1618"/>
      <c r="I995" s="1619">
        <f t="shared" si="10"/>
        <v>0</v>
      </c>
      <c r="J995" s="1249">
        <f t="shared" si="11"/>
        <v>20873</v>
      </c>
      <c r="K995" s="1249">
        <f>UFJ!I995</f>
        <v>0</v>
      </c>
      <c r="L995" s="1249">
        <f>三井住友!I995</f>
        <v>1819550</v>
      </c>
      <c r="M995" s="1249">
        <f>paypay!H995</f>
        <v>9</v>
      </c>
      <c r="N995" s="1249">
        <f>みずほ!J995</f>
        <v>881006</v>
      </c>
      <c r="O995" s="1620">
        <f t="shared" si="9"/>
        <v>2721438</v>
      </c>
      <c r="P995" s="1272"/>
    </row>
    <row r="996" spans="1:16" ht="15.5">
      <c r="A996" s="1298"/>
      <c r="B996" s="1244">
        <v>46740</v>
      </c>
      <c r="C996" s="1248"/>
      <c r="D996" s="1248"/>
      <c r="E996" s="1248"/>
      <c r="F996" s="1618"/>
      <c r="G996" s="1618"/>
      <c r="H996" s="1618"/>
      <c r="I996" s="1619">
        <f t="shared" si="10"/>
        <v>0</v>
      </c>
      <c r="J996" s="1249">
        <f t="shared" si="11"/>
        <v>20873</v>
      </c>
      <c r="K996" s="1249">
        <f>UFJ!I996</f>
        <v>0</v>
      </c>
      <c r="L996" s="1249">
        <f>三井住友!I996</f>
        <v>1819550</v>
      </c>
      <c r="M996" s="1249">
        <f>paypay!H996</f>
        <v>9</v>
      </c>
      <c r="N996" s="1249">
        <f>みずほ!J996</f>
        <v>881006</v>
      </c>
      <c r="O996" s="1620">
        <f t="shared" si="9"/>
        <v>2721438</v>
      </c>
      <c r="P996" s="1272"/>
    </row>
    <row r="997" spans="1:16" ht="15.5">
      <c r="A997" s="1298"/>
      <c r="B997" s="1244">
        <v>46741</v>
      </c>
      <c r="C997" s="1248"/>
      <c r="D997" s="1248"/>
      <c r="E997" s="1248"/>
      <c r="F997" s="1618"/>
      <c r="G997" s="1618"/>
      <c r="H997" s="1618"/>
      <c r="I997" s="1619">
        <f t="shared" si="10"/>
        <v>0</v>
      </c>
      <c r="J997" s="1249">
        <f t="shared" si="11"/>
        <v>20873</v>
      </c>
      <c r="K997" s="1249">
        <f>UFJ!I997</f>
        <v>0</v>
      </c>
      <c r="L997" s="1249">
        <f>三井住友!I997</f>
        <v>1819550</v>
      </c>
      <c r="M997" s="1249">
        <f>paypay!H997</f>
        <v>9</v>
      </c>
      <c r="N997" s="1249">
        <f>みずほ!J997</f>
        <v>881006</v>
      </c>
      <c r="O997" s="1620">
        <f t="shared" si="9"/>
        <v>2721438</v>
      </c>
      <c r="P997" s="1272"/>
    </row>
    <row r="998" spans="1:16" ht="15.5">
      <c r="A998" s="1298"/>
      <c r="B998" s="1244">
        <v>46742</v>
      </c>
      <c r="C998" s="1248"/>
      <c r="D998" s="1248"/>
      <c r="E998" s="1248"/>
      <c r="F998" s="1618"/>
      <c r="G998" s="1618"/>
      <c r="H998" s="1618"/>
      <c r="I998" s="1619">
        <f t="shared" si="10"/>
        <v>0</v>
      </c>
      <c r="J998" s="1249">
        <f t="shared" si="11"/>
        <v>20873</v>
      </c>
      <c r="K998" s="1249">
        <f>UFJ!I998</f>
        <v>0</v>
      </c>
      <c r="L998" s="1249">
        <f>三井住友!I998</f>
        <v>1819550</v>
      </c>
      <c r="M998" s="1249">
        <f>paypay!H998</f>
        <v>9</v>
      </c>
      <c r="N998" s="1249">
        <f>みずほ!J998</f>
        <v>881006</v>
      </c>
      <c r="O998" s="1620">
        <f t="shared" si="9"/>
        <v>2721438</v>
      </c>
      <c r="P998" s="1272"/>
    </row>
    <row r="999" spans="1:16" ht="15.5">
      <c r="A999" s="1298"/>
      <c r="B999" s="1244">
        <v>46743</v>
      </c>
      <c r="C999" s="1248"/>
      <c r="D999" s="1248"/>
      <c r="E999" s="1248"/>
      <c r="F999" s="1618"/>
      <c r="G999" s="1618"/>
      <c r="H999" s="1618"/>
      <c r="I999" s="1619">
        <f t="shared" si="10"/>
        <v>0</v>
      </c>
      <c r="J999" s="1249">
        <f t="shared" si="11"/>
        <v>20873</v>
      </c>
      <c r="K999" s="1249">
        <f>UFJ!I999</f>
        <v>0</v>
      </c>
      <c r="L999" s="1249">
        <f>三井住友!I999</f>
        <v>1819550</v>
      </c>
      <c r="M999" s="1249">
        <f>paypay!H999</f>
        <v>9</v>
      </c>
      <c r="N999" s="1249">
        <f>みずほ!J999</f>
        <v>881006</v>
      </c>
      <c r="O999" s="1620">
        <f t="shared" si="9"/>
        <v>2721438</v>
      </c>
      <c r="P999" s="1272"/>
    </row>
    <row r="1000" spans="1:16" ht="15.5">
      <c r="A1000" s="1298"/>
      <c r="B1000" s="1244">
        <v>46744</v>
      </c>
      <c r="C1000" s="1248"/>
      <c r="D1000" s="1248"/>
      <c r="E1000" s="1248"/>
      <c r="F1000" s="1618"/>
      <c r="G1000" s="1618"/>
      <c r="H1000" s="1618"/>
      <c r="I1000" s="1619">
        <f t="shared" si="10"/>
        <v>0</v>
      </c>
      <c r="J1000" s="1249">
        <f t="shared" si="11"/>
        <v>20873</v>
      </c>
      <c r="K1000" s="1249">
        <f>UFJ!I1000</f>
        <v>0</v>
      </c>
      <c r="L1000" s="1249">
        <f>三井住友!I1000</f>
        <v>1819550</v>
      </c>
      <c r="M1000" s="1249">
        <f>paypay!H1000</f>
        <v>9</v>
      </c>
      <c r="N1000" s="1249">
        <f>みずほ!J1000</f>
        <v>881006</v>
      </c>
      <c r="O1000" s="1620">
        <f t="shared" si="9"/>
        <v>2721438</v>
      </c>
      <c r="P1000" s="1272"/>
    </row>
  </sheetData>
  <phoneticPr fontId="113"/>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A9999"/>
    <outlinePr summaryBelow="0" summaryRight="0"/>
  </sheetPr>
  <dimension ref="A1:N1000"/>
  <sheetViews>
    <sheetView workbookViewId="0">
      <pane ySplit="3" topLeftCell="A4" activePane="bottomLeft" state="frozen"/>
      <selection pane="bottomLeft" activeCell="B5" sqref="B5"/>
    </sheetView>
  </sheetViews>
  <sheetFormatPr defaultColWidth="12.6328125" defaultRowHeight="15.75" customHeight="1"/>
  <cols>
    <col min="1" max="1" width="3.36328125" customWidth="1"/>
    <col min="2" max="2" width="15.453125" customWidth="1"/>
    <col min="3" max="3" width="12.08984375" customWidth="1"/>
    <col min="4" max="4" width="12.36328125" customWidth="1"/>
    <col min="5" max="5" width="13.7265625" customWidth="1"/>
    <col min="6" max="6" width="14.26953125" customWidth="1"/>
    <col min="8" max="8" width="12.453125" customWidth="1"/>
    <col min="9" max="9" width="16.26953125" customWidth="1"/>
    <col min="10" max="10" width="13.6328125" customWidth="1"/>
    <col min="11" max="12" width="17.08984375" customWidth="1"/>
  </cols>
  <sheetData>
    <row r="1" spans="1:14" ht="14">
      <c r="A1" s="1634"/>
      <c r="B1" s="1272"/>
      <c r="C1" s="1272"/>
      <c r="D1" s="1272"/>
      <c r="E1" s="1272"/>
      <c r="F1" s="1272"/>
      <c r="G1" s="1272"/>
      <c r="H1" s="1272"/>
      <c r="I1" s="1272"/>
      <c r="J1" s="1272"/>
      <c r="K1" s="1272"/>
      <c r="L1" s="1272"/>
      <c r="M1" s="1611"/>
      <c r="N1" s="1611"/>
    </row>
    <row r="2" spans="1:14" ht="14">
      <c r="A2" s="1231"/>
      <c r="B2" s="1608" t="s">
        <v>405</v>
      </c>
      <c r="C2" s="1609">
        <v>46208</v>
      </c>
      <c r="D2" s="1249"/>
      <c r="E2" s="1249"/>
      <c r="F2" s="1249"/>
      <c r="G2" s="1249"/>
      <c r="H2" s="1249"/>
      <c r="I2" s="1249"/>
      <c r="J2" s="1249"/>
      <c r="K2" s="1249"/>
      <c r="L2" s="1249"/>
      <c r="M2" s="1611"/>
      <c r="N2" s="1611"/>
    </row>
    <row r="3" spans="1:14" ht="15.5">
      <c r="A3" s="1231"/>
      <c r="B3" s="1650" t="s">
        <v>406</v>
      </c>
      <c r="C3" s="1613" t="s">
        <v>495</v>
      </c>
      <c r="D3" s="1614" t="s">
        <v>479</v>
      </c>
      <c r="E3" s="1614" t="s">
        <v>496</v>
      </c>
      <c r="F3" s="1614" t="s">
        <v>497</v>
      </c>
      <c r="G3" s="1615" t="s">
        <v>109</v>
      </c>
      <c r="H3" s="1616" t="s">
        <v>498</v>
      </c>
      <c r="I3" s="1616" t="s">
        <v>489</v>
      </c>
      <c r="J3" s="1616" t="s">
        <v>492</v>
      </c>
      <c r="K3" s="1616" t="s">
        <v>499</v>
      </c>
      <c r="L3" s="1616" t="s">
        <v>486</v>
      </c>
      <c r="M3" s="1637" t="s">
        <v>487</v>
      </c>
      <c r="N3" s="1611"/>
    </row>
    <row r="4" spans="1:14" ht="14" hidden="1">
      <c r="A4" s="1231"/>
      <c r="B4" s="1651">
        <v>45748</v>
      </c>
      <c r="C4" s="1248">
        <v>-1610</v>
      </c>
      <c r="D4" s="1618"/>
      <c r="E4" s="1618"/>
      <c r="F4" s="1618"/>
      <c r="G4" s="1619">
        <f t="shared" ref="G4:G258" si="0">SUM(C4:F4)</f>
        <v>-1610</v>
      </c>
      <c r="H4" s="1249">
        <v>6335</v>
      </c>
      <c r="I4" s="1249">
        <f>みずほ!J4</f>
        <v>12310</v>
      </c>
      <c r="J4" s="1249">
        <f>UFJ!I4</f>
        <v>5196</v>
      </c>
      <c r="K4" s="1249" t="str">
        <f>三井住友!I4</f>
        <v>/</v>
      </c>
      <c r="L4" s="1249"/>
      <c r="M4" s="1639">
        <f t="shared" ref="M4:M247" si="1">SUM(H4:J4)</f>
        <v>23841</v>
      </c>
      <c r="N4" s="1640"/>
    </row>
    <row r="5" spans="1:14" ht="14" hidden="1">
      <c r="A5" s="1231"/>
      <c r="B5" s="1651">
        <v>45749</v>
      </c>
      <c r="C5" s="1248">
        <v>-850</v>
      </c>
      <c r="D5" s="1618"/>
      <c r="E5" s="1618"/>
      <c r="F5" s="1618"/>
      <c r="G5" s="1619">
        <f t="shared" si="0"/>
        <v>-850</v>
      </c>
      <c r="H5" s="1249">
        <f t="shared" ref="H5:H259" si="2">SUM(H4,G5)</f>
        <v>5485</v>
      </c>
      <c r="I5" s="1249">
        <f>みずほ!J5</f>
        <v>12310</v>
      </c>
      <c r="J5" s="1249">
        <f>UFJ!I5</f>
        <v>5196</v>
      </c>
      <c r="K5" s="1249" t="str">
        <f>三井住友!I5</f>
        <v>/</v>
      </c>
      <c r="L5" s="1249"/>
      <c r="M5" s="1639">
        <f t="shared" si="1"/>
        <v>22991</v>
      </c>
      <c r="N5" s="1640"/>
    </row>
    <row r="6" spans="1:14" ht="14" hidden="1">
      <c r="A6" s="1231"/>
      <c r="B6" s="1651">
        <v>45750</v>
      </c>
      <c r="C6" s="1248">
        <v>-3800</v>
      </c>
      <c r="D6" s="1618"/>
      <c r="E6" s="1618"/>
      <c r="F6" s="1618"/>
      <c r="G6" s="1619">
        <f t="shared" si="0"/>
        <v>-3800</v>
      </c>
      <c r="H6" s="1249">
        <f t="shared" si="2"/>
        <v>1685</v>
      </c>
      <c r="I6" s="1249">
        <f>みずほ!J6</f>
        <v>12310</v>
      </c>
      <c r="J6" s="1249">
        <f>UFJ!I6</f>
        <v>5196</v>
      </c>
      <c r="K6" s="1249" t="str">
        <f>三井住友!I6</f>
        <v>/</v>
      </c>
      <c r="L6" s="1249"/>
      <c r="M6" s="1639">
        <f t="shared" si="1"/>
        <v>19191</v>
      </c>
      <c r="N6" s="1640"/>
    </row>
    <row r="7" spans="1:14" ht="14" hidden="1">
      <c r="A7" s="1231"/>
      <c r="B7" s="1651">
        <v>45751</v>
      </c>
      <c r="C7" s="1248">
        <v>-2625</v>
      </c>
      <c r="D7" s="1618"/>
      <c r="E7" s="1618"/>
      <c r="F7" s="1618">
        <v>20000</v>
      </c>
      <c r="G7" s="1619">
        <f t="shared" si="0"/>
        <v>17375</v>
      </c>
      <c r="H7" s="1249">
        <f t="shared" si="2"/>
        <v>19060</v>
      </c>
      <c r="I7" s="1249">
        <f>みずほ!J7</f>
        <v>12310</v>
      </c>
      <c r="J7" s="1249">
        <f>UFJ!I7</f>
        <v>5196</v>
      </c>
      <c r="K7" s="1249" t="str">
        <f>三井住友!I7</f>
        <v>/</v>
      </c>
      <c r="L7" s="1249"/>
      <c r="M7" s="1639">
        <f t="shared" si="1"/>
        <v>36566</v>
      </c>
      <c r="N7" s="1640"/>
    </row>
    <row r="8" spans="1:14" ht="14" hidden="1">
      <c r="A8" s="1231"/>
      <c r="B8" s="1651">
        <v>45752</v>
      </c>
      <c r="C8" s="1248">
        <v>-2078</v>
      </c>
      <c r="D8" s="1618"/>
      <c r="E8" s="1618"/>
      <c r="F8" s="1618"/>
      <c r="G8" s="1619">
        <f t="shared" si="0"/>
        <v>-2078</v>
      </c>
      <c r="H8" s="1249">
        <f t="shared" si="2"/>
        <v>16982</v>
      </c>
      <c r="I8" s="1249">
        <f>みずほ!J8</f>
        <v>910</v>
      </c>
      <c r="J8" s="1249">
        <f>UFJ!I8</f>
        <v>5196</v>
      </c>
      <c r="K8" s="1249" t="str">
        <f>三井住友!I8</f>
        <v>/</v>
      </c>
      <c r="L8" s="1249"/>
      <c r="M8" s="1639">
        <f t="shared" si="1"/>
        <v>23088</v>
      </c>
      <c r="N8" s="1640"/>
    </row>
    <row r="9" spans="1:14" ht="14" hidden="1">
      <c r="A9" s="1231"/>
      <c r="B9" s="1651">
        <v>45753</v>
      </c>
      <c r="C9" s="1248">
        <v>-2110</v>
      </c>
      <c r="D9" s="1618"/>
      <c r="E9" s="1618">
        <v>72</v>
      </c>
      <c r="F9" s="1618"/>
      <c r="G9" s="1619">
        <f t="shared" si="0"/>
        <v>-2038</v>
      </c>
      <c r="H9" s="1249">
        <f t="shared" si="2"/>
        <v>14944</v>
      </c>
      <c r="I9" s="1249">
        <f>みずほ!J9</f>
        <v>910</v>
      </c>
      <c r="J9" s="1249">
        <f>UFJ!I9</f>
        <v>5196</v>
      </c>
      <c r="K9" s="1249" t="str">
        <f>三井住友!I9</f>
        <v>/</v>
      </c>
      <c r="L9" s="1249"/>
      <c r="M9" s="1639">
        <f t="shared" si="1"/>
        <v>21050</v>
      </c>
      <c r="N9" s="1640"/>
    </row>
    <row r="10" spans="1:14" ht="14" hidden="1">
      <c r="A10" s="1231"/>
      <c r="B10" s="1651">
        <v>45754</v>
      </c>
      <c r="C10" s="1248"/>
      <c r="D10" s="1618"/>
      <c r="E10" s="1618"/>
      <c r="F10" s="1618"/>
      <c r="G10" s="1619">
        <f t="shared" si="0"/>
        <v>0</v>
      </c>
      <c r="H10" s="1249">
        <f t="shared" si="2"/>
        <v>14944</v>
      </c>
      <c r="I10" s="1249">
        <f>みずほ!J10</f>
        <v>910</v>
      </c>
      <c r="J10" s="1249">
        <f>UFJ!I10</f>
        <v>5196</v>
      </c>
      <c r="K10" s="1249" t="str">
        <f>三井住友!I10</f>
        <v>/</v>
      </c>
      <c r="L10" s="1249"/>
      <c r="M10" s="1639">
        <f t="shared" si="1"/>
        <v>21050</v>
      </c>
      <c r="N10" s="1640"/>
    </row>
    <row r="11" spans="1:14" ht="14" hidden="1">
      <c r="A11" s="1231"/>
      <c r="B11" s="1651">
        <v>45755</v>
      </c>
      <c r="C11" s="1248">
        <v>-417</v>
      </c>
      <c r="D11" s="1618"/>
      <c r="E11" s="1618">
        <v>4</v>
      </c>
      <c r="F11" s="1618"/>
      <c r="G11" s="1619">
        <f t="shared" si="0"/>
        <v>-413</v>
      </c>
      <c r="H11" s="1249">
        <f t="shared" si="2"/>
        <v>14531</v>
      </c>
      <c r="I11" s="1249">
        <f>みずほ!J11</f>
        <v>910</v>
      </c>
      <c r="J11" s="1249">
        <f>UFJ!I11</f>
        <v>5196</v>
      </c>
      <c r="K11" s="1249" t="str">
        <f>三井住友!I11</f>
        <v>/</v>
      </c>
      <c r="L11" s="1249"/>
      <c r="M11" s="1639">
        <f t="shared" si="1"/>
        <v>20637</v>
      </c>
      <c r="N11" s="1640"/>
    </row>
    <row r="12" spans="1:14" ht="14" hidden="1">
      <c r="A12" s="1231"/>
      <c r="B12" s="1651">
        <v>45756</v>
      </c>
      <c r="C12" s="1248"/>
      <c r="D12" s="1618"/>
      <c r="E12" s="1618"/>
      <c r="F12" s="1618"/>
      <c r="G12" s="1619">
        <f t="shared" si="0"/>
        <v>0</v>
      </c>
      <c r="H12" s="1249">
        <f t="shared" si="2"/>
        <v>14531</v>
      </c>
      <c r="I12" s="1249">
        <f>みずほ!J12</f>
        <v>910</v>
      </c>
      <c r="J12" s="1249">
        <f>UFJ!I12</f>
        <v>5196</v>
      </c>
      <c r="K12" s="1249" t="str">
        <f>三井住友!I12</f>
        <v>/</v>
      </c>
      <c r="L12" s="1249"/>
      <c r="M12" s="1639">
        <f t="shared" si="1"/>
        <v>20637</v>
      </c>
      <c r="N12" s="1640"/>
    </row>
    <row r="13" spans="1:14" ht="14" hidden="1">
      <c r="A13" s="1231"/>
      <c r="B13" s="1651">
        <v>45757</v>
      </c>
      <c r="C13" s="1248">
        <v>-2774</v>
      </c>
      <c r="D13" s="1618"/>
      <c r="E13" s="1618"/>
      <c r="F13" s="1618"/>
      <c r="G13" s="1619">
        <f t="shared" si="0"/>
        <v>-2774</v>
      </c>
      <c r="H13" s="1249">
        <f t="shared" si="2"/>
        <v>11757</v>
      </c>
      <c r="I13" s="1249">
        <f>みずほ!J13</f>
        <v>60984</v>
      </c>
      <c r="J13" s="1249">
        <f>UFJ!I13</f>
        <v>8166</v>
      </c>
      <c r="K13" s="1249" t="str">
        <f>三井住友!I13</f>
        <v>/</v>
      </c>
      <c r="L13" s="1249"/>
      <c r="M13" s="1639">
        <f t="shared" si="1"/>
        <v>80907</v>
      </c>
      <c r="N13" s="1640"/>
    </row>
    <row r="14" spans="1:14" ht="14" hidden="1">
      <c r="A14" s="1231"/>
      <c r="B14" s="1651">
        <v>45758</v>
      </c>
      <c r="C14" s="1248"/>
      <c r="D14" s="1618"/>
      <c r="E14" s="1618"/>
      <c r="F14" s="1618"/>
      <c r="G14" s="1619">
        <f t="shared" si="0"/>
        <v>0</v>
      </c>
      <c r="H14" s="1249">
        <f t="shared" si="2"/>
        <v>11757</v>
      </c>
      <c r="I14" s="1249">
        <f>みずほ!J14</f>
        <v>60984</v>
      </c>
      <c r="J14" s="1249">
        <f>UFJ!I14</f>
        <v>8166</v>
      </c>
      <c r="K14" s="1249" t="str">
        <f>三井住友!I14</f>
        <v>/</v>
      </c>
      <c r="L14" s="1249"/>
      <c r="M14" s="1639">
        <f t="shared" si="1"/>
        <v>80907</v>
      </c>
      <c r="N14" s="1640"/>
    </row>
    <row r="15" spans="1:14" ht="14" hidden="1">
      <c r="A15" s="1231"/>
      <c r="B15" s="1651">
        <v>45759</v>
      </c>
      <c r="C15" s="1248">
        <v>-3567</v>
      </c>
      <c r="D15" s="1618"/>
      <c r="E15" s="1618">
        <v>1000</v>
      </c>
      <c r="F15" s="1618"/>
      <c r="G15" s="1619">
        <f t="shared" si="0"/>
        <v>-2567</v>
      </c>
      <c r="H15" s="1249">
        <f t="shared" si="2"/>
        <v>9190</v>
      </c>
      <c r="I15" s="1249">
        <f>みずほ!J15</f>
        <v>53874</v>
      </c>
      <c r="J15" s="1249">
        <f>UFJ!I15</f>
        <v>8166</v>
      </c>
      <c r="K15" s="1249" t="str">
        <f>三井住友!I15</f>
        <v>/</v>
      </c>
      <c r="L15" s="1249"/>
      <c r="M15" s="1639">
        <f t="shared" si="1"/>
        <v>71230</v>
      </c>
      <c r="N15" s="1640"/>
    </row>
    <row r="16" spans="1:14" ht="14" hidden="1">
      <c r="A16" s="1231"/>
      <c r="B16" s="1651">
        <v>45760</v>
      </c>
      <c r="C16" s="1248">
        <v>-7761</v>
      </c>
      <c r="D16" s="1618"/>
      <c r="E16" s="1618">
        <v>10</v>
      </c>
      <c r="F16" s="1618"/>
      <c r="G16" s="1619">
        <f t="shared" si="0"/>
        <v>-7751</v>
      </c>
      <c r="H16" s="1249">
        <f t="shared" si="2"/>
        <v>1439</v>
      </c>
      <c r="I16" s="1249">
        <f>みずほ!J16</f>
        <v>53874</v>
      </c>
      <c r="J16" s="1249">
        <f>UFJ!I16</f>
        <v>8166</v>
      </c>
      <c r="K16" s="1249" t="str">
        <f>三井住友!I16</f>
        <v>/</v>
      </c>
      <c r="L16" s="1249"/>
      <c r="M16" s="1639">
        <f t="shared" si="1"/>
        <v>63479</v>
      </c>
      <c r="N16" s="1640"/>
    </row>
    <row r="17" spans="1:14" ht="14" hidden="1">
      <c r="A17" s="1231"/>
      <c r="B17" s="1651">
        <v>45761</v>
      </c>
      <c r="C17" s="1248">
        <v>-760</v>
      </c>
      <c r="D17" s="1618"/>
      <c r="E17" s="1618">
        <v>12</v>
      </c>
      <c r="F17" s="1618"/>
      <c r="G17" s="1619">
        <f t="shared" si="0"/>
        <v>-748</v>
      </c>
      <c r="H17" s="1249">
        <f t="shared" si="2"/>
        <v>691</v>
      </c>
      <c r="I17" s="1249">
        <f>みずほ!J17</f>
        <v>53874</v>
      </c>
      <c r="J17" s="1249">
        <f>UFJ!I17</f>
        <v>8166</v>
      </c>
      <c r="K17" s="1249" t="str">
        <f>三井住友!I17</f>
        <v>/</v>
      </c>
      <c r="L17" s="1249"/>
      <c r="M17" s="1639">
        <f t="shared" si="1"/>
        <v>62731</v>
      </c>
      <c r="N17" s="1640"/>
    </row>
    <row r="18" spans="1:14" ht="14" hidden="1">
      <c r="A18" s="1231"/>
      <c r="B18" s="1651">
        <v>45762</v>
      </c>
      <c r="C18" s="1248">
        <v>-600</v>
      </c>
      <c r="D18" s="1618"/>
      <c r="E18" s="1618"/>
      <c r="F18" s="1618">
        <v>3874</v>
      </c>
      <c r="G18" s="1619">
        <f t="shared" si="0"/>
        <v>3274</v>
      </c>
      <c r="H18" s="1249">
        <f t="shared" si="2"/>
        <v>3965</v>
      </c>
      <c r="I18" s="1249">
        <f>みずほ!J18</f>
        <v>50000</v>
      </c>
      <c r="J18" s="1249">
        <f>UFJ!I18</f>
        <v>8166</v>
      </c>
      <c r="K18" s="1249" t="str">
        <f>三井住友!I18</f>
        <v>/</v>
      </c>
      <c r="L18" s="1249"/>
      <c r="M18" s="1639">
        <f t="shared" si="1"/>
        <v>62131</v>
      </c>
      <c r="N18" s="1640"/>
    </row>
    <row r="19" spans="1:14" ht="14" hidden="1">
      <c r="A19" s="1231"/>
      <c r="B19" s="1651">
        <v>45763</v>
      </c>
      <c r="C19" s="1248">
        <v>-1870</v>
      </c>
      <c r="D19" s="1618"/>
      <c r="E19" s="1618">
        <v>7</v>
      </c>
      <c r="F19" s="1618">
        <v>0</v>
      </c>
      <c r="G19" s="1619">
        <f t="shared" si="0"/>
        <v>-1863</v>
      </c>
      <c r="H19" s="1249">
        <f t="shared" si="2"/>
        <v>2102</v>
      </c>
      <c r="I19" s="1249">
        <f>みずほ!J19</f>
        <v>50000</v>
      </c>
      <c r="J19" s="1249">
        <f>UFJ!I19</f>
        <v>8166</v>
      </c>
      <c r="K19" s="1249" t="str">
        <f>三井住友!I19</f>
        <v>/</v>
      </c>
      <c r="L19" s="1249"/>
      <c r="M19" s="1639">
        <f t="shared" si="1"/>
        <v>60268</v>
      </c>
      <c r="N19" s="1640"/>
    </row>
    <row r="20" spans="1:14" ht="14" hidden="1">
      <c r="A20" s="1231"/>
      <c r="B20" s="1651">
        <v>45764</v>
      </c>
      <c r="C20" s="1248"/>
      <c r="D20" s="1618"/>
      <c r="E20" s="1618"/>
      <c r="F20" s="1618">
        <v>0</v>
      </c>
      <c r="G20" s="1619">
        <f t="shared" si="0"/>
        <v>0</v>
      </c>
      <c r="H20" s="1249">
        <f t="shared" si="2"/>
        <v>2102</v>
      </c>
      <c r="I20" s="1249">
        <f>みずほ!J20</f>
        <v>50000</v>
      </c>
      <c r="J20" s="1249">
        <f>UFJ!I20</f>
        <v>8166</v>
      </c>
      <c r="K20" s="1249" t="str">
        <f>三井住友!I20</f>
        <v>/</v>
      </c>
      <c r="L20" s="1249"/>
      <c r="M20" s="1639">
        <f t="shared" si="1"/>
        <v>60268</v>
      </c>
      <c r="N20" s="1640"/>
    </row>
    <row r="21" spans="1:14" ht="14" hidden="1">
      <c r="A21" s="1231"/>
      <c r="B21" s="1651">
        <v>45765</v>
      </c>
      <c r="C21" s="1248">
        <v>-1212</v>
      </c>
      <c r="D21" s="1618"/>
      <c r="E21" s="1618"/>
      <c r="F21" s="1618">
        <v>0</v>
      </c>
      <c r="G21" s="1619">
        <f t="shared" si="0"/>
        <v>-1212</v>
      </c>
      <c r="H21" s="1249">
        <f t="shared" si="2"/>
        <v>890</v>
      </c>
      <c r="I21" s="1249">
        <f>みずほ!J21</f>
        <v>50000</v>
      </c>
      <c r="J21" s="1249">
        <f>UFJ!I21</f>
        <v>8166</v>
      </c>
      <c r="K21" s="1249" t="str">
        <f>三井住友!I21</f>
        <v>/</v>
      </c>
      <c r="L21" s="1249"/>
      <c r="M21" s="1639">
        <f t="shared" si="1"/>
        <v>59056</v>
      </c>
      <c r="N21" s="1640"/>
    </row>
    <row r="22" spans="1:14" ht="14" hidden="1">
      <c r="A22" s="1231"/>
      <c r="B22" s="1651">
        <v>45766</v>
      </c>
      <c r="C22" s="1248">
        <v>-5756</v>
      </c>
      <c r="D22" s="1618"/>
      <c r="E22" s="1618"/>
      <c r="F22" s="1618">
        <v>5000</v>
      </c>
      <c r="G22" s="1619">
        <f t="shared" si="0"/>
        <v>-756</v>
      </c>
      <c r="H22" s="1249">
        <f t="shared" si="2"/>
        <v>134</v>
      </c>
      <c r="I22" s="1249">
        <f>みずほ!J22</f>
        <v>4780</v>
      </c>
      <c r="J22" s="1249">
        <f>UFJ!I22</f>
        <v>8166</v>
      </c>
      <c r="K22" s="1249" t="str">
        <f>三井住友!I22</f>
        <v>/</v>
      </c>
      <c r="L22" s="1249"/>
      <c r="M22" s="1639">
        <f t="shared" si="1"/>
        <v>13080</v>
      </c>
      <c r="N22" s="1640"/>
    </row>
    <row r="23" spans="1:14" ht="14" hidden="1">
      <c r="A23" s="1231"/>
      <c r="B23" s="1651">
        <v>45767</v>
      </c>
      <c r="C23" s="1248"/>
      <c r="D23" s="1618"/>
      <c r="E23" s="1618"/>
      <c r="F23" s="1618">
        <v>0</v>
      </c>
      <c r="G23" s="1619">
        <f t="shared" si="0"/>
        <v>0</v>
      </c>
      <c r="H23" s="1249">
        <f t="shared" si="2"/>
        <v>134</v>
      </c>
      <c r="I23" s="1249">
        <f>みずほ!J23</f>
        <v>29780</v>
      </c>
      <c r="J23" s="1249">
        <f>UFJ!I23</f>
        <v>3018</v>
      </c>
      <c r="K23" s="1249" t="str">
        <f>三井住友!I23</f>
        <v>/</v>
      </c>
      <c r="L23" s="1249"/>
      <c r="M23" s="1639">
        <f t="shared" si="1"/>
        <v>32932</v>
      </c>
      <c r="N23" s="1640"/>
    </row>
    <row r="24" spans="1:14" ht="14" hidden="1">
      <c r="A24" s="1231"/>
      <c r="B24" s="1651">
        <v>45768</v>
      </c>
      <c r="C24" s="1248"/>
      <c r="D24" s="1618"/>
      <c r="E24" s="1618"/>
      <c r="F24" s="1618">
        <v>0</v>
      </c>
      <c r="G24" s="1619">
        <f t="shared" si="0"/>
        <v>0</v>
      </c>
      <c r="H24" s="1249">
        <f t="shared" si="2"/>
        <v>134</v>
      </c>
      <c r="I24" s="1249">
        <f>みずほ!J24</f>
        <v>23220</v>
      </c>
      <c r="J24" s="1249">
        <f>UFJ!I24</f>
        <v>3018</v>
      </c>
      <c r="K24" s="1249" t="str">
        <f>三井住友!I24</f>
        <v>/</v>
      </c>
      <c r="L24" s="1249"/>
      <c r="M24" s="1639">
        <f t="shared" si="1"/>
        <v>26372</v>
      </c>
      <c r="N24" s="1640"/>
    </row>
    <row r="25" spans="1:14" ht="14" hidden="1">
      <c r="A25" s="1231"/>
      <c r="B25" s="1651">
        <v>45769</v>
      </c>
      <c r="C25" s="1248"/>
      <c r="D25" s="1618"/>
      <c r="E25" s="1618"/>
      <c r="F25" s="1618">
        <v>0</v>
      </c>
      <c r="G25" s="1619">
        <f t="shared" si="0"/>
        <v>0</v>
      </c>
      <c r="H25" s="1249">
        <f t="shared" si="2"/>
        <v>134</v>
      </c>
      <c r="I25" s="1249">
        <f>みずほ!J25</f>
        <v>23220</v>
      </c>
      <c r="J25" s="1249">
        <f>UFJ!I25</f>
        <v>3018</v>
      </c>
      <c r="K25" s="1249" t="str">
        <f>三井住友!I25</f>
        <v>/</v>
      </c>
      <c r="L25" s="1249"/>
      <c r="M25" s="1639">
        <f t="shared" si="1"/>
        <v>26372</v>
      </c>
      <c r="N25" s="1640"/>
    </row>
    <row r="26" spans="1:14" ht="14" hidden="1">
      <c r="A26" s="1231"/>
      <c r="B26" s="1651">
        <v>45770</v>
      </c>
      <c r="C26" s="1248">
        <v>-1814</v>
      </c>
      <c r="D26" s="1618"/>
      <c r="E26" s="1618"/>
      <c r="F26" s="1618">
        <v>3000</v>
      </c>
      <c r="G26" s="1619">
        <f t="shared" si="0"/>
        <v>1186</v>
      </c>
      <c r="H26" s="1249">
        <f t="shared" si="2"/>
        <v>1320</v>
      </c>
      <c r="I26" s="1249">
        <f>みずほ!J26</f>
        <v>20220</v>
      </c>
      <c r="J26" s="1249">
        <f>UFJ!I26</f>
        <v>3018</v>
      </c>
      <c r="K26" s="1249" t="str">
        <f>三井住友!I26</f>
        <v>/</v>
      </c>
      <c r="L26" s="1249"/>
      <c r="M26" s="1639">
        <f t="shared" si="1"/>
        <v>24558</v>
      </c>
      <c r="N26" s="1640"/>
    </row>
    <row r="27" spans="1:14" ht="14" hidden="1">
      <c r="A27" s="1231"/>
      <c r="B27" s="1651">
        <v>45771</v>
      </c>
      <c r="C27" s="1248">
        <v>-1426</v>
      </c>
      <c r="D27" s="1618"/>
      <c r="E27" s="1618">
        <v>106</v>
      </c>
      <c r="F27" s="1618">
        <v>0</v>
      </c>
      <c r="G27" s="1619">
        <f t="shared" si="0"/>
        <v>-1320</v>
      </c>
      <c r="H27" s="1249">
        <f t="shared" si="2"/>
        <v>0</v>
      </c>
      <c r="I27" s="1249">
        <f>みずほ!J27</f>
        <v>20220</v>
      </c>
      <c r="J27" s="1249">
        <f>UFJ!I27</f>
        <v>3018</v>
      </c>
      <c r="K27" s="1249" t="str">
        <f>三井住友!I27</f>
        <v>/</v>
      </c>
      <c r="L27" s="1249"/>
      <c r="M27" s="1639">
        <f t="shared" si="1"/>
        <v>23238</v>
      </c>
      <c r="N27" s="1640"/>
    </row>
    <row r="28" spans="1:14" ht="14" hidden="1">
      <c r="A28" s="1231"/>
      <c r="B28" s="1651">
        <v>45772</v>
      </c>
      <c r="C28" s="1248"/>
      <c r="D28" s="1618"/>
      <c r="E28" s="1618"/>
      <c r="F28" s="1618">
        <v>0</v>
      </c>
      <c r="G28" s="1619">
        <f t="shared" si="0"/>
        <v>0</v>
      </c>
      <c r="H28" s="1249">
        <f t="shared" si="2"/>
        <v>0</v>
      </c>
      <c r="I28" s="1249">
        <f>みずほ!J28</f>
        <v>177881</v>
      </c>
      <c r="J28" s="1249">
        <f>UFJ!I28</f>
        <v>193018</v>
      </c>
      <c r="K28" s="1249" t="str">
        <f>三井住友!I28</f>
        <v>/</v>
      </c>
      <c r="L28" s="1249"/>
      <c r="M28" s="1639">
        <f t="shared" si="1"/>
        <v>370899</v>
      </c>
      <c r="N28" s="1640"/>
    </row>
    <row r="29" spans="1:14" ht="14" hidden="1">
      <c r="A29" s="1231"/>
      <c r="B29" s="1651">
        <v>45773</v>
      </c>
      <c r="C29" s="1248">
        <v>-2208</v>
      </c>
      <c r="D29" s="1618"/>
      <c r="E29" s="1618"/>
      <c r="F29" s="1618">
        <v>5000</v>
      </c>
      <c r="G29" s="1619">
        <f t="shared" si="0"/>
        <v>2792</v>
      </c>
      <c r="H29" s="1249">
        <f t="shared" si="2"/>
        <v>2792</v>
      </c>
      <c r="I29" s="1249">
        <f>みずほ!J29</f>
        <v>172881</v>
      </c>
      <c r="J29" s="1249">
        <f>UFJ!I29</f>
        <v>193018</v>
      </c>
      <c r="K29" s="1249" t="str">
        <f>三井住友!I29</f>
        <v>/</v>
      </c>
      <c r="L29" s="1249"/>
      <c r="M29" s="1639">
        <f t="shared" si="1"/>
        <v>368691</v>
      </c>
      <c r="N29" s="1640"/>
    </row>
    <row r="30" spans="1:14" ht="14" hidden="1">
      <c r="A30" s="1231"/>
      <c r="B30" s="1651">
        <v>45774</v>
      </c>
      <c r="C30" s="1248">
        <v>-2810</v>
      </c>
      <c r="D30" s="1618"/>
      <c r="E30" s="1618">
        <v>14</v>
      </c>
      <c r="F30" s="1618">
        <v>1000</v>
      </c>
      <c r="G30" s="1619">
        <f t="shared" si="0"/>
        <v>-1796</v>
      </c>
      <c r="H30" s="1249">
        <f t="shared" si="2"/>
        <v>996</v>
      </c>
      <c r="I30" s="1249">
        <f>みずほ!J30</f>
        <v>171881</v>
      </c>
      <c r="J30" s="1249">
        <f>UFJ!I30</f>
        <v>193018</v>
      </c>
      <c r="K30" s="1249" t="str">
        <f>三井住友!I30</f>
        <v>/</v>
      </c>
      <c r="L30" s="1249"/>
      <c r="M30" s="1639">
        <f t="shared" si="1"/>
        <v>365895</v>
      </c>
      <c r="N30" s="1640"/>
    </row>
    <row r="31" spans="1:14" ht="14" hidden="1">
      <c r="A31" s="1231"/>
      <c r="B31" s="1651">
        <v>45775</v>
      </c>
      <c r="C31" s="1248">
        <v>-557</v>
      </c>
      <c r="D31" s="1618"/>
      <c r="E31" s="1618">
        <v>13</v>
      </c>
      <c r="F31" s="1618">
        <v>0</v>
      </c>
      <c r="G31" s="1619">
        <f t="shared" si="0"/>
        <v>-544</v>
      </c>
      <c r="H31" s="1249">
        <f t="shared" si="2"/>
        <v>452</v>
      </c>
      <c r="I31" s="1249">
        <f>みずほ!J31</f>
        <v>112732</v>
      </c>
      <c r="J31" s="1249">
        <f>UFJ!I31</f>
        <v>8018</v>
      </c>
      <c r="K31" s="1249" t="str">
        <f>三井住友!I31</f>
        <v>/</v>
      </c>
      <c r="L31" s="1249"/>
      <c r="M31" s="1639">
        <f t="shared" si="1"/>
        <v>121202</v>
      </c>
      <c r="N31" s="1640"/>
    </row>
    <row r="32" spans="1:14" ht="14" hidden="1">
      <c r="A32" s="1231"/>
      <c r="B32" s="1651">
        <v>45776</v>
      </c>
      <c r="C32" s="1248">
        <v>-1400</v>
      </c>
      <c r="D32" s="1618"/>
      <c r="E32" s="1618"/>
      <c r="F32" s="1618">
        <v>11332</v>
      </c>
      <c r="G32" s="1619">
        <f t="shared" si="0"/>
        <v>9932</v>
      </c>
      <c r="H32" s="1249">
        <f t="shared" si="2"/>
        <v>10384</v>
      </c>
      <c r="I32" s="1249">
        <f>みずほ!J32</f>
        <v>101400</v>
      </c>
      <c r="J32" s="1249">
        <f>UFJ!I32</f>
        <v>8018</v>
      </c>
      <c r="K32" s="1249" t="str">
        <f>三井住友!I32</f>
        <v>/</v>
      </c>
      <c r="L32" s="1249"/>
      <c r="M32" s="1639">
        <f t="shared" si="1"/>
        <v>119802</v>
      </c>
      <c r="N32" s="1640"/>
    </row>
    <row r="33" spans="1:14" ht="14" hidden="1">
      <c r="A33" s="1231"/>
      <c r="B33" s="1652">
        <v>45777</v>
      </c>
      <c r="C33" s="1263">
        <v>-1860</v>
      </c>
      <c r="D33" s="1622"/>
      <c r="E33" s="1622">
        <v>2747</v>
      </c>
      <c r="F33" s="1622">
        <v>0</v>
      </c>
      <c r="G33" s="1623">
        <f t="shared" si="0"/>
        <v>887</v>
      </c>
      <c r="H33" s="1264">
        <f t="shared" si="2"/>
        <v>11271</v>
      </c>
      <c r="I33" s="1264">
        <f>みずほ!J33</f>
        <v>101400</v>
      </c>
      <c r="J33" s="1264">
        <f>UFJ!I33</f>
        <v>8018</v>
      </c>
      <c r="K33" s="1264" t="str">
        <f>三井住友!I33</f>
        <v>/</v>
      </c>
      <c r="L33" s="1264"/>
      <c r="M33" s="1642">
        <f t="shared" si="1"/>
        <v>120689</v>
      </c>
      <c r="N33" s="1640"/>
    </row>
    <row r="34" spans="1:14" ht="14" hidden="1">
      <c r="A34" s="1231"/>
      <c r="B34" s="1651">
        <v>45778</v>
      </c>
      <c r="C34" s="1248">
        <v>-12459</v>
      </c>
      <c r="D34" s="1618"/>
      <c r="E34" s="1618"/>
      <c r="F34" s="1618">
        <v>20000</v>
      </c>
      <c r="G34" s="1619">
        <f t="shared" si="0"/>
        <v>7541</v>
      </c>
      <c r="H34" s="1249">
        <f t="shared" si="2"/>
        <v>18812</v>
      </c>
      <c r="I34" s="1249">
        <f>みずほ!J34</f>
        <v>101400</v>
      </c>
      <c r="J34" s="1249">
        <f>UFJ!I34</f>
        <v>8018</v>
      </c>
      <c r="K34" s="1249" t="str">
        <f>三井住友!I34</f>
        <v>/</v>
      </c>
      <c r="L34" s="1249"/>
      <c r="M34" s="1639">
        <f t="shared" si="1"/>
        <v>128230</v>
      </c>
      <c r="N34" s="1640"/>
    </row>
    <row r="35" spans="1:14" ht="14" hidden="1">
      <c r="A35" s="1231"/>
      <c r="B35" s="1651">
        <v>45779</v>
      </c>
      <c r="C35" s="1248">
        <v>-6924</v>
      </c>
      <c r="D35" s="1618"/>
      <c r="E35" s="1618">
        <v>11</v>
      </c>
      <c r="F35" s="1618"/>
      <c r="G35" s="1619">
        <f t="shared" si="0"/>
        <v>-6913</v>
      </c>
      <c r="H35" s="1249">
        <f t="shared" si="2"/>
        <v>11899</v>
      </c>
      <c r="I35" s="1249">
        <f>みずほ!J35</f>
        <v>101400</v>
      </c>
      <c r="J35" s="1249">
        <f>UFJ!I35</f>
        <v>8018</v>
      </c>
      <c r="K35" s="1249" t="str">
        <f>三井住友!I35</f>
        <v>/</v>
      </c>
      <c r="L35" s="1249"/>
      <c r="M35" s="1639">
        <f t="shared" si="1"/>
        <v>121317</v>
      </c>
      <c r="N35" s="1640"/>
    </row>
    <row r="36" spans="1:14" ht="14" hidden="1">
      <c r="A36" s="1231"/>
      <c r="B36" s="1651">
        <v>45780</v>
      </c>
      <c r="C36" s="1248">
        <v>-20999</v>
      </c>
      <c r="D36" s="1618">
        <v>1100</v>
      </c>
      <c r="E36" s="1618"/>
      <c r="F36" s="1618">
        <v>8018</v>
      </c>
      <c r="G36" s="1619">
        <f t="shared" si="0"/>
        <v>-11881</v>
      </c>
      <c r="H36" s="1249">
        <f t="shared" si="2"/>
        <v>18</v>
      </c>
      <c r="I36" s="1249">
        <f>みずほ!J36</f>
        <v>101400</v>
      </c>
      <c r="J36" s="1249">
        <f>UFJ!I36</f>
        <v>0</v>
      </c>
      <c r="K36" s="1249" t="str">
        <f>三井住友!I36</f>
        <v>/</v>
      </c>
      <c r="L36" s="1249"/>
      <c r="M36" s="1639">
        <f t="shared" si="1"/>
        <v>101418</v>
      </c>
      <c r="N36" s="1640"/>
    </row>
    <row r="37" spans="1:14" ht="14" hidden="1">
      <c r="A37" s="1231"/>
      <c r="B37" s="1651">
        <v>45781</v>
      </c>
      <c r="C37" s="1248">
        <v>-1441</v>
      </c>
      <c r="D37" s="1618"/>
      <c r="E37" s="1618"/>
      <c r="F37" s="1618">
        <v>3000</v>
      </c>
      <c r="G37" s="1619">
        <f t="shared" si="0"/>
        <v>1559</v>
      </c>
      <c r="H37" s="1249">
        <f t="shared" si="2"/>
        <v>1577</v>
      </c>
      <c r="I37" s="1249">
        <f>みずほ!J37</f>
        <v>98400</v>
      </c>
      <c r="J37" s="1249">
        <f>UFJ!I37</f>
        <v>0</v>
      </c>
      <c r="K37" s="1249" t="str">
        <f>三井住友!I37</f>
        <v>/</v>
      </c>
      <c r="L37" s="1249"/>
      <c r="M37" s="1639">
        <f t="shared" si="1"/>
        <v>99977</v>
      </c>
      <c r="N37" s="1640"/>
    </row>
    <row r="38" spans="1:14" ht="14" hidden="1">
      <c r="A38" s="1231"/>
      <c r="B38" s="1651">
        <v>45782</v>
      </c>
      <c r="C38" s="1248">
        <v>-2780</v>
      </c>
      <c r="D38" s="1618"/>
      <c r="E38" s="1618"/>
      <c r="F38" s="1618">
        <v>2000</v>
      </c>
      <c r="G38" s="1619">
        <f t="shared" si="0"/>
        <v>-780</v>
      </c>
      <c r="H38" s="1249">
        <f t="shared" si="2"/>
        <v>797</v>
      </c>
      <c r="I38" s="1249">
        <f>みずほ!J38</f>
        <v>96400</v>
      </c>
      <c r="J38" s="1249">
        <f>UFJ!I38</f>
        <v>0</v>
      </c>
      <c r="K38" s="1249" t="str">
        <f>三井住友!I38</f>
        <v>/</v>
      </c>
      <c r="L38" s="1249"/>
      <c r="M38" s="1639">
        <f t="shared" si="1"/>
        <v>97197</v>
      </c>
      <c r="N38" s="1640"/>
    </row>
    <row r="39" spans="1:14" ht="14" hidden="1">
      <c r="A39" s="1231"/>
      <c r="B39" s="1651">
        <v>45783</v>
      </c>
      <c r="C39" s="1248">
        <v>-2586</v>
      </c>
      <c r="D39" s="1618"/>
      <c r="E39" s="1618">
        <v>41</v>
      </c>
      <c r="F39" s="1618">
        <v>5000</v>
      </c>
      <c r="G39" s="1619">
        <f t="shared" si="0"/>
        <v>2455</v>
      </c>
      <c r="H39" s="1249">
        <f t="shared" si="2"/>
        <v>3252</v>
      </c>
      <c r="I39" s="1249">
        <f>みずほ!J39</f>
        <v>91400</v>
      </c>
      <c r="J39" s="1249">
        <f>UFJ!I39</f>
        <v>0</v>
      </c>
      <c r="K39" s="1249" t="str">
        <f>三井住友!I39</f>
        <v>/</v>
      </c>
      <c r="L39" s="1249"/>
      <c r="M39" s="1639">
        <f t="shared" si="1"/>
        <v>94652</v>
      </c>
      <c r="N39" s="1640"/>
    </row>
    <row r="40" spans="1:14" ht="14" hidden="1">
      <c r="A40" s="1231"/>
      <c r="B40" s="1651">
        <v>45784</v>
      </c>
      <c r="C40" s="1248"/>
      <c r="D40" s="1618"/>
      <c r="E40" s="1618"/>
      <c r="F40" s="1618"/>
      <c r="G40" s="1619">
        <f t="shared" si="0"/>
        <v>0</v>
      </c>
      <c r="H40" s="1249">
        <f t="shared" si="2"/>
        <v>3252</v>
      </c>
      <c r="I40" s="1249">
        <f>みずほ!J40</f>
        <v>80000</v>
      </c>
      <c r="J40" s="1249">
        <f>UFJ!I40</f>
        <v>0</v>
      </c>
      <c r="K40" s="1249" t="str">
        <f>三井住友!I40</f>
        <v>/</v>
      </c>
      <c r="L40" s="1249"/>
      <c r="M40" s="1639">
        <f t="shared" si="1"/>
        <v>83252</v>
      </c>
      <c r="N40" s="1640"/>
    </row>
    <row r="41" spans="1:14" ht="14" hidden="1">
      <c r="A41" s="1231"/>
      <c r="B41" s="1651">
        <v>45785</v>
      </c>
      <c r="C41" s="1248">
        <v>-450</v>
      </c>
      <c r="D41" s="1618"/>
      <c r="E41" s="1618"/>
      <c r="F41" s="1618"/>
      <c r="G41" s="1619">
        <f t="shared" si="0"/>
        <v>-450</v>
      </c>
      <c r="H41" s="1249">
        <f t="shared" si="2"/>
        <v>2802</v>
      </c>
      <c r="I41" s="1249">
        <f>みずほ!J41</f>
        <v>80000</v>
      </c>
      <c r="J41" s="1249">
        <f>UFJ!I41</f>
        <v>0</v>
      </c>
      <c r="K41" s="1249" t="str">
        <f>三井住友!I41</f>
        <v>/</v>
      </c>
      <c r="L41" s="1249"/>
      <c r="M41" s="1639">
        <f t="shared" si="1"/>
        <v>82802</v>
      </c>
      <c r="N41" s="1640"/>
    </row>
    <row r="42" spans="1:14" ht="14" hidden="1">
      <c r="A42" s="1231"/>
      <c r="B42" s="1651">
        <v>45786</v>
      </c>
      <c r="C42" s="1248">
        <v>-860</v>
      </c>
      <c r="D42" s="1618"/>
      <c r="E42" s="1618"/>
      <c r="F42" s="1618"/>
      <c r="G42" s="1619">
        <f t="shared" si="0"/>
        <v>-860</v>
      </c>
      <c r="H42" s="1249">
        <f t="shared" si="2"/>
        <v>1942</v>
      </c>
      <c r="I42" s="1249">
        <f>みずほ!J42</f>
        <v>89463</v>
      </c>
      <c r="J42" s="1249">
        <f>UFJ!I42</f>
        <v>0</v>
      </c>
      <c r="K42" s="1249" t="str">
        <f>三井住友!I42</f>
        <v>/</v>
      </c>
      <c r="L42" s="1249"/>
      <c r="M42" s="1639">
        <f t="shared" si="1"/>
        <v>91405</v>
      </c>
      <c r="N42" s="1640"/>
    </row>
    <row r="43" spans="1:14" ht="14" hidden="1">
      <c r="A43" s="1231"/>
      <c r="B43" s="1651">
        <v>45787</v>
      </c>
      <c r="C43" s="1248">
        <v>-1561</v>
      </c>
      <c r="D43" s="1618"/>
      <c r="E43" s="1618"/>
      <c r="F43" s="1618"/>
      <c r="G43" s="1619">
        <f t="shared" si="0"/>
        <v>-1561</v>
      </c>
      <c r="H43" s="1249">
        <f t="shared" si="2"/>
        <v>381</v>
      </c>
      <c r="I43" s="1249">
        <f>みずほ!J43</f>
        <v>89463</v>
      </c>
      <c r="J43" s="1249">
        <f>UFJ!I43</f>
        <v>0</v>
      </c>
      <c r="K43" s="1249" t="str">
        <f>三井住友!I43</f>
        <v>/</v>
      </c>
      <c r="L43" s="1249"/>
      <c r="M43" s="1639">
        <f t="shared" si="1"/>
        <v>89844</v>
      </c>
      <c r="N43" s="1640"/>
    </row>
    <row r="44" spans="1:14" ht="14" hidden="1">
      <c r="A44" s="1231"/>
      <c r="B44" s="1651">
        <v>45788</v>
      </c>
      <c r="C44" s="1248">
        <v>-1500</v>
      </c>
      <c r="D44" s="1618"/>
      <c r="E44" s="1618">
        <v>6</v>
      </c>
      <c r="F44" s="1618">
        <v>20000</v>
      </c>
      <c r="G44" s="1619">
        <f t="shared" si="0"/>
        <v>18506</v>
      </c>
      <c r="H44" s="1249">
        <f t="shared" si="2"/>
        <v>18887</v>
      </c>
      <c r="I44" s="1249">
        <f>みずほ!J44</f>
        <v>89463</v>
      </c>
      <c r="J44" s="1249">
        <f>UFJ!I44</f>
        <v>57648</v>
      </c>
      <c r="K44" s="1249" t="str">
        <f>三井住友!I44</f>
        <v>/</v>
      </c>
      <c r="L44" s="1249"/>
      <c r="M44" s="1639">
        <f t="shared" si="1"/>
        <v>165998</v>
      </c>
      <c r="N44" s="1640"/>
    </row>
    <row r="45" spans="1:14" ht="14" hidden="1">
      <c r="A45" s="1231"/>
      <c r="B45" s="1651">
        <v>45789</v>
      </c>
      <c r="C45" s="1248"/>
      <c r="D45" s="1618"/>
      <c r="E45" s="1618">
        <v>3000</v>
      </c>
      <c r="F45" s="1618"/>
      <c r="G45" s="1619">
        <f t="shared" si="0"/>
        <v>3000</v>
      </c>
      <c r="H45" s="1249">
        <f t="shared" si="2"/>
        <v>21887</v>
      </c>
      <c r="I45" s="1249">
        <f>みずほ!J45</f>
        <v>89463</v>
      </c>
      <c r="J45" s="1249">
        <f>UFJ!I45</f>
        <v>47494</v>
      </c>
      <c r="K45" s="1249" t="str">
        <f>三井住友!I45</f>
        <v>/</v>
      </c>
      <c r="L45" s="1249"/>
      <c r="M45" s="1639">
        <f t="shared" si="1"/>
        <v>158844</v>
      </c>
      <c r="N45" s="1640"/>
    </row>
    <row r="46" spans="1:14" ht="14" hidden="1">
      <c r="A46" s="1231"/>
      <c r="B46" s="1651">
        <v>45790</v>
      </c>
      <c r="C46" s="1248">
        <v>-7217</v>
      </c>
      <c r="D46" s="1618"/>
      <c r="E46" s="1618"/>
      <c r="F46" s="1618"/>
      <c r="G46" s="1619">
        <f t="shared" si="0"/>
        <v>-7217</v>
      </c>
      <c r="H46" s="1249">
        <f t="shared" si="2"/>
        <v>14670</v>
      </c>
      <c r="I46" s="1249">
        <f>みずほ!J46</f>
        <v>89463</v>
      </c>
      <c r="J46" s="1249">
        <f>UFJ!I46</f>
        <v>47494</v>
      </c>
      <c r="K46" s="1249" t="str">
        <f>三井住友!I46</f>
        <v>/</v>
      </c>
      <c r="L46" s="1249"/>
      <c r="M46" s="1639">
        <f t="shared" si="1"/>
        <v>151627</v>
      </c>
      <c r="N46" s="1640"/>
    </row>
    <row r="47" spans="1:14" ht="14" hidden="1">
      <c r="A47" s="1231"/>
      <c r="B47" s="1651">
        <v>45791</v>
      </c>
      <c r="C47" s="1248">
        <v>-700</v>
      </c>
      <c r="D47" s="1618"/>
      <c r="E47" s="1618">
        <v>54</v>
      </c>
      <c r="F47" s="1618"/>
      <c r="G47" s="1619">
        <f t="shared" si="0"/>
        <v>-646</v>
      </c>
      <c r="H47" s="1249">
        <f t="shared" si="2"/>
        <v>14024</v>
      </c>
      <c r="I47" s="1249">
        <f>みずほ!J47</f>
        <v>89463</v>
      </c>
      <c r="J47" s="1249">
        <f>UFJ!I47</f>
        <v>47494</v>
      </c>
      <c r="K47" s="1249" t="str">
        <f>三井住友!I47</f>
        <v>/</v>
      </c>
      <c r="L47" s="1249"/>
      <c r="M47" s="1639">
        <f t="shared" si="1"/>
        <v>150981</v>
      </c>
      <c r="N47" s="1640"/>
    </row>
    <row r="48" spans="1:14" ht="14" hidden="1">
      <c r="A48" s="1231"/>
      <c r="B48" s="1651">
        <v>45792</v>
      </c>
      <c r="C48" s="1248">
        <v>-1600</v>
      </c>
      <c r="D48" s="1618"/>
      <c r="E48" s="1618"/>
      <c r="F48" s="1618"/>
      <c r="G48" s="1619">
        <f t="shared" si="0"/>
        <v>-1600</v>
      </c>
      <c r="H48" s="1249">
        <f t="shared" si="2"/>
        <v>12424</v>
      </c>
      <c r="I48" s="1249">
        <f>みずほ!J48</f>
        <v>148465</v>
      </c>
      <c r="J48" s="1249">
        <f>UFJ!I48</f>
        <v>47494</v>
      </c>
      <c r="K48" s="1249" t="str">
        <f>三井住友!I48</f>
        <v>/</v>
      </c>
      <c r="L48" s="1249"/>
      <c r="M48" s="1639">
        <f t="shared" si="1"/>
        <v>208383</v>
      </c>
      <c r="N48" s="1640"/>
    </row>
    <row r="49" spans="1:14" ht="14" hidden="1">
      <c r="A49" s="1231"/>
      <c r="B49" s="1651">
        <v>45793</v>
      </c>
      <c r="C49" s="1248">
        <v>-3782</v>
      </c>
      <c r="D49" s="1618"/>
      <c r="E49" s="1618"/>
      <c r="F49" s="1618"/>
      <c r="G49" s="1619">
        <f t="shared" si="0"/>
        <v>-3782</v>
      </c>
      <c r="H49" s="1249">
        <f t="shared" si="2"/>
        <v>8642</v>
      </c>
      <c r="I49" s="1249">
        <f>みずほ!J49</f>
        <v>148465</v>
      </c>
      <c r="J49" s="1249">
        <f>UFJ!I49</f>
        <v>47494</v>
      </c>
      <c r="K49" s="1249" t="str">
        <f>三井住友!I49</f>
        <v>/</v>
      </c>
      <c r="L49" s="1249"/>
      <c r="M49" s="1639">
        <f t="shared" si="1"/>
        <v>204601</v>
      </c>
      <c r="N49" s="1640"/>
    </row>
    <row r="50" spans="1:14" ht="14" hidden="1">
      <c r="A50" s="1231"/>
      <c r="B50" s="1651">
        <v>45794</v>
      </c>
      <c r="C50" s="1248">
        <v>-4016</v>
      </c>
      <c r="D50" s="1618"/>
      <c r="E50" s="1618"/>
      <c r="F50" s="1618"/>
      <c r="G50" s="1619">
        <f t="shared" si="0"/>
        <v>-4016</v>
      </c>
      <c r="H50" s="1249">
        <f t="shared" si="2"/>
        <v>4626</v>
      </c>
      <c r="I50" s="1249">
        <f>みずほ!J50</f>
        <v>148465</v>
      </c>
      <c r="J50" s="1249">
        <f>UFJ!I50</f>
        <v>47494</v>
      </c>
      <c r="K50" s="1249" t="str">
        <f>三井住友!I50</f>
        <v>/</v>
      </c>
      <c r="L50" s="1249"/>
      <c r="M50" s="1639">
        <f t="shared" si="1"/>
        <v>200585</v>
      </c>
      <c r="N50" s="1640"/>
    </row>
    <row r="51" spans="1:14" ht="14" hidden="1">
      <c r="A51" s="1231"/>
      <c r="B51" s="1651">
        <v>45795</v>
      </c>
      <c r="C51" s="1248">
        <v>-885</v>
      </c>
      <c r="D51" s="1618"/>
      <c r="E51" s="1618"/>
      <c r="F51" s="1618"/>
      <c r="G51" s="1619">
        <f t="shared" si="0"/>
        <v>-885</v>
      </c>
      <c r="H51" s="1249">
        <f t="shared" si="2"/>
        <v>3741</v>
      </c>
      <c r="I51" s="1249">
        <f>みずほ!J51</f>
        <v>160465</v>
      </c>
      <c r="J51" s="1249">
        <f>UFJ!I51</f>
        <v>47494</v>
      </c>
      <c r="K51" s="1249" t="str">
        <f>三井住友!I51</f>
        <v>/</v>
      </c>
      <c r="L51" s="1249"/>
      <c r="M51" s="1639">
        <f t="shared" si="1"/>
        <v>211700</v>
      </c>
      <c r="N51" s="1640"/>
    </row>
    <row r="52" spans="1:14" ht="14" hidden="1">
      <c r="A52" s="1231"/>
      <c r="B52" s="1651">
        <v>45796</v>
      </c>
      <c r="C52" s="1248">
        <v>-1560</v>
      </c>
      <c r="D52" s="1618"/>
      <c r="E52" s="1618">
        <v>121</v>
      </c>
      <c r="F52" s="1618"/>
      <c r="G52" s="1619">
        <f t="shared" si="0"/>
        <v>-1439</v>
      </c>
      <c r="H52" s="1249">
        <f t="shared" si="2"/>
        <v>2302</v>
      </c>
      <c r="I52" s="1249">
        <f>みずほ!J52</f>
        <v>160465</v>
      </c>
      <c r="J52" s="1249">
        <f>UFJ!I52</f>
        <v>47494</v>
      </c>
      <c r="K52" s="1249" t="str">
        <f>三井住友!I52</f>
        <v>/</v>
      </c>
      <c r="L52" s="1249"/>
      <c r="M52" s="1639">
        <f t="shared" si="1"/>
        <v>210261</v>
      </c>
      <c r="N52" s="1640"/>
    </row>
    <row r="53" spans="1:14" ht="14" hidden="1">
      <c r="A53" s="1231"/>
      <c r="B53" s="1651">
        <v>45797</v>
      </c>
      <c r="C53" s="1248">
        <v>-1548</v>
      </c>
      <c r="D53" s="1618"/>
      <c r="E53" s="1618"/>
      <c r="F53" s="1618"/>
      <c r="G53" s="1619">
        <f t="shared" si="0"/>
        <v>-1548</v>
      </c>
      <c r="H53" s="1249">
        <f t="shared" si="2"/>
        <v>754</v>
      </c>
      <c r="I53" s="1249">
        <f>みずほ!J53</f>
        <v>160465</v>
      </c>
      <c r="J53" s="1249">
        <f>UFJ!I53</f>
        <v>47494</v>
      </c>
      <c r="K53" s="1249" t="str">
        <f>三井住友!I53</f>
        <v>/</v>
      </c>
      <c r="L53" s="1249"/>
      <c r="M53" s="1639">
        <f t="shared" si="1"/>
        <v>208713</v>
      </c>
      <c r="N53" s="1640"/>
    </row>
    <row r="54" spans="1:14" ht="14" hidden="1">
      <c r="A54" s="1231"/>
      <c r="B54" s="1651">
        <v>45798</v>
      </c>
      <c r="C54" s="1248"/>
      <c r="D54" s="1618"/>
      <c r="E54" s="1618"/>
      <c r="F54" s="1618"/>
      <c r="G54" s="1619">
        <f t="shared" si="0"/>
        <v>0</v>
      </c>
      <c r="H54" s="1249">
        <f t="shared" si="2"/>
        <v>754</v>
      </c>
      <c r="I54" s="1249">
        <f>みずほ!J54</f>
        <v>160465</v>
      </c>
      <c r="J54" s="1249">
        <f>UFJ!I54</f>
        <v>47494</v>
      </c>
      <c r="K54" s="1249" t="str">
        <f>三井住友!I54</f>
        <v>/</v>
      </c>
      <c r="L54" s="1249"/>
      <c r="M54" s="1639">
        <f t="shared" si="1"/>
        <v>208713</v>
      </c>
      <c r="N54" s="1640"/>
    </row>
    <row r="55" spans="1:14" ht="14" hidden="1">
      <c r="A55" s="1231"/>
      <c r="B55" s="1651">
        <v>45799</v>
      </c>
      <c r="C55" s="1248">
        <v>-664</v>
      </c>
      <c r="D55" s="1618"/>
      <c r="E55" s="1618"/>
      <c r="F55" s="1618"/>
      <c r="G55" s="1619">
        <f t="shared" si="0"/>
        <v>-664</v>
      </c>
      <c r="H55" s="1249">
        <f t="shared" si="2"/>
        <v>90</v>
      </c>
      <c r="I55" s="1249">
        <f>みずほ!J55</f>
        <v>160465</v>
      </c>
      <c r="J55" s="1249">
        <f>UFJ!I55</f>
        <v>47494</v>
      </c>
      <c r="K55" s="1249" t="str">
        <f>三井住友!I55</f>
        <v>/</v>
      </c>
      <c r="L55" s="1249"/>
      <c r="M55" s="1639">
        <f t="shared" si="1"/>
        <v>208049</v>
      </c>
      <c r="N55" s="1640"/>
    </row>
    <row r="56" spans="1:14" ht="14" hidden="1">
      <c r="A56" s="1231"/>
      <c r="B56" s="1651">
        <v>45800</v>
      </c>
      <c r="C56" s="1248"/>
      <c r="D56" s="1618"/>
      <c r="E56" s="1618"/>
      <c r="F56" s="1618"/>
      <c r="G56" s="1619">
        <f t="shared" si="0"/>
        <v>0</v>
      </c>
      <c r="H56" s="1249">
        <f t="shared" si="2"/>
        <v>90</v>
      </c>
      <c r="I56" s="1249">
        <f>みずほ!J56</f>
        <v>112099</v>
      </c>
      <c r="J56" s="1249">
        <f>UFJ!I56</f>
        <v>340275</v>
      </c>
      <c r="K56" s="1249" t="str">
        <f>三井住友!I56</f>
        <v>/</v>
      </c>
      <c r="L56" s="1249"/>
      <c r="M56" s="1639">
        <f t="shared" si="1"/>
        <v>452464</v>
      </c>
      <c r="N56" s="1640"/>
    </row>
    <row r="57" spans="1:14" ht="14" hidden="1">
      <c r="A57" s="1231"/>
      <c r="B57" s="1651">
        <v>45801</v>
      </c>
      <c r="C57" s="1248">
        <v>-950</v>
      </c>
      <c r="D57" s="1618"/>
      <c r="E57" s="1618"/>
      <c r="F57" s="1618">
        <v>2099</v>
      </c>
      <c r="G57" s="1619">
        <f t="shared" si="0"/>
        <v>1149</v>
      </c>
      <c r="H57" s="1249">
        <f t="shared" si="2"/>
        <v>1239</v>
      </c>
      <c r="I57" s="1249">
        <f>みずほ!J57</f>
        <v>110000</v>
      </c>
      <c r="J57" s="1249">
        <f>UFJ!I57</f>
        <v>340275</v>
      </c>
      <c r="K57" s="1249" t="str">
        <f>三井住友!I57</f>
        <v>/</v>
      </c>
      <c r="L57" s="1249"/>
      <c r="M57" s="1639">
        <f t="shared" si="1"/>
        <v>451514</v>
      </c>
      <c r="N57" s="1640"/>
    </row>
    <row r="58" spans="1:14" ht="14" hidden="1">
      <c r="A58" s="1231"/>
      <c r="B58" s="1651">
        <v>45802</v>
      </c>
      <c r="C58" s="1248">
        <v>-3766</v>
      </c>
      <c r="D58" s="1618"/>
      <c r="E58" s="1618">
        <v>13</v>
      </c>
      <c r="F58" s="1618">
        <v>10000</v>
      </c>
      <c r="G58" s="1619">
        <f t="shared" si="0"/>
        <v>6247</v>
      </c>
      <c r="H58" s="1249">
        <f t="shared" si="2"/>
        <v>7486</v>
      </c>
      <c r="I58" s="1249">
        <f>みずほ!J58</f>
        <v>100000</v>
      </c>
      <c r="J58" s="1249">
        <f>UFJ!I58</f>
        <v>340275</v>
      </c>
      <c r="K58" s="1249" t="str">
        <f>三井住友!I58</f>
        <v>/</v>
      </c>
      <c r="L58" s="1249"/>
      <c r="M58" s="1639">
        <f t="shared" si="1"/>
        <v>447761</v>
      </c>
      <c r="N58" s="1640"/>
    </row>
    <row r="59" spans="1:14" ht="14" hidden="1">
      <c r="A59" s="1231"/>
      <c r="B59" s="1651">
        <v>45803</v>
      </c>
      <c r="C59" s="1248">
        <v>-890</v>
      </c>
      <c r="D59" s="1618"/>
      <c r="E59" s="1618">
        <v>10</v>
      </c>
      <c r="F59" s="1618"/>
      <c r="G59" s="1619">
        <f t="shared" si="0"/>
        <v>-880</v>
      </c>
      <c r="H59" s="1249">
        <f t="shared" si="2"/>
        <v>6606</v>
      </c>
      <c r="I59" s="1249">
        <f>みずほ!J59</f>
        <v>100000</v>
      </c>
      <c r="J59" s="1249">
        <f>UFJ!I59</f>
        <v>340275</v>
      </c>
      <c r="K59" s="1249" t="str">
        <f>三井住友!I59</f>
        <v>/</v>
      </c>
      <c r="L59" s="1249"/>
      <c r="M59" s="1639">
        <f t="shared" si="1"/>
        <v>446881</v>
      </c>
      <c r="N59" s="1640"/>
    </row>
    <row r="60" spans="1:14" ht="14" hidden="1">
      <c r="A60" s="1231"/>
      <c r="B60" s="1651">
        <v>45804</v>
      </c>
      <c r="C60" s="1248">
        <v>-3457</v>
      </c>
      <c r="D60" s="1618"/>
      <c r="E60" s="1618">
        <v>14</v>
      </c>
      <c r="F60" s="1618"/>
      <c r="G60" s="1619">
        <f t="shared" si="0"/>
        <v>-3443</v>
      </c>
      <c r="H60" s="1249">
        <f t="shared" si="2"/>
        <v>3163</v>
      </c>
      <c r="I60" s="1249">
        <f>みずほ!J60</f>
        <v>100000</v>
      </c>
      <c r="J60" s="1249">
        <f>UFJ!I60</f>
        <v>53275</v>
      </c>
      <c r="K60" s="1249" t="str">
        <f>三井住友!I60</f>
        <v>/</v>
      </c>
      <c r="L60" s="1249"/>
      <c r="M60" s="1639">
        <f t="shared" si="1"/>
        <v>156438</v>
      </c>
      <c r="N60" s="1640"/>
    </row>
    <row r="61" spans="1:14" ht="14" hidden="1">
      <c r="A61" s="1231"/>
      <c r="B61" s="1651">
        <v>45805</v>
      </c>
      <c r="C61" s="1248">
        <v>-2295</v>
      </c>
      <c r="D61" s="1618"/>
      <c r="E61" s="1618">
        <v>2</v>
      </c>
      <c r="F61" s="1618"/>
      <c r="G61" s="1619">
        <f t="shared" si="0"/>
        <v>-2293</v>
      </c>
      <c r="H61" s="1249">
        <f t="shared" si="2"/>
        <v>870</v>
      </c>
      <c r="I61" s="1249">
        <f>みずほ!J61</f>
        <v>120380</v>
      </c>
      <c r="J61" s="1249">
        <f>UFJ!I61</f>
        <v>53275</v>
      </c>
      <c r="K61" s="1249" t="str">
        <f>三井住友!I61</f>
        <v>/</v>
      </c>
      <c r="L61" s="1249"/>
      <c r="M61" s="1639">
        <f t="shared" si="1"/>
        <v>174525</v>
      </c>
      <c r="N61" s="1640"/>
    </row>
    <row r="62" spans="1:14" ht="14" hidden="1">
      <c r="A62" s="1231"/>
      <c r="B62" s="1651">
        <v>45806</v>
      </c>
      <c r="C62" s="1248"/>
      <c r="D62" s="1618"/>
      <c r="E62" s="1618"/>
      <c r="F62" s="1618"/>
      <c r="G62" s="1619">
        <f t="shared" si="0"/>
        <v>0</v>
      </c>
      <c r="H62" s="1249">
        <f t="shared" si="2"/>
        <v>870</v>
      </c>
      <c r="I62" s="1249">
        <f>みずほ!J62</f>
        <v>120380</v>
      </c>
      <c r="J62" s="1249">
        <f>UFJ!I62</f>
        <v>53275</v>
      </c>
      <c r="K62" s="1249" t="str">
        <f>三井住友!I62</f>
        <v>/</v>
      </c>
      <c r="L62" s="1249"/>
      <c r="M62" s="1639">
        <f t="shared" si="1"/>
        <v>174525</v>
      </c>
      <c r="N62" s="1640"/>
    </row>
    <row r="63" spans="1:14" ht="14" hidden="1">
      <c r="A63" s="1231"/>
      <c r="B63" s="1651">
        <v>45807</v>
      </c>
      <c r="C63" s="1248">
        <v>-451</v>
      </c>
      <c r="D63" s="1618"/>
      <c r="E63" s="1618">
        <v>8</v>
      </c>
      <c r="F63" s="1618">
        <v>10000</v>
      </c>
      <c r="G63" s="1619">
        <f t="shared" si="0"/>
        <v>9557</v>
      </c>
      <c r="H63" s="1249">
        <f t="shared" si="2"/>
        <v>10427</v>
      </c>
      <c r="I63" s="1249">
        <f>みずほ!J63</f>
        <v>110380</v>
      </c>
      <c r="J63" s="1249">
        <f>UFJ!I63</f>
        <v>53275</v>
      </c>
      <c r="K63" s="1249" t="str">
        <f>三井住友!I63</f>
        <v>/</v>
      </c>
      <c r="L63" s="1249"/>
      <c r="M63" s="1639">
        <f t="shared" si="1"/>
        <v>174082</v>
      </c>
      <c r="N63" s="1640"/>
    </row>
    <row r="64" spans="1:14" ht="14" hidden="1">
      <c r="A64" s="1231"/>
      <c r="B64" s="1652">
        <v>45808</v>
      </c>
      <c r="C64" s="1263">
        <v>-8151</v>
      </c>
      <c r="D64" s="1622"/>
      <c r="E64" s="1622"/>
      <c r="F64" s="1622"/>
      <c r="G64" s="1623">
        <f t="shared" si="0"/>
        <v>-8151</v>
      </c>
      <c r="H64" s="1264">
        <f t="shared" si="2"/>
        <v>2276</v>
      </c>
      <c r="I64" s="1264">
        <f>みずほ!J64</f>
        <v>110380</v>
      </c>
      <c r="J64" s="1264">
        <f>UFJ!I64</f>
        <v>53275</v>
      </c>
      <c r="K64" s="1249" t="str">
        <f>三井住友!I64</f>
        <v>/</v>
      </c>
      <c r="L64" s="1249"/>
      <c r="M64" s="1642">
        <f t="shared" si="1"/>
        <v>165931</v>
      </c>
      <c r="N64" s="1640"/>
    </row>
    <row r="65" spans="1:14" ht="14" hidden="1">
      <c r="A65" s="1231"/>
      <c r="B65" s="1651">
        <v>45809</v>
      </c>
      <c r="C65" s="1248"/>
      <c r="D65" s="1618"/>
      <c r="E65" s="1618"/>
      <c r="F65" s="1618"/>
      <c r="G65" s="1619">
        <f t="shared" si="0"/>
        <v>0</v>
      </c>
      <c r="H65" s="1249">
        <f t="shared" si="2"/>
        <v>2276</v>
      </c>
      <c r="I65" s="1249">
        <f>みずほ!J65</f>
        <v>340380</v>
      </c>
      <c r="J65" s="1249">
        <f>UFJ!I65</f>
        <v>53275</v>
      </c>
      <c r="K65" s="1625" t="str">
        <f>三井住友!I65</f>
        <v>/</v>
      </c>
      <c r="L65" s="1249"/>
      <c r="M65" s="1639">
        <f t="shared" si="1"/>
        <v>395931</v>
      </c>
      <c r="N65" s="1640"/>
    </row>
    <row r="66" spans="1:14" ht="14" hidden="1">
      <c r="A66" s="1231"/>
      <c r="B66" s="1651">
        <v>45810</v>
      </c>
      <c r="C66" s="1248"/>
      <c r="D66" s="1618"/>
      <c r="E66" s="1618"/>
      <c r="F66" s="1618"/>
      <c r="G66" s="1619">
        <f t="shared" si="0"/>
        <v>0</v>
      </c>
      <c r="H66" s="1249">
        <f t="shared" si="2"/>
        <v>2276</v>
      </c>
      <c r="I66" s="1249">
        <f>みずほ!J66</f>
        <v>340380</v>
      </c>
      <c r="J66" s="1249">
        <f>UFJ!I66</f>
        <v>53275</v>
      </c>
      <c r="K66" s="1249" t="str">
        <f>三井住友!I66</f>
        <v>/</v>
      </c>
      <c r="L66" s="1249"/>
      <c r="M66" s="1639">
        <f t="shared" si="1"/>
        <v>395931</v>
      </c>
      <c r="N66" s="1640"/>
    </row>
    <row r="67" spans="1:14" ht="14" hidden="1">
      <c r="A67" s="1231"/>
      <c r="B67" s="1651">
        <v>45811</v>
      </c>
      <c r="C67" s="1248"/>
      <c r="D67" s="1618"/>
      <c r="E67" s="1618"/>
      <c r="F67" s="1618"/>
      <c r="G67" s="1619">
        <f t="shared" si="0"/>
        <v>0</v>
      </c>
      <c r="H67" s="1249">
        <f t="shared" si="2"/>
        <v>2276</v>
      </c>
      <c r="I67" s="1249">
        <f>みずほ!J67</f>
        <v>140270</v>
      </c>
      <c r="J67" s="1249">
        <f>UFJ!I67</f>
        <v>253275</v>
      </c>
      <c r="K67" s="1249" t="str">
        <f>三井住友!I67</f>
        <v>/</v>
      </c>
      <c r="L67" s="1249"/>
      <c r="M67" s="1639">
        <f t="shared" si="1"/>
        <v>395821</v>
      </c>
      <c r="N67" s="1640"/>
    </row>
    <row r="68" spans="1:14" ht="14" hidden="1">
      <c r="A68" s="1231"/>
      <c r="B68" s="1651">
        <v>45812</v>
      </c>
      <c r="C68" s="1248">
        <v>-550</v>
      </c>
      <c r="D68" s="1618"/>
      <c r="E68" s="1618">
        <v>246</v>
      </c>
      <c r="F68" s="1618"/>
      <c r="G68" s="1619">
        <f t="shared" si="0"/>
        <v>-304</v>
      </c>
      <c r="H68" s="1249">
        <f t="shared" si="2"/>
        <v>1972</v>
      </c>
      <c r="I68" s="1249">
        <f>みずほ!J68</f>
        <v>140270</v>
      </c>
      <c r="J68" s="1249">
        <f>UFJ!I68</f>
        <v>253275</v>
      </c>
      <c r="K68" s="1249" t="str">
        <f>三井住友!I68</f>
        <v>/</v>
      </c>
      <c r="L68" s="1249"/>
      <c r="M68" s="1639">
        <f t="shared" si="1"/>
        <v>395517</v>
      </c>
      <c r="N68" s="1640"/>
    </row>
    <row r="69" spans="1:14" ht="14" hidden="1">
      <c r="A69" s="1231"/>
      <c r="B69" s="1651">
        <v>45813</v>
      </c>
      <c r="C69" s="1248">
        <v>-830</v>
      </c>
      <c r="D69" s="1618"/>
      <c r="E69" s="1618"/>
      <c r="F69" s="1618"/>
      <c r="G69" s="1619">
        <f t="shared" si="0"/>
        <v>-830</v>
      </c>
      <c r="H69" s="1249">
        <f t="shared" si="2"/>
        <v>1142</v>
      </c>
      <c r="I69" s="1249">
        <f>みずほ!J69</f>
        <v>128870</v>
      </c>
      <c r="J69" s="1249">
        <f>UFJ!I69</f>
        <v>253275</v>
      </c>
      <c r="K69" s="1249" t="str">
        <f>三井住友!I69</f>
        <v>/</v>
      </c>
      <c r="L69" s="1249"/>
      <c r="M69" s="1639">
        <f t="shared" si="1"/>
        <v>383287</v>
      </c>
      <c r="N69" s="1640"/>
    </row>
    <row r="70" spans="1:14" ht="14" hidden="1">
      <c r="A70" s="1231"/>
      <c r="B70" s="1651">
        <v>45814</v>
      </c>
      <c r="C70" s="1248"/>
      <c r="D70" s="1618"/>
      <c r="E70" s="1618"/>
      <c r="F70" s="1618"/>
      <c r="G70" s="1619">
        <f t="shared" si="0"/>
        <v>0</v>
      </c>
      <c r="H70" s="1249">
        <f t="shared" si="2"/>
        <v>1142</v>
      </c>
      <c r="I70" s="1249">
        <f>みずほ!J70</f>
        <v>128870</v>
      </c>
      <c r="J70" s="1249">
        <f>UFJ!I70</f>
        <v>253275</v>
      </c>
      <c r="K70" s="1249" t="str">
        <f>三井住友!I70</f>
        <v>/</v>
      </c>
      <c r="L70" s="1249"/>
      <c r="M70" s="1639">
        <f t="shared" si="1"/>
        <v>383287</v>
      </c>
      <c r="N70" s="1640"/>
    </row>
    <row r="71" spans="1:14" ht="14" hidden="1">
      <c r="A71" s="1231"/>
      <c r="B71" s="1651">
        <v>45815</v>
      </c>
      <c r="C71" s="1248">
        <v>-480</v>
      </c>
      <c r="D71" s="1618"/>
      <c r="E71" s="1618">
        <v>12</v>
      </c>
      <c r="F71" s="1618">
        <v>20000</v>
      </c>
      <c r="G71" s="1619">
        <f t="shared" si="0"/>
        <v>19532</v>
      </c>
      <c r="H71" s="1249">
        <f t="shared" si="2"/>
        <v>20674</v>
      </c>
      <c r="I71" s="1249">
        <f>みずほ!J71</f>
        <v>128870</v>
      </c>
      <c r="J71" s="1249">
        <f>UFJ!I71</f>
        <v>253275</v>
      </c>
      <c r="K71" s="1249" t="str">
        <f>三井住友!I71</f>
        <v>/</v>
      </c>
      <c r="L71" s="1249"/>
      <c r="M71" s="1639">
        <f t="shared" si="1"/>
        <v>402819</v>
      </c>
      <c r="N71" s="1640"/>
    </row>
    <row r="72" spans="1:14" ht="14" hidden="1">
      <c r="A72" s="1231"/>
      <c r="B72" s="1651">
        <v>45816</v>
      </c>
      <c r="C72" s="1248">
        <v>-8820</v>
      </c>
      <c r="D72" s="1618"/>
      <c r="E72" s="1618">
        <v>4</v>
      </c>
      <c r="F72" s="1618"/>
      <c r="G72" s="1619">
        <f t="shared" si="0"/>
        <v>-8816</v>
      </c>
      <c r="H72" s="1249">
        <f t="shared" si="2"/>
        <v>11858</v>
      </c>
      <c r="I72" s="1249">
        <f>みずほ!J72</f>
        <v>128870</v>
      </c>
      <c r="J72" s="1249">
        <f>UFJ!I72</f>
        <v>253275</v>
      </c>
      <c r="K72" s="1249" t="str">
        <f>三井住友!I72</f>
        <v>/</v>
      </c>
      <c r="L72" s="1249"/>
      <c r="M72" s="1639">
        <f t="shared" si="1"/>
        <v>394003</v>
      </c>
      <c r="N72" s="1640"/>
    </row>
    <row r="73" spans="1:14" ht="14" hidden="1">
      <c r="A73" s="1231"/>
      <c r="B73" s="1651">
        <v>45817</v>
      </c>
      <c r="C73" s="1248">
        <v>-777</v>
      </c>
      <c r="D73" s="1618"/>
      <c r="E73" s="1618"/>
      <c r="F73" s="1618"/>
      <c r="G73" s="1619">
        <f t="shared" si="0"/>
        <v>-777</v>
      </c>
      <c r="H73" s="1249">
        <f t="shared" si="2"/>
        <v>11081</v>
      </c>
      <c r="I73" s="1249">
        <f>みずほ!J73</f>
        <v>128870</v>
      </c>
      <c r="J73" s="1249">
        <f>UFJ!I73</f>
        <v>253275</v>
      </c>
      <c r="K73" s="1249" t="str">
        <f>三井住友!I73</f>
        <v>/</v>
      </c>
      <c r="L73" s="1249"/>
      <c r="M73" s="1639">
        <f t="shared" si="1"/>
        <v>393226</v>
      </c>
      <c r="N73" s="1640"/>
    </row>
    <row r="74" spans="1:14" ht="14" hidden="1">
      <c r="A74" s="1231"/>
      <c r="B74" s="1651">
        <v>45818</v>
      </c>
      <c r="C74" s="1248">
        <v>-1265</v>
      </c>
      <c r="D74" s="1618"/>
      <c r="E74" s="1618">
        <v>7</v>
      </c>
      <c r="F74" s="1618"/>
      <c r="G74" s="1619">
        <f t="shared" si="0"/>
        <v>-1258</v>
      </c>
      <c r="H74" s="1249">
        <f t="shared" si="2"/>
        <v>9823</v>
      </c>
      <c r="I74" s="1249">
        <f>みずほ!J74</f>
        <v>128870</v>
      </c>
      <c r="J74" s="1249">
        <f>UFJ!I74</f>
        <v>253275</v>
      </c>
      <c r="K74" s="1249" t="str">
        <f>三井住友!I74</f>
        <v>/</v>
      </c>
      <c r="L74" s="1249"/>
      <c r="M74" s="1639">
        <f t="shared" si="1"/>
        <v>391968</v>
      </c>
      <c r="N74" s="1640"/>
    </row>
    <row r="75" spans="1:14" ht="14" hidden="1">
      <c r="A75" s="1231"/>
      <c r="B75" s="1651">
        <v>45819</v>
      </c>
      <c r="C75" s="1248">
        <v>-1230</v>
      </c>
      <c r="D75" s="1618"/>
      <c r="E75" s="1618"/>
      <c r="F75" s="1618"/>
      <c r="G75" s="1619">
        <f t="shared" si="0"/>
        <v>-1230</v>
      </c>
      <c r="H75" s="1249">
        <f t="shared" si="2"/>
        <v>8593</v>
      </c>
      <c r="I75" s="1249">
        <f>みずほ!J75</f>
        <v>128870</v>
      </c>
      <c r="J75" s="1249">
        <f>UFJ!I75</f>
        <v>253275</v>
      </c>
      <c r="K75" s="1249" t="str">
        <f>三井住友!I75</f>
        <v>/</v>
      </c>
      <c r="L75" s="1249"/>
      <c r="M75" s="1639">
        <f t="shared" si="1"/>
        <v>390738</v>
      </c>
      <c r="N75" s="1640"/>
    </row>
    <row r="76" spans="1:14" ht="14" hidden="1">
      <c r="A76" s="1231"/>
      <c r="B76" s="1651">
        <v>45820</v>
      </c>
      <c r="C76" s="1248">
        <v>-1039</v>
      </c>
      <c r="D76" s="1618"/>
      <c r="E76" s="1618">
        <v>35</v>
      </c>
      <c r="F76" s="1618"/>
      <c r="G76" s="1619">
        <f t="shared" si="0"/>
        <v>-1004</v>
      </c>
      <c r="H76" s="1249">
        <f t="shared" si="2"/>
        <v>7589</v>
      </c>
      <c r="I76" s="1249">
        <f>みずほ!J76</f>
        <v>128870</v>
      </c>
      <c r="J76" s="1249">
        <f>UFJ!I76</f>
        <v>253275</v>
      </c>
      <c r="K76" s="1249" t="str">
        <f>三井住友!I76</f>
        <v>/</v>
      </c>
      <c r="L76" s="1249"/>
      <c r="M76" s="1639">
        <f t="shared" si="1"/>
        <v>389734</v>
      </c>
      <c r="N76" s="1640"/>
    </row>
    <row r="77" spans="1:14" ht="14" hidden="1">
      <c r="A77" s="1231"/>
      <c r="B77" s="1651">
        <v>45821</v>
      </c>
      <c r="C77" s="1248">
        <v>-160</v>
      </c>
      <c r="D77" s="1618"/>
      <c r="E77" s="1618">
        <v>3</v>
      </c>
      <c r="F77" s="1618"/>
      <c r="G77" s="1619">
        <f t="shared" si="0"/>
        <v>-157</v>
      </c>
      <c r="H77" s="1249">
        <f t="shared" si="2"/>
        <v>7432</v>
      </c>
      <c r="I77" s="1249">
        <f>みずほ!J77</f>
        <v>128870</v>
      </c>
      <c r="J77" s="1249">
        <f>UFJ!I77</f>
        <v>253275</v>
      </c>
      <c r="K77" s="1249" t="str">
        <f>三井住友!I77</f>
        <v>/</v>
      </c>
      <c r="L77" s="1249"/>
      <c r="M77" s="1639">
        <f t="shared" si="1"/>
        <v>389577</v>
      </c>
      <c r="N77" s="1640"/>
    </row>
    <row r="78" spans="1:14" ht="14" hidden="1">
      <c r="A78" s="1231"/>
      <c r="B78" s="1651">
        <v>45822</v>
      </c>
      <c r="C78" s="1248"/>
      <c r="D78" s="1618"/>
      <c r="E78" s="1618"/>
      <c r="F78" s="1618"/>
      <c r="G78" s="1619">
        <f t="shared" si="0"/>
        <v>0</v>
      </c>
      <c r="H78" s="1249">
        <f t="shared" si="2"/>
        <v>7432</v>
      </c>
      <c r="I78" s="1249">
        <f>みずほ!J78</f>
        <v>128870</v>
      </c>
      <c r="J78" s="1249">
        <f>UFJ!I78</f>
        <v>253275</v>
      </c>
      <c r="K78" s="1249" t="str">
        <f>三井住友!I78</f>
        <v>/</v>
      </c>
      <c r="L78" s="1249"/>
      <c r="M78" s="1639">
        <f t="shared" si="1"/>
        <v>389577</v>
      </c>
      <c r="N78" s="1640"/>
    </row>
    <row r="79" spans="1:14" ht="14" hidden="1">
      <c r="A79" s="1231"/>
      <c r="B79" s="1651">
        <v>45823</v>
      </c>
      <c r="C79" s="1248">
        <v>-2470</v>
      </c>
      <c r="D79" s="1618"/>
      <c r="E79" s="1618">
        <v>23</v>
      </c>
      <c r="F79" s="1618"/>
      <c r="G79" s="1619">
        <f t="shared" si="0"/>
        <v>-2447</v>
      </c>
      <c r="H79" s="1249">
        <f t="shared" si="2"/>
        <v>4985</v>
      </c>
      <c r="I79" s="1249">
        <f>みずほ!J79</f>
        <v>128870</v>
      </c>
      <c r="J79" s="1249">
        <f>UFJ!I79</f>
        <v>253275</v>
      </c>
      <c r="K79" s="1249" t="str">
        <f>三井住友!I79</f>
        <v>/</v>
      </c>
      <c r="L79" s="1249"/>
      <c r="M79" s="1639">
        <f t="shared" si="1"/>
        <v>387130</v>
      </c>
      <c r="N79" s="1640"/>
    </row>
    <row r="80" spans="1:14" ht="14" hidden="1">
      <c r="A80" s="1231"/>
      <c r="B80" s="1651">
        <v>45824</v>
      </c>
      <c r="C80" s="1248">
        <v>-1050</v>
      </c>
      <c r="D80" s="1618"/>
      <c r="E80" s="1618">
        <v>11</v>
      </c>
      <c r="F80" s="1618"/>
      <c r="G80" s="1619">
        <f t="shared" si="0"/>
        <v>-1039</v>
      </c>
      <c r="H80" s="1249">
        <f t="shared" si="2"/>
        <v>3946</v>
      </c>
      <c r="I80" s="1249">
        <f>みずほ!J80</f>
        <v>128870</v>
      </c>
      <c r="J80" s="1249">
        <f>UFJ!I80</f>
        <v>253275</v>
      </c>
      <c r="K80" s="1249" t="str">
        <f>三井住友!I80</f>
        <v>/</v>
      </c>
      <c r="L80" s="1249"/>
      <c r="M80" s="1639">
        <f t="shared" si="1"/>
        <v>386091</v>
      </c>
      <c r="N80" s="1640"/>
    </row>
    <row r="81" spans="1:14" ht="14" hidden="1">
      <c r="A81" s="1231"/>
      <c r="B81" s="1651">
        <v>45825</v>
      </c>
      <c r="C81" s="1248">
        <v>-2051</v>
      </c>
      <c r="D81" s="1618"/>
      <c r="E81" s="1618">
        <v>7</v>
      </c>
      <c r="F81" s="1618">
        <v>2000</v>
      </c>
      <c r="G81" s="1619">
        <f t="shared" si="0"/>
        <v>-44</v>
      </c>
      <c r="H81" s="1249">
        <f t="shared" si="2"/>
        <v>3902</v>
      </c>
      <c r="I81" s="1249">
        <f>みずほ!J81</f>
        <v>128870</v>
      </c>
      <c r="J81" s="1249">
        <f>UFJ!I81</f>
        <v>251275</v>
      </c>
      <c r="K81" s="1249" t="str">
        <f>三井住友!I81</f>
        <v>/</v>
      </c>
      <c r="L81" s="1249"/>
      <c r="M81" s="1639">
        <f t="shared" si="1"/>
        <v>384047</v>
      </c>
      <c r="N81" s="1640"/>
    </row>
    <row r="82" spans="1:14" ht="14" hidden="1">
      <c r="A82" s="1231"/>
      <c r="B82" s="1651">
        <v>45826</v>
      </c>
      <c r="C82" s="1248">
        <v>-320</v>
      </c>
      <c r="D82" s="1618"/>
      <c r="E82" s="1618">
        <v>7</v>
      </c>
      <c r="F82" s="1618"/>
      <c r="G82" s="1619">
        <f t="shared" si="0"/>
        <v>-313</v>
      </c>
      <c r="H82" s="1249">
        <f t="shared" si="2"/>
        <v>3589</v>
      </c>
      <c r="I82" s="1249">
        <f>みずほ!J82</f>
        <v>128870</v>
      </c>
      <c r="J82" s="1249">
        <f>UFJ!I82</f>
        <v>251275</v>
      </c>
      <c r="K82" s="1249" t="str">
        <f>三井住友!I82</f>
        <v>/</v>
      </c>
      <c r="L82" s="1249"/>
      <c r="M82" s="1639">
        <f t="shared" si="1"/>
        <v>383734</v>
      </c>
      <c r="N82" s="1640"/>
    </row>
    <row r="83" spans="1:14" ht="14" hidden="1">
      <c r="A83" s="1231"/>
      <c r="B83" s="1651">
        <v>45827</v>
      </c>
      <c r="C83" s="1248">
        <v>-160</v>
      </c>
      <c r="D83" s="1618"/>
      <c r="E83" s="1618"/>
      <c r="F83" s="1618"/>
      <c r="G83" s="1619">
        <f t="shared" si="0"/>
        <v>-160</v>
      </c>
      <c r="H83" s="1249">
        <f t="shared" si="2"/>
        <v>3429</v>
      </c>
      <c r="I83" s="1249">
        <f>みずほ!J83</f>
        <v>128870</v>
      </c>
      <c r="J83" s="1249">
        <f>UFJ!I83</f>
        <v>251275</v>
      </c>
      <c r="K83" s="1249" t="str">
        <f>三井住友!I83</f>
        <v>/</v>
      </c>
      <c r="L83" s="1249"/>
      <c r="M83" s="1639">
        <f t="shared" si="1"/>
        <v>383574</v>
      </c>
      <c r="N83" s="1640"/>
    </row>
    <row r="84" spans="1:14" ht="14" hidden="1">
      <c r="A84" s="1231"/>
      <c r="B84" s="1651">
        <v>45828</v>
      </c>
      <c r="C84" s="1248">
        <v>-860</v>
      </c>
      <c r="D84" s="1618"/>
      <c r="E84" s="1618"/>
      <c r="F84" s="1618">
        <v>10000</v>
      </c>
      <c r="G84" s="1619">
        <f t="shared" si="0"/>
        <v>9140</v>
      </c>
      <c r="H84" s="1249">
        <f t="shared" si="2"/>
        <v>12569</v>
      </c>
      <c r="I84" s="1249">
        <f>みずほ!J84</f>
        <v>118870</v>
      </c>
      <c r="J84" s="1249">
        <f>UFJ!I84</f>
        <v>251275</v>
      </c>
      <c r="K84" s="1249" t="str">
        <f>三井住友!I84</f>
        <v>/</v>
      </c>
      <c r="L84" s="1249"/>
      <c r="M84" s="1639">
        <f t="shared" si="1"/>
        <v>382714</v>
      </c>
      <c r="N84" s="1640"/>
    </row>
    <row r="85" spans="1:14" ht="14" hidden="1">
      <c r="A85" s="1231"/>
      <c r="B85" s="1651">
        <v>45829</v>
      </c>
      <c r="C85" s="1248">
        <v>-141</v>
      </c>
      <c r="D85" s="1618">
        <v>350</v>
      </c>
      <c r="E85" s="1618"/>
      <c r="F85" s="1618"/>
      <c r="G85" s="1619">
        <f t="shared" si="0"/>
        <v>209</v>
      </c>
      <c r="H85" s="1249">
        <f t="shared" si="2"/>
        <v>12778</v>
      </c>
      <c r="I85" s="1249">
        <f>みずほ!J85</f>
        <v>118870</v>
      </c>
      <c r="J85" s="1249">
        <f>UFJ!I85</f>
        <v>242838</v>
      </c>
      <c r="K85" s="1249" t="str">
        <f>三井住友!I85</f>
        <v>/</v>
      </c>
      <c r="L85" s="1249"/>
      <c r="M85" s="1639">
        <f t="shared" si="1"/>
        <v>374486</v>
      </c>
      <c r="N85" s="1640"/>
    </row>
    <row r="86" spans="1:14" ht="14" hidden="1">
      <c r="A86" s="1231"/>
      <c r="B86" s="1651">
        <v>45830</v>
      </c>
      <c r="C86" s="1248">
        <v>-650</v>
      </c>
      <c r="D86" s="1618"/>
      <c r="E86" s="1618"/>
      <c r="F86" s="1618"/>
      <c r="G86" s="1619">
        <f t="shared" si="0"/>
        <v>-650</v>
      </c>
      <c r="H86" s="1249">
        <f t="shared" si="2"/>
        <v>12128</v>
      </c>
      <c r="I86" s="1249">
        <f>みずほ!J86</f>
        <v>118870</v>
      </c>
      <c r="J86" s="1249">
        <f>UFJ!I86</f>
        <v>242838</v>
      </c>
      <c r="K86" s="1249" t="str">
        <f>三井住友!I86</f>
        <v>/</v>
      </c>
      <c r="L86" s="1249"/>
      <c r="M86" s="1639">
        <f t="shared" si="1"/>
        <v>373836</v>
      </c>
      <c r="N86" s="1640"/>
    </row>
    <row r="87" spans="1:14" ht="14" hidden="1">
      <c r="A87" s="1231"/>
      <c r="B87" s="1651">
        <v>45831</v>
      </c>
      <c r="C87" s="1248">
        <v>-160</v>
      </c>
      <c r="D87" s="1618"/>
      <c r="E87" s="1618">
        <v>6</v>
      </c>
      <c r="F87" s="1618"/>
      <c r="G87" s="1619">
        <f t="shared" si="0"/>
        <v>-154</v>
      </c>
      <c r="H87" s="1249">
        <f t="shared" si="2"/>
        <v>11974</v>
      </c>
      <c r="I87" s="1249">
        <f>みずほ!J87</f>
        <v>118870</v>
      </c>
      <c r="J87" s="1249">
        <f>UFJ!I87</f>
        <v>242838</v>
      </c>
      <c r="K87" s="1249" t="str">
        <f>三井住友!I87</f>
        <v>/</v>
      </c>
      <c r="L87" s="1249"/>
      <c r="M87" s="1639">
        <f t="shared" si="1"/>
        <v>373682</v>
      </c>
      <c r="N87" s="1640"/>
    </row>
    <row r="88" spans="1:14" ht="14" hidden="1">
      <c r="A88" s="1231"/>
      <c r="B88" s="1651">
        <v>45832</v>
      </c>
      <c r="C88" s="1248">
        <v>-320</v>
      </c>
      <c r="D88" s="1618"/>
      <c r="E88" s="1618">
        <v>2</v>
      </c>
      <c r="F88" s="1618"/>
      <c r="G88" s="1619">
        <f t="shared" si="0"/>
        <v>-318</v>
      </c>
      <c r="H88" s="1249">
        <f t="shared" si="2"/>
        <v>11656</v>
      </c>
      <c r="I88" s="1249">
        <f>みずほ!J88</f>
        <v>118870</v>
      </c>
      <c r="J88" s="1249">
        <f>UFJ!I88</f>
        <v>242838</v>
      </c>
      <c r="K88" s="1249" t="str">
        <f>三井住友!I88</f>
        <v>/</v>
      </c>
      <c r="L88" s="1249"/>
      <c r="M88" s="1639">
        <f t="shared" si="1"/>
        <v>373364</v>
      </c>
      <c r="N88" s="1640"/>
    </row>
    <row r="89" spans="1:14" ht="14" hidden="1">
      <c r="A89" s="1231"/>
      <c r="B89" s="1651">
        <v>45833</v>
      </c>
      <c r="C89" s="1248">
        <v>-1805</v>
      </c>
      <c r="D89" s="1618"/>
      <c r="E89" s="1618">
        <v>4</v>
      </c>
      <c r="F89" s="1618"/>
      <c r="G89" s="1619">
        <f t="shared" si="0"/>
        <v>-1801</v>
      </c>
      <c r="H89" s="1249">
        <f t="shared" si="2"/>
        <v>9855</v>
      </c>
      <c r="I89" s="1249">
        <f>みずほ!J89</f>
        <v>118870</v>
      </c>
      <c r="J89" s="1249">
        <f>UFJ!I89</f>
        <v>242838</v>
      </c>
      <c r="K89" s="1249" t="str">
        <f>三井住友!I89</f>
        <v>/</v>
      </c>
      <c r="L89" s="1249"/>
      <c r="M89" s="1639">
        <f t="shared" si="1"/>
        <v>371563</v>
      </c>
      <c r="N89" s="1640"/>
    </row>
    <row r="90" spans="1:14" ht="14" hidden="1">
      <c r="A90" s="1231"/>
      <c r="B90" s="1651">
        <v>45834</v>
      </c>
      <c r="C90" s="1248">
        <v>-2160</v>
      </c>
      <c r="D90" s="1618"/>
      <c r="E90" s="1618"/>
      <c r="F90" s="1618"/>
      <c r="G90" s="1619">
        <f t="shared" si="0"/>
        <v>-2160</v>
      </c>
      <c r="H90" s="1249">
        <f t="shared" si="2"/>
        <v>7695</v>
      </c>
      <c r="I90" s="1249">
        <f>みずほ!J90</f>
        <v>118870</v>
      </c>
      <c r="J90" s="1249">
        <f>UFJ!I90</f>
        <v>242838</v>
      </c>
      <c r="K90" s="1249" t="str">
        <f>三井住友!I90</f>
        <v>/</v>
      </c>
      <c r="L90" s="1249"/>
      <c r="M90" s="1639">
        <f t="shared" si="1"/>
        <v>369403</v>
      </c>
      <c r="N90" s="1640"/>
    </row>
    <row r="91" spans="1:14" ht="14" hidden="1">
      <c r="A91" s="1231"/>
      <c r="B91" s="1651">
        <v>45835</v>
      </c>
      <c r="C91" s="1248">
        <v>-160</v>
      </c>
      <c r="D91" s="1618"/>
      <c r="E91" s="1618">
        <v>16</v>
      </c>
      <c r="F91" s="1618"/>
      <c r="G91" s="1619">
        <f t="shared" si="0"/>
        <v>-144</v>
      </c>
      <c r="H91" s="1249">
        <f t="shared" si="2"/>
        <v>7551</v>
      </c>
      <c r="I91" s="1249">
        <f>みずほ!J91</f>
        <v>7108</v>
      </c>
      <c r="J91" s="1249">
        <f>UFJ!I91</f>
        <v>12838</v>
      </c>
      <c r="K91" s="1249" t="str">
        <f>三井住友!I91</f>
        <v>/</v>
      </c>
      <c r="L91" s="1249"/>
      <c r="M91" s="1639">
        <f t="shared" si="1"/>
        <v>27497</v>
      </c>
      <c r="N91" s="1640"/>
    </row>
    <row r="92" spans="1:14" ht="14" hidden="1">
      <c r="A92" s="1231"/>
      <c r="B92" s="1651">
        <v>45836</v>
      </c>
      <c r="C92" s="1248"/>
      <c r="D92" s="1618"/>
      <c r="E92" s="1618"/>
      <c r="F92" s="1618"/>
      <c r="G92" s="1619">
        <f t="shared" si="0"/>
        <v>0</v>
      </c>
      <c r="H92" s="1249">
        <f t="shared" si="2"/>
        <v>7551</v>
      </c>
      <c r="I92" s="1249">
        <f>みずほ!J92</f>
        <v>7108</v>
      </c>
      <c r="J92" s="1249">
        <f>UFJ!I92</f>
        <v>12838</v>
      </c>
      <c r="K92" s="1249" t="str">
        <f>三井住友!I92</f>
        <v>/</v>
      </c>
      <c r="L92" s="1249"/>
      <c r="M92" s="1639">
        <f t="shared" si="1"/>
        <v>27497</v>
      </c>
      <c r="N92" s="1640"/>
    </row>
    <row r="93" spans="1:14" ht="14" hidden="1">
      <c r="A93" s="1231"/>
      <c r="B93" s="1651">
        <v>45837</v>
      </c>
      <c r="C93" s="1248"/>
      <c r="D93" s="1618"/>
      <c r="E93" s="1618"/>
      <c r="F93" s="1618"/>
      <c r="G93" s="1619">
        <f t="shared" si="0"/>
        <v>0</v>
      </c>
      <c r="H93" s="1249">
        <f t="shared" si="2"/>
        <v>7551</v>
      </c>
      <c r="I93" s="1249">
        <f>みずほ!J93</f>
        <v>7108</v>
      </c>
      <c r="J93" s="1249">
        <f>UFJ!I93</f>
        <v>12838</v>
      </c>
      <c r="K93" s="1249" t="str">
        <f>三井住友!I93</f>
        <v>/</v>
      </c>
      <c r="L93" s="1249"/>
      <c r="M93" s="1639">
        <f t="shared" si="1"/>
        <v>27497</v>
      </c>
      <c r="N93" s="1640"/>
    </row>
    <row r="94" spans="1:14" ht="14" hidden="1">
      <c r="A94" s="1231"/>
      <c r="B94" s="1652">
        <v>45838</v>
      </c>
      <c r="C94" s="1263">
        <v>-160</v>
      </c>
      <c r="D94" s="1622"/>
      <c r="E94" s="1622"/>
      <c r="F94" s="1622"/>
      <c r="G94" s="1623">
        <f t="shared" si="0"/>
        <v>-160</v>
      </c>
      <c r="H94" s="1264">
        <f t="shared" si="2"/>
        <v>7391</v>
      </c>
      <c r="I94" s="1264">
        <f>みずほ!J94</f>
        <v>35621</v>
      </c>
      <c r="J94" s="1264">
        <f>UFJ!I94</f>
        <v>12838</v>
      </c>
      <c r="K94" s="1264" t="str">
        <f>三井住友!I94</f>
        <v>/</v>
      </c>
      <c r="L94" s="1264"/>
      <c r="M94" s="1642">
        <f t="shared" si="1"/>
        <v>55850</v>
      </c>
      <c r="N94" s="1640"/>
    </row>
    <row r="95" spans="1:14" ht="14" hidden="1">
      <c r="A95" s="1231"/>
      <c r="B95" s="1651">
        <v>45839</v>
      </c>
      <c r="C95" s="1248">
        <v>-1175</v>
      </c>
      <c r="D95" s="1618"/>
      <c r="E95" s="1618">
        <v>53</v>
      </c>
      <c r="F95" s="1618"/>
      <c r="G95" s="1619">
        <f t="shared" si="0"/>
        <v>-1122</v>
      </c>
      <c r="H95" s="1249">
        <f t="shared" si="2"/>
        <v>6269</v>
      </c>
      <c r="I95" s="1249">
        <f>みずほ!J95</f>
        <v>12332</v>
      </c>
      <c r="J95" s="1249">
        <f>UFJ!I95</f>
        <v>12838</v>
      </c>
      <c r="K95" s="1249">
        <f>三井住友!I95</f>
        <v>0</v>
      </c>
      <c r="L95" s="1249"/>
      <c r="M95" s="1639">
        <f t="shared" si="1"/>
        <v>31439</v>
      </c>
      <c r="N95" s="1640"/>
    </row>
    <row r="96" spans="1:14" ht="14" hidden="1">
      <c r="A96" s="1231"/>
      <c r="B96" s="1651">
        <v>45840</v>
      </c>
      <c r="C96" s="1248">
        <v>-3160</v>
      </c>
      <c r="D96" s="1618"/>
      <c r="E96" s="1618"/>
      <c r="F96" s="1618"/>
      <c r="G96" s="1619">
        <f t="shared" si="0"/>
        <v>-3160</v>
      </c>
      <c r="H96" s="1249">
        <f t="shared" si="2"/>
        <v>3109</v>
      </c>
      <c r="I96" s="1249">
        <f>みずほ!J96</f>
        <v>12332</v>
      </c>
      <c r="J96" s="1249">
        <f>UFJ!I96</f>
        <v>12838</v>
      </c>
      <c r="K96" s="1249">
        <f>三井住友!I96</f>
        <v>0</v>
      </c>
      <c r="L96" s="1249"/>
      <c r="M96" s="1639">
        <f t="shared" si="1"/>
        <v>28279</v>
      </c>
      <c r="N96" s="1640"/>
    </row>
    <row r="97" spans="1:14" ht="14" hidden="1">
      <c r="A97" s="1231"/>
      <c r="B97" s="1651">
        <v>45841</v>
      </c>
      <c r="C97" s="1248">
        <v>-160</v>
      </c>
      <c r="D97" s="1618"/>
      <c r="E97" s="1618"/>
      <c r="F97" s="1618"/>
      <c r="G97" s="1619">
        <f t="shared" si="0"/>
        <v>-160</v>
      </c>
      <c r="H97" s="1249">
        <f t="shared" si="2"/>
        <v>2949</v>
      </c>
      <c r="I97" s="1249">
        <f>みずほ!J97</f>
        <v>12332</v>
      </c>
      <c r="J97" s="1249">
        <f>UFJ!I97</f>
        <v>12838</v>
      </c>
      <c r="K97" s="1249">
        <f>三井住友!I97</f>
        <v>0</v>
      </c>
      <c r="L97" s="1249"/>
      <c r="M97" s="1639">
        <f t="shared" si="1"/>
        <v>28119</v>
      </c>
      <c r="N97" s="1640"/>
    </row>
    <row r="98" spans="1:14" ht="14" hidden="1">
      <c r="A98" s="1231"/>
      <c r="B98" s="1651">
        <v>45842</v>
      </c>
      <c r="C98" s="1248">
        <v>-160</v>
      </c>
      <c r="D98" s="1618"/>
      <c r="E98" s="1618">
        <v>6</v>
      </c>
      <c r="F98" s="1618"/>
      <c r="G98" s="1619">
        <f t="shared" si="0"/>
        <v>-154</v>
      </c>
      <c r="H98" s="1249">
        <f t="shared" si="2"/>
        <v>2795</v>
      </c>
      <c r="I98" s="1249">
        <f>みずほ!J98</f>
        <v>12332</v>
      </c>
      <c r="J98" s="1249">
        <f>UFJ!I98</f>
        <v>12838</v>
      </c>
      <c r="K98" s="1249">
        <f>三井住友!I98</f>
        <v>0</v>
      </c>
      <c r="L98" s="1249"/>
      <c r="M98" s="1639">
        <f t="shared" si="1"/>
        <v>27965</v>
      </c>
      <c r="N98" s="1640"/>
    </row>
    <row r="99" spans="1:14" ht="14" hidden="1">
      <c r="A99" s="1231"/>
      <c r="B99" s="1651">
        <v>45843</v>
      </c>
      <c r="C99" s="1248">
        <v>-160</v>
      </c>
      <c r="D99" s="1618"/>
      <c r="E99" s="1618">
        <v>3000</v>
      </c>
      <c r="F99" s="1618"/>
      <c r="G99" s="1619">
        <f t="shared" si="0"/>
        <v>2840</v>
      </c>
      <c r="H99" s="1249">
        <f t="shared" si="2"/>
        <v>5635</v>
      </c>
      <c r="I99" s="1249">
        <f>みずほ!J99</f>
        <v>932</v>
      </c>
      <c r="J99" s="1249">
        <f>UFJ!I99</f>
        <v>424</v>
      </c>
      <c r="K99" s="1249">
        <f>三井住友!I99</f>
        <v>0</v>
      </c>
      <c r="L99" s="1249"/>
      <c r="M99" s="1639">
        <f t="shared" si="1"/>
        <v>6991</v>
      </c>
      <c r="N99" s="1640"/>
    </row>
    <row r="100" spans="1:14" ht="14" hidden="1">
      <c r="A100" s="1231"/>
      <c r="B100" s="1651">
        <v>45844</v>
      </c>
      <c r="C100" s="1248">
        <v>-960</v>
      </c>
      <c r="D100" s="1618"/>
      <c r="E100" s="1618"/>
      <c r="F100" s="1618"/>
      <c r="G100" s="1619">
        <f t="shared" si="0"/>
        <v>-960</v>
      </c>
      <c r="H100" s="1249">
        <f t="shared" si="2"/>
        <v>4675</v>
      </c>
      <c r="I100" s="1249">
        <f>みずほ!J100</f>
        <v>932</v>
      </c>
      <c r="J100" s="1249">
        <f>UFJ!I100</f>
        <v>424</v>
      </c>
      <c r="K100" s="1249">
        <f>三井住友!I100</f>
        <v>0</v>
      </c>
      <c r="L100" s="1249"/>
      <c r="M100" s="1639">
        <f t="shared" si="1"/>
        <v>6031</v>
      </c>
      <c r="N100" s="1640"/>
    </row>
    <row r="101" spans="1:14" ht="14" hidden="1">
      <c r="A101" s="1231"/>
      <c r="B101" s="1651">
        <v>45845</v>
      </c>
      <c r="C101" s="1248">
        <v>-1780</v>
      </c>
      <c r="D101" s="1618">
        <v>400</v>
      </c>
      <c r="E101" s="1618">
        <v>43</v>
      </c>
      <c r="F101" s="1618"/>
      <c r="G101" s="1619">
        <f t="shared" si="0"/>
        <v>-1337</v>
      </c>
      <c r="H101" s="1249">
        <f t="shared" si="2"/>
        <v>3338</v>
      </c>
      <c r="I101" s="1249">
        <f>みずほ!J101</f>
        <v>932</v>
      </c>
      <c r="J101" s="1249">
        <f>UFJ!I101</f>
        <v>424</v>
      </c>
      <c r="K101" s="1249">
        <f>三井住友!I101</f>
        <v>0</v>
      </c>
      <c r="L101" s="1249"/>
      <c r="M101" s="1639">
        <f t="shared" si="1"/>
        <v>4694</v>
      </c>
      <c r="N101" s="1640"/>
    </row>
    <row r="102" spans="1:14" ht="14" hidden="1">
      <c r="A102" s="1231"/>
      <c r="B102" s="1651">
        <v>45846</v>
      </c>
      <c r="C102" s="1248">
        <v>-480</v>
      </c>
      <c r="D102" s="1618"/>
      <c r="E102" s="1618"/>
      <c r="F102" s="1618"/>
      <c r="G102" s="1619">
        <f t="shared" si="0"/>
        <v>-480</v>
      </c>
      <c r="H102" s="1249">
        <f t="shared" si="2"/>
        <v>2858</v>
      </c>
      <c r="I102" s="1249">
        <f>みずほ!J102</f>
        <v>932</v>
      </c>
      <c r="J102" s="1249">
        <f>UFJ!I102</f>
        <v>424</v>
      </c>
      <c r="K102" s="1249">
        <f>三井住友!I102</f>
        <v>0</v>
      </c>
      <c r="L102" s="1249"/>
      <c r="M102" s="1639">
        <f t="shared" si="1"/>
        <v>4214</v>
      </c>
      <c r="N102" s="1640"/>
    </row>
    <row r="103" spans="1:14" ht="14" hidden="1">
      <c r="A103" s="1231"/>
      <c r="B103" s="1651">
        <v>45847</v>
      </c>
      <c r="C103" s="1248">
        <v>-2250</v>
      </c>
      <c r="D103" s="1618"/>
      <c r="E103" s="1618">
        <v>6</v>
      </c>
      <c r="F103" s="1618"/>
      <c r="G103" s="1619">
        <f t="shared" si="0"/>
        <v>-2244</v>
      </c>
      <c r="H103" s="1249">
        <f t="shared" si="2"/>
        <v>614</v>
      </c>
      <c r="I103" s="1249">
        <f>みずほ!J103</f>
        <v>932</v>
      </c>
      <c r="J103" s="1249">
        <f>UFJ!I103</f>
        <v>424</v>
      </c>
      <c r="K103" s="1249">
        <f>三井住友!I103</f>
        <v>0</v>
      </c>
      <c r="L103" s="1249"/>
      <c r="M103" s="1639">
        <f t="shared" si="1"/>
        <v>1970</v>
      </c>
      <c r="N103" s="1640"/>
    </row>
    <row r="104" spans="1:14" ht="14" hidden="1">
      <c r="A104" s="1231"/>
      <c r="B104" s="1651">
        <v>45848</v>
      </c>
      <c r="C104" s="1248">
        <v>-1010</v>
      </c>
      <c r="D104" s="1618"/>
      <c r="E104" s="1618"/>
      <c r="F104" s="1618">
        <v>28021</v>
      </c>
      <c r="G104" s="1619">
        <f t="shared" si="0"/>
        <v>27011</v>
      </c>
      <c r="H104" s="1249">
        <f t="shared" si="2"/>
        <v>27625</v>
      </c>
      <c r="I104" s="1249">
        <f>みずほ!J104</f>
        <v>932</v>
      </c>
      <c r="J104" s="1249">
        <f>UFJ!I104</f>
        <v>424</v>
      </c>
      <c r="K104" s="1249">
        <f>三井住友!I104</f>
        <v>0</v>
      </c>
      <c r="L104" s="1249"/>
      <c r="M104" s="1639">
        <f t="shared" si="1"/>
        <v>28981</v>
      </c>
      <c r="N104" s="1640"/>
    </row>
    <row r="105" spans="1:14" ht="14" hidden="1">
      <c r="A105" s="1231"/>
      <c r="B105" s="1651">
        <v>45849</v>
      </c>
      <c r="C105" s="1248">
        <v>-1571</v>
      </c>
      <c r="D105" s="1618"/>
      <c r="E105" s="1618">
        <v>8</v>
      </c>
      <c r="F105" s="1618"/>
      <c r="G105" s="1619">
        <f t="shared" si="0"/>
        <v>-1563</v>
      </c>
      <c r="H105" s="1249">
        <f t="shared" si="2"/>
        <v>26062</v>
      </c>
      <c r="I105" s="1249">
        <f>みずほ!J105</f>
        <v>932</v>
      </c>
      <c r="J105" s="1249">
        <f>UFJ!I105</f>
        <v>24</v>
      </c>
      <c r="K105" s="1249">
        <f>三井住友!I105</f>
        <v>0</v>
      </c>
      <c r="L105" s="1249"/>
      <c r="M105" s="1639">
        <f t="shared" si="1"/>
        <v>27018</v>
      </c>
      <c r="N105" s="1640"/>
    </row>
    <row r="106" spans="1:14" ht="14" hidden="1">
      <c r="A106" s="1231"/>
      <c r="B106" s="1651">
        <v>45850</v>
      </c>
      <c r="C106" s="1248">
        <v>-500</v>
      </c>
      <c r="D106" s="1618"/>
      <c r="E106" s="1618"/>
      <c r="F106" s="1618"/>
      <c r="G106" s="1619">
        <f t="shared" si="0"/>
        <v>-500</v>
      </c>
      <c r="H106" s="1249">
        <f t="shared" si="2"/>
        <v>25562</v>
      </c>
      <c r="I106" s="1249">
        <f>みずほ!J106</f>
        <v>932</v>
      </c>
      <c r="J106" s="1249">
        <f>UFJ!I106</f>
        <v>24</v>
      </c>
      <c r="K106" s="1249">
        <f>三井住友!I106</f>
        <v>0</v>
      </c>
      <c r="L106" s="1249"/>
      <c r="M106" s="1639">
        <f t="shared" si="1"/>
        <v>26518</v>
      </c>
      <c r="N106" s="1640"/>
    </row>
    <row r="107" spans="1:14" ht="14" hidden="1">
      <c r="A107" s="1231"/>
      <c r="B107" s="1651">
        <v>45851</v>
      </c>
      <c r="C107" s="1248">
        <v>-6700</v>
      </c>
      <c r="D107" s="1618"/>
      <c r="E107" s="1618"/>
      <c r="F107" s="1618"/>
      <c r="G107" s="1619">
        <f t="shared" si="0"/>
        <v>-6700</v>
      </c>
      <c r="H107" s="1249">
        <f t="shared" si="2"/>
        <v>18862</v>
      </c>
      <c r="I107" s="1249">
        <f>みずほ!J107</f>
        <v>932</v>
      </c>
      <c r="J107" s="1249">
        <f>UFJ!I107</f>
        <v>24</v>
      </c>
      <c r="K107" s="1249">
        <f>三井住友!I107</f>
        <v>0</v>
      </c>
      <c r="L107" s="1249"/>
      <c r="M107" s="1639">
        <f t="shared" si="1"/>
        <v>19818</v>
      </c>
      <c r="N107" s="1640"/>
    </row>
    <row r="108" spans="1:14" ht="14" hidden="1">
      <c r="A108" s="1231"/>
      <c r="B108" s="1651">
        <v>45852</v>
      </c>
      <c r="C108" s="1248">
        <v>-1152</v>
      </c>
      <c r="D108" s="1618"/>
      <c r="E108" s="1618"/>
      <c r="F108" s="1618"/>
      <c r="G108" s="1619">
        <f t="shared" si="0"/>
        <v>-1152</v>
      </c>
      <c r="H108" s="1249">
        <f t="shared" si="2"/>
        <v>17710</v>
      </c>
      <c r="I108" s="1249">
        <f>みずほ!J108</f>
        <v>932</v>
      </c>
      <c r="J108" s="1249">
        <f>UFJ!I108</f>
        <v>24</v>
      </c>
      <c r="K108" s="1249">
        <f>三井住友!I108</f>
        <v>0</v>
      </c>
      <c r="L108" s="1249"/>
      <c r="M108" s="1639">
        <f t="shared" si="1"/>
        <v>18666</v>
      </c>
      <c r="N108" s="1640"/>
    </row>
    <row r="109" spans="1:14" ht="14" hidden="1">
      <c r="A109" s="1231"/>
      <c r="B109" s="1651">
        <v>45853</v>
      </c>
      <c r="C109" s="1248">
        <v>-1478</v>
      </c>
      <c r="D109" s="1618"/>
      <c r="E109" s="1618"/>
      <c r="F109" s="1618"/>
      <c r="G109" s="1619">
        <f t="shared" si="0"/>
        <v>-1478</v>
      </c>
      <c r="H109" s="1249">
        <f t="shared" si="2"/>
        <v>16232</v>
      </c>
      <c r="I109" s="1249">
        <f>みずほ!J109</f>
        <v>428860</v>
      </c>
      <c r="J109" s="1249">
        <f>UFJ!I109</f>
        <v>24</v>
      </c>
      <c r="K109" s="1249">
        <f>三井住友!I109</f>
        <v>0</v>
      </c>
      <c r="L109" s="1249"/>
      <c r="M109" s="1639">
        <f t="shared" si="1"/>
        <v>445116</v>
      </c>
      <c r="N109" s="1640"/>
    </row>
    <row r="110" spans="1:14" ht="14" hidden="1">
      <c r="A110" s="1231"/>
      <c r="B110" s="1651">
        <v>45854</v>
      </c>
      <c r="C110" s="1248">
        <v>-817</v>
      </c>
      <c r="D110" s="1618"/>
      <c r="E110" s="1618">
        <v>4</v>
      </c>
      <c r="F110" s="1618"/>
      <c r="G110" s="1619">
        <f t="shared" si="0"/>
        <v>-813</v>
      </c>
      <c r="H110" s="1249">
        <f t="shared" si="2"/>
        <v>15419</v>
      </c>
      <c r="I110" s="1249">
        <f>みずほ!J110</f>
        <v>125477</v>
      </c>
      <c r="J110" s="1249">
        <f>UFJ!I110</f>
        <v>206024</v>
      </c>
      <c r="K110" s="1249">
        <f>三井住友!I110</f>
        <v>0</v>
      </c>
      <c r="L110" s="1249"/>
      <c r="M110" s="1639">
        <f t="shared" si="1"/>
        <v>346920</v>
      </c>
      <c r="N110" s="1640"/>
    </row>
    <row r="111" spans="1:14" ht="14" hidden="1">
      <c r="A111" s="1231"/>
      <c r="B111" s="1651">
        <v>45855</v>
      </c>
      <c r="C111" s="1248">
        <v>-847</v>
      </c>
      <c r="D111" s="1618"/>
      <c r="E111" s="1618"/>
      <c r="F111" s="1618"/>
      <c r="G111" s="1619">
        <f t="shared" si="0"/>
        <v>-847</v>
      </c>
      <c r="H111" s="1249">
        <f t="shared" si="2"/>
        <v>14572</v>
      </c>
      <c r="I111" s="1249">
        <f>みずほ!J111</f>
        <v>110231</v>
      </c>
      <c r="J111" s="1249">
        <f>UFJ!I111</f>
        <v>206024</v>
      </c>
      <c r="K111" s="1249">
        <f>三井住友!I111</f>
        <v>0</v>
      </c>
      <c r="L111" s="1249"/>
      <c r="M111" s="1639">
        <f t="shared" si="1"/>
        <v>330827</v>
      </c>
      <c r="N111" s="1640"/>
    </row>
    <row r="112" spans="1:14" ht="14" hidden="1">
      <c r="A112" s="1231"/>
      <c r="B112" s="1651">
        <v>45856</v>
      </c>
      <c r="C112" s="1248">
        <v>-1710</v>
      </c>
      <c r="D112" s="1618"/>
      <c r="E112" s="1618"/>
      <c r="F112" s="1618"/>
      <c r="G112" s="1619">
        <f t="shared" si="0"/>
        <v>-1710</v>
      </c>
      <c r="H112" s="1249">
        <f t="shared" si="2"/>
        <v>12862</v>
      </c>
      <c r="I112" s="1249">
        <f>みずほ!J112</f>
        <v>110231</v>
      </c>
      <c r="J112" s="1249">
        <f>UFJ!I112</f>
        <v>206024</v>
      </c>
      <c r="K112" s="1249">
        <f>三井住友!I112</f>
        <v>0</v>
      </c>
      <c r="L112" s="1249"/>
      <c r="M112" s="1639">
        <f t="shared" si="1"/>
        <v>329117</v>
      </c>
      <c r="N112" s="1640"/>
    </row>
    <row r="113" spans="1:14" ht="14" hidden="1">
      <c r="A113" s="1231"/>
      <c r="B113" s="1651">
        <v>45857</v>
      </c>
      <c r="C113" s="1248">
        <v>-5775</v>
      </c>
      <c r="D113" s="1618"/>
      <c r="E113" s="1618"/>
      <c r="F113" s="1618"/>
      <c r="G113" s="1619">
        <f t="shared" si="0"/>
        <v>-5775</v>
      </c>
      <c r="H113" s="1249">
        <f t="shared" si="2"/>
        <v>7087</v>
      </c>
      <c r="I113" s="1249">
        <f>みずほ!J113</f>
        <v>110231</v>
      </c>
      <c r="J113" s="1249">
        <f>UFJ!I113</f>
        <v>206024</v>
      </c>
      <c r="K113" s="1249">
        <f>三井住友!I113</f>
        <v>0</v>
      </c>
      <c r="L113" s="1249"/>
      <c r="M113" s="1639">
        <f t="shared" si="1"/>
        <v>323342</v>
      </c>
      <c r="N113" s="1640"/>
    </row>
    <row r="114" spans="1:14" ht="14" hidden="1">
      <c r="A114" s="1231"/>
      <c r="B114" s="1651">
        <v>45858</v>
      </c>
      <c r="C114" s="1248">
        <v>-10034</v>
      </c>
      <c r="D114" s="1618"/>
      <c r="E114" s="1618">
        <v>3</v>
      </c>
      <c r="F114" s="1618">
        <v>12628</v>
      </c>
      <c r="G114" s="1619">
        <f t="shared" si="0"/>
        <v>2597</v>
      </c>
      <c r="H114" s="1249">
        <f t="shared" si="2"/>
        <v>9684</v>
      </c>
      <c r="I114" s="1249">
        <f>みずほ!J114</f>
        <v>101011</v>
      </c>
      <c r="J114" s="1249">
        <f>UFJ!I114</f>
        <v>206024</v>
      </c>
      <c r="K114" s="1249">
        <f>三井住友!I114</f>
        <v>0</v>
      </c>
      <c r="L114" s="1249"/>
      <c r="M114" s="1639">
        <f t="shared" si="1"/>
        <v>316719</v>
      </c>
      <c r="N114" s="1640"/>
    </row>
    <row r="115" spans="1:14" ht="14" hidden="1">
      <c r="A115" s="1231"/>
      <c r="B115" s="1651">
        <v>45859</v>
      </c>
      <c r="C115" s="1248">
        <v>-787</v>
      </c>
      <c r="D115" s="1618"/>
      <c r="E115" s="1618">
        <v>3</v>
      </c>
      <c r="F115" s="1618"/>
      <c r="G115" s="1619">
        <f t="shared" si="0"/>
        <v>-784</v>
      </c>
      <c r="H115" s="1249">
        <f t="shared" si="2"/>
        <v>8900</v>
      </c>
      <c r="I115" s="1249">
        <f>みずほ!J115</f>
        <v>101011</v>
      </c>
      <c r="J115" s="1249">
        <f>UFJ!I115</f>
        <v>201924</v>
      </c>
      <c r="K115" s="1249">
        <f>三井住友!I115</f>
        <v>0</v>
      </c>
      <c r="L115" s="1249"/>
      <c r="M115" s="1639">
        <f t="shared" si="1"/>
        <v>311835</v>
      </c>
      <c r="N115" s="1640"/>
    </row>
    <row r="116" spans="1:14" ht="14" hidden="1">
      <c r="A116" s="1231"/>
      <c r="B116" s="1651">
        <v>45860</v>
      </c>
      <c r="C116" s="1248">
        <v>-3000</v>
      </c>
      <c r="D116" s="1618"/>
      <c r="E116" s="1618"/>
      <c r="F116" s="1618"/>
      <c r="G116" s="1619">
        <f t="shared" si="0"/>
        <v>-3000</v>
      </c>
      <c r="H116" s="1249">
        <f t="shared" si="2"/>
        <v>5900</v>
      </c>
      <c r="I116" s="1249">
        <f>みずほ!J116</f>
        <v>101011</v>
      </c>
      <c r="J116" s="1249">
        <f>UFJ!I116</f>
        <v>201924</v>
      </c>
      <c r="K116" s="1249">
        <f>三井住友!I116</f>
        <v>0</v>
      </c>
      <c r="L116" s="1249"/>
      <c r="M116" s="1639">
        <f t="shared" si="1"/>
        <v>308835</v>
      </c>
      <c r="N116" s="1640"/>
    </row>
    <row r="117" spans="1:14" ht="14" hidden="1">
      <c r="A117" s="1231"/>
      <c r="B117" s="1651">
        <v>45861</v>
      </c>
      <c r="C117" s="1248"/>
      <c r="D117" s="1618">
        <v>25060</v>
      </c>
      <c r="E117" s="1618"/>
      <c r="F117" s="1618">
        <v>5000</v>
      </c>
      <c r="G117" s="1619">
        <f t="shared" si="0"/>
        <v>30060</v>
      </c>
      <c r="H117" s="1249">
        <f t="shared" si="2"/>
        <v>35960</v>
      </c>
      <c r="I117" s="1249">
        <f>みずほ!J117</f>
        <v>101011</v>
      </c>
      <c r="J117" s="1249">
        <f>UFJ!I117</f>
        <v>201924</v>
      </c>
      <c r="K117" s="1249">
        <f>三井住友!I117</f>
        <v>0</v>
      </c>
      <c r="L117" s="1249"/>
      <c r="M117" s="1639">
        <f t="shared" si="1"/>
        <v>338895</v>
      </c>
      <c r="N117" s="1640"/>
    </row>
    <row r="118" spans="1:14" ht="14" hidden="1">
      <c r="A118" s="1231"/>
      <c r="B118" s="1651">
        <v>45862</v>
      </c>
      <c r="C118" s="1248">
        <v>-3431</v>
      </c>
      <c r="D118" s="1618"/>
      <c r="E118" s="1618"/>
      <c r="F118" s="1618"/>
      <c r="G118" s="1619">
        <f t="shared" si="0"/>
        <v>-3431</v>
      </c>
      <c r="H118" s="1249">
        <f t="shared" si="2"/>
        <v>32529</v>
      </c>
      <c r="I118" s="1249">
        <f>みずほ!J118</f>
        <v>101011</v>
      </c>
      <c r="J118" s="1249">
        <f>UFJ!I118</f>
        <v>201924</v>
      </c>
      <c r="K118" s="1249">
        <f>三井住友!I118</f>
        <v>0</v>
      </c>
      <c r="L118" s="1249"/>
      <c r="M118" s="1639">
        <f t="shared" si="1"/>
        <v>335464</v>
      </c>
      <c r="N118" s="1640"/>
    </row>
    <row r="119" spans="1:14" ht="14" hidden="1">
      <c r="A119" s="1231"/>
      <c r="B119" s="1651">
        <v>45863</v>
      </c>
      <c r="C119" s="1248">
        <v>-2263</v>
      </c>
      <c r="D119" s="1618"/>
      <c r="E119" s="1618"/>
      <c r="F119" s="1618"/>
      <c r="G119" s="1619">
        <f t="shared" si="0"/>
        <v>-2263</v>
      </c>
      <c r="H119" s="1249">
        <f t="shared" si="2"/>
        <v>30266</v>
      </c>
      <c r="I119" s="1249">
        <f>みずほ!J119</f>
        <v>101011</v>
      </c>
      <c r="J119" s="1249">
        <f>UFJ!I119</f>
        <v>201924</v>
      </c>
      <c r="K119" s="1249">
        <f>三井住友!I119</f>
        <v>0</v>
      </c>
      <c r="L119" s="1249"/>
      <c r="M119" s="1639">
        <f t="shared" si="1"/>
        <v>333201</v>
      </c>
      <c r="N119" s="1640"/>
    </row>
    <row r="120" spans="1:14" ht="14" hidden="1">
      <c r="A120" s="1231"/>
      <c r="B120" s="1651">
        <v>45864</v>
      </c>
      <c r="C120" s="1248">
        <v>-26699</v>
      </c>
      <c r="D120" s="1618"/>
      <c r="E120" s="1618">
        <v>7</v>
      </c>
      <c r="F120" s="1618"/>
      <c r="G120" s="1619">
        <f t="shared" si="0"/>
        <v>-26692</v>
      </c>
      <c r="H120" s="1249">
        <f t="shared" si="2"/>
        <v>3574</v>
      </c>
      <c r="I120" s="1249">
        <f>みずほ!J120</f>
        <v>136011</v>
      </c>
      <c r="J120" s="1249">
        <f>UFJ!I120</f>
        <v>201924</v>
      </c>
      <c r="K120" s="1249">
        <f>三井住友!I120</f>
        <v>0</v>
      </c>
      <c r="L120" s="1249"/>
      <c r="M120" s="1639">
        <f t="shared" si="1"/>
        <v>341509</v>
      </c>
      <c r="N120" s="1640"/>
    </row>
    <row r="121" spans="1:14" ht="14" hidden="1">
      <c r="A121" s="1231"/>
      <c r="B121" s="1651">
        <v>45865</v>
      </c>
      <c r="C121" s="1248">
        <v>-1540</v>
      </c>
      <c r="D121" s="1618"/>
      <c r="E121" s="1618"/>
      <c r="F121" s="1618"/>
      <c r="G121" s="1619">
        <f t="shared" si="0"/>
        <v>-1540</v>
      </c>
      <c r="H121" s="1249">
        <f t="shared" si="2"/>
        <v>2034</v>
      </c>
      <c r="I121" s="1249">
        <f>みずほ!J121</f>
        <v>103620</v>
      </c>
      <c r="J121" s="1249">
        <f>UFJ!I121</f>
        <v>6924</v>
      </c>
      <c r="K121" s="1249">
        <f>三井住友!I121</f>
        <v>0</v>
      </c>
      <c r="L121" s="1249"/>
      <c r="M121" s="1639">
        <f t="shared" si="1"/>
        <v>112578</v>
      </c>
      <c r="N121" s="1640"/>
    </row>
    <row r="122" spans="1:14" ht="14" hidden="1">
      <c r="A122" s="1231"/>
      <c r="B122" s="1651">
        <v>45866</v>
      </c>
      <c r="C122" s="1248">
        <v>-1523</v>
      </c>
      <c r="D122" s="1618"/>
      <c r="E122" s="1618"/>
      <c r="F122" s="1618"/>
      <c r="G122" s="1619">
        <f t="shared" si="0"/>
        <v>-1523</v>
      </c>
      <c r="H122" s="1249">
        <f t="shared" si="2"/>
        <v>511</v>
      </c>
      <c r="I122" s="1249">
        <f>みずほ!J122</f>
        <v>14033</v>
      </c>
      <c r="J122" s="1249">
        <f>UFJ!I122</f>
        <v>6924</v>
      </c>
      <c r="K122" s="1249">
        <f>三井住友!I122</f>
        <v>0</v>
      </c>
      <c r="L122" s="1249"/>
      <c r="M122" s="1639">
        <f t="shared" si="1"/>
        <v>21468</v>
      </c>
      <c r="N122" s="1640"/>
    </row>
    <row r="123" spans="1:14" ht="14" hidden="1">
      <c r="A123" s="1231"/>
      <c r="B123" s="1651">
        <v>45867</v>
      </c>
      <c r="C123" s="1248">
        <v>-457</v>
      </c>
      <c r="D123" s="1618"/>
      <c r="E123" s="1618"/>
      <c r="F123" s="1618"/>
      <c r="G123" s="1619">
        <f t="shared" si="0"/>
        <v>-457</v>
      </c>
      <c r="H123" s="1249">
        <f t="shared" si="2"/>
        <v>54</v>
      </c>
      <c r="I123" s="1249">
        <f>みずほ!J123</f>
        <v>14033</v>
      </c>
      <c r="J123" s="1249">
        <f>UFJ!I123</f>
        <v>6924</v>
      </c>
      <c r="K123" s="1249">
        <f>三井住友!I123</f>
        <v>0</v>
      </c>
      <c r="L123" s="1249"/>
      <c r="M123" s="1639">
        <f t="shared" si="1"/>
        <v>21011</v>
      </c>
      <c r="N123" s="1640"/>
    </row>
    <row r="124" spans="1:14" ht="14" hidden="1">
      <c r="A124" s="1231"/>
      <c r="B124" s="1651">
        <v>45868</v>
      </c>
      <c r="C124" s="1248"/>
      <c r="D124" s="1618"/>
      <c r="E124" s="1618"/>
      <c r="F124" s="1618"/>
      <c r="G124" s="1619">
        <f t="shared" si="0"/>
        <v>0</v>
      </c>
      <c r="H124" s="1249">
        <f t="shared" si="2"/>
        <v>54</v>
      </c>
      <c r="I124" s="1249">
        <f>みずほ!J124</f>
        <v>14033</v>
      </c>
      <c r="J124" s="1249">
        <f>UFJ!I124</f>
        <v>6924</v>
      </c>
      <c r="K124" s="1249">
        <f>三井住友!I124</f>
        <v>0</v>
      </c>
      <c r="L124" s="1249"/>
      <c r="M124" s="1639">
        <f t="shared" si="1"/>
        <v>21011</v>
      </c>
      <c r="N124" s="1640"/>
    </row>
    <row r="125" spans="1:14" ht="14" hidden="1">
      <c r="A125" s="1231"/>
      <c r="B125" s="1652">
        <v>45869</v>
      </c>
      <c r="C125" s="1263"/>
      <c r="D125" s="1622"/>
      <c r="E125" s="1622"/>
      <c r="F125" s="1622"/>
      <c r="G125" s="1623">
        <f t="shared" si="0"/>
        <v>0</v>
      </c>
      <c r="H125" s="1264">
        <f t="shared" si="2"/>
        <v>54</v>
      </c>
      <c r="I125" s="1264">
        <f>みずほ!J125</f>
        <v>14033</v>
      </c>
      <c r="J125" s="1264">
        <f>UFJ!I125</f>
        <v>6924</v>
      </c>
      <c r="K125" s="1249">
        <f>三井住友!I125</f>
        <v>0</v>
      </c>
      <c r="L125" s="1249"/>
      <c r="M125" s="1642">
        <f t="shared" si="1"/>
        <v>21011</v>
      </c>
      <c r="N125" s="1640"/>
    </row>
    <row r="126" spans="1:14" ht="14" hidden="1">
      <c r="A126" s="1231"/>
      <c r="B126" s="1651">
        <v>45870</v>
      </c>
      <c r="C126" s="1248">
        <v>-750</v>
      </c>
      <c r="D126" s="1618"/>
      <c r="E126" s="1618"/>
      <c r="F126" s="1618">
        <v>1000</v>
      </c>
      <c r="G126" s="1619">
        <f t="shared" si="0"/>
        <v>250</v>
      </c>
      <c r="H126" s="1249">
        <f t="shared" si="2"/>
        <v>304</v>
      </c>
      <c r="I126" s="1249">
        <f>みずほ!J126</f>
        <v>14033</v>
      </c>
      <c r="J126" s="1249">
        <f>UFJ!I126</f>
        <v>6924</v>
      </c>
      <c r="K126" s="1625">
        <f>三井住友!I126</f>
        <v>0</v>
      </c>
      <c r="L126" s="1249"/>
      <c r="M126" s="1639">
        <f t="shared" si="1"/>
        <v>21261</v>
      </c>
      <c r="N126" s="1640"/>
    </row>
    <row r="127" spans="1:14" ht="14" hidden="1">
      <c r="A127" s="1231"/>
      <c r="B127" s="1651">
        <v>45871</v>
      </c>
      <c r="C127" s="1248"/>
      <c r="D127" s="1618"/>
      <c r="E127" s="1618"/>
      <c r="F127" s="1618">
        <v>55191</v>
      </c>
      <c r="G127" s="1619">
        <f t="shared" si="0"/>
        <v>55191</v>
      </c>
      <c r="H127" s="1249">
        <f t="shared" si="2"/>
        <v>55495</v>
      </c>
      <c r="I127" s="1249">
        <f>みずほ!J127</f>
        <v>13033</v>
      </c>
      <c r="J127" s="1249">
        <f>UFJ!I127</f>
        <v>270</v>
      </c>
      <c r="K127" s="1249">
        <f>三井住友!I127</f>
        <v>0</v>
      </c>
      <c r="L127" s="1249"/>
      <c r="M127" s="1639">
        <f t="shared" si="1"/>
        <v>68798</v>
      </c>
      <c r="N127" s="1640"/>
    </row>
    <row r="128" spans="1:14" ht="14" hidden="1">
      <c r="A128" s="1231"/>
      <c r="B128" s="1651">
        <v>45872</v>
      </c>
      <c r="C128" s="1248"/>
      <c r="D128" s="1618"/>
      <c r="E128" s="1618"/>
      <c r="F128" s="1618"/>
      <c r="G128" s="1619">
        <f t="shared" si="0"/>
        <v>0</v>
      </c>
      <c r="H128" s="1249">
        <f t="shared" si="2"/>
        <v>55495</v>
      </c>
      <c r="I128" s="1249">
        <f>みずほ!J128</f>
        <v>13033</v>
      </c>
      <c r="J128" s="1249">
        <f>UFJ!I128</f>
        <v>270</v>
      </c>
      <c r="K128" s="1249">
        <f>三井住友!I128</f>
        <v>0</v>
      </c>
      <c r="L128" s="1249"/>
      <c r="M128" s="1639">
        <f t="shared" si="1"/>
        <v>68798</v>
      </c>
      <c r="N128" s="1640"/>
    </row>
    <row r="129" spans="1:14" ht="14" hidden="1">
      <c r="A129" s="1231"/>
      <c r="B129" s="1651">
        <v>45873</v>
      </c>
      <c r="C129" s="1248">
        <v>-2719</v>
      </c>
      <c r="D129" s="1618"/>
      <c r="E129" s="1618">
        <v>5</v>
      </c>
      <c r="F129" s="1618"/>
      <c r="G129" s="1619">
        <f t="shared" si="0"/>
        <v>-2714</v>
      </c>
      <c r="H129" s="1249">
        <f t="shared" si="2"/>
        <v>52781</v>
      </c>
      <c r="I129" s="1249">
        <f>みずほ!J129</f>
        <v>13033</v>
      </c>
      <c r="J129" s="1249">
        <f>UFJ!I129</f>
        <v>270</v>
      </c>
      <c r="K129" s="1249">
        <f>三井住友!I129</f>
        <v>0</v>
      </c>
      <c r="L129" s="1249"/>
      <c r="M129" s="1639">
        <f t="shared" si="1"/>
        <v>66084</v>
      </c>
      <c r="N129" s="1640"/>
    </row>
    <row r="130" spans="1:14" ht="14" hidden="1">
      <c r="A130" s="1231"/>
      <c r="B130" s="1651">
        <v>45874</v>
      </c>
      <c r="C130" s="1248">
        <v>-3046</v>
      </c>
      <c r="D130" s="1618"/>
      <c r="E130" s="1618"/>
      <c r="F130" s="1618"/>
      <c r="G130" s="1619">
        <f t="shared" si="0"/>
        <v>-3046</v>
      </c>
      <c r="H130" s="1249">
        <f t="shared" si="2"/>
        <v>49735</v>
      </c>
      <c r="I130" s="1249">
        <f>みずほ!J130</f>
        <v>1633</v>
      </c>
      <c r="J130" s="1249">
        <f>UFJ!I130</f>
        <v>270</v>
      </c>
      <c r="K130" s="1249">
        <f>三井住友!I130</f>
        <v>0</v>
      </c>
      <c r="L130" s="1249"/>
      <c r="M130" s="1639">
        <f t="shared" si="1"/>
        <v>51638</v>
      </c>
      <c r="N130" s="1640"/>
    </row>
    <row r="131" spans="1:14" ht="14" hidden="1">
      <c r="A131" s="1231"/>
      <c r="B131" s="1651">
        <v>45875</v>
      </c>
      <c r="C131" s="1248">
        <v>-494</v>
      </c>
      <c r="D131" s="1618"/>
      <c r="E131" s="1618"/>
      <c r="F131" s="1618"/>
      <c r="G131" s="1619">
        <f t="shared" si="0"/>
        <v>-494</v>
      </c>
      <c r="H131" s="1249">
        <f t="shared" si="2"/>
        <v>49241</v>
      </c>
      <c r="I131" s="1249">
        <f>みずほ!J131</f>
        <v>1633</v>
      </c>
      <c r="J131" s="1249">
        <f>UFJ!I131</f>
        <v>270</v>
      </c>
      <c r="K131" s="1249">
        <f>三井住友!I131</f>
        <v>0</v>
      </c>
      <c r="L131" s="1249"/>
      <c r="M131" s="1639">
        <f t="shared" si="1"/>
        <v>51144</v>
      </c>
      <c r="N131" s="1640"/>
    </row>
    <row r="132" spans="1:14" ht="14" hidden="1">
      <c r="A132" s="1231"/>
      <c r="B132" s="1651">
        <v>45876</v>
      </c>
      <c r="C132" s="1248">
        <v>-725</v>
      </c>
      <c r="D132" s="1618"/>
      <c r="E132" s="1618">
        <v>8</v>
      </c>
      <c r="F132" s="1618"/>
      <c r="G132" s="1619">
        <f t="shared" si="0"/>
        <v>-717</v>
      </c>
      <c r="H132" s="1249">
        <f t="shared" si="2"/>
        <v>48524</v>
      </c>
      <c r="I132" s="1249">
        <f>みずほ!J132</f>
        <v>1633</v>
      </c>
      <c r="J132" s="1249">
        <f>UFJ!I132</f>
        <v>270</v>
      </c>
      <c r="K132" s="1249">
        <f>三井住友!I132</f>
        <v>0</v>
      </c>
      <c r="L132" s="1249"/>
      <c r="M132" s="1639">
        <f t="shared" si="1"/>
        <v>50427</v>
      </c>
      <c r="N132" s="1640"/>
    </row>
    <row r="133" spans="1:14" ht="14" hidden="1">
      <c r="A133" s="1231"/>
      <c r="B133" s="1651">
        <v>45877</v>
      </c>
      <c r="C133" s="1248">
        <v>-514</v>
      </c>
      <c r="D133" s="1618"/>
      <c r="E133" s="1618">
        <v>2</v>
      </c>
      <c r="F133" s="1618"/>
      <c r="G133" s="1619">
        <f t="shared" si="0"/>
        <v>-512</v>
      </c>
      <c r="H133" s="1249">
        <f t="shared" si="2"/>
        <v>48012</v>
      </c>
      <c r="I133" s="1249">
        <f>みずほ!J133</f>
        <v>1633</v>
      </c>
      <c r="J133" s="1249">
        <f>UFJ!I133</f>
        <v>270</v>
      </c>
      <c r="K133" s="1249">
        <f>三井住友!I133</f>
        <v>0</v>
      </c>
      <c r="L133" s="1249"/>
      <c r="M133" s="1639">
        <f t="shared" si="1"/>
        <v>49915</v>
      </c>
      <c r="N133" s="1640"/>
    </row>
    <row r="134" spans="1:14" ht="14" hidden="1">
      <c r="A134" s="1231"/>
      <c r="B134" s="1651">
        <v>45878</v>
      </c>
      <c r="C134" s="1248"/>
      <c r="D134" s="1618"/>
      <c r="E134" s="1618">
        <v>50</v>
      </c>
      <c r="F134" s="1618"/>
      <c r="G134" s="1619">
        <f t="shared" si="0"/>
        <v>50</v>
      </c>
      <c r="H134" s="1249">
        <f t="shared" si="2"/>
        <v>48062</v>
      </c>
      <c r="I134" s="1249">
        <f>みずほ!J134</f>
        <v>1633</v>
      </c>
      <c r="J134" s="1249">
        <f>UFJ!I134</f>
        <v>270</v>
      </c>
      <c r="K134" s="1249">
        <f>三井住友!I134</f>
        <v>0</v>
      </c>
      <c r="L134" s="1249"/>
      <c r="M134" s="1639">
        <f t="shared" si="1"/>
        <v>49965</v>
      </c>
      <c r="N134" s="1640"/>
    </row>
    <row r="135" spans="1:14" ht="14" hidden="1">
      <c r="A135" s="1231"/>
      <c r="B135" s="1651">
        <v>45879</v>
      </c>
      <c r="C135" s="1248">
        <v>-6410</v>
      </c>
      <c r="D135" s="1618">
        <v>4760</v>
      </c>
      <c r="E135" s="1618">
        <v>6</v>
      </c>
      <c r="F135" s="1618"/>
      <c r="G135" s="1619">
        <f t="shared" si="0"/>
        <v>-1644</v>
      </c>
      <c r="H135" s="1249">
        <f t="shared" si="2"/>
        <v>46418</v>
      </c>
      <c r="I135" s="1249">
        <f>みずほ!J135</f>
        <v>1633</v>
      </c>
      <c r="J135" s="1249">
        <f>UFJ!I135</f>
        <v>270</v>
      </c>
      <c r="K135" s="1249">
        <f>三井住友!I135</f>
        <v>0</v>
      </c>
      <c r="L135" s="1249"/>
      <c r="M135" s="1639">
        <f t="shared" si="1"/>
        <v>48321</v>
      </c>
      <c r="N135" s="1640"/>
    </row>
    <row r="136" spans="1:14" ht="14" hidden="1">
      <c r="A136" s="1231"/>
      <c r="B136" s="1651">
        <v>45880</v>
      </c>
      <c r="C136" s="1248">
        <v>-8320</v>
      </c>
      <c r="D136" s="1618"/>
      <c r="E136" s="1618">
        <v>4</v>
      </c>
      <c r="F136" s="1618"/>
      <c r="G136" s="1619">
        <f t="shared" si="0"/>
        <v>-8316</v>
      </c>
      <c r="H136" s="1249">
        <f t="shared" si="2"/>
        <v>38102</v>
      </c>
      <c r="I136" s="1249">
        <f>みずほ!J136</f>
        <v>1633</v>
      </c>
      <c r="J136" s="1249">
        <f>UFJ!I136</f>
        <v>270</v>
      </c>
      <c r="K136" s="1249">
        <f>三井住友!I136</f>
        <v>0</v>
      </c>
      <c r="L136" s="1249"/>
      <c r="M136" s="1639">
        <f t="shared" si="1"/>
        <v>40005</v>
      </c>
      <c r="N136" s="1640"/>
    </row>
    <row r="137" spans="1:14" ht="14" hidden="1">
      <c r="A137" s="1231"/>
      <c r="B137" s="1651">
        <v>45881</v>
      </c>
      <c r="C137" s="1248"/>
      <c r="D137" s="1618"/>
      <c r="E137" s="1618"/>
      <c r="F137" s="1618"/>
      <c r="G137" s="1619">
        <f t="shared" si="0"/>
        <v>0</v>
      </c>
      <c r="H137" s="1249">
        <f t="shared" si="2"/>
        <v>38102</v>
      </c>
      <c r="I137" s="1249">
        <f>みずほ!J137</f>
        <v>1633</v>
      </c>
      <c r="J137" s="1249">
        <f>UFJ!I137</f>
        <v>270</v>
      </c>
      <c r="K137" s="1249">
        <f>三井住友!I137</f>
        <v>0</v>
      </c>
      <c r="L137" s="1249"/>
      <c r="M137" s="1639">
        <f t="shared" si="1"/>
        <v>40005</v>
      </c>
      <c r="N137" s="1640"/>
    </row>
    <row r="138" spans="1:14" ht="14" hidden="1">
      <c r="A138" s="1231"/>
      <c r="B138" s="1651">
        <v>45882</v>
      </c>
      <c r="C138" s="1248"/>
      <c r="D138" s="1618"/>
      <c r="E138" s="1618"/>
      <c r="F138" s="1618"/>
      <c r="G138" s="1619">
        <f t="shared" si="0"/>
        <v>0</v>
      </c>
      <c r="H138" s="1249">
        <f t="shared" si="2"/>
        <v>38102</v>
      </c>
      <c r="I138" s="1249">
        <f>みずほ!J138</f>
        <v>1633</v>
      </c>
      <c r="J138" s="1249">
        <f>UFJ!I138</f>
        <v>270</v>
      </c>
      <c r="K138" s="1249">
        <f>三井住友!I138</f>
        <v>0</v>
      </c>
      <c r="L138" s="1249"/>
      <c r="M138" s="1639">
        <f t="shared" si="1"/>
        <v>40005</v>
      </c>
      <c r="N138" s="1640"/>
    </row>
    <row r="139" spans="1:14" ht="14" hidden="1">
      <c r="A139" s="1231"/>
      <c r="B139" s="1651">
        <v>45883</v>
      </c>
      <c r="C139" s="1248"/>
      <c r="D139" s="1618"/>
      <c r="E139" s="1618"/>
      <c r="F139" s="1618"/>
      <c r="G139" s="1619">
        <f t="shared" si="0"/>
        <v>0</v>
      </c>
      <c r="H139" s="1249">
        <f t="shared" si="2"/>
        <v>38102</v>
      </c>
      <c r="I139" s="1249">
        <f>みずほ!J139</f>
        <v>1633</v>
      </c>
      <c r="J139" s="1249">
        <f>UFJ!I139</f>
        <v>270</v>
      </c>
      <c r="K139" s="1249">
        <f>三井住友!I139</f>
        <v>0</v>
      </c>
      <c r="L139" s="1249"/>
      <c r="M139" s="1639">
        <f t="shared" si="1"/>
        <v>40005</v>
      </c>
      <c r="N139" s="1640"/>
    </row>
    <row r="140" spans="1:14" ht="14" hidden="1">
      <c r="A140" s="1231"/>
      <c r="B140" s="1651">
        <v>45884</v>
      </c>
      <c r="C140" s="1248">
        <v>-1100</v>
      </c>
      <c r="D140" s="1618"/>
      <c r="E140" s="1618"/>
      <c r="F140" s="1618"/>
      <c r="G140" s="1619">
        <f t="shared" si="0"/>
        <v>-1100</v>
      </c>
      <c r="H140" s="1249">
        <f t="shared" si="2"/>
        <v>37002</v>
      </c>
      <c r="I140" s="1249">
        <f>みずほ!J140</f>
        <v>483036</v>
      </c>
      <c r="J140" s="1249">
        <f>UFJ!I140</f>
        <v>270</v>
      </c>
      <c r="K140" s="1249">
        <f>三井住友!I140</f>
        <v>220000</v>
      </c>
      <c r="L140" s="1249"/>
      <c r="M140" s="1639">
        <f t="shared" si="1"/>
        <v>520308</v>
      </c>
      <c r="N140" s="1640"/>
    </row>
    <row r="141" spans="1:14" ht="14" hidden="1">
      <c r="A141" s="1231"/>
      <c r="B141" s="1651">
        <v>45885</v>
      </c>
      <c r="C141" s="1248">
        <v>-10559</v>
      </c>
      <c r="D141" s="1618">
        <v>3800</v>
      </c>
      <c r="E141" s="1618">
        <v>4</v>
      </c>
      <c r="F141" s="1618"/>
      <c r="G141" s="1619">
        <f t="shared" si="0"/>
        <v>-6755</v>
      </c>
      <c r="H141" s="1249">
        <f t="shared" si="2"/>
        <v>30247</v>
      </c>
      <c r="I141" s="1249">
        <f>みずほ!J141</f>
        <v>323549</v>
      </c>
      <c r="J141" s="1249">
        <f>UFJ!I141</f>
        <v>270</v>
      </c>
      <c r="K141" s="1249">
        <f>三井住友!I141</f>
        <v>220000</v>
      </c>
      <c r="L141" s="1249"/>
      <c r="M141" s="1639">
        <f t="shared" si="1"/>
        <v>354066</v>
      </c>
      <c r="N141" s="1640"/>
    </row>
    <row r="142" spans="1:14" ht="14" hidden="1">
      <c r="A142" s="1231"/>
      <c r="B142" s="1651">
        <v>45886</v>
      </c>
      <c r="C142" s="1248"/>
      <c r="D142" s="1618"/>
      <c r="E142" s="1618">
        <v>2</v>
      </c>
      <c r="F142" s="1618"/>
      <c r="G142" s="1619">
        <f t="shared" si="0"/>
        <v>2</v>
      </c>
      <c r="H142" s="1249">
        <f t="shared" si="2"/>
        <v>30249</v>
      </c>
      <c r="I142" s="1249">
        <f>みずほ!J142</f>
        <v>103439</v>
      </c>
      <c r="J142" s="1249">
        <f>UFJ!I142</f>
        <v>270</v>
      </c>
      <c r="K142" s="1249">
        <f>三井住友!I142</f>
        <v>220000</v>
      </c>
      <c r="L142" s="1249"/>
      <c r="M142" s="1639">
        <f t="shared" si="1"/>
        <v>133958</v>
      </c>
      <c r="N142" s="1640"/>
    </row>
    <row r="143" spans="1:14" ht="14" hidden="1">
      <c r="A143" s="1231"/>
      <c r="B143" s="1651">
        <v>45887</v>
      </c>
      <c r="C143" s="1248"/>
      <c r="D143" s="1618"/>
      <c r="E143" s="1618">
        <v>49</v>
      </c>
      <c r="F143" s="1618"/>
      <c r="G143" s="1619">
        <f t="shared" si="0"/>
        <v>49</v>
      </c>
      <c r="H143" s="1249">
        <f t="shared" si="2"/>
        <v>30298</v>
      </c>
      <c r="I143" s="1249">
        <f>みずほ!J143</f>
        <v>103492</v>
      </c>
      <c r="J143" s="1249">
        <f>UFJ!I143</f>
        <v>325</v>
      </c>
      <c r="K143" s="1249">
        <f>三井住友!I143</f>
        <v>212000</v>
      </c>
      <c r="L143" s="1249"/>
      <c r="M143" s="1639">
        <f t="shared" si="1"/>
        <v>134115</v>
      </c>
      <c r="N143" s="1640"/>
    </row>
    <row r="144" spans="1:14" ht="14" hidden="1">
      <c r="A144" s="1231"/>
      <c r="B144" s="1651">
        <v>45888</v>
      </c>
      <c r="C144" s="1248">
        <v>-10905</v>
      </c>
      <c r="D144" s="1618"/>
      <c r="E144" s="1618">
        <v>35</v>
      </c>
      <c r="F144" s="1618"/>
      <c r="G144" s="1619">
        <f t="shared" si="0"/>
        <v>-10870</v>
      </c>
      <c r="H144" s="1249">
        <f t="shared" si="2"/>
        <v>19428</v>
      </c>
      <c r="I144" s="1249">
        <f>みずほ!J144</f>
        <v>103492</v>
      </c>
      <c r="J144" s="1249">
        <f>UFJ!I144</f>
        <v>325</v>
      </c>
      <c r="K144" s="1249">
        <f>三井住友!I144</f>
        <v>212000</v>
      </c>
      <c r="L144" s="1249"/>
      <c r="M144" s="1639">
        <f t="shared" si="1"/>
        <v>123245</v>
      </c>
      <c r="N144" s="1640"/>
    </row>
    <row r="145" spans="1:14" ht="14" hidden="1">
      <c r="A145" s="1231"/>
      <c r="B145" s="1651">
        <v>45889</v>
      </c>
      <c r="C145" s="1248"/>
      <c r="D145" s="1618"/>
      <c r="E145" s="1618"/>
      <c r="F145" s="1618"/>
      <c r="G145" s="1619">
        <f t="shared" si="0"/>
        <v>0</v>
      </c>
      <c r="H145" s="1249">
        <f t="shared" si="2"/>
        <v>19428</v>
      </c>
      <c r="I145" s="1249">
        <f>みずほ!J145</f>
        <v>103492</v>
      </c>
      <c r="J145" s="1249">
        <f>UFJ!I145</f>
        <v>325</v>
      </c>
      <c r="K145" s="1249">
        <f>三井住友!I145</f>
        <v>212000</v>
      </c>
      <c r="L145" s="1249"/>
      <c r="M145" s="1639">
        <f t="shared" si="1"/>
        <v>123245</v>
      </c>
      <c r="N145" s="1640"/>
    </row>
    <row r="146" spans="1:14" ht="14" hidden="1">
      <c r="A146" s="1231"/>
      <c r="B146" s="1651">
        <v>45890</v>
      </c>
      <c r="C146" s="1248"/>
      <c r="D146" s="1618"/>
      <c r="E146" s="1618">
        <v>3</v>
      </c>
      <c r="F146" s="1618"/>
      <c r="G146" s="1619">
        <f t="shared" si="0"/>
        <v>3</v>
      </c>
      <c r="H146" s="1249">
        <f t="shared" si="2"/>
        <v>19431</v>
      </c>
      <c r="I146" s="1249">
        <f>みずほ!J146</f>
        <v>103492</v>
      </c>
      <c r="J146" s="1249">
        <f>UFJ!I146</f>
        <v>325</v>
      </c>
      <c r="K146" s="1249">
        <f>三井住友!I146</f>
        <v>212000</v>
      </c>
      <c r="L146" s="1249"/>
      <c r="M146" s="1639">
        <f t="shared" si="1"/>
        <v>123248</v>
      </c>
      <c r="N146" s="1640"/>
    </row>
    <row r="147" spans="1:14" ht="14" hidden="1">
      <c r="A147" s="1231"/>
      <c r="B147" s="1651">
        <v>45891</v>
      </c>
      <c r="C147" s="1248">
        <v>-5922</v>
      </c>
      <c r="D147" s="1618"/>
      <c r="E147" s="1618"/>
      <c r="F147" s="1618"/>
      <c r="G147" s="1619">
        <f t="shared" si="0"/>
        <v>-5922</v>
      </c>
      <c r="H147" s="1249">
        <f t="shared" si="2"/>
        <v>13509</v>
      </c>
      <c r="I147" s="1249">
        <f>みずほ!J147</f>
        <v>103492</v>
      </c>
      <c r="J147" s="1249">
        <f>UFJ!I147</f>
        <v>325</v>
      </c>
      <c r="K147" s="1249">
        <f>三井住友!I147</f>
        <v>212000</v>
      </c>
      <c r="L147" s="1249"/>
      <c r="M147" s="1639">
        <f t="shared" si="1"/>
        <v>117326</v>
      </c>
      <c r="N147" s="1640"/>
    </row>
    <row r="148" spans="1:14" ht="14" hidden="1">
      <c r="A148" s="1231"/>
      <c r="B148" s="1651">
        <v>45892</v>
      </c>
      <c r="C148" s="1248">
        <v>-10877</v>
      </c>
      <c r="D148" s="1618"/>
      <c r="E148" s="1618">
        <v>15</v>
      </c>
      <c r="F148" s="1618"/>
      <c r="G148" s="1619">
        <f t="shared" si="0"/>
        <v>-10862</v>
      </c>
      <c r="H148" s="1249">
        <f t="shared" si="2"/>
        <v>2647</v>
      </c>
      <c r="I148" s="1249">
        <f>みずほ!J148</f>
        <v>103492</v>
      </c>
      <c r="J148" s="1249">
        <f>UFJ!I148</f>
        <v>325</v>
      </c>
      <c r="K148" s="1249">
        <f>三井住友!I148</f>
        <v>212000</v>
      </c>
      <c r="L148" s="1249"/>
      <c r="M148" s="1639">
        <f t="shared" si="1"/>
        <v>106464</v>
      </c>
      <c r="N148" s="1640"/>
    </row>
    <row r="149" spans="1:14" ht="14" hidden="1">
      <c r="A149" s="1231"/>
      <c r="B149" s="1651">
        <v>45893</v>
      </c>
      <c r="C149" s="1248">
        <v>-1471</v>
      </c>
      <c r="D149" s="1618"/>
      <c r="E149" s="1618">
        <v>10</v>
      </c>
      <c r="F149" s="1618"/>
      <c r="G149" s="1619">
        <f t="shared" si="0"/>
        <v>-1461</v>
      </c>
      <c r="H149" s="1249">
        <f t="shared" si="2"/>
        <v>1186</v>
      </c>
      <c r="I149" s="1249">
        <f>みずほ!J149</f>
        <v>103492</v>
      </c>
      <c r="J149" s="1249">
        <f>UFJ!I149</f>
        <v>325</v>
      </c>
      <c r="K149" s="1249">
        <f>三井住友!I149</f>
        <v>212000</v>
      </c>
      <c r="L149" s="1249"/>
      <c r="M149" s="1639">
        <f t="shared" si="1"/>
        <v>105003</v>
      </c>
      <c r="N149" s="1640"/>
    </row>
    <row r="150" spans="1:14" ht="14" hidden="1">
      <c r="A150" s="1231"/>
      <c r="B150" s="1651">
        <v>45894</v>
      </c>
      <c r="C150" s="1248">
        <v>-2868</v>
      </c>
      <c r="D150" s="1618"/>
      <c r="E150" s="1618">
        <v>261</v>
      </c>
      <c r="F150" s="1618">
        <v>4971</v>
      </c>
      <c r="G150" s="1619">
        <f t="shared" si="0"/>
        <v>2364</v>
      </c>
      <c r="H150" s="1249">
        <f t="shared" si="2"/>
        <v>3550</v>
      </c>
      <c r="I150" s="1249">
        <f>みずほ!J150</f>
        <v>103492</v>
      </c>
      <c r="J150" s="1249">
        <f>UFJ!I150</f>
        <v>325</v>
      </c>
      <c r="K150" s="1249">
        <f>三井住友!I150</f>
        <v>212000</v>
      </c>
      <c r="L150" s="1249"/>
      <c r="M150" s="1639">
        <f t="shared" si="1"/>
        <v>107367</v>
      </c>
      <c r="N150" s="1640"/>
    </row>
    <row r="151" spans="1:14" ht="14" hidden="1">
      <c r="A151" s="1231"/>
      <c r="B151" s="1651">
        <v>45895</v>
      </c>
      <c r="C151" s="1248">
        <v>-681</v>
      </c>
      <c r="D151" s="1618"/>
      <c r="E151" s="1618">
        <v>3</v>
      </c>
      <c r="F151" s="1618"/>
      <c r="G151" s="1619">
        <f t="shared" si="0"/>
        <v>-678</v>
      </c>
      <c r="H151" s="1249">
        <f t="shared" si="2"/>
        <v>2872</v>
      </c>
      <c r="I151" s="1249">
        <f>みずほ!J151</f>
        <v>103492</v>
      </c>
      <c r="J151" s="1249">
        <f>UFJ!I151</f>
        <v>325</v>
      </c>
      <c r="K151" s="1249">
        <f>三井住友!I151</f>
        <v>212000</v>
      </c>
      <c r="L151" s="1249"/>
      <c r="M151" s="1639">
        <f t="shared" si="1"/>
        <v>106689</v>
      </c>
      <c r="N151" s="1640"/>
    </row>
    <row r="152" spans="1:14" ht="14" hidden="1">
      <c r="A152" s="1231"/>
      <c r="B152" s="1651">
        <v>45896</v>
      </c>
      <c r="C152" s="1248"/>
      <c r="D152" s="1618"/>
      <c r="E152" s="1618">
        <v>12</v>
      </c>
      <c r="F152" s="1618"/>
      <c r="G152" s="1619">
        <f t="shared" si="0"/>
        <v>12</v>
      </c>
      <c r="H152" s="1249">
        <f t="shared" si="2"/>
        <v>2884</v>
      </c>
      <c r="I152" s="1249">
        <f>みずほ!J152</f>
        <v>13905</v>
      </c>
      <c r="J152" s="1249">
        <f>UFJ!I152</f>
        <v>325</v>
      </c>
      <c r="K152" s="1249">
        <f>三井住友!I152</f>
        <v>6780</v>
      </c>
      <c r="L152" s="1249"/>
      <c r="M152" s="1639">
        <f t="shared" si="1"/>
        <v>17114</v>
      </c>
      <c r="N152" s="1640"/>
    </row>
    <row r="153" spans="1:14" ht="14" hidden="1">
      <c r="A153" s="1231"/>
      <c r="B153" s="1651">
        <v>45897</v>
      </c>
      <c r="C153" s="1248">
        <v>-1100</v>
      </c>
      <c r="D153" s="1618"/>
      <c r="E153" s="1618">
        <v>2</v>
      </c>
      <c r="F153" s="1618"/>
      <c r="G153" s="1619">
        <f t="shared" si="0"/>
        <v>-1098</v>
      </c>
      <c r="H153" s="1249">
        <f t="shared" si="2"/>
        <v>1786</v>
      </c>
      <c r="I153" s="1249">
        <f>みずほ!J153</f>
        <v>13905</v>
      </c>
      <c r="J153" s="1249">
        <f>UFJ!I153</f>
        <v>325</v>
      </c>
      <c r="K153" s="1249">
        <f>三井住友!I153</f>
        <v>6780</v>
      </c>
      <c r="L153" s="1249"/>
      <c r="M153" s="1639">
        <f t="shared" si="1"/>
        <v>16016</v>
      </c>
      <c r="N153" s="1640"/>
    </row>
    <row r="154" spans="1:14" ht="14" hidden="1">
      <c r="A154" s="1231"/>
      <c r="B154" s="1651">
        <v>45898</v>
      </c>
      <c r="C154" s="1248">
        <v>-538</v>
      </c>
      <c r="D154" s="1618"/>
      <c r="E154" s="1618"/>
      <c r="F154" s="1618"/>
      <c r="G154" s="1619">
        <f t="shared" si="0"/>
        <v>-538</v>
      </c>
      <c r="H154" s="1249">
        <f t="shared" si="2"/>
        <v>1248</v>
      </c>
      <c r="I154" s="1249">
        <f>みずほ!J154</f>
        <v>13905</v>
      </c>
      <c r="J154" s="1249">
        <f>UFJ!I154</f>
        <v>325</v>
      </c>
      <c r="K154" s="1249">
        <f>三井住友!I154</f>
        <v>6780</v>
      </c>
      <c r="L154" s="1249"/>
      <c r="M154" s="1639">
        <f t="shared" si="1"/>
        <v>15478</v>
      </c>
      <c r="N154" s="1640"/>
    </row>
    <row r="155" spans="1:14" ht="14" hidden="1">
      <c r="A155" s="1231"/>
      <c r="B155" s="1651">
        <v>45899</v>
      </c>
      <c r="C155" s="1248"/>
      <c r="D155" s="1618"/>
      <c r="E155" s="1618"/>
      <c r="F155" s="1618"/>
      <c r="G155" s="1619">
        <f t="shared" si="0"/>
        <v>0</v>
      </c>
      <c r="H155" s="1249">
        <f t="shared" si="2"/>
        <v>1248</v>
      </c>
      <c r="I155" s="1249">
        <f>みずほ!J155</f>
        <v>13905</v>
      </c>
      <c r="J155" s="1249">
        <f>UFJ!I155</f>
        <v>325</v>
      </c>
      <c r="K155" s="1249">
        <f>三井住友!I155</f>
        <v>6780</v>
      </c>
      <c r="L155" s="1249"/>
      <c r="M155" s="1639">
        <f t="shared" si="1"/>
        <v>15478</v>
      </c>
      <c r="N155" s="1640"/>
    </row>
    <row r="156" spans="1:14" ht="14" hidden="1">
      <c r="A156" s="1231"/>
      <c r="B156" s="1652">
        <v>45900</v>
      </c>
      <c r="C156" s="1263">
        <v>-3724</v>
      </c>
      <c r="D156" s="1622"/>
      <c r="E156" s="1622"/>
      <c r="F156" s="1622">
        <v>5000</v>
      </c>
      <c r="G156" s="1623">
        <f t="shared" si="0"/>
        <v>1276</v>
      </c>
      <c r="H156" s="1264">
        <f t="shared" si="2"/>
        <v>2524</v>
      </c>
      <c r="I156" s="1264">
        <f>みずほ!J156</f>
        <v>13905</v>
      </c>
      <c r="J156" s="1264">
        <f>UFJ!I156</f>
        <v>325</v>
      </c>
      <c r="K156" s="1264">
        <f>三井住友!I156</f>
        <v>6780</v>
      </c>
      <c r="L156" s="1264"/>
      <c r="M156" s="1642">
        <f t="shared" si="1"/>
        <v>16754</v>
      </c>
      <c r="N156" s="1640"/>
    </row>
    <row r="157" spans="1:14" ht="14" hidden="1">
      <c r="A157" s="1231"/>
      <c r="B157" s="1651">
        <v>45901</v>
      </c>
      <c r="C157" s="1248"/>
      <c r="D157" s="1618"/>
      <c r="E157" s="1618"/>
      <c r="F157" s="1618"/>
      <c r="G157" s="1619">
        <f t="shared" si="0"/>
        <v>0</v>
      </c>
      <c r="H157" s="1249">
        <f t="shared" si="2"/>
        <v>2524</v>
      </c>
      <c r="I157" s="1249">
        <f>みずほ!J157</f>
        <v>23905</v>
      </c>
      <c r="J157" s="1249">
        <f>UFJ!I157</f>
        <v>325</v>
      </c>
      <c r="K157" s="1249">
        <f>三井住友!I157</f>
        <v>780</v>
      </c>
      <c r="L157" s="1249"/>
      <c r="M157" s="1639">
        <f t="shared" si="1"/>
        <v>26754</v>
      </c>
      <c r="N157" s="1640"/>
    </row>
    <row r="158" spans="1:14" ht="14" hidden="1">
      <c r="A158" s="1231"/>
      <c r="B158" s="1651">
        <v>45902</v>
      </c>
      <c r="C158" s="1248">
        <v>-950</v>
      </c>
      <c r="D158" s="1618"/>
      <c r="E158" s="1618"/>
      <c r="F158" s="1618"/>
      <c r="G158" s="1619">
        <f t="shared" si="0"/>
        <v>-950</v>
      </c>
      <c r="H158" s="1249">
        <f t="shared" si="2"/>
        <v>1574</v>
      </c>
      <c r="I158" s="1249">
        <f>みずほ!J158</f>
        <v>23905</v>
      </c>
      <c r="J158" s="1249">
        <f>UFJ!I158</f>
        <v>325</v>
      </c>
      <c r="K158" s="1249">
        <f>三井住友!I158</f>
        <v>780</v>
      </c>
      <c r="L158" s="1249"/>
      <c r="M158" s="1639">
        <f t="shared" si="1"/>
        <v>25804</v>
      </c>
      <c r="N158" s="1640"/>
    </row>
    <row r="159" spans="1:14" ht="14" hidden="1">
      <c r="A159" s="1231"/>
      <c r="B159" s="1651">
        <v>45903</v>
      </c>
      <c r="C159" s="1248"/>
      <c r="D159" s="1618"/>
      <c r="E159" s="1618"/>
      <c r="F159" s="1618"/>
      <c r="G159" s="1619">
        <f t="shared" si="0"/>
        <v>0</v>
      </c>
      <c r="H159" s="1249">
        <f t="shared" si="2"/>
        <v>1574</v>
      </c>
      <c r="I159" s="1249">
        <f>みずほ!J159</f>
        <v>23905</v>
      </c>
      <c r="J159" s="1249">
        <f>UFJ!I159</f>
        <v>325</v>
      </c>
      <c r="K159" s="1249">
        <f>三井住友!I159</f>
        <v>780</v>
      </c>
      <c r="L159" s="1249"/>
      <c r="M159" s="1639">
        <f t="shared" si="1"/>
        <v>25804</v>
      </c>
      <c r="N159" s="1640"/>
    </row>
    <row r="160" spans="1:14" ht="14" hidden="1">
      <c r="A160" s="1231"/>
      <c r="B160" s="1651">
        <v>45904</v>
      </c>
      <c r="C160" s="1248"/>
      <c r="D160" s="1618"/>
      <c r="E160" s="1618"/>
      <c r="F160" s="1618"/>
      <c r="G160" s="1619">
        <f t="shared" si="0"/>
        <v>0</v>
      </c>
      <c r="H160" s="1249">
        <f t="shared" si="2"/>
        <v>1574</v>
      </c>
      <c r="I160" s="1249">
        <f>みずほ!J160</f>
        <v>23905</v>
      </c>
      <c r="J160" s="1249">
        <f>UFJ!I160</f>
        <v>325</v>
      </c>
      <c r="K160" s="1249">
        <f>三井住友!I160</f>
        <v>780</v>
      </c>
      <c r="L160" s="1249"/>
      <c r="M160" s="1639">
        <f t="shared" si="1"/>
        <v>25804</v>
      </c>
      <c r="N160" s="1640"/>
    </row>
    <row r="161" spans="1:14" ht="14" hidden="1">
      <c r="A161" s="1231"/>
      <c r="B161" s="1651">
        <v>45905</v>
      </c>
      <c r="C161" s="1248"/>
      <c r="D161" s="1618"/>
      <c r="E161" s="1618"/>
      <c r="F161" s="1618"/>
      <c r="G161" s="1619">
        <f t="shared" si="0"/>
        <v>0</v>
      </c>
      <c r="H161" s="1249">
        <f t="shared" si="2"/>
        <v>1574</v>
      </c>
      <c r="I161" s="1249">
        <f>みずほ!J161</f>
        <v>12505</v>
      </c>
      <c r="J161" s="1249">
        <f>UFJ!I161</f>
        <v>325</v>
      </c>
      <c r="K161" s="1249">
        <f>三井住友!I161</f>
        <v>780</v>
      </c>
      <c r="L161" s="1249"/>
      <c r="M161" s="1639">
        <f t="shared" si="1"/>
        <v>14404</v>
      </c>
      <c r="N161" s="1640"/>
    </row>
    <row r="162" spans="1:14" ht="14" hidden="1">
      <c r="A162" s="1231"/>
      <c r="B162" s="1651">
        <v>45906</v>
      </c>
      <c r="C162" s="1248">
        <v>-1430</v>
      </c>
      <c r="D162" s="1618"/>
      <c r="E162" s="1618"/>
      <c r="F162" s="1618">
        <v>10000</v>
      </c>
      <c r="G162" s="1619">
        <f t="shared" si="0"/>
        <v>8570</v>
      </c>
      <c r="H162" s="1249">
        <f t="shared" si="2"/>
        <v>10144</v>
      </c>
      <c r="I162" s="1249">
        <f>みずほ!J162</f>
        <v>12505</v>
      </c>
      <c r="J162" s="1249">
        <f>UFJ!I162</f>
        <v>325</v>
      </c>
      <c r="K162" s="1249">
        <f>三井住友!I162</f>
        <v>780</v>
      </c>
      <c r="L162" s="1249"/>
      <c r="M162" s="1639">
        <f t="shared" si="1"/>
        <v>22974</v>
      </c>
      <c r="N162" s="1640"/>
    </row>
    <row r="163" spans="1:14" ht="14" hidden="1">
      <c r="A163" s="1231"/>
      <c r="B163" s="1651">
        <v>45907</v>
      </c>
      <c r="C163" s="1248">
        <v>-2530</v>
      </c>
      <c r="D163" s="1618"/>
      <c r="E163" s="1618"/>
      <c r="F163" s="1618"/>
      <c r="G163" s="1619">
        <f t="shared" si="0"/>
        <v>-2530</v>
      </c>
      <c r="H163" s="1249">
        <f t="shared" si="2"/>
        <v>7614</v>
      </c>
      <c r="I163" s="1249">
        <f>みずほ!J163</f>
        <v>12505</v>
      </c>
      <c r="J163" s="1249">
        <f>UFJ!I163</f>
        <v>325</v>
      </c>
      <c r="K163" s="1249">
        <f>三井住友!I163</f>
        <v>780</v>
      </c>
      <c r="L163" s="1249"/>
      <c r="M163" s="1639">
        <f t="shared" si="1"/>
        <v>20444</v>
      </c>
      <c r="N163" s="1640"/>
    </row>
    <row r="164" spans="1:14" ht="14" hidden="1">
      <c r="A164" s="1231"/>
      <c r="B164" s="1651">
        <v>45908</v>
      </c>
      <c r="C164" s="1248"/>
      <c r="D164" s="1618"/>
      <c r="E164" s="1618"/>
      <c r="F164" s="1618"/>
      <c r="G164" s="1619">
        <f t="shared" si="0"/>
        <v>0</v>
      </c>
      <c r="H164" s="1249">
        <f t="shared" si="2"/>
        <v>7614</v>
      </c>
      <c r="I164" s="1249">
        <f>みずほ!J164</f>
        <v>22505</v>
      </c>
      <c r="J164" s="1249">
        <f>UFJ!I164</f>
        <v>325</v>
      </c>
      <c r="K164" s="1249">
        <f>三井住友!I164</f>
        <v>780</v>
      </c>
      <c r="L164" s="1249"/>
      <c r="M164" s="1639">
        <f t="shared" si="1"/>
        <v>30444</v>
      </c>
      <c r="N164" s="1640"/>
    </row>
    <row r="165" spans="1:14" ht="14" hidden="1">
      <c r="A165" s="1231"/>
      <c r="B165" s="1651">
        <v>45909</v>
      </c>
      <c r="C165" s="1248"/>
      <c r="D165" s="1618"/>
      <c r="E165" s="1618"/>
      <c r="F165" s="1618"/>
      <c r="G165" s="1619">
        <f t="shared" si="0"/>
        <v>0</v>
      </c>
      <c r="H165" s="1249">
        <f t="shared" si="2"/>
        <v>7614</v>
      </c>
      <c r="I165" s="1249">
        <f>みずほ!J165</f>
        <v>22505</v>
      </c>
      <c r="J165" s="1249">
        <f>UFJ!I165</f>
        <v>325</v>
      </c>
      <c r="K165" s="1249">
        <f>三井住友!I165</f>
        <v>780</v>
      </c>
      <c r="L165" s="1249"/>
      <c r="M165" s="1639">
        <f t="shared" si="1"/>
        <v>30444</v>
      </c>
      <c r="N165" s="1640"/>
    </row>
    <row r="166" spans="1:14" ht="14" hidden="1">
      <c r="A166" s="1231"/>
      <c r="B166" s="1651">
        <v>45910</v>
      </c>
      <c r="C166" s="1248">
        <v>-2486</v>
      </c>
      <c r="D166" s="1618"/>
      <c r="E166" s="1618"/>
      <c r="F166" s="1618"/>
      <c r="G166" s="1619">
        <f t="shared" si="0"/>
        <v>-2486</v>
      </c>
      <c r="H166" s="1249">
        <f t="shared" si="2"/>
        <v>5128</v>
      </c>
      <c r="I166" s="1249">
        <f>みずほ!J166</f>
        <v>22505</v>
      </c>
      <c r="J166" s="1249">
        <f>UFJ!I166</f>
        <v>325</v>
      </c>
      <c r="K166" s="1249">
        <f>三井住友!I166</f>
        <v>780</v>
      </c>
      <c r="L166" s="1249"/>
      <c r="M166" s="1639">
        <f t="shared" si="1"/>
        <v>27958</v>
      </c>
      <c r="N166" s="1640"/>
    </row>
    <row r="167" spans="1:14" ht="14" hidden="1">
      <c r="A167" s="1231"/>
      <c r="B167" s="1651">
        <v>45911</v>
      </c>
      <c r="C167" s="1248"/>
      <c r="D167" s="1618"/>
      <c r="E167" s="1618"/>
      <c r="F167" s="1618"/>
      <c r="G167" s="1619">
        <f t="shared" si="0"/>
        <v>0</v>
      </c>
      <c r="H167" s="1249">
        <f t="shared" si="2"/>
        <v>5128</v>
      </c>
      <c r="I167" s="1249">
        <f>みずほ!J167</f>
        <v>22505</v>
      </c>
      <c r="J167" s="1249">
        <f>UFJ!I167</f>
        <v>325</v>
      </c>
      <c r="K167" s="1249">
        <f>三井住友!I167</f>
        <v>780</v>
      </c>
      <c r="L167" s="1249"/>
      <c r="M167" s="1639">
        <f t="shared" si="1"/>
        <v>27958</v>
      </c>
      <c r="N167" s="1640"/>
    </row>
    <row r="168" spans="1:14" ht="14" hidden="1">
      <c r="A168" s="1231"/>
      <c r="B168" s="1651">
        <v>45912</v>
      </c>
      <c r="C168" s="1248">
        <v>-399</v>
      </c>
      <c r="D168" s="1618"/>
      <c r="E168" s="1618"/>
      <c r="F168" s="1618"/>
      <c r="G168" s="1619">
        <f t="shared" si="0"/>
        <v>-399</v>
      </c>
      <c r="H168" s="1249">
        <f t="shared" si="2"/>
        <v>4729</v>
      </c>
      <c r="I168" s="1249">
        <f>みずほ!J168</f>
        <v>463975</v>
      </c>
      <c r="J168" s="1249">
        <f>UFJ!I168</f>
        <v>325</v>
      </c>
      <c r="K168" s="1249">
        <f>三井住友!I168</f>
        <v>780</v>
      </c>
      <c r="L168" s="1249"/>
      <c r="M168" s="1639">
        <f t="shared" si="1"/>
        <v>469029</v>
      </c>
      <c r="N168" s="1640"/>
    </row>
    <row r="169" spans="1:14" ht="14" hidden="1">
      <c r="A169" s="1231"/>
      <c r="B169" s="1651">
        <v>45913</v>
      </c>
      <c r="C169" s="1248">
        <v>-3500</v>
      </c>
      <c r="D169" s="1618"/>
      <c r="E169" s="1618"/>
      <c r="F169" s="1618">
        <v>10000</v>
      </c>
      <c r="G169" s="1619">
        <f t="shared" si="0"/>
        <v>6500</v>
      </c>
      <c r="H169" s="1249">
        <f t="shared" si="2"/>
        <v>11229</v>
      </c>
      <c r="I169" s="1249">
        <f>みずほ!J169</f>
        <v>419685</v>
      </c>
      <c r="J169" s="1249">
        <f>UFJ!I169</f>
        <v>325</v>
      </c>
      <c r="K169" s="1249">
        <f>三井住友!I169</f>
        <v>780</v>
      </c>
      <c r="L169" s="1249"/>
      <c r="M169" s="1639">
        <f t="shared" si="1"/>
        <v>431239</v>
      </c>
      <c r="N169" s="1640"/>
    </row>
    <row r="170" spans="1:14" ht="14" hidden="1">
      <c r="A170" s="1231"/>
      <c r="B170" s="1651">
        <v>45914</v>
      </c>
      <c r="C170" s="1248">
        <v>-13825</v>
      </c>
      <c r="D170" s="1618"/>
      <c r="E170" s="1618"/>
      <c r="F170" s="1618">
        <v>10000</v>
      </c>
      <c r="G170" s="1619">
        <f t="shared" si="0"/>
        <v>-3825</v>
      </c>
      <c r="H170" s="1249">
        <f t="shared" si="2"/>
        <v>7404</v>
      </c>
      <c r="I170" s="1249">
        <f>みずほ!J170</f>
        <v>109506</v>
      </c>
      <c r="J170" s="1249">
        <f>UFJ!I170</f>
        <v>325</v>
      </c>
      <c r="K170" s="1249">
        <f>三井住友!I170</f>
        <v>250780</v>
      </c>
      <c r="L170" s="1249"/>
      <c r="M170" s="1639">
        <f t="shared" si="1"/>
        <v>117235</v>
      </c>
      <c r="N170" s="1640"/>
    </row>
    <row r="171" spans="1:14" ht="14" hidden="1">
      <c r="A171" s="1231"/>
      <c r="B171" s="1651">
        <v>45915</v>
      </c>
      <c r="C171" s="1248">
        <v>-160</v>
      </c>
      <c r="D171" s="1618"/>
      <c r="E171" s="1618"/>
      <c r="F171" s="1618"/>
      <c r="G171" s="1619">
        <f t="shared" si="0"/>
        <v>-160</v>
      </c>
      <c r="H171" s="1249">
        <f t="shared" si="2"/>
        <v>7244</v>
      </c>
      <c r="I171" s="1249">
        <f>みずほ!J171</f>
        <v>109506</v>
      </c>
      <c r="J171" s="1249">
        <f>UFJ!I171</f>
        <v>325</v>
      </c>
      <c r="K171" s="1249">
        <f>三井住友!I171</f>
        <v>240776</v>
      </c>
      <c r="L171" s="1249"/>
      <c r="M171" s="1639">
        <f t="shared" si="1"/>
        <v>117075</v>
      </c>
      <c r="N171" s="1640"/>
    </row>
    <row r="172" spans="1:14" ht="14" hidden="1">
      <c r="A172" s="1231"/>
      <c r="B172" s="1651">
        <v>45916</v>
      </c>
      <c r="C172" s="1248">
        <v>-14211</v>
      </c>
      <c r="D172" s="1618"/>
      <c r="E172" s="1618"/>
      <c r="F172" s="1618">
        <v>10000</v>
      </c>
      <c r="G172" s="1619">
        <f t="shared" si="0"/>
        <v>-4211</v>
      </c>
      <c r="H172" s="1249">
        <f t="shared" si="2"/>
        <v>3033</v>
      </c>
      <c r="I172" s="1249">
        <f>みずほ!J172</f>
        <v>109506</v>
      </c>
      <c r="J172" s="1249">
        <f>UFJ!I172</f>
        <v>325</v>
      </c>
      <c r="K172" s="1249">
        <f>三井住友!I172</f>
        <v>240776</v>
      </c>
      <c r="L172" s="1249"/>
      <c r="M172" s="1639">
        <f t="shared" si="1"/>
        <v>112864</v>
      </c>
      <c r="N172" s="1640"/>
    </row>
    <row r="173" spans="1:14" ht="14" hidden="1">
      <c r="A173" s="1231"/>
      <c r="B173" s="1651">
        <v>45917</v>
      </c>
      <c r="C173" s="1248">
        <v>-2339</v>
      </c>
      <c r="D173" s="1618"/>
      <c r="E173" s="1618"/>
      <c r="F173" s="1618"/>
      <c r="G173" s="1619">
        <f t="shared" si="0"/>
        <v>-2339</v>
      </c>
      <c r="H173" s="1249">
        <f t="shared" si="2"/>
        <v>694</v>
      </c>
      <c r="I173" s="1249">
        <f>みずほ!J173</f>
        <v>109506</v>
      </c>
      <c r="J173" s="1249">
        <f>UFJ!I173</f>
        <v>325</v>
      </c>
      <c r="K173" s="1249">
        <f>三井住友!I173</f>
        <v>240776</v>
      </c>
      <c r="L173" s="1249"/>
      <c r="M173" s="1639">
        <f t="shared" si="1"/>
        <v>110525</v>
      </c>
      <c r="N173" s="1640"/>
    </row>
    <row r="174" spans="1:14" ht="14" hidden="1">
      <c r="A174" s="1231"/>
      <c r="B174" s="1651">
        <v>45918</v>
      </c>
      <c r="C174" s="1248">
        <v>-650</v>
      </c>
      <c r="D174" s="1618"/>
      <c r="E174" s="1618"/>
      <c r="F174" s="1618"/>
      <c r="G174" s="1619">
        <f t="shared" si="0"/>
        <v>-650</v>
      </c>
      <c r="H174" s="1249">
        <f t="shared" si="2"/>
        <v>44</v>
      </c>
      <c r="I174" s="1249">
        <f>みずほ!J174</f>
        <v>109506</v>
      </c>
      <c r="J174" s="1249">
        <f>UFJ!I174</f>
        <v>325</v>
      </c>
      <c r="K174" s="1249">
        <f>三井住友!I174</f>
        <v>240776</v>
      </c>
      <c r="L174" s="1249"/>
      <c r="M174" s="1639">
        <f t="shared" si="1"/>
        <v>109875</v>
      </c>
      <c r="N174" s="1640"/>
    </row>
    <row r="175" spans="1:14" ht="14" hidden="1">
      <c r="A175" s="1231"/>
      <c r="B175" s="1651">
        <v>45919</v>
      </c>
      <c r="C175" s="1248">
        <v>-514</v>
      </c>
      <c r="D175" s="1618"/>
      <c r="E175" s="1618"/>
      <c r="F175" s="1618">
        <v>10000</v>
      </c>
      <c r="G175" s="1619">
        <f t="shared" si="0"/>
        <v>9486</v>
      </c>
      <c r="H175" s="1249">
        <f t="shared" si="2"/>
        <v>9530</v>
      </c>
      <c r="I175" s="1249">
        <f>みずほ!J175</f>
        <v>109506</v>
      </c>
      <c r="J175" s="1249">
        <f>UFJ!I175</f>
        <v>325</v>
      </c>
      <c r="K175" s="1249">
        <f>三井住友!I175</f>
        <v>240776</v>
      </c>
      <c r="L175" s="1249"/>
      <c r="M175" s="1639">
        <f t="shared" si="1"/>
        <v>119361</v>
      </c>
      <c r="N175" s="1640"/>
    </row>
    <row r="176" spans="1:14" ht="14" hidden="1">
      <c r="A176" s="1231"/>
      <c r="B176" s="1651">
        <v>45920</v>
      </c>
      <c r="C176" s="1248">
        <v>-6140</v>
      </c>
      <c r="D176" s="1618"/>
      <c r="E176" s="1618"/>
      <c r="F176" s="1618"/>
      <c r="G176" s="1619">
        <f t="shared" si="0"/>
        <v>-6140</v>
      </c>
      <c r="H176" s="1249">
        <f t="shared" si="2"/>
        <v>3390</v>
      </c>
      <c r="I176" s="1249">
        <f>みずほ!J176</f>
        <v>109506</v>
      </c>
      <c r="J176" s="1249">
        <f>UFJ!I176</f>
        <v>325</v>
      </c>
      <c r="K176" s="1249">
        <f>三井住友!I176</f>
        <v>240776</v>
      </c>
      <c r="L176" s="1249"/>
      <c r="M176" s="1639">
        <f t="shared" si="1"/>
        <v>113221</v>
      </c>
      <c r="N176" s="1640"/>
    </row>
    <row r="177" spans="1:14" ht="14" hidden="1">
      <c r="A177" s="1231"/>
      <c r="B177" s="1651">
        <v>45921</v>
      </c>
      <c r="C177" s="1248">
        <v>-887</v>
      </c>
      <c r="D177" s="1618"/>
      <c r="E177" s="1618"/>
      <c r="F177" s="1618"/>
      <c r="G177" s="1619">
        <f t="shared" si="0"/>
        <v>-887</v>
      </c>
      <c r="H177" s="1249">
        <f t="shared" si="2"/>
        <v>2503</v>
      </c>
      <c r="I177" s="1249">
        <f>みずほ!J177</f>
        <v>109506</v>
      </c>
      <c r="J177" s="1249">
        <f>UFJ!I177</f>
        <v>325</v>
      </c>
      <c r="K177" s="1249">
        <f>三井住友!I177</f>
        <v>240776</v>
      </c>
      <c r="L177" s="1249"/>
      <c r="M177" s="1639">
        <f t="shared" si="1"/>
        <v>112334</v>
      </c>
      <c r="N177" s="1640"/>
    </row>
    <row r="178" spans="1:14" ht="14" hidden="1">
      <c r="A178" s="1231"/>
      <c r="B178" s="1651">
        <v>45922</v>
      </c>
      <c r="C178" s="1248">
        <v>-341</v>
      </c>
      <c r="D178" s="1618"/>
      <c r="E178" s="1618"/>
      <c r="F178" s="1618"/>
      <c r="G178" s="1619">
        <f t="shared" si="0"/>
        <v>-341</v>
      </c>
      <c r="H178" s="1249">
        <f t="shared" si="2"/>
        <v>2162</v>
      </c>
      <c r="I178" s="1249">
        <f>みずほ!J178</f>
        <v>109506</v>
      </c>
      <c r="J178" s="1249">
        <f>UFJ!I178</f>
        <v>325</v>
      </c>
      <c r="K178" s="1249">
        <f>三井住友!I178</f>
        <v>240776</v>
      </c>
      <c r="L178" s="1249"/>
      <c r="M178" s="1639">
        <f t="shared" si="1"/>
        <v>111993</v>
      </c>
      <c r="N178" s="1640"/>
    </row>
    <row r="179" spans="1:14" ht="14" hidden="1">
      <c r="A179" s="1231"/>
      <c r="B179" s="1651">
        <v>45923</v>
      </c>
      <c r="C179" s="1248">
        <v>-2690</v>
      </c>
      <c r="D179" s="1618">
        <v>3200</v>
      </c>
      <c r="E179" s="1618"/>
      <c r="F179" s="1618"/>
      <c r="G179" s="1619">
        <f t="shared" si="0"/>
        <v>510</v>
      </c>
      <c r="H179" s="1249">
        <f t="shared" si="2"/>
        <v>2672</v>
      </c>
      <c r="I179" s="1249">
        <f>みずほ!J179</f>
        <v>109506</v>
      </c>
      <c r="J179" s="1249">
        <f>UFJ!I179</f>
        <v>325</v>
      </c>
      <c r="K179" s="1249">
        <f>三井住友!I179</f>
        <v>240776</v>
      </c>
      <c r="L179" s="1249"/>
      <c r="M179" s="1639">
        <f t="shared" si="1"/>
        <v>112503</v>
      </c>
      <c r="N179" s="1640"/>
    </row>
    <row r="180" spans="1:14" ht="14" hidden="1">
      <c r="A180" s="1231"/>
      <c r="B180" s="1651">
        <v>45924</v>
      </c>
      <c r="C180" s="1248"/>
      <c r="D180" s="1618"/>
      <c r="E180" s="1618"/>
      <c r="F180" s="1618"/>
      <c r="G180" s="1619">
        <f t="shared" si="0"/>
        <v>0</v>
      </c>
      <c r="H180" s="1249">
        <f t="shared" si="2"/>
        <v>2672</v>
      </c>
      <c r="I180" s="1249">
        <f>みずほ!J180</f>
        <v>109506</v>
      </c>
      <c r="J180" s="1249">
        <f>UFJ!I180</f>
        <v>325</v>
      </c>
      <c r="K180" s="1249">
        <f>三井住友!I180</f>
        <v>240776</v>
      </c>
      <c r="L180" s="1249"/>
      <c r="M180" s="1639">
        <f t="shared" si="1"/>
        <v>112503</v>
      </c>
      <c r="N180" s="1640"/>
    </row>
    <row r="181" spans="1:14" ht="14" hidden="1">
      <c r="A181" s="1231"/>
      <c r="B181" s="1651">
        <v>45925</v>
      </c>
      <c r="C181" s="1248">
        <v>-5100</v>
      </c>
      <c r="D181" s="1618">
        <v>400</v>
      </c>
      <c r="E181" s="1618"/>
      <c r="F181" s="1618">
        <v>5000</v>
      </c>
      <c r="G181" s="1619">
        <f t="shared" si="0"/>
        <v>300</v>
      </c>
      <c r="H181" s="1249">
        <f t="shared" si="2"/>
        <v>2972</v>
      </c>
      <c r="I181" s="1249">
        <f>みずほ!J181</f>
        <v>104506</v>
      </c>
      <c r="J181" s="1249">
        <f>UFJ!I181</f>
        <v>325</v>
      </c>
      <c r="K181" s="1249">
        <f>三井住友!I181</f>
        <v>240776</v>
      </c>
      <c r="L181" s="1249"/>
      <c r="M181" s="1639">
        <f t="shared" si="1"/>
        <v>107803</v>
      </c>
      <c r="N181" s="1640"/>
    </row>
    <row r="182" spans="1:14" ht="14" hidden="1">
      <c r="A182" s="1231"/>
      <c r="B182" s="1651">
        <v>45926</v>
      </c>
      <c r="C182" s="1248"/>
      <c r="D182" s="1618"/>
      <c r="E182" s="1618"/>
      <c r="F182" s="1618"/>
      <c r="G182" s="1619">
        <f t="shared" si="0"/>
        <v>0</v>
      </c>
      <c r="H182" s="1249">
        <f t="shared" si="2"/>
        <v>2972</v>
      </c>
      <c r="I182" s="1249">
        <f>みずほ!J182</f>
        <v>104506</v>
      </c>
      <c r="J182" s="1249">
        <f>UFJ!I182</f>
        <v>325</v>
      </c>
      <c r="K182" s="1249">
        <f>三井住友!I182</f>
        <v>231020</v>
      </c>
      <c r="L182" s="1249"/>
      <c r="M182" s="1639">
        <f t="shared" si="1"/>
        <v>107803</v>
      </c>
      <c r="N182" s="1640"/>
    </row>
    <row r="183" spans="1:14" ht="14" hidden="1">
      <c r="A183" s="1231"/>
      <c r="B183" s="1651">
        <v>45927</v>
      </c>
      <c r="C183" s="1248"/>
      <c r="D183" s="1618"/>
      <c r="E183" s="1618"/>
      <c r="F183" s="1618"/>
      <c r="G183" s="1619">
        <f t="shared" si="0"/>
        <v>0</v>
      </c>
      <c r="H183" s="1249">
        <f t="shared" si="2"/>
        <v>2972</v>
      </c>
      <c r="I183" s="1249">
        <f>みずほ!J183</f>
        <v>14919</v>
      </c>
      <c r="J183" s="1249">
        <f>UFJ!I183</f>
        <v>325</v>
      </c>
      <c r="K183" s="1249">
        <f>三井住友!I183</f>
        <v>91020</v>
      </c>
      <c r="L183" s="1249"/>
      <c r="M183" s="1639">
        <f t="shared" si="1"/>
        <v>18216</v>
      </c>
      <c r="N183" s="1640"/>
    </row>
    <row r="184" spans="1:14" ht="14" hidden="1">
      <c r="A184" s="1231"/>
      <c r="B184" s="1651">
        <v>45928</v>
      </c>
      <c r="C184" s="1248"/>
      <c r="D184" s="1618"/>
      <c r="E184" s="1618"/>
      <c r="F184" s="1618"/>
      <c r="G184" s="1619">
        <f t="shared" si="0"/>
        <v>0</v>
      </c>
      <c r="H184" s="1249">
        <f t="shared" si="2"/>
        <v>2972</v>
      </c>
      <c r="I184" s="1249">
        <f>みずほ!J184</f>
        <v>14919</v>
      </c>
      <c r="J184" s="1249">
        <f>UFJ!I184</f>
        <v>325</v>
      </c>
      <c r="K184" s="1249">
        <f>三井住友!I184</f>
        <v>11314</v>
      </c>
      <c r="L184" s="1249"/>
      <c r="M184" s="1639">
        <f t="shared" si="1"/>
        <v>18216</v>
      </c>
      <c r="N184" s="1640"/>
    </row>
    <row r="185" spans="1:14" ht="14" hidden="1">
      <c r="A185" s="1231"/>
      <c r="B185" s="1651">
        <v>45929</v>
      </c>
      <c r="C185" s="1248">
        <v>-1159</v>
      </c>
      <c r="D185" s="1618"/>
      <c r="E185" s="1618"/>
      <c r="F185" s="1618"/>
      <c r="G185" s="1619">
        <f t="shared" si="0"/>
        <v>-1159</v>
      </c>
      <c r="H185" s="1249">
        <f t="shared" si="2"/>
        <v>1813</v>
      </c>
      <c r="I185" s="1249">
        <f>みずほ!J185</f>
        <v>14919</v>
      </c>
      <c r="J185" s="1249">
        <f>UFJ!I185</f>
        <v>325</v>
      </c>
      <c r="K185" s="1249">
        <f>三井住友!I185</f>
        <v>11314</v>
      </c>
      <c r="L185" s="1249"/>
      <c r="M185" s="1639">
        <f t="shared" si="1"/>
        <v>17057</v>
      </c>
      <c r="N185" s="1640"/>
    </row>
    <row r="186" spans="1:14" ht="14" hidden="1">
      <c r="A186" s="1231"/>
      <c r="B186" s="1652">
        <v>45930</v>
      </c>
      <c r="C186" s="1263">
        <v>-160</v>
      </c>
      <c r="D186" s="1622"/>
      <c r="E186" s="1622"/>
      <c r="F186" s="1622">
        <v>1019</v>
      </c>
      <c r="G186" s="1623">
        <f t="shared" si="0"/>
        <v>859</v>
      </c>
      <c r="H186" s="1264">
        <f t="shared" si="2"/>
        <v>2672</v>
      </c>
      <c r="I186" s="1264">
        <f>みずほ!J186</f>
        <v>13900</v>
      </c>
      <c r="J186" s="1264">
        <f>UFJ!I186</f>
        <v>325</v>
      </c>
      <c r="K186" s="1249">
        <f>三井住友!I186</f>
        <v>11314</v>
      </c>
      <c r="L186" s="1249"/>
      <c r="M186" s="1642">
        <f t="shared" si="1"/>
        <v>16897</v>
      </c>
      <c r="N186" s="1640"/>
    </row>
    <row r="187" spans="1:14" ht="14" hidden="1">
      <c r="A187" s="1231"/>
      <c r="B187" s="1651">
        <v>45931</v>
      </c>
      <c r="C187" s="1248">
        <v>-320</v>
      </c>
      <c r="D187" s="1618"/>
      <c r="E187" s="1618"/>
      <c r="F187" s="1618"/>
      <c r="G187" s="1619">
        <f t="shared" si="0"/>
        <v>-320</v>
      </c>
      <c r="H187" s="1249">
        <f t="shared" si="2"/>
        <v>2352</v>
      </c>
      <c r="I187" s="1249">
        <f>みずほ!J187</f>
        <v>13900</v>
      </c>
      <c r="J187" s="1249">
        <f>UFJ!I187</f>
        <v>325</v>
      </c>
      <c r="K187" s="1625">
        <f>三井住友!I187</f>
        <v>11314</v>
      </c>
      <c r="L187" s="1249"/>
      <c r="M187" s="1639">
        <f t="shared" si="1"/>
        <v>16577</v>
      </c>
      <c r="N187" s="1640"/>
    </row>
    <row r="188" spans="1:14" ht="14" hidden="1">
      <c r="A188" s="1231"/>
      <c r="B188" s="1651">
        <v>45932</v>
      </c>
      <c r="C188" s="1248">
        <v>-160</v>
      </c>
      <c r="D188" s="1618"/>
      <c r="E188" s="1618"/>
      <c r="F188" s="1618">
        <v>10000</v>
      </c>
      <c r="G188" s="1619">
        <f t="shared" si="0"/>
        <v>9840</v>
      </c>
      <c r="H188" s="1249">
        <f t="shared" si="2"/>
        <v>12192</v>
      </c>
      <c r="I188" s="1249">
        <f>みずほ!J188</f>
        <v>13900</v>
      </c>
      <c r="J188" s="1249">
        <f>UFJ!I188</f>
        <v>325</v>
      </c>
      <c r="K188" s="1249">
        <f>三井住友!I188</f>
        <v>11314</v>
      </c>
      <c r="L188" s="1249"/>
      <c r="M188" s="1639">
        <f t="shared" si="1"/>
        <v>26417</v>
      </c>
      <c r="N188" s="1640"/>
    </row>
    <row r="189" spans="1:14" ht="14" hidden="1">
      <c r="A189" s="1231"/>
      <c r="B189" s="1651">
        <v>45933</v>
      </c>
      <c r="C189" s="1248">
        <v>-2960</v>
      </c>
      <c r="D189" s="1618">
        <v>1500</v>
      </c>
      <c r="E189" s="1618"/>
      <c r="F189" s="1618"/>
      <c r="G189" s="1619">
        <f t="shared" si="0"/>
        <v>-1460</v>
      </c>
      <c r="H189" s="1249">
        <f t="shared" si="2"/>
        <v>10732</v>
      </c>
      <c r="I189" s="1249">
        <f>みずほ!J189</f>
        <v>13900</v>
      </c>
      <c r="J189" s="1249">
        <f>UFJ!I189</f>
        <v>325</v>
      </c>
      <c r="K189" s="1249">
        <f>三井住友!I189</f>
        <v>11314</v>
      </c>
      <c r="L189" s="1249"/>
      <c r="M189" s="1639">
        <f t="shared" si="1"/>
        <v>24957</v>
      </c>
      <c r="N189" s="1640"/>
    </row>
    <row r="190" spans="1:14" ht="14" hidden="1">
      <c r="A190" s="1231"/>
      <c r="B190" s="1651">
        <v>45934</v>
      </c>
      <c r="C190" s="1248">
        <v>-160</v>
      </c>
      <c r="D190" s="1618">
        <v>3000</v>
      </c>
      <c r="E190" s="1618"/>
      <c r="F190" s="1618"/>
      <c r="G190" s="1619">
        <f t="shared" si="0"/>
        <v>2840</v>
      </c>
      <c r="H190" s="1249">
        <f t="shared" si="2"/>
        <v>13572</v>
      </c>
      <c r="I190" s="1249">
        <f>みずほ!J190</f>
        <v>13900</v>
      </c>
      <c r="J190" s="1249">
        <f>UFJ!I190</f>
        <v>325</v>
      </c>
      <c r="K190" s="1249">
        <f>三井住友!I190</f>
        <v>11314</v>
      </c>
      <c r="L190" s="1249"/>
      <c r="M190" s="1639">
        <f t="shared" si="1"/>
        <v>27797</v>
      </c>
      <c r="N190" s="1640"/>
    </row>
    <row r="191" spans="1:14" ht="14" hidden="1">
      <c r="A191" s="1231"/>
      <c r="B191" s="1651">
        <v>45935</v>
      </c>
      <c r="C191" s="1248">
        <v>-2000</v>
      </c>
      <c r="D191" s="1618"/>
      <c r="E191" s="1618"/>
      <c r="F191" s="1618"/>
      <c r="G191" s="1619">
        <f t="shared" si="0"/>
        <v>-2000</v>
      </c>
      <c r="H191" s="1249">
        <f t="shared" si="2"/>
        <v>11572</v>
      </c>
      <c r="I191" s="1249">
        <f>みずほ!J191</f>
        <v>2500</v>
      </c>
      <c r="J191" s="1249">
        <f>UFJ!I191</f>
        <v>325</v>
      </c>
      <c r="K191" s="1249">
        <f>三井住友!I191</f>
        <v>11314</v>
      </c>
      <c r="L191" s="1249"/>
      <c r="M191" s="1639">
        <f t="shared" si="1"/>
        <v>14397</v>
      </c>
      <c r="N191" s="1640"/>
    </row>
    <row r="192" spans="1:14" ht="14" hidden="1">
      <c r="A192" s="1231"/>
      <c r="B192" s="1651">
        <v>45936</v>
      </c>
      <c r="C192" s="1248">
        <v>-2580</v>
      </c>
      <c r="D192" s="1618"/>
      <c r="E192" s="1618"/>
      <c r="F192" s="1618"/>
      <c r="G192" s="1619">
        <f t="shared" si="0"/>
        <v>-2580</v>
      </c>
      <c r="H192" s="1249">
        <f t="shared" si="2"/>
        <v>8992</v>
      </c>
      <c r="I192" s="1249">
        <f>みずほ!J192</f>
        <v>2500</v>
      </c>
      <c r="J192" s="1249">
        <f>UFJ!I192</f>
        <v>325</v>
      </c>
      <c r="K192" s="1249">
        <f>三井住友!I192</f>
        <v>11314</v>
      </c>
      <c r="L192" s="1249"/>
      <c r="M192" s="1639">
        <f t="shared" si="1"/>
        <v>11817</v>
      </c>
      <c r="N192" s="1640"/>
    </row>
    <row r="193" spans="1:14" ht="14" hidden="1">
      <c r="A193" s="1231"/>
      <c r="B193" s="1651">
        <v>45937</v>
      </c>
      <c r="C193" s="1248"/>
      <c r="D193" s="1618"/>
      <c r="E193" s="1618"/>
      <c r="F193" s="1618"/>
      <c r="G193" s="1619">
        <f t="shared" si="0"/>
        <v>0</v>
      </c>
      <c r="H193" s="1249">
        <f t="shared" si="2"/>
        <v>8992</v>
      </c>
      <c r="I193" s="1249">
        <f>みずほ!J193</f>
        <v>2500</v>
      </c>
      <c r="J193" s="1249">
        <f>UFJ!I193</f>
        <v>325</v>
      </c>
      <c r="K193" s="1249">
        <f>三井住友!I193</f>
        <v>11314</v>
      </c>
      <c r="L193" s="1249"/>
      <c r="M193" s="1639">
        <f t="shared" si="1"/>
        <v>11817</v>
      </c>
      <c r="N193" s="1640"/>
    </row>
    <row r="194" spans="1:14" ht="14" hidden="1">
      <c r="A194" s="1231"/>
      <c r="B194" s="1651">
        <v>45938</v>
      </c>
      <c r="C194" s="1248"/>
      <c r="D194" s="1618"/>
      <c r="E194" s="1618"/>
      <c r="F194" s="1618"/>
      <c r="G194" s="1619">
        <f t="shared" si="0"/>
        <v>0</v>
      </c>
      <c r="H194" s="1249">
        <f t="shared" si="2"/>
        <v>8992</v>
      </c>
      <c r="I194" s="1249">
        <f>みずほ!J194</f>
        <v>2500</v>
      </c>
      <c r="J194" s="1249">
        <f>UFJ!I194</f>
        <v>325</v>
      </c>
      <c r="K194" s="1249">
        <f>三井住友!I194</f>
        <v>11314</v>
      </c>
      <c r="L194" s="1249"/>
      <c r="M194" s="1639">
        <f t="shared" si="1"/>
        <v>11817</v>
      </c>
      <c r="N194" s="1640"/>
    </row>
    <row r="195" spans="1:14" ht="14" hidden="1">
      <c r="A195" s="1231"/>
      <c r="B195" s="1651">
        <v>45939</v>
      </c>
      <c r="C195" s="1248"/>
      <c r="D195" s="1618"/>
      <c r="E195" s="1618"/>
      <c r="F195" s="1618"/>
      <c r="G195" s="1619">
        <f t="shared" si="0"/>
        <v>0</v>
      </c>
      <c r="H195" s="1249">
        <f t="shared" si="2"/>
        <v>8992</v>
      </c>
      <c r="I195" s="1249">
        <f>みずほ!J195</f>
        <v>2500</v>
      </c>
      <c r="J195" s="1249">
        <f>UFJ!I195</f>
        <v>325</v>
      </c>
      <c r="K195" s="1249">
        <f>三井住友!I195</f>
        <v>11314</v>
      </c>
      <c r="L195" s="1249"/>
      <c r="M195" s="1639">
        <f t="shared" si="1"/>
        <v>11817</v>
      </c>
      <c r="N195" s="1640"/>
    </row>
    <row r="196" spans="1:14" ht="14" hidden="1">
      <c r="A196" s="1231"/>
      <c r="B196" s="1651">
        <v>45940</v>
      </c>
      <c r="C196" s="1248"/>
      <c r="D196" s="1618"/>
      <c r="E196" s="1618"/>
      <c r="F196" s="1618"/>
      <c r="G196" s="1619">
        <f t="shared" si="0"/>
        <v>0</v>
      </c>
      <c r="H196" s="1249">
        <f t="shared" si="2"/>
        <v>8992</v>
      </c>
      <c r="I196" s="1249">
        <f>みずほ!J196</f>
        <v>2500</v>
      </c>
      <c r="J196" s="1249">
        <f>UFJ!I196</f>
        <v>325</v>
      </c>
      <c r="K196" s="1249">
        <f>三井住友!I196</f>
        <v>11314</v>
      </c>
      <c r="L196" s="1249"/>
      <c r="M196" s="1639">
        <f t="shared" si="1"/>
        <v>11817</v>
      </c>
      <c r="N196" s="1640"/>
    </row>
    <row r="197" spans="1:14" ht="14" hidden="1">
      <c r="A197" s="1231"/>
      <c r="B197" s="1651">
        <v>45941</v>
      </c>
      <c r="C197" s="1248">
        <v>-580</v>
      </c>
      <c r="D197" s="1618"/>
      <c r="E197" s="1618"/>
      <c r="F197" s="1618"/>
      <c r="G197" s="1619">
        <f t="shared" si="0"/>
        <v>-580</v>
      </c>
      <c r="H197" s="1249">
        <f t="shared" si="2"/>
        <v>8412</v>
      </c>
      <c r="I197" s="1249">
        <f>みずほ!J197</f>
        <v>2500</v>
      </c>
      <c r="J197" s="1249">
        <f>UFJ!I197</f>
        <v>325</v>
      </c>
      <c r="K197" s="1249">
        <f>三井住友!I197</f>
        <v>5314</v>
      </c>
      <c r="L197" s="1249"/>
      <c r="M197" s="1639">
        <f t="shared" si="1"/>
        <v>11237</v>
      </c>
      <c r="N197" s="1640"/>
    </row>
    <row r="198" spans="1:14" ht="14" hidden="1">
      <c r="A198" s="1231"/>
      <c r="B198" s="1651">
        <v>45942</v>
      </c>
      <c r="C198" s="1248">
        <v>-950</v>
      </c>
      <c r="D198" s="1618"/>
      <c r="E198" s="1618"/>
      <c r="F198" s="1618"/>
      <c r="G198" s="1619">
        <f t="shared" si="0"/>
        <v>-950</v>
      </c>
      <c r="H198" s="1249">
        <f t="shared" si="2"/>
        <v>7462</v>
      </c>
      <c r="I198" s="1249">
        <f>みずほ!J198</f>
        <v>2500</v>
      </c>
      <c r="J198" s="1249">
        <f>UFJ!I198</f>
        <v>325</v>
      </c>
      <c r="K198" s="1249">
        <f>三井住友!I198</f>
        <v>5314</v>
      </c>
      <c r="L198" s="1249"/>
      <c r="M198" s="1639">
        <f t="shared" si="1"/>
        <v>10287</v>
      </c>
      <c r="N198" s="1640"/>
    </row>
    <row r="199" spans="1:14" ht="14" hidden="1">
      <c r="A199" s="1231"/>
      <c r="B199" s="1651">
        <v>45943</v>
      </c>
      <c r="C199" s="1248"/>
      <c r="D199" s="1618"/>
      <c r="E199" s="1618"/>
      <c r="F199" s="1618"/>
      <c r="G199" s="1619">
        <f t="shared" si="0"/>
        <v>0</v>
      </c>
      <c r="H199" s="1249">
        <f t="shared" si="2"/>
        <v>7462</v>
      </c>
      <c r="I199" s="1249">
        <f>みずほ!J199</f>
        <v>500</v>
      </c>
      <c r="J199" s="1249">
        <f>UFJ!I199</f>
        <v>325</v>
      </c>
      <c r="K199" s="1249">
        <f>三井住友!I199</f>
        <v>5314</v>
      </c>
      <c r="L199" s="1249"/>
      <c r="M199" s="1639">
        <f t="shared" si="1"/>
        <v>8287</v>
      </c>
      <c r="N199" s="1640"/>
    </row>
    <row r="200" spans="1:14" ht="14" hidden="1">
      <c r="A200" s="1231"/>
      <c r="B200" s="1651">
        <v>45944</v>
      </c>
      <c r="C200" s="1248"/>
      <c r="D200" s="1618"/>
      <c r="E200" s="1618"/>
      <c r="F200" s="1618"/>
      <c r="G200" s="1619">
        <f t="shared" si="0"/>
        <v>0</v>
      </c>
      <c r="H200" s="1249">
        <f t="shared" si="2"/>
        <v>7462</v>
      </c>
      <c r="I200" s="1249">
        <f>みずほ!J200</f>
        <v>500</v>
      </c>
      <c r="J200" s="1249">
        <f>UFJ!I200</f>
        <v>325</v>
      </c>
      <c r="K200" s="1249">
        <f>三井住友!I200</f>
        <v>5314</v>
      </c>
      <c r="L200" s="1249"/>
      <c r="M200" s="1639">
        <f t="shared" si="1"/>
        <v>8287</v>
      </c>
      <c r="N200" s="1640"/>
    </row>
    <row r="201" spans="1:14" ht="14" hidden="1">
      <c r="A201" s="1231"/>
      <c r="B201" s="1651">
        <v>45945</v>
      </c>
      <c r="C201" s="1248">
        <v>-1000</v>
      </c>
      <c r="D201" s="1618"/>
      <c r="E201" s="1618"/>
      <c r="F201" s="1618"/>
      <c r="G201" s="1619">
        <f t="shared" si="0"/>
        <v>-1000</v>
      </c>
      <c r="H201" s="1249">
        <f t="shared" si="2"/>
        <v>6462</v>
      </c>
      <c r="I201" s="1249">
        <f>みずほ!J201</f>
        <v>506410</v>
      </c>
      <c r="J201" s="1249">
        <f>UFJ!I201</f>
        <v>325</v>
      </c>
      <c r="K201" s="1249">
        <f>三井住友!I201</f>
        <v>5314</v>
      </c>
      <c r="L201" s="1249"/>
      <c r="M201" s="1639">
        <f t="shared" si="1"/>
        <v>513197</v>
      </c>
      <c r="N201" s="1640"/>
    </row>
    <row r="202" spans="1:14" ht="14" hidden="1">
      <c r="A202" s="1231"/>
      <c r="B202" s="1651">
        <v>45946</v>
      </c>
      <c r="C202" s="1248"/>
      <c r="D202" s="1618"/>
      <c r="E202" s="1618"/>
      <c r="F202" s="1618"/>
      <c r="G202" s="1619">
        <f t="shared" si="0"/>
        <v>0</v>
      </c>
      <c r="H202" s="1249">
        <f t="shared" si="2"/>
        <v>6462</v>
      </c>
      <c r="I202" s="1249">
        <f>みずほ!J202</f>
        <v>491977</v>
      </c>
      <c r="J202" s="1249">
        <f>UFJ!I202</f>
        <v>325</v>
      </c>
      <c r="K202" s="1249">
        <f>三井住友!I202</f>
        <v>5314</v>
      </c>
      <c r="L202" s="1249"/>
      <c r="M202" s="1639">
        <f t="shared" si="1"/>
        <v>498764</v>
      </c>
      <c r="N202" s="1640"/>
    </row>
    <row r="203" spans="1:14" ht="14" hidden="1">
      <c r="A203" s="1231"/>
      <c r="B203" s="1651">
        <v>45947</v>
      </c>
      <c r="C203" s="1248"/>
      <c r="D203" s="1618"/>
      <c r="E203" s="1618"/>
      <c r="F203" s="1618"/>
      <c r="G203" s="1619">
        <f t="shared" si="0"/>
        <v>0</v>
      </c>
      <c r="H203" s="1249">
        <f t="shared" si="2"/>
        <v>6462</v>
      </c>
      <c r="I203" s="1249">
        <f>みずほ!J203</f>
        <v>392331</v>
      </c>
      <c r="J203" s="1249">
        <f>UFJ!I203</f>
        <v>325</v>
      </c>
      <c r="K203" s="1249">
        <f>三井住友!I203</f>
        <v>5314</v>
      </c>
      <c r="L203" s="1249"/>
      <c r="M203" s="1639">
        <f t="shared" si="1"/>
        <v>399118</v>
      </c>
      <c r="N203" s="1640"/>
    </row>
    <row r="204" spans="1:14" ht="14" hidden="1">
      <c r="A204" s="1231"/>
      <c r="B204" s="1651">
        <v>45948</v>
      </c>
      <c r="C204" s="1248"/>
      <c r="D204" s="1618"/>
      <c r="E204" s="1618"/>
      <c r="F204" s="1618"/>
      <c r="G204" s="1619">
        <f t="shared" si="0"/>
        <v>0</v>
      </c>
      <c r="H204" s="1249">
        <f t="shared" si="2"/>
        <v>6462</v>
      </c>
      <c r="I204" s="1249">
        <f>みずほ!J204</f>
        <v>153221</v>
      </c>
      <c r="J204" s="1249">
        <f>UFJ!I204</f>
        <v>325</v>
      </c>
      <c r="K204" s="1249">
        <f>三井住友!I204</f>
        <v>235314</v>
      </c>
      <c r="L204" s="1249"/>
      <c r="M204" s="1639">
        <f t="shared" si="1"/>
        <v>160008</v>
      </c>
      <c r="N204" s="1640"/>
    </row>
    <row r="205" spans="1:14" ht="14" hidden="1">
      <c r="A205" s="1231"/>
      <c r="B205" s="1651">
        <v>45949</v>
      </c>
      <c r="C205" s="1248">
        <v>-640</v>
      </c>
      <c r="D205" s="1618"/>
      <c r="E205" s="1618"/>
      <c r="F205" s="1618"/>
      <c r="G205" s="1619">
        <f t="shared" si="0"/>
        <v>-640</v>
      </c>
      <c r="H205" s="1249">
        <f t="shared" si="2"/>
        <v>5822</v>
      </c>
      <c r="I205" s="1249">
        <f>みずほ!J205</f>
        <v>124221</v>
      </c>
      <c r="J205" s="1249">
        <f>UFJ!I205</f>
        <v>325</v>
      </c>
      <c r="K205" s="1249">
        <f>三井住友!I205</f>
        <v>235314</v>
      </c>
      <c r="L205" s="1249"/>
      <c r="M205" s="1639">
        <f t="shared" si="1"/>
        <v>130368</v>
      </c>
      <c r="N205" s="1640"/>
    </row>
    <row r="206" spans="1:14" ht="14" hidden="1">
      <c r="A206" s="1231"/>
      <c r="B206" s="1651">
        <v>45950</v>
      </c>
      <c r="C206" s="1248">
        <v>-160</v>
      </c>
      <c r="D206" s="1618"/>
      <c r="E206" s="1618"/>
      <c r="F206" s="1618"/>
      <c r="G206" s="1619">
        <f t="shared" si="0"/>
        <v>-160</v>
      </c>
      <c r="H206" s="1249">
        <f t="shared" si="2"/>
        <v>5662</v>
      </c>
      <c r="I206" s="1249">
        <f>みずほ!J206</f>
        <v>124221</v>
      </c>
      <c r="J206" s="1249">
        <f>UFJ!I206</f>
        <v>325</v>
      </c>
      <c r="K206" s="1249">
        <f>三井住友!I206</f>
        <v>235314</v>
      </c>
      <c r="L206" s="1249"/>
      <c r="M206" s="1639">
        <f t="shared" si="1"/>
        <v>130208</v>
      </c>
      <c r="N206" s="1640"/>
    </row>
    <row r="207" spans="1:14" ht="14" hidden="1">
      <c r="A207" s="1231"/>
      <c r="B207" s="1651">
        <v>45951</v>
      </c>
      <c r="C207" s="1248">
        <v>-2250</v>
      </c>
      <c r="D207" s="1618"/>
      <c r="E207" s="1618"/>
      <c r="F207" s="1618"/>
      <c r="G207" s="1619">
        <f t="shared" si="0"/>
        <v>-2250</v>
      </c>
      <c r="H207" s="1249">
        <f t="shared" si="2"/>
        <v>3412</v>
      </c>
      <c r="I207" s="1249">
        <f>みずほ!J207</f>
        <v>124221</v>
      </c>
      <c r="J207" s="1249">
        <f>UFJ!I207</f>
        <v>325</v>
      </c>
      <c r="K207" s="1249">
        <f>三井住友!I207</f>
        <v>235314</v>
      </c>
      <c r="L207" s="1249"/>
      <c r="M207" s="1639">
        <f t="shared" si="1"/>
        <v>127958</v>
      </c>
      <c r="N207" s="1640"/>
    </row>
    <row r="208" spans="1:14" ht="14" hidden="1">
      <c r="A208" s="1231"/>
      <c r="B208" s="1651">
        <v>45952</v>
      </c>
      <c r="C208" s="1248">
        <v>-160</v>
      </c>
      <c r="D208" s="1618"/>
      <c r="E208" s="1618"/>
      <c r="F208" s="1618"/>
      <c r="G208" s="1619">
        <f t="shared" si="0"/>
        <v>-160</v>
      </c>
      <c r="H208" s="1249">
        <f t="shared" si="2"/>
        <v>3252</v>
      </c>
      <c r="I208" s="1249">
        <f>みずほ!J208</f>
        <v>124221</v>
      </c>
      <c r="J208" s="1249">
        <f>UFJ!I208</f>
        <v>325</v>
      </c>
      <c r="K208" s="1249">
        <f>三井住友!I208</f>
        <v>235314</v>
      </c>
      <c r="L208" s="1249"/>
      <c r="M208" s="1639">
        <f t="shared" si="1"/>
        <v>127798</v>
      </c>
      <c r="N208" s="1640"/>
    </row>
    <row r="209" spans="1:14" ht="14" hidden="1">
      <c r="A209" s="1231"/>
      <c r="B209" s="1651">
        <v>45953</v>
      </c>
      <c r="C209" s="1248"/>
      <c r="D209" s="1618"/>
      <c r="E209" s="1618"/>
      <c r="F209" s="1618"/>
      <c r="G209" s="1619">
        <f t="shared" si="0"/>
        <v>0</v>
      </c>
      <c r="H209" s="1249">
        <f t="shared" si="2"/>
        <v>3252</v>
      </c>
      <c r="I209" s="1249">
        <f>みずほ!J209</f>
        <v>124221</v>
      </c>
      <c r="J209" s="1249">
        <f>UFJ!I209</f>
        <v>325</v>
      </c>
      <c r="K209" s="1249">
        <f>三井住友!I209</f>
        <v>235314</v>
      </c>
      <c r="L209" s="1249"/>
      <c r="M209" s="1639">
        <f t="shared" si="1"/>
        <v>127798</v>
      </c>
      <c r="N209" s="1640"/>
    </row>
    <row r="210" spans="1:14" ht="14" hidden="1">
      <c r="A210" s="1231"/>
      <c r="B210" s="1651">
        <v>45954</v>
      </c>
      <c r="C210" s="1248">
        <v>-160</v>
      </c>
      <c r="D210" s="1618"/>
      <c r="E210" s="1618"/>
      <c r="F210" s="1618"/>
      <c r="G210" s="1619">
        <f t="shared" si="0"/>
        <v>-160</v>
      </c>
      <c r="H210" s="1249">
        <f t="shared" si="2"/>
        <v>3092</v>
      </c>
      <c r="I210" s="1249">
        <f>みずほ!J210</f>
        <v>124221</v>
      </c>
      <c r="J210" s="1249">
        <f>UFJ!I210</f>
        <v>325</v>
      </c>
      <c r="K210" s="1249">
        <f>三井住友!I210</f>
        <v>235314</v>
      </c>
      <c r="L210" s="1249"/>
      <c r="M210" s="1639">
        <f t="shared" si="1"/>
        <v>127638</v>
      </c>
      <c r="N210" s="1640"/>
    </row>
    <row r="211" spans="1:14" ht="14" hidden="1">
      <c r="A211" s="1231"/>
      <c r="B211" s="1651">
        <v>45955</v>
      </c>
      <c r="C211" s="1248"/>
      <c r="D211" s="1618"/>
      <c r="E211" s="1618"/>
      <c r="F211" s="1618"/>
      <c r="G211" s="1619">
        <f t="shared" si="0"/>
        <v>0</v>
      </c>
      <c r="H211" s="1249">
        <f t="shared" si="2"/>
        <v>3092</v>
      </c>
      <c r="I211" s="1249">
        <f>みずほ!J211</f>
        <v>124221</v>
      </c>
      <c r="J211" s="1249">
        <f>UFJ!I211</f>
        <v>325</v>
      </c>
      <c r="K211" s="1249">
        <f>三井住友!I211</f>
        <v>224964</v>
      </c>
      <c r="L211" s="1249"/>
      <c r="M211" s="1639">
        <f t="shared" si="1"/>
        <v>127638</v>
      </c>
      <c r="N211" s="1640"/>
    </row>
    <row r="212" spans="1:14" ht="14" hidden="1">
      <c r="A212" s="1231"/>
      <c r="B212" s="1651">
        <v>45956</v>
      </c>
      <c r="C212" s="1248"/>
      <c r="D212" s="1618">
        <v>16000</v>
      </c>
      <c r="E212" s="1618"/>
      <c r="F212" s="1618"/>
      <c r="G212" s="1619">
        <f t="shared" si="0"/>
        <v>16000</v>
      </c>
      <c r="H212" s="1249">
        <f t="shared" si="2"/>
        <v>19092</v>
      </c>
      <c r="I212" s="1249">
        <f>みずほ!J212</f>
        <v>124221</v>
      </c>
      <c r="J212" s="1249">
        <f>UFJ!I212</f>
        <v>325</v>
      </c>
      <c r="K212" s="1249">
        <f>三井住友!I212</f>
        <v>184788</v>
      </c>
      <c r="L212" s="1249"/>
      <c r="M212" s="1639">
        <f t="shared" si="1"/>
        <v>143638</v>
      </c>
      <c r="N212" s="1640"/>
    </row>
    <row r="213" spans="1:14" ht="14" hidden="1">
      <c r="A213" s="1231"/>
      <c r="B213" s="1651">
        <v>45957</v>
      </c>
      <c r="C213" s="1248">
        <v>-1100</v>
      </c>
      <c r="D213" s="1618"/>
      <c r="E213" s="1618"/>
      <c r="F213" s="1618"/>
      <c r="G213" s="1619">
        <f t="shared" si="0"/>
        <v>-1100</v>
      </c>
      <c r="H213" s="1249">
        <f t="shared" si="2"/>
        <v>17992</v>
      </c>
      <c r="I213" s="1249">
        <f>みずほ!J213</f>
        <v>34634</v>
      </c>
      <c r="J213" s="1249">
        <f>UFJ!I213</f>
        <v>325</v>
      </c>
      <c r="K213" s="1249">
        <f>三井住友!I213</f>
        <v>133477</v>
      </c>
      <c r="L213" s="1249"/>
      <c r="M213" s="1639">
        <f t="shared" si="1"/>
        <v>52951</v>
      </c>
      <c r="N213" s="1640"/>
    </row>
    <row r="214" spans="1:14" ht="14" hidden="1">
      <c r="A214" s="1231"/>
      <c r="B214" s="1651">
        <v>45958</v>
      </c>
      <c r="C214" s="1248">
        <v>-880</v>
      </c>
      <c r="D214" s="1618"/>
      <c r="E214" s="1618"/>
      <c r="F214" s="1618"/>
      <c r="G214" s="1619">
        <f t="shared" si="0"/>
        <v>-880</v>
      </c>
      <c r="H214" s="1249">
        <f t="shared" si="2"/>
        <v>17112</v>
      </c>
      <c r="I214" s="1249">
        <f>みずほ!J214</f>
        <v>34634</v>
      </c>
      <c r="J214" s="1249">
        <f>UFJ!I214</f>
        <v>325</v>
      </c>
      <c r="K214" s="1249">
        <f>三井住友!I214</f>
        <v>13951</v>
      </c>
      <c r="L214" s="1249"/>
      <c r="M214" s="1639">
        <f t="shared" si="1"/>
        <v>52071</v>
      </c>
      <c r="N214" s="1640"/>
    </row>
    <row r="215" spans="1:14" ht="14" hidden="1">
      <c r="A215" s="1231"/>
      <c r="B215" s="1651">
        <v>45959</v>
      </c>
      <c r="C215" s="1248"/>
      <c r="D215" s="1618"/>
      <c r="E215" s="1618"/>
      <c r="F215" s="1618"/>
      <c r="G215" s="1619">
        <f t="shared" si="0"/>
        <v>0</v>
      </c>
      <c r="H215" s="1249">
        <f t="shared" si="2"/>
        <v>17112</v>
      </c>
      <c r="I215" s="1249">
        <f>みずほ!J215</f>
        <v>34634</v>
      </c>
      <c r="J215" s="1249">
        <f>UFJ!I215</f>
        <v>325</v>
      </c>
      <c r="K215" s="1249">
        <f>三井住友!I215</f>
        <v>13951</v>
      </c>
      <c r="L215" s="1249"/>
      <c r="M215" s="1639">
        <f t="shared" si="1"/>
        <v>52071</v>
      </c>
      <c r="N215" s="1640"/>
    </row>
    <row r="216" spans="1:14" ht="14" hidden="1">
      <c r="A216" s="1231"/>
      <c r="B216" s="1651">
        <v>45960</v>
      </c>
      <c r="C216" s="1248">
        <v>-1427</v>
      </c>
      <c r="D216" s="1618"/>
      <c r="E216" s="1618"/>
      <c r="F216" s="1618"/>
      <c r="G216" s="1619">
        <f t="shared" si="0"/>
        <v>-1427</v>
      </c>
      <c r="H216" s="1249">
        <f t="shared" si="2"/>
        <v>15685</v>
      </c>
      <c r="I216" s="1249">
        <f>みずほ!J216</f>
        <v>34634</v>
      </c>
      <c r="J216" s="1249">
        <f>UFJ!I216</f>
        <v>325</v>
      </c>
      <c r="K216" s="1249">
        <f>三井住友!I216</f>
        <v>13951</v>
      </c>
      <c r="L216" s="1249"/>
      <c r="M216" s="1639">
        <f t="shared" si="1"/>
        <v>50644</v>
      </c>
      <c r="N216" s="1640"/>
    </row>
    <row r="217" spans="1:14" ht="14" hidden="1">
      <c r="A217" s="1231"/>
      <c r="B217" s="1652">
        <v>45961</v>
      </c>
      <c r="C217" s="1263">
        <v>-1000</v>
      </c>
      <c r="D217" s="1622"/>
      <c r="E217" s="1622"/>
      <c r="F217" s="1622"/>
      <c r="G217" s="1623">
        <f t="shared" si="0"/>
        <v>-1000</v>
      </c>
      <c r="H217" s="1264">
        <f t="shared" si="2"/>
        <v>14685</v>
      </c>
      <c r="I217" s="1264">
        <f>みずほ!J217</f>
        <v>34634</v>
      </c>
      <c r="J217" s="1264">
        <f>UFJ!I217</f>
        <v>325</v>
      </c>
      <c r="K217" s="1264">
        <f>三井住友!I217</f>
        <v>13951</v>
      </c>
      <c r="L217" s="1264"/>
      <c r="M217" s="1642">
        <f t="shared" si="1"/>
        <v>49644</v>
      </c>
      <c r="N217" s="1640"/>
    </row>
    <row r="218" spans="1:14" ht="14" hidden="1">
      <c r="A218" s="1231"/>
      <c r="B218" s="1651">
        <v>45962</v>
      </c>
      <c r="C218" s="1248"/>
      <c r="D218" s="1618"/>
      <c r="E218" s="1618"/>
      <c r="F218" s="1618"/>
      <c r="G218" s="1619">
        <f t="shared" si="0"/>
        <v>0</v>
      </c>
      <c r="H218" s="1249">
        <f t="shared" si="2"/>
        <v>14685</v>
      </c>
      <c r="I218" s="1249">
        <f>みずほ!J218</f>
        <v>34634</v>
      </c>
      <c r="J218" s="1249">
        <f>UFJ!I218</f>
        <v>325</v>
      </c>
      <c r="K218" s="1249">
        <f>三井住友!I218</f>
        <v>13951</v>
      </c>
      <c r="L218" s="1249"/>
      <c r="M218" s="1639">
        <f t="shared" si="1"/>
        <v>49644</v>
      </c>
      <c r="N218" s="1640"/>
    </row>
    <row r="219" spans="1:14" ht="14" hidden="1">
      <c r="A219" s="1231"/>
      <c r="B219" s="1651">
        <v>45963</v>
      </c>
      <c r="C219" s="1248">
        <v>-5000</v>
      </c>
      <c r="D219" s="1618"/>
      <c r="E219" s="1618"/>
      <c r="F219" s="1618"/>
      <c r="G219" s="1619">
        <f t="shared" si="0"/>
        <v>-5000</v>
      </c>
      <c r="H219" s="1249">
        <f t="shared" si="2"/>
        <v>9685</v>
      </c>
      <c r="I219" s="1249">
        <f>みずほ!J219</f>
        <v>34634</v>
      </c>
      <c r="J219" s="1249">
        <f>UFJ!I219</f>
        <v>325</v>
      </c>
      <c r="K219" s="1249">
        <f>三井住友!I219</f>
        <v>7951</v>
      </c>
      <c r="L219" s="1249"/>
      <c r="M219" s="1639">
        <f t="shared" si="1"/>
        <v>44644</v>
      </c>
      <c r="N219" s="1640"/>
    </row>
    <row r="220" spans="1:14" ht="14" hidden="1">
      <c r="A220" s="1231"/>
      <c r="B220" s="1651">
        <v>45964</v>
      </c>
      <c r="C220" s="1248"/>
      <c r="D220" s="1618"/>
      <c r="E220" s="1618"/>
      <c r="F220" s="1618"/>
      <c r="G220" s="1619">
        <f t="shared" si="0"/>
        <v>0</v>
      </c>
      <c r="H220" s="1249">
        <f t="shared" si="2"/>
        <v>9685</v>
      </c>
      <c r="I220" s="1249">
        <f>みずほ!J220</f>
        <v>34634</v>
      </c>
      <c r="J220" s="1249">
        <f>UFJ!I220</f>
        <v>325</v>
      </c>
      <c r="K220" s="1249">
        <f>三井住友!I220</f>
        <v>7951</v>
      </c>
      <c r="L220" s="1249"/>
      <c r="M220" s="1639">
        <f t="shared" si="1"/>
        <v>44644</v>
      </c>
      <c r="N220" s="1640"/>
    </row>
    <row r="221" spans="1:14" ht="14" hidden="1">
      <c r="A221" s="1231"/>
      <c r="B221" s="1651">
        <v>45965</v>
      </c>
      <c r="C221" s="1248">
        <v>-680</v>
      </c>
      <c r="D221" s="1618"/>
      <c r="E221" s="1618"/>
      <c r="F221" s="1618"/>
      <c r="G221" s="1619">
        <f t="shared" si="0"/>
        <v>-680</v>
      </c>
      <c r="H221" s="1249">
        <f t="shared" si="2"/>
        <v>9005</v>
      </c>
      <c r="I221" s="1249">
        <f>みずほ!J221</f>
        <v>34634</v>
      </c>
      <c r="J221" s="1249">
        <f>UFJ!I221</f>
        <v>325</v>
      </c>
      <c r="K221" s="1249">
        <f>三井住友!I221</f>
        <v>7951</v>
      </c>
      <c r="L221" s="1249"/>
      <c r="M221" s="1639">
        <f t="shared" si="1"/>
        <v>43964</v>
      </c>
      <c r="N221" s="1640"/>
    </row>
    <row r="222" spans="1:14" ht="14" hidden="1">
      <c r="A222" s="1231"/>
      <c r="B222" s="1651">
        <v>45966</v>
      </c>
      <c r="C222" s="1248">
        <v>-980</v>
      </c>
      <c r="D222" s="1618"/>
      <c r="E222" s="1618"/>
      <c r="F222" s="1618"/>
      <c r="G222" s="1619">
        <f t="shared" si="0"/>
        <v>-980</v>
      </c>
      <c r="H222" s="1249">
        <f t="shared" si="2"/>
        <v>8025</v>
      </c>
      <c r="I222" s="1249">
        <f>みずほ!J222</f>
        <v>23234</v>
      </c>
      <c r="J222" s="1249">
        <f>UFJ!I222</f>
        <v>325</v>
      </c>
      <c r="K222" s="1249">
        <f>三井住友!I222</f>
        <v>7951</v>
      </c>
      <c r="L222" s="1249"/>
      <c r="M222" s="1639">
        <f t="shared" si="1"/>
        <v>31584</v>
      </c>
      <c r="N222" s="1640"/>
    </row>
    <row r="223" spans="1:14" ht="14" hidden="1">
      <c r="A223" s="1231"/>
      <c r="B223" s="1651">
        <v>45967</v>
      </c>
      <c r="C223" s="1248"/>
      <c r="D223" s="1618"/>
      <c r="E223" s="1618"/>
      <c r="F223" s="1618"/>
      <c r="G223" s="1619">
        <f t="shared" si="0"/>
        <v>0</v>
      </c>
      <c r="H223" s="1249">
        <f t="shared" si="2"/>
        <v>8025</v>
      </c>
      <c r="I223" s="1249">
        <f>みずほ!J223</f>
        <v>23234</v>
      </c>
      <c r="J223" s="1249">
        <f>UFJ!I223</f>
        <v>325</v>
      </c>
      <c r="K223" s="1249">
        <f>三井住友!I223</f>
        <v>7951</v>
      </c>
      <c r="L223" s="1249"/>
      <c r="M223" s="1639">
        <f t="shared" si="1"/>
        <v>31584</v>
      </c>
      <c r="N223" s="1640"/>
    </row>
    <row r="224" spans="1:14" ht="14" hidden="1">
      <c r="A224" s="1231"/>
      <c r="B224" s="1651">
        <v>45968</v>
      </c>
      <c r="C224" s="1248"/>
      <c r="D224" s="1618"/>
      <c r="E224" s="1618"/>
      <c r="F224" s="1618"/>
      <c r="G224" s="1619">
        <f t="shared" si="0"/>
        <v>0</v>
      </c>
      <c r="H224" s="1249">
        <f t="shared" si="2"/>
        <v>8025</v>
      </c>
      <c r="I224" s="1249">
        <f>みずほ!J224</f>
        <v>23234</v>
      </c>
      <c r="J224" s="1249">
        <f>UFJ!I224</f>
        <v>325</v>
      </c>
      <c r="K224" s="1249">
        <f>三井住友!I224</f>
        <v>7951</v>
      </c>
      <c r="L224" s="1249"/>
      <c r="M224" s="1639">
        <f t="shared" si="1"/>
        <v>31584</v>
      </c>
      <c r="N224" s="1640"/>
    </row>
    <row r="225" spans="1:14" ht="14" hidden="1">
      <c r="A225" s="1231"/>
      <c r="B225" s="1651">
        <v>45969</v>
      </c>
      <c r="C225" s="1248"/>
      <c r="D225" s="1618">
        <v>1500</v>
      </c>
      <c r="E225" s="1618"/>
      <c r="F225" s="1618"/>
      <c r="G225" s="1619">
        <f t="shared" si="0"/>
        <v>1500</v>
      </c>
      <c r="H225" s="1249">
        <f t="shared" si="2"/>
        <v>9525</v>
      </c>
      <c r="I225" s="1249">
        <f>みずほ!J225</f>
        <v>23234</v>
      </c>
      <c r="J225" s="1249">
        <f>UFJ!I225</f>
        <v>325</v>
      </c>
      <c r="K225" s="1249">
        <f>三井住友!I225</f>
        <v>7951</v>
      </c>
      <c r="L225" s="1249"/>
      <c r="M225" s="1639">
        <f t="shared" si="1"/>
        <v>33084</v>
      </c>
      <c r="N225" s="1640"/>
    </row>
    <row r="226" spans="1:14" ht="14" hidden="1">
      <c r="A226" s="1231"/>
      <c r="B226" s="1651">
        <v>45970</v>
      </c>
      <c r="C226" s="1248"/>
      <c r="D226" s="1618">
        <v>2000</v>
      </c>
      <c r="E226" s="1618"/>
      <c r="F226" s="1618"/>
      <c r="G226" s="1619">
        <f t="shared" si="0"/>
        <v>2000</v>
      </c>
      <c r="H226" s="1249">
        <f t="shared" si="2"/>
        <v>11525</v>
      </c>
      <c r="I226" s="1249">
        <f>みずほ!J226</f>
        <v>18014</v>
      </c>
      <c r="J226" s="1249">
        <f>UFJ!I226</f>
        <v>325</v>
      </c>
      <c r="K226" s="1249">
        <f>三井住友!I226</f>
        <v>7951</v>
      </c>
      <c r="L226" s="1249"/>
      <c r="M226" s="1639">
        <f t="shared" si="1"/>
        <v>29864</v>
      </c>
      <c r="N226" s="1640"/>
    </row>
    <row r="227" spans="1:14" ht="14" hidden="1">
      <c r="A227" s="1231"/>
      <c r="B227" s="1651">
        <v>45971</v>
      </c>
      <c r="C227" s="1248">
        <v>-1530</v>
      </c>
      <c r="D227" s="1618"/>
      <c r="E227" s="1618"/>
      <c r="F227" s="1618"/>
      <c r="G227" s="1619">
        <f t="shared" si="0"/>
        <v>-1530</v>
      </c>
      <c r="H227" s="1249">
        <f t="shared" si="2"/>
        <v>9995</v>
      </c>
      <c r="I227" s="1249">
        <f>みずほ!J227</f>
        <v>18014</v>
      </c>
      <c r="J227" s="1249">
        <f>UFJ!I227</f>
        <v>325</v>
      </c>
      <c r="K227" s="1249">
        <f>三井住友!I227</f>
        <v>7951</v>
      </c>
      <c r="L227" s="1249"/>
      <c r="M227" s="1639">
        <f t="shared" si="1"/>
        <v>28334</v>
      </c>
      <c r="N227" s="1640"/>
    </row>
    <row r="228" spans="1:14" ht="14" hidden="1">
      <c r="A228" s="1231"/>
      <c r="B228" s="1651">
        <v>45972</v>
      </c>
      <c r="C228" s="1248">
        <v>-972</v>
      </c>
      <c r="D228" s="1618"/>
      <c r="E228" s="1618"/>
      <c r="F228" s="1618"/>
      <c r="G228" s="1619">
        <f t="shared" si="0"/>
        <v>-972</v>
      </c>
      <c r="H228" s="1249">
        <f t="shared" si="2"/>
        <v>9023</v>
      </c>
      <c r="I228" s="1249">
        <f>みずほ!J228</f>
        <v>18014</v>
      </c>
      <c r="J228" s="1249">
        <f>UFJ!I228</f>
        <v>325</v>
      </c>
      <c r="K228" s="1249">
        <f>三井住友!I228</f>
        <v>7951</v>
      </c>
      <c r="L228" s="1249"/>
      <c r="M228" s="1639">
        <f t="shared" si="1"/>
        <v>27362</v>
      </c>
      <c r="N228" s="1640"/>
    </row>
    <row r="229" spans="1:14" ht="14" hidden="1">
      <c r="A229" s="1231"/>
      <c r="B229" s="1651">
        <v>45973</v>
      </c>
      <c r="C229" s="1248">
        <v>-950</v>
      </c>
      <c r="D229" s="1618"/>
      <c r="E229" s="1618"/>
      <c r="F229" s="1618"/>
      <c r="G229" s="1619">
        <f t="shared" si="0"/>
        <v>-950</v>
      </c>
      <c r="H229" s="1249">
        <f t="shared" si="2"/>
        <v>8073</v>
      </c>
      <c r="I229" s="1249">
        <f>みずほ!J229</f>
        <v>18014</v>
      </c>
      <c r="J229" s="1249">
        <f>UFJ!I229</f>
        <v>325</v>
      </c>
      <c r="K229" s="1249">
        <f>三井住友!I229</f>
        <v>7951</v>
      </c>
      <c r="L229" s="1249"/>
      <c r="M229" s="1639">
        <f t="shared" si="1"/>
        <v>26412</v>
      </c>
      <c r="N229" s="1640"/>
    </row>
    <row r="230" spans="1:14" ht="14" hidden="1">
      <c r="A230" s="1231"/>
      <c r="B230" s="1651">
        <v>45974</v>
      </c>
      <c r="C230" s="1248">
        <v>-2286</v>
      </c>
      <c r="D230" s="1618"/>
      <c r="E230" s="1618"/>
      <c r="F230" s="1618"/>
      <c r="G230" s="1619">
        <f t="shared" si="0"/>
        <v>-2286</v>
      </c>
      <c r="H230" s="1249">
        <f t="shared" si="2"/>
        <v>5787</v>
      </c>
      <c r="I230" s="1249">
        <f>みずほ!J230</f>
        <v>18014</v>
      </c>
      <c r="J230" s="1249">
        <f>UFJ!I230</f>
        <v>325</v>
      </c>
      <c r="K230" s="1249">
        <f>三井住友!I230</f>
        <v>50243</v>
      </c>
      <c r="L230" s="1249"/>
      <c r="M230" s="1639">
        <f t="shared" si="1"/>
        <v>24126</v>
      </c>
      <c r="N230" s="1640"/>
    </row>
    <row r="231" spans="1:14" ht="14" hidden="1">
      <c r="A231" s="1231"/>
      <c r="B231" s="1651">
        <v>45975</v>
      </c>
      <c r="C231" s="1248">
        <v>-4530</v>
      </c>
      <c r="D231" s="1618"/>
      <c r="E231" s="1618"/>
      <c r="F231" s="1618"/>
      <c r="G231" s="1619">
        <f t="shared" si="0"/>
        <v>-4530</v>
      </c>
      <c r="H231" s="1249">
        <f t="shared" si="2"/>
        <v>1257</v>
      </c>
      <c r="I231" s="1249">
        <f>みずほ!J231</f>
        <v>552232</v>
      </c>
      <c r="J231" s="1249">
        <f>UFJ!I231</f>
        <v>325</v>
      </c>
      <c r="K231" s="1249">
        <f>三井住友!I231</f>
        <v>50243</v>
      </c>
      <c r="L231" s="1249"/>
      <c r="M231" s="1639">
        <f t="shared" si="1"/>
        <v>553814</v>
      </c>
      <c r="N231" s="1640"/>
    </row>
    <row r="232" spans="1:14" ht="14" hidden="1">
      <c r="A232" s="1231"/>
      <c r="B232" s="1651">
        <v>45976</v>
      </c>
      <c r="C232" s="1248">
        <v>-16800</v>
      </c>
      <c r="D232" s="1618"/>
      <c r="E232" s="1618"/>
      <c r="F232" s="1618">
        <v>20000</v>
      </c>
      <c r="G232" s="1619">
        <f t="shared" si="0"/>
        <v>3200</v>
      </c>
      <c r="H232" s="1249">
        <f t="shared" si="2"/>
        <v>4457</v>
      </c>
      <c r="I232" s="1249">
        <f>みずほ!J232</f>
        <v>342122</v>
      </c>
      <c r="J232" s="1249">
        <f>UFJ!I232</f>
        <v>325</v>
      </c>
      <c r="K232" s="1249">
        <f>三井住友!I232</f>
        <v>260243</v>
      </c>
      <c r="L232" s="1249"/>
      <c r="M232" s="1639">
        <f t="shared" si="1"/>
        <v>346904</v>
      </c>
      <c r="N232" s="1640"/>
    </row>
    <row r="233" spans="1:14" ht="14" hidden="1">
      <c r="A233" s="1231"/>
      <c r="B233" s="1651">
        <v>45977</v>
      </c>
      <c r="C233" s="1248">
        <v>-1056</v>
      </c>
      <c r="D233" s="1618"/>
      <c r="E233" s="1618"/>
      <c r="F233" s="1618"/>
      <c r="G233" s="1619">
        <f t="shared" si="0"/>
        <v>-1056</v>
      </c>
      <c r="H233" s="1249">
        <f t="shared" si="2"/>
        <v>3401</v>
      </c>
      <c r="I233" s="1249">
        <f>みずほ!J233</f>
        <v>322122</v>
      </c>
      <c r="J233" s="1249">
        <f>UFJ!I233</f>
        <v>325</v>
      </c>
      <c r="K233" s="1249">
        <f>三井住友!I233</f>
        <v>260243</v>
      </c>
      <c r="L233" s="1249"/>
      <c r="M233" s="1639">
        <f t="shared" si="1"/>
        <v>325848</v>
      </c>
      <c r="N233" s="1640"/>
    </row>
    <row r="234" spans="1:14" ht="14" hidden="1">
      <c r="A234" s="1231"/>
      <c r="B234" s="1651">
        <v>45978</v>
      </c>
      <c r="C234" s="1248"/>
      <c r="D234" s="1618"/>
      <c r="E234" s="1618"/>
      <c r="F234" s="1618">
        <v>380</v>
      </c>
      <c r="G234" s="1619">
        <f t="shared" si="0"/>
        <v>380</v>
      </c>
      <c r="H234" s="1249">
        <f t="shared" si="2"/>
        <v>3781</v>
      </c>
      <c r="I234" s="1249">
        <f>みずほ!J234</f>
        <v>322122</v>
      </c>
      <c r="J234" s="1249">
        <f>UFJ!I234</f>
        <v>325</v>
      </c>
      <c r="K234" s="1249">
        <f>三井住友!I234</f>
        <v>260243</v>
      </c>
      <c r="L234" s="1249"/>
      <c r="M234" s="1639">
        <f t="shared" si="1"/>
        <v>326228</v>
      </c>
      <c r="N234" s="1640"/>
    </row>
    <row r="235" spans="1:14" ht="14" hidden="1">
      <c r="A235" s="1231"/>
      <c r="B235" s="1651">
        <v>45979</v>
      </c>
      <c r="C235" s="1248"/>
      <c r="D235" s="1618"/>
      <c r="E235" s="1618"/>
      <c r="F235" s="1618"/>
      <c r="G235" s="1619">
        <f t="shared" si="0"/>
        <v>0</v>
      </c>
      <c r="H235" s="1249">
        <f t="shared" si="2"/>
        <v>3781</v>
      </c>
      <c r="I235" s="1249">
        <f>みずほ!J235</f>
        <v>322122</v>
      </c>
      <c r="J235" s="1249">
        <f>UFJ!I235</f>
        <v>325</v>
      </c>
      <c r="K235" s="1249">
        <f>三井住友!I235</f>
        <v>260243</v>
      </c>
      <c r="L235" s="1249"/>
      <c r="M235" s="1639">
        <f t="shared" si="1"/>
        <v>326228</v>
      </c>
      <c r="N235" s="1640"/>
    </row>
    <row r="236" spans="1:14" ht="14" hidden="1">
      <c r="A236" s="1231"/>
      <c r="B236" s="1651">
        <v>45980</v>
      </c>
      <c r="C236" s="1248"/>
      <c r="D236" s="1618"/>
      <c r="E236" s="1618"/>
      <c r="F236" s="1618"/>
      <c r="G236" s="1619">
        <f t="shared" si="0"/>
        <v>0</v>
      </c>
      <c r="H236" s="1249">
        <f t="shared" si="2"/>
        <v>3781</v>
      </c>
      <c r="I236" s="1249">
        <f>みずほ!J236</f>
        <v>322122</v>
      </c>
      <c r="J236" s="1249">
        <f>UFJ!I236</f>
        <v>325</v>
      </c>
      <c r="K236" s="1249">
        <f>三井住友!I236</f>
        <v>260243</v>
      </c>
      <c r="L236" s="1249"/>
      <c r="M236" s="1639">
        <f t="shared" si="1"/>
        <v>326228</v>
      </c>
      <c r="N236" s="1640"/>
    </row>
    <row r="237" spans="1:14" ht="14" hidden="1">
      <c r="A237" s="1231"/>
      <c r="B237" s="1651">
        <v>45981</v>
      </c>
      <c r="C237" s="1248"/>
      <c r="D237" s="1618"/>
      <c r="E237" s="1618"/>
      <c r="F237" s="1618"/>
      <c r="G237" s="1619">
        <f t="shared" si="0"/>
        <v>0</v>
      </c>
      <c r="H237" s="1249">
        <f t="shared" si="2"/>
        <v>3781</v>
      </c>
      <c r="I237" s="1249">
        <f>みずほ!J237</f>
        <v>322122</v>
      </c>
      <c r="J237" s="1249">
        <f>UFJ!I237</f>
        <v>325</v>
      </c>
      <c r="K237" s="1249">
        <f>三井住友!I237</f>
        <v>260243</v>
      </c>
      <c r="L237" s="1249"/>
      <c r="M237" s="1639">
        <f t="shared" si="1"/>
        <v>326228</v>
      </c>
      <c r="N237" s="1640"/>
    </row>
    <row r="238" spans="1:14" ht="14" hidden="1">
      <c r="A238" s="1231"/>
      <c r="B238" s="1651">
        <v>45982</v>
      </c>
      <c r="C238" s="1248">
        <v>-7538</v>
      </c>
      <c r="D238" s="1618">
        <v>2800</v>
      </c>
      <c r="E238" s="1618"/>
      <c r="F238" s="1618">
        <v>2000</v>
      </c>
      <c r="G238" s="1619">
        <f t="shared" si="0"/>
        <v>-2738</v>
      </c>
      <c r="H238" s="1249">
        <f t="shared" si="2"/>
        <v>1043</v>
      </c>
      <c r="I238" s="1249">
        <f>みずほ!J238</f>
        <v>320122</v>
      </c>
      <c r="J238" s="1249">
        <f>UFJ!I238</f>
        <v>325</v>
      </c>
      <c r="K238" s="1249">
        <f>三井住友!I238</f>
        <v>260243</v>
      </c>
      <c r="L238" s="1249"/>
      <c r="M238" s="1639">
        <f t="shared" si="1"/>
        <v>321490</v>
      </c>
      <c r="N238" s="1640"/>
    </row>
    <row r="239" spans="1:14" ht="14" hidden="1">
      <c r="A239" s="1231"/>
      <c r="B239" s="1651">
        <v>45983</v>
      </c>
      <c r="C239" s="1248">
        <v>-1980</v>
      </c>
      <c r="D239" s="1618">
        <v>6000</v>
      </c>
      <c r="E239" s="1618"/>
      <c r="F239" s="1618"/>
      <c r="G239" s="1619">
        <f t="shared" si="0"/>
        <v>4020</v>
      </c>
      <c r="H239" s="1249">
        <f t="shared" si="2"/>
        <v>5063</v>
      </c>
      <c r="I239" s="1249">
        <f>みずほ!J239</f>
        <v>320122</v>
      </c>
      <c r="J239" s="1249">
        <f>UFJ!I239</f>
        <v>325</v>
      </c>
      <c r="K239" s="1249">
        <f>三井住友!I239</f>
        <v>260243</v>
      </c>
      <c r="L239" s="1249"/>
      <c r="M239" s="1639">
        <f t="shared" si="1"/>
        <v>325510</v>
      </c>
      <c r="N239" s="1640"/>
    </row>
    <row r="240" spans="1:14" ht="14" hidden="1">
      <c r="A240" s="1231"/>
      <c r="B240" s="1651">
        <v>45984</v>
      </c>
      <c r="C240" s="1248">
        <v>-13756</v>
      </c>
      <c r="D240" s="1618">
        <v>13600</v>
      </c>
      <c r="E240" s="1618"/>
      <c r="F240" s="1618"/>
      <c r="G240" s="1619">
        <f t="shared" si="0"/>
        <v>-156</v>
      </c>
      <c r="H240" s="1249">
        <f t="shared" si="2"/>
        <v>4907</v>
      </c>
      <c r="I240" s="1249">
        <f>みずほ!J240</f>
        <v>320122</v>
      </c>
      <c r="J240" s="1249">
        <f>UFJ!I240</f>
        <v>325</v>
      </c>
      <c r="K240" s="1249">
        <f>三井住友!I240</f>
        <v>260243</v>
      </c>
      <c r="L240" s="1249"/>
      <c r="M240" s="1639">
        <f t="shared" si="1"/>
        <v>325354</v>
      </c>
      <c r="N240" s="1640"/>
    </row>
    <row r="241" spans="1:14" ht="14" hidden="1">
      <c r="A241" s="1231"/>
      <c r="B241" s="1651">
        <v>45985</v>
      </c>
      <c r="C241" s="1248">
        <v>-720</v>
      </c>
      <c r="D241" s="1618"/>
      <c r="E241" s="1618"/>
      <c r="F241" s="1618"/>
      <c r="G241" s="1619">
        <f t="shared" si="0"/>
        <v>-720</v>
      </c>
      <c r="H241" s="1249">
        <f t="shared" si="2"/>
        <v>4187</v>
      </c>
      <c r="I241" s="1249">
        <f>みずほ!J241</f>
        <v>320122</v>
      </c>
      <c r="J241" s="1249">
        <f>UFJ!I241</f>
        <v>325</v>
      </c>
      <c r="K241" s="1249">
        <f>三井住友!I241</f>
        <v>260243</v>
      </c>
      <c r="L241" s="1249"/>
      <c r="M241" s="1639">
        <f t="shared" si="1"/>
        <v>324634</v>
      </c>
      <c r="N241" s="1640"/>
    </row>
    <row r="242" spans="1:14" ht="14" hidden="1">
      <c r="A242" s="1231"/>
      <c r="B242" s="1651">
        <v>45986</v>
      </c>
      <c r="C242" s="1248">
        <v>-546</v>
      </c>
      <c r="D242" s="1618"/>
      <c r="E242" s="1618"/>
      <c r="F242" s="1618"/>
      <c r="G242" s="1619">
        <f t="shared" si="0"/>
        <v>-546</v>
      </c>
      <c r="H242" s="1249">
        <f t="shared" si="2"/>
        <v>3641</v>
      </c>
      <c r="I242" s="1249">
        <f>みずほ!J242</f>
        <v>320122</v>
      </c>
      <c r="J242" s="1249">
        <f>UFJ!I242</f>
        <v>325</v>
      </c>
      <c r="K242" s="1249">
        <f>三井住友!I242</f>
        <v>260243</v>
      </c>
      <c r="L242" s="1249"/>
      <c r="M242" s="1639">
        <f t="shared" si="1"/>
        <v>324088</v>
      </c>
      <c r="N242" s="1640"/>
    </row>
    <row r="243" spans="1:14" ht="14" hidden="1">
      <c r="A243" s="1231"/>
      <c r="B243" s="1651">
        <v>45987</v>
      </c>
      <c r="C243" s="1248">
        <v>-950</v>
      </c>
      <c r="D243" s="1618"/>
      <c r="E243" s="1618"/>
      <c r="F243" s="1618"/>
      <c r="G243" s="1619">
        <f t="shared" si="0"/>
        <v>-950</v>
      </c>
      <c r="H243" s="1249">
        <f t="shared" si="2"/>
        <v>2691</v>
      </c>
      <c r="I243" s="1249">
        <f>みずほ!J243</f>
        <v>157960</v>
      </c>
      <c r="J243" s="1249">
        <f>UFJ!I243</f>
        <v>325</v>
      </c>
      <c r="K243" s="1249">
        <f>三井住友!I243</f>
        <v>260243</v>
      </c>
      <c r="L243" s="1249"/>
      <c r="M243" s="1639">
        <f t="shared" si="1"/>
        <v>160976</v>
      </c>
      <c r="N243" s="1640"/>
    </row>
    <row r="244" spans="1:14" ht="14" hidden="1">
      <c r="A244" s="1231"/>
      <c r="B244" s="1651">
        <v>45988</v>
      </c>
      <c r="C244" s="1248"/>
      <c r="D244" s="1618">
        <v>8925</v>
      </c>
      <c r="E244" s="1618"/>
      <c r="F244" s="1618"/>
      <c r="G244" s="1619">
        <f t="shared" si="0"/>
        <v>8925</v>
      </c>
      <c r="H244" s="1249">
        <f t="shared" si="2"/>
        <v>11616</v>
      </c>
      <c r="I244" s="1249">
        <f>みずほ!J244</f>
        <v>22620</v>
      </c>
      <c r="J244" s="1249">
        <f>UFJ!I244</f>
        <v>325</v>
      </c>
      <c r="K244" s="1249">
        <f>三井住友!I244</f>
        <v>7414</v>
      </c>
      <c r="L244" s="1249"/>
      <c r="M244" s="1639">
        <f t="shared" si="1"/>
        <v>34561</v>
      </c>
      <c r="N244" s="1640"/>
    </row>
    <row r="245" spans="1:14" ht="14" hidden="1">
      <c r="A245" s="1231"/>
      <c r="B245" s="1651">
        <v>45989</v>
      </c>
      <c r="C245" s="1248">
        <v>-1100</v>
      </c>
      <c r="D245" s="1618">
        <v>8925</v>
      </c>
      <c r="E245" s="1618"/>
      <c r="F245" s="1618"/>
      <c r="G245" s="1619">
        <f t="shared" si="0"/>
        <v>7825</v>
      </c>
      <c r="H245" s="1249">
        <f t="shared" si="2"/>
        <v>19441</v>
      </c>
      <c r="I245" s="1249">
        <f>みずほ!J245</f>
        <v>22620</v>
      </c>
      <c r="J245" s="1249">
        <f>UFJ!I245</f>
        <v>325</v>
      </c>
      <c r="K245" s="1249">
        <f>三井住友!I245</f>
        <v>7414</v>
      </c>
      <c r="L245" s="1249"/>
      <c r="M245" s="1639">
        <f t="shared" si="1"/>
        <v>42386</v>
      </c>
      <c r="N245" s="1640"/>
    </row>
    <row r="246" spans="1:14" ht="14" hidden="1">
      <c r="A246" s="1231"/>
      <c r="B246" s="1651">
        <v>45990</v>
      </c>
      <c r="C246" s="1248">
        <v>-6400</v>
      </c>
      <c r="D246" s="1618">
        <v>8925</v>
      </c>
      <c r="E246" s="1618"/>
      <c r="F246" s="1618"/>
      <c r="G246" s="1619">
        <f t="shared" si="0"/>
        <v>2525</v>
      </c>
      <c r="H246" s="1249">
        <f t="shared" si="2"/>
        <v>21966</v>
      </c>
      <c r="I246" s="1249">
        <f>みずほ!J246</f>
        <v>22620</v>
      </c>
      <c r="J246" s="1249">
        <f>UFJ!I246</f>
        <v>325</v>
      </c>
      <c r="K246" s="1249">
        <f>三井住友!I246</f>
        <v>7414</v>
      </c>
      <c r="L246" s="1249"/>
      <c r="M246" s="1639">
        <f t="shared" si="1"/>
        <v>44911</v>
      </c>
      <c r="N246" s="1640"/>
    </row>
    <row r="247" spans="1:14" ht="14" hidden="1">
      <c r="A247" s="1231"/>
      <c r="B247" s="1652">
        <v>45991</v>
      </c>
      <c r="C247" s="1263">
        <v>-4060</v>
      </c>
      <c r="D247" s="1622"/>
      <c r="E247" s="1622"/>
      <c r="F247" s="1622"/>
      <c r="G247" s="1623">
        <f t="shared" si="0"/>
        <v>-4060</v>
      </c>
      <c r="H247" s="1264">
        <f t="shared" si="2"/>
        <v>17906</v>
      </c>
      <c r="I247" s="1264">
        <f>みずほ!J247</f>
        <v>22620</v>
      </c>
      <c r="J247" s="1264">
        <f>UFJ!I247</f>
        <v>325</v>
      </c>
      <c r="K247" s="1249">
        <f>三井住友!I247</f>
        <v>7414</v>
      </c>
      <c r="L247" s="1249"/>
      <c r="M247" s="1642">
        <f t="shared" si="1"/>
        <v>40851</v>
      </c>
      <c r="N247" s="1640"/>
    </row>
    <row r="248" spans="1:14" ht="14">
      <c r="A248" s="1231"/>
      <c r="B248" s="1651">
        <v>45992</v>
      </c>
      <c r="C248" s="1248"/>
      <c r="D248" s="1618"/>
      <c r="E248" s="1618"/>
      <c r="F248" s="1618"/>
      <c r="G248" s="1619">
        <f t="shared" si="0"/>
        <v>0</v>
      </c>
      <c r="H248" s="1249">
        <f t="shared" si="2"/>
        <v>17906</v>
      </c>
      <c r="I248" s="1249">
        <f>みずほ!J248</f>
        <v>22620</v>
      </c>
      <c r="J248" s="1249">
        <f>UFJ!I248</f>
        <v>325</v>
      </c>
      <c r="K248" s="1625">
        <f>三井住友!I248</f>
        <v>1414</v>
      </c>
      <c r="L248" s="1249">
        <f>楽天!J248</f>
        <v>0</v>
      </c>
      <c r="M248" s="1639">
        <f t="shared" ref="M248:M502" si="3">SUM(H248:L248)</f>
        <v>42265</v>
      </c>
      <c r="N248" s="1640"/>
    </row>
    <row r="249" spans="1:14" ht="14">
      <c r="A249" s="1231"/>
      <c r="B249" s="1651">
        <v>45993</v>
      </c>
      <c r="C249" s="1248"/>
      <c r="D249" s="1618"/>
      <c r="E249" s="1618"/>
      <c r="F249" s="1618"/>
      <c r="G249" s="1619">
        <f t="shared" si="0"/>
        <v>0</v>
      </c>
      <c r="H249" s="1249">
        <f t="shared" si="2"/>
        <v>17906</v>
      </c>
      <c r="I249" s="1249">
        <f>みずほ!J249</f>
        <v>22620</v>
      </c>
      <c r="J249" s="1249">
        <f>UFJ!I249</f>
        <v>325</v>
      </c>
      <c r="K249" s="1249">
        <f>三井住友!I249</f>
        <v>1414</v>
      </c>
      <c r="L249" s="1249">
        <f>楽天!J249</f>
        <v>0</v>
      </c>
      <c r="M249" s="1639">
        <f t="shared" si="3"/>
        <v>42265</v>
      </c>
      <c r="N249" s="1640"/>
    </row>
    <row r="250" spans="1:14" ht="14">
      <c r="A250" s="1231"/>
      <c r="B250" s="1651">
        <v>45994</v>
      </c>
      <c r="C250" s="1248"/>
      <c r="D250" s="1618">
        <v>6000</v>
      </c>
      <c r="E250" s="1618"/>
      <c r="F250" s="1618"/>
      <c r="G250" s="1619">
        <f t="shared" si="0"/>
        <v>6000</v>
      </c>
      <c r="H250" s="1249">
        <f t="shared" si="2"/>
        <v>23906</v>
      </c>
      <c r="I250" s="1249">
        <f>みずほ!J250</f>
        <v>22620</v>
      </c>
      <c r="J250" s="1249">
        <f>UFJ!I250</f>
        <v>325</v>
      </c>
      <c r="K250" s="1249">
        <f>三井住友!I250</f>
        <v>1414</v>
      </c>
      <c r="L250" s="1249">
        <f>楽天!J250</f>
        <v>0</v>
      </c>
      <c r="M250" s="1639">
        <f t="shared" si="3"/>
        <v>48265</v>
      </c>
      <c r="N250" s="1640"/>
    </row>
    <row r="251" spans="1:14" ht="14">
      <c r="A251" s="1231"/>
      <c r="B251" s="1651">
        <v>45995</v>
      </c>
      <c r="C251" s="1248">
        <v>-2715</v>
      </c>
      <c r="D251" s="1618"/>
      <c r="E251" s="1618"/>
      <c r="F251" s="1618"/>
      <c r="G251" s="1619">
        <f t="shared" si="0"/>
        <v>-2715</v>
      </c>
      <c r="H251" s="1249">
        <f t="shared" si="2"/>
        <v>21191</v>
      </c>
      <c r="I251" s="1249">
        <f>みずほ!J251</f>
        <v>22620</v>
      </c>
      <c r="J251" s="1249">
        <f>UFJ!I251</f>
        <v>325</v>
      </c>
      <c r="K251" s="1249">
        <f>三井住友!I251</f>
        <v>1414</v>
      </c>
      <c r="L251" s="1249">
        <f>楽天!J251</f>
        <v>0</v>
      </c>
      <c r="M251" s="1639">
        <f t="shared" si="3"/>
        <v>45550</v>
      </c>
      <c r="N251" s="1640"/>
    </row>
    <row r="252" spans="1:14" ht="14">
      <c r="A252" s="1231"/>
      <c r="B252" s="1651">
        <v>45996</v>
      </c>
      <c r="C252" s="1248">
        <v>-11239</v>
      </c>
      <c r="D252" s="1618"/>
      <c r="E252" s="1618"/>
      <c r="F252" s="1618"/>
      <c r="G252" s="1619">
        <f t="shared" si="0"/>
        <v>-11239</v>
      </c>
      <c r="H252" s="1249">
        <f t="shared" si="2"/>
        <v>9952</v>
      </c>
      <c r="I252" s="1249">
        <f>みずほ!J252</f>
        <v>11220</v>
      </c>
      <c r="J252" s="1249">
        <f>UFJ!I252</f>
        <v>325</v>
      </c>
      <c r="K252" s="1249">
        <f>三井住友!I252</f>
        <v>1414</v>
      </c>
      <c r="L252" s="1249">
        <f>楽天!J252</f>
        <v>0</v>
      </c>
      <c r="M252" s="1639">
        <f t="shared" si="3"/>
        <v>22911</v>
      </c>
      <c r="N252" s="1640"/>
    </row>
    <row r="253" spans="1:14" ht="14">
      <c r="A253" s="1231"/>
      <c r="B253" s="1651">
        <v>45997</v>
      </c>
      <c r="C253" s="1248">
        <v>-3778</v>
      </c>
      <c r="D253" s="1618"/>
      <c r="E253" s="1618"/>
      <c r="F253" s="1618"/>
      <c r="G253" s="1619">
        <f t="shared" si="0"/>
        <v>-3778</v>
      </c>
      <c r="H253" s="1249">
        <f t="shared" si="2"/>
        <v>6174</v>
      </c>
      <c r="I253" s="1249">
        <f>みずほ!J253</f>
        <v>11220</v>
      </c>
      <c r="J253" s="1249">
        <f>UFJ!I253</f>
        <v>325</v>
      </c>
      <c r="K253" s="1249">
        <f>三井住友!I253</f>
        <v>1414</v>
      </c>
      <c r="L253" s="1249">
        <f>楽天!J253</f>
        <v>0</v>
      </c>
      <c r="M253" s="1639">
        <f t="shared" si="3"/>
        <v>19133</v>
      </c>
      <c r="N253" s="1640"/>
    </row>
    <row r="254" spans="1:14" ht="14">
      <c r="A254" s="1231"/>
      <c r="B254" s="1651">
        <v>45998</v>
      </c>
      <c r="C254" s="1248">
        <v>-4260</v>
      </c>
      <c r="D254" s="1618"/>
      <c r="E254" s="1618"/>
      <c r="F254" s="1618"/>
      <c r="G254" s="1619">
        <f t="shared" si="0"/>
        <v>-4260</v>
      </c>
      <c r="H254" s="1249">
        <f t="shared" si="2"/>
        <v>1914</v>
      </c>
      <c r="I254" s="1249">
        <f>みずほ!J254</f>
        <v>11220</v>
      </c>
      <c r="J254" s="1249">
        <f>UFJ!I254</f>
        <v>325</v>
      </c>
      <c r="K254" s="1249">
        <f>三井住友!I254</f>
        <v>1414</v>
      </c>
      <c r="L254" s="1249">
        <f>楽天!J254</f>
        <v>0</v>
      </c>
      <c r="M254" s="1639">
        <f t="shared" si="3"/>
        <v>14873</v>
      </c>
      <c r="N254" s="1640"/>
    </row>
    <row r="255" spans="1:14" ht="14">
      <c r="A255" s="1231"/>
      <c r="B255" s="1651">
        <v>45999</v>
      </c>
      <c r="C255" s="1248">
        <v>-7234</v>
      </c>
      <c r="D255" s="1618">
        <v>1500</v>
      </c>
      <c r="E255" s="1618"/>
      <c r="F255" s="1618">
        <v>6000</v>
      </c>
      <c r="G255" s="1619">
        <f t="shared" si="0"/>
        <v>266</v>
      </c>
      <c r="H255" s="1249">
        <f t="shared" si="2"/>
        <v>2180</v>
      </c>
      <c r="I255" s="1249">
        <f>みずほ!J255</f>
        <v>15220</v>
      </c>
      <c r="J255" s="1249">
        <f>UFJ!I255</f>
        <v>325</v>
      </c>
      <c r="K255" s="1249">
        <f>三井住友!I255</f>
        <v>1414</v>
      </c>
      <c r="L255" s="1249">
        <f>楽天!J255</f>
        <v>0</v>
      </c>
      <c r="M255" s="1639">
        <f t="shared" si="3"/>
        <v>19139</v>
      </c>
      <c r="N255" s="1640"/>
    </row>
    <row r="256" spans="1:14" ht="14">
      <c r="A256" s="1231"/>
      <c r="B256" s="1651">
        <v>46000</v>
      </c>
      <c r="C256" s="1248"/>
      <c r="D256" s="1618"/>
      <c r="E256" s="1618"/>
      <c r="F256" s="1618"/>
      <c r="G256" s="1619">
        <f t="shared" si="0"/>
        <v>0</v>
      </c>
      <c r="H256" s="1249">
        <f t="shared" si="2"/>
        <v>2180</v>
      </c>
      <c r="I256" s="1249">
        <f>みずほ!J256</f>
        <v>15220</v>
      </c>
      <c r="J256" s="1249">
        <f>UFJ!I256</f>
        <v>325</v>
      </c>
      <c r="K256" s="1249">
        <f>三井住友!I256</f>
        <v>1414</v>
      </c>
      <c r="L256" s="1249">
        <f>楽天!J256</f>
        <v>0</v>
      </c>
      <c r="M256" s="1639">
        <f t="shared" si="3"/>
        <v>19139</v>
      </c>
      <c r="N256" s="1640"/>
    </row>
    <row r="257" spans="1:14" ht="14">
      <c r="A257" s="1231"/>
      <c r="B257" s="1651">
        <v>46001</v>
      </c>
      <c r="C257" s="1248">
        <v>-1000</v>
      </c>
      <c r="D257" s="1618"/>
      <c r="E257" s="1618"/>
      <c r="F257" s="1618"/>
      <c r="G257" s="1619">
        <f t="shared" si="0"/>
        <v>-1000</v>
      </c>
      <c r="H257" s="1249">
        <f t="shared" si="2"/>
        <v>1180</v>
      </c>
      <c r="I257" s="1249">
        <f>みずほ!J257</f>
        <v>15220</v>
      </c>
      <c r="J257" s="1249">
        <f>UFJ!I257</f>
        <v>325</v>
      </c>
      <c r="K257" s="1249">
        <f>三井住友!I257</f>
        <v>1414</v>
      </c>
      <c r="L257" s="1249">
        <f>楽天!J257</f>
        <v>0</v>
      </c>
      <c r="M257" s="1639">
        <f t="shared" si="3"/>
        <v>18139</v>
      </c>
      <c r="N257" s="1640"/>
    </row>
    <row r="258" spans="1:14" ht="14">
      <c r="A258" s="1231"/>
      <c r="B258" s="1651">
        <v>46002</v>
      </c>
      <c r="C258" s="1248">
        <v>-950</v>
      </c>
      <c r="D258" s="1618"/>
      <c r="E258" s="1618"/>
      <c r="F258" s="1618"/>
      <c r="G258" s="1619">
        <f t="shared" si="0"/>
        <v>-950</v>
      </c>
      <c r="H258" s="1249">
        <f t="shared" si="2"/>
        <v>230</v>
      </c>
      <c r="I258" s="1249">
        <f>みずほ!J258</f>
        <v>15220</v>
      </c>
      <c r="J258" s="1249">
        <f>UFJ!I258</f>
        <v>325</v>
      </c>
      <c r="K258" s="1249">
        <f>三井住友!I258</f>
        <v>1414</v>
      </c>
      <c r="L258" s="1249">
        <f>楽天!J258</f>
        <v>0</v>
      </c>
      <c r="M258" s="1639">
        <f t="shared" si="3"/>
        <v>17189</v>
      </c>
      <c r="N258" s="1640"/>
    </row>
    <row r="259" spans="1:14" ht="14">
      <c r="A259" s="1231"/>
      <c r="B259" s="1651">
        <v>46003</v>
      </c>
      <c r="C259" s="1248">
        <v>-6423</v>
      </c>
      <c r="D259" s="1618"/>
      <c r="E259" s="1618"/>
      <c r="F259" s="1618">
        <v>16000</v>
      </c>
      <c r="G259" s="1619">
        <f t="shared" ref="G259:G513" si="4">SUM(C259:F259)</f>
        <v>9577</v>
      </c>
      <c r="H259" s="1249">
        <f t="shared" si="2"/>
        <v>9807</v>
      </c>
      <c r="I259" s="1249">
        <f>みずほ!J259</f>
        <v>15220</v>
      </c>
      <c r="J259" s="1249">
        <f>UFJ!I259</f>
        <v>325</v>
      </c>
      <c r="K259" s="1249">
        <f>三井住友!I259</f>
        <v>1414</v>
      </c>
      <c r="L259" s="1249">
        <f>楽天!J259</f>
        <v>0</v>
      </c>
      <c r="M259" s="1639">
        <f t="shared" si="3"/>
        <v>26766</v>
      </c>
      <c r="N259" s="1640"/>
    </row>
    <row r="260" spans="1:14" ht="14">
      <c r="A260" s="1231"/>
      <c r="B260" s="1651">
        <v>46004</v>
      </c>
      <c r="C260" s="1248">
        <v>-6940</v>
      </c>
      <c r="D260" s="1618"/>
      <c r="E260" s="1618"/>
      <c r="F260" s="1618">
        <v>6000</v>
      </c>
      <c r="G260" s="1619">
        <f t="shared" si="4"/>
        <v>-940</v>
      </c>
      <c r="H260" s="1249">
        <f t="shared" ref="H260:H514" si="5">SUM(H259,G260)</f>
        <v>8867</v>
      </c>
      <c r="I260" s="1249">
        <f>みずほ!J260</f>
        <v>28271</v>
      </c>
      <c r="J260" s="1249">
        <f>UFJ!I260</f>
        <v>325</v>
      </c>
      <c r="K260" s="1249">
        <f>三井住友!I260</f>
        <v>1414</v>
      </c>
      <c r="L260" s="1249">
        <f>楽天!J260</f>
        <v>0</v>
      </c>
      <c r="M260" s="1639">
        <f t="shared" si="3"/>
        <v>38877</v>
      </c>
      <c r="N260" s="1640"/>
    </row>
    <row r="261" spans="1:14" ht="14">
      <c r="A261" s="1231"/>
      <c r="B261" s="1651">
        <v>46005</v>
      </c>
      <c r="C261" s="1248">
        <v>-602</v>
      </c>
      <c r="D261" s="1618">
        <v>17051</v>
      </c>
      <c r="E261" s="1618"/>
      <c r="F261" s="1618"/>
      <c r="G261" s="1619">
        <f t="shared" si="4"/>
        <v>16449</v>
      </c>
      <c r="H261" s="1249">
        <f t="shared" si="5"/>
        <v>25316</v>
      </c>
      <c r="I261" s="1249">
        <f>みずほ!J261</f>
        <v>41322</v>
      </c>
      <c r="J261" s="1249">
        <f>UFJ!I261</f>
        <v>325</v>
      </c>
      <c r="K261" s="1249">
        <f>三井住友!I261</f>
        <v>8464</v>
      </c>
      <c r="L261" s="1249">
        <f>楽天!J261</f>
        <v>0</v>
      </c>
      <c r="M261" s="1639">
        <f t="shared" si="3"/>
        <v>75427</v>
      </c>
      <c r="N261" s="1640"/>
    </row>
    <row r="262" spans="1:14" ht="14">
      <c r="A262" s="1231"/>
      <c r="B262" s="1651">
        <v>46006</v>
      </c>
      <c r="C262" s="1248">
        <v>-750</v>
      </c>
      <c r="D262" s="1618"/>
      <c r="E262" s="1618"/>
      <c r="F262" s="1618"/>
      <c r="G262" s="1619">
        <f t="shared" si="4"/>
        <v>-750</v>
      </c>
      <c r="H262" s="1249">
        <f t="shared" si="5"/>
        <v>24566</v>
      </c>
      <c r="I262" s="1249">
        <f>みずほ!J262</f>
        <v>138355</v>
      </c>
      <c r="J262" s="1249">
        <f>UFJ!I262</f>
        <v>325</v>
      </c>
      <c r="K262" s="1249">
        <f>三井住友!I262</f>
        <v>251515</v>
      </c>
      <c r="L262" s="1249">
        <f>楽天!J262</f>
        <v>0</v>
      </c>
      <c r="M262" s="1639">
        <f t="shared" si="3"/>
        <v>414761</v>
      </c>
      <c r="N262" s="1640"/>
    </row>
    <row r="263" spans="1:14" ht="14">
      <c r="A263" s="1231"/>
      <c r="B263" s="1651">
        <v>46007</v>
      </c>
      <c r="C263" s="1248">
        <v>-1684</v>
      </c>
      <c r="D263" s="1618"/>
      <c r="E263" s="1618"/>
      <c r="F263" s="1618"/>
      <c r="G263" s="1619">
        <f t="shared" si="4"/>
        <v>-1684</v>
      </c>
      <c r="H263" s="1249">
        <f t="shared" si="5"/>
        <v>22882</v>
      </c>
      <c r="I263" s="1249">
        <f>みずほ!J263</f>
        <v>138355</v>
      </c>
      <c r="J263" s="1249">
        <f>UFJ!I263</f>
        <v>325</v>
      </c>
      <c r="K263" s="1249">
        <f>三井住友!I263</f>
        <v>251515</v>
      </c>
      <c r="L263" s="1249">
        <f>楽天!J263</f>
        <v>0</v>
      </c>
      <c r="M263" s="1639">
        <f t="shared" si="3"/>
        <v>413077</v>
      </c>
      <c r="N263" s="1640"/>
    </row>
    <row r="264" spans="1:14" ht="14">
      <c r="A264" s="1231"/>
      <c r="B264" s="1651">
        <v>46008</v>
      </c>
      <c r="C264" s="1248">
        <v>-1100</v>
      </c>
      <c r="D264" s="1618"/>
      <c r="E264" s="1618"/>
      <c r="F264" s="1618"/>
      <c r="G264" s="1619">
        <f t="shared" si="4"/>
        <v>-1100</v>
      </c>
      <c r="H264" s="1249">
        <f t="shared" si="5"/>
        <v>21782</v>
      </c>
      <c r="I264" s="1249">
        <f>みずほ!J264</f>
        <v>138355</v>
      </c>
      <c r="J264" s="1249">
        <f>UFJ!I264</f>
        <v>325</v>
      </c>
      <c r="K264" s="1249">
        <f>三井住友!I264</f>
        <v>251515</v>
      </c>
      <c r="L264" s="1249">
        <f>楽天!J264</f>
        <v>0</v>
      </c>
      <c r="M264" s="1639">
        <f t="shared" si="3"/>
        <v>411977</v>
      </c>
      <c r="N264" s="1640"/>
    </row>
    <row r="265" spans="1:14" ht="14">
      <c r="A265" s="1231"/>
      <c r="B265" s="1651">
        <v>46009</v>
      </c>
      <c r="C265" s="1248">
        <v>-3000</v>
      </c>
      <c r="D265" s="1618"/>
      <c r="E265" s="1618"/>
      <c r="F265" s="1618"/>
      <c r="G265" s="1619">
        <f t="shared" si="4"/>
        <v>-3000</v>
      </c>
      <c r="H265" s="1249">
        <f t="shared" si="5"/>
        <v>18782</v>
      </c>
      <c r="I265" s="1249">
        <f>みずほ!J265</f>
        <v>138355</v>
      </c>
      <c r="J265" s="1249">
        <f>UFJ!I265</f>
        <v>325</v>
      </c>
      <c r="K265" s="1249">
        <f>三井住友!I265</f>
        <v>251515</v>
      </c>
      <c r="L265" s="1249">
        <f>楽天!J265</f>
        <v>0</v>
      </c>
      <c r="M265" s="1639">
        <f t="shared" si="3"/>
        <v>408977</v>
      </c>
      <c r="N265" s="1640"/>
    </row>
    <row r="266" spans="1:14" ht="14">
      <c r="A266" s="1231"/>
      <c r="B266" s="1651">
        <v>46010</v>
      </c>
      <c r="C266" s="1248">
        <v>-950</v>
      </c>
      <c r="D266" s="1618"/>
      <c r="E266" s="1618"/>
      <c r="F266" s="1618"/>
      <c r="G266" s="1619">
        <f t="shared" si="4"/>
        <v>-950</v>
      </c>
      <c r="H266" s="1249">
        <f t="shared" si="5"/>
        <v>17832</v>
      </c>
      <c r="I266" s="1249">
        <f>みずほ!J266</f>
        <v>138355</v>
      </c>
      <c r="J266" s="1249">
        <f>UFJ!I266</f>
        <v>325</v>
      </c>
      <c r="K266" s="1249">
        <f>三井住友!I266</f>
        <v>251515</v>
      </c>
      <c r="L266" s="1249">
        <f>楽天!J266</f>
        <v>0</v>
      </c>
      <c r="M266" s="1639">
        <f t="shared" si="3"/>
        <v>408027</v>
      </c>
      <c r="N266" s="1640"/>
    </row>
    <row r="267" spans="1:14" ht="14">
      <c r="A267" s="1231"/>
      <c r="B267" s="1651">
        <v>46011</v>
      </c>
      <c r="C267" s="1248">
        <v>-445</v>
      </c>
      <c r="D267" s="1618"/>
      <c r="E267" s="1618"/>
      <c r="F267" s="1618"/>
      <c r="G267" s="1619">
        <f t="shared" si="4"/>
        <v>-445</v>
      </c>
      <c r="H267" s="1249">
        <f t="shared" si="5"/>
        <v>17387</v>
      </c>
      <c r="I267" s="1249">
        <f>みずほ!J267</f>
        <v>138355</v>
      </c>
      <c r="J267" s="1249">
        <f>UFJ!I267</f>
        <v>325</v>
      </c>
      <c r="K267" s="1249">
        <f>三井住友!I267</f>
        <v>251515</v>
      </c>
      <c r="L267" s="1249">
        <f>楽天!J267</f>
        <v>0</v>
      </c>
      <c r="M267" s="1639">
        <f t="shared" si="3"/>
        <v>407582</v>
      </c>
      <c r="N267" s="1640"/>
    </row>
    <row r="268" spans="1:14" ht="14">
      <c r="A268" s="1231"/>
      <c r="B268" s="1651">
        <v>46012</v>
      </c>
      <c r="C268" s="1248">
        <v>-17288</v>
      </c>
      <c r="D268" s="1618"/>
      <c r="E268" s="1618"/>
      <c r="F268" s="1618">
        <v>5000</v>
      </c>
      <c r="G268" s="1619">
        <f t="shared" si="4"/>
        <v>-12288</v>
      </c>
      <c r="H268" s="1249">
        <f t="shared" si="5"/>
        <v>5099</v>
      </c>
      <c r="I268" s="1249">
        <f>みずほ!J268</f>
        <v>138355</v>
      </c>
      <c r="J268" s="1249">
        <f>UFJ!I268</f>
        <v>325</v>
      </c>
      <c r="K268" s="1249">
        <f>三井住友!I268</f>
        <v>251515</v>
      </c>
      <c r="L268" s="1249">
        <f>楽天!J268</f>
        <v>0</v>
      </c>
      <c r="M268" s="1639">
        <f t="shared" si="3"/>
        <v>395294</v>
      </c>
      <c r="N268" s="1640"/>
    </row>
    <row r="269" spans="1:14" ht="14">
      <c r="A269" s="1231"/>
      <c r="B269" s="1651">
        <v>46013</v>
      </c>
      <c r="C269" s="1248">
        <v>-1589</v>
      </c>
      <c r="D269" s="1618"/>
      <c r="E269" s="1618"/>
      <c r="F269" s="1618">
        <v>1500</v>
      </c>
      <c r="G269" s="1619">
        <f t="shared" si="4"/>
        <v>-89</v>
      </c>
      <c r="H269" s="1249">
        <f t="shared" si="5"/>
        <v>5010</v>
      </c>
      <c r="I269" s="1249">
        <f>みずほ!J269</f>
        <v>133355</v>
      </c>
      <c r="J269" s="1249">
        <f>UFJ!I269</f>
        <v>325</v>
      </c>
      <c r="K269" s="1249">
        <f>三井住友!I269</f>
        <v>251515</v>
      </c>
      <c r="L269" s="1249">
        <f>楽天!J269</f>
        <v>0</v>
      </c>
      <c r="M269" s="1639">
        <f t="shared" si="3"/>
        <v>390205</v>
      </c>
      <c r="N269" s="1640"/>
    </row>
    <row r="270" spans="1:14" ht="14">
      <c r="A270" s="1231"/>
      <c r="B270" s="1651">
        <v>46014</v>
      </c>
      <c r="C270" s="1248">
        <v>-5075</v>
      </c>
      <c r="D270" s="1618"/>
      <c r="E270" s="1618"/>
      <c r="F270" s="1618">
        <v>1000</v>
      </c>
      <c r="G270" s="1619">
        <f t="shared" si="4"/>
        <v>-4075</v>
      </c>
      <c r="H270" s="1249">
        <f t="shared" si="5"/>
        <v>935</v>
      </c>
      <c r="I270" s="1249">
        <f>みずほ!J270</f>
        <v>132355</v>
      </c>
      <c r="J270" s="1249">
        <f>UFJ!I270</f>
        <v>325</v>
      </c>
      <c r="K270" s="1249">
        <f>三井住友!I270</f>
        <v>251515</v>
      </c>
      <c r="L270" s="1249">
        <f>楽天!J270</f>
        <v>0</v>
      </c>
      <c r="M270" s="1639">
        <f t="shared" si="3"/>
        <v>385130</v>
      </c>
      <c r="N270" s="1640"/>
    </row>
    <row r="271" spans="1:14" ht="14">
      <c r="A271" s="1231"/>
      <c r="B271" s="1651">
        <v>46015</v>
      </c>
      <c r="C271" s="1248"/>
      <c r="D271" s="1618"/>
      <c r="E271" s="1618"/>
      <c r="F271" s="1618"/>
      <c r="G271" s="1619">
        <f t="shared" si="4"/>
        <v>0</v>
      </c>
      <c r="H271" s="1249">
        <f t="shared" si="5"/>
        <v>935</v>
      </c>
      <c r="I271" s="1249">
        <f>みずほ!J271</f>
        <v>132355</v>
      </c>
      <c r="J271" s="1249">
        <f>UFJ!I271</f>
        <v>325</v>
      </c>
      <c r="K271" s="1249">
        <f>三井住友!I271</f>
        <v>251515</v>
      </c>
      <c r="L271" s="1249">
        <f>楽天!J271</f>
        <v>0</v>
      </c>
      <c r="M271" s="1639">
        <f t="shared" si="3"/>
        <v>385130</v>
      </c>
      <c r="N271" s="1640"/>
    </row>
    <row r="272" spans="1:14" ht="14">
      <c r="A272" s="1231"/>
      <c r="B272" s="1651">
        <v>46016</v>
      </c>
      <c r="C272" s="1248"/>
      <c r="D272" s="1618"/>
      <c r="E272" s="1618"/>
      <c r="F272" s="1618"/>
      <c r="G272" s="1619">
        <f t="shared" si="4"/>
        <v>0</v>
      </c>
      <c r="H272" s="1249">
        <f t="shared" si="5"/>
        <v>935</v>
      </c>
      <c r="I272" s="1249">
        <f>みずほ!J272</f>
        <v>132355</v>
      </c>
      <c r="J272" s="1249">
        <f>UFJ!I272</f>
        <v>325</v>
      </c>
      <c r="K272" s="1249">
        <f>三井住友!I272</f>
        <v>251515</v>
      </c>
      <c r="L272" s="1249">
        <f>楽天!J272</f>
        <v>0</v>
      </c>
      <c r="M272" s="1639">
        <f t="shared" si="3"/>
        <v>385130</v>
      </c>
      <c r="N272" s="1640"/>
    </row>
    <row r="273" spans="1:14" ht="14">
      <c r="A273" s="1231"/>
      <c r="B273" s="1651">
        <v>46017</v>
      </c>
      <c r="C273" s="1248"/>
      <c r="D273" s="1618"/>
      <c r="E273" s="1618"/>
      <c r="F273" s="1618"/>
      <c r="G273" s="1619">
        <f t="shared" si="4"/>
        <v>0</v>
      </c>
      <c r="H273" s="1249">
        <f t="shared" si="5"/>
        <v>935</v>
      </c>
      <c r="I273" s="1249">
        <f>みずほ!J273</f>
        <v>253735</v>
      </c>
      <c r="J273" s="1249">
        <f>UFJ!I273</f>
        <v>325</v>
      </c>
      <c r="K273" s="1249">
        <f>三井住友!I273</f>
        <v>252015</v>
      </c>
      <c r="L273" s="1249">
        <f>楽天!J273</f>
        <v>0</v>
      </c>
      <c r="M273" s="1639">
        <f t="shared" si="3"/>
        <v>507010</v>
      </c>
      <c r="N273" s="1640"/>
    </row>
    <row r="274" spans="1:14" ht="14">
      <c r="A274" s="1231"/>
      <c r="B274" s="1651">
        <v>46018</v>
      </c>
      <c r="C274" s="1248">
        <v>-2494</v>
      </c>
      <c r="D274" s="1618">
        <v>1500</v>
      </c>
      <c r="E274" s="1618"/>
      <c r="F274" s="1618">
        <v>2000</v>
      </c>
      <c r="G274" s="1619">
        <f t="shared" si="4"/>
        <v>1006</v>
      </c>
      <c r="H274" s="1249">
        <f t="shared" si="5"/>
        <v>1941</v>
      </c>
      <c r="I274" s="1249">
        <f>みずほ!J274</f>
        <v>191380</v>
      </c>
      <c r="J274" s="1249">
        <f>UFJ!I274</f>
        <v>325</v>
      </c>
      <c r="K274" s="1249">
        <f>三井住友!I274</f>
        <v>21546</v>
      </c>
      <c r="L274" s="1249">
        <f>楽天!J274</f>
        <v>0</v>
      </c>
      <c r="M274" s="1639">
        <f t="shared" si="3"/>
        <v>215192</v>
      </c>
      <c r="N274" s="1640"/>
    </row>
    <row r="275" spans="1:14" ht="14">
      <c r="A275" s="1231"/>
      <c r="B275" s="1651">
        <v>46019</v>
      </c>
      <c r="C275" s="1248"/>
      <c r="D275" s="1618"/>
      <c r="E275" s="1618">
        <v>539</v>
      </c>
      <c r="F275" s="1618"/>
      <c r="G275" s="1619">
        <f t="shared" si="4"/>
        <v>539</v>
      </c>
      <c r="H275" s="1249">
        <f t="shared" si="5"/>
        <v>2480</v>
      </c>
      <c r="I275" s="1249">
        <f>みずほ!J275</f>
        <v>191380</v>
      </c>
      <c r="J275" s="1249">
        <f>UFJ!I275</f>
        <v>325</v>
      </c>
      <c r="K275" s="1249">
        <f>三井住友!I275</f>
        <v>21546</v>
      </c>
      <c r="L275" s="1249">
        <f>楽天!J275</f>
        <v>0</v>
      </c>
      <c r="M275" s="1639">
        <f t="shared" si="3"/>
        <v>215731</v>
      </c>
      <c r="N275" s="1640"/>
    </row>
    <row r="276" spans="1:14" ht="14">
      <c r="A276" s="1231"/>
      <c r="B276" s="1651">
        <v>46020</v>
      </c>
      <c r="C276" s="1248"/>
      <c r="D276" s="1618">
        <v>4800</v>
      </c>
      <c r="E276" s="1618"/>
      <c r="F276" s="1618"/>
      <c r="G276" s="1619">
        <f t="shared" si="4"/>
        <v>4800</v>
      </c>
      <c r="H276" s="1249">
        <f t="shared" si="5"/>
        <v>7280</v>
      </c>
      <c r="I276" s="1249">
        <f>みずほ!J276</f>
        <v>61393</v>
      </c>
      <c r="J276" s="1249">
        <f>UFJ!I276</f>
        <v>325</v>
      </c>
      <c r="K276" s="1249">
        <f>三井住友!I276</f>
        <v>21546</v>
      </c>
      <c r="L276" s="1249">
        <f>楽天!J276</f>
        <v>0</v>
      </c>
      <c r="M276" s="1639">
        <f t="shared" si="3"/>
        <v>90544</v>
      </c>
      <c r="N276" s="1640"/>
    </row>
    <row r="277" spans="1:14" ht="14">
      <c r="A277" s="1231"/>
      <c r="B277" s="1651">
        <v>46021</v>
      </c>
      <c r="C277" s="1248">
        <v>-200</v>
      </c>
      <c r="D277" s="1618">
        <v>11682</v>
      </c>
      <c r="E277" s="1618"/>
      <c r="F277" s="1618"/>
      <c r="G277" s="1619">
        <f t="shared" si="4"/>
        <v>11482</v>
      </c>
      <c r="H277" s="1249">
        <f t="shared" si="5"/>
        <v>18762</v>
      </c>
      <c r="I277" s="1249">
        <f>みずほ!J277</f>
        <v>61393</v>
      </c>
      <c r="J277" s="1249">
        <f>UFJ!I277</f>
        <v>325</v>
      </c>
      <c r="K277" s="1249">
        <f>三井住友!I277</f>
        <v>27387</v>
      </c>
      <c r="L277" s="1249">
        <f>楽天!J277</f>
        <v>0</v>
      </c>
      <c r="M277" s="1639">
        <f t="shared" si="3"/>
        <v>107867</v>
      </c>
      <c r="N277" s="1640"/>
    </row>
    <row r="278" spans="1:14" ht="14">
      <c r="A278" s="1231"/>
      <c r="B278" s="1652">
        <v>46022</v>
      </c>
      <c r="C278" s="1263">
        <v>-20029</v>
      </c>
      <c r="D278" s="1622"/>
      <c r="E278" s="1622"/>
      <c r="F278" s="1622">
        <v>3000</v>
      </c>
      <c r="G278" s="1623">
        <f t="shared" si="4"/>
        <v>-17029</v>
      </c>
      <c r="H278" s="1264">
        <f t="shared" si="5"/>
        <v>1733</v>
      </c>
      <c r="I278" s="1264">
        <f>みずほ!J278</f>
        <v>58393</v>
      </c>
      <c r="J278" s="1264">
        <f>UFJ!I278</f>
        <v>325</v>
      </c>
      <c r="K278" s="1264">
        <f>三井住友!I278</f>
        <v>27387</v>
      </c>
      <c r="L278" s="1249">
        <f>楽天!J278</f>
        <v>0</v>
      </c>
      <c r="M278" s="1639">
        <f t="shared" si="3"/>
        <v>87838</v>
      </c>
      <c r="N278" s="1640"/>
    </row>
    <row r="279" spans="1:14" ht="14">
      <c r="A279" s="1231"/>
      <c r="B279" s="1651">
        <v>46023</v>
      </c>
      <c r="C279" s="1248">
        <v>-6450</v>
      </c>
      <c r="D279" s="1618"/>
      <c r="E279" s="1618"/>
      <c r="F279" s="1618">
        <v>10000</v>
      </c>
      <c r="G279" s="1619">
        <f t="shared" si="4"/>
        <v>3550</v>
      </c>
      <c r="H279" s="1249">
        <f t="shared" si="5"/>
        <v>5283</v>
      </c>
      <c r="I279" s="1249">
        <f>みずほ!J279</f>
        <v>38393</v>
      </c>
      <c r="J279" s="1249">
        <f>UFJ!I279</f>
        <v>325</v>
      </c>
      <c r="K279" s="1625">
        <f>三井住友!I279</f>
        <v>27387</v>
      </c>
      <c r="L279" s="1625">
        <f>楽天!J279</f>
        <v>0</v>
      </c>
      <c r="M279" s="1645">
        <f t="shared" si="3"/>
        <v>71388</v>
      </c>
      <c r="N279" s="1640"/>
    </row>
    <row r="280" spans="1:14" ht="14">
      <c r="A280" s="1231"/>
      <c r="B280" s="1651">
        <v>46024</v>
      </c>
      <c r="C280" s="1248">
        <v>-1075</v>
      </c>
      <c r="D280" s="1618"/>
      <c r="E280" s="1618"/>
      <c r="F280" s="1618"/>
      <c r="G280" s="1619">
        <f t="shared" si="4"/>
        <v>-1075</v>
      </c>
      <c r="H280" s="1249">
        <f t="shared" si="5"/>
        <v>4208</v>
      </c>
      <c r="I280" s="1249">
        <f>みずほ!J280</f>
        <v>65173</v>
      </c>
      <c r="J280" s="1249">
        <f>UFJ!I280</f>
        <v>325</v>
      </c>
      <c r="K280" s="1249">
        <f>三井住友!I280</f>
        <v>27387</v>
      </c>
      <c r="L280" s="1249">
        <f>楽天!J280</f>
        <v>0</v>
      </c>
      <c r="M280" s="1639">
        <f t="shared" si="3"/>
        <v>97093</v>
      </c>
      <c r="N280" s="1640"/>
    </row>
    <row r="281" spans="1:14" ht="14">
      <c r="A281" s="1231"/>
      <c r="B281" s="1651">
        <v>46025</v>
      </c>
      <c r="C281" s="1248"/>
      <c r="D281" s="1618"/>
      <c r="E281" s="1618"/>
      <c r="F281" s="1618"/>
      <c r="G281" s="1619">
        <f t="shared" si="4"/>
        <v>0</v>
      </c>
      <c r="H281" s="1249">
        <f t="shared" si="5"/>
        <v>4208</v>
      </c>
      <c r="I281" s="1249">
        <f>みずほ!J281</f>
        <v>65173</v>
      </c>
      <c r="J281" s="1249">
        <f>UFJ!I281</f>
        <v>325</v>
      </c>
      <c r="K281" s="1249">
        <f>三井住友!I281</f>
        <v>27387</v>
      </c>
      <c r="L281" s="1249">
        <f>楽天!J281</f>
        <v>0</v>
      </c>
      <c r="M281" s="1639">
        <f t="shared" si="3"/>
        <v>97093</v>
      </c>
      <c r="N281" s="1640"/>
    </row>
    <row r="282" spans="1:14" ht="14">
      <c r="A282" s="1231"/>
      <c r="B282" s="1651">
        <v>46026</v>
      </c>
      <c r="C282" s="1248">
        <v>-6449</v>
      </c>
      <c r="D282" s="1618"/>
      <c r="E282" s="1618"/>
      <c r="F282" s="1618">
        <v>3000</v>
      </c>
      <c r="G282" s="1619">
        <f t="shared" si="4"/>
        <v>-3449</v>
      </c>
      <c r="H282" s="1249">
        <f t="shared" si="5"/>
        <v>759</v>
      </c>
      <c r="I282" s="1249">
        <f>みずほ!J282</f>
        <v>62173</v>
      </c>
      <c r="J282" s="1249">
        <f>UFJ!I282</f>
        <v>325</v>
      </c>
      <c r="K282" s="1249">
        <f>三井住友!I282</f>
        <v>27387</v>
      </c>
      <c r="L282" s="1249">
        <f>楽天!J282</f>
        <v>0</v>
      </c>
      <c r="M282" s="1639">
        <f t="shared" si="3"/>
        <v>90644</v>
      </c>
      <c r="N282" s="1640"/>
    </row>
    <row r="283" spans="1:14" ht="14">
      <c r="A283" s="1231"/>
      <c r="B283" s="1651">
        <v>46027</v>
      </c>
      <c r="C283" s="1248"/>
      <c r="D283" s="1618"/>
      <c r="E283" s="1618"/>
      <c r="F283" s="1618"/>
      <c r="G283" s="1619">
        <f t="shared" si="4"/>
        <v>0</v>
      </c>
      <c r="H283" s="1249">
        <f t="shared" si="5"/>
        <v>759</v>
      </c>
      <c r="I283" s="1249">
        <f>みずほ!J283</f>
        <v>50773</v>
      </c>
      <c r="J283" s="1249">
        <f>UFJ!I283</f>
        <v>325</v>
      </c>
      <c r="K283" s="1249">
        <f>三井住友!I283</f>
        <v>27387</v>
      </c>
      <c r="L283" s="1249">
        <f>楽天!J283</f>
        <v>0</v>
      </c>
      <c r="M283" s="1639">
        <f t="shared" si="3"/>
        <v>79244</v>
      </c>
      <c r="N283" s="1640"/>
    </row>
    <row r="284" spans="1:14" ht="14">
      <c r="A284" s="1231"/>
      <c r="B284" s="1651">
        <v>46028</v>
      </c>
      <c r="C284" s="1248"/>
      <c r="D284" s="1618"/>
      <c r="E284" s="1618"/>
      <c r="F284" s="1618"/>
      <c r="G284" s="1619">
        <f t="shared" si="4"/>
        <v>0</v>
      </c>
      <c r="H284" s="1249">
        <f t="shared" si="5"/>
        <v>759</v>
      </c>
      <c r="I284" s="1249">
        <f>みずほ!J284</f>
        <v>50773</v>
      </c>
      <c r="J284" s="1249">
        <f>UFJ!I284</f>
        <v>325</v>
      </c>
      <c r="K284" s="1249">
        <f>三井住友!I284</f>
        <v>55877</v>
      </c>
      <c r="L284" s="1249">
        <f>楽天!J284</f>
        <v>0</v>
      </c>
      <c r="M284" s="1639">
        <f t="shared" si="3"/>
        <v>107734</v>
      </c>
      <c r="N284" s="1640"/>
    </row>
    <row r="285" spans="1:14" ht="14">
      <c r="A285" s="1231"/>
      <c r="B285" s="1651">
        <v>46029</v>
      </c>
      <c r="C285" s="1248"/>
      <c r="D285" s="1618"/>
      <c r="E285" s="1618"/>
      <c r="F285" s="1618"/>
      <c r="G285" s="1619">
        <f t="shared" si="4"/>
        <v>0</v>
      </c>
      <c r="H285" s="1249">
        <f t="shared" si="5"/>
        <v>759</v>
      </c>
      <c r="I285" s="1249">
        <f>みずほ!J285</f>
        <v>50773</v>
      </c>
      <c r="J285" s="1249">
        <f>UFJ!I285</f>
        <v>325</v>
      </c>
      <c r="K285" s="1249">
        <f>三井住友!I285</f>
        <v>55877</v>
      </c>
      <c r="L285" s="1249">
        <f>楽天!J285</f>
        <v>0</v>
      </c>
      <c r="M285" s="1639">
        <f t="shared" si="3"/>
        <v>107734</v>
      </c>
      <c r="N285" s="1640"/>
    </row>
    <row r="286" spans="1:14" ht="14">
      <c r="A286" s="1231"/>
      <c r="B286" s="1651">
        <v>46030</v>
      </c>
      <c r="C286" s="1248"/>
      <c r="D286" s="1618"/>
      <c r="E286" s="1618"/>
      <c r="F286" s="1618"/>
      <c r="G286" s="1619">
        <f t="shared" si="4"/>
        <v>0</v>
      </c>
      <c r="H286" s="1249">
        <f t="shared" si="5"/>
        <v>759</v>
      </c>
      <c r="I286" s="1249">
        <f>みずほ!J286</f>
        <v>50773</v>
      </c>
      <c r="J286" s="1249">
        <f>UFJ!I286</f>
        <v>325</v>
      </c>
      <c r="K286" s="1249">
        <f>三井住友!I286</f>
        <v>55877</v>
      </c>
      <c r="L286" s="1249">
        <f>楽天!J286</f>
        <v>0</v>
      </c>
      <c r="M286" s="1639">
        <f t="shared" si="3"/>
        <v>107734</v>
      </c>
      <c r="N286" s="1640"/>
    </row>
    <row r="287" spans="1:14" ht="14">
      <c r="A287" s="1231"/>
      <c r="B287" s="1651">
        <v>46031</v>
      </c>
      <c r="C287" s="1248"/>
      <c r="D287" s="1618"/>
      <c r="E287" s="1618"/>
      <c r="F287" s="1618"/>
      <c r="G287" s="1619">
        <f t="shared" si="4"/>
        <v>0</v>
      </c>
      <c r="H287" s="1249">
        <f t="shared" si="5"/>
        <v>759</v>
      </c>
      <c r="I287" s="1249">
        <f>みずほ!J287</f>
        <v>50773</v>
      </c>
      <c r="J287" s="1249">
        <f>UFJ!I287</f>
        <v>325</v>
      </c>
      <c r="K287" s="1249">
        <f>三井住友!I287</f>
        <v>55877</v>
      </c>
      <c r="L287" s="1249">
        <f>楽天!J287</f>
        <v>0</v>
      </c>
      <c r="M287" s="1639">
        <f t="shared" si="3"/>
        <v>107734</v>
      </c>
      <c r="N287" s="1640"/>
    </row>
    <row r="288" spans="1:14" ht="14">
      <c r="A288" s="1231"/>
      <c r="B288" s="1651">
        <v>46032</v>
      </c>
      <c r="C288" s="1248"/>
      <c r="D288" s="1618"/>
      <c r="E288" s="1618"/>
      <c r="F288" s="1618"/>
      <c r="G288" s="1619">
        <f t="shared" si="4"/>
        <v>0</v>
      </c>
      <c r="H288" s="1249">
        <f t="shared" si="5"/>
        <v>759</v>
      </c>
      <c r="I288" s="1249">
        <f>みずほ!J288</f>
        <v>50773</v>
      </c>
      <c r="J288" s="1249">
        <f>UFJ!I288</f>
        <v>325</v>
      </c>
      <c r="K288" s="1249">
        <f>三井住友!I288</f>
        <v>55877</v>
      </c>
      <c r="L288" s="1249">
        <f>楽天!J288</f>
        <v>0</v>
      </c>
      <c r="M288" s="1639">
        <f t="shared" si="3"/>
        <v>107734</v>
      </c>
      <c r="N288" s="1640"/>
    </row>
    <row r="289" spans="1:14" ht="14">
      <c r="A289" s="1231"/>
      <c r="B289" s="1651">
        <v>46033</v>
      </c>
      <c r="C289" s="1248"/>
      <c r="D289" s="1618"/>
      <c r="E289" s="1618"/>
      <c r="F289" s="1618"/>
      <c r="G289" s="1619">
        <f t="shared" si="4"/>
        <v>0</v>
      </c>
      <c r="H289" s="1249">
        <f t="shared" si="5"/>
        <v>759</v>
      </c>
      <c r="I289" s="1249">
        <f>みずほ!J289</f>
        <v>50773</v>
      </c>
      <c r="J289" s="1249">
        <f>UFJ!I289</f>
        <v>325</v>
      </c>
      <c r="K289" s="1249">
        <f>三井住友!I289</f>
        <v>55877</v>
      </c>
      <c r="L289" s="1249">
        <f>楽天!J289</f>
        <v>0</v>
      </c>
      <c r="M289" s="1639">
        <f t="shared" si="3"/>
        <v>107734</v>
      </c>
      <c r="N289" s="1640"/>
    </row>
    <row r="290" spans="1:14" ht="14">
      <c r="A290" s="1231"/>
      <c r="B290" s="1651">
        <v>46034</v>
      </c>
      <c r="C290" s="1248"/>
      <c r="D290" s="1618"/>
      <c r="E290" s="1618"/>
      <c r="F290" s="1618"/>
      <c r="G290" s="1619">
        <f t="shared" si="4"/>
        <v>0</v>
      </c>
      <c r="H290" s="1249">
        <f t="shared" si="5"/>
        <v>759</v>
      </c>
      <c r="I290" s="1249">
        <f>みずほ!J290</f>
        <v>50773</v>
      </c>
      <c r="J290" s="1249">
        <f>UFJ!I290</f>
        <v>325</v>
      </c>
      <c r="K290" s="1249">
        <f>三井住友!I290</f>
        <v>55877</v>
      </c>
      <c r="L290" s="1249">
        <f>楽天!J290</f>
        <v>0</v>
      </c>
      <c r="M290" s="1639">
        <f t="shared" si="3"/>
        <v>107734</v>
      </c>
      <c r="N290" s="1640"/>
    </row>
    <row r="291" spans="1:14" ht="14">
      <c r="A291" s="1231"/>
      <c r="B291" s="1651">
        <v>46035</v>
      </c>
      <c r="C291" s="1248"/>
      <c r="D291" s="1618"/>
      <c r="E291" s="1618"/>
      <c r="F291" s="1618"/>
      <c r="G291" s="1619">
        <f t="shared" si="4"/>
        <v>0</v>
      </c>
      <c r="H291" s="1249">
        <f t="shared" si="5"/>
        <v>759</v>
      </c>
      <c r="I291" s="1249">
        <f>みずほ!J291</f>
        <v>50773</v>
      </c>
      <c r="J291" s="1249">
        <f>UFJ!I291</f>
        <v>325</v>
      </c>
      <c r="K291" s="1249">
        <f>三井住友!I291</f>
        <v>55877</v>
      </c>
      <c r="L291" s="1249">
        <f>楽天!J291</f>
        <v>0</v>
      </c>
      <c r="M291" s="1639">
        <f t="shared" si="3"/>
        <v>107734</v>
      </c>
      <c r="N291" s="1640"/>
    </row>
    <row r="292" spans="1:14" ht="14">
      <c r="A292" s="1231"/>
      <c r="B292" s="1651">
        <v>46036</v>
      </c>
      <c r="C292" s="1248"/>
      <c r="D292" s="1618"/>
      <c r="E292" s="1618"/>
      <c r="F292" s="1618"/>
      <c r="G292" s="1619">
        <f t="shared" si="4"/>
        <v>0</v>
      </c>
      <c r="H292" s="1249">
        <f t="shared" si="5"/>
        <v>759</v>
      </c>
      <c r="I292" s="1249">
        <f>みずほ!J292</f>
        <v>41773</v>
      </c>
      <c r="J292" s="1249">
        <f>UFJ!I292</f>
        <v>325</v>
      </c>
      <c r="K292" s="1249">
        <f>三井住友!I292</f>
        <v>55877</v>
      </c>
      <c r="L292" s="1249">
        <f>楽天!J292</f>
        <v>0</v>
      </c>
      <c r="M292" s="1639">
        <f t="shared" si="3"/>
        <v>98734</v>
      </c>
      <c r="N292" s="1640"/>
    </row>
    <row r="293" spans="1:14" ht="14">
      <c r="A293" s="1231"/>
      <c r="B293" s="1651">
        <v>46037</v>
      </c>
      <c r="C293" s="1248">
        <v>-200</v>
      </c>
      <c r="D293" s="1618"/>
      <c r="E293" s="1618"/>
      <c r="F293" s="1618"/>
      <c r="G293" s="1619">
        <f t="shared" si="4"/>
        <v>-200</v>
      </c>
      <c r="H293" s="1249">
        <f t="shared" si="5"/>
        <v>559</v>
      </c>
      <c r="I293" s="1249">
        <f>みずほ!J293</f>
        <v>202742</v>
      </c>
      <c r="J293" s="1249">
        <f>UFJ!I293</f>
        <v>325</v>
      </c>
      <c r="K293" s="1249">
        <f>三井住友!I293</f>
        <v>455877</v>
      </c>
      <c r="L293" s="1249">
        <f>楽天!J293</f>
        <v>0</v>
      </c>
      <c r="M293" s="1639">
        <f t="shared" si="3"/>
        <v>659503</v>
      </c>
      <c r="N293" s="1640"/>
    </row>
    <row r="294" spans="1:14" ht="14">
      <c r="A294" s="1231"/>
      <c r="B294" s="1651">
        <v>46038</v>
      </c>
      <c r="C294" s="1248">
        <v>-2073</v>
      </c>
      <c r="D294" s="1618"/>
      <c r="E294" s="1618"/>
      <c r="F294" s="1618">
        <v>10000</v>
      </c>
      <c r="G294" s="1619">
        <f t="shared" si="4"/>
        <v>7927</v>
      </c>
      <c r="H294" s="1249">
        <f t="shared" si="5"/>
        <v>8486</v>
      </c>
      <c r="I294" s="1249">
        <f>みずほ!J294</f>
        <v>192742</v>
      </c>
      <c r="J294" s="1249">
        <f>UFJ!I294</f>
        <v>325</v>
      </c>
      <c r="K294" s="1249">
        <f>三井住友!I294</f>
        <v>455877</v>
      </c>
      <c r="L294" s="1249">
        <f>楽天!J294</f>
        <v>0</v>
      </c>
      <c r="M294" s="1639">
        <f t="shared" si="3"/>
        <v>657430</v>
      </c>
      <c r="N294" s="1640"/>
    </row>
    <row r="295" spans="1:14" ht="14">
      <c r="A295" s="1231"/>
      <c r="B295" s="1651">
        <v>46039</v>
      </c>
      <c r="C295" s="1248">
        <v>-9133</v>
      </c>
      <c r="D295" s="1618"/>
      <c r="E295" s="1618"/>
      <c r="F295" s="1618">
        <v>5000</v>
      </c>
      <c r="G295" s="1619">
        <f t="shared" si="4"/>
        <v>-4133</v>
      </c>
      <c r="H295" s="1249">
        <f t="shared" si="5"/>
        <v>4353</v>
      </c>
      <c r="I295" s="1249">
        <f>みずほ!J295</f>
        <v>187742</v>
      </c>
      <c r="J295" s="1249">
        <f>UFJ!I295</f>
        <v>325</v>
      </c>
      <c r="K295" s="1249">
        <f>三井住友!I295</f>
        <v>455877</v>
      </c>
      <c r="L295" s="1249">
        <f>楽天!J295</f>
        <v>0</v>
      </c>
      <c r="M295" s="1639">
        <f t="shared" si="3"/>
        <v>648297</v>
      </c>
      <c r="N295" s="1640"/>
    </row>
    <row r="296" spans="1:14" ht="14">
      <c r="A296" s="1231"/>
      <c r="B296" s="1651">
        <v>46040</v>
      </c>
      <c r="C296" s="1248">
        <v>-3780</v>
      </c>
      <c r="D296" s="1618"/>
      <c r="E296" s="1618"/>
      <c r="F296" s="1618"/>
      <c r="G296" s="1619">
        <f t="shared" si="4"/>
        <v>-3780</v>
      </c>
      <c r="H296" s="1249">
        <f t="shared" si="5"/>
        <v>573</v>
      </c>
      <c r="I296" s="1249">
        <f>みずほ!J296</f>
        <v>187742</v>
      </c>
      <c r="J296" s="1249">
        <f>UFJ!I296</f>
        <v>325</v>
      </c>
      <c r="K296" s="1249">
        <f>三井住友!I296</f>
        <v>455877</v>
      </c>
      <c r="L296" s="1249">
        <f>楽天!J296</f>
        <v>0</v>
      </c>
      <c r="M296" s="1639">
        <f t="shared" si="3"/>
        <v>644517</v>
      </c>
      <c r="N296" s="1640"/>
    </row>
    <row r="297" spans="1:14" ht="14">
      <c r="A297" s="1231"/>
      <c r="B297" s="1651">
        <v>46041</v>
      </c>
      <c r="C297" s="1248">
        <v>-3180</v>
      </c>
      <c r="D297" s="1618"/>
      <c r="E297" s="1618"/>
      <c r="F297" s="1618">
        <v>5000</v>
      </c>
      <c r="G297" s="1619">
        <f t="shared" si="4"/>
        <v>1820</v>
      </c>
      <c r="H297" s="1249">
        <f t="shared" si="5"/>
        <v>2393</v>
      </c>
      <c r="I297" s="1249">
        <f>みずほ!J297</f>
        <v>182742</v>
      </c>
      <c r="J297" s="1249">
        <f>UFJ!I297</f>
        <v>325</v>
      </c>
      <c r="K297" s="1249">
        <f>三井住友!I297</f>
        <v>455877</v>
      </c>
      <c r="L297" s="1249">
        <f>楽天!J297</f>
        <v>0</v>
      </c>
      <c r="M297" s="1639">
        <f t="shared" si="3"/>
        <v>641337</v>
      </c>
      <c r="N297" s="1640"/>
    </row>
    <row r="298" spans="1:14" ht="14">
      <c r="A298" s="1231"/>
      <c r="B298" s="1651">
        <v>46042</v>
      </c>
      <c r="C298" s="1248">
        <v>-708</v>
      </c>
      <c r="D298" s="1618"/>
      <c r="E298" s="1618"/>
      <c r="F298" s="1618"/>
      <c r="G298" s="1619">
        <f t="shared" si="4"/>
        <v>-708</v>
      </c>
      <c r="H298" s="1249">
        <f t="shared" si="5"/>
        <v>1685</v>
      </c>
      <c r="I298" s="1249">
        <f>みずほ!J298</f>
        <v>182742</v>
      </c>
      <c r="J298" s="1249">
        <f>UFJ!I298</f>
        <v>325</v>
      </c>
      <c r="K298" s="1249">
        <f>三井住友!I298</f>
        <v>455877</v>
      </c>
      <c r="L298" s="1249">
        <f>楽天!J298</f>
        <v>0</v>
      </c>
      <c r="M298" s="1639">
        <f t="shared" si="3"/>
        <v>640629</v>
      </c>
      <c r="N298" s="1640"/>
    </row>
    <row r="299" spans="1:14" ht="14">
      <c r="A299" s="1231"/>
      <c r="B299" s="1651">
        <v>46043</v>
      </c>
      <c r="C299" s="1248"/>
      <c r="D299" s="1618"/>
      <c r="E299" s="1618"/>
      <c r="F299" s="1618"/>
      <c r="G299" s="1619">
        <f t="shared" si="4"/>
        <v>0</v>
      </c>
      <c r="H299" s="1249">
        <f t="shared" si="5"/>
        <v>1685</v>
      </c>
      <c r="I299" s="1249">
        <f>みずほ!J299</f>
        <v>182742</v>
      </c>
      <c r="J299" s="1249">
        <f>UFJ!I299</f>
        <v>325</v>
      </c>
      <c r="K299" s="1249">
        <f>三井住友!I299</f>
        <v>455877</v>
      </c>
      <c r="L299" s="1249">
        <f>楽天!J299</f>
        <v>0</v>
      </c>
      <c r="M299" s="1639">
        <f t="shared" si="3"/>
        <v>640629</v>
      </c>
      <c r="N299" s="1640"/>
    </row>
    <row r="300" spans="1:14" ht="14">
      <c r="A300" s="1231"/>
      <c r="B300" s="1651">
        <v>46044</v>
      </c>
      <c r="C300" s="1248">
        <v>-900</v>
      </c>
      <c r="D300" s="1618"/>
      <c r="E300" s="1618"/>
      <c r="F300" s="1618"/>
      <c r="G300" s="1619">
        <f t="shared" si="4"/>
        <v>-900</v>
      </c>
      <c r="H300" s="1249">
        <f t="shared" si="5"/>
        <v>785</v>
      </c>
      <c r="I300" s="1249">
        <f>みずほ!J300</f>
        <v>182742</v>
      </c>
      <c r="J300" s="1249">
        <f>UFJ!I300</f>
        <v>325</v>
      </c>
      <c r="K300" s="1249">
        <f>三井住友!I300</f>
        <v>474869</v>
      </c>
      <c r="L300" s="1249">
        <f>楽天!J300</f>
        <v>0</v>
      </c>
      <c r="M300" s="1639">
        <f t="shared" si="3"/>
        <v>658721</v>
      </c>
      <c r="N300" s="1640"/>
    </row>
    <row r="301" spans="1:14" ht="14">
      <c r="A301" s="1231"/>
      <c r="B301" s="1651">
        <v>46045</v>
      </c>
      <c r="C301" s="1248">
        <v>-900</v>
      </c>
      <c r="D301" s="1618"/>
      <c r="E301" s="1618"/>
      <c r="F301" s="1618">
        <v>5000</v>
      </c>
      <c r="G301" s="1619">
        <f t="shared" si="4"/>
        <v>4100</v>
      </c>
      <c r="H301" s="1249">
        <f t="shared" si="5"/>
        <v>4885</v>
      </c>
      <c r="I301" s="1249">
        <f>みずほ!J301</f>
        <v>177742</v>
      </c>
      <c r="J301" s="1249">
        <f>UFJ!I301</f>
        <v>325</v>
      </c>
      <c r="K301" s="1249">
        <f>三井住友!I301</f>
        <v>500861</v>
      </c>
      <c r="L301" s="1249">
        <f>楽天!J301</f>
        <v>0</v>
      </c>
      <c r="M301" s="1639">
        <f t="shared" si="3"/>
        <v>683813</v>
      </c>
      <c r="N301" s="1640"/>
    </row>
    <row r="302" spans="1:14" ht="14">
      <c r="A302" s="1231"/>
      <c r="B302" s="1651">
        <v>46046</v>
      </c>
      <c r="C302" s="1248">
        <v>-5780</v>
      </c>
      <c r="D302" s="1618">
        <v>7250</v>
      </c>
      <c r="E302" s="1618"/>
      <c r="F302" s="1618"/>
      <c r="G302" s="1619">
        <f t="shared" si="4"/>
        <v>1470</v>
      </c>
      <c r="H302" s="1249">
        <f t="shared" si="5"/>
        <v>6355</v>
      </c>
      <c r="I302" s="1249">
        <f>みずほ!J302</f>
        <v>177742</v>
      </c>
      <c r="J302" s="1249">
        <f>UFJ!I302</f>
        <v>325</v>
      </c>
      <c r="K302" s="1249">
        <f>三井住友!I302</f>
        <v>500861</v>
      </c>
      <c r="L302" s="1249">
        <f>楽天!J302</f>
        <v>0</v>
      </c>
      <c r="M302" s="1639">
        <f t="shared" si="3"/>
        <v>685283</v>
      </c>
      <c r="N302" s="1640"/>
    </row>
    <row r="303" spans="1:14" ht="15.5">
      <c r="A303" s="1298"/>
      <c r="B303" s="1651">
        <v>46047</v>
      </c>
      <c r="C303" s="1248">
        <v>-6250</v>
      </c>
      <c r="D303" s="1618"/>
      <c r="E303" s="1618"/>
      <c r="F303" s="1618"/>
      <c r="G303" s="1619">
        <f t="shared" si="4"/>
        <v>-6250</v>
      </c>
      <c r="H303" s="1249">
        <f t="shared" si="5"/>
        <v>105</v>
      </c>
      <c r="I303" s="1249">
        <f>みずほ!J303</f>
        <v>177742</v>
      </c>
      <c r="J303" s="1249">
        <f>UFJ!I303</f>
        <v>325</v>
      </c>
      <c r="K303" s="1249">
        <f>三井住友!I303</f>
        <v>500861</v>
      </c>
      <c r="L303" s="1249">
        <f>楽天!J303</f>
        <v>0</v>
      </c>
      <c r="M303" s="1639">
        <f t="shared" si="3"/>
        <v>679033</v>
      </c>
      <c r="N303" s="1640"/>
    </row>
    <row r="304" spans="1:14" ht="15.5">
      <c r="A304" s="1298"/>
      <c r="B304" s="1651">
        <v>46048</v>
      </c>
      <c r="C304" s="1248">
        <v>-5070</v>
      </c>
      <c r="D304" s="1618"/>
      <c r="E304" s="1618"/>
      <c r="F304" s="1618">
        <v>10000</v>
      </c>
      <c r="G304" s="1619">
        <f t="shared" si="4"/>
        <v>4930</v>
      </c>
      <c r="H304" s="1249">
        <f t="shared" si="5"/>
        <v>5035</v>
      </c>
      <c r="I304" s="1249">
        <f>みずほ!J304</f>
        <v>167742</v>
      </c>
      <c r="J304" s="1249">
        <f>UFJ!I304</f>
        <v>325</v>
      </c>
      <c r="K304" s="1249">
        <f>三井住友!I304</f>
        <v>500861</v>
      </c>
      <c r="L304" s="1249">
        <f>楽天!J304</f>
        <v>0</v>
      </c>
      <c r="M304" s="1639">
        <f t="shared" si="3"/>
        <v>673963</v>
      </c>
      <c r="N304" s="1640"/>
    </row>
    <row r="305" spans="1:14" ht="15.5">
      <c r="A305" s="1298"/>
      <c r="B305" s="1651">
        <v>46049</v>
      </c>
      <c r="C305" s="1248">
        <v>-1295</v>
      </c>
      <c r="D305" s="1618"/>
      <c r="E305" s="1618"/>
      <c r="F305" s="1618"/>
      <c r="G305" s="1619">
        <f t="shared" si="4"/>
        <v>-1295</v>
      </c>
      <c r="H305" s="1249">
        <f t="shared" si="5"/>
        <v>3740</v>
      </c>
      <c r="I305" s="1249">
        <f>みずほ!J305</f>
        <v>37755</v>
      </c>
      <c r="J305" s="1249">
        <f>UFJ!I305</f>
        <v>325</v>
      </c>
      <c r="K305" s="1249">
        <f>三井住友!I305</f>
        <v>101026</v>
      </c>
      <c r="L305" s="1249">
        <f>楽天!J305</f>
        <v>5187</v>
      </c>
      <c r="M305" s="1639">
        <f t="shared" si="3"/>
        <v>148033</v>
      </c>
      <c r="N305" s="1640"/>
    </row>
    <row r="306" spans="1:14" ht="15.5">
      <c r="A306" s="1298"/>
      <c r="B306" s="1651">
        <v>46050</v>
      </c>
      <c r="C306" s="1248">
        <v>-2538</v>
      </c>
      <c r="D306" s="1618"/>
      <c r="E306" s="1618"/>
      <c r="F306" s="1618">
        <v>3000</v>
      </c>
      <c r="G306" s="1619">
        <f t="shared" si="4"/>
        <v>462</v>
      </c>
      <c r="H306" s="1249">
        <f t="shared" si="5"/>
        <v>4202</v>
      </c>
      <c r="I306" s="1249">
        <f>みずほ!J306</f>
        <v>34755</v>
      </c>
      <c r="J306" s="1249">
        <f>UFJ!I306</f>
        <v>325</v>
      </c>
      <c r="K306" s="1249">
        <f>三井住友!I306</f>
        <v>71026</v>
      </c>
      <c r="L306" s="1249">
        <f>楽天!J306</f>
        <v>6555</v>
      </c>
      <c r="M306" s="1639">
        <f t="shared" si="3"/>
        <v>116863</v>
      </c>
      <c r="N306" s="1640"/>
    </row>
    <row r="307" spans="1:14" ht="15.5">
      <c r="A307" s="1298"/>
      <c r="B307" s="1651">
        <v>46051</v>
      </c>
      <c r="C307" s="1248">
        <v>-1850</v>
      </c>
      <c r="D307" s="1618"/>
      <c r="E307" s="1618"/>
      <c r="F307" s="1618"/>
      <c r="G307" s="1619">
        <f t="shared" si="4"/>
        <v>-1850</v>
      </c>
      <c r="H307" s="1249">
        <f t="shared" si="5"/>
        <v>2352</v>
      </c>
      <c r="I307" s="1249">
        <f>みずほ!J307</f>
        <v>34755</v>
      </c>
      <c r="J307" s="1249">
        <f>UFJ!I307</f>
        <v>325</v>
      </c>
      <c r="K307" s="1249">
        <f>三井住友!I307</f>
        <v>41026</v>
      </c>
      <c r="L307" s="1249">
        <f>楽天!J307</f>
        <v>4388</v>
      </c>
      <c r="M307" s="1639">
        <f t="shared" si="3"/>
        <v>82846</v>
      </c>
      <c r="N307" s="1640"/>
    </row>
    <row r="308" spans="1:14" ht="15.5">
      <c r="A308" s="1298"/>
      <c r="B308" s="1651">
        <v>46052</v>
      </c>
      <c r="C308" s="1248">
        <v>-880</v>
      </c>
      <c r="D308" s="1618">
        <v>1800</v>
      </c>
      <c r="E308" s="1618"/>
      <c r="F308" s="1618"/>
      <c r="G308" s="1619">
        <f t="shared" si="4"/>
        <v>920</v>
      </c>
      <c r="H308" s="1249">
        <f t="shared" si="5"/>
        <v>3272</v>
      </c>
      <c r="I308" s="1249">
        <f>みずほ!J308</f>
        <v>34755</v>
      </c>
      <c r="J308" s="1249">
        <f>UFJ!I308</f>
        <v>325</v>
      </c>
      <c r="K308" s="1249">
        <f>三井住友!I308</f>
        <v>22576</v>
      </c>
      <c r="L308" s="1249">
        <f>楽天!J308</f>
        <v>4388</v>
      </c>
      <c r="M308" s="1639">
        <f t="shared" si="3"/>
        <v>65316</v>
      </c>
      <c r="N308" s="1640"/>
    </row>
    <row r="309" spans="1:14" ht="15.5">
      <c r="A309" s="1298"/>
      <c r="B309" s="1652">
        <v>46053</v>
      </c>
      <c r="C309" s="1263"/>
      <c r="D309" s="1622"/>
      <c r="E309" s="1622"/>
      <c r="F309" s="1622"/>
      <c r="G309" s="1623">
        <f t="shared" si="4"/>
        <v>0</v>
      </c>
      <c r="H309" s="1264">
        <f t="shared" si="5"/>
        <v>3272</v>
      </c>
      <c r="I309" s="1264">
        <f>みずほ!J309</f>
        <v>34755</v>
      </c>
      <c r="J309" s="1264">
        <f>UFJ!I309</f>
        <v>325</v>
      </c>
      <c r="K309" s="1264">
        <f>三井住友!I309</f>
        <v>172576</v>
      </c>
      <c r="L309" s="1264">
        <f>楽天!J309</f>
        <v>4388</v>
      </c>
      <c r="M309" s="1642">
        <f t="shared" si="3"/>
        <v>215316</v>
      </c>
      <c r="N309" s="1640"/>
    </row>
    <row r="310" spans="1:14" ht="15.5">
      <c r="A310" s="1298"/>
      <c r="B310" s="1651">
        <v>46054</v>
      </c>
      <c r="C310" s="1248"/>
      <c r="D310" s="1618">
        <v>2580</v>
      </c>
      <c r="E310" s="1618"/>
      <c r="F310" s="1618"/>
      <c r="G310" s="1619">
        <f t="shared" si="4"/>
        <v>2580</v>
      </c>
      <c r="H310" s="1249">
        <f t="shared" si="5"/>
        <v>5852</v>
      </c>
      <c r="I310" s="1249">
        <f>みずほ!J310</f>
        <v>15535</v>
      </c>
      <c r="J310" s="1249">
        <f>UFJ!I310</f>
        <v>325</v>
      </c>
      <c r="K310" s="1625">
        <f>三井住友!I310</f>
        <v>76</v>
      </c>
      <c r="L310" s="1249">
        <f>楽天!J310</f>
        <v>428</v>
      </c>
      <c r="M310" s="1639">
        <f t="shared" si="3"/>
        <v>22216</v>
      </c>
      <c r="N310" s="1640"/>
    </row>
    <row r="311" spans="1:14" ht="15.5">
      <c r="A311" s="1298"/>
      <c r="B311" s="1651">
        <v>46055</v>
      </c>
      <c r="C311" s="1248"/>
      <c r="D311" s="1618"/>
      <c r="E311" s="1618"/>
      <c r="F311" s="1618"/>
      <c r="G311" s="1619">
        <f t="shared" si="4"/>
        <v>0</v>
      </c>
      <c r="H311" s="1249">
        <f t="shared" si="5"/>
        <v>5852</v>
      </c>
      <c r="I311" s="1249">
        <f>みずほ!J311</f>
        <v>15535</v>
      </c>
      <c r="J311" s="1249">
        <f>UFJ!I311</f>
        <v>325</v>
      </c>
      <c r="K311" s="1249">
        <f>三井住友!I311</f>
        <v>76</v>
      </c>
      <c r="L311" s="1249">
        <f>楽天!J311</f>
        <v>428</v>
      </c>
      <c r="M311" s="1639">
        <f t="shared" si="3"/>
        <v>22216</v>
      </c>
      <c r="N311" s="1640"/>
    </row>
    <row r="312" spans="1:14" ht="15.5">
      <c r="A312" s="1298"/>
      <c r="B312" s="1651">
        <v>46056</v>
      </c>
      <c r="C312" s="1248">
        <v>-1561</v>
      </c>
      <c r="D312" s="1618"/>
      <c r="E312" s="1618"/>
      <c r="F312" s="1618"/>
      <c r="G312" s="1619">
        <f t="shared" si="4"/>
        <v>-1561</v>
      </c>
      <c r="H312" s="1249">
        <f t="shared" si="5"/>
        <v>4291</v>
      </c>
      <c r="I312" s="1249">
        <f>みずほ!J312</f>
        <v>15535</v>
      </c>
      <c r="J312" s="1249">
        <f>UFJ!I312</f>
        <v>325</v>
      </c>
      <c r="K312" s="1249">
        <f>三井住友!I312</f>
        <v>76</v>
      </c>
      <c r="L312" s="1249">
        <f>楽天!J312</f>
        <v>428</v>
      </c>
      <c r="M312" s="1639">
        <f t="shared" si="3"/>
        <v>20655</v>
      </c>
      <c r="N312" s="1640"/>
    </row>
    <row r="313" spans="1:14" ht="15.5">
      <c r="A313" s="1298"/>
      <c r="B313" s="1651">
        <v>46057</v>
      </c>
      <c r="C313" s="1248">
        <v>-2478</v>
      </c>
      <c r="D313" s="1618"/>
      <c r="E313" s="1618"/>
      <c r="F313" s="1618"/>
      <c r="G313" s="1619">
        <f t="shared" si="4"/>
        <v>-2478</v>
      </c>
      <c r="H313" s="1249">
        <f t="shared" si="5"/>
        <v>1813</v>
      </c>
      <c r="I313" s="1249">
        <f>みずほ!J313</f>
        <v>15535</v>
      </c>
      <c r="J313" s="1249">
        <f>UFJ!I313</f>
        <v>325</v>
      </c>
      <c r="K313" s="1249">
        <f>三井住友!I313</f>
        <v>76</v>
      </c>
      <c r="L313" s="1249">
        <f>楽天!J313</f>
        <v>428</v>
      </c>
      <c r="M313" s="1639">
        <f t="shared" si="3"/>
        <v>18177</v>
      </c>
      <c r="N313" s="1640"/>
    </row>
    <row r="314" spans="1:14" ht="15.5">
      <c r="A314" s="1298"/>
      <c r="B314" s="1651">
        <v>46058</v>
      </c>
      <c r="C314" s="1248">
        <v>-8760</v>
      </c>
      <c r="D314" s="1618"/>
      <c r="E314" s="1618"/>
      <c r="F314" s="1618">
        <v>10000</v>
      </c>
      <c r="G314" s="1619">
        <f t="shared" si="4"/>
        <v>1240</v>
      </c>
      <c r="H314" s="1249">
        <f t="shared" si="5"/>
        <v>3053</v>
      </c>
      <c r="I314" s="1249">
        <f>みずほ!J314</f>
        <v>15535</v>
      </c>
      <c r="J314" s="1249">
        <f>UFJ!I314</f>
        <v>325</v>
      </c>
      <c r="K314" s="1249">
        <f>三井住友!I314</f>
        <v>76</v>
      </c>
      <c r="L314" s="1249">
        <f>楽天!J314</f>
        <v>428</v>
      </c>
      <c r="M314" s="1639">
        <f t="shared" si="3"/>
        <v>19417</v>
      </c>
      <c r="N314" s="1640"/>
    </row>
    <row r="315" spans="1:14" ht="15.5">
      <c r="A315" s="1298"/>
      <c r="B315" s="1651">
        <v>46059</v>
      </c>
      <c r="C315" s="1248">
        <v>-1300</v>
      </c>
      <c r="D315" s="1618"/>
      <c r="E315" s="1618"/>
      <c r="F315" s="1618"/>
      <c r="G315" s="1619">
        <f t="shared" si="4"/>
        <v>-1300</v>
      </c>
      <c r="H315" s="1249">
        <f t="shared" si="5"/>
        <v>1753</v>
      </c>
      <c r="I315" s="1249">
        <f>みずほ!J315</f>
        <v>15535</v>
      </c>
      <c r="J315" s="1249">
        <f>UFJ!I315</f>
        <v>325</v>
      </c>
      <c r="K315" s="1249">
        <f>三井住友!I315</f>
        <v>76</v>
      </c>
      <c r="L315" s="1249">
        <f>楽天!J315</f>
        <v>428</v>
      </c>
      <c r="M315" s="1639">
        <f t="shared" si="3"/>
        <v>18117</v>
      </c>
      <c r="N315" s="1640"/>
    </row>
    <row r="316" spans="1:14" ht="15.5">
      <c r="A316" s="1298"/>
      <c r="B316" s="1651">
        <v>46060</v>
      </c>
      <c r="C316" s="1248">
        <v>-2885</v>
      </c>
      <c r="D316" s="1618">
        <v>2515</v>
      </c>
      <c r="E316" s="1618"/>
      <c r="F316" s="1618">
        <v>10000</v>
      </c>
      <c r="G316" s="1619">
        <f t="shared" si="4"/>
        <v>9630</v>
      </c>
      <c r="H316" s="1249">
        <f t="shared" si="5"/>
        <v>11383</v>
      </c>
      <c r="I316" s="1249">
        <f>みずほ!J316</f>
        <v>15535</v>
      </c>
      <c r="J316" s="1249">
        <f>UFJ!I316</f>
        <v>325</v>
      </c>
      <c r="K316" s="1249">
        <f>三井住友!I316</f>
        <v>76</v>
      </c>
      <c r="L316" s="1249">
        <f>楽天!J316</f>
        <v>428</v>
      </c>
      <c r="M316" s="1639">
        <f t="shared" si="3"/>
        <v>27747</v>
      </c>
      <c r="N316" s="1640"/>
    </row>
    <row r="317" spans="1:14" ht="15.5">
      <c r="A317" s="1298"/>
      <c r="B317" s="1651">
        <v>46061</v>
      </c>
      <c r="C317" s="1248">
        <v>-239</v>
      </c>
      <c r="D317" s="1618"/>
      <c r="E317" s="1618"/>
      <c r="F317" s="1618"/>
      <c r="G317" s="1619">
        <f t="shared" si="4"/>
        <v>-239</v>
      </c>
      <c r="H317" s="1249">
        <f t="shared" si="5"/>
        <v>11144</v>
      </c>
      <c r="I317" s="1249">
        <f>みずほ!J317</f>
        <v>15535</v>
      </c>
      <c r="J317" s="1249">
        <f>UFJ!I317</f>
        <v>325</v>
      </c>
      <c r="K317" s="1249">
        <f>三井住友!I317</f>
        <v>76</v>
      </c>
      <c r="L317" s="1249">
        <f>楽天!J317</f>
        <v>428</v>
      </c>
      <c r="M317" s="1639">
        <f t="shared" si="3"/>
        <v>27508</v>
      </c>
      <c r="N317" s="1640"/>
    </row>
    <row r="318" spans="1:14" ht="15.5">
      <c r="A318" s="1298"/>
      <c r="B318" s="1651">
        <v>46062</v>
      </c>
      <c r="C318" s="1248">
        <v>-500</v>
      </c>
      <c r="D318" s="1618"/>
      <c r="E318" s="1618"/>
      <c r="F318" s="1618"/>
      <c r="G318" s="1619">
        <f t="shared" si="4"/>
        <v>-500</v>
      </c>
      <c r="H318" s="1249">
        <f t="shared" si="5"/>
        <v>10644</v>
      </c>
      <c r="I318" s="1249">
        <f>みずほ!J318</f>
        <v>15535</v>
      </c>
      <c r="J318" s="1249">
        <f>UFJ!I318</f>
        <v>325</v>
      </c>
      <c r="K318" s="1249">
        <f>三井住友!I318</f>
        <v>76</v>
      </c>
      <c r="L318" s="1249">
        <f>楽天!J318</f>
        <v>428</v>
      </c>
      <c r="M318" s="1639">
        <f t="shared" si="3"/>
        <v>27008</v>
      </c>
      <c r="N318" s="1640"/>
    </row>
    <row r="319" spans="1:14" ht="15.5">
      <c r="A319" s="1298"/>
      <c r="B319" s="1651">
        <v>46063</v>
      </c>
      <c r="C319" s="1248">
        <v>-700</v>
      </c>
      <c r="D319" s="1618"/>
      <c r="E319" s="1618"/>
      <c r="F319" s="1618"/>
      <c r="G319" s="1619">
        <f t="shared" si="4"/>
        <v>-700</v>
      </c>
      <c r="H319" s="1249">
        <f t="shared" si="5"/>
        <v>9944</v>
      </c>
      <c r="I319" s="1249">
        <f>みずほ!J319</f>
        <v>15535</v>
      </c>
      <c r="J319" s="1249">
        <f>UFJ!I319</f>
        <v>325</v>
      </c>
      <c r="K319" s="1249">
        <f>三井住友!I319</f>
        <v>76</v>
      </c>
      <c r="L319" s="1249">
        <f>楽天!J319</f>
        <v>428</v>
      </c>
      <c r="M319" s="1639">
        <f t="shared" si="3"/>
        <v>26308</v>
      </c>
      <c r="N319" s="1611"/>
    </row>
    <row r="320" spans="1:14" ht="15.5">
      <c r="A320" s="1298"/>
      <c r="B320" s="1651">
        <v>46064</v>
      </c>
      <c r="C320" s="1248">
        <v>-2420</v>
      </c>
      <c r="D320" s="1618">
        <v>150</v>
      </c>
      <c r="E320" s="1618"/>
      <c r="F320" s="1618"/>
      <c r="G320" s="1619">
        <f t="shared" si="4"/>
        <v>-2270</v>
      </c>
      <c r="H320" s="1249">
        <f t="shared" si="5"/>
        <v>7674</v>
      </c>
      <c r="I320" s="1249">
        <f>みずほ!J320</f>
        <v>15535</v>
      </c>
      <c r="J320" s="1249">
        <f>UFJ!I320</f>
        <v>325</v>
      </c>
      <c r="K320" s="1249">
        <f>三井住友!I320</f>
        <v>76</v>
      </c>
      <c r="L320" s="1249">
        <f>楽天!J320</f>
        <v>428</v>
      </c>
      <c r="M320" s="1639">
        <f t="shared" si="3"/>
        <v>24038</v>
      </c>
      <c r="N320" s="1611"/>
    </row>
    <row r="321" spans="1:14" ht="15.5">
      <c r="A321" s="1298"/>
      <c r="B321" s="1651">
        <v>46065</v>
      </c>
      <c r="C321" s="1248">
        <v>-4122</v>
      </c>
      <c r="D321" s="1618"/>
      <c r="E321" s="1618"/>
      <c r="F321" s="1618"/>
      <c r="G321" s="1619">
        <f t="shared" si="4"/>
        <v>-4122</v>
      </c>
      <c r="H321" s="1249">
        <f t="shared" si="5"/>
        <v>3552</v>
      </c>
      <c r="I321" s="1249">
        <f>みずほ!J321</f>
        <v>15535</v>
      </c>
      <c r="J321" s="1249">
        <f>UFJ!I321</f>
        <v>325</v>
      </c>
      <c r="K321" s="1249">
        <f>三井住友!I321</f>
        <v>76</v>
      </c>
      <c r="L321" s="1249">
        <f>楽天!J321</f>
        <v>428</v>
      </c>
      <c r="M321" s="1639">
        <f t="shared" si="3"/>
        <v>19916</v>
      </c>
      <c r="N321" s="1611"/>
    </row>
    <row r="322" spans="1:14" ht="15.5">
      <c r="A322" s="1298"/>
      <c r="B322" s="1651">
        <v>46066</v>
      </c>
      <c r="C322" s="1248">
        <v>-665</v>
      </c>
      <c r="D322" s="1618"/>
      <c r="E322" s="1618"/>
      <c r="F322" s="1618"/>
      <c r="G322" s="1619">
        <f t="shared" si="4"/>
        <v>-665</v>
      </c>
      <c r="H322" s="1249">
        <f t="shared" si="5"/>
        <v>2887</v>
      </c>
      <c r="I322" s="1249">
        <f>みずほ!J322</f>
        <v>529986</v>
      </c>
      <c r="J322" s="1249">
        <f>UFJ!I322</f>
        <v>325</v>
      </c>
      <c r="K322" s="1249">
        <f>三井住友!I322</f>
        <v>76</v>
      </c>
      <c r="L322" s="1249">
        <f>楽天!J322</f>
        <v>428</v>
      </c>
      <c r="M322" s="1639">
        <f t="shared" si="3"/>
        <v>533702</v>
      </c>
      <c r="N322" s="1611"/>
    </row>
    <row r="323" spans="1:14" ht="15.5">
      <c r="A323" s="1298"/>
      <c r="B323" s="1651">
        <v>46067</v>
      </c>
      <c r="C323" s="1248">
        <v>-5462</v>
      </c>
      <c r="D323" s="1618">
        <v>500</v>
      </c>
      <c r="E323" s="1618"/>
      <c r="F323" s="1618">
        <v>5000</v>
      </c>
      <c r="G323" s="1619">
        <f t="shared" si="4"/>
        <v>38</v>
      </c>
      <c r="H323" s="1249">
        <f t="shared" si="5"/>
        <v>2925</v>
      </c>
      <c r="I323" s="1249">
        <f>みずほ!J323</f>
        <v>529986</v>
      </c>
      <c r="J323" s="1249">
        <f>UFJ!I323</f>
        <v>325</v>
      </c>
      <c r="K323" s="1249">
        <f>三井住友!I323</f>
        <v>76</v>
      </c>
      <c r="L323" s="1249">
        <f>楽天!J323</f>
        <v>428</v>
      </c>
      <c r="M323" s="1639">
        <f t="shared" si="3"/>
        <v>533740</v>
      </c>
      <c r="N323" s="1611"/>
    </row>
    <row r="324" spans="1:14" ht="15.5">
      <c r="A324" s="1298"/>
      <c r="B324" s="1651">
        <v>46068</v>
      </c>
      <c r="C324" s="1248">
        <v>-516</v>
      </c>
      <c r="D324" s="1618"/>
      <c r="E324" s="1618"/>
      <c r="F324" s="1618"/>
      <c r="G324" s="1619">
        <f t="shared" si="4"/>
        <v>-516</v>
      </c>
      <c r="H324" s="1249">
        <f t="shared" si="5"/>
        <v>2409</v>
      </c>
      <c r="I324" s="1249">
        <f>みずほ!J324</f>
        <v>130076</v>
      </c>
      <c r="J324" s="1249">
        <f>UFJ!I324</f>
        <v>325</v>
      </c>
      <c r="K324" s="1249">
        <f>三井住友!I324</f>
        <v>399876</v>
      </c>
      <c r="L324" s="1249">
        <f>楽天!J324</f>
        <v>428</v>
      </c>
      <c r="M324" s="1639">
        <f t="shared" si="3"/>
        <v>533114</v>
      </c>
      <c r="N324" s="1611"/>
    </row>
    <row r="325" spans="1:14" ht="15.5">
      <c r="A325" s="1298"/>
      <c r="B325" s="1651">
        <v>46069</v>
      </c>
      <c r="C325" s="1248"/>
      <c r="D325" s="1618"/>
      <c r="E325" s="1618"/>
      <c r="F325" s="1618"/>
      <c r="G325" s="1619">
        <f t="shared" si="4"/>
        <v>0</v>
      </c>
      <c r="H325" s="1249">
        <f t="shared" si="5"/>
        <v>2409</v>
      </c>
      <c r="I325" s="1249">
        <f>みずほ!J325</f>
        <v>148406</v>
      </c>
      <c r="J325" s="1249">
        <f>UFJ!I325</f>
        <v>18655</v>
      </c>
      <c r="K325" s="1249">
        <f>三井住友!I325</f>
        <v>399971</v>
      </c>
      <c r="L325" s="1249">
        <f>楽天!J325</f>
        <v>428</v>
      </c>
      <c r="M325" s="1639">
        <f t="shared" si="3"/>
        <v>569869</v>
      </c>
      <c r="N325" s="1611"/>
    </row>
    <row r="326" spans="1:14" ht="15.5">
      <c r="A326" s="1298"/>
      <c r="B326" s="1651">
        <v>46070</v>
      </c>
      <c r="C326" s="1248">
        <v>-900</v>
      </c>
      <c r="D326" s="1618"/>
      <c r="E326" s="1618"/>
      <c r="F326" s="1618"/>
      <c r="G326" s="1619">
        <f t="shared" si="4"/>
        <v>-900</v>
      </c>
      <c r="H326" s="1249">
        <f t="shared" si="5"/>
        <v>1509</v>
      </c>
      <c r="I326" s="1249">
        <f>みずほ!J326</f>
        <v>152986</v>
      </c>
      <c r="J326" s="1249">
        <f>UFJ!I326</f>
        <v>18655</v>
      </c>
      <c r="K326" s="1249">
        <f>三井住友!I326</f>
        <v>418471</v>
      </c>
      <c r="L326" s="1249">
        <f>楽天!J326</f>
        <v>428</v>
      </c>
      <c r="M326" s="1639">
        <f t="shared" si="3"/>
        <v>592049</v>
      </c>
      <c r="N326" s="1611"/>
    </row>
    <row r="327" spans="1:14" ht="15.5">
      <c r="A327" s="1298"/>
      <c r="B327" s="1651">
        <v>46071</v>
      </c>
      <c r="C327" s="1248">
        <v>-590</v>
      </c>
      <c r="D327" s="1618"/>
      <c r="E327" s="1618"/>
      <c r="F327" s="1618"/>
      <c r="G327" s="1619">
        <f t="shared" si="4"/>
        <v>-590</v>
      </c>
      <c r="H327" s="1249">
        <f t="shared" si="5"/>
        <v>919</v>
      </c>
      <c r="I327" s="1249">
        <f>みずほ!J327</f>
        <v>152986</v>
      </c>
      <c r="J327" s="1249">
        <f>UFJ!I327</f>
        <v>0</v>
      </c>
      <c r="K327" s="1249">
        <f>三井住友!I327</f>
        <v>437126</v>
      </c>
      <c r="L327" s="1249">
        <f>楽天!J327</f>
        <v>428</v>
      </c>
      <c r="M327" s="1639">
        <f t="shared" si="3"/>
        <v>591459</v>
      </c>
      <c r="N327" s="1611"/>
    </row>
    <row r="328" spans="1:14" ht="15.5">
      <c r="A328" s="1298"/>
      <c r="B328" s="1651">
        <v>46072</v>
      </c>
      <c r="C328" s="1248">
        <v>-900</v>
      </c>
      <c r="D328" s="1618"/>
      <c r="E328" s="1618"/>
      <c r="F328" s="1618"/>
      <c r="G328" s="1619">
        <f t="shared" si="4"/>
        <v>-900</v>
      </c>
      <c r="H328" s="1249">
        <f t="shared" si="5"/>
        <v>19</v>
      </c>
      <c r="I328" s="1249">
        <f>みずほ!J328</f>
        <v>152986</v>
      </c>
      <c r="J328" s="1249">
        <f>UFJ!I328</f>
        <v>0</v>
      </c>
      <c r="K328" s="1249">
        <f>三井住友!I328</f>
        <v>437126</v>
      </c>
      <c r="L328" s="1249">
        <f>楽天!J328</f>
        <v>107356</v>
      </c>
      <c r="M328" s="1639">
        <f t="shared" si="3"/>
        <v>697487</v>
      </c>
      <c r="N328" s="1611"/>
    </row>
    <row r="329" spans="1:14" ht="15.5">
      <c r="A329" s="1298"/>
      <c r="B329" s="1651">
        <v>46073</v>
      </c>
      <c r="C329" s="1248"/>
      <c r="D329" s="1618"/>
      <c r="E329" s="1618"/>
      <c r="F329" s="1618"/>
      <c r="G329" s="1619">
        <f t="shared" si="4"/>
        <v>0</v>
      </c>
      <c r="H329" s="1249">
        <f t="shared" si="5"/>
        <v>19</v>
      </c>
      <c r="I329" s="1249">
        <f>みずほ!J329</f>
        <v>152986</v>
      </c>
      <c r="J329" s="1249">
        <f>UFJ!I329</f>
        <v>0</v>
      </c>
      <c r="K329" s="1249">
        <f>三井住友!I329</f>
        <v>437126</v>
      </c>
      <c r="L329" s="1249">
        <f>楽天!J329</f>
        <v>107356</v>
      </c>
      <c r="M329" s="1639">
        <f t="shared" si="3"/>
        <v>697487</v>
      </c>
      <c r="N329" s="1611"/>
    </row>
    <row r="330" spans="1:14" ht="15.5">
      <c r="A330" s="1298"/>
      <c r="B330" s="1651">
        <v>46074</v>
      </c>
      <c r="C330" s="1248"/>
      <c r="D330" s="1618"/>
      <c r="E330" s="1618"/>
      <c r="F330" s="1618"/>
      <c r="G330" s="1619">
        <f t="shared" si="4"/>
        <v>0</v>
      </c>
      <c r="H330" s="1249">
        <f t="shared" si="5"/>
        <v>19</v>
      </c>
      <c r="I330" s="1249">
        <f>みずほ!J330</f>
        <v>152986</v>
      </c>
      <c r="J330" s="1249">
        <f>UFJ!I330</f>
        <v>0</v>
      </c>
      <c r="K330" s="1249">
        <f>三井住友!I330</f>
        <v>437126</v>
      </c>
      <c r="L330" s="1249">
        <f>楽天!J330</f>
        <v>107356</v>
      </c>
      <c r="M330" s="1639">
        <f t="shared" si="3"/>
        <v>697487</v>
      </c>
      <c r="N330" s="1611"/>
    </row>
    <row r="331" spans="1:14" ht="15.5">
      <c r="A331" s="1298"/>
      <c r="B331" s="1651">
        <v>46075</v>
      </c>
      <c r="C331" s="1248"/>
      <c r="D331" s="1618"/>
      <c r="E331" s="1618"/>
      <c r="F331" s="1618"/>
      <c r="G331" s="1619">
        <f t="shared" si="4"/>
        <v>0</v>
      </c>
      <c r="H331" s="1249">
        <f t="shared" si="5"/>
        <v>19</v>
      </c>
      <c r="I331" s="1249">
        <f>みずほ!J331</f>
        <v>152986</v>
      </c>
      <c r="J331" s="1249">
        <f>UFJ!I331</f>
        <v>0</v>
      </c>
      <c r="K331" s="1249">
        <f>三井住友!I331</f>
        <v>437126</v>
      </c>
      <c r="L331" s="1249">
        <f>楽天!J331</f>
        <v>107356</v>
      </c>
      <c r="M331" s="1639">
        <f t="shared" si="3"/>
        <v>697487</v>
      </c>
      <c r="N331" s="1611"/>
    </row>
    <row r="332" spans="1:14" ht="15.5">
      <c r="A332" s="1298"/>
      <c r="B332" s="1651">
        <v>46076</v>
      </c>
      <c r="C332" s="1248">
        <v>-800</v>
      </c>
      <c r="D332" s="1618">
        <v>3000</v>
      </c>
      <c r="E332" s="1618"/>
      <c r="F332" s="1618"/>
      <c r="G332" s="1619">
        <f t="shared" si="4"/>
        <v>2200</v>
      </c>
      <c r="H332" s="1249">
        <f t="shared" si="5"/>
        <v>2219</v>
      </c>
      <c r="I332" s="1249">
        <f>みずほ!J332</f>
        <v>152986</v>
      </c>
      <c r="J332" s="1249">
        <f>UFJ!I332</f>
        <v>0</v>
      </c>
      <c r="K332" s="1249">
        <f>三井住友!I332</f>
        <v>437126</v>
      </c>
      <c r="L332" s="1249">
        <f>楽天!J332</f>
        <v>107356</v>
      </c>
      <c r="M332" s="1639">
        <f t="shared" si="3"/>
        <v>699687</v>
      </c>
      <c r="N332" s="1611"/>
    </row>
    <row r="333" spans="1:14" ht="15.5">
      <c r="A333" s="1298"/>
      <c r="B333" s="1651">
        <v>46077</v>
      </c>
      <c r="C333" s="1248"/>
      <c r="D333" s="1618"/>
      <c r="E333" s="1618"/>
      <c r="F333" s="1618"/>
      <c r="G333" s="1619">
        <f t="shared" si="4"/>
        <v>0</v>
      </c>
      <c r="H333" s="1249">
        <f t="shared" si="5"/>
        <v>2219</v>
      </c>
      <c r="I333" s="1249">
        <f>みずほ!J333</f>
        <v>153078</v>
      </c>
      <c r="J333" s="1249">
        <f>UFJ!I333</f>
        <v>0</v>
      </c>
      <c r="K333" s="1249">
        <f>三井住友!I333</f>
        <v>437126</v>
      </c>
      <c r="L333" s="1249">
        <f>楽天!J333</f>
        <v>112571</v>
      </c>
      <c r="M333" s="1639">
        <f t="shared" si="3"/>
        <v>704994</v>
      </c>
      <c r="N333" s="1611"/>
    </row>
    <row r="334" spans="1:14" ht="15.5">
      <c r="A334" s="1298"/>
      <c r="B334" s="1651">
        <v>46078</v>
      </c>
      <c r="C334" s="1248"/>
      <c r="D334" s="1618"/>
      <c r="E334" s="1618"/>
      <c r="F334" s="1618"/>
      <c r="G334" s="1619">
        <f t="shared" si="4"/>
        <v>0</v>
      </c>
      <c r="H334" s="1249">
        <f t="shared" si="5"/>
        <v>2219</v>
      </c>
      <c r="I334" s="1249">
        <f>みずほ!J334</f>
        <v>153078</v>
      </c>
      <c r="J334" s="1249">
        <f>UFJ!I334</f>
        <v>0</v>
      </c>
      <c r="K334" s="1249">
        <f>三井住友!I334</f>
        <v>549126</v>
      </c>
      <c r="L334" s="1249">
        <f>楽天!J334</f>
        <v>426</v>
      </c>
      <c r="M334" s="1639">
        <f t="shared" si="3"/>
        <v>704849</v>
      </c>
      <c r="N334" s="1611"/>
    </row>
    <row r="335" spans="1:14" ht="15.5">
      <c r="A335" s="1298"/>
      <c r="B335" s="1651">
        <v>46079</v>
      </c>
      <c r="C335" s="1248">
        <v>-1150</v>
      </c>
      <c r="D335" s="1618"/>
      <c r="E335" s="1618"/>
      <c r="F335" s="1618"/>
      <c r="G335" s="1619">
        <f t="shared" si="4"/>
        <v>-1150</v>
      </c>
      <c r="H335" s="1249">
        <f t="shared" si="5"/>
        <v>1069</v>
      </c>
      <c r="I335" s="1249">
        <f>みずほ!J335</f>
        <v>153078</v>
      </c>
      <c r="J335" s="1249">
        <f>UFJ!I335</f>
        <v>0</v>
      </c>
      <c r="K335" s="1249">
        <f>三井住友!I335</f>
        <v>549126</v>
      </c>
      <c r="L335" s="1249">
        <f>楽天!J335</f>
        <v>426</v>
      </c>
      <c r="M335" s="1639">
        <f t="shared" si="3"/>
        <v>703699</v>
      </c>
      <c r="N335" s="1611"/>
    </row>
    <row r="336" spans="1:14" ht="15.5">
      <c r="A336" s="1298"/>
      <c r="B336" s="1651">
        <v>46080</v>
      </c>
      <c r="C336" s="1248">
        <v>-760</v>
      </c>
      <c r="D336" s="1618"/>
      <c r="E336" s="1618"/>
      <c r="F336" s="1618"/>
      <c r="G336" s="1619">
        <f t="shared" si="4"/>
        <v>-760</v>
      </c>
      <c r="H336" s="1249">
        <f t="shared" si="5"/>
        <v>309</v>
      </c>
      <c r="I336" s="1249">
        <f>みずほ!J336</f>
        <v>23123</v>
      </c>
      <c r="J336" s="1249">
        <f>UFJ!I336</f>
        <v>0</v>
      </c>
      <c r="K336" s="1249">
        <f>三井住友!I336</f>
        <v>78526</v>
      </c>
      <c r="L336" s="1249">
        <f>楽天!J336</f>
        <v>426</v>
      </c>
      <c r="M336" s="1639">
        <f t="shared" si="3"/>
        <v>102384</v>
      </c>
      <c r="N336" s="1611"/>
    </row>
    <row r="337" spans="1:14" ht="15.5">
      <c r="A337" s="1298"/>
      <c r="B337" s="1652">
        <v>46081</v>
      </c>
      <c r="C337" s="1263"/>
      <c r="D337" s="1622"/>
      <c r="E337" s="1622"/>
      <c r="F337" s="1622"/>
      <c r="G337" s="1623">
        <f t="shared" si="4"/>
        <v>0</v>
      </c>
      <c r="H337" s="1264">
        <f t="shared" si="5"/>
        <v>309</v>
      </c>
      <c r="I337" s="1264">
        <f>みずほ!J337</f>
        <v>23123</v>
      </c>
      <c r="J337" s="1264">
        <f>UFJ!I337</f>
        <v>0</v>
      </c>
      <c r="K337" s="1264">
        <f>三井住友!I337</f>
        <v>78526</v>
      </c>
      <c r="L337" s="1249">
        <f>楽天!J337</f>
        <v>426</v>
      </c>
      <c r="M337" s="1639">
        <f t="shared" si="3"/>
        <v>102384</v>
      </c>
      <c r="N337" s="1611"/>
    </row>
    <row r="338" spans="1:14" ht="15.5">
      <c r="A338" s="1298"/>
      <c r="B338" s="1651">
        <v>46082</v>
      </c>
      <c r="C338" s="1248"/>
      <c r="D338" s="1618"/>
      <c r="E338" s="1618"/>
      <c r="F338" s="1618"/>
      <c r="G338" s="1619">
        <f t="shared" si="4"/>
        <v>0</v>
      </c>
      <c r="H338" s="1249">
        <f t="shared" si="5"/>
        <v>309</v>
      </c>
      <c r="I338" s="1249">
        <f>みずほ!J338</f>
        <v>23123</v>
      </c>
      <c r="J338" s="1249">
        <f>UFJ!I338</f>
        <v>0</v>
      </c>
      <c r="K338" s="1625">
        <f>三井住友!I338</f>
        <v>78526</v>
      </c>
      <c r="L338" s="1625">
        <f>楽天!J338</f>
        <v>426</v>
      </c>
      <c r="M338" s="1645">
        <f t="shared" si="3"/>
        <v>102384</v>
      </c>
      <c r="N338" s="1611"/>
    </row>
    <row r="339" spans="1:14" ht="15.5">
      <c r="A339" s="1298"/>
      <c r="B339" s="1651">
        <v>46083</v>
      </c>
      <c r="C339" s="1248"/>
      <c r="D339" s="1618"/>
      <c r="E339" s="1618"/>
      <c r="F339" s="1618"/>
      <c r="G339" s="1619">
        <f t="shared" si="4"/>
        <v>0</v>
      </c>
      <c r="H339" s="1249">
        <f t="shared" si="5"/>
        <v>309</v>
      </c>
      <c r="I339" s="1249">
        <f>みずほ!J339</f>
        <v>23123</v>
      </c>
      <c r="J339" s="1249">
        <f>UFJ!I339</f>
        <v>0</v>
      </c>
      <c r="K339" s="1249">
        <f>三井住友!I339</f>
        <v>78526</v>
      </c>
      <c r="L339" s="1249">
        <f>楽天!J339</f>
        <v>426</v>
      </c>
      <c r="M339" s="1639">
        <f t="shared" si="3"/>
        <v>102384</v>
      </c>
      <c r="N339" s="1611"/>
    </row>
    <row r="340" spans="1:14" ht="15.5">
      <c r="A340" s="1298"/>
      <c r="B340" s="1651">
        <v>46084</v>
      </c>
      <c r="C340" s="1248"/>
      <c r="D340" s="1618">
        <v>26628</v>
      </c>
      <c r="E340" s="1618"/>
      <c r="F340" s="1618"/>
      <c r="G340" s="1619">
        <f t="shared" si="4"/>
        <v>26628</v>
      </c>
      <c r="H340" s="1249">
        <f t="shared" si="5"/>
        <v>26937</v>
      </c>
      <c r="I340" s="1249">
        <f>みずほ!J340</f>
        <v>23123</v>
      </c>
      <c r="J340" s="1249">
        <f>UFJ!I340</f>
        <v>0</v>
      </c>
      <c r="K340" s="1249">
        <f>三井住友!I340</f>
        <v>128526</v>
      </c>
      <c r="L340" s="1249">
        <f>楽天!J340</f>
        <v>426</v>
      </c>
      <c r="M340" s="1639">
        <f t="shared" si="3"/>
        <v>179012</v>
      </c>
      <c r="N340" s="1611"/>
    </row>
    <row r="341" spans="1:14" ht="15.5">
      <c r="A341" s="1298"/>
      <c r="B341" s="1651">
        <v>46085</v>
      </c>
      <c r="C341" s="1248"/>
      <c r="D341" s="1618"/>
      <c r="E341" s="1618"/>
      <c r="F341" s="1618"/>
      <c r="G341" s="1619">
        <f t="shared" si="4"/>
        <v>0</v>
      </c>
      <c r="H341" s="1249">
        <f t="shared" si="5"/>
        <v>26937</v>
      </c>
      <c r="I341" s="1249">
        <f>みずほ!J341</f>
        <v>23123</v>
      </c>
      <c r="J341" s="1249">
        <f>UFJ!I341</f>
        <v>0</v>
      </c>
      <c r="K341" s="1249">
        <f>三井住友!I341</f>
        <v>128526</v>
      </c>
      <c r="L341" s="1249">
        <f>楽天!J341</f>
        <v>426</v>
      </c>
      <c r="M341" s="1639">
        <f t="shared" si="3"/>
        <v>179012</v>
      </c>
      <c r="N341" s="1611"/>
    </row>
    <row r="342" spans="1:14" ht="15.5">
      <c r="A342" s="1298"/>
      <c r="B342" s="1651">
        <v>46086</v>
      </c>
      <c r="C342" s="1248"/>
      <c r="D342" s="1618"/>
      <c r="E342" s="1618"/>
      <c r="F342" s="1618"/>
      <c r="G342" s="1619">
        <f t="shared" si="4"/>
        <v>0</v>
      </c>
      <c r="H342" s="1249">
        <f t="shared" si="5"/>
        <v>26937</v>
      </c>
      <c r="I342" s="1249">
        <f>みずほ!J342</f>
        <v>23123</v>
      </c>
      <c r="J342" s="1249">
        <f>UFJ!I342</f>
        <v>0</v>
      </c>
      <c r="K342" s="1249">
        <f>三井住友!I342</f>
        <v>128526</v>
      </c>
      <c r="L342" s="1249">
        <f>楽天!J342</f>
        <v>426</v>
      </c>
      <c r="M342" s="1639">
        <f t="shared" si="3"/>
        <v>179012</v>
      </c>
      <c r="N342" s="1611"/>
    </row>
    <row r="343" spans="1:14" ht="15.5">
      <c r="A343" s="1298"/>
      <c r="B343" s="1651">
        <v>46087</v>
      </c>
      <c r="C343" s="1248"/>
      <c r="D343" s="1618"/>
      <c r="E343" s="1618"/>
      <c r="F343" s="1618"/>
      <c r="G343" s="1619">
        <f t="shared" si="4"/>
        <v>0</v>
      </c>
      <c r="H343" s="1249">
        <f t="shared" si="5"/>
        <v>26937</v>
      </c>
      <c r="I343" s="1249">
        <f>みずほ!J343</f>
        <v>23123</v>
      </c>
      <c r="J343" s="1249">
        <f>UFJ!I343</f>
        <v>0</v>
      </c>
      <c r="K343" s="1249">
        <f>三井住友!I343</f>
        <v>457589</v>
      </c>
      <c r="L343" s="1249">
        <f>楽天!J343</f>
        <v>426</v>
      </c>
      <c r="M343" s="1639">
        <f t="shared" si="3"/>
        <v>508075</v>
      </c>
      <c r="N343" s="1611"/>
    </row>
    <row r="344" spans="1:14" ht="15.5">
      <c r="A344" s="1298"/>
      <c r="B344" s="1651">
        <v>46088</v>
      </c>
      <c r="C344" s="1248">
        <v>-498</v>
      </c>
      <c r="D344" s="1618">
        <v>6000</v>
      </c>
      <c r="E344" s="1618"/>
      <c r="F344" s="1618"/>
      <c r="G344" s="1619">
        <f t="shared" si="4"/>
        <v>5502</v>
      </c>
      <c r="H344" s="1249">
        <f t="shared" si="5"/>
        <v>32439</v>
      </c>
      <c r="I344" s="1249">
        <f>みずほ!J344</f>
        <v>23123</v>
      </c>
      <c r="J344" s="1249">
        <f>UFJ!I344</f>
        <v>0</v>
      </c>
      <c r="K344" s="1249">
        <f>三井住友!I344</f>
        <v>457589</v>
      </c>
      <c r="L344" s="1249">
        <f>楽天!J344</f>
        <v>426</v>
      </c>
      <c r="M344" s="1639">
        <f t="shared" si="3"/>
        <v>513577</v>
      </c>
      <c r="N344" s="1611"/>
    </row>
    <row r="345" spans="1:14" ht="15.5">
      <c r="A345" s="1298"/>
      <c r="B345" s="1651">
        <v>46089</v>
      </c>
      <c r="C345" s="1248">
        <v>-4400</v>
      </c>
      <c r="D345" s="1618">
        <v>11260</v>
      </c>
      <c r="E345" s="1618"/>
      <c r="F345" s="1618"/>
      <c r="G345" s="1619">
        <f t="shared" si="4"/>
        <v>6860</v>
      </c>
      <c r="H345" s="1249">
        <f t="shared" si="5"/>
        <v>39299</v>
      </c>
      <c r="I345" s="1249">
        <f>みずほ!J345</f>
        <v>23123</v>
      </c>
      <c r="J345" s="1249">
        <f>UFJ!I345</f>
        <v>0</v>
      </c>
      <c r="K345" s="1249">
        <f>三井住友!I345</f>
        <v>457589</v>
      </c>
      <c r="L345" s="1249">
        <f>楽天!J345</f>
        <v>426</v>
      </c>
      <c r="M345" s="1639">
        <f t="shared" si="3"/>
        <v>520437</v>
      </c>
      <c r="N345" s="1611"/>
    </row>
    <row r="346" spans="1:14" ht="15.5">
      <c r="A346" s="1298"/>
      <c r="B346" s="1651">
        <v>46090</v>
      </c>
      <c r="C346" s="1248">
        <v>-3117</v>
      </c>
      <c r="D346" s="1618"/>
      <c r="E346" s="1618"/>
      <c r="F346" s="1618"/>
      <c r="G346" s="1619">
        <f t="shared" si="4"/>
        <v>-3117</v>
      </c>
      <c r="H346" s="1249">
        <f t="shared" si="5"/>
        <v>36182</v>
      </c>
      <c r="I346" s="1249">
        <f>みずほ!J346</f>
        <v>23123</v>
      </c>
      <c r="J346" s="1249">
        <f>UFJ!I346</f>
        <v>0</v>
      </c>
      <c r="K346" s="1249">
        <f>三井住友!I346</f>
        <v>457589</v>
      </c>
      <c r="L346" s="1249">
        <f>楽天!J346</f>
        <v>426</v>
      </c>
      <c r="M346" s="1639">
        <f t="shared" si="3"/>
        <v>517320</v>
      </c>
      <c r="N346" s="1611"/>
    </row>
    <row r="347" spans="1:14" ht="15.5">
      <c r="A347" s="1298"/>
      <c r="B347" s="1651">
        <v>46091</v>
      </c>
      <c r="C347" s="1248"/>
      <c r="D347" s="1618"/>
      <c r="E347" s="1618"/>
      <c r="F347" s="1618"/>
      <c r="G347" s="1619">
        <f t="shared" si="4"/>
        <v>0</v>
      </c>
      <c r="H347" s="1249">
        <f t="shared" si="5"/>
        <v>36182</v>
      </c>
      <c r="I347" s="1249">
        <f>みずほ!J347</f>
        <v>23123</v>
      </c>
      <c r="J347" s="1249">
        <f>UFJ!I347</f>
        <v>0</v>
      </c>
      <c r="K347" s="1249">
        <f>三井住友!I347</f>
        <v>457589</v>
      </c>
      <c r="L347" s="1249">
        <f>楽天!J347</f>
        <v>426</v>
      </c>
      <c r="M347" s="1639">
        <f t="shared" si="3"/>
        <v>517320</v>
      </c>
      <c r="N347" s="1611"/>
    </row>
    <row r="348" spans="1:14" ht="15.5">
      <c r="A348" s="1298"/>
      <c r="B348" s="1651">
        <v>46092</v>
      </c>
      <c r="C348" s="1248">
        <v>-1000</v>
      </c>
      <c r="D348" s="1618"/>
      <c r="E348" s="1618"/>
      <c r="F348" s="1618"/>
      <c r="G348" s="1619">
        <f t="shared" si="4"/>
        <v>-1000</v>
      </c>
      <c r="H348" s="1249">
        <f t="shared" si="5"/>
        <v>35182</v>
      </c>
      <c r="I348" s="1249">
        <f>みずほ!J348</f>
        <v>23123</v>
      </c>
      <c r="J348" s="1249">
        <f>UFJ!I348</f>
        <v>0</v>
      </c>
      <c r="K348" s="1249">
        <f>三井住友!I348</f>
        <v>457589</v>
      </c>
      <c r="L348" s="1249">
        <f>楽天!J348</f>
        <v>426</v>
      </c>
      <c r="M348" s="1639">
        <f t="shared" si="3"/>
        <v>516320</v>
      </c>
      <c r="N348" s="1611"/>
    </row>
    <row r="349" spans="1:14" ht="15.5">
      <c r="A349" s="1298"/>
      <c r="B349" s="1651">
        <v>46093</v>
      </c>
      <c r="C349" s="1248">
        <v>-896</v>
      </c>
      <c r="D349" s="1618"/>
      <c r="E349" s="1618"/>
      <c r="F349" s="1618"/>
      <c r="G349" s="1619">
        <f t="shared" si="4"/>
        <v>-896</v>
      </c>
      <c r="H349" s="1249">
        <f t="shared" si="5"/>
        <v>34286</v>
      </c>
      <c r="I349" s="1249">
        <f>みずほ!J349</f>
        <v>23123</v>
      </c>
      <c r="J349" s="1249">
        <f>UFJ!I349</f>
        <v>0</v>
      </c>
      <c r="K349" s="1249">
        <f>三井住友!I349</f>
        <v>457589</v>
      </c>
      <c r="L349" s="1249">
        <f>楽天!J349</f>
        <v>426</v>
      </c>
      <c r="M349" s="1639">
        <f t="shared" si="3"/>
        <v>515424</v>
      </c>
      <c r="N349" s="1611"/>
    </row>
    <row r="350" spans="1:14" ht="15.5">
      <c r="A350" s="1298"/>
      <c r="B350" s="1651">
        <v>46094</v>
      </c>
      <c r="C350" s="1248">
        <v>-1351</v>
      </c>
      <c r="D350" s="1618"/>
      <c r="E350" s="1618"/>
      <c r="F350" s="1618"/>
      <c r="G350" s="1619">
        <f t="shared" si="4"/>
        <v>-1351</v>
      </c>
      <c r="H350" s="1249">
        <f t="shared" si="5"/>
        <v>32935</v>
      </c>
      <c r="I350" s="1249">
        <f>みずほ!J350</f>
        <v>456671</v>
      </c>
      <c r="J350" s="1249">
        <f>UFJ!I350</f>
        <v>0</v>
      </c>
      <c r="K350" s="1249">
        <f>三井住友!I350</f>
        <v>22589</v>
      </c>
      <c r="L350" s="1249">
        <f>楽天!J350</f>
        <v>2086</v>
      </c>
      <c r="M350" s="1639">
        <f t="shared" si="3"/>
        <v>514281</v>
      </c>
      <c r="N350" s="1611"/>
    </row>
    <row r="351" spans="1:14" ht="15.5">
      <c r="A351" s="1298"/>
      <c r="B351" s="1651">
        <v>46095</v>
      </c>
      <c r="C351" s="1248">
        <v>-24426</v>
      </c>
      <c r="D351" s="1618">
        <v>5000</v>
      </c>
      <c r="E351" s="1618"/>
      <c r="F351" s="1618"/>
      <c r="G351" s="1619">
        <f t="shared" si="4"/>
        <v>-19426</v>
      </c>
      <c r="H351" s="1249">
        <f t="shared" si="5"/>
        <v>13509</v>
      </c>
      <c r="I351" s="1249">
        <f>みずほ!J351</f>
        <v>456671</v>
      </c>
      <c r="J351" s="1249">
        <f>UFJ!I351</f>
        <v>0</v>
      </c>
      <c r="K351" s="1249">
        <f>三井住友!I351</f>
        <v>22589</v>
      </c>
      <c r="L351" s="1249">
        <f>楽天!J351</f>
        <v>2086</v>
      </c>
      <c r="M351" s="1639">
        <f t="shared" si="3"/>
        <v>494855</v>
      </c>
      <c r="N351" s="1611"/>
    </row>
    <row r="352" spans="1:14" ht="15.5">
      <c r="A352" s="1298"/>
      <c r="B352" s="1651">
        <v>46096</v>
      </c>
      <c r="C352" s="1248">
        <v>-1200</v>
      </c>
      <c r="D352" s="1618"/>
      <c r="E352" s="1618"/>
      <c r="F352" s="1618"/>
      <c r="G352" s="1619">
        <f t="shared" si="4"/>
        <v>-1200</v>
      </c>
      <c r="H352" s="1249">
        <f t="shared" si="5"/>
        <v>12309</v>
      </c>
      <c r="I352" s="1249">
        <f>みずほ!J352</f>
        <v>456671</v>
      </c>
      <c r="J352" s="1249">
        <f>UFJ!I352</f>
        <v>0</v>
      </c>
      <c r="K352" s="1249">
        <f>三井住友!I352</f>
        <v>22589</v>
      </c>
      <c r="L352" s="1249">
        <f>楽天!J352</f>
        <v>2086</v>
      </c>
      <c r="M352" s="1639">
        <f t="shared" si="3"/>
        <v>493655</v>
      </c>
      <c r="N352" s="1611"/>
    </row>
    <row r="353" spans="1:14" ht="15.5">
      <c r="A353" s="1298"/>
      <c r="B353" s="1651">
        <v>46097</v>
      </c>
      <c r="C353" s="1248">
        <v>-900</v>
      </c>
      <c r="D353" s="1618"/>
      <c r="E353" s="1618"/>
      <c r="F353" s="1618"/>
      <c r="G353" s="1619">
        <f t="shared" si="4"/>
        <v>-900</v>
      </c>
      <c r="H353" s="1249">
        <f t="shared" si="5"/>
        <v>11409</v>
      </c>
      <c r="I353" s="1249">
        <f>みずほ!J353</f>
        <v>456671</v>
      </c>
      <c r="J353" s="1249">
        <f>UFJ!I353</f>
        <v>0</v>
      </c>
      <c r="K353" s="1249">
        <f>三井住友!I353</f>
        <v>22589</v>
      </c>
      <c r="L353" s="1249">
        <f>楽天!J353</f>
        <v>2086</v>
      </c>
      <c r="M353" s="1639">
        <f t="shared" si="3"/>
        <v>492755</v>
      </c>
      <c r="N353" s="1611"/>
    </row>
    <row r="354" spans="1:14" ht="15.5">
      <c r="A354" s="1298"/>
      <c r="B354" s="1651">
        <v>46098</v>
      </c>
      <c r="C354" s="1248"/>
      <c r="D354" s="1618"/>
      <c r="E354" s="1618"/>
      <c r="F354" s="1618"/>
      <c r="G354" s="1619">
        <f t="shared" si="4"/>
        <v>0</v>
      </c>
      <c r="H354" s="1249">
        <f t="shared" si="5"/>
        <v>11409</v>
      </c>
      <c r="I354" s="1249">
        <f>みずほ!J354</f>
        <v>456671</v>
      </c>
      <c r="J354" s="1249">
        <f>UFJ!I354</f>
        <v>0</v>
      </c>
      <c r="K354" s="1249">
        <f>三井住友!I354</f>
        <v>22589</v>
      </c>
      <c r="L354" s="1249">
        <f>楽天!J354</f>
        <v>2086</v>
      </c>
      <c r="M354" s="1639">
        <f t="shared" si="3"/>
        <v>492755</v>
      </c>
      <c r="N354" s="1611"/>
    </row>
    <row r="355" spans="1:14" ht="15.5">
      <c r="A355" s="1298"/>
      <c r="B355" s="1651">
        <v>46099</v>
      </c>
      <c r="C355" s="1248"/>
      <c r="D355" s="1618"/>
      <c r="E355" s="1618"/>
      <c r="F355" s="1618"/>
      <c r="G355" s="1619">
        <f t="shared" si="4"/>
        <v>0</v>
      </c>
      <c r="H355" s="1249">
        <f t="shared" si="5"/>
        <v>11409</v>
      </c>
      <c r="I355" s="1249">
        <f>みずほ!J355</f>
        <v>456671</v>
      </c>
      <c r="J355" s="1249">
        <f>UFJ!I355</f>
        <v>0</v>
      </c>
      <c r="K355" s="1249">
        <f>三井住友!I355</f>
        <v>22589</v>
      </c>
      <c r="L355" s="1249">
        <f>楽天!J355</f>
        <v>2086</v>
      </c>
      <c r="M355" s="1639">
        <f t="shared" si="3"/>
        <v>492755</v>
      </c>
      <c r="N355" s="1611"/>
    </row>
    <row r="356" spans="1:14" ht="15.5">
      <c r="A356" s="1298"/>
      <c r="B356" s="1651">
        <v>46100</v>
      </c>
      <c r="C356" s="1248">
        <v>-1519</v>
      </c>
      <c r="D356" s="1618"/>
      <c r="E356" s="1618"/>
      <c r="F356" s="1618"/>
      <c r="G356" s="1619">
        <f t="shared" si="4"/>
        <v>-1519</v>
      </c>
      <c r="H356" s="1249">
        <f t="shared" si="5"/>
        <v>9890</v>
      </c>
      <c r="I356" s="1249">
        <f>みずほ!J356</f>
        <v>456671</v>
      </c>
      <c r="J356" s="1249">
        <f>UFJ!I356</f>
        <v>0</v>
      </c>
      <c r="K356" s="1249">
        <f>三井住友!I356</f>
        <v>22589</v>
      </c>
      <c r="L356" s="1249">
        <f>楽天!J356</f>
        <v>2086</v>
      </c>
      <c r="M356" s="1639">
        <f t="shared" si="3"/>
        <v>491236</v>
      </c>
      <c r="N356" s="1611"/>
    </row>
    <row r="357" spans="1:14" ht="15.5">
      <c r="A357" s="1298"/>
      <c r="B357" s="1651">
        <v>46101</v>
      </c>
      <c r="C357" s="1248"/>
      <c r="D357" s="1618"/>
      <c r="E357" s="1618"/>
      <c r="F357" s="1618"/>
      <c r="G357" s="1619">
        <f t="shared" si="4"/>
        <v>0</v>
      </c>
      <c r="H357" s="1249">
        <f t="shared" si="5"/>
        <v>9890</v>
      </c>
      <c r="I357" s="1249">
        <f>みずほ!J357</f>
        <v>456671</v>
      </c>
      <c r="J357" s="1249">
        <f>UFJ!I357</f>
        <v>0</v>
      </c>
      <c r="K357" s="1249">
        <f>三井住友!I357</f>
        <v>22589</v>
      </c>
      <c r="L357" s="1249">
        <f>楽天!J357</f>
        <v>2086</v>
      </c>
      <c r="M357" s="1639">
        <f t="shared" si="3"/>
        <v>491236</v>
      </c>
      <c r="N357" s="1611"/>
    </row>
    <row r="358" spans="1:14" ht="15.5">
      <c r="A358" s="1298"/>
      <c r="B358" s="1651">
        <v>46102</v>
      </c>
      <c r="C358" s="1248"/>
      <c r="D358" s="1618"/>
      <c r="E358" s="1618"/>
      <c r="F358" s="1618"/>
      <c r="G358" s="1619">
        <f t="shared" si="4"/>
        <v>0</v>
      </c>
      <c r="H358" s="1249">
        <f t="shared" si="5"/>
        <v>9890</v>
      </c>
      <c r="I358" s="1249">
        <f>みずほ!J358</f>
        <v>456671</v>
      </c>
      <c r="J358" s="1249">
        <f>UFJ!I358</f>
        <v>0</v>
      </c>
      <c r="K358" s="1249">
        <f>三井住友!I358</f>
        <v>22589</v>
      </c>
      <c r="L358" s="1249">
        <f>楽天!J358</f>
        <v>2086</v>
      </c>
      <c r="M358" s="1639">
        <f t="shared" si="3"/>
        <v>491236</v>
      </c>
      <c r="N358" s="1611"/>
    </row>
    <row r="359" spans="1:14" ht="15.5">
      <c r="A359" s="1298"/>
      <c r="B359" s="1651">
        <v>46103</v>
      </c>
      <c r="C359" s="1248"/>
      <c r="D359" s="1618"/>
      <c r="E359" s="1618"/>
      <c r="F359" s="1618"/>
      <c r="G359" s="1619">
        <f t="shared" si="4"/>
        <v>0</v>
      </c>
      <c r="H359" s="1249">
        <f t="shared" si="5"/>
        <v>9890</v>
      </c>
      <c r="I359" s="1249">
        <f>みずほ!J359</f>
        <v>456671</v>
      </c>
      <c r="J359" s="1249">
        <f>UFJ!I359</f>
        <v>0</v>
      </c>
      <c r="K359" s="1249">
        <f>三井住友!I359</f>
        <v>22589</v>
      </c>
      <c r="L359" s="1249">
        <f>楽天!J359</f>
        <v>2086</v>
      </c>
      <c r="M359" s="1639">
        <f t="shared" si="3"/>
        <v>491236</v>
      </c>
      <c r="N359" s="1611"/>
    </row>
    <row r="360" spans="1:14" ht="15.5">
      <c r="A360" s="1298"/>
      <c r="B360" s="1651">
        <v>46104</v>
      </c>
      <c r="C360" s="1248">
        <v>-1000</v>
      </c>
      <c r="D360" s="1618"/>
      <c r="E360" s="1618"/>
      <c r="F360" s="1618"/>
      <c r="G360" s="1619">
        <f t="shared" si="4"/>
        <v>-1000</v>
      </c>
      <c r="H360" s="1249">
        <f t="shared" si="5"/>
        <v>8890</v>
      </c>
      <c r="I360" s="1249">
        <f>みずほ!J360</f>
        <v>456671</v>
      </c>
      <c r="J360" s="1249">
        <f>UFJ!I360</f>
        <v>0</v>
      </c>
      <c r="K360" s="1249">
        <f>三井住友!I360</f>
        <v>6337</v>
      </c>
      <c r="L360" s="1249">
        <f>楽天!J360</f>
        <v>2086</v>
      </c>
      <c r="M360" s="1639">
        <f t="shared" si="3"/>
        <v>473984</v>
      </c>
      <c r="N360" s="1611"/>
    </row>
    <row r="361" spans="1:14" ht="15.5">
      <c r="A361" s="1298"/>
      <c r="B361" s="1651">
        <v>46105</v>
      </c>
      <c r="C361" s="1248">
        <v>-360</v>
      </c>
      <c r="D361" s="1618"/>
      <c r="E361" s="1618"/>
      <c r="F361" s="1618"/>
      <c r="G361" s="1619">
        <f t="shared" si="4"/>
        <v>-360</v>
      </c>
      <c r="H361" s="1249">
        <f t="shared" si="5"/>
        <v>8530</v>
      </c>
      <c r="I361" s="1249">
        <f>みずほ!J361</f>
        <v>206671</v>
      </c>
      <c r="J361" s="1249">
        <f>UFJ!I361</f>
        <v>0</v>
      </c>
      <c r="K361" s="1249">
        <f>三井住友!I361</f>
        <v>256337</v>
      </c>
      <c r="L361" s="1249">
        <f>楽天!J361</f>
        <v>460109</v>
      </c>
      <c r="M361" s="1639">
        <f t="shared" si="3"/>
        <v>931647</v>
      </c>
      <c r="N361" s="1611"/>
    </row>
    <row r="362" spans="1:14" ht="15.5">
      <c r="A362" s="1298"/>
      <c r="B362" s="1651">
        <v>46106</v>
      </c>
      <c r="C362" s="1248"/>
      <c r="D362" s="1618">
        <v>5500</v>
      </c>
      <c r="E362" s="1618"/>
      <c r="F362" s="1618"/>
      <c r="G362" s="1619">
        <f t="shared" si="4"/>
        <v>5500</v>
      </c>
      <c r="H362" s="1249">
        <f t="shared" si="5"/>
        <v>14030</v>
      </c>
      <c r="I362" s="1249">
        <f>みずほ!J362</f>
        <v>206671</v>
      </c>
      <c r="J362" s="1249">
        <f>UFJ!I362</f>
        <v>0</v>
      </c>
      <c r="K362" s="1249">
        <f>三井住友!I362</f>
        <v>691337</v>
      </c>
      <c r="L362" s="1249">
        <f>楽天!J362</f>
        <v>24964</v>
      </c>
      <c r="M362" s="1639">
        <f t="shared" si="3"/>
        <v>937002</v>
      </c>
      <c r="N362" s="1611"/>
    </row>
    <row r="363" spans="1:14" ht="15.5">
      <c r="A363" s="1298"/>
      <c r="B363" s="1651">
        <v>46107</v>
      </c>
      <c r="C363" s="1248"/>
      <c r="D363" s="1618"/>
      <c r="E363" s="1618"/>
      <c r="F363" s="1618"/>
      <c r="G363" s="1619">
        <f t="shared" si="4"/>
        <v>0</v>
      </c>
      <c r="H363" s="1249">
        <f t="shared" si="5"/>
        <v>14030</v>
      </c>
      <c r="I363" s="1249">
        <f>みずほ!J363</f>
        <v>160671</v>
      </c>
      <c r="J363" s="1249">
        <f>UFJ!I363</f>
        <v>0</v>
      </c>
      <c r="K363" s="1249">
        <f>三井住友!I363</f>
        <v>691337</v>
      </c>
      <c r="L363" s="1249">
        <f>楽天!J363</f>
        <v>24964</v>
      </c>
      <c r="M363" s="1639">
        <f t="shared" si="3"/>
        <v>891002</v>
      </c>
      <c r="N363" s="1611"/>
    </row>
    <row r="364" spans="1:14" ht="15.5">
      <c r="A364" s="1298"/>
      <c r="B364" s="1651">
        <v>46108</v>
      </c>
      <c r="C364" s="1248">
        <v>-10000</v>
      </c>
      <c r="D364" s="1618"/>
      <c r="E364" s="1618"/>
      <c r="F364" s="1618"/>
      <c r="G364" s="1619">
        <f t="shared" si="4"/>
        <v>-10000</v>
      </c>
      <c r="H364" s="1249">
        <f t="shared" si="5"/>
        <v>4030</v>
      </c>
      <c r="I364" s="1249">
        <f>みずほ!J364</f>
        <v>30684</v>
      </c>
      <c r="J364" s="1249">
        <f>UFJ!I364</f>
        <v>0</v>
      </c>
      <c r="K364" s="1249">
        <f>三井住友!I364</f>
        <v>110842</v>
      </c>
      <c r="L364" s="1249">
        <f>楽天!J364</f>
        <v>24964</v>
      </c>
      <c r="M364" s="1639">
        <f t="shared" si="3"/>
        <v>170520</v>
      </c>
      <c r="N364" s="1611"/>
    </row>
    <row r="365" spans="1:14" ht="15.5">
      <c r="A365" s="1298"/>
      <c r="B365" s="1651">
        <v>46109</v>
      </c>
      <c r="C365" s="1248"/>
      <c r="D365" s="1618"/>
      <c r="E365" s="1618"/>
      <c r="F365" s="1618"/>
      <c r="G365" s="1619">
        <f t="shared" si="4"/>
        <v>0</v>
      </c>
      <c r="H365" s="1249">
        <f t="shared" si="5"/>
        <v>4030</v>
      </c>
      <c r="I365" s="1249">
        <f>みずほ!J365</f>
        <v>30684</v>
      </c>
      <c r="J365" s="1249">
        <f>UFJ!I365</f>
        <v>0</v>
      </c>
      <c r="K365" s="1249">
        <f>三井住友!I365</f>
        <v>110842</v>
      </c>
      <c r="L365" s="1249">
        <f>楽天!J365</f>
        <v>24964</v>
      </c>
      <c r="M365" s="1639">
        <f t="shared" si="3"/>
        <v>170520</v>
      </c>
      <c r="N365" s="1611"/>
    </row>
    <row r="366" spans="1:14" ht="15.5">
      <c r="A366" s="1298"/>
      <c r="B366" s="1651">
        <v>46110</v>
      </c>
      <c r="C366" s="1248"/>
      <c r="D366" s="1618"/>
      <c r="E366" s="1618"/>
      <c r="F366" s="1618"/>
      <c r="G366" s="1619">
        <f t="shared" si="4"/>
        <v>0</v>
      </c>
      <c r="H366" s="1249">
        <f t="shared" si="5"/>
        <v>4030</v>
      </c>
      <c r="I366" s="1249">
        <f>みずほ!J366</f>
        <v>30684</v>
      </c>
      <c r="J366" s="1249">
        <f>UFJ!I366</f>
        <v>0</v>
      </c>
      <c r="K366" s="1249">
        <f>三井住友!I366</f>
        <v>110842</v>
      </c>
      <c r="L366" s="1249">
        <f>楽天!J366</f>
        <v>24964</v>
      </c>
      <c r="M366" s="1639">
        <f t="shared" si="3"/>
        <v>170520</v>
      </c>
      <c r="N366" s="1611"/>
    </row>
    <row r="367" spans="1:14" ht="15.5">
      <c r="A367" s="1298"/>
      <c r="B367" s="1651">
        <v>46111</v>
      </c>
      <c r="C367" s="1248">
        <v>-1050</v>
      </c>
      <c r="D367" s="1618"/>
      <c r="E367" s="1618"/>
      <c r="F367" s="1618"/>
      <c r="G367" s="1619">
        <f t="shared" si="4"/>
        <v>-1050</v>
      </c>
      <c r="H367" s="1249">
        <f t="shared" si="5"/>
        <v>2980</v>
      </c>
      <c r="I367" s="1249">
        <f>みずほ!J367</f>
        <v>30684</v>
      </c>
      <c r="J367" s="1249">
        <f>UFJ!I367</f>
        <v>0</v>
      </c>
      <c r="K367" s="1249">
        <f>三井住友!I367</f>
        <v>110842</v>
      </c>
      <c r="L367" s="1249">
        <f>楽天!J367</f>
        <v>24964</v>
      </c>
      <c r="M367" s="1639">
        <f t="shared" si="3"/>
        <v>169470</v>
      </c>
      <c r="N367" s="1611"/>
    </row>
    <row r="368" spans="1:14" ht="15.5">
      <c r="A368" s="1298"/>
      <c r="B368" s="1652">
        <v>46112</v>
      </c>
      <c r="C368" s="1263"/>
      <c r="D368" s="1622"/>
      <c r="E368" s="1622"/>
      <c r="F368" s="1622"/>
      <c r="G368" s="1623">
        <f t="shared" si="4"/>
        <v>0</v>
      </c>
      <c r="H368" s="1264">
        <f t="shared" si="5"/>
        <v>2980</v>
      </c>
      <c r="I368" s="1264">
        <f>みずほ!J368</f>
        <v>30684</v>
      </c>
      <c r="J368" s="1264">
        <f>UFJ!I368</f>
        <v>0</v>
      </c>
      <c r="K368" s="1264">
        <f>三井住友!I368</f>
        <v>110842</v>
      </c>
      <c r="L368" s="1264">
        <f>楽天!J368</f>
        <v>24976</v>
      </c>
      <c r="M368" s="1642">
        <f t="shared" si="3"/>
        <v>169482</v>
      </c>
      <c r="N368" s="1611"/>
    </row>
    <row r="369" spans="1:14" ht="15.5">
      <c r="A369" s="1298"/>
      <c r="B369" s="1651">
        <v>46113</v>
      </c>
      <c r="C369" s="1248"/>
      <c r="D369" s="1618"/>
      <c r="E369" s="1618"/>
      <c r="F369" s="1618"/>
      <c r="G369" s="1619">
        <f t="shared" si="4"/>
        <v>0</v>
      </c>
      <c r="H369" s="1249">
        <f t="shared" si="5"/>
        <v>2980</v>
      </c>
      <c r="I369" s="1249">
        <f>みずほ!J369</f>
        <v>30684</v>
      </c>
      <c r="J369" s="1249">
        <f>UFJ!I369</f>
        <v>0</v>
      </c>
      <c r="K369" s="1625">
        <f>三井住友!I369</f>
        <v>110842</v>
      </c>
      <c r="L369" s="1249">
        <f>楽天!J369</f>
        <v>24976</v>
      </c>
      <c r="M369" s="1639">
        <f t="shared" si="3"/>
        <v>169482</v>
      </c>
      <c r="N369" s="1611"/>
    </row>
    <row r="370" spans="1:14" ht="15.5">
      <c r="A370" s="1298"/>
      <c r="B370" s="1651">
        <v>46114</v>
      </c>
      <c r="C370" s="1248">
        <v>-320</v>
      </c>
      <c r="D370" s="1618"/>
      <c r="E370" s="1618"/>
      <c r="F370" s="1618"/>
      <c r="G370" s="1619">
        <f t="shared" si="4"/>
        <v>-320</v>
      </c>
      <c r="H370" s="1249">
        <f t="shared" si="5"/>
        <v>2660</v>
      </c>
      <c r="I370" s="1249">
        <f>みずほ!J370</f>
        <v>30684</v>
      </c>
      <c r="J370" s="1249">
        <f>UFJ!I370</f>
        <v>0</v>
      </c>
      <c r="K370" s="1249">
        <f>三井住友!I370</f>
        <v>110842</v>
      </c>
      <c r="L370" s="1249">
        <f>楽天!J370</f>
        <v>24976</v>
      </c>
      <c r="M370" s="1639">
        <f t="shared" si="3"/>
        <v>169162</v>
      </c>
      <c r="N370" s="1611"/>
    </row>
    <row r="371" spans="1:14" ht="15.5">
      <c r="A371" s="1298"/>
      <c r="B371" s="1651">
        <v>46115</v>
      </c>
      <c r="C371" s="1248">
        <v>-200</v>
      </c>
      <c r="D371" s="1618"/>
      <c r="E371" s="1618"/>
      <c r="F371" s="1618"/>
      <c r="G371" s="1619">
        <f t="shared" si="4"/>
        <v>-200</v>
      </c>
      <c r="H371" s="1249">
        <f t="shared" si="5"/>
        <v>2460</v>
      </c>
      <c r="I371" s="1249">
        <f>みずほ!J371</f>
        <v>30684</v>
      </c>
      <c r="J371" s="1249">
        <f>UFJ!I371</f>
        <v>0</v>
      </c>
      <c r="K371" s="1249">
        <f>三井住友!I371</f>
        <v>110842</v>
      </c>
      <c r="L371" s="1249">
        <f>楽天!J371</f>
        <v>24976</v>
      </c>
      <c r="M371" s="1639">
        <f t="shared" si="3"/>
        <v>168962</v>
      </c>
      <c r="N371" s="1611"/>
    </row>
    <row r="372" spans="1:14" ht="15.5">
      <c r="A372" s="1298"/>
      <c r="B372" s="1651">
        <v>46116</v>
      </c>
      <c r="C372" s="1248">
        <v>-9440</v>
      </c>
      <c r="D372" s="1618"/>
      <c r="E372" s="1618"/>
      <c r="F372" s="1618">
        <v>10000</v>
      </c>
      <c r="G372" s="1619">
        <f t="shared" si="4"/>
        <v>560</v>
      </c>
      <c r="H372" s="1249">
        <f t="shared" si="5"/>
        <v>3020</v>
      </c>
      <c r="I372" s="1249">
        <f>みずほ!J372</f>
        <v>30684</v>
      </c>
      <c r="J372" s="1249">
        <f>UFJ!I372</f>
        <v>0</v>
      </c>
      <c r="K372" s="1249">
        <f>三井住友!I372</f>
        <v>110842</v>
      </c>
      <c r="L372" s="1249">
        <f>楽天!J372</f>
        <v>24976</v>
      </c>
      <c r="M372" s="1639">
        <f t="shared" si="3"/>
        <v>169522</v>
      </c>
      <c r="N372" s="1611"/>
    </row>
    <row r="373" spans="1:14" ht="15.5">
      <c r="A373" s="1298"/>
      <c r="B373" s="1651">
        <v>46117</v>
      </c>
      <c r="C373" s="1248"/>
      <c r="D373" s="1618"/>
      <c r="E373" s="1618"/>
      <c r="F373" s="1618"/>
      <c r="G373" s="1619">
        <f t="shared" si="4"/>
        <v>0</v>
      </c>
      <c r="H373" s="1249">
        <f t="shared" si="5"/>
        <v>3020</v>
      </c>
      <c r="I373" s="1249">
        <f>みずほ!J373</f>
        <v>30684</v>
      </c>
      <c r="J373" s="1249">
        <f>UFJ!I373</f>
        <v>0</v>
      </c>
      <c r="K373" s="1249">
        <f>三井住友!I373</f>
        <v>110842</v>
      </c>
      <c r="L373" s="1249">
        <f>楽天!J373</f>
        <v>24976</v>
      </c>
      <c r="M373" s="1639">
        <f t="shared" si="3"/>
        <v>169522</v>
      </c>
      <c r="N373" s="1611"/>
    </row>
    <row r="374" spans="1:14" ht="15.5">
      <c r="A374" s="1298"/>
      <c r="B374" s="1651">
        <v>46118</v>
      </c>
      <c r="C374" s="1248"/>
      <c r="D374" s="1618"/>
      <c r="E374" s="1618"/>
      <c r="F374" s="1618"/>
      <c r="G374" s="1619">
        <f t="shared" si="4"/>
        <v>0</v>
      </c>
      <c r="H374" s="1249">
        <f t="shared" si="5"/>
        <v>3020</v>
      </c>
      <c r="I374" s="1249">
        <f>みずほ!J374</f>
        <v>30684</v>
      </c>
      <c r="J374" s="1249">
        <f>UFJ!I374</f>
        <v>0</v>
      </c>
      <c r="K374" s="1249">
        <f>三井住友!I374</f>
        <v>117205</v>
      </c>
      <c r="L374" s="1249">
        <f>楽天!J374</f>
        <v>10726</v>
      </c>
      <c r="M374" s="1639">
        <f t="shared" si="3"/>
        <v>161635</v>
      </c>
      <c r="N374" s="1611"/>
    </row>
    <row r="375" spans="1:14" ht="15.5">
      <c r="A375" s="1298"/>
      <c r="B375" s="1651">
        <v>46119</v>
      </c>
      <c r="C375" s="1248">
        <v>-1240</v>
      </c>
      <c r="D375" s="1618"/>
      <c r="E375" s="1618"/>
      <c r="F375" s="1618"/>
      <c r="G375" s="1619">
        <f t="shared" si="4"/>
        <v>-1240</v>
      </c>
      <c r="H375" s="1249">
        <f t="shared" si="5"/>
        <v>1780</v>
      </c>
      <c r="I375" s="1249">
        <f>みずほ!J375</f>
        <v>30684</v>
      </c>
      <c r="J375" s="1249">
        <f>UFJ!I375</f>
        <v>0</v>
      </c>
      <c r="K375" s="1249">
        <f>三井住友!I375</f>
        <v>47205</v>
      </c>
      <c r="L375" s="1249">
        <f>楽天!J375</f>
        <v>25476</v>
      </c>
      <c r="M375" s="1639">
        <f t="shared" si="3"/>
        <v>105145</v>
      </c>
      <c r="N375" s="1611"/>
    </row>
    <row r="376" spans="1:14" ht="15.5">
      <c r="A376" s="1298"/>
      <c r="B376" s="1651">
        <v>46120</v>
      </c>
      <c r="C376" s="1248">
        <v>-850</v>
      </c>
      <c r="D376" s="1618"/>
      <c r="E376" s="1618"/>
      <c r="F376" s="1618"/>
      <c r="G376" s="1619">
        <f t="shared" si="4"/>
        <v>-850</v>
      </c>
      <c r="H376" s="1249">
        <f t="shared" si="5"/>
        <v>930</v>
      </c>
      <c r="I376" s="1249">
        <f>みずほ!J376</f>
        <v>30684</v>
      </c>
      <c r="J376" s="1249">
        <f>UFJ!I376</f>
        <v>0</v>
      </c>
      <c r="K376" s="1249">
        <f>三井住友!I376</f>
        <v>47205</v>
      </c>
      <c r="L376" s="1249">
        <f>楽天!J376</f>
        <v>25476</v>
      </c>
      <c r="M376" s="1639">
        <f t="shared" si="3"/>
        <v>104295</v>
      </c>
      <c r="N376" s="1611"/>
    </row>
    <row r="377" spans="1:14" ht="15.5">
      <c r="A377" s="1298"/>
      <c r="B377" s="1651">
        <v>46121</v>
      </c>
      <c r="C377" s="1248">
        <v>-900</v>
      </c>
      <c r="D377" s="1618"/>
      <c r="E377" s="1618"/>
      <c r="F377" s="1618"/>
      <c r="G377" s="1619">
        <f t="shared" si="4"/>
        <v>-900</v>
      </c>
      <c r="H377" s="1249">
        <f t="shared" si="5"/>
        <v>30</v>
      </c>
      <c r="I377" s="1249">
        <f>みずほ!J377</f>
        <v>30684</v>
      </c>
      <c r="J377" s="1249">
        <f>UFJ!I377</f>
        <v>0</v>
      </c>
      <c r="K377" s="1249">
        <f>三井住友!I377</f>
        <v>47205</v>
      </c>
      <c r="L377" s="1249">
        <f>楽天!J377</f>
        <v>25476</v>
      </c>
      <c r="M377" s="1639">
        <f t="shared" si="3"/>
        <v>103395</v>
      </c>
      <c r="N377" s="1611"/>
    </row>
    <row r="378" spans="1:14" ht="15.5">
      <c r="A378" s="1298"/>
      <c r="B378" s="1651">
        <v>46122</v>
      </c>
      <c r="C378" s="1248"/>
      <c r="D378" s="1618"/>
      <c r="E378" s="1618"/>
      <c r="F378" s="1618"/>
      <c r="G378" s="1619">
        <f t="shared" si="4"/>
        <v>0</v>
      </c>
      <c r="H378" s="1249">
        <f t="shared" si="5"/>
        <v>30</v>
      </c>
      <c r="I378" s="1249">
        <f>みずほ!J378</f>
        <v>30684</v>
      </c>
      <c r="J378" s="1249">
        <f>UFJ!I378</f>
        <v>0</v>
      </c>
      <c r="K378" s="1249">
        <f>三井住友!I378</f>
        <v>47205</v>
      </c>
      <c r="L378" s="1249">
        <f>楽天!J378</f>
        <v>25476</v>
      </c>
      <c r="M378" s="1639">
        <f t="shared" si="3"/>
        <v>103395</v>
      </c>
      <c r="N378" s="1611"/>
    </row>
    <row r="379" spans="1:14" ht="15.5">
      <c r="A379" s="1298"/>
      <c r="B379" s="1651">
        <v>46123</v>
      </c>
      <c r="C379" s="1248"/>
      <c r="D379" s="1618"/>
      <c r="E379" s="1618"/>
      <c r="F379" s="1618"/>
      <c r="G379" s="1619">
        <f t="shared" si="4"/>
        <v>0</v>
      </c>
      <c r="H379" s="1249">
        <f t="shared" si="5"/>
        <v>30</v>
      </c>
      <c r="I379" s="1249">
        <f>みずほ!J379</f>
        <v>30684</v>
      </c>
      <c r="J379" s="1249">
        <f>UFJ!I379</f>
        <v>0</v>
      </c>
      <c r="K379" s="1249">
        <f>三井住友!I379</f>
        <v>47205</v>
      </c>
      <c r="L379" s="1249">
        <f>楽天!J379</f>
        <v>25476</v>
      </c>
      <c r="M379" s="1639">
        <f t="shared" si="3"/>
        <v>103395</v>
      </c>
      <c r="N379" s="1611"/>
    </row>
    <row r="380" spans="1:14" ht="15.5">
      <c r="A380" s="1298"/>
      <c r="B380" s="1651">
        <v>46124</v>
      </c>
      <c r="C380" s="1248">
        <v>-1200</v>
      </c>
      <c r="D380" s="1618"/>
      <c r="E380" s="1618"/>
      <c r="F380" s="1618">
        <v>5000</v>
      </c>
      <c r="G380" s="1619">
        <f t="shared" si="4"/>
        <v>3800</v>
      </c>
      <c r="H380" s="1249">
        <f t="shared" si="5"/>
        <v>3830</v>
      </c>
      <c r="I380" s="1249">
        <f>みずほ!J380</f>
        <v>30684</v>
      </c>
      <c r="J380" s="1249">
        <f>UFJ!I380</f>
        <v>0</v>
      </c>
      <c r="K380" s="1249">
        <f>三井住友!I380</f>
        <v>47205</v>
      </c>
      <c r="L380" s="1249">
        <f>楽天!J380</f>
        <v>25476</v>
      </c>
      <c r="M380" s="1639">
        <f t="shared" si="3"/>
        <v>107195</v>
      </c>
      <c r="N380" s="1611"/>
    </row>
    <row r="381" spans="1:14" ht="15.5">
      <c r="A381" s="1298"/>
      <c r="B381" s="1651">
        <v>46125</v>
      </c>
      <c r="C381" s="1248"/>
      <c r="D381" s="1618"/>
      <c r="E381" s="1618"/>
      <c r="F381" s="1618"/>
      <c r="G381" s="1619">
        <f t="shared" si="4"/>
        <v>0</v>
      </c>
      <c r="H381" s="1249">
        <f t="shared" si="5"/>
        <v>3830</v>
      </c>
      <c r="I381" s="1249">
        <f>みずほ!J381</f>
        <v>30684</v>
      </c>
      <c r="J381" s="1249">
        <f>UFJ!I381</f>
        <v>0</v>
      </c>
      <c r="K381" s="1249">
        <f>三井住友!I381</f>
        <v>47205</v>
      </c>
      <c r="L381" s="1249">
        <f>楽天!J381</f>
        <v>25476</v>
      </c>
      <c r="M381" s="1639">
        <f t="shared" si="3"/>
        <v>107195</v>
      </c>
      <c r="N381" s="1611"/>
    </row>
    <row r="382" spans="1:14" ht="15.5">
      <c r="A382" s="1298"/>
      <c r="B382" s="1651">
        <v>46126</v>
      </c>
      <c r="C382" s="1248">
        <v>-900</v>
      </c>
      <c r="D382" s="1618">
        <v>2600</v>
      </c>
      <c r="E382" s="1618"/>
      <c r="F382" s="1618"/>
      <c r="G382" s="1619">
        <f t="shared" si="4"/>
        <v>1700</v>
      </c>
      <c r="H382" s="1249">
        <f t="shared" si="5"/>
        <v>5530</v>
      </c>
      <c r="I382" s="1249">
        <f>みずほ!J382</f>
        <v>30684</v>
      </c>
      <c r="J382" s="1249">
        <f>UFJ!I382</f>
        <v>0</v>
      </c>
      <c r="K382" s="1249">
        <f>三井住友!I382</f>
        <v>47205</v>
      </c>
      <c r="L382" s="1249">
        <f>楽天!J382</f>
        <v>25476</v>
      </c>
      <c r="M382" s="1639">
        <f t="shared" si="3"/>
        <v>108895</v>
      </c>
      <c r="N382" s="1611"/>
    </row>
    <row r="383" spans="1:14" ht="15.5">
      <c r="A383" s="1298"/>
      <c r="B383" s="1651">
        <v>46127</v>
      </c>
      <c r="C383" s="1248">
        <v>-1000</v>
      </c>
      <c r="D383" s="1618"/>
      <c r="E383" s="1618"/>
      <c r="F383" s="1618"/>
      <c r="G383" s="1619">
        <f t="shared" si="4"/>
        <v>-1000</v>
      </c>
      <c r="H383" s="1249">
        <f t="shared" si="5"/>
        <v>4530</v>
      </c>
      <c r="I383" s="1249">
        <f>みずほ!J383</f>
        <v>335</v>
      </c>
      <c r="J383" s="1249">
        <f>UFJ!I383</f>
        <v>0</v>
      </c>
      <c r="K383" s="1249">
        <f>三井住友!I383</f>
        <v>16205</v>
      </c>
      <c r="L383" s="1249">
        <f>楽天!J383</f>
        <v>28156</v>
      </c>
      <c r="M383" s="1639">
        <f t="shared" si="3"/>
        <v>49226</v>
      </c>
      <c r="N383" s="1611"/>
    </row>
    <row r="384" spans="1:14" ht="15.5">
      <c r="A384" s="1298"/>
      <c r="B384" s="1651">
        <v>46128</v>
      </c>
      <c r="C384" s="1248">
        <v>-300</v>
      </c>
      <c r="D384" s="1618"/>
      <c r="E384" s="1618"/>
      <c r="F384" s="1618"/>
      <c r="G384" s="1619">
        <f t="shared" si="4"/>
        <v>-300</v>
      </c>
      <c r="H384" s="1249">
        <f t="shared" si="5"/>
        <v>4230</v>
      </c>
      <c r="I384" s="1249">
        <f>みずほ!J384</f>
        <v>335</v>
      </c>
      <c r="J384" s="1249">
        <f>UFJ!I384</f>
        <v>0</v>
      </c>
      <c r="K384" s="1249">
        <f>三井住友!I384</f>
        <v>16205</v>
      </c>
      <c r="L384" s="1249">
        <f>楽天!J384</f>
        <v>28156</v>
      </c>
      <c r="M384" s="1639">
        <f t="shared" si="3"/>
        <v>48926</v>
      </c>
      <c r="N384" s="1611"/>
    </row>
    <row r="385" spans="1:14" ht="15.5">
      <c r="A385" s="1298"/>
      <c r="B385" s="1651">
        <v>46129</v>
      </c>
      <c r="C385" s="1248"/>
      <c r="D385" s="1618"/>
      <c r="E385" s="1618"/>
      <c r="F385" s="1618"/>
      <c r="G385" s="1619">
        <f t="shared" si="4"/>
        <v>0</v>
      </c>
      <c r="H385" s="1249">
        <f t="shared" si="5"/>
        <v>4230</v>
      </c>
      <c r="I385" s="1249">
        <f>みずほ!J385</f>
        <v>335</v>
      </c>
      <c r="J385" s="1249">
        <f>UFJ!I385</f>
        <v>0</v>
      </c>
      <c r="K385" s="1249">
        <f>三井住友!I385</f>
        <v>16205</v>
      </c>
      <c r="L385" s="1249">
        <f>楽天!J385</f>
        <v>28156</v>
      </c>
      <c r="M385" s="1639">
        <f t="shared" si="3"/>
        <v>48926</v>
      </c>
      <c r="N385" s="1611"/>
    </row>
    <row r="386" spans="1:14" ht="15.5">
      <c r="A386" s="1298"/>
      <c r="B386" s="1651">
        <v>46130</v>
      </c>
      <c r="C386" s="1248">
        <v>-3355</v>
      </c>
      <c r="D386" s="1618"/>
      <c r="E386" s="1618"/>
      <c r="F386" s="1618"/>
      <c r="G386" s="1619">
        <f t="shared" si="4"/>
        <v>-3355</v>
      </c>
      <c r="H386" s="1249">
        <f t="shared" si="5"/>
        <v>875</v>
      </c>
      <c r="I386" s="1249">
        <f>みずほ!J386</f>
        <v>335</v>
      </c>
      <c r="J386" s="1249">
        <f>UFJ!I386</f>
        <v>0</v>
      </c>
      <c r="K386" s="1249">
        <f>三井住友!I386</f>
        <v>16205</v>
      </c>
      <c r="L386" s="1249">
        <f>楽天!J386</f>
        <v>28156</v>
      </c>
      <c r="M386" s="1639">
        <f t="shared" si="3"/>
        <v>45571</v>
      </c>
      <c r="N386" s="1611"/>
    </row>
    <row r="387" spans="1:14" ht="15.5">
      <c r="A387" s="1298"/>
      <c r="B387" s="1651">
        <v>46131</v>
      </c>
      <c r="C387" s="1248"/>
      <c r="D387" s="1618"/>
      <c r="E387" s="1618"/>
      <c r="F387" s="1618"/>
      <c r="G387" s="1619">
        <f t="shared" si="4"/>
        <v>0</v>
      </c>
      <c r="H387" s="1249">
        <f t="shared" si="5"/>
        <v>875</v>
      </c>
      <c r="I387" s="1249">
        <f>みずほ!J387</f>
        <v>335</v>
      </c>
      <c r="J387" s="1249">
        <f>UFJ!I387</f>
        <v>0</v>
      </c>
      <c r="K387" s="1249">
        <f>三井住友!I387</f>
        <v>16205</v>
      </c>
      <c r="L387" s="1249">
        <f>楽天!J387</f>
        <v>28156</v>
      </c>
      <c r="M387" s="1639">
        <f t="shared" si="3"/>
        <v>45571</v>
      </c>
      <c r="N387" s="1611"/>
    </row>
    <row r="388" spans="1:14" ht="15.5">
      <c r="A388" s="1298"/>
      <c r="B388" s="1651">
        <v>46132</v>
      </c>
      <c r="C388" s="1248">
        <v>-150</v>
      </c>
      <c r="D388" s="1618"/>
      <c r="E388" s="1618"/>
      <c r="F388" s="1618"/>
      <c r="G388" s="1619">
        <f t="shared" si="4"/>
        <v>-150</v>
      </c>
      <c r="H388" s="1249">
        <f t="shared" si="5"/>
        <v>725</v>
      </c>
      <c r="I388" s="1249">
        <f>みずほ!J388</f>
        <v>335</v>
      </c>
      <c r="J388" s="1249">
        <f>UFJ!I388</f>
        <v>0</v>
      </c>
      <c r="K388" s="1249">
        <f>三井住友!I388</f>
        <v>16205</v>
      </c>
      <c r="L388" s="1249">
        <f>楽天!J388</f>
        <v>28156</v>
      </c>
      <c r="M388" s="1639">
        <f t="shared" si="3"/>
        <v>45421</v>
      </c>
      <c r="N388" s="1611"/>
    </row>
    <row r="389" spans="1:14" ht="15.5">
      <c r="A389" s="1298"/>
      <c r="B389" s="1651">
        <v>46133</v>
      </c>
      <c r="C389" s="1248"/>
      <c r="D389" s="1618"/>
      <c r="E389" s="1618"/>
      <c r="F389" s="1618"/>
      <c r="G389" s="1619">
        <f t="shared" si="4"/>
        <v>0</v>
      </c>
      <c r="H389" s="1249">
        <f t="shared" si="5"/>
        <v>725</v>
      </c>
      <c r="I389" s="1249">
        <f>みずほ!J389</f>
        <v>335</v>
      </c>
      <c r="J389" s="1249">
        <f>UFJ!I389</f>
        <v>0</v>
      </c>
      <c r="K389" s="1249">
        <f>三井住友!I389</f>
        <v>16205</v>
      </c>
      <c r="L389" s="1249">
        <f>楽天!J389</f>
        <v>28156</v>
      </c>
      <c r="M389" s="1639">
        <f t="shared" si="3"/>
        <v>45421</v>
      </c>
      <c r="N389" s="1611"/>
    </row>
    <row r="390" spans="1:14" ht="15.5">
      <c r="A390" s="1298"/>
      <c r="B390" s="1651">
        <v>46134</v>
      </c>
      <c r="C390" s="1248"/>
      <c r="D390" s="1618"/>
      <c r="E390" s="1618"/>
      <c r="F390" s="1618"/>
      <c r="G390" s="1619">
        <f t="shared" si="4"/>
        <v>0</v>
      </c>
      <c r="H390" s="1249">
        <f t="shared" si="5"/>
        <v>725</v>
      </c>
      <c r="I390" s="1249">
        <f>みずほ!J390</f>
        <v>335</v>
      </c>
      <c r="J390" s="1249">
        <f>UFJ!I390</f>
        <v>0</v>
      </c>
      <c r="K390" s="1249">
        <f>三井住友!I390</f>
        <v>16205</v>
      </c>
      <c r="L390" s="1249">
        <f>楽天!J390</f>
        <v>28156</v>
      </c>
      <c r="M390" s="1639">
        <f t="shared" si="3"/>
        <v>45421</v>
      </c>
      <c r="N390" s="1611"/>
    </row>
    <row r="391" spans="1:14" ht="15.5">
      <c r="A391" s="1298"/>
      <c r="B391" s="1651">
        <v>46135</v>
      </c>
      <c r="C391" s="1248"/>
      <c r="D391" s="1618"/>
      <c r="E391" s="1618"/>
      <c r="F391" s="1618"/>
      <c r="G391" s="1619">
        <f t="shared" si="4"/>
        <v>0</v>
      </c>
      <c r="H391" s="1249">
        <f t="shared" si="5"/>
        <v>725</v>
      </c>
      <c r="I391" s="1249">
        <f>みずほ!J391</f>
        <v>335</v>
      </c>
      <c r="J391" s="1249">
        <f>UFJ!I391</f>
        <v>0</v>
      </c>
      <c r="K391" s="1249">
        <f>三井住友!I391</f>
        <v>16205</v>
      </c>
      <c r="L391" s="1249">
        <f>楽天!J391</f>
        <v>28156</v>
      </c>
      <c r="M391" s="1639">
        <f t="shared" si="3"/>
        <v>45421</v>
      </c>
      <c r="N391" s="1611"/>
    </row>
    <row r="392" spans="1:14" ht="15.5">
      <c r="A392" s="1298"/>
      <c r="B392" s="1651">
        <v>46136</v>
      </c>
      <c r="C392" s="1248">
        <v>-900</v>
      </c>
      <c r="D392" s="1618"/>
      <c r="E392" s="1618"/>
      <c r="F392" s="1618">
        <v>10000</v>
      </c>
      <c r="G392" s="1619">
        <f t="shared" si="4"/>
        <v>9100</v>
      </c>
      <c r="H392" s="1249">
        <f t="shared" si="5"/>
        <v>9825</v>
      </c>
      <c r="I392" s="1249">
        <f>みずほ!J392</f>
        <v>155335</v>
      </c>
      <c r="J392" s="1249">
        <f>UFJ!I392</f>
        <v>0</v>
      </c>
      <c r="K392" s="1249">
        <f>三井住友!I392</f>
        <v>466205</v>
      </c>
      <c r="L392" s="1249">
        <f>楽天!J392</f>
        <v>8011</v>
      </c>
      <c r="M392" s="1639">
        <f t="shared" si="3"/>
        <v>639376</v>
      </c>
      <c r="N392" s="1611"/>
    </row>
    <row r="393" spans="1:14" ht="15.5">
      <c r="A393" s="1298"/>
      <c r="B393" s="1651">
        <v>46137</v>
      </c>
      <c r="C393" s="1248">
        <v>-2420</v>
      </c>
      <c r="D393" s="1618"/>
      <c r="E393" s="1618"/>
      <c r="F393" s="1618"/>
      <c r="G393" s="1619">
        <f t="shared" si="4"/>
        <v>-2420</v>
      </c>
      <c r="H393" s="1249">
        <f t="shared" si="5"/>
        <v>7405</v>
      </c>
      <c r="I393" s="1249">
        <f>みずほ!J393</f>
        <v>152995</v>
      </c>
      <c r="J393" s="1249">
        <f>UFJ!I393</f>
        <v>0</v>
      </c>
      <c r="K393" s="1249">
        <f>三井住友!I393</f>
        <v>471205</v>
      </c>
      <c r="L393" s="1249">
        <f>楽天!J393</f>
        <v>8011</v>
      </c>
      <c r="M393" s="1639">
        <f t="shared" si="3"/>
        <v>639616</v>
      </c>
      <c r="N393" s="1611"/>
    </row>
    <row r="394" spans="1:14" ht="15.5">
      <c r="A394" s="1298"/>
      <c r="B394" s="1651">
        <v>46138</v>
      </c>
      <c r="C394" s="1248">
        <v>-2677</v>
      </c>
      <c r="D394" s="1618"/>
      <c r="E394" s="1618"/>
      <c r="F394" s="1618"/>
      <c r="G394" s="1619">
        <f t="shared" si="4"/>
        <v>-2677</v>
      </c>
      <c r="H394" s="1249">
        <f t="shared" si="5"/>
        <v>4728</v>
      </c>
      <c r="I394" s="1249">
        <f>みずほ!J394</f>
        <v>129995</v>
      </c>
      <c r="J394" s="1249">
        <f>UFJ!I394</f>
        <v>0</v>
      </c>
      <c r="K394" s="1249">
        <f>三井住友!I394</f>
        <v>471205</v>
      </c>
      <c r="L394" s="1249">
        <f>楽天!J394</f>
        <v>8011</v>
      </c>
      <c r="M394" s="1639">
        <f t="shared" si="3"/>
        <v>613939</v>
      </c>
      <c r="N394" s="1611"/>
    </row>
    <row r="395" spans="1:14" ht="15.5">
      <c r="A395" s="1298"/>
      <c r="B395" s="1651">
        <v>46139</v>
      </c>
      <c r="C395" s="1248">
        <v>-1400</v>
      </c>
      <c r="D395" s="1618">
        <v>90</v>
      </c>
      <c r="E395" s="1618"/>
      <c r="F395" s="1618"/>
      <c r="G395" s="1619">
        <f t="shared" si="4"/>
        <v>-1310</v>
      </c>
      <c r="H395" s="1249">
        <f t="shared" si="5"/>
        <v>3418</v>
      </c>
      <c r="I395" s="1249">
        <f>みずほ!J395</f>
        <v>8</v>
      </c>
      <c r="J395" s="1249">
        <f>UFJ!I395</f>
        <v>0</v>
      </c>
      <c r="K395" s="1249">
        <f>三井住友!I395</f>
        <v>11909</v>
      </c>
      <c r="L395" s="1249">
        <f>楽天!J395</f>
        <v>10351</v>
      </c>
      <c r="M395" s="1639">
        <f t="shared" si="3"/>
        <v>25686</v>
      </c>
      <c r="N395" s="1611"/>
    </row>
    <row r="396" spans="1:14" ht="15.5">
      <c r="A396" s="1298"/>
      <c r="B396" s="1651">
        <v>46140</v>
      </c>
      <c r="C396" s="1248">
        <v>-250</v>
      </c>
      <c r="D396" s="1618"/>
      <c r="E396" s="1618"/>
      <c r="F396" s="1618"/>
      <c r="G396" s="1619">
        <f t="shared" si="4"/>
        <v>-250</v>
      </c>
      <c r="H396" s="1249">
        <f t="shared" si="5"/>
        <v>3168</v>
      </c>
      <c r="I396" s="1249">
        <f>みずほ!J396</f>
        <v>8</v>
      </c>
      <c r="J396" s="1249">
        <f>UFJ!I396</f>
        <v>0</v>
      </c>
      <c r="K396" s="1249">
        <f>三井住友!I396</f>
        <v>909</v>
      </c>
      <c r="L396" s="1249">
        <f>楽天!J396</f>
        <v>15159</v>
      </c>
      <c r="M396" s="1639">
        <f t="shared" si="3"/>
        <v>19244</v>
      </c>
      <c r="N396" s="1611"/>
    </row>
    <row r="397" spans="1:14" ht="15.5">
      <c r="A397" s="1298"/>
      <c r="B397" s="1651">
        <v>46141</v>
      </c>
      <c r="C397" s="1248">
        <v>-1395</v>
      </c>
      <c r="D397" s="1618"/>
      <c r="E397" s="1618"/>
      <c r="F397" s="1618"/>
      <c r="G397" s="1619">
        <f t="shared" si="4"/>
        <v>-1395</v>
      </c>
      <c r="H397" s="1249">
        <f t="shared" si="5"/>
        <v>1773</v>
      </c>
      <c r="I397" s="1249">
        <f>みずほ!J397</f>
        <v>8</v>
      </c>
      <c r="J397" s="1249">
        <f>UFJ!I397</f>
        <v>0</v>
      </c>
      <c r="K397" s="1249">
        <f>三井住友!I397</f>
        <v>909</v>
      </c>
      <c r="L397" s="1249">
        <f>楽天!J397</f>
        <v>14</v>
      </c>
      <c r="M397" s="1639">
        <f t="shared" si="3"/>
        <v>2704</v>
      </c>
      <c r="N397" s="1611"/>
    </row>
    <row r="398" spans="1:14" ht="15.5">
      <c r="A398" s="1298"/>
      <c r="B398" s="1652">
        <v>46142</v>
      </c>
      <c r="C398" s="1263">
        <v>-1500</v>
      </c>
      <c r="D398" s="1622"/>
      <c r="E398" s="1622"/>
      <c r="F398" s="1622"/>
      <c r="G398" s="1623">
        <f t="shared" si="4"/>
        <v>-1500</v>
      </c>
      <c r="H398" s="1264">
        <f t="shared" si="5"/>
        <v>273</v>
      </c>
      <c r="I398" s="1264">
        <f>みずほ!J398</f>
        <v>8</v>
      </c>
      <c r="J398" s="1264">
        <f>UFJ!I398</f>
        <v>0</v>
      </c>
      <c r="K398" s="1264">
        <f>三井住友!I398</f>
        <v>909</v>
      </c>
      <c r="L398" s="1249">
        <f>楽天!J398</f>
        <v>14</v>
      </c>
      <c r="M398" s="1639">
        <f t="shared" si="3"/>
        <v>1204</v>
      </c>
      <c r="N398" s="1611"/>
    </row>
    <row r="399" spans="1:14" ht="15.5">
      <c r="A399" s="1298"/>
      <c r="B399" s="1651">
        <v>46143</v>
      </c>
      <c r="C399" s="1248"/>
      <c r="D399" s="1618"/>
      <c r="E399" s="1618"/>
      <c r="F399" s="1618"/>
      <c r="G399" s="1619">
        <f t="shared" si="4"/>
        <v>0</v>
      </c>
      <c r="H399" s="1249">
        <f t="shared" si="5"/>
        <v>273</v>
      </c>
      <c r="I399" s="1249">
        <f>みずほ!J399</f>
        <v>8</v>
      </c>
      <c r="J399" s="1625">
        <f>UFJ!I399</f>
        <v>0</v>
      </c>
      <c r="K399" s="1625">
        <f>三井住友!I399</f>
        <v>909</v>
      </c>
      <c r="L399" s="1625">
        <f>楽天!J399</f>
        <v>14</v>
      </c>
      <c r="M399" s="1645">
        <f t="shared" si="3"/>
        <v>1204</v>
      </c>
      <c r="N399" s="1611"/>
    </row>
    <row r="400" spans="1:14" ht="15.5">
      <c r="A400" s="1298"/>
      <c r="B400" s="1651">
        <v>46144</v>
      </c>
      <c r="C400" s="1248">
        <v>-1100</v>
      </c>
      <c r="D400" s="1618">
        <v>3801</v>
      </c>
      <c r="E400" s="1618"/>
      <c r="F400" s="1618"/>
      <c r="G400" s="1619">
        <f t="shared" si="4"/>
        <v>2701</v>
      </c>
      <c r="H400" s="1249">
        <f t="shared" si="5"/>
        <v>2974</v>
      </c>
      <c r="I400" s="1249">
        <f>みずほ!J400</f>
        <v>8</v>
      </c>
      <c r="J400" s="1249">
        <f>UFJ!I400</f>
        <v>0</v>
      </c>
      <c r="K400" s="1249">
        <f>三井住友!I400</f>
        <v>909</v>
      </c>
      <c r="L400" s="1249">
        <f>楽天!J400</f>
        <v>14</v>
      </c>
      <c r="M400" s="1639">
        <f t="shared" si="3"/>
        <v>3905</v>
      </c>
      <c r="N400" s="1611"/>
    </row>
    <row r="401" spans="1:14" ht="15.5">
      <c r="A401" s="1298"/>
      <c r="B401" s="1651">
        <v>46145</v>
      </c>
      <c r="C401" s="1248"/>
      <c r="D401" s="1618"/>
      <c r="E401" s="1618"/>
      <c r="F401" s="1618"/>
      <c r="G401" s="1619">
        <f t="shared" si="4"/>
        <v>0</v>
      </c>
      <c r="H401" s="1249">
        <f t="shared" si="5"/>
        <v>2974</v>
      </c>
      <c r="I401" s="1249">
        <f>みずほ!J401</f>
        <v>8</v>
      </c>
      <c r="J401" s="1249">
        <f>UFJ!I401</f>
        <v>0</v>
      </c>
      <c r="K401" s="1249">
        <f>三井住友!I401</f>
        <v>909</v>
      </c>
      <c r="L401" s="1249">
        <f>楽天!J401</f>
        <v>14</v>
      </c>
      <c r="M401" s="1639">
        <f t="shared" si="3"/>
        <v>3905</v>
      </c>
      <c r="N401" s="1611"/>
    </row>
    <row r="402" spans="1:14" ht="15.5">
      <c r="A402" s="1298"/>
      <c r="B402" s="1651">
        <v>46146</v>
      </c>
      <c r="C402" s="1248">
        <v>-752</v>
      </c>
      <c r="D402" s="1618"/>
      <c r="E402" s="1618"/>
      <c r="F402" s="1618"/>
      <c r="G402" s="1619">
        <f t="shared" si="4"/>
        <v>-752</v>
      </c>
      <c r="H402" s="1249">
        <f t="shared" si="5"/>
        <v>2222</v>
      </c>
      <c r="I402" s="1249">
        <f>みずほ!J402</f>
        <v>8</v>
      </c>
      <c r="J402" s="1249">
        <f>UFJ!I402</f>
        <v>0</v>
      </c>
      <c r="K402" s="1249">
        <f>三井住友!I402</f>
        <v>909</v>
      </c>
      <c r="L402" s="1249">
        <f>楽天!J402</f>
        <v>14</v>
      </c>
      <c r="M402" s="1639">
        <f t="shared" si="3"/>
        <v>3153</v>
      </c>
      <c r="N402" s="1611"/>
    </row>
    <row r="403" spans="1:14" ht="15.5">
      <c r="A403" s="1298"/>
      <c r="B403" s="1651">
        <v>46147</v>
      </c>
      <c r="C403" s="1248">
        <v>-980</v>
      </c>
      <c r="D403" s="1618"/>
      <c r="E403" s="1618"/>
      <c r="F403" s="1618"/>
      <c r="G403" s="1619">
        <f t="shared" si="4"/>
        <v>-980</v>
      </c>
      <c r="H403" s="1249">
        <f t="shared" si="5"/>
        <v>1242</v>
      </c>
      <c r="I403" s="1249">
        <f>みずほ!J403</f>
        <v>8</v>
      </c>
      <c r="J403" s="1249">
        <f>UFJ!I403</f>
        <v>0</v>
      </c>
      <c r="K403" s="1249">
        <f>三井住友!I403</f>
        <v>909</v>
      </c>
      <c r="L403" s="1249">
        <f>楽天!J403</f>
        <v>14</v>
      </c>
      <c r="M403" s="1639">
        <f t="shared" si="3"/>
        <v>2173</v>
      </c>
      <c r="N403" s="1611"/>
    </row>
    <row r="404" spans="1:14" ht="15.5">
      <c r="A404" s="1298"/>
      <c r="B404" s="1651">
        <v>46148</v>
      </c>
      <c r="C404" s="1248">
        <v>-1186</v>
      </c>
      <c r="D404" s="1618"/>
      <c r="E404" s="1618"/>
      <c r="F404" s="1618"/>
      <c r="G404" s="1619">
        <f t="shared" si="4"/>
        <v>-1186</v>
      </c>
      <c r="H404" s="1249">
        <f t="shared" si="5"/>
        <v>56</v>
      </c>
      <c r="I404" s="1249">
        <f>みずほ!J404</f>
        <v>8</v>
      </c>
      <c r="J404" s="1249">
        <f>UFJ!I404</f>
        <v>0</v>
      </c>
      <c r="K404" s="1249">
        <f>三井住友!I404</f>
        <v>909</v>
      </c>
      <c r="L404" s="1249">
        <f>楽天!J404</f>
        <v>14</v>
      </c>
      <c r="M404" s="1639">
        <f t="shared" si="3"/>
        <v>987</v>
      </c>
      <c r="N404" s="1611"/>
    </row>
    <row r="405" spans="1:14" ht="15.5">
      <c r="A405" s="1298"/>
      <c r="B405" s="1651">
        <v>46149</v>
      </c>
      <c r="C405" s="1248"/>
      <c r="D405" s="1618"/>
      <c r="E405" s="1618"/>
      <c r="F405" s="1618"/>
      <c r="G405" s="1619">
        <f t="shared" si="4"/>
        <v>0</v>
      </c>
      <c r="H405" s="1249">
        <f t="shared" si="5"/>
        <v>56</v>
      </c>
      <c r="I405" s="1249">
        <f>みずほ!J405</f>
        <v>8</v>
      </c>
      <c r="J405" s="1249">
        <f>UFJ!I405</f>
        <v>0</v>
      </c>
      <c r="K405" s="1249">
        <f>三井住友!I405</f>
        <v>909</v>
      </c>
      <c r="L405" s="1249">
        <f>楽天!J405</f>
        <v>14</v>
      </c>
      <c r="M405" s="1639">
        <f t="shared" si="3"/>
        <v>987</v>
      </c>
      <c r="N405" s="1611"/>
    </row>
    <row r="406" spans="1:14" ht="15.5">
      <c r="A406" s="1298"/>
      <c r="B406" s="1651">
        <v>46150</v>
      </c>
      <c r="C406" s="1248"/>
      <c r="D406" s="1618"/>
      <c r="E406" s="1618"/>
      <c r="F406" s="1618"/>
      <c r="G406" s="1619">
        <f t="shared" si="4"/>
        <v>0</v>
      </c>
      <c r="H406" s="1249">
        <f t="shared" si="5"/>
        <v>56</v>
      </c>
      <c r="I406" s="1249">
        <f>みずほ!J406</f>
        <v>8</v>
      </c>
      <c r="J406" s="1249">
        <f>UFJ!I406</f>
        <v>0</v>
      </c>
      <c r="K406" s="1249">
        <f>三井住友!I406</f>
        <v>909</v>
      </c>
      <c r="L406" s="1249">
        <f>楽天!J406</f>
        <v>14</v>
      </c>
      <c r="M406" s="1639">
        <f t="shared" si="3"/>
        <v>987</v>
      </c>
      <c r="N406" s="1611"/>
    </row>
    <row r="407" spans="1:14" ht="15.5">
      <c r="A407" s="1298"/>
      <c r="B407" s="1651">
        <v>46151</v>
      </c>
      <c r="C407" s="1248"/>
      <c r="D407" s="1618"/>
      <c r="E407" s="1618"/>
      <c r="F407" s="1618"/>
      <c r="G407" s="1619">
        <f t="shared" si="4"/>
        <v>0</v>
      </c>
      <c r="H407" s="1249">
        <f t="shared" si="5"/>
        <v>56</v>
      </c>
      <c r="I407" s="1249">
        <f>みずほ!J407</f>
        <v>8</v>
      </c>
      <c r="J407" s="1249">
        <f>UFJ!I407</f>
        <v>0</v>
      </c>
      <c r="K407" s="1249">
        <f>三井住友!I407</f>
        <v>909</v>
      </c>
      <c r="L407" s="1249">
        <f>楽天!J407</f>
        <v>14</v>
      </c>
      <c r="M407" s="1639">
        <f t="shared" si="3"/>
        <v>987</v>
      </c>
      <c r="N407" s="1611"/>
    </row>
    <row r="408" spans="1:14" ht="15.5">
      <c r="A408" s="1298"/>
      <c r="B408" s="1651">
        <v>46152</v>
      </c>
      <c r="C408" s="1248"/>
      <c r="D408" s="1618"/>
      <c r="E408" s="1618"/>
      <c r="F408" s="1618"/>
      <c r="G408" s="1619">
        <f t="shared" si="4"/>
        <v>0</v>
      </c>
      <c r="H408" s="1249">
        <f t="shared" si="5"/>
        <v>56</v>
      </c>
      <c r="I408" s="1249">
        <f>みずほ!J408</f>
        <v>8</v>
      </c>
      <c r="J408" s="1249">
        <f>UFJ!I408</f>
        <v>0</v>
      </c>
      <c r="K408" s="1249">
        <f>三井住友!I408</f>
        <v>909</v>
      </c>
      <c r="L408" s="1249">
        <f>楽天!J408</f>
        <v>14</v>
      </c>
      <c r="M408" s="1639">
        <f t="shared" si="3"/>
        <v>987</v>
      </c>
      <c r="N408" s="1611"/>
    </row>
    <row r="409" spans="1:14" ht="15.5">
      <c r="A409" s="1298"/>
      <c r="B409" s="1651">
        <v>46153</v>
      </c>
      <c r="C409" s="1248"/>
      <c r="D409" s="1618"/>
      <c r="E409" s="1618"/>
      <c r="F409" s="1618"/>
      <c r="G409" s="1619">
        <f t="shared" si="4"/>
        <v>0</v>
      </c>
      <c r="H409" s="1249">
        <f t="shared" si="5"/>
        <v>56</v>
      </c>
      <c r="I409" s="1249">
        <f>みずほ!J409</f>
        <v>8</v>
      </c>
      <c r="J409" s="1249">
        <f>UFJ!I409</f>
        <v>0</v>
      </c>
      <c r="K409" s="1249">
        <f>三井住友!I409</f>
        <v>80899</v>
      </c>
      <c r="L409" s="1249">
        <f>楽天!J409</f>
        <v>14</v>
      </c>
      <c r="M409" s="1639">
        <f t="shared" si="3"/>
        <v>80977</v>
      </c>
      <c r="N409" s="1611"/>
    </row>
    <row r="410" spans="1:14" ht="15.5">
      <c r="A410" s="1298"/>
      <c r="B410" s="1651">
        <v>46154</v>
      </c>
      <c r="C410" s="1248"/>
      <c r="D410" s="1618"/>
      <c r="E410" s="1618"/>
      <c r="F410" s="1618"/>
      <c r="G410" s="1619">
        <f t="shared" si="4"/>
        <v>0</v>
      </c>
      <c r="H410" s="1249">
        <f t="shared" si="5"/>
        <v>56</v>
      </c>
      <c r="I410" s="1249">
        <f>みずほ!J410</f>
        <v>8</v>
      </c>
      <c r="J410" s="1249">
        <f>UFJ!I410</f>
        <v>0</v>
      </c>
      <c r="K410" s="1249">
        <f>三井住友!I410</f>
        <v>80899</v>
      </c>
      <c r="L410" s="1249">
        <f>楽天!J410</f>
        <v>14</v>
      </c>
      <c r="M410" s="1639">
        <f t="shared" si="3"/>
        <v>80977</v>
      </c>
      <c r="N410" s="1611"/>
    </row>
    <row r="411" spans="1:14" ht="15.5">
      <c r="A411" s="1298"/>
      <c r="B411" s="1651">
        <v>46155</v>
      </c>
      <c r="C411" s="1248"/>
      <c r="D411" s="1618"/>
      <c r="E411" s="1618"/>
      <c r="F411" s="1618"/>
      <c r="G411" s="1619">
        <f t="shared" si="4"/>
        <v>0</v>
      </c>
      <c r="H411" s="1249">
        <f t="shared" si="5"/>
        <v>56</v>
      </c>
      <c r="I411" s="1249">
        <f>みずほ!J411</f>
        <v>8</v>
      </c>
      <c r="J411" s="1249">
        <f>UFJ!I411</f>
        <v>0</v>
      </c>
      <c r="K411" s="1249">
        <f>三井住友!I411</f>
        <v>80899</v>
      </c>
      <c r="L411" s="1249">
        <f>楽天!J411</f>
        <v>14</v>
      </c>
      <c r="M411" s="1639">
        <f t="shared" si="3"/>
        <v>80977</v>
      </c>
      <c r="N411" s="1611"/>
    </row>
    <row r="412" spans="1:14" ht="15.5">
      <c r="A412" s="1298"/>
      <c r="B412" s="1651">
        <v>46156</v>
      </c>
      <c r="C412" s="1248"/>
      <c r="D412" s="1618"/>
      <c r="E412" s="1618"/>
      <c r="F412" s="1618"/>
      <c r="G412" s="1619">
        <f t="shared" si="4"/>
        <v>0</v>
      </c>
      <c r="H412" s="1249">
        <f t="shared" si="5"/>
        <v>56</v>
      </c>
      <c r="I412" s="1249">
        <f>みずほ!J412</f>
        <v>8</v>
      </c>
      <c r="J412" s="1249">
        <f>UFJ!I412</f>
        <v>0</v>
      </c>
      <c r="K412" s="1249">
        <f>三井住友!I412</f>
        <v>149423</v>
      </c>
      <c r="L412" s="1249">
        <f>楽天!J412</f>
        <v>14</v>
      </c>
      <c r="M412" s="1639">
        <f t="shared" si="3"/>
        <v>149501</v>
      </c>
      <c r="N412" s="1611"/>
    </row>
    <row r="413" spans="1:14" ht="15.5">
      <c r="A413" s="1298"/>
      <c r="B413" s="1651">
        <v>46157</v>
      </c>
      <c r="C413" s="1248"/>
      <c r="D413" s="1618"/>
      <c r="E413" s="1618"/>
      <c r="F413" s="1618"/>
      <c r="G413" s="1619">
        <f t="shared" si="4"/>
        <v>0</v>
      </c>
      <c r="H413" s="1249">
        <f t="shared" si="5"/>
        <v>56</v>
      </c>
      <c r="I413" s="1249">
        <f>みずほ!J413</f>
        <v>185246</v>
      </c>
      <c r="J413" s="1249">
        <f>UFJ!I413</f>
        <v>0</v>
      </c>
      <c r="K413" s="1249">
        <f>三井住友!I413</f>
        <v>399423</v>
      </c>
      <c r="L413" s="1249">
        <f>楽天!J413</f>
        <v>14</v>
      </c>
      <c r="M413" s="1639">
        <f t="shared" si="3"/>
        <v>584739</v>
      </c>
      <c r="N413" s="1611"/>
    </row>
    <row r="414" spans="1:14" ht="15.5">
      <c r="A414" s="1298"/>
      <c r="B414" s="1651">
        <v>46158</v>
      </c>
      <c r="C414" s="1248">
        <v>-20020</v>
      </c>
      <c r="D414" s="1618">
        <v>3100</v>
      </c>
      <c r="E414" s="1618"/>
      <c r="F414" s="1618"/>
      <c r="G414" s="1619">
        <f t="shared" si="4"/>
        <v>-16920</v>
      </c>
      <c r="H414" s="1249">
        <f t="shared" si="5"/>
        <v>-16864</v>
      </c>
      <c r="I414" s="1249">
        <f>みずほ!J414</f>
        <v>185246</v>
      </c>
      <c r="J414" s="1249">
        <f>UFJ!I414</f>
        <v>0</v>
      </c>
      <c r="K414" s="1249">
        <f>三井住友!I414</f>
        <v>399423</v>
      </c>
      <c r="L414" s="1249">
        <f>楽天!J414</f>
        <v>14</v>
      </c>
      <c r="M414" s="1639">
        <f t="shared" si="3"/>
        <v>567819</v>
      </c>
      <c r="N414" s="1611"/>
    </row>
    <row r="415" spans="1:14" ht="15.5">
      <c r="A415" s="1298"/>
      <c r="B415" s="1651">
        <v>46159</v>
      </c>
      <c r="C415" s="1248">
        <v>-6960</v>
      </c>
      <c r="D415" s="1618">
        <v>28200</v>
      </c>
      <c r="E415" s="1618"/>
      <c r="F415" s="1618"/>
      <c r="G415" s="1619">
        <f t="shared" si="4"/>
        <v>21240</v>
      </c>
      <c r="H415" s="1249">
        <f t="shared" si="5"/>
        <v>4376</v>
      </c>
      <c r="I415" s="1249">
        <f>みずほ!J415</f>
        <v>185246</v>
      </c>
      <c r="J415" s="1249">
        <f>UFJ!I415</f>
        <v>0</v>
      </c>
      <c r="K415" s="1249">
        <f>三井住友!I415</f>
        <v>399423</v>
      </c>
      <c r="L415" s="1249">
        <f>楽天!J415</f>
        <v>14</v>
      </c>
      <c r="M415" s="1639">
        <f t="shared" si="3"/>
        <v>589059</v>
      </c>
      <c r="N415" s="1611"/>
    </row>
    <row r="416" spans="1:14" ht="15.5">
      <c r="A416" s="1298"/>
      <c r="B416" s="1651">
        <v>46160</v>
      </c>
      <c r="C416" s="1248">
        <v>-200</v>
      </c>
      <c r="D416" s="1618"/>
      <c r="E416" s="1618"/>
      <c r="F416" s="1618"/>
      <c r="G416" s="1619">
        <f t="shared" si="4"/>
        <v>-200</v>
      </c>
      <c r="H416" s="1249">
        <f t="shared" si="5"/>
        <v>4176</v>
      </c>
      <c r="I416" s="1249">
        <f>みずほ!J416</f>
        <v>185246</v>
      </c>
      <c r="J416" s="1249">
        <f>UFJ!I416</f>
        <v>0</v>
      </c>
      <c r="K416" s="1249">
        <f>三井住友!I416</f>
        <v>399423</v>
      </c>
      <c r="L416" s="1249">
        <f>楽天!J416</f>
        <v>14</v>
      </c>
      <c r="M416" s="1639">
        <f t="shared" si="3"/>
        <v>588859</v>
      </c>
      <c r="N416" s="1611"/>
    </row>
    <row r="417" spans="1:14" ht="15.5">
      <c r="A417" s="1298"/>
      <c r="B417" s="1651">
        <v>46161</v>
      </c>
      <c r="C417" s="1248">
        <v>-410</v>
      </c>
      <c r="D417" s="1618"/>
      <c r="E417" s="1618"/>
      <c r="F417" s="1618"/>
      <c r="G417" s="1619">
        <f t="shared" si="4"/>
        <v>-410</v>
      </c>
      <c r="H417" s="1249">
        <f t="shared" si="5"/>
        <v>3766</v>
      </c>
      <c r="I417" s="1249">
        <f>みずほ!J417</f>
        <v>185246</v>
      </c>
      <c r="J417" s="1249">
        <f>UFJ!I417</f>
        <v>0</v>
      </c>
      <c r="K417" s="1249">
        <f>三井住友!I417</f>
        <v>269423</v>
      </c>
      <c r="L417" s="1249">
        <f>楽天!J417</f>
        <v>28570</v>
      </c>
      <c r="M417" s="1639">
        <f t="shared" si="3"/>
        <v>487005</v>
      </c>
      <c r="N417" s="1611"/>
    </row>
    <row r="418" spans="1:14" ht="15.5">
      <c r="A418" s="1298"/>
      <c r="B418" s="1651">
        <v>46162</v>
      </c>
      <c r="C418" s="1248">
        <v>-450</v>
      </c>
      <c r="D418" s="1618"/>
      <c r="E418" s="1618"/>
      <c r="F418" s="1618"/>
      <c r="G418" s="1619">
        <f t="shared" si="4"/>
        <v>-450</v>
      </c>
      <c r="H418" s="1249">
        <f t="shared" si="5"/>
        <v>3316</v>
      </c>
      <c r="I418" s="1249">
        <f>みずほ!J418</f>
        <v>185246</v>
      </c>
      <c r="J418" s="1249">
        <f>UFJ!I418</f>
        <v>0</v>
      </c>
      <c r="K418" s="1249">
        <f>三井住友!I418</f>
        <v>254423</v>
      </c>
      <c r="L418" s="1249">
        <f>楽天!J418</f>
        <v>28570</v>
      </c>
      <c r="M418" s="1639">
        <f t="shared" si="3"/>
        <v>471555</v>
      </c>
      <c r="N418" s="1611"/>
    </row>
    <row r="419" spans="1:14" ht="15.5">
      <c r="A419" s="1298"/>
      <c r="B419" s="1651">
        <v>46163</v>
      </c>
      <c r="C419" s="1248">
        <v>-1200</v>
      </c>
      <c r="D419" s="1618"/>
      <c r="E419" s="1618"/>
      <c r="F419" s="1618"/>
      <c r="G419" s="1619">
        <f t="shared" si="4"/>
        <v>-1200</v>
      </c>
      <c r="H419" s="1249">
        <f t="shared" si="5"/>
        <v>2116</v>
      </c>
      <c r="I419" s="1249">
        <f>みずほ!J419</f>
        <v>185246</v>
      </c>
      <c r="J419" s="1249">
        <f>UFJ!I419</f>
        <v>0</v>
      </c>
      <c r="K419" s="1249">
        <f>三井住友!I419</f>
        <v>245093</v>
      </c>
      <c r="L419" s="1249">
        <f>楽天!J419</f>
        <v>32381</v>
      </c>
      <c r="M419" s="1639">
        <f t="shared" si="3"/>
        <v>464836</v>
      </c>
      <c r="N419" s="1611"/>
    </row>
    <row r="420" spans="1:14" ht="15.5">
      <c r="A420" s="1298"/>
      <c r="B420" s="1651">
        <v>46164</v>
      </c>
      <c r="C420" s="1248">
        <v>-1700</v>
      </c>
      <c r="D420" s="1618"/>
      <c r="E420" s="1618"/>
      <c r="F420" s="1618"/>
      <c r="G420" s="1619">
        <f t="shared" si="4"/>
        <v>-1700</v>
      </c>
      <c r="H420" s="1249">
        <f t="shared" si="5"/>
        <v>416</v>
      </c>
      <c r="I420" s="1249">
        <f>みずほ!J420</f>
        <v>185246</v>
      </c>
      <c r="J420" s="1249">
        <f>UFJ!I420</f>
        <v>0</v>
      </c>
      <c r="K420" s="1249">
        <f>三井住友!I420</f>
        <v>245093</v>
      </c>
      <c r="L420" s="1249">
        <f>楽天!J420</f>
        <v>133253</v>
      </c>
      <c r="M420" s="1639">
        <f t="shared" si="3"/>
        <v>564008</v>
      </c>
      <c r="N420" s="1611"/>
    </row>
    <row r="421" spans="1:14" ht="15.5">
      <c r="A421" s="1298"/>
      <c r="B421" s="1651">
        <v>46165</v>
      </c>
      <c r="C421" s="1248">
        <v>-5400</v>
      </c>
      <c r="D421" s="1618">
        <v>5000</v>
      </c>
      <c r="E421" s="1618"/>
      <c r="F421" s="1618">
        <v>3000</v>
      </c>
      <c r="G421" s="1619">
        <f t="shared" si="4"/>
        <v>2600</v>
      </c>
      <c r="H421" s="1249">
        <f t="shared" si="5"/>
        <v>3016</v>
      </c>
      <c r="I421" s="1249">
        <f>みずほ!J421</f>
        <v>185246</v>
      </c>
      <c r="J421" s="1249">
        <f>UFJ!I421</f>
        <v>0</v>
      </c>
      <c r="K421" s="1249">
        <f>三井住友!I421</f>
        <v>245093</v>
      </c>
      <c r="L421" s="1249">
        <f>楽天!J421</f>
        <v>133253</v>
      </c>
      <c r="M421" s="1639">
        <f t="shared" si="3"/>
        <v>566608</v>
      </c>
      <c r="N421" s="1611"/>
    </row>
    <row r="422" spans="1:14" ht="15.5">
      <c r="A422" s="1298"/>
      <c r="B422" s="1651">
        <v>46166</v>
      </c>
      <c r="C422" s="1248"/>
      <c r="D422" s="1618"/>
      <c r="E422" s="1618"/>
      <c r="F422" s="1618"/>
      <c r="G422" s="1619">
        <f t="shared" si="4"/>
        <v>0</v>
      </c>
      <c r="H422" s="1249">
        <f t="shared" si="5"/>
        <v>3016</v>
      </c>
      <c r="I422" s="1249">
        <f>みずほ!J422</f>
        <v>185246</v>
      </c>
      <c r="J422" s="1249">
        <f>UFJ!I422</f>
        <v>0</v>
      </c>
      <c r="K422" s="1249">
        <f>三井住友!I422</f>
        <v>295093</v>
      </c>
      <c r="L422" s="1249">
        <f>楽天!J422</f>
        <v>83108</v>
      </c>
      <c r="M422" s="1639">
        <f t="shared" si="3"/>
        <v>566463</v>
      </c>
      <c r="N422" s="1611"/>
    </row>
    <row r="423" spans="1:14" ht="15.5">
      <c r="A423" s="1298"/>
      <c r="B423" s="1651">
        <v>46167</v>
      </c>
      <c r="C423" s="1248">
        <v>-200</v>
      </c>
      <c r="D423" s="1618">
        <v>5000</v>
      </c>
      <c r="E423" s="1618"/>
      <c r="F423" s="1618"/>
      <c r="G423" s="1619">
        <f t="shared" si="4"/>
        <v>4800</v>
      </c>
      <c r="H423" s="1249">
        <f t="shared" si="5"/>
        <v>7816</v>
      </c>
      <c r="I423" s="1249">
        <f>みずほ!J423</f>
        <v>185246</v>
      </c>
      <c r="J423" s="1249">
        <f>UFJ!I423</f>
        <v>0</v>
      </c>
      <c r="K423" s="1249">
        <f>三井住友!I423</f>
        <v>295093</v>
      </c>
      <c r="L423" s="1249">
        <f>楽天!J423</f>
        <v>8068</v>
      </c>
      <c r="M423" s="1639">
        <f t="shared" si="3"/>
        <v>496223</v>
      </c>
      <c r="N423" s="1611"/>
    </row>
    <row r="424" spans="1:14" ht="15.5">
      <c r="A424" s="1298"/>
      <c r="B424" s="1651">
        <v>46168</v>
      </c>
      <c r="C424" s="1248"/>
      <c r="D424" s="1618"/>
      <c r="E424" s="1618"/>
      <c r="F424" s="1618"/>
      <c r="G424" s="1619">
        <f t="shared" si="4"/>
        <v>0</v>
      </c>
      <c r="H424" s="1249">
        <f t="shared" si="5"/>
        <v>7816</v>
      </c>
      <c r="I424" s="1249">
        <f>みずほ!J424</f>
        <v>162246</v>
      </c>
      <c r="J424" s="1249">
        <f>UFJ!I424</f>
        <v>0</v>
      </c>
      <c r="K424" s="1249">
        <f>三井住友!I424</f>
        <v>295093</v>
      </c>
      <c r="L424" s="1249">
        <f>楽天!J424</f>
        <v>8068</v>
      </c>
      <c r="M424" s="1639">
        <f t="shared" si="3"/>
        <v>473223</v>
      </c>
      <c r="N424" s="1611"/>
    </row>
    <row r="425" spans="1:14" ht="15.5">
      <c r="A425" s="1298"/>
      <c r="B425" s="1651">
        <v>46169</v>
      </c>
      <c r="C425" s="1248">
        <v>-184</v>
      </c>
      <c r="D425" s="1618"/>
      <c r="E425" s="1618"/>
      <c r="F425" s="1618"/>
      <c r="G425" s="1619">
        <f t="shared" si="4"/>
        <v>-184</v>
      </c>
      <c r="H425" s="1249">
        <f t="shared" si="5"/>
        <v>7632</v>
      </c>
      <c r="I425" s="1249">
        <f>みずほ!J425</f>
        <v>32259</v>
      </c>
      <c r="J425" s="1249">
        <f>UFJ!I425</f>
        <v>0</v>
      </c>
      <c r="K425" s="1249">
        <f>三井住友!I425</f>
        <v>4210</v>
      </c>
      <c r="L425" s="1249">
        <f>楽天!J425</f>
        <v>8068</v>
      </c>
      <c r="M425" s="1639">
        <f t="shared" si="3"/>
        <v>52169</v>
      </c>
      <c r="N425" s="1611"/>
    </row>
    <row r="426" spans="1:14" ht="15.5">
      <c r="A426" s="1298"/>
      <c r="B426" s="1651">
        <v>46170</v>
      </c>
      <c r="C426" s="1248">
        <v>-200</v>
      </c>
      <c r="D426" s="1618"/>
      <c r="E426" s="1618"/>
      <c r="F426" s="1618"/>
      <c r="G426" s="1619">
        <f t="shared" si="4"/>
        <v>-200</v>
      </c>
      <c r="H426" s="1249">
        <f t="shared" si="5"/>
        <v>7432</v>
      </c>
      <c r="I426" s="1249">
        <f>みずほ!J426</f>
        <v>32259</v>
      </c>
      <c r="J426" s="1249">
        <f>UFJ!I426</f>
        <v>0</v>
      </c>
      <c r="K426" s="1249">
        <f>三井住友!I426</f>
        <v>4210</v>
      </c>
      <c r="L426" s="1249">
        <f>楽天!J426</f>
        <v>8068</v>
      </c>
      <c r="M426" s="1639">
        <f t="shared" si="3"/>
        <v>51969</v>
      </c>
      <c r="N426" s="1611"/>
    </row>
    <row r="427" spans="1:14" ht="15.5">
      <c r="A427" s="1298"/>
      <c r="B427" s="1651">
        <v>46171</v>
      </c>
      <c r="C427" s="1248">
        <v>-150</v>
      </c>
      <c r="D427" s="1618"/>
      <c r="E427" s="1618"/>
      <c r="F427" s="1618"/>
      <c r="G427" s="1619">
        <f t="shared" si="4"/>
        <v>-150</v>
      </c>
      <c r="H427" s="1249">
        <f t="shared" si="5"/>
        <v>7282</v>
      </c>
      <c r="I427" s="1249">
        <f>みずほ!J427</f>
        <v>32259</v>
      </c>
      <c r="J427" s="1249">
        <f>UFJ!I427</f>
        <v>0</v>
      </c>
      <c r="K427" s="1249">
        <f>三井住友!I427</f>
        <v>4210</v>
      </c>
      <c r="L427" s="1249">
        <f>楽天!J427</f>
        <v>17391</v>
      </c>
      <c r="M427" s="1639">
        <f t="shared" si="3"/>
        <v>61142</v>
      </c>
      <c r="N427" s="1611"/>
    </row>
    <row r="428" spans="1:14" ht="15.5">
      <c r="A428" s="1298"/>
      <c r="B428" s="1651">
        <v>46172</v>
      </c>
      <c r="C428" s="1248"/>
      <c r="D428" s="1618"/>
      <c r="E428" s="1618"/>
      <c r="F428" s="1618"/>
      <c r="G428" s="1619">
        <f t="shared" si="4"/>
        <v>0</v>
      </c>
      <c r="H428" s="1249">
        <f t="shared" si="5"/>
        <v>7282</v>
      </c>
      <c r="I428" s="1249">
        <f>みずほ!J428</f>
        <v>32259</v>
      </c>
      <c r="J428" s="1249">
        <f>UFJ!I428</f>
        <v>0</v>
      </c>
      <c r="K428" s="1249">
        <f>三井住友!I428</f>
        <v>4210</v>
      </c>
      <c r="L428" s="1249">
        <f>楽天!J428</f>
        <v>17391</v>
      </c>
      <c r="M428" s="1639">
        <f t="shared" si="3"/>
        <v>61142</v>
      </c>
      <c r="N428" s="1611"/>
    </row>
    <row r="429" spans="1:14" ht="15.5">
      <c r="A429" s="1298"/>
      <c r="B429" s="1652">
        <v>46173</v>
      </c>
      <c r="C429" s="1263">
        <v>-873</v>
      </c>
      <c r="D429" s="1622"/>
      <c r="E429" s="1622"/>
      <c r="F429" s="1622"/>
      <c r="G429" s="1623">
        <f t="shared" si="4"/>
        <v>-873</v>
      </c>
      <c r="H429" s="1264">
        <f t="shared" si="5"/>
        <v>6409</v>
      </c>
      <c r="I429" s="1264">
        <f>みずほ!J429</f>
        <v>32259</v>
      </c>
      <c r="J429" s="1264">
        <f>UFJ!I429</f>
        <v>0</v>
      </c>
      <c r="K429" s="1264">
        <f>三井住友!I429</f>
        <v>4210</v>
      </c>
      <c r="L429" s="1264">
        <f>楽天!J429</f>
        <v>17391</v>
      </c>
      <c r="M429" s="1642">
        <f t="shared" si="3"/>
        <v>60269</v>
      </c>
      <c r="N429" s="1611"/>
    </row>
    <row r="430" spans="1:14" ht="15.5">
      <c r="A430" s="1298"/>
      <c r="B430" s="1651">
        <v>46174</v>
      </c>
      <c r="C430" s="1248">
        <v>-1834</v>
      </c>
      <c r="D430" s="1618"/>
      <c r="E430" s="1618"/>
      <c r="F430" s="1618"/>
      <c r="G430" s="1619">
        <f t="shared" si="4"/>
        <v>-1834</v>
      </c>
      <c r="H430" s="1249">
        <f t="shared" si="5"/>
        <v>4575</v>
      </c>
      <c r="I430" s="1249">
        <f>みずほ!J430</f>
        <v>32259</v>
      </c>
      <c r="J430" s="1249">
        <f>UFJ!I430</f>
        <v>0</v>
      </c>
      <c r="K430" s="1625">
        <f>三井住友!I430</f>
        <v>4210</v>
      </c>
      <c r="L430" s="1249">
        <f>楽天!J430</f>
        <v>5686</v>
      </c>
      <c r="M430" s="1639">
        <f t="shared" si="3"/>
        <v>46730</v>
      </c>
      <c r="N430" s="1611"/>
    </row>
    <row r="431" spans="1:14" ht="15.5">
      <c r="A431" s="1298"/>
      <c r="B431" s="1651">
        <v>46175</v>
      </c>
      <c r="C431" s="1248">
        <v>-400</v>
      </c>
      <c r="D431" s="1618"/>
      <c r="E431" s="1618"/>
      <c r="F431" s="1618"/>
      <c r="G431" s="1619">
        <f t="shared" si="4"/>
        <v>-400</v>
      </c>
      <c r="H431" s="1249">
        <f t="shared" si="5"/>
        <v>4175</v>
      </c>
      <c r="I431" s="1249">
        <f>みずほ!J431</f>
        <v>32259</v>
      </c>
      <c r="J431" s="1249">
        <f>UFJ!I431</f>
        <v>0</v>
      </c>
      <c r="K431" s="1249">
        <f>三井住友!I431</f>
        <v>4210</v>
      </c>
      <c r="L431" s="1249">
        <f>楽天!J431</f>
        <v>1116</v>
      </c>
      <c r="M431" s="1639">
        <f t="shared" si="3"/>
        <v>41760</v>
      </c>
      <c r="N431" s="1611"/>
    </row>
    <row r="432" spans="1:14" ht="15.5">
      <c r="A432" s="1298"/>
      <c r="B432" s="1651">
        <v>46176</v>
      </c>
      <c r="C432" s="1248"/>
      <c r="D432" s="1618"/>
      <c r="E432" s="1618"/>
      <c r="F432" s="1618"/>
      <c r="G432" s="1619">
        <f t="shared" si="4"/>
        <v>0</v>
      </c>
      <c r="H432" s="1249">
        <f t="shared" si="5"/>
        <v>4175</v>
      </c>
      <c r="I432" s="1249">
        <f>みずほ!J432</f>
        <v>32259</v>
      </c>
      <c r="J432" s="1249">
        <f>UFJ!I432</f>
        <v>0</v>
      </c>
      <c r="K432" s="1249">
        <f>三井住友!I432</f>
        <v>4210</v>
      </c>
      <c r="L432" s="1249">
        <f>楽天!J432</f>
        <v>2400</v>
      </c>
      <c r="M432" s="1639">
        <f t="shared" si="3"/>
        <v>43044</v>
      </c>
      <c r="N432" s="1611"/>
    </row>
    <row r="433" spans="1:14" ht="15.5">
      <c r="A433" s="1298"/>
      <c r="B433" s="1651">
        <v>46177</v>
      </c>
      <c r="C433" s="1248">
        <v>-930</v>
      </c>
      <c r="D433" s="1618"/>
      <c r="E433" s="1618"/>
      <c r="F433" s="1618"/>
      <c r="G433" s="1619">
        <f t="shared" si="4"/>
        <v>-930</v>
      </c>
      <c r="H433" s="1249">
        <f t="shared" si="5"/>
        <v>3245</v>
      </c>
      <c r="I433" s="1249">
        <f>みずほ!J433</f>
        <v>32259</v>
      </c>
      <c r="J433" s="1249">
        <f>UFJ!I433</f>
        <v>0</v>
      </c>
      <c r="K433" s="1249">
        <f>三井住友!I433</f>
        <v>4210</v>
      </c>
      <c r="L433" s="1249">
        <f>楽天!J433</f>
        <v>2400</v>
      </c>
      <c r="M433" s="1639">
        <f t="shared" si="3"/>
        <v>42114</v>
      </c>
      <c r="N433" s="1611"/>
    </row>
    <row r="434" spans="1:14" ht="15.5">
      <c r="A434" s="1298"/>
      <c r="B434" s="1651">
        <v>46178</v>
      </c>
      <c r="C434" s="1248">
        <v>-1480</v>
      </c>
      <c r="D434" s="1618"/>
      <c r="E434" s="1618"/>
      <c r="F434" s="1618"/>
      <c r="G434" s="1619">
        <f t="shared" si="4"/>
        <v>-1480</v>
      </c>
      <c r="H434" s="1249">
        <f t="shared" si="5"/>
        <v>1765</v>
      </c>
      <c r="I434" s="1249">
        <f>みずほ!J434</f>
        <v>32259</v>
      </c>
      <c r="J434" s="1249">
        <f>UFJ!I434</f>
        <v>0</v>
      </c>
      <c r="K434" s="1249">
        <f>三井住友!I434</f>
        <v>4210</v>
      </c>
      <c r="L434" s="1249">
        <f>楽天!J434</f>
        <v>2400</v>
      </c>
      <c r="M434" s="1639">
        <f t="shared" si="3"/>
        <v>40634</v>
      </c>
      <c r="N434" s="1611"/>
    </row>
    <row r="435" spans="1:14" ht="15.5">
      <c r="A435" s="1298"/>
      <c r="B435" s="1651">
        <v>46179</v>
      </c>
      <c r="C435" s="1248"/>
      <c r="D435" s="1618">
        <v>6000</v>
      </c>
      <c r="E435" s="1618"/>
      <c r="F435" s="1618"/>
      <c r="G435" s="1619">
        <f t="shared" si="4"/>
        <v>6000</v>
      </c>
      <c r="H435" s="1249">
        <f t="shared" si="5"/>
        <v>7765</v>
      </c>
      <c r="I435" s="1249">
        <f>みずほ!J435</f>
        <v>2259</v>
      </c>
      <c r="J435" s="1249">
        <f>UFJ!I435</f>
        <v>0</v>
      </c>
      <c r="K435" s="1249">
        <f>三井住友!I435</f>
        <v>34210</v>
      </c>
      <c r="L435" s="1249">
        <f>楽天!J435</f>
        <v>2400</v>
      </c>
      <c r="M435" s="1639">
        <f t="shared" si="3"/>
        <v>46634</v>
      </c>
      <c r="N435" s="1611"/>
    </row>
    <row r="436" spans="1:14" ht="15.5">
      <c r="A436" s="1298"/>
      <c r="B436" s="1651">
        <v>46180</v>
      </c>
      <c r="C436" s="1248">
        <v>-1962</v>
      </c>
      <c r="D436" s="1618"/>
      <c r="E436" s="1618"/>
      <c r="F436" s="1618"/>
      <c r="G436" s="1619">
        <f t="shared" si="4"/>
        <v>-1962</v>
      </c>
      <c r="H436" s="1249">
        <f t="shared" si="5"/>
        <v>5803</v>
      </c>
      <c r="I436" s="1249">
        <f>みずほ!J436</f>
        <v>2259</v>
      </c>
      <c r="J436" s="1249">
        <f>UFJ!I436</f>
        <v>0</v>
      </c>
      <c r="K436" s="1249">
        <f>三井住友!I436</f>
        <v>25210</v>
      </c>
      <c r="L436" s="1249">
        <f>楽天!J436</f>
        <v>2400</v>
      </c>
      <c r="M436" s="1639">
        <f t="shared" si="3"/>
        <v>35672</v>
      </c>
      <c r="N436" s="1611"/>
    </row>
    <row r="437" spans="1:14" ht="15.5">
      <c r="A437" s="1298"/>
      <c r="B437" s="1651">
        <v>46181</v>
      </c>
      <c r="C437" s="1248">
        <v>-1090</v>
      </c>
      <c r="D437" s="1618"/>
      <c r="E437" s="1618"/>
      <c r="F437" s="1618"/>
      <c r="G437" s="1619">
        <f t="shared" si="4"/>
        <v>-1090</v>
      </c>
      <c r="H437" s="1249">
        <f t="shared" si="5"/>
        <v>4713</v>
      </c>
      <c r="I437" s="1249">
        <f>みずほ!J437</f>
        <v>2259</v>
      </c>
      <c r="J437" s="1249">
        <f>UFJ!I437</f>
        <v>0</v>
      </c>
      <c r="K437" s="1249">
        <f>三井住友!I437</f>
        <v>25210</v>
      </c>
      <c r="L437" s="1249">
        <f>楽天!J437</f>
        <v>2400</v>
      </c>
      <c r="M437" s="1639">
        <f t="shared" si="3"/>
        <v>34582</v>
      </c>
      <c r="N437" s="1611"/>
    </row>
    <row r="438" spans="1:14" ht="15.5">
      <c r="A438" s="1298"/>
      <c r="B438" s="1651">
        <v>46182</v>
      </c>
      <c r="C438" s="1248">
        <v>-230</v>
      </c>
      <c r="D438" s="1618"/>
      <c r="E438" s="1618"/>
      <c r="F438" s="1618"/>
      <c r="G438" s="1619">
        <f t="shared" si="4"/>
        <v>-230</v>
      </c>
      <c r="H438" s="1249">
        <f t="shared" si="5"/>
        <v>4483</v>
      </c>
      <c r="I438" s="1249">
        <f>みずほ!J438</f>
        <v>2259</v>
      </c>
      <c r="J438" s="1249">
        <f>UFJ!I438</f>
        <v>0</v>
      </c>
      <c r="K438" s="1249">
        <f>三井住友!I438</f>
        <v>25210</v>
      </c>
      <c r="L438" s="1249">
        <f>楽天!J438</f>
        <v>2400</v>
      </c>
      <c r="M438" s="1639">
        <f t="shared" si="3"/>
        <v>34352</v>
      </c>
      <c r="N438" s="1611"/>
    </row>
    <row r="439" spans="1:14" ht="15.5">
      <c r="A439" s="1298"/>
      <c r="B439" s="1651">
        <v>46183</v>
      </c>
      <c r="C439" s="1248">
        <v>-802</v>
      </c>
      <c r="D439" s="1618"/>
      <c r="E439" s="1618"/>
      <c r="F439" s="1618"/>
      <c r="G439" s="1619">
        <f t="shared" si="4"/>
        <v>-802</v>
      </c>
      <c r="H439" s="1249">
        <f t="shared" si="5"/>
        <v>3681</v>
      </c>
      <c r="I439" s="1249">
        <f>みずほ!J439</f>
        <v>2259</v>
      </c>
      <c r="J439" s="1249">
        <f>UFJ!I439</f>
        <v>0</v>
      </c>
      <c r="K439" s="1249">
        <f>三井住友!I439</f>
        <v>15210</v>
      </c>
      <c r="L439" s="1249">
        <f>楽天!J439</f>
        <v>2400</v>
      </c>
      <c r="M439" s="1639">
        <f t="shared" si="3"/>
        <v>23550</v>
      </c>
      <c r="N439" s="1611"/>
    </row>
    <row r="440" spans="1:14" ht="15.5">
      <c r="A440" s="1298"/>
      <c r="B440" s="1651">
        <v>46184</v>
      </c>
      <c r="C440" s="1248">
        <v>-1806</v>
      </c>
      <c r="D440" s="1618"/>
      <c r="E440" s="1618"/>
      <c r="F440" s="1618"/>
      <c r="G440" s="1619">
        <f t="shared" si="4"/>
        <v>-1806</v>
      </c>
      <c r="H440" s="1249">
        <f t="shared" si="5"/>
        <v>1875</v>
      </c>
      <c r="I440" s="1249">
        <f>みずほ!J440</f>
        <v>2259</v>
      </c>
      <c r="J440" s="1249">
        <f>UFJ!I440</f>
        <v>0</v>
      </c>
      <c r="K440" s="1249">
        <f>三井住友!I440</f>
        <v>8610</v>
      </c>
      <c r="L440" s="1249">
        <f>楽天!J440</f>
        <v>2400</v>
      </c>
      <c r="M440" s="1639">
        <f t="shared" si="3"/>
        <v>15144</v>
      </c>
      <c r="N440" s="1611"/>
    </row>
    <row r="441" spans="1:14" ht="15.5">
      <c r="A441" s="1298"/>
      <c r="B441" s="1651">
        <v>46185</v>
      </c>
      <c r="C441" s="1248">
        <v>-322</v>
      </c>
      <c r="D441" s="1618"/>
      <c r="E441" s="1618"/>
      <c r="F441" s="1618"/>
      <c r="G441" s="1619">
        <f t="shared" si="4"/>
        <v>-322</v>
      </c>
      <c r="H441" s="1249">
        <f t="shared" si="5"/>
        <v>1553</v>
      </c>
      <c r="I441" s="1249">
        <f>みずほ!J441</f>
        <v>2259</v>
      </c>
      <c r="J441" s="1249">
        <f>UFJ!I441</f>
        <v>0</v>
      </c>
      <c r="K441" s="1249">
        <f>三井住友!I441</f>
        <v>8610</v>
      </c>
      <c r="L441" s="1249">
        <f>楽天!J441</f>
        <v>2400</v>
      </c>
      <c r="M441" s="1639">
        <f t="shared" si="3"/>
        <v>14822</v>
      </c>
      <c r="N441" s="1611"/>
    </row>
    <row r="442" spans="1:14" ht="15.5">
      <c r="A442" s="1298"/>
      <c r="B442" s="1651">
        <v>46186</v>
      </c>
      <c r="C442" s="1248">
        <v>-12150</v>
      </c>
      <c r="D442" s="1618"/>
      <c r="E442" s="1618"/>
      <c r="F442" s="1618"/>
      <c r="G442" s="1619">
        <f t="shared" si="4"/>
        <v>-12150</v>
      </c>
      <c r="H442" s="1249">
        <f t="shared" si="5"/>
        <v>-10597</v>
      </c>
      <c r="I442" s="1249">
        <f>みずほ!J442</f>
        <v>2259</v>
      </c>
      <c r="J442" s="1249">
        <f>UFJ!I442</f>
        <v>0</v>
      </c>
      <c r="K442" s="1249">
        <f>三井住友!I442</f>
        <v>8610</v>
      </c>
      <c r="L442" s="1249">
        <f>楽天!J442</f>
        <v>20873</v>
      </c>
      <c r="M442" s="1639">
        <f t="shared" si="3"/>
        <v>21145</v>
      </c>
      <c r="N442" s="1611"/>
    </row>
    <row r="443" spans="1:14" ht="15.5">
      <c r="A443" s="1298"/>
      <c r="B443" s="1651">
        <v>46187</v>
      </c>
      <c r="C443" s="1248">
        <v>-4144</v>
      </c>
      <c r="D443" s="1618"/>
      <c r="E443" s="1618"/>
      <c r="F443" s="1618">
        <v>15000</v>
      </c>
      <c r="G443" s="1619">
        <f t="shared" si="4"/>
        <v>10856</v>
      </c>
      <c r="H443" s="1249">
        <f t="shared" si="5"/>
        <v>259</v>
      </c>
      <c r="I443" s="1249">
        <f>みずほ!J443</f>
        <v>2259</v>
      </c>
      <c r="J443" s="1249">
        <f>UFJ!I443</f>
        <v>0</v>
      </c>
      <c r="K443" s="1249">
        <f>三井住友!I443</f>
        <v>8610</v>
      </c>
      <c r="L443" s="1249">
        <f>楽天!J443</f>
        <v>20873</v>
      </c>
      <c r="M443" s="1639">
        <f t="shared" si="3"/>
        <v>32001</v>
      </c>
      <c r="N443" s="1611"/>
    </row>
    <row r="444" spans="1:14" ht="15.5">
      <c r="A444" s="1298"/>
      <c r="B444" s="1651">
        <v>46188</v>
      </c>
      <c r="C444" s="1248">
        <v>-150</v>
      </c>
      <c r="D444" s="1618"/>
      <c r="E444" s="1618"/>
      <c r="F444" s="1618"/>
      <c r="G444" s="1619">
        <f t="shared" si="4"/>
        <v>-150</v>
      </c>
      <c r="H444" s="1249">
        <f t="shared" si="5"/>
        <v>109</v>
      </c>
      <c r="I444" s="1249">
        <f>みずほ!J444</f>
        <v>432752</v>
      </c>
      <c r="J444" s="1249">
        <f>UFJ!I444</f>
        <v>0</v>
      </c>
      <c r="K444" s="1249">
        <f>三井住友!I444</f>
        <v>8610</v>
      </c>
      <c r="L444" s="1249">
        <f>楽天!J444</f>
        <v>20873</v>
      </c>
      <c r="M444" s="1639">
        <f t="shared" si="3"/>
        <v>462344</v>
      </c>
      <c r="N444" s="1611"/>
    </row>
    <row r="445" spans="1:14" ht="15.5">
      <c r="A445" s="1298"/>
      <c r="B445" s="1651">
        <v>46189</v>
      </c>
      <c r="C445" s="1248">
        <v>-200</v>
      </c>
      <c r="D445" s="1618"/>
      <c r="E445" s="1618"/>
      <c r="F445" s="1618">
        <v>5000</v>
      </c>
      <c r="G445" s="1619">
        <f t="shared" si="4"/>
        <v>4800</v>
      </c>
      <c r="H445" s="1249">
        <f t="shared" si="5"/>
        <v>4909</v>
      </c>
      <c r="I445" s="1249">
        <f>みずほ!J445</f>
        <v>432752</v>
      </c>
      <c r="J445" s="1249">
        <f>UFJ!I445</f>
        <v>0</v>
      </c>
      <c r="K445" s="1249">
        <f>三井住友!I445</f>
        <v>8610</v>
      </c>
      <c r="L445" s="1249">
        <f>楽天!J445</f>
        <v>20873</v>
      </c>
      <c r="M445" s="1639">
        <f t="shared" si="3"/>
        <v>467144</v>
      </c>
      <c r="N445" s="1611"/>
    </row>
    <row r="446" spans="1:14" ht="15.5">
      <c r="A446" s="1298"/>
      <c r="B446" s="1651">
        <v>46190</v>
      </c>
      <c r="C446" s="1248">
        <v>-300</v>
      </c>
      <c r="D446" s="1618"/>
      <c r="E446" s="1618"/>
      <c r="F446" s="1618"/>
      <c r="G446" s="1619">
        <f t="shared" si="4"/>
        <v>-300</v>
      </c>
      <c r="H446" s="1249">
        <f t="shared" si="5"/>
        <v>4609</v>
      </c>
      <c r="I446" s="1249">
        <f>みずほ!J446</f>
        <v>432752</v>
      </c>
      <c r="J446" s="1249">
        <f>UFJ!I446</f>
        <v>0</v>
      </c>
      <c r="K446" s="1249">
        <f>三井住友!I446</f>
        <v>31050</v>
      </c>
      <c r="L446" s="1249">
        <f>楽天!J446</f>
        <v>20873</v>
      </c>
      <c r="M446" s="1639">
        <f t="shared" si="3"/>
        <v>489284</v>
      </c>
      <c r="N446" s="1611"/>
    </row>
    <row r="447" spans="1:14" ht="15.5">
      <c r="A447" s="1298"/>
      <c r="B447" s="1651">
        <v>46191</v>
      </c>
      <c r="C447" s="1248">
        <v>-2700</v>
      </c>
      <c r="D447" s="1618"/>
      <c r="E447" s="1618"/>
      <c r="F447" s="1618"/>
      <c r="G447" s="1619">
        <f t="shared" si="4"/>
        <v>-2700</v>
      </c>
      <c r="H447" s="1249">
        <f t="shared" si="5"/>
        <v>1909</v>
      </c>
      <c r="I447" s="1249">
        <f>みずほ!J447</f>
        <v>432752</v>
      </c>
      <c r="J447" s="1249">
        <f>UFJ!I447</f>
        <v>0</v>
      </c>
      <c r="K447" s="1249">
        <f>三井住友!I447</f>
        <v>31050</v>
      </c>
      <c r="L447" s="1249">
        <f>楽天!J447</f>
        <v>20873</v>
      </c>
      <c r="M447" s="1639">
        <f t="shared" si="3"/>
        <v>486584</v>
      </c>
      <c r="N447" s="1611"/>
    </row>
    <row r="448" spans="1:14" ht="15.5">
      <c r="A448" s="1298"/>
      <c r="B448" s="1651">
        <v>46192</v>
      </c>
      <c r="C448" s="1248">
        <v>-350</v>
      </c>
      <c r="D448" s="1618"/>
      <c r="E448" s="1618"/>
      <c r="F448" s="1618"/>
      <c r="G448" s="1619">
        <f t="shared" si="4"/>
        <v>-350</v>
      </c>
      <c r="H448" s="1249">
        <f t="shared" si="5"/>
        <v>1559</v>
      </c>
      <c r="I448" s="1249">
        <f>みずほ!J448</f>
        <v>432752</v>
      </c>
      <c r="J448" s="1249">
        <f>UFJ!I448</f>
        <v>0</v>
      </c>
      <c r="K448" s="1249">
        <f>三井住友!I448</f>
        <v>31050</v>
      </c>
      <c r="L448" s="1249">
        <f>楽天!J448</f>
        <v>20873</v>
      </c>
      <c r="M448" s="1639">
        <f t="shared" si="3"/>
        <v>486234</v>
      </c>
      <c r="N448" s="1611"/>
    </row>
    <row r="449" spans="1:14" ht="15.5">
      <c r="A449" s="1298"/>
      <c r="B449" s="1651">
        <v>46193</v>
      </c>
      <c r="C449" s="1248">
        <v>-1000</v>
      </c>
      <c r="D449" s="1618"/>
      <c r="E449" s="1618"/>
      <c r="F449" s="1618"/>
      <c r="G449" s="1619">
        <f t="shared" si="4"/>
        <v>-1000</v>
      </c>
      <c r="H449" s="1249">
        <f t="shared" si="5"/>
        <v>559</v>
      </c>
      <c r="I449" s="1249">
        <f>みずほ!J449</f>
        <v>212752</v>
      </c>
      <c r="J449" s="1249">
        <f>UFJ!I449</f>
        <v>0</v>
      </c>
      <c r="K449" s="1249">
        <f>三井住友!I449</f>
        <v>251050</v>
      </c>
      <c r="L449" s="1249">
        <f>楽天!J449</f>
        <v>20873</v>
      </c>
      <c r="M449" s="1639">
        <f t="shared" si="3"/>
        <v>485234</v>
      </c>
      <c r="N449" s="1611"/>
    </row>
    <row r="450" spans="1:14" ht="15.5">
      <c r="A450" s="1298"/>
      <c r="B450" s="1651">
        <v>46194</v>
      </c>
      <c r="C450" s="1248"/>
      <c r="D450" s="1618"/>
      <c r="E450" s="1618"/>
      <c r="F450" s="1618"/>
      <c r="G450" s="1619">
        <f t="shared" si="4"/>
        <v>0</v>
      </c>
      <c r="H450" s="1249">
        <f t="shared" si="5"/>
        <v>559</v>
      </c>
      <c r="I450" s="1249">
        <f>みずほ!J450</f>
        <v>212752</v>
      </c>
      <c r="J450" s="1249">
        <f>UFJ!I450</f>
        <v>0</v>
      </c>
      <c r="K450" s="1249">
        <f>三井住友!I450</f>
        <v>251050</v>
      </c>
      <c r="L450" s="1249">
        <f>楽天!J450</f>
        <v>20873</v>
      </c>
      <c r="M450" s="1639">
        <f t="shared" si="3"/>
        <v>485234</v>
      </c>
      <c r="N450" s="1611"/>
    </row>
    <row r="451" spans="1:14" ht="15.5">
      <c r="A451" s="1298"/>
      <c r="B451" s="1651">
        <v>46195</v>
      </c>
      <c r="C451" s="1248"/>
      <c r="D451" s="1618"/>
      <c r="E451" s="1618"/>
      <c r="F451" s="1618"/>
      <c r="G451" s="1619">
        <f t="shared" si="4"/>
        <v>0</v>
      </c>
      <c r="H451" s="1249">
        <f t="shared" si="5"/>
        <v>559</v>
      </c>
      <c r="I451" s="1249">
        <f>みずほ!J451</f>
        <v>212752</v>
      </c>
      <c r="J451" s="1249">
        <f>UFJ!I451</f>
        <v>0</v>
      </c>
      <c r="K451" s="1249">
        <f>三井住友!I451</f>
        <v>251050</v>
      </c>
      <c r="L451" s="1249">
        <f>楽天!J451</f>
        <v>20873</v>
      </c>
      <c r="M451" s="1639">
        <f t="shared" si="3"/>
        <v>485234</v>
      </c>
      <c r="N451" s="1611"/>
    </row>
    <row r="452" spans="1:14" ht="15.5">
      <c r="A452" s="1298"/>
      <c r="B452" s="1651">
        <v>46196</v>
      </c>
      <c r="C452" s="1248"/>
      <c r="D452" s="1618"/>
      <c r="E452" s="1618"/>
      <c r="F452" s="1618"/>
      <c r="G452" s="1619">
        <f t="shared" si="4"/>
        <v>0</v>
      </c>
      <c r="H452" s="1249">
        <f t="shared" si="5"/>
        <v>559</v>
      </c>
      <c r="I452" s="1249">
        <f>みずほ!J452</f>
        <v>212752</v>
      </c>
      <c r="J452" s="1249">
        <f>UFJ!I452</f>
        <v>0</v>
      </c>
      <c r="K452" s="1249">
        <f>三井住友!I452</f>
        <v>251050</v>
      </c>
      <c r="L452" s="1249">
        <f>楽天!J452</f>
        <v>20873</v>
      </c>
      <c r="M452" s="1639">
        <f t="shared" si="3"/>
        <v>485234</v>
      </c>
      <c r="N452" s="1611"/>
    </row>
    <row r="453" spans="1:14" ht="15.5">
      <c r="A453" s="1298"/>
      <c r="B453" s="1651">
        <v>46197</v>
      </c>
      <c r="C453" s="1248">
        <v>-200</v>
      </c>
      <c r="D453" s="1618"/>
      <c r="E453" s="1618"/>
      <c r="F453" s="1618"/>
      <c r="G453" s="1619">
        <f t="shared" si="4"/>
        <v>-200</v>
      </c>
      <c r="H453" s="1249">
        <f t="shared" si="5"/>
        <v>359</v>
      </c>
      <c r="I453" s="1249">
        <f>みずほ!J453</f>
        <v>212752</v>
      </c>
      <c r="J453" s="1249">
        <f>UFJ!I453</f>
        <v>0</v>
      </c>
      <c r="K453" s="1249">
        <f>三井住友!I453</f>
        <v>251050</v>
      </c>
      <c r="L453" s="1249">
        <f>楽天!J453</f>
        <v>20873</v>
      </c>
      <c r="M453" s="1639">
        <f t="shared" si="3"/>
        <v>485034</v>
      </c>
      <c r="N453" s="1611"/>
    </row>
    <row r="454" spans="1:14" ht="15.5">
      <c r="A454" s="1298"/>
      <c r="B454" s="1651">
        <v>46198</v>
      </c>
      <c r="C454" s="1248"/>
      <c r="D454" s="1618">
        <v>6000</v>
      </c>
      <c r="E454" s="1618"/>
      <c r="F454" s="1618"/>
      <c r="G454" s="1619">
        <f t="shared" si="4"/>
        <v>6000</v>
      </c>
      <c r="H454" s="1249">
        <f t="shared" si="5"/>
        <v>6359</v>
      </c>
      <c r="I454" s="1249">
        <f>みずほ!J454</f>
        <v>212752</v>
      </c>
      <c r="J454" s="1249">
        <f>UFJ!I454</f>
        <v>0</v>
      </c>
      <c r="K454" s="1249">
        <f>三井住友!I454</f>
        <v>251050</v>
      </c>
      <c r="L454" s="1249">
        <f>楽天!J454</f>
        <v>20873</v>
      </c>
      <c r="M454" s="1639">
        <f t="shared" si="3"/>
        <v>491034</v>
      </c>
      <c r="N454" s="1611"/>
    </row>
    <row r="455" spans="1:14" ht="15.5">
      <c r="A455" s="1298"/>
      <c r="B455" s="1651">
        <v>46199</v>
      </c>
      <c r="C455" s="1248"/>
      <c r="D455" s="1618"/>
      <c r="E455" s="1618"/>
      <c r="F455" s="1618"/>
      <c r="G455" s="1619">
        <f t="shared" si="4"/>
        <v>0</v>
      </c>
      <c r="H455" s="1249">
        <f t="shared" si="5"/>
        <v>6359</v>
      </c>
      <c r="I455" s="1249">
        <f>みずほ!J455</f>
        <v>202752</v>
      </c>
      <c r="J455" s="1249">
        <f>UFJ!I455</f>
        <v>0</v>
      </c>
      <c r="K455" s="1249">
        <f>三井住友!I455</f>
        <v>251050</v>
      </c>
      <c r="L455" s="1249">
        <f>楽天!J455</f>
        <v>20873</v>
      </c>
      <c r="M455" s="1639">
        <f t="shared" si="3"/>
        <v>481034</v>
      </c>
      <c r="N455" s="1611"/>
    </row>
    <row r="456" spans="1:14" ht="15.5">
      <c r="A456" s="1298"/>
      <c r="B456" s="1651">
        <v>46200</v>
      </c>
      <c r="C456" s="1248">
        <v>-4500</v>
      </c>
      <c r="D456" s="1618"/>
      <c r="E456" s="1618"/>
      <c r="F456" s="1618"/>
      <c r="G456" s="1619">
        <f t="shared" si="4"/>
        <v>-4500</v>
      </c>
      <c r="H456" s="1249">
        <f t="shared" si="5"/>
        <v>1859</v>
      </c>
      <c r="I456" s="1249">
        <f>みずほ!J456</f>
        <v>202752</v>
      </c>
      <c r="J456" s="1249">
        <f>UFJ!I456</f>
        <v>0</v>
      </c>
      <c r="K456" s="1249">
        <f>三井住友!I456</f>
        <v>247550</v>
      </c>
      <c r="L456" s="1249">
        <f>楽天!J456</f>
        <v>20873</v>
      </c>
      <c r="M456" s="1639">
        <f t="shared" si="3"/>
        <v>473034</v>
      </c>
      <c r="N456" s="1611"/>
    </row>
    <row r="457" spans="1:14" ht="15.5">
      <c r="A457" s="1298"/>
      <c r="B457" s="1651">
        <v>46201</v>
      </c>
      <c r="C457" s="1248"/>
      <c r="D457" s="1618"/>
      <c r="E457" s="1618"/>
      <c r="F457" s="1618"/>
      <c r="G457" s="1619">
        <f t="shared" si="4"/>
        <v>0</v>
      </c>
      <c r="H457" s="1249">
        <f t="shared" si="5"/>
        <v>1859</v>
      </c>
      <c r="I457" s="1249">
        <f>みずほ!J457</f>
        <v>202752</v>
      </c>
      <c r="J457" s="1249">
        <f>UFJ!I457</f>
        <v>0</v>
      </c>
      <c r="K457" s="1249">
        <f>三井住友!I457</f>
        <v>247550</v>
      </c>
      <c r="L457" s="1249">
        <f>楽天!J457</f>
        <v>20873</v>
      </c>
      <c r="M457" s="1639">
        <f t="shared" si="3"/>
        <v>473034</v>
      </c>
      <c r="N457" s="1611"/>
    </row>
    <row r="458" spans="1:14" ht="15.5">
      <c r="A458" s="1298"/>
      <c r="B458" s="1651">
        <v>46202</v>
      </c>
      <c r="C458" s="1248">
        <v>-1850</v>
      </c>
      <c r="D458" s="1618"/>
      <c r="E458" s="1618"/>
      <c r="F458" s="1618"/>
      <c r="G458" s="1619">
        <f t="shared" si="4"/>
        <v>-1850</v>
      </c>
      <c r="H458" s="1249">
        <f t="shared" si="5"/>
        <v>9</v>
      </c>
      <c r="I458" s="1249">
        <f>みずほ!J458</f>
        <v>72765</v>
      </c>
      <c r="J458" s="1249">
        <f>UFJ!I458</f>
        <v>0</v>
      </c>
      <c r="K458" s="1249">
        <f>三井住友!I458</f>
        <v>7550</v>
      </c>
      <c r="L458" s="1249">
        <f>楽天!J458</f>
        <v>20873</v>
      </c>
      <c r="M458" s="1639">
        <f t="shared" si="3"/>
        <v>101197</v>
      </c>
      <c r="N458" s="1611"/>
    </row>
    <row r="459" spans="1:14" ht="15.5">
      <c r="A459" s="1298"/>
      <c r="B459" s="1652">
        <v>46203</v>
      </c>
      <c r="C459" s="1263"/>
      <c r="D459" s="1622"/>
      <c r="E459" s="1622"/>
      <c r="F459" s="1622"/>
      <c r="G459" s="1623">
        <f t="shared" si="4"/>
        <v>0</v>
      </c>
      <c r="H459" s="1264">
        <f t="shared" si="5"/>
        <v>9</v>
      </c>
      <c r="I459" s="1264">
        <f>みずほ!J459</f>
        <v>72765</v>
      </c>
      <c r="J459" s="1264">
        <f>UFJ!I459</f>
        <v>0</v>
      </c>
      <c r="K459" s="1264">
        <f>三井住友!I459</f>
        <v>57550</v>
      </c>
      <c r="L459" s="1249">
        <f>楽天!J459</f>
        <v>20873</v>
      </c>
      <c r="M459" s="1639">
        <f t="shared" si="3"/>
        <v>151197</v>
      </c>
      <c r="N459" s="1611"/>
    </row>
    <row r="460" spans="1:14" ht="15.5">
      <c r="A460" s="1298"/>
      <c r="B460" s="1653">
        <v>46204</v>
      </c>
      <c r="C460" s="1631"/>
      <c r="D460" s="1632"/>
      <c r="E460" s="1632"/>
      <c r="F460" s="1632"/>
      <c r="G460" s="1633">
        <f t="shared" si="4"/>
        <v>0</v>
      </c>
      <c r="H460" s="1625">
        <f t="shared" si="5"/>
        <v>9</v>
      </c>
      <c r="I460" s="1625">
        <f>みずほ!J460</f>
        <v>72765</v>
      </c>
      <c r="J460" s="1625">
        <f>UFJ!I460</f>
        <v>0</v>
      </c>
      <c r="K460" s="1625">
        <f>三井住友!I460</f>
        <v>57550</v>
      </c>
      <c r="L460" s="1625">
        <f>楽天!J460</f>
        <v>20873</v>
      </c>
      <c r="M460" s="1645">
        <f t="shared" si="3"/>
        <v>151197</v>
      </c>
      <c r="N460" s="1611"/>
    </row>
    <row r="461" spans="1:14" ht="15.5">
      <c r="A461" s="1298"/>
      <c r="B461" s="1651">
        <v>46205</v>
      </c>
      <c r="C461" s="1248"/>
      <c r="D461" s="1618"/>
      <c r="E461" s="1618"/>
      <c r="F461" s="1618"/>
      <c r="G461" s="1619">
        <f t="shared" si="4"/>
        <v>0</v>
      </c>
      <c r="H461" s="1249">
        <f t="shared" si="5"/>
        <v>9</v>
      </c>
      <c r="I461" s="1249">
        <f>みずほ!J461</f>
        <v>72765</v>
      </c>
      <c r="J461" s="1249">
        <f>UFJ!I461</f>
        <v>0</v>
      </c>
      <c r="K461" s="1249">
        <f>三井住友!I461</f>
        <v>57550</v>
      </c>
      <c r="L461" s="1249">
        <f>楽天!J461</f>
        <v>20873</v>
      </c>
      <c r="M461" s="1639">
        <f t="shared" si="3"/>
        <v>151197</v>
      </c>
      <c r="N461" s="1611"/>
    </row>
    <row r="462" spans="1:14" ht="15.5">
      <c r="A462" s="1298"/>
      <c r="B462" s="1651">
        <v>46206</v>
      </c>
      <c r="C462" s="1248"/>
      <c r="D462" s="1618"/>
      <c r="E462" s="1618"/>
      <c r="F462" s="1618"/>
      <c r="G462" s="1619">
        <f t="shared" si="4"/>
        <v>0</v>
      </c>
      <c r="H462" s="1249">
        <f t="shared" si="5"/>
        <v>9</v>
      </c>
      <c r="I462" s="1249">
        <f>みずほ!J462</f>
        <v>72765</v>
      </c>
      <c r="J462" s="1249">
        <f>UFJ!I462</f>
        <v>0</v>
      </c>
      <c r="K462" s="1249">
        <f>三井住友!I462</f>
        <v>57550</v>
      </c>
      <c r="L462" s="1249">
        <f>楽天!J462</f>
        <v>20873</v>
      </c>
      <c r="M462" s="1639">
        <f t="shared" si="3"/>
        <v>151197</v>
      </c>
      <c r="N462" s="1611"/>
    </row>
    <row r="463" spans="1:14" ht="15.5">
      <c r="A463" s="1298"/>
      <c r="B463" s="1651">
        <v>46207</v>
      </c>
      <c r="C463" s="1248"/>
      <c r="D463" s="1618"/>
      <c r="E463" s="1618"/>
      <c r="F463" s="1618"/>
      <c r="G463" s="1619">
        <f t="shared" si="4"/>
        <v>0</v>
      </c>
      <c r="H463" s="1249">
        <f t="shared" si="5"/>
        <v>9</v>
      </c>
      <c r="I463" s="1249">
        <f>みずほ!J463</f>
        <v>72765</v>
      </c>
      <c r="J463" s="1249">
        <f>UFJ!I463</f>
        <v>0</v>
      </c>
      <c r="K463" s="1249">
        <f>三井住友!I463</f>
        <v>57550</v>
      </c>
      <c r="L463" s="1249">
        <f>楽天!J463</f>
        <v>20873</v>
      </c>
      <c r="M463" s="1639">
        <f t="shared" si="3"/>
        <v>151197</v>
      </c>
      <c r="N463" s="1611"/>
    </row>
    <row r="464" spans="1:14" ht="15.5">
      <c r="A464" s="1298"/>
      <c r="B464" s="1651">
        <v>46208</v>
      </c>
      <c r="C464" s="1248"/>
      <c r="D464" s="1618"/>
      <c r="E464" s="1618"/>
      <c r="F464" s="1618"/>
      <c r="G464" s="1619">
        <f t="shared" si="4"/>
        <v>0</v>
      </c>
      <c r="H464" s="1249">
        <f t="shared" si="5"/>
        <v>9</v>
      </c>
      <c r="I464" s="1249">
        <f>みずほ!J464</f>
        <v>72765</v>
      </c>
      <c r="J464" s="1249">
        <f>UFJ!I464</f>
        <v>0</v>
      </c>
      <c r="K464" s="1249">
        <f>三井住友!I464</f>
        <v>57550</v>
      </c>
      <c r="L464" s="1249">
        <f>楽天!J464</f>
        <v>20873</v>
      </c>
      <c r="M464" s="1639">
        <f t="shared" si="3"/>
        <v>151197</v>
      </c>
      <c r="N464" s="1611"/>
    </row>
    <row r="465" spans="1:14" ht="15.5">
      <c r="A465" s="1298"/>
      <c r="B465" s="1651">
        <v>46209</v>
      </c>
      <c r="C465" s="1248"/>
      <c r="D465" s="1618"/>
      <c r="E465" s="1618"/>
      <c r="F465" s="1618"/>
      <c r="G465" s="1619">
        <f t="shared" si="4"/>
        <v>0</v>
      </c>
      <c r="H465" s="1249">
        <f t="shared" si="5"/>
        <v>9</v>
      </c>
      <c r="I465" s="1249">
        <f>みずほ!J465</f>
        <v>72765</v>
      </c>
      <c r="J465" s="1249">
        <f>UFJ!I465</f>
        <v>0</v>
      </c>
      <c r="K465" s="1249">
        <f>三井住友!I465</f>
        <v>57550</v>
      </c>
      <c r="L465" s="1249">
        <f>楽天!J465</f>
        <v>20873</v>
      </c>
      <c r="M465" s="1639">
        <f t="shared" si="3"/>
        <v>151197</v>
      </c>
      <c r="N465" s="1611"/>
    </row>
    <row r="466" spans="1:14" ht="15.5">
      <c r="A466" s="1298"/>
      <c r="B466" s="1651">
        <v>46210</v>
      </c>
      <c r="C466" s="1248"/>
      <c r="D466" s="1618"/>
      <c r="E466" s="1618"/>
      <c r="F466" s="1618"/>
      <c r="G466" s="1619">
        <f t="shared" si="4"/>
        <v>0</v>
      </c>
      <c r="H466" s="1249">
        <f t="shared" si="5"/>
        <v>9</v>
      </c>
      <c r="I466" s="1249">
        <f>みずほ!J466</f>
        <v>72765</v>
      </c>
      <c r="J466" s="1249">
        <f>UFJ!I466</f>
        <v>0</v>
      </c>
      <c r="K466" s="1249">
        <f>三井住友!I466</f>
        <v>57550</v>
      </c>
      <c r="L466" s="1249">
        <f>楽天!J466</f>
        <v>20873</v>
      </c>
      <c r="M466" s="1639">
        <f t="shared" si="3"/>
        <v>151197</v>
      </c>
      <c r="N466" s="1611"/>
    </row>
    <row r="467" spans="1:14" ht="15.5">
      <c r="A467" s="1298"/>
      <c r="B467" s="1651">
        <v>46211</v>
      </c>
      <c r="C467" s="1248"/>
      <c r="D467" s="1618"/>
      <c r="E467" s="1618"/>
      <c r="F467" s="1618"/>
      <c r="G467" s="1619">
        <f t="shared" si="4"/>
        <v>0</v>
      </c>
      <c r="H467" s="1249">
        <f t="shared" si="5"/>
        <v>9</v>
      </c>
      <c r="I467" s="1249">
        <f>みずほ!J467</f>
        <v>72765</v>
      </c>
      <c r="J467" s="1249">
        <f>UFJ!I467</f>
        <v>0</v>
      </c>
      <c r="K467" s="1249">
        <f>三井住友!I467</f>
        <v>57550</v>
      </c>
      <c r="L467" s="1249">
        <f>楽天!J467</f>
        <v>20873</v>
      </c>
      <c r="M467" s="1639">
        <f t="shared" si="3"/>
        <v>151197</v>
      </c>
      <c r="N467" s="1611"/>
    </row>
    <row r="468" spans="1:14" ht="15.5">
      <c r="A468" s="1298"/>
      <c r="B468" s="1651">
        <v>46212</v>
      </c>
      <c r="C468" s="1248"/>
      <c r="D468" s="1618"/>
      <c r="E468" s="1618"/>
      <c r="F468" s="1618"/>
      <c r="G468" s="1619">
        <f t="shared" si="4"/>
        <v>0</v>
      </c>
      <c r="H468" s="1249">
        <f t="shared" si="5"/>
        <v>9</v>
      </c>
      <c r="I468" s="1249">
        <f>みずほ!J468</f>
        <v>72765</v>
      </c>
      <c r="J468" s="1249">
        <f>UFJ!I468</f>
        <v>0</v>
      </c>
      <c r="K468" s="1249">
        <f>三井住友!I468</f>
        <v>57550</v>
      </c>
      <c r="L468" s="1249">
        <f>楽天!J468</f>
        <v>20873</v>
      </c>
      <c r="M468" s="1639">
        <f t="shared" si="3"/>
        <v>151197</v>
      </c>
      <c r="N468" s="1611"/>
    </row>
    <row r="469" spans="1:14" ht="15.5">
      <c r="A469" s="1298"/>
      <c r="B469" s="1651">
        <v>46213</v>
      </c>
      <c r="C469" s="1248"/>
      <c r="D469" s="1618"/>
      <c r="E469" s="1618"/>
      <c r="F469" s="1618"/>
      <c r="G469" s="1619">
        <f t="shared" si="4"/>
        <v>0</v>
      </c>
      <c r="H469" s="1249">
        <f t="shared" si="5"/>
        <v>9</v>
      </c>
      <c r="I469" s="1249">
        <f>みずほ!J469</f>
        <v>72765</v>
      </c>
      <c r="J469" s="1249">
        <f>UFJ!I469</f>
        <v>0</v>
      </c>
      <c r="K469" s="1249">
        <f>三井住友!I469</f>
        <v>57550</v>
      </c>
      <c r="L469" s="1249">
        <f>楽天!J469</f>
        <v>20873</v>
      </c>
      <c r="M469" s="1639">
        <f t="shared" si="3"/>
        <v>151197</v>
      </c>
      <c r="N469" s="1611"/>
    </row>
    <row r="470" spans="1:14" ht="15.5">
      <c r="A470" s="1298"/>
      <c r="B470" s="1651">
        <v>46214</v>
      </c>
      <c r="C470" s="1248"/>
      <c r="D470" s="1618"/>
      <c r="E470" s="1618"/>
      <c r="F470" s="1618"/>
      <c r="G470" s="1619">
        <f t="shared" si="4"/>
        <v>0</v>
      </c>
      <c r="H470" s="1249">
        <f t="shared" si="5"/>
        <v>9</v>
      </c>
      <c r="I470" s="1249">
        <f>みずほ!J470</f>
        <v>72765</v>
      </c>
      <c r="J470" s="1249">
        <f>UFJ!I470</f>
        <v>0</v>
      </c>
      <c r="K470" s="1249">
        <f>三井住友!I470</f>
        <v>57550</v>
      </c>
      <c r="L470" s="1249">
        <f>楽天!J470</f>
        <v>20873</v>
      </c>
      <c r="M470" s="1639">
        <f t="shared" si="3"/>
        <v>151197</v>
      </c>
      <c r="N470" s="1611"/>
    </row>
    <row r="471" spans="1:14" ht="15.5">
      <c r="A471" s="1298"/>
      <c r="B471" s="1651">
        <v>46215</v>
      </c>
      <c r="C471" s="1248"/>
      <c r="D471" s="1618"/>
      <c r="E471" s="1618"/>
      <c r="F471" s="1618"/>
      <c r="G471" s="1619">
        <f t="shared" si="4"/>
        <v>0</v>
      </c>
      <c r="H471" s="1249">
        <f t="shared" si="5"/>
        <v>9</v>
      </c>
      <c r="I471" s="1249">
        <f>みずほ!J471</f>
        <v>72765</v>
      </c>
      <c r="J471" s="1249">
        <f>UFJ!I471</f>
        <v>0</v>
      </c>
      <c r="K471" s="1249">
        <f>三井住友!I471</f>
        <v>69550</v>
      </c>
      <c r="L471" s="1249">
        <f>楽天!J471</f>
        <v>20873</v>
      </c>
      <c r="M471" s="1639">
        <f t="shared" si="3"/>
        <v>163197</v>
      </c>
      <c r="N471" s="1611"/>
    </row>
    <row r="472" spans="1:14" ht="15.5">
      <c r="A472" s="1298"/>
      <c r="B472" s="1651">
        <v>46216</v>
      </c>
      <c r="C472" s="1248"/>
      <c r="D472" s="1618"/>
      <c r="E472" s="1618"/>
      <c r="F472" s="1618"/>
      <c r="G472" s="1619">
        <f t="shared" si="4"/>
        <v>0</v>
      </c>
      <c r="H472" s="1249">
        <f t="shared" si="5"/>
        <v>9</v>
      </c>
      <c r="I472" s="1249">
        <f>みずほ!J472</f>
        <v>72765</v>
      </c>
      <c r="J472" s="1249">
        <f>UFJ!I472</f>
        <v>0</v>
      </c>
      <c r="K472" s="1249">
        <f>三井住友!I472</f>
        <v>69550</v>
      </c>
      <c r="L472" s="1249">
        <f>楽天!J472</f>
        <v>20873</v>
      </c>
      <c r="M472" s="1639">
        <f t="shared" si="3"/>
        <v>163197</v>
      </c>
      <c r="N472" s="1611"/>
    </row>
    <row r="473" spans="1:14" ht="15.5">
      <c r="A473" s="1298"/>
      <c r="B473" s="1651">
        <v>46217</v>
      </c>
      <c r="C473" s="1248"/>
      <c r="D473" s="1618"/>
      <c r="E473" s="1618"/>
      <c r="F473" s="1618"/>
      <c r="G473" s="1619">
        <f t="shared" si="4"/>
        <v>0</v>
      </c>
      <c r="H473" s="1249">
        <f t="shared" si="5"/>
        <v>9</v>
      </c>
      <c r="I473" s="1249">
        <f>みずほ!J473</f>
        <v>72765</v>
      </c>
      <c r="J473" s="1249">
        <f>UFJ!I473</f>
        <v>0</v>
      </c>
      <c r="K473" s="1249">
        <f>三井住友!I473</f>
        <v>69550</v>
      </c>
      <c r="L473" s="1249">
        <f>楽天!J473</f>
        <v>20873</v>
      </c>
      <c r="M473" s="1639">
        <f t="shared" si="3"/>
        <v>163197</v>
      </c>
      <c r="N473" s="1611"/>
    </row>
    <row r="474" spans="1:14" ht="15.5">
      <c r="A474" s="1298"/>
      <c r="B474" s="1651">
        <v>46218</v>
      </c>
      <c r="C474" s="1248"/>
      <c r="D474" s="1618"/>
      <c r="E474" s="1618"/>
      <c r="F474" s="1618"/>
      <c r="G474" s="1619">
        <f t="shared" si="4"/>
        <v>0</v>
      </c>
      <c r="H474" s="1249">
        <f t="shared" si="5"/>
        <v>9</v>
      </c>
      <c r="I474" s="1249">
        <f>みずほ!J474</f>
        <v>392655</v>
      </c>
      <c r="J474" s="1249">
        <f>UFJ!I474</f>
        <v>0</v>
      </c>
      <c r="K474" s="1249">
        <f>三井住友!I474</f>
        <v>269550</v>
      </c>
      <c r="L474" s="1249">
        <f>楽天!J474</f>
        <v>20873</v>
      </c>
      <c r="M474" s="1639">
        <f t="shared" si="3"/>
        <v>683087</v>
      </c>
      <c r="N474" s="1611"/>
    </row>
    <row r="475" spans="1:14" ht="15.5">
      <c r="A475" s="1298"/>
      <c r="B475" s="1651">
        <v>46219</v>
      </c>
      <c r="C475" s="1248"/>
      <c r="D475" s="1618"/>
      <c r="E475" s="1618"/>
      <c r="F475" s="1618"/>
      <c r="G475" s="1619">
        <f t="shared" si="4"/>
        <v>0</v>
      </c>
      <c r="H475" s="1249">
        <f t="shared" si="5"/>
        <v>9</v>
      </c>
      <c r="I475" s="1249">
        <f>みずほ!J475</f>
        <v>392655</v>
      </c>
      <c r="J475" s="1249">
        <f>UFJ!I475</f>
        <v>0</v>
      </c>
      <c r="K475" s="1249">
        <f>三井住友!I475</f>
        <v>269550</v>
      </c>
      <c r="L475" s="1249">
        <f>楽天!J475</f>
        <v>20873</v>
      </c>
      <c r="M475" s="1639">
        <f t="shared" si="3"/>
        <v>683087</v>
      </c>
      <c r="N475" s="1611"/>
    </row>
    <row r="476" spans="1:14" ht="15.5">
      <c r="A476" s="1298"/>
      <c r="B476" s="1651">
        <v>46220</v>
      </c>
      <c r="C476" s="1248"/>
      <c r="D476" s="1618"/>
      <c r="E476" s="1618"/>
      <c r="F476" s="1618"/>
      <c r="G476" s="1619">
        <f t="shared" si="4"/>
        <v>0</v>
      </c>
      <c r="H476" s="1249">
        <f t="shared" si="5"/>
        <v>9</v>
      </c>
      <c r="I476" s="1249">
        <f>みずほ!J476</f>
        <v>392655</v>
      </c>
      <c r="J476" s="1249">
        <f>UFJ!I476</f>
        <v>0</v>
      </c>
      <c r="K476" s="1249">
        <f>三井住友!I476</f>
        <v>269550</v>
      </c>
      <c r="L476" s="1249">
        <f>楽天!J476</f>
        <v>20873</v>
      </c>
      <c r="M476" s="1639">
        <f t="shared" si="3"/>
        <v>683087</v>
      </c>
      <c r="N476" s="1611"/>
    </row>
    <row r="477" spans="1:14" ht="15.5">
      <c r="A477" s="1298"/>
      <c r="B477" s="1651">
        <v>46221</v>
      </c>
      <c r="C477" s="1248"/>
      <c r="D477" s="1618"/>
      <c r="E477" s="1618"/>
      <c r="F477" s="1618"/>
      <c r="G477" s="1619">
        <f t="shared" si="4"/>
        <v>0</v>
      </c>
      <c r="H477" s="1249">
        <f t="shared" si="5"/>
        <v>9</v>
      </c>
      <c r="I477" s="1249">
        <f>みずほ!J477</f>
        <v>392655</v>
      </c>
      <c r="J477" s="1249">
        <f>UFJ!I477</f>
        <v>0</v>
      </c>
      <c r="K477" s="1249">
        <f>三井住友!I477</f>
        <v>269550</v>
      </c>
      <c r="L477" s="1249">
        <f>楽天!J477</f>
        <v>20873</v>
      </c>
      <c r="M477" s="1639">
        <f t="shared" si="3"/>
        <v>683087</v>
      </c>
      <c r="N477" s="1611"/>
    </row>
    <row r="478" spans="1:14" ht="15.5">
      <c r="A478" s="1298"/>
      <c r="B478" s="1651">
        <v>46222</v>
      </c>
      <c r="C478" s="1248"/>
      <c r="D478" s="1618"/>
      <c r="E478" s="1618"/>
      <c r="F478" s="1618"/>
      <c r="G478" s="1619">
        <f t="shared" si="4"/>
        <v>0</v>
      </c>
      <c r="H478" s="1249">
        <f t="shared" si="5"/>
        <v>9</v>
      </c>
      <c r="I478" s="1249">
        <f>みずほ!J478</f>
        <v>392655</v>
      </c>
      <c r="J478" s="1249">
        <f>UFJ!I478</f>
        <v>0</v>
      </c>
      <c r="K478" s="1249">
        <f>三井住友!I478</f>
        <v>269550</v>
      </c>
      <c r="L478" s="1249">
        <f>楽天!J478</f>
        <v>20873</v>
      </c>
      <c r="M478" s="1639">
        <f t="shared" si="3"/>
        <v>683087</v>
      </c>
      <c r="N478" s="1611"/>
    </row>
    <row r="479" spans="1:14" ht="15.5">
      <c r="A479" s="1298"/>
      <c r="B479" s="1651">
        <v>46223</v>
      </c>
      <c r="C479" s="1248"/>
      <c r="D479" s="1618"/>
      <c r="E479" s="1618"/>
      <c r="F479" s="1618"/>
      <c r="G479" s="1619">
        <f t="shared" si="4"/>
        <v>0</v>
      </c>
      <c r="H479" s="1249">
        <f t="shared" si="5"/>
        <v>9</v>
      </c>
      <c r="I479" s="1249">
        <f>みずほ!J479</f>
        <v>392655</v>
      </c>
      <c r="J479" s="1249">
        <f>UFJ!I479</f>
        <v>0</v>
      </c>
      <c r="K479" s="1249">
        <f>三井住友!I479</f>
        <v>269550</v>
      </c>
      <c r="L479" s="1249">
        <f>楽天!J479</f>
        <v>20873</v>
      </c>
      <c r="M479" s="1639">
        <f t="shared" si="3"/>
        <v>683087</v>
      </c>
      <c r="N479" s="1611"/>
    </row>
    <row r="480" spans="1:14" ht="15.5">
      <c r="A480" s="1298"/>
      <c r="B480" s="1651">
        <v>46224</v>
      </c>
      <c r="C480" s="1248"/>
      <c r="D480" s="1618"/>
      <c r="E480" s="1618"/>
      <c r="F480" s="1618"/>
      <c r="G480" s="1619">
        <f t="shared" si="4"/>
        <v>0</v>
      </c>
      <c r="H480" s="1249">
        <f t="shared" si="5"/>
        <v>9</v>
      </c>
      <c r="I480" s="1249">
        <f>みずほ!J480</f>
        <v>392655</v>
      </c>
      <c r="J480" s="1249">
        <f>UFJ!I480</f>
        <v>0</v>
      </c>
      <c r="K480" s="1249">
        <f>三井住友!I480</f>
        <v>269550</v>
      </c>
      <c r="L480" s="1249">
        <f>楽天!J480</f>
        <v>20873</v>
      </c>
      <c r="M480" s="1639">
        <f t="shared" si="3"/>
        <v>683087</v>
      </c>
      <c r="N480" s="1611"/>
    </row>
    <row r="481" spans="1:14" ht="15.5">
      <c r="A481" s="1298"/>
      <c r="B481" s="1651">
        <v>46225</v>
      </c>
      <c r="C481" s="1248"/>
      <c r="D481" s="1618"/>
      <c r="E481" s="1618"/>
      <c r="F481" s="1618"/>
      <c r="G481" s="1619">
        <f t="shared" si="4"/>
        <v>0</v>
      </c>
      <c r="H481" s="1249">
        <f t="shared" si="5"/>
        <v>9</v>
      </c>
      <c r="I481" s="1249">
        <f>みずほ!J481</f>
        <v>392655</v>
      </c>
      <c r="J481" s="1249">
        <f>UFJ!I481</f>
        <v>0</v>
      </c>
      <c r="K481" s="1249">
        <f>三井住友!I481</f>
        <v>269550</v>
      </c>
      <c r="L481" s="1249">
        <f>楽天!J481</f>
        <v>20873</v>
      </c>
      <c r="M481" s="1639">
        <f t="shared" si="3"/>
        <v>683087</v>
      </c>
      <c r="N481" s="1611"/>
    </row>
    <row r="482" spans="1:14" ht="15.5">
      <c r="A482" s="1298"/>
      <c r="B482" s="1651">
        <v>46226</v>
      </c>
      <c r="C482" s="1248"/>
      <c r="D482" s="1618"/>
      <c r="E482" s="1618"/>
      <c r="F482" s="1618"/>
      <c r="G482" s="1619">
        <f t="shared" si="4"/>
        <v>0</v>
      </c>
      <c r="H482" s="1249">
        <f t="shared" si="5"/>
        <v>9</v>
      </c>
      <c r="I482" s="1249">
        <f>みずほ!J482</f>
        <v>392655</v>
      </c>
      <c r="J482" s="1249">
        <f>UFJ!I482</f>
        <v>0</v>
      </c>
      <c r="K482" s="1249">
        <f>三井住友!I482</f>
        <v>269550</v>
      </c>
      <c r="L482" s="1249">
        <f>楽天!J482</f>
        <v>20873</v>
      </c>
      <c r="M482" s="1639">
        <f t="shared" si="3"/>
        <v>683087</v>
      </c>
      <c r="N482" s="1611"/>
    </row>
    <row r="483" spans="1:14" ht="15.5">
      <c r="A483" s="1298"/>
      <c r="B483" s="1651">
        <v>46227</v>
      </c>
      <c r="C483" s="1248"/>
      <c r="D483" s="1618"/>
      <c r="E483" s="1618"/>
      <c r="F483" s="1618"/>
      <c r="G483" s="1619">
        <f t="shared" si="4"/>
        <v>0</v>
      </c>
      <c r="H483" s="1249">
        <f t="shared" si="5"/>
        <v>9</v>
      </c>
      <c r="I483" s="1249">
        <f>みずほ!J483</f>
        <v>392655</v>
      </c>
      <c r="J483" s="1249">
        <f>UFJ!I483</f>
        <v>0</v>
      </c>
      <c r="K483" s="1249">
        <f>三井住友!I483</f>
        <v>269550</v>
      </c>
      <c r="L483" s="1249">
        <f>楽天!J483</f>
        <v>20873</v>
      </c>
      <c r="M483" s="1639">
        <f t="shared" si="3"/>
        <v>683087</v>
      </c>
      <c r="N483" s="1611"/>
    </row>
    <row r="484" spans="1:14" ht="15.5">
      <c r="A484" s="1298"/>
      <c r="B484" s="1651">
        <v>46228</v>
      </c>
      <c r="C484" s="1248"/>
      <c r="D484" s="1618"/>
      <c r="E484" s="1618"/>
      <c r="F484" s="1618"/>
      <c r="G484" s="1619">
        <f t="shared" si="4"/>
        <v>0</v>
      </c>
      <c r="H484" s="1249">
        <f t="shared" si="5"/>
        <v>9</v>
      </c>
      <c r="I484" s="1249">
        <f>みずほ!J484</f>
        <v>392655</v>
      </c>
      <c r="J484" s="1249">
        <f>UFJ!I484</f>
        <v>0</v>
      </c>
      <c r="K484" s="1249">
        <f>三井住友!I484</f>
        <v>269550</v>
      </c>
      <c r="L484" s="1249">
        <f>楽天!J484</f>
        <v>20873</v>
      </c>
      <c r="M484" s="1639">
        <f t="shared" si="3"/>
        <v>683087</v>
      </c>
      <c r="N484" s="1611"/>
    </row>
    <row r="485" spans="1:14" ht="15.5">
      <c r="A485" s="1298"/>
      <c r="B485" s="1651">
        <v>46229</v>
      </c>
      <c r="C485" s="1248"/>
      <c r="D485" s="1618"/>
      <c r="E485" s="1618"/>
      <c r="F485" s="1618"/>
      <c r="G485" s="1619">
        <f t="shared" si="4"/>
        <v>0</v>
      </c>
      <c r="H485" s="1249">
        <f t="shared" si="5"/>
        <v>9</v>
      </c>
      <c r="I485" s="1249">
        <f>みずほ!J485</f>
        <v>382655</v>
      </c>
      <c r="J485" s="1249">
        <f>UFJ!I485</f>
        <v>0</v>
      </c>
      <c r="K485" s="1249">
        <f>三井住友!I485</f>
        <v>269550</v>
      </c>
      <c r="L485" s="1249">
        <f>楽天!J485</f>
        <v>20873</v>
      </c>
      <c r="M485" s="1639">
        <f t="shared" si="3"/>
        <v>673087</v>
      </c>
      <c r="N485" s="1611"/>
    </row>
    <row r="486" spans="1:14" ht="15.5">
      <c r="A486" s="1298"/>
      <c r="B486" s="1651">
        <v>46230</v>
      </c>
      <c r="C486" s="1248"/>
      <c r="D486" s="1618"/>
      <c r="E486" s="1618"/>
      <c r="F486" s="1618"/>
      <c r="G486" s="1619">
        <f t="shared" si="4"/>
        <v>0</v>
      </c>
      <c r="H486" s="1249">
        <f t="shared" si="5"/>
        <v>9</v>
      </c>
      <c r="I486" s="1249">
        <f>みずほ!J486</f>
        <v>252668</v>
      </c>
      <c r="J486" s="1249">
        <f>UFJ!I486</f>
        <v>0</v>
      </c>
      <c r="K486" s="1249">
        <f>三井住友!I486</f>
        <v>19550</v>
      </c>
      <c r="L486" s="1249">
        <f>楽天!J486</f>
        <v>20873</v>
      </c>
      <c r="M486" s="1639">
        <f t="shared" si="3"/>
        <v>293100</v>
      </c>
      <c r="N486" s="1611"/>
    </row>
    <row r="487" spans="1:14" ht="15.5">
      <c r="A487" s="1298"/>
      <c r="B487" s="1651">
        <v>46231</v>
      </c>
      <c r="C487" s="1248"/>
      <c r="D487" s="1618"/>
      <c r="E487" s="1618"/>
      <c r="F487" s="1618"/>
      <c r="G487" s="1619">
        <f t="shared" si="4"/>
        <v>0</v>
      </c>
      <c r="H487" s="1249">
        <f t="shared" si="5"/>
        <v>9</v>
      </c>
      <c r="I487" s="1249">
        <f>みずほ!J487</f>
        <v>252668</v>
      </c>
      <c r="J487" s="1249">
        <f>UFJ!I487</f>
        <v>0</v>
      </c>
      <c r="K487" s="1249">
        <f>三井住友!I487</f>
        <v>19550</v>
      </c>
      <c r="L487" s="1249">
        <f>楽天!J487</f>
        <v>20873</v>
      </c>
      <c r="M487" s="1639">
        <f t="shared" si="3"/>
        <v>293100</v>
      </c>
      <c r="N487" s="1611"/>
    </row>
    <row r="488" spans="1:14" ht="15.5">
      <c r="A488" s="1298"/>
      <c r="B488" s="1651">
        <v>46232</v>
      </c>
      <c r="C488" s="1248"/>
      <c r="D488" s="1618"/>
      <c r="E488" s="1618"/>
      <c r="F488" s="1618"/>
      <c r="G488" s="1619">
        <f t="shared" si="4"/>
        <v>0</v>
      </c>
      <c r="H488" s="1249">
        <f t="shared" si="5"/>
        <v>9</v>
      </c>
      <c r="I488" s="1249">
        <f>みずほ!J488</f>
        <v>252668</v>
      </c>
      <c r="J488" s="1249">
        <f>UFJ!I488</f>
        <v>0</v>
      </c>
      <c r="K488" s="1249">
        <f>三井住友!I488</f>
        <v>19550</v>
      </c>
      <c r="L488" s="1249">
        <f>楽天!J488</f>
        <v>20873</v>
      </c>
      <c r="M488" s="1639">
        <f t="shared" si="3"/>
        <v>293100</v>
      </c>
      <c r="N488" s="1611"/>
    </row>
    <row r="489" spans="1:14" ht="15.5">
      <c r="A489" s="1298"/>
      <c r="B489" s="1651">
        <v>46233</v>
      </c>
      <c r="C489" s="1248"/>
      <c r="D489" s="1618"/>
      <c r="E489" s="1618"/>
      <c r="F489" s="1618"/>
      <c r="G489" s="1619">
        <f t="shared" si="4"/>
        <v>0</v>
      </c>
      <c r="H489" s="1249">
        <f t="shared" si="5"/>
        <v>9</v>
      </c>
      <c r="I489" s="1249">
        <f>みずほ!J489</f>
        <v>252668</v>
      </c>
      <c r="J489" s="1249">
        <f>UFJ!I489</f>
        <v>0</v>
      </c>
      <c r="K489" s="1249">
        <f>三井住友!I489</f>
        <v>19550</v>
      </c>
      <c r="L489" s="1249">
        <f>楽天!J489</f>
        <v>20873</v>
      </c>
      <c r="M489" s="1639">
        <f t="shared" si="3"/>
        <v>293100</v>
      </c>
      <c r="N489" s="1611"/>
    </row>
    <row r="490" spans="1:14" ht="15.5">
      <c r="A490" s="1298"/>
      <c r="B490" s="1651">
        <v>46234</v>
      </c>
      <c r="C490" s="1248"/>
      <c r="D490" s="1618"/>
      <c r="E490" s="1618"/>
      <c r="F490" s="1618"/>
      <c r="G490" s="1619">
        <f t="shared" si="4"/>
        <v>0</v>
      </c>
      <c r="H490" s="1249">
        <f t="shared" si="5"/>
        <v>9</v>
      </c>
      <c r="I490" s="1249">
        <f>みずほ!J490</f>
        <v>252668</v>
      </c>
      <c r="J490" s="1249">
        <f>UFJ!I490</f>
        <v>0</v>
      </c>
      <c r="K490" s="1249">
        <f>三井住友!I490</f>
        <v>19550</v>
      </c>
      <c r="L490" s="1249">
        <f>楽天!J490</f>
        <v>20873</v>
      </c>
      <c r="M490" s="1639">
        <f t="shared" si="3"/>
        <v>293100</v>
      </c>
      <c r="N490" s="1611"/>
    </row>
    <row r="491" spans="1:14" ht="15.5">
      <c r="A491" s="1298"/>
      <c r="B491" s="1653">
        <v>46235</v>
      </c>
      <c r="C491" s="1631"/>
      <c r="D491" s="1632"/>
      <c r="E491" s="1632"/>
      <c r="F491" s="1632"/>
      <c r="G491" s="1633">
        <f t="shared" si="4"/>
        <v>0</v>
      </c>
      <c r="H491" s="1625">
        <f t="shared" si="5"/>
        <v>9</v>
      </c>
      <c r="I491" s="1625">
        <f>みずほ!J491</f>
        <v>252668</v>
      </c>
      <c r="J491" s="1625">
        <f>UFJ!I491</f>
        <v>0</v>
      </c>
      <c r="K491" s="1625">
        <f>三井住友!I491</f>
        <v>19550</v>
      </c>
      <c r="L491" s="1625">
        <f>楽天!J491</f>
        <v>20873</v>
      </c>
      <c r="M491" s="1645">
        <f t="shared" si="3"/>
        <v>293100</v>
      </c>
      <c r="N491" s="1611"/>
    </row>
    <row r="492" spans="1:14" ht="15.5">
      <c r="A492" s="1298"/>
      <c r="B492" s="1651">
        <v>46236</v>
      </c>
      <c r="C492" s="1248"/>
      <c r="D492" s="1618"/>
      <c r="E492" s="1618"/>
      <c r="F492" s="1618"/>
      <c r="G492" s="1619">
        <f t="shared" si="4"/>
        <v>0</v>
      </c>
      <c r="H492" s="1249">
        <f t="shared" si="5"/>
        <v>9</v>
      </c>
      <c r="I492" s="1249">
        <f>みずほ!J492</f>
        <v>252668</v>
      </c>
      <c r="J492" s="1249">
        <f>UFJ!I492</f>
        <v>0</v>
      </c>
      <c r="K492" s="1249">
        <f>三井住友!I492</f>
        <v>19550</v>
      </c>
      <c r="L492" s="1249">
        <f>楽天!J492</f>
        <v>20873</v>
      </c>
      <c r="M492" s="1639">
        <f t="shared" si="3"/>
        <v>293100</v>
      </c>
      <c r="N492" s="1611"/>
    </row>
    <row r="493" spans="1:14" ht="15.5">
      <c r="A493" s="1298"/>
      <c r="B493" s="1651">
        <v>46237</v>
      </c>
      <c r="C493" s="1248"/>
      <c r="D493" s="1618"/>
      <c r="E493" s="1618"/>
      <c r="F493" s="1618"/>
      <c r="G493" s="1619">
        <f t="shared" si="4"/>
        <v>0</v>
      </c>
      <c r="H493" s="1249">
        <f t="shared" si="5"/>
        <v>9</v>
      </c>
      <c r="I493" s="1249">
        <f>みずほ!J493</f>
        <v>252668</v>
      </c>
      <c r="J493" s="1249">
        <f>UFJ!I493</f>
        <v>0</v>
      </c>
      <c r="K493" s="1249">
        <f>三井住友!I493</f>
        <v>19550</v>
      </c>
      <c r="L493" s="1249">
        <f>楽天!J493</f>
        <v>20873</v>
      </c>
      <c r="M493" s="1639">
        <f t="shared" si="3"/>
        <v>293100</v>
      </c>
      <c r="N493" s="1611"/>
    </row>
    <row r="494" spans="1:14" ht="15.5">
      <c r="A494" s="1298"/>
      <c r="B494" s="1651">
        <v>46238</v>
      </c>
      <c r="C494" s="1248"/>
      <c r="D494" s="1618"/>
      <c r="E494" s="1618"/>
      <c r="F494" s="1618"/>
      <c r="G494" s="1619">
        <f t="shared" si="4"/>
        <v>0</v>
      </c>
      <c r="H494" s="1249">
        <f t="shared" si="5"/>
        <v>9</v>
      </c>
      <c r="I494" s="1249">
        <f>みずほ!J494</f>
        <v>252668</v>
      </c>
      <c r="J494" s="1249">
        <f>UFJ!I494</f>
        <v>0</v>
      </c>
      <c r="K494" s="1249">
        <f>三井住友!I494</f>
        <v>19550</v>
      </c>
      <c r="L494" s="1249">
        <f>楽天!J494</f>
        <v>20873</v>
      </c>
      <c r="M494" s="1639">
        <f t="shared" si="3"/>
        <v>293100</v>
      </c>
      <c r="N494" s="1611"/>
    </row>
    <row r="495" spans="1:14" ht="15.5">
      <c r="A495" s="1298"/>
      <c r="B495" s="1651">
        <v>46239</v>
      </c>
      <c r="C495" s="1248"/>
      <c r="D495" s="1618"/>
      <c r="E495" s="1618"/>
      <c r="F495" s="1618"/>
      <c r="G495" s="1619">
        <f t="shared" si="4"/>
        <v>0</v>
      </c>
      <c r="H495" s="1249">
        <f t="shared" si="5"/>
        <v>9</v>
      </c>
      <c r="I495" s="1249">
        <f>みずほ!J495</f>
        <v>252668</v>
      </c>
      <c r="J495" s="1249">
        <f>UFJ!I495</f>
        <v>0</v>
      </c>
      <c r="K495" s="1249">
        <f>三井住友!I495</f>
        <v>19550</v>
      </c>
      <c r="L495" s="1249">
        <f>楽天!J495</f>
        <v>20873</v>
      </c>
      <c r="M495" s="1639">
        <f t="shared" si="3"/>
        <v>293100</v>
      </c>
      <c r="N495" s="1611"/>
    </row>
    <row r="496" spans="1:14" ht="15.5">
      <c r="A496" s="1298"/>
      <c r="B496" s="1651">
        <v>46240</v>
      </c>
      <c r="C496" s="1248"/>
      <c r="D496" s="1618"/>
      <c r="E496" s="1618"/>
      <c r="F496" s="1618"/>
      <c r="G496" s="1619">
        <f t="shared" si="4"/>
        <v>0</v>
      </c>
      <c r="H496" s="1249">
        <f t="shared" si="5"/>
        <v>9</v>
      </c>
      <c r="I496" s="1249">
        <f>みずほ!J496</f>
        <v>252668</v>
      </c>
      <c r="J496" s="1249">
        <f>UFJ!I496</f>
        <v>0</v>
      </c>
      <c r="K496" s="1249">
        <f>三井住友!I496</f>
        <v>19550</v>
      </c>
      <c r="L496" s="1249">
        <f>楽天!J496</f>
        <v>20873</v>
      </c>
      <c r="M496" s="1639">
        <f t="shared" si="3"/>
        <v>293100</v>
      </c>
      <c r="N496" s="1611"/>
    </row>
    <row r="497" spans="1:14" ht="15.5">
      <c r="A497" s="1298"/>
      <c r="B497" s="1651">
        <v>46241</v>
      </c>
      <c r="C497" s="1248"/>
      <c r="D497" s="1618"/>
      <c r="E497" s="1618"/>
      <c r="F497" s="1618"/>
      <c r="G497" s="1619">
        <f t="shared" si="4"/>
        <v>0</v>
      </c>
      <c r="H497" s="1249">
        <f t="shared" si="5"/>
        <v>9</v>
      </c>
      <c r="I497" s="1249">
        <f>みずほ!J497</f>
        <v>252668</v>
      </c>
      <c r="J497" s="1249">
        <f>UFJ!I497</f>
        <v>0</v>
      </c>
      <c r="K497" s="1249">
        <f>三井住友!I497</f>
        <v>19550</v>
      </c>
      <c r="L497" s="1249">
        <f>楽天!J497</f>
        <v>20873</v>
      </c>
      <c r="M497" s="1639">
        <f t="shared" si="3"/>
        <v>293100</v>
      </c>
      <c r="N497" s="1611"/>
    </row>
    <row r="498" spans="1:14" ht="15.5">
      <c r="A498" s="1298"/>
      <c r="B498" s="1651">
        <v>46242</v>
      </c>
      <c r="C498" s="1248"/>
      <c r="D498" s="1618"/>
      <c r="E498" s="1618"/>
      <c r="F498" s="1618"/>
      <c r="G498" s="1619">
        <f t="shared" si="4"/>
        <v>0</v>
      </c>
      <c r="H498" s="1249">
        <f t="shared" si="5"/>
        <v>9</v>
      </c>
      <c r="I498" s="1249">
        <f>みずほ!J498</f>
        <v>252668</v>
      </c>
      <c r="J498" s="1249">
        <f>UFJ!I498</f>
        <v>0</v>
      </c>
      <c r="K498" s="1249">
        <f>三井住友!I498</f>
        <v>19550</v>
      </c>
      <c r="L498" s="1249">
        <f>楽天!J498</f>
        <v>20873</v>
      </c>
      <c r="M498" s="1639">
        <f t="shared" si="3"/>
        <v>293100</v>
      </c>
      <c r="N498" s="1611"/>
    </row>
    <row r="499" spans="1:14" ht="15.5">
      <c r="A499" s="1298"/>
      <c r="B499" s="1651">
        <v>46243</v>
      </c>
      <c r="C499" s="1248"/>
      <c r="D499" s="1618"/>
      <c r="E499" s="1618"/>
      <c r="F499" s="1618"/>
      <c r="G499" s="1619">
        <f t="shared" si="4"/>
        <v>0</v>
      </c>
      <c r="H499" s="1249">
        <f t="shared" si="5"/>
        <v>9</v>
      </c>
      <c r="I499" s="1249">
        <f>みずほ!J499</f>
        <v>252668</v>
      </c>
      <c r="J499" s="1249">
        <f>UFJ!I499</f>
        <v>0</v>
      </c>
      <c r="K499" s="1249">
        <f>三井住友!I499</f>
        <v>19550</v>
      </c>
      <c r="L499" s="1249">
        <f>楽天!J499</f>
        <v>20873</v>
      </c>
      <c r="M499" s="1639">
        <f t="shared" si="3"/>
        <v>293100</v>
      </c>
      <c r="N499" s="1611"/>
    </row>
    <row r="500" spans="1:14" ht="15.5">
      <c r="A500" s="1298"/>
      <c r="B500" s="1651">
        <v>46244</v>
      </c>
      <c r="C500" s="1248"/>
      <c r="D500" s="1618"/>
      <c r="E500" s="1618"/>
      <c r="F500" s="1618"/>
      <c r="G500" s="1619">
        <f t="shared" si="4"/>
        <v>0</v>
      </c>
      <c r="H500" s="1249">
        <f t="shared" si="5"/>
        <v>9</v>
      </c>
      <c r="I500" s="1249">
        <f>みずほ!J500</f>
        <v>252668</v>
      </c>
      <c r="J500" s="1249">
        <f>UFJ!I500</f>
        <v>0</v>
      </c>
      <c r="K500" s="1249">
        <f>三井住友!I500</f>
        <v>19550</v>
      </c>
      <c r="L500" s="1249">
        <f>楽天!J500</f>
        <v>20873</v>
      </c>
      <c r="M500" s="1639">
        <f t="shared" si="3"/>
        <v>293100</v>
      </c>
      <c r="N500" s="1611"/>
    </row>
    <row r="501" spans="1:14" ht="15.5">
      <c r="A501" s="1298"/>
      <c r="B501" s="1651">
        <v>46245</v>
      </c>
      <c r="C501" s="1248"/>
      <c r="D501" s="1618"/>
      <c r="E501" s="1618"/>
      <c r="F501" s="1618"/>
      <c r="G501" s="1619">
        <f t="shared" si="4"/>
        <v>0</v>
      </c>
      <c r="H501" s="1249">
        <f t="shared" si="5"/>
        <v>9</v>
      </c>
      <c r="I501" s="1249">
        <f>みずほ!J501</f>
        <v>252668</v>
      </c>
      <c r="J501" s="1249">
        <f>UFJ!I501</f>
        <v>0</v>
      </c>
      <c r="K501" s="1249">
        <f>三井住友!I501</f>
        <v>19550</v>
      </c>
      <c r="L501" s="1249">
        <f>楽天!J501</f>
        <v>20873</v>
      </c>
      <c r="M501" s="1639">
        <f t="shared" si="3"/>
        <v>293100</v>
      </c>
      <c r="N501" s="1611"/>
    </row>
    <row r="502" spans="1:14" ht="15.5">
      <c r="A502" s="1298"/>
      <c r="B502" s="1651">
        <v>46246</v>
      </c>
      <c r="C502" s="1248"/>
      <c r="D502" s="1618"/>
      <c r="E502" s="1618"/>
      <c r="F502" s="1618"/>
      <c r="G502" s="1619">
        <f t="shared" si="4"/>
        <v>0</v>
      </c>
      <c r="H502" s="1249">
        <f t="shared" si="5"/>
        <v>9</v>
      </c>
      <c r="I502" s="1249">
        <f>みずほ!J502</f>
        <v>252668</v>
      </c>
      <c r="J502" s="1249">
        <f>UFJ!I502</f>
        <v>0</v>
      </c>
      <c r="K502" s="1249">
        <f>三井住友!I502</f>
        <v>19550</v>
      </c>
      <c r="L502" s="1249">
        <f>楽天!J502</f>
        <v>20873</v>
      </c>
      <c r="M502" s="1639">
        <f t="shared" si="3"/>
        <v>293100</v>
      </c>
      <c r="N502" s="1611"/>
    </row>
    <row r="503" spans="1:14" ht="15.5">
      <c r="A503" s="1298"/>
      <c r="B503" s="1651">
        <v>46247</v>
      </c>
      <c r="C503" s="1248"/>
      <c r="D503" s="1618"/>
      <c r="E503" s="1618"/>
      <c r="F503" s="1618"/>
      <c r="G503" s="1619">
        <f t="shared" si="4"/>
        <v>0</v>
      </c>
      <c r="H503" s="1249">
        <f t="shared" si="5"/>
        <v>9</v>
      </c>
      <c r="I503" s="1249">
        <f>みずほ!J503</f>
        <v>252668</v>
      </c>
      <c r="J503" s="1249">
        <f>UFJ!I503</f>
        <v>0</v>
      </c>
      <c r="K503" s="1249">
        <f>三井住友!I503</f>
        <v>19550</v>
      </c>
      <c r="L503" s="1249">
        <f>楽天!J503</f>
        <v>20873</v>
      </c>
      <c r="M503" s="1639">
        <f t="shared" ref="M503:M757" si="6">SUM(H503:L503)</f>
        <v>293100</v>
      </c>
      <c r="N503" s="1611"/>
    </row>
    <row r="504" spans="1:14" ht="15.5">
      <c r="A504" s="1298"/>
      <c r="B504" s="1651">
        <v>46248</v>
      </c>
      <c r="C504" s="1248"/>
      <c r="D504" s="1618"/>
      <c r="E504" s="1618"/>
      <c r="F504" s="1618"/>
      <c r="G504" s="1619">
        <f t="shared" si="4"/>
        <v>0</v>
      </c>
      <c r="H504" s="1249">
        <f t="shared" si="5"/>
        <v>9</v>
      </c>
      <c r="I504" s="1249">
        <f>みずほ!J504</f>
        <v>252668</v>
      </c>
      <c r="J504" s="1249">
        <f>UFJ!I504</f>
        <v>0</v>
      </c>
      <c r="K504" s="1249">
        <f>三井住友!I504</f>
        <v>19550</v>
      </c>
      <c r="L504" s="1249">
        <f>楽天!J504</f>
        <v>20873</v>
      </c>
      <c r="M504" s="1639">
        <f t="shared" si="6"/>
        <v>293100</v>
      </c>
      <c r="N504" s="1611"/>
    </row>
    <row r="505" spans="1:14" ht="15.5">
      <c r="A505" s="1298"/>
      <c r="B505" s="1651">
        <v>46249</v>
      </c>
      <c r="C505" s="1248"/>
      <c r="D505" s="1618"/>
      <c r="E505" s="1618"/>
      <c r="F505" s="1618"/>
      <c r="G505" s="1619">
        <f t="shared" si="4"/>
        <v>0</v>
      </c>
      <c r="H505" s="1249">
        <f t="shared" si="5"/>
        <v>9</v>
      </c>
      <c r="I505" s="1249">
        <f>みずほ!J505</f>
        <v>562558</v>
      </c>
      <c r="J505" s="1249">
        <f>UFJ!I505</f>
        <v>0</v>
      </c>
      <c r="K505" s="1249">
        <f>三井住友!I505</f>
        <v>219550</v>
      </c>
      <c r="L505" s="1249">
        <f>楽天!J505</f>
        <v>20873</v>
      </c>
      <c r="M505" s="1639">
        <f t="shared" si="6"/>
        <v>802990</v>
      </c>
      <c r="N505" s="1611"/>
    </row>
    <row r="506" spans="1:14" ht="15.5">
      <c r="A506" s="1298"/>
      <c r="B506" s="1651">
        <v>46250</v>
      </c>
      <c r="C506" s="1248"/>
      <c r="D506" s="1618"/>
      <c r="E506" s="1618"/>
      <c r="F506" s="1618"/>
      <c r="G506" s="1619">
        <f t="shared" si="4"/>
        <v>0</v>
      </c>
      <c r="H506" s="1249">
        <f t="shared" si="5"/>
        <v>9</v>
      </c>
      <c r="I506" s="1249">
        <f>みずほ!J506</f>
        <v>562558</v>
      </c>
      <c r="J506" s="1249">
        <f>UFJ!I506</f>
        <v>0</v>
      </c>
      <c r="K506" s="1249">
        <f>三井住友!I506</f>
        <v>219550</v>
      </c>
      <c r="L506" s="1249">
        <f>楽天!J506</f>
        <v>20873</v>
      </c>
      <c r="M506" s="1639">
        <f t="shared" si="6"/>
        <v>802990</v>
      </c>
      <c r="N506" s="1611"/>
    </row>
    <row r="507" spans="1:14" ht="15.5">
      <c r="A507" s="1298"/>
      <c r="B507" s="1651">
        <v>46251</v>
      </c>
      <c r="C507" s="1248"/>
      <c r="D507" s="1618"/>
      <c r="E507" s="1618"/>
      <c r="F507" s="1618"/>
      <c r="G507" s="1619">
        <f t="shared" si="4"/>
        <v>0</v>
      </c>
      <c r="H507" s="1249">
        <f t="shared" si="5"/>
        <v>9</v>
      </c>
      <c r="I507" s="1249">
        <f>みずほ!J507</f>
        <v>562558</v>
      </c>
      <c r="J507" s="1249">
        <f>UFJ!I507</f>
        <v>0</v>
      </c>
      <c r="K507" s="1249">
        <f>三井住友!I507</f>
        <v>219550</v>
      </c>
      <c r="L507" s="1249">
        <f>楽天!J507</f>
        <v>20873</v>
      </c>
      <c r="M507" s="1639">
        <f t="shared" si="6"/>
        <v>802990</v>
      </c>
      <c r="N507" s="1611"/>
    </row>
    <row r="508" spans="1:14" ht="15.5">
      <c r="A508" s="1298"/>
      <c r="B508" s="1651">
        <v>46252</v>
      </c>
      <c r="C508" s="1248"/>
      <c r="D508" s="1618"/>
      <c r="E508" s="1618"/>
      <c r="F508" s="1618"/>
      <c r="G508" s="1619">
        <f t="shared" si="4"/>
        <v>0</v>
      </c>
      <c r="H508" s="1249">
        <f t="shared" si="5"/>
        <v>9</v>
      </c>
      <c r="I508" s="1249">
        <f>みずほ!J508</f>
        <v>562558</v>
      </c>
      <c r="J508" s="1249">
        <f>UFJ!I508</f>
        <v>0</v>
      </c>
      <c r="K508" s="1249">
        <f>三井住友!I508</f>
        <v>219550</v>
      </c>
      <c r="L508" s="1249">
        <f>楽天!J508</f>
        <v>20873</v>
      </c>
      <c r="M508" s="1639">
        <f t="shared" si="6"/>
        <v>802990</v>
      </c>
      <c r="N508" s="1611"/>
    </row>
    <row r="509" spans="1:14" ht="15.5">
      <c r="A509" s="1298"/>
      <c r="B509" s="1651">
        <v>46253</v>
      </c>
      <c r="C509" s="1248"/>
      <c r="D509" s="1618"/>
      <c r="E509" s="1618"/>
      <c r="F509" s="1618"/>
      <c r="G509" s="1619">
        <f t="shared" si="4"/>
        <v>0</v>
      </c>
      <c r="H509" s="1249">
        <f t="shared" si="5"/>
        <v>9</v>
      </c>
      <c r="I509" s="1249">
        <f>みずほ!J509</f>
        <v>562558</v>
      </c>
      <c r="J509" s="1249">
        <f>UFJ!I509</f>
        <v>0</v>
      </c>
      <c r="K509" s="1249">
        <f>三井住友!I509</f>
        <v>219550</v>
      </c>
      <c r="L509" s="1249">
        <f>楽天!J509</f>
        <v>20873</v>
      </c>
      <c r="M509" s="1639">
        <f t="shared" si="6"/>
        <v>802990</v>
      </c>
      <c r="N509" s="1611"/>
    </row>
    <row r="510" spans="1:14" ht="15.5">
      <c r="A510" s="1298"/>
      <c r="B510" s="1651">
        <v>46254</v>
      </c>
      <c r="C510" s="1248"/>
      <c r="D510" s="1618"/>
      <c r="E510" s="1618"/>
      <c r="F510" s="1618"/>
      <c r="G510" s="1619">
        <f t="shared" si="4"/>
        <v>0</v>
      </c>
      <c r="H510" s="1249">
        <f t="shared" si="5"/>
        <v>9</v>
      </c>
      <c r="I510" s="1249">
        <f>みずほ!J510</f>
        <v>562558</v>
      </c>
      <c r="J510" s="1249">
        <f>UFJ!I510</f>
        <v>0</v>
      </c>
      <c r="K510" s="1249">
        <f>三井住友!I510</f>
        <v>219550</v>
      </c>
      <c r="L510" s="1249">
        <f>楽天!J510</f>
        <v>20873</v>
      </c>
      <c r="M510" s="1639">
        <f t="shared" si="6"/>
        <v>802990</v>
      </c>
      <c r="N510" s="1611"/>
    </row>
    <row r="511" spans="1:14" ht="15.5">
      <c r="A511" s="1298"/>
      <c r="B511" s="1651">
        <v>46255</v>
      </c>
      <c r="C511" s="1248"/>
      <c r="D511" s="1618"/>
      <c r="E511" s="1618"/>
      <c r="F511" s="1618"/>
      <c r="G511" s="1619">
        <f t="shared" si="4"/>
        <v>0</v>
      </c>
      <c r="H511" s="1249">
        <f t="shared" si="5"/>
        <v>9</v>
      </c>
      <c r="I511" s="1249">
        <f>みずほ!J511</f>
        <v>562558</v>
      </c>
      <c r="J511" s="1249">
        <f>UFJ!I511</f>
        <v>0</v>
      </c>
      <c r="K511" s="1249">
        <f>三井住友!I511</f>
        <v>219550</v>
      </c>
      <c r="L511" s="1249">
        <f>楽天!J511</f>
        <v>20873</v>
      </c>
      <c r="M511" s="1639">
        <f t="shared" si="6"/>
        <v>802990</v>
      </c>
      <c r="N511" s="1611"/>
    </row>
    <row r="512" spans="1:14" ht="15.5">
      <c r="A512" s="1298"/>
      <c r="B512" s="1651">
        <v>46256</v>
      </c>
      <c r="C512" s="1248"/>
      <c r="D512" s="1618"/>
      <c r="E512" s="1618"/>
      <c r="F512" s="1618"/>
      <c r="G512" s="1619">
        <f t="shared" si="4"/>
        <v>0</v>
      </c>
      <c r="H512" s="1249">
        <f t="shared" si="5"/>
        <v>9</v>
      </c>
      <c r="I512" s="1249">
        <f>みずほ!J512</f>
        <v>562558</v>
      </c>
      <c r="J512" s="1249">
        <f>UFJ!I512</f>
        <v>0</v>
      </c>
      <c r="K512" s="1249">
        <f>三井住友!I512</f>
        <v>219550</v>
      </c>
      <c r="L512" s="1249">
        <f>楽天!J512</f>
        <v>20873</v>
      </c>
      <c r="M512" s="1639">
        <f t="shared" si="6"/>
        <v>802990</v>
      </c>
      <c r="N512" s="1611"/>
    </row>
    <row r="513" spans="1:14" ht="15.5">
      <c r="A513" s="1298"/>
      <c r="B513" s="1651">
        <v>46257</v>
      </c>
      <c r="C513" s="1248"/>
      <c r="D513" s="1618"/>
      <c r="E513" s="1618"/>
      <c r="F513" s="1618"/>
      <c r="G513" s="1619">
        <f t="shared" si="4"/>
        <v>0</v>
      </c>
      <c r="H513" s="1249">
        <f t="shared" si="5"/>
        <v>9</v>
      </c>
      <c r="I513" s="1249">
        <f>みずほ!J513</f>
        <v>562558</v>
      </c>
      <c r="J513" s="1249">
        <f>UFJ!I513</f>
        <v>0</v>
      </c>
      <c r="K513" s="1249">
        <f>三井住友!I513</f>
        <v>219550</v>
      </c>
      <c r="L513" s="1249">
        <f>楽天!J513</f>
        <v>20873</v>
      </c>
      <c r="M513" s="1639">
        <f t="shared" si="6"/>
        <v>802990</v>
      </c>
      <c r="N513" s="1611"/>
    </row>
    <row r="514" spans="1:14" ht="15.5">
      <c r="A514" s="1298"/>
      <c r="B514" s="1651">
        <v>46258</v>
      </c>
      <c r="C514" s="1248"/>
      <c r="D514" s="1618"/>
      <c r="E514" s="1618"/>
      <c r="F514" s="1618"/>
      <c r="G514" s="1619">
        <f t="shared" ref="G514:G768" si="7">SUM(C514:F514)</f>
        <v>0</v>
      </c>
      <c r="H514" s="1249">
        <f t="shared" si="5"/>
        <v>9</v>
      </c>
      <c r="I514" s="1249">
        <f>みずほ!J514</f>
        <v>562558</v>
      </c>
      <c r="J514" s="1249">
        <f>UFJ!I514</f>
        <v>0</v>
      </c>
      <c r="K514" s="1249">
        <f>三井住友!I514</f>
        <v>219550</v>
      </c>
      <c r="L514" s="1249">
        <f>楽天!J514</f>
        <v>20873</v>
      </c>
      <c r="M514" s="1639">
        <f t="shared" si="6"/>
        <v>802990</v>
      </c>
      <c r="N514" s="1611"/>
    </row>
    <row r="515" spans="1:14" ht="15.5">
      <c r="A515" s="1298"/>
      <c r="B515" s="1651">
        <v>46259</v>
      </c>
      <c r="C515" s="1248"/>
      <c r="D515" s="1618"/>
      <c r="E515" s="1618"/>
      <c r="F515" s="1618"/>
      <c r="G515" s="1619">
        <f t="shared" si="7"/>
        <v>0</v>
      </c>
      <c r="H515" s="1249">
        <f t="shared" ref="H515:H769" si="8">SUM(H514,G515)</f>
        <v>9</v>
      </c>
      <c r="I515" s="1249">
        <f>みずほ!J515</f>
        <v>562558</v>
      </c>
      <c r="J515" s="1249">
        <f>UFJ!I515</f>
        <v>0</v>
      </c>
      <c r="K515" s="1249">
        <f>三井住友!I515</f>
        <v>219550</v>
      </c>
      <c r="L515" s="1249">
        <f>楽天!J515</f>
        <v>20873</v>
      </c>
      <c r="M515" s="1639">
        <f t="shared" si="6"/>
        <v>802990</v>
      </c>
      <c r="N515" s="1611"/>
    </row>
    <row r="516" spans="1:14" ht="15.5">
      <c r="A516" s="1298"/>
      <c r="B516" s="1651">
        <v>46260</v>
      </c>
      <c r="C516" s="1248"/>
      <c r="D516" s="1618"/>
      <c r="E516" s="1618"/>
      <c r="F516" s="1618"/>
      <c r="G516" s="1619">
        <f t="shared" si="7"/>
        <v>0</v>
      </c>
      <c r="H516" s="1249">
        <f t="shared" si="8"/>
        <v>9</v>
      </c>
      <c r="I516" s="1249">
        <f>みずほ!J516</f>
        <v>552558</v>
      </c>
      <c r="J516" s="1249">
        <f>UFJ!I516</f>
        <v>0</v>
      </c>
      <c r="K516" s="1249">
        <f>三井住友!I516</f>
        <v>219550</v>
      </c>
      <c r="L516" s="1249">
        <f>楽天!J516</f>
        <v>20873</v>
      </c>
      <c r="M516" s="1639">
        <f t="shared" si="6"/>
        <v>792990</v>
      </c>
      <c r="N516" s="1611"/>
    </row>
    <row r="517" spans="1:14" ht="15.5">
      <c r="A517" s="1298"/>
      <c r="B517" s="1651">
        <v>46261</v>
      </c>
      <c r="C517" s="1248"/>
      <c r="D517" s="1618"/>
      <c r="E517" s="1618"/>
      <c r="F517" s="1618"/>
      <c r="G517" s="1619">
        <f t="shared" si="7"/>
        <v>0</v>
      </c>
      <c r="H517" s="1249">
        <f t="shared" si="8"/>
        <v>9</v>
      </c>
      <c r="I517" s="1249">
        <f>みずほ!J517</f>
        <v>422571</v>
      </c>
      <c r="J517" s="1249">
        <f>UFJ!I517</f>
        <v>0</v>
      </c>
      <c r="K517" s="1249">
        <f>三井住友!I517</f>
        <v>19550</v>
      </c>
      <c r="L517" s="1249">
        <f>楽天!J517</f>
        <v>20873</v>
      </c>
      <c r="M517" s="1639">
        <f t="shared" si="6"/>
        <v>463003</v>
      </c>
      <c r="N517" s="1611"/>
    </row>
    <row r="518" spans="1:14" ht="15.5">
      <c r="A518" s="1298"/>
      <c r="B518" s="1651">
        <v>46262</v>
      </c>
      <c r="C518" s="1248"/>
      <c r="D518" s="1618"/>
      <c r="E518" s="1618"/>
      <c r="F518" s="1618"/>
      <c r="G518" s="1619">
        <f t="shared" si="7"/>
        <v>0</v>
      </c>
      <c r="H518" s="1249">
        <f t="shared" si="8"/>
        <v>9</v>
      </c>
      <c r="I518" s="1249">
        <f>みずほ!J518</f>
        <v>422571</v>
      </c>
      <c r="J518" s="1249">
        <f>UFJ!I518</f>
        <v>0</v>
      </c>
      <c r="K518" s="1249">
        <f>三井住友!I518</f>
        <v>19550</v>
      </c>
      <c r="L518" s="1249">
        <f>楽天!J518</f>
        <v>20873</v>
      </c>
      <c r="M518" s="1639">
        <f t="shared" si="6"/>
        <v>463003</v>
      </c>
      <c r="N518" s="1611"/>
    </row>
    <row r="519" spans="1:14" ht="15.5">
      <c r="A519" s="1298"/>
      <c r="B519" s="1651">
        <v>46263</v>
      </c>
      <c r="C519" s="1248"/>
      <c r="D519" s="1618"/>
      <c r="E519" s="1618"/>
      <c r="F519" s="1618"/>
      <c r="G519" s="1619">
        <f t="shared" si="7"/>
        <v>0</v>
      </c>
      <c r="H519" s="1249">
        <f t="shared" si="8"/>
        <v>9</v>
      </c>
      <c r="I519" s="1249">
        <f>みずほ!J519</f>
        <v>422571</v>
      </c>
      <c r="J519" s="1249">
        <f>UFJ!I519</f>
        <v>0</v>
      </c>
      <c r="K519" s="1249">
        <f>三井住友!I519</f>
        <v>19550</v>
      </c>
      <c r="L519" s="1249">
        <f>楽天!J519</f>
        <v>20873</v>
      </c>
      <c r="M519" s="1639">
        <f t="shared" si="6"/>
        <v>463003</v>
      </c>
      <c r="N519" s="1611"/>
    </row>
    <row r="520" spans="1:14" ht="15.5">
      <c r="A520" s="1298"/>
      <c r="B520" s="1651">
        <v>46264</v>
      </c>
      <c r="C520" s="1248"/>
      <c r="D520" s="1618"/>
      <c r="E520" s="1618"/>
      <c r="F520" s="1618"/>
      <c r="G520" s="1619">
        <f t="shared" si="7"/>
        <v>0</v>
      </c>
      <c r="H520" s="1249">
        <f t="shared" si="8"/>
        <v>9</v>
      </c>
      <c r="I520" s="1249">
        <f>みずほ!J520</f>
        <v>422571</v>
      </c>
      <c r="J520" s="1249">
        <f>UFJ!I520</f>
        <v>0</v>
      </c>
      <c r="K520" s="1249">
        <f>三井住友!I520</f>
        <v>19550</v>
      </c>
      <c r="L520" s="1249">
        <f>楽天!J520</f>
        <v>20873</v>
      </c>
      <c r="M520" s="1639">
        <f t="shared" si="6"/>
        <v>463003</v>
      </c>
      <c r="N520" s="1611"/>
    </row>
    <row r="521" spans="1:14" ht="15.5">
      <c r="A521" s="1298"/>
      <c r="B521" s="1652">
        <v>46265</v>
      </c>
      <c r="C521" s="1263"/>
      <c r="D521" s="1622"/>
      <c r="E521" s="1622"/>
      <c r="F521" s="1622"/>
      <c r="G521" s="1623">
        <f t="shared" si="7"/>
        <v>0</v>
      </c>
      <c r="H521" s="1264">
        <f t="shared" si="8"/>
        <v>9</v>
      </c>
      <c r="I521" s="1264">
        <f>みずほ!J521</f>
        <v>422571</v>
      </c>
      <c r="J521" s="1264">
        <f>UFJ!I521</f>
        <v>0</v>
      </c>
      <c r="K521" s="1264">
        <f>三井住友!I521</f>
        <v>19550</v>
      </c>
      <c r="L521" s="1264">
        <f>楽天!J521</f>
        <v>20873</v>
      </c>
      <c r="M521" s="1642">
        <f t="shared" si="6"/>
        <v>463003</v>
      </c>
      <c r="N521" s="1611"/>
    </row>
    <row r="522" spans="1:14" ht="15.5">
      <c r="A522" s="1298"/>
      <c r="B522" s="1651">
        <v>46266</v>
      </c>
      <c r="C522" s="1248"/>
      <c r="D522" s="1618"/>
      <c r="E522" s="1618"/>
      <c r="F522" s="1618"/>
      <c r="G522" s="1619">
        <f t="shared" si="7"/>
        <v>0</v>
      </c>
      <c r="H522" s="1249">
        <f t="shared" si="8"/>
        <v>9</v>
      </c>
      <c r="I522" s="1249">
        <f>みずほ!J522</f>
        <v>422571</v>
      </c>
      <c r="J522" s="1249">
        <f>UFJ!I522</f>
        <v>0</v>
      </c>
      <c r="K522" s="1249">
        <f>三井住友!I522</f>
        <v>19550</v>
      </c>
      <c r="L522" s="1249">
        <f>楽天!J522</f>
        <v>20873</v>
      </c>
      <c r="M522" s="1639">
        <f t="shared" si="6"/>
        <v>463003</v>
      </c>
      <c r="N522" s="1611"/>
    </row>
    <row r="523" spans="1:14" ht="15.5">
      <c r="A523" s="1298"/>
      <c r="B523" s="1651">
        <v>46267</v>
      </c>
      <c r="C523" s="1248"/>
      <c r="D523" s="1618"/>
      <c r="E523" s="1618"/>
      <c r="F523" s="1618"/>
      <c r="G523" s="1619">
        <f t="shared" si="7"/>
        <v>0</v>
      </c>
      <c r="H523" s="1249">
        <f t="shared" si="8"/>
        <v>9</v>
      </c>
      <c r="I523" s="1249">
        <f>みずほ!J523</f>
        <v>422571</v>
      </c>
      <c r="J523" s="1249">
        <f>UFJ!I523</f>
        <v>0</v>
      </c>
      <c r="K523" s="1249">
        <f>三井住友!I523</f>
        <v>19550</v>
      </c>
      <c r="L523" s="1249">
        <f>楽天!J523</f>
        <v>20873</v>
      </c>
      <c r="M523" s="1639">
        <f t="shared" si="6"/>
        <v>463003</v>
      </c>
      <c r="N523" s="1611"/>
    </row>
    <row r="524" spans="1:14" ht="15.5">
      <c r="A524" s="1298"/>
      <c r="B524" s="1651">
        <v>46268</v>
      </c>
      <c r="C524" s="1248"/>
      <c r="D524" s="1618"/>
      <c r="E524" s="1618"/>
      <c r="F524" s="1618"/>
      <c r="G524" s="1619">
        <f t="shared" si="7"/>
        <v>0</v>
      </c>
      <c r="H524" s="1249">
        <f t="shared" si="8"/>
        <v>9</v>
      </c>
      <c r="I524" s="1249">
        <f>みずほ!J524</f>
        <v>422571</v>
      </c>
      <c r="J524" s="1249">
        <f>UFJ!I524</f>
        <v>0</v>
      </c>
      <c r="K524" s="1249">
        <f>三井住友!I524</f>
        <v>19550</v>
      </c>
      <c r="L524" s="1249">
        <f>楽天!J524</f>
        <v>20873</v>
      </c>
      <c r="M524" s="1639">
        <f t="shared" si="6"/>
        <v>463003</v>
      </c>
      <c r="N524" s="1611"/>
    </row>
    <row r="525" spans="1:14" ht="15.5">
      <c r="A525" s="1298"/>
      <c r="B525" s="1651">
        <v>46269</v>
      </c>
      <c r="C525" s="1248"/>
      <c r="D525" s="1618"/>
      <c r="E525" s="1618"/>
      <c r="F525" s="1618"/>
      <c r="G525" s="1619">
        <f t="shared" si="7"/>
        <v>0</v>
      </c>
      <c r="H525" s="1249">
        <f t="shared" si="8"/>
        <v>9</v>
      </c>
      <c r="I525" s="1249">
        <f>みずほ!J525</f>
        <v>422571</v>
      </c>
      <c r="J525" s="1249">
        <f>UFJ!I525</f>
        <v>0</v>
      </c>
      <c r="K525" s="1249">
        <f>三井住友!I525</f>
        <v>19550</v>
      </c>
      <c r="L525" s="1249">
        <f>楽天!J525</f>
        <v>20873</v>
      </c>
      <c r="M525" s="1639">
        <f t="shared" si="6"/>
        <v>463003</v>
      </c>
      <c r="N525" s="1611"/>
    </row>
    <row r="526" spans="1:14" ht="15.5">
      <c r="A526" s="1298"/>
      <c r="B526" s="1651">
        <v>46270</v>
      </c>
      <c r="C526" s="1248"/>
      <c r="D526" s="1618"/>
      <c r="E526" s="1618"/>
      <c r="F526" s="1618"/>
      <c r="G526" s="1619">
        <f t="shared" si="7"/>
        <v>0</v>
      </c>
      <c r="H526" s="1249">
        <f t="shared" si="8"/>
        <v>9</v>
      </c>
      <c r="I526" s="1249">
        <f>みずほ!J526</f>
        <v>422571</v>
      </c>
      <c r="J526" s="1249">
        <f>UFJ!I526</f>
        <v>0</v>
      </c>
      <c r="K526" s="1249">
        <f>三井住友!I526</f>
        <v>19550</v>
      </c>
      <c r="L526" s="1249">
        <f>楽天!J526</f>
        <v>20873</v>
      </c>
      <c r="M526" s="1639">
        <f t="shared" si="6"/>
        <v>463003</v>
      </c>
      <c r="N526" s="1611"/>
    </row>
    <row r="527" spans="1:14" ht="15.5">
      <c r="A527" s="1298"/>
      <c r="B527" s="1651">
        <v>46271</v>
      </c>
      <c r="C527" s="1248"/>
      <c r="D527" s="1618"/>
      <c r="E527" s="1618"/>
      <c r="F527" s="1618"/>
      <c r="G527" s="1619">
        <f t="shared" si="7"/>
        <v>0</v>
      </c>
      <c r="H527" s="1249">
        <f t="shared" si="8"/>
        <v>9</v>
      </c>
      <c r="I527" s="1249">
        <f>みずほ!J527</f>
        <v>422571</v>
      </c>
      <c r="J527" s="1249">
        <f>UFJ!I527</f>
        <v>0</v>
      </c>
      <c r="K527" s="1249">
        <f>三井住友!I527</f>
        <v>19550</v>
      </c>
      <c r="L527" s="1249">
        <f>楽天!J527</f>
        <v>20873</v>
      </c>
      <c r="M527" s="1639">
        <f t="shared" si="6"/>
        <v>463003</v>
      </c>
      <c r="N527" s="1611"/>
    </row>
    <row r="528" spans="1:14" ht="15.5">
      <c r="A528" s="1298"/>
      <c r="B528" s="1651">
        <v>46272</v>
      </c>
      <c r="C528" s="1248"/>
      <c r="D528" s="1618"/>
      <c r="E528" s="1618"/>
      <c r="F528" s="1618"/>
      <c r="G528" s="1619">
        <f t="shared" si="7"/>
        <v>0</v>
      </c>
      <c r="H528" s="1249">
        <f t="shared" si="8"/>
        <v>9</v>
      </c>
      <c r="I528" s="1249">
        <f>みずほ!J528</f>
        <v>422571</v>
      </c>
      <c r="J528" s="1249">
        <f>UFJ!I528</f>
        <v>0</v>
      </c>
      <c r="K528" s="1249">
        <f>三井住友!I528</f>
        <v>19550</v>
      </c>
      <c r="L528" s="1249">
        <f>楽天!J528</f>
        <v>20873</v>
      </c>
      <c r="M528" s="1639">
        <f t="shared" si="6"/>
        <v>463003</v>
      </c>
      <c r="N528" s="1611"/>
    </row>
    <row r="529" spans="1:14" ht="15.5">
      <c r="A529" s="1298"/>
      <c r="B529" s="1651">
        <v>46273</v>
      </c>
      <c r="C529" s="1248"/>
      <c r="D529" s="1618"/>
      <c r="E529" s="1618"/>
      <c r="F529" s="1618"/>
      <c r="G529" s="1619">
        <f t="shared" si="7"/>
        <v>0</v>
      </c>
      <c r="H529" s="1249">
        <f t="shared" si="8"/>
        <v>9</v>
      </c>
      <c r="I529" s="1249">
        <f>みずほ!J529</f>
        <v>422571</v>
      </c>
      <c r="J529" s="1249">
        <f>UFJ!I529</f>
        <v>0</v>
      </c>
      <c r="K529" s="1249">
        <f>三井住友!I529</f>
        <v>19550</v>
      </c>
      <c r="L529" s="1249">
        <f>楽天!J529</f>
        <v>20873</v>
      </c>
      <c r="M529" s="1639">
        <f t="shared" si="6"/>
        <v>463003</v>
      </c>
      <c r="N529" s="1611"/>
    </row>
    <row r="530" spans="1:14" ht="15.5">
      <c r="A530" s="1298"/>
      <c r="B530" s="1651">
        <v>46274</v>
      </c>
      <c r="C530" s="1248"/>
      <c r="D530" s="1618"/>
      <c r="E530" s="1618"/>
      <c r="F530" s="1618"/>
      <c r="G530" s="1619">
        <f t="shared" si="7"/>
        <v>0</v>
      </c>
      <c r="H530" s="1249">
        <f t="shared" si="8"/>
        <v>9</v>
      </c>
      <c r="I530" s="1249">
        <f>みずほ!J530</f>
        <v>422571</v>
      </c>
      <c r="J530" s="1249">
        <f>UFJ!I530</f>
        <v>0</v>
      </c>
      <c r="K530" s="1249">
        <f>三井住友!I530</f>
        <v>19550</v>
      </c>
      <c r="L530" s="1249">
        <f>楽天!J530</f>
        <v>20873</v>
      </c>
      <c r="M530" s="1639">
        <f t="shared" si="6"/>
        <v>463003</v>
      </c>
      <c r="N530" s="1611"/>
    </row>
    <row r="531" spans="1:14" ht="15.5">
      <c r="A531" s="1298"/>
      <c r="B531" s="1651">
        <v>46275</v>
      </c>
      <c r="C531" s="1248"/>
      <c r="D531" s="1618"/>
      <c r="E531" s="1618"/>
      <c r="F531" s="1618"/>
      <c r="G531" s="1619">
        <f t="shared" si="7"/>
        <v>0</v>
      </c>
      <c r="H531" s="1249">
        <f t="shared" si="8"/>
        <v>9</v>
      </c>
      <c r="I531" s="1249">
        <f>みずほ!J531</f>
        <v>422571</v>
      </c>
      <c r="J531" s="1249">
        <f>UFJ!I531</f>
        <v>0</v>
      </c>
      <c r="K531" s="1249">
        <f>三井住友!I531</f>
        <v>19550</v>
      </c>
      <c r="L531" s="1249">
        <f>楽天!J531</f>
        <v>20873</v>
      </c>
      <c r="M531" s="1639">
        <f t="shared" si="6"/>
        <v>463003</v>
      </c>
      <c r="N531" s="1611"/>
    </row>
    <row r="532" spans="1:14" ht="15.5">
      <c r="A532" s="1298"/>
      <c r="B532" s="1651">
        <v>46276</v>
      </c>
      <c r="C532" s="1248"/>
      <c r="D532" s="1618"/>
      <c r="E532" s="1618"/>
      <c r="F532" s="1618"/>
      <c r="G532" s="1619">
        <f t="shared" si="7"/>
        <v>0</v>
      </c>
      <c r="H532" s="1249">
        <f t="shared" si="8"/>
        <v>9</v>
      </c>
      <c r="I532" s="1249">
        <f>みずほ!J532</f>
        <v>422571</v>
      </c>
      <c r="J532" s="1249">
        <f>UFJ!I532</f>
        <v>0</v>
      </c>
      <c r="K532" s="1249">
        <f>三井住友!I532</f>
        <v>19550</v>
      </c>
      <c r="L532" s="1249">
        <f>楽天!J532</f>
        <v>20873</v>
      </c>
      <c r="M532" s="1639">
        <f t="shared" si="6"/>
        <v>463003</v>
      </c>
      <c r="N532" s="1611"/>
    </row>
    <row r="533" spans="1:14" ht="15.5">
      <c r="A533" s="1298"/>
      <c r="B533" s="1651">
        <v>46277</v>
      </c>
      <c r="C533" s="1248"/>
      <c r="D533" s="1618"/>
      <c r="E533" s="1618"/>
      <c r="F533" s="1618"/>
      <c r="G533" s="1619">
        <f t="shared" si="7"/>
        <v>0</v>
      </c>
      <c r="H533" s="1249">
        <f t="shared" si="8"/>
        <v>9</v>
      </c>
      <c r="I533" s="1249">
        <f>みずほ!J533</f>
        <v>422571</v>
      </c>
      <c r="J533" s="1249">
        <f>UFJ!I533</f>
        <v>0</v>
      </c>
      <c r="K533" s="1249">
        <f>三井住友!I533</f>
        <v>19550</v>
      </c>
      <c r="L533" s="1249">
        <f>楽天!J533</f>
        <v>20873</v>
      </c>
      <c r="M533" s="1639">
        <f t="shared" si="6"/>
        <v>463003</v>
      </c>
      <c r="N533" s="1611"/>
    </row>
    <row r="534" spans="1:14" ht="15.5">
      <c r="A534" s="1298"/>
      <c r="B534" s="1651">
        <v>46278</v>
      </c>
      <c r="C534" s="1248"/>
      <c r="D534" s="1618"/>
      <c r="E534" s="1618"/>
      <c r="F534" s="1618"/>
      <c r="G534" s="1619">
        <f t="shared" si="7"/>
        <v>0</v>
      </c>
      <c r="H534" s="1249">
        <f t="shared" si="8"/>
        <v>9</v>
      </c>
      <c r="I534" s="1249">
        <f>みずほ!J534</f>
        <v>422571</v>
      </c>
      <c r="J534" s="1249">
        <f>UFJ!I534</f>
        <v>0</v>
      </c>
      <c r="K534" s="1249">
        <f>三井住友!I534</f>
        <v>19550</v>
      </c>
      <c r="L534" s="1249">
        <f>楽天!J534</f>
        <v>20873</v>
      </c>
      <c r="M534" s="1639">
        <f t="shared" si="6"/>
        <v>463003</v>
      </c>
      <c r="N534" s="1611"/>
    </row>
    <row r="535" spans="1:14" ht="15.5">
      <c r="A535" s="1298"/>
      <c r="B535" s="1651">
        <v>46279</v>
      </c>
      <c r="C535" s="1248"/>
      <c r="D535" s="1618"/>
      <c r="E535" s="1618"/>
      <c r="F535" s="1618"/>
      <c r="G535" s="1619">
        <f t="shared" si="7"/>
        <v>0</v>
      </c>
      <c r="H535" s="1249">
        <f t="shared" si="8"/>
        <v>9</v>
      </c>
      <c r="I535" s="1249">
        <f>みずほ!J535</f>
        <v>422571</v>
      </c>
      <c r="J535" s="1249">
        <f>UFJ!I535</f>
        <v>0</v>
      </c>
      <c r="K535" s="1249">
        <f>三井住友!I535</f>
        <v>19550</v>
      </c>
      <c r="L535" s="1249">
        <f>楽天!J535</f>
        <v>20873</v>
      </c>
      <c r="M535" s="1639">
        <f t="shared" si="6"/>
        <v>463003</v>
      </c>
      <c r="N535" s="1611"/>
    </row>
    <row r="536" spans="1:14" ht="15.5">
      <c r="A536" s="1298"/>
      <c r="B536" s="1651">
        <v>46280</v>
      </c>
      <c r="C536" s="1248"/>
      <c r="D536" s="1618"/>
      <c r="E536" s="1618"/>
      <c r="F536" s="1618"/>
      <c r="G536" s="1619">
        <f t="shared" si="7"/>
        <v>0</v>
      </c>
      <c r="H536" s="1249">
        <f t="shared" si="8"/>
        <v>9</v>
      </c>
      <c r="I536" s="1249">
        <f>みずほ!J536</f>
        <v>582461</v>
      </c>
      <c r="J536" s="1249">
        <f>UFJ!I536</f>
        <v>0</v>
      </c>
      <c r="K536" s="1249">
        <f>三井住友!I536</f>
        <v>319550</v>
      </c>
      <c r="L536" s="1249">
        <f>楽天!J536</f>
        <v>20873</v>
      </c>
      <c r="M536" s="1639">
        <f t="shared" si="6"/>
        <v>922893</v>
      </c>
      <c r="N536" s="1611"/>
    </row>
    <row r="537" spans="1:14" ht="15.5">
      <c r="A537" s="1298"/>
      <c r="B537" s="1651">
        <v>46281</v>
      </c>
      <c r="C537" s="1248"/>
      <c r="D537" s="1618"/>
      <c r="E537" s="1618"/>
      <c r="F537" s="1618"/>
      <c r="G537" s="1619">
        <f t="shared" si="7"/>
        <v>0</v>
      </c>
      <c r="H537" s="1249">
        <f t="shared" si="8"/>
        <v>9</v>
      </c>
      <c r="I537" s="1249">
        <f>みずほ!J537</f>
        <v>582461</v>
      </c>
      <c r="J537" s="1249">
        <f>UFJ!I537</f>
        <v>0</v>
      </c>
      <c r="K537" s="1249">
        <f>三井住友!I537</f>
        <v>319550</v>
      </c>
      <c r="L537" s="1249">
        <f>楽天!J537</f>
        <v>20873</v>
      </c>
      <c r="M537" s="1639">
        <f t="shared" si="6"/>
        <v>922893</v>
      </c>
      <c r="N537" s="1611"/>
    </row>
    <row r="538" spans="1:14" ht="15.5">
      <c r="A538" s="1298"/>
      <c r="B538" s="1651">
        <v>46282</v>
      </c>
      <c r="C538" s="1248"/>
      <c r="D538" s="1618"/>
      <c r="E538" s="1618"/>
      <c r="F538" s="1618"/>
      <c r="G538" s="1619">
        <f t="shared" si="7"/>
        <v>0</v>
      </c>
      <c r="H538" s="1249">
        <f t="shared" si="8"/>
        <v>9</v>
      </c>
      <c r="I538" s="1249">
        <f>みずほ!J538</f>
        <v>582461</v>
      </c>
      <c r="J538" s="1249">
        <f>UFJ!I538</f>
        <v>0</v>
      </c>
      <c r="K538" s="1249">
        <f>三井住友!I538</f>
        <v>319550</v>
      </c>
      <c r="L538" s="1249">
        <f>楽天!J538</f>
        <v>20873</v>
      </c>
      <c r="M538" s="1639">
        <f t="shared" si="6"/>
        <v>922893</v>
      </c>
      <c r="N538" s="1611"/>
    </row>
    <row r="539" spans="1:14" ht="15.5">
      <c r="A539" s="1298"/>
      <c r="B539" s="1651">
        <v>46283</v>
      </c>
      <c r="C539" s="1248"/>
      <c r="D539" s="1618"/>
      <c r="E539" s="1618"/>
      <c r="F539" s="1618"/>
      <c r="G539" s="1619">
        <f t="shared" si="7"/>
        <v>0</v>
      </c>
      <c r="H539" s="1249">
        <f t="shared" si="8"/>
        <v>9</v>
      </c>
      <c r="I539" s="1249">
        <f>みずほ!J539</f>
        <v>582461</v>
      </c>
      <c r="J539" s="1249">
        <f>UFJ!I539</f>
        <v>0</v>
      </c>
      <c r="K539" s="1249">
        <f>三井住友!I539</f>
        <v>319550</v>
      </c>
      <c r="L539" s="1249">
        <f>楽天!J539</f>
        <v>20873</v>
      </c>
      <c r="M539" s="1639">
        <f t="shared" si="6"/>
        <v>922893</v>
      </c>
      <c r="N539" s="1611"/>
    </row>
    <row r="540" spans="1:14" ht="15.5">
      <c r="A540" s="1298"/>
      <c r="B540" s="1651">
        <v>46284</v>
      </c>
      <c r="C540" s="1248"/>
      <c r="D540" s="1618"/>
      <c r="E540" s="1618"/>
      <c r="F540" s="1618"/>
      <c r="G540" s="1619">
        <f t="shared" si="7"/>
        <v>0</v>
      </c>
      <c r="H540" s="1249">
        <f t="shared" si="8"/>
        <v>9</v>
      </c>
      <c r="I540" s="1249">
        <f>みずほ!J540</f>
        <v>582461</v>
      </c>
      <c r="J540" s="1249">
        <f>UFJ!I540</f>
        <v>0</v>
      </c>
      <c r="K540" s="1249">
        <f>三井住友!I540</f>
        <v>319550</v>
      </c>
      <c r="L540" s="1249">
        <f>楽天!J540</f>
        <v>20873</v>
      </c>
      <c r="M540" s="1639">
        <f t="shared" si="6"/>
        <v>922893</v>
      </c>
      <c r="N540" s="1611"/>
    </row>
    <row r="541" spans="1:14" ht="15.5">
      <c r="A541" s="1298"/>
      <c r="B541" s="1651">
        <v>46285</v>
      </c>
      <c r="C541" s="1248"/>
      <c r="D541" s="1618"/>
      <c r="E541" s="1618"/>
      <c r="F541" s="1618"/>
      <c r="G541" s="1619">
        <f t="shared" si="7"/>
        <v>0</v>
      </c>
      <c r="H541" s="1249">
        <f t="shared" si="8"/>
        <v>9</v>
      </c>
      <c r="I541" s="1249">
        <f>みずほ!J541</f>
        <v>582461</v>
      </c>
      <c r="J541" s="1249">
        <f>UFJ!I541</f>
        <v>0</v>
      </c>
      <c r="K541" s="1249">
        <f>三井住友!I541</f>
        <v>319550</v>
      </c>
      <c r="L541" s="1249">
        <f>楽天!J541</f>
        <v>20873</v>
      </c>
      <c r="M541" s="1639">
        <f t="shared" si="6"/>
        <v>922893</v>
      </c>
      <c r="N541" s="1611"/>
    </row>
    <row r="542" spans="1:14" ht="15.5">
      <c r="A542" s="1298"/>
      <c r="B542" s="1651">
        <v>46286</v>
      </c>
      <c r="C542" s="1248"/>
      <c r="D542" s="1618"/>
      <c r="E542" s="1618"/>
      <c r="F542" s="1618"/>
      <c r="G542" s="1619">
        <f t="shared" si="7"/>
        <v>0</v>
      </c>
      <c r="H542" s="1249">
        <f t="shared" si="8"/>
        <v>9</v>
      </c>
      <c r="I542" s="1249">
        <f>みずほ!J542</f>
        <v>582461</v>
      </c>
      <c r="J542" s="1249">
        <f>UFJ!I542</f>
        <v>0</v>
      </c>
      <c r="K542" s="1249">
        <f>三井住友!I542</f>
        <v>319550</v>
      </c>
      <c r="L542" s="1249">
        <f>楽天!J542</f>
        <v>20873</v>
      </c>
      <c r="M542" s="1639">
        <f t="shared" si="6"/>
        <v>922893</v>
      </c>
      <c r="N542" s="1611"/>
    </row>
    <row r="543" spans="1:14" ht="15.5">
      <c r="A543" s="1298"/>
      <c r="B543" s="1651">
        <v>46287</v>
      </c>
      <c r="C543" s="1248"/>
      <c r="D543" s="1618"/>
      <c r="E543" s="1618"/>
      <c r="F543" s="1618"/>
      <c r="G543" s="1619">
        <f t="shared" si="7"/>
        <v>0</v>
      </c>
      <c r="H543" s="1249">
        <f t="shared" si="8"/>
        <v>9</v>
      </c>
      <c r="I543" s="1249">
        <f>みずほ!J543</f>
        <v>582461</v>
      </c>
      <c r="J543" s="1249">
        <f>UFJ!I543</f>
        <v>0</v>
      </c>
      <c r="K543" s="1249">
        <f>三井住友!I543</f>
        <v>319550</v>
      </c>
      <c r="L543" s="1249">
        <f>楽天!J543</f>
        <v>20873</v>
      </c>
      <c r="M543" s="1639">
        <f t="shared" si="6"/>
        <v>922893</v>
      </c>
      <c r="N543" s="1611"/>
    </row>
    <row r="544" spans="1:14" ht="15.5">
      <c r="A544" s="1298"/>
      <c r="B544" s="1651">
        <v>46288</v>
      </c>
      <c r="C544" s="1248"/>
      <c r="D544" s="1618"/>
      <c r="E544" s="1618"/>
      <c r="F544" s="1618"/>
      <c r="G544" s="1619">
        <f t="shared" si="7"/>
        <v>0</v>
      </c>
      <c r="H544" s="1249">
        <f t="shared" si="8"/>
        <v>9</v>
      </c>
      <c r="I544" s="1249">
        <f>みずほ!J544</f>
        <v>582461</v>
      </c>
      <c r="J544" s="1249">
        <f>UFJ!I544</f>
        <v>0</v>
      </c>
      <c r="K544" s="1249">
        <f>三井住友!I544</f>
        <v>319550</v>
      </c>
      <c r="L544" s="1249">
        <f>楽天!J544</f>
        <v>20873</v>
      </c>
      <c r="M544" s="1639">
        <f t="shared" si="6"/>
        <v>922893</v>
      </c>
      <c r="N544" s="1611"/>
    </row>
    <row r="545" spans="1:14" ht="15.5">
      <c r="A545" s="1298"/>
      <c r="B545" s="1651">
        <v>46289</v>
      </c>
      <c r="C545" s="1248"/>
      <c r="D545" s="1618"/>
      <c r="E545" s="1618"/>
      <c r="F545" s="1618"/>
      <c r="G545" s="1619">
        <f t="shared" si="7"/>
        <v>0</v>
      </c>
      <c r="H545" s="1249">
        <f t="shared" si="8"/>
        <v>9</v>
      </c>
      <c r="I545" s="1249">
        <f>みずほ!J545</f>
        <v>582461</v>
      </c>
      <c r="J545" s="1249">
        <f>UFJ!I545</f>
        <v>0</v>
      </c>
      <c r="K545" s="1249">
        <f>三井住友!I545</f>
        <v>319550</v>
      </c>
      <c r="L545" s="1249">
        <f>楽天!J545</f>
        <v>20873</v>
      </c>
      <c r="M545" s="1639">
        <f t="shared" si="6"/>
        <v>922893</v>
      </c>
      <c r="N545" s="1611"/>
    </row>
    <row r="546" spans="1:14" ht="15.5">
      <c r="A546" s="1298"/>
      <c r="B546" s="1651">
        <v>46290</v>
      </c>
      <c r="C546" s="1248"/>
      <c r="D546" s="1618"/>
      <c r="E546" s="1618"/>
      <c r="F546" s="1618"/>
      <c r="G546" s="1619">
        <f t="shared" si="7"/>
        <v>0</v>
      </c>
      <c r="H546" s="1249">
        <f t="shared" si="8"/>
        <v>9</v>
      </c>
      <c r="I546" s="1249">
        <f>みずほ!J546</f>
        <v>582461</v>
      </c>
      <c r="J546" s="1249">
        <f>UFJ!I546</f>
        <v>0</v>
      </c>
      <c r="K546" s="1249">
        <f>三井住友!I546</f>
        <v>319550</v>
      </c>
      <c r="L546" s="1249">
        <f>楽天!J546</f>
        <v>20873</v>
      </c>
      <c r="M546" s="1639">
        <f t="shared" si="6"/>
        <v>922893</v>
      </c>
      <c r="N546" s="1611"/>
    </row>
    <row r="547" spans="1:14" ht="15.5">
      <c r="A547" s="1298"/>
      <c r="B547" s="1651">
        <v>46291</v>
      </c>
      <c r="C547" s="1248"/>
      <c r="D547" s="1618"/>
      <c r="E547" s="1618"/>
      <c r="F547" s="1618"/>
      <c r="G547" s="1619">
        <f t="shared" si="7"/>
        <v>0</v>
      </c>
      <c r="H547" s="1249">
        <f t="shared" si="8"/>
        <v>9</v>
      </c>
      <c r="I547" s="1249">
        <f>みずほ!J547</f>
        <v>572461</v>
      </c>
      <c r="J547" s="1249">
        <f>UFJ!I547</f>
        <v>0</v>
      </c>
      <c r="K547" s="1249">
        <f>三井住友!I547</f>
        <v>319550</v>
      </c>
      <c r="L547" s="1249">
        <f>楽天!J547</f>
        <v>20873</v>
      </c>
      <c r="M547" s="1639">
        <f t="shared" si="6"/>
        <v>912893</v>
      </c>
      <c r="N547" s="1611"/>
    </row>
    <row r="548" spans="1:14" ht="15.5">
      <c r="A548" s="1298"/>
      <c r="B548" s="1651">
        <v>46292</v>
      </c>
      <c r="C548" s="1248"/>
      <c r="D548" s="1618"/>
      <c r="E548" s="1618"/>
      <c r="F548" s="1618"/>
      <c r="G548" s="1619">
        <f t="shared" si="7"/>
        <v>0</v>
      </c>
      <c r="H548" s="1249">
        <f t="shared" si="8"/>
        <v>9</v>
      </c>
      <c r="I548" s="1249">
        <f>みずほ!J548</f>
        <v>442474</v>
      </c>
      <c r="J548" s="1249">
        <f>UFJ!I548</f>
        <v>0</v>
      </c>
      <c r="K548" s="1249">
        <f>三井住友!I548</f>
        <v>119550</v>
      </c>
      <c r="L548" s="1249">
        <f>楽天!J548</f>
        <v>20873</v>
      </c>
      <c r="M548" s="1639">
        <f t="shared" si="6"/>
        <v>582906</v>
      </c>
      <c r="N548" s="1611"/>
    </row>
    <row r="549" spans="1:14" ht="15.5">
      <c r="A549" s="1298"/>
      <c r="B549" s="1651">
        <v>46293</v>
      </c>
      <c r="C549" s="1248"/>
      <c r="D549" s="1618"/>
      <c r="E549" s="1618"/>
      <c r="F549" s="1618"/>
      <c r="G549" s="1619">
        <f t="shared" si="7"/>
        <v>0</v>
      </c>
      <c r="H549" s="1249">
        <f t="shared" si="8"/>
        <v>9</v>
      </c>
      <c r="I549" s="1249">
        <f>みずほ!J549</f>
        <v>442474</v>
      </c>
      <c r="J549" s="1249">
        <f>UFJ!I549</f>
        <v>0</v>
      </c>
      <c r="K549" s="1249">
        <f>三井住友!I549</f>
        <v>119550</v>
      </c>
      <c r="L549" s="1249">
        <f>楽天!J549</f>
        <v>20873</v>
      </c>
      <c r="M549" s="1639">
        <f t="shared" si="6"/>
        <v>582906</v>
      </c>
      <c r="N549" s="1611"/>
    </row>
    <row r="550" spans="1:14" ht="15.5">
      <c r="A550" s="1298"/>
      <c r="B550" s="1651">
        <v>46294</v>
      </c>
      <c r="C550" s="1248"/>
      <c r="D550" s="1618"/>
      <c r="E550" s="1618"/>
      <c r="F550" s="1618"/>
      <c r="G550" s="1619">
        <f t="shared" si="7"/>
        <v>0</v>
      </c>
      <c r="H550" s="1249">
        <f t="shared" si="8"/>
        <v>9</v>
      </c>
      <c r="I550" s="1249">
        <f>みずほ!J550</f>
        <v>442474</v>
      </c>
      <c r="J550" s="1249">
        <f>UFJ!I550</f>
        <v>0</v>
      </c>
      <c r="K550" s="1249">
        <f>三井住友!I550</f>
        <v>119550</v>
      </c>
      <c r="L550" s="1249">
        <f>楽天!J550</f>
        <v>20873</v>
      </c>
      <c r="M550" s="1639">
        <f t="shared" si="6"/>
        <v>582906</v>
      </c>
      <c r="N550" s="1611"/>
    </row>
    <row r="551" spans="1:14" ht="15.5">
      <c r="A551" s="1298"/>
      <c r="B551" s="1651">
        <v>46295</v>
      </c>
      <c r="C551" s="1248"/>
      <c r="D551" s="1618"/>
      <c r="E551" s="1618"/>
      <c r="F551" s="1618"/>
      <c r="G551" s="1619">
        <f t="shared" si="7"/>
        <v>0</v>
      </c>
      <c r="H551" s="1249">
        <f t="shared" si="8"/>
        <v>9</v>
      </c>
      <c r="I551" s="1249">
        <f>みずほ!J551</f>
        <v>442474</v>
      </c>
      <c r="J551" s="1249">
        <f>UFJ!I551</f>
        <v>0</v>
      </c>
      <c r="K551" s="1249">
        <f>三井住友!I551</f>
        <v>119550</v>
      </c>
      <c r="L551" s="1249">
        <f>楽天!J551</f>
        <v>20873</v>
      </c>
      <c r="M551" s="1639">
        <f t="shared" si="6"/>
        <v>582906</v>
      </c>
      <c r="N551" s="1611"/>
    </row>
    <row r="552" spans="1:14" ht="15.5">
      <c r="A552" s="1298"/>
      <c r="B552" s="1653">
        <v>46296</v>
      </c>
      <c r="C552" s="1631"/>
      <c r="D552" s="1632"/>
      <c r="E552" s="1632"/>
      <c r="F552" s="1632"/>
      <c r="G552" s="1633">
        <f t="shared" si="7"/>
        <v>0</v>
      </c>
      <c r="H552" s="1625">
        <f t="shared" si="8"/>
        <v>9</v>
      </c>
      <c r="I552" s="1625">
        <f>みずほ!J552</f>
        <v>442474</v>
      </c>
      <c r="J552" s="1625">
        <f>UFJ!I552</f>
        <v>0</v>
      </c>
      <c r="K552" s="1625">
        <f>三井住友!I552</f>
        <v>119550</v>
      </c>
      <c r="L552" s="1625">
        <f>楽天!J552</f>
        <v>20873</v>
      </c>
      <c r="M552" s="1645">
        <f t="shared" si="6"/>
        <v>582906</v>
      </c>
      <c r="N552" s="1611"/>
    </row>
    <row r="553" spans="1:14" ht="15.5">
      <c r="A553" s="1298"/>
      <c r="B553" s="1651">
        <v>46297</v>
      </c>
      <c r="C553" s="1248"/>
      <c r="D553" s="1618"/>
      <c r="E553" s="1618"/>
      <c r="F553" s="1618"/>
      <c r="G553" s="1619">
        <f t="shared" si="7"/>
        <v>0</v>
      </c>
      <c r="H553" s="1249">
        <f t="shared" si="8"/>
        <v>9</v>
      </c>
      <c r="I553" s="1249">
        <f>みずほ!J553</f>
        <v>442474</v>
      </c>
      <c r="J553" s="1249">
        <f>UFJ!I553</f>
        <v>0</v>
      </c>
      <c r="K553" s="1249">
        <f>三井住友!I553</f>
        <v>119550</v>
      </c>
      <c r="L553" s="1249">
        <f>楽天!J553</f>
        <v>20873</v>
      </c>
      <c r="M553" s="1639">
        <f t="shared" si="6"/>
        <v>582906</v>
      </c>
      <c r="N553" s="1611"/>
    </row>
    <row r="554" spans="1:14" ht="15.5">
      <c r="A554" s="1298"/>
      <c r="B554" s="1651">
        <v>46298</v>
      </c>
      <c r="C554" s="1248"/>
      <c r="D554" s="1618"/>
      <c r="E554" s="1618"/>
      <c r="F554" s="1618"/>
      <c r="G554" s="1619">
        <f t="shared" si="7"/>
        <v>0</v>
      </c>
      <c r="H554" s="1249">
        <f t="shared" si="8"/>
        <v>9</v>
      </c>
      <c r="I554" s="1249">
        <f>みずほ!J554</f>
        <v>442474</v>
      </c>
      <c r="J554" s="1249">
        <f>UFJ!I554</f>
        <v>0</v>
      </c>
      <c r="K554" s="1249">
        <f>三井住友!I554</f>
        <v>119550</v>
      </c>
      <c r="L554" s="1249">
        <f>楽天!J554</f>
        <v>20873</v>
      </c>
      <c r="M554" s="1639">
        <f t="shared" si="6"/>
        <v>582906</v>
      </c>
      <c r="N554" s="1611"/>
    </row>
    <row r="555" spans="1:14" ht="15.5">
      <c r="A555" s="1298"/>
      <c r="B555" s="1651">
        <v>46299</v>
      </c>
      <c r="C555" s="1248"/>
      <c r="D555" s="1618"/>
      <c r="E555" s="1618"/>
      <c r="F555" s="1618"/>
      <c r="G555" s="1619">
        <f t="shared" si="7"/>
        <v>0</v>
      </c>
      <c r="H555" s="1249">
        <f t="shared" si="8"/>
        <v>9</v>
      </c>
      <c r="I555" s="1249">
        <f>みずほ!J555</f>
        <v>442474</v>
      </c>
      <c r="J555" s="1249">
        <f>UFJ!I555</f>
        <v>0</v>
      </c>
      <c r="K555" s="1249">
        <f>三井住友!I555</f>
        <v>119550</v>
      </c>
      <c r="L555" s="1249">
        <f>楽天!J555</f>
        <v>20873</v>
      </c>
      <c r="M555" s="1639">
        <f t="shared" si="6"/>
        <v>582906</v>
      </c>
      <c r="N555" s="1611"/>
    </row>
    <row r="556" spans="1:14" ht="15.5">
      <c r="A556" s="1298"/>
      <c r="B556" s="1651">
        <v>46300</v>
      </c>
      <c r="C556" s="1248"/>
      <c r="D556" s="1618"/>
      <c r="E556" s="1618"/>
      <c r="F556" s="1618"/>
      <c r="G556" s="1619">
        <f t="shared" si="7"/>
        <v>0</v>
      </c>
      <c r="H556" s="1249">
        <f t="shared" si="8"/>
        <v>9</v>
      </c>
      <c r="I556" s="1249">
        <f>みずほ!J556</f>
        <v>442474</v>
      </c>
      <c r="J556" s="1249">
        <f>UFJ!I556</f>
        <v>0</v>
      </c>
      <c r="K556" s="1249">
        <f>三井住友!I556</f>
        <v>119550</v>
      </c>
      <c r="L556" s="1249">
        <f>楽天!J556</f>
        <v>20873</v>
      </c>
      <c r="M556" s="1639">
        <f t="shared" si="6"/>
        <v>582906</v>
      </c>
      <c r="N556" s="1611"/>
    </row>
    <row r="557" spans="1:14" ht="15.5">
      <c r="A557" s="1298"/>
      <c r="B557" s="1651">
        <v>46301</v>
      </c>
      <c r="C557" s="1248"/>
      <c r="D557" s="1618"/>
      <c r="E557" s="1618"/>
      <c r="F557" s="1618"/>
      <c r="G557" s="1619">
        <f t="shared" si="7"/>
        <v>0</v>
      </c>
      <c r="H557" s="1249">
        <f t="shared" si="8"/>
        <v>9</v>
      </c>
      <c r="I557" s="1249">
        <f>みずほ!J557</f>
        <v>442474</v>
      </c>
      <c r="J557" s="1249">
        <f>UFJ!I557</f>
        <v>0</v>
      </c>
      <c r="K557" s="1249">
        <f>三井住友!I557</f>
        <v>119550</v>
      </c>
      <c r="L557" s="1249">
        <f>楽天!J557</f>
        <v>20873</v>
      </c>
      <c r="M557" s="1639">
        <f t="shared" si="6"/>
        <v>582906</v>
      </c>
      <c r="N557" s="1611"/>
    </row>
    <row r="558" spans="1:14" ht="15.5">
      <c r="A558" s="1298"/>
      <c r="B558" s="1651">
        <v>46302</v>
      </c>
      <c r="C558" s="1248"/>
      <c r="D558" s="1618"/>
      <c r="E558" s="1618"/>
      <c r="F558" s="1618"/>
      <c r="G558" s="1619">
        <f t="shared" si="7"/>
        <v>0</v>
      </c>
      <c r="H558" s="1249">
        <f t="shared" si="8"/>
        <v>9</v>
      </c>
      <c r="I558" s="1249">
        <f>みずほ!J558</f>
        <v>442474</v>
      </c>
      <c r="J558" s="1249">
        <f>UFJ!I558</f>
        <v>0</v>
      </c>
      <c r="K558" s="1249">
        <f>三井住友!I558</f>
        <v>119550</v>
      </c>
      <c r="L558" s="1249">
        <f>楽天!J558</f>
        <v>20873</v>
      </c>
      <c r="M558" s="1639">
        <f t="shared" si="6"/>
        <v>582906</v>
      </c>
      <c r="N558" s="1611"/>
    </row>
    <row r="559" spans="1:14" ht="15.5">
      <c r="A559" s="1298"/>
      <c r="B559" s="1651">
        <v>46303</v>
      </c>
      <c r="C559" s="1248"/>
      <c r="D559" s="1618"/>
      <c r="E559" s="1618"/>
      <c r="F559" s="1618"/>
      <c r="G559" s="1619">
        <f t="shared" si="7"/>
        <v>0</v>
      </c>
      <c r="H559" s="1249">
        <f t="shared" si="8"/>
        <v>9</v>
      </c>
      <c r="I559" s="1249">
        <f>みずほ!J559</f>
        <v>442474</v>
      </c>
      <c r="J559" s="1249">
        <f>UFJ!I559</f>
        <v>0</v>
      </c>
      <c r="K559" s="1249">
        <f>三井住友!I559</f>
        <v>119550</v>
      </c>
      <c r="L559" s="1249">
        <f>楽天!J559</f>
        <v>20873</v>
      </c>
      <c r="M559" s="1639">
        <f t="shared" si="6"/>
        <v>582906</v>
      </c>
      <c r="N559" s="1611"/>
    </row>
    <row r="560" spans="1:14" ht="15.5">
      <c r="A560" s="1298"/>
      <c r="B560" s="1651">
        <v>46304</v>
      </c>
      <c r="C560" s="1248"/>
      <c r="D560" s="1618"/>
      <c r="E560" s="1618"/>
      <c r="F560" s="1618"/>
      <c r="G560" s="1619">
        <f t="shared" si="7"/>
        <v>0</v>
      </c>
      <c r="H560" s="1249">
        <f t="shared" si="8"/>
        <v>9</v>
      </c>
      <c r="I560" s="1249">
        <f>みずほ!J560</f>
        <v>442474</v>
      </c>
      <c r="J560" s="1249">
        <f>UFJ!I560</f>
        <v>0</v>
      </c>
      <c r="K560" s="1249">
        <f>三井住友!I560</f>
        <v>119550</v>
      </c>
      <c r="L560" s="1249">
        <f>楽天!J560</f>
        <v>20873</v>
      </c>
      <c r="M560" s="1639">
        <f t="shared" si="6"/>
        <v>582906</v>
      </c>
      <c r="N560" s="1611"/>
    </row>
    <row r="561" spans="1:14" ht="15.5">
      <c r="A561" s="1298"/>
      <c r="B561" s="1651">
        <v>46305</v>
      </c>
      <c r="C561" s="1248"/>
      <c r="D561" s="1618"/>
      <c r="E561" s="1618"/>
      <c r="F561" s="1618"/>
      <c r="G561" s="1619">
        <f t="shared" si="7"/>
        <v>0</v>
      </c>
      <c r="H561" s="1249">
        <f t="shared" si="8"/>
        <v>9</v>
      </c>
      <c r="I561" s="1249">
        <f>みずほ!J561</f>
        <v>442474</v>
      </c>
      <c r="J561" s="1249">
        <f>UFJ!I561</f>
        <v>0</v>
      </c>
      <c r="K561" s="1249">
        <f>三井住友!I561</f>
        <v>119550</v>
      </c>
      <c r="L561" s="1249">
        <f>楽天!J561</f>
        <v>20873</v>
      </c>
      <c r="M561" s="1639">
        <f t="shared" si="6"/>
        <v>582906</v>
      </c>
      <c r="N561" s="1611"/>
    </row>
    <row r="562" spans="1:14" ht="15.5">
      <c r="A562" s="1298"/>
      <c r="B562" s="1651">
        <v>46306</v>
      </c>
      <c r="C562" s="1248"/>
      <c r="D562" s="1618"/>
      <c r="E562" s="1618"/>
      <c r="F562" s="1618"/>
      <c r="G562" s="1619">
        <f t="shared" si="7"/>
        <v>0</v>
      </c>
      <c r="H562" s="1249">
        <f t="shared" si="8"/>
        <v>9</v>
      </c>
      <c r="I562" s="1249">
        <f>みずほ!J562</f>
        <v>442474</v>
      </c>
      <c r="J562" s="1249">
        <f>UFJ!I562</f>
        <v>0</v>
      </c>
      <c r="K562" s="1249">
        <f>三井住友!I562</f>
        <v>119550</v>
      </c>
      <c r="L562" s="1249">
        <f>楽天!J562</f>
        <v>20873</v>
      </c>
      <c r="M562" s="1639">
        <f t="shared" si="6"/>
        <v>582906</v>
      </c>
      <c r="N562" s="1611"/>
    </row>
    <row r="563" spans="1:14" ht="15.5">
      <c r="A563" s="1298"/>
      <c r="B563" s="1651">
        <v>46307</v>
      </c>
      <c r="C563" s="1248"/>
      <c r="D563" s="1618"/>
      <c r="E563" s="1618"/>
      <c r="F563" s="1618"/>
      <c r="G563" s="1619">
        <f t="shared" si="7"/>
        <v>0</v>
      </c>
      <c r="H563" s="1249">
        <f t="shared" si="8"/>
        <v>9</v>
      </c>
      <c r="I563" s="1249">
        <f>みずほ!J563</f>
        <v>442474</v>
      </c>
      <c r="J563" s="1249">
        <f>UFJ!I563</f>
        <v>0</v>
      </c>
      <c r="K563" s="1249">
        <f>三井住友!I563</f>
        <v>119550</v>
      </c>
      <c r="L563" s="1249">
        <f>楽天!J563</f>
        <v>20873</v>
      </c>
      <c r="M563" s="1639">
        <f t="shared" si="6"/>
        <v>582906</v>
      </c>
      <c r="N563" s="1611"/>
    </row>
    <row r="564" spans="1:14" ht="15.5">
      <c r="A564" s="1298"/>
      <c r="B564" s="1651">
        <v>46308</v>
      </c>
      <c r="C564" s="1248"/>
      <c r="D564" s="1618"/>
      <c r="E564" s="1618"/>
      <c r="F564" s="1618"/>
      <c r="G564" s="1619">
        <f t="shared" si="7"/>
        <v>0</v>
      </c>
      <c r="H564" s="1249">
        <f t="shared" si="8"/>
        <v>9</v>
      </c>
      <c r="I564" s="1249">
        <f>みずほ!J564</f>
        <v>442474</v>
      </c>
      <c r="J564" s="1249">
        <f>UFJ!I564</f>
        <v>0</v>
      </c>
      <c r="K564" s="1249">
        <f>三井住友!I564</f>
        <v>119550</v>
      </c>
      <c r="L564" s="1249">
        <f>楽天!J564</f>
        <v>20873</v>
      </c>
      <c r="M564" s="1639">
        <f t="shared" si="6"/>
        <v>582906</v>
      </c>
      <c r="N564" s="1611"/>
    </row>
    <row r="565" spans="1:14" ht="15.5">
      <c r="A565" s="1298"/>
      <c r="B565" s="1651">
        <v>46309</v>
      </c>
      <c r="C565" s="1248"/>
      <c r="D565" s="1618"/>
      <c r="E565" s="1618"/>
      <c r="F565" s="1618"/>
      <c r="G565" s="1619">
        <f t="shared" si="7"/>
        <v>0</v>
      </c>
      <c r="H565" s="1249">
        <f t="shared" si="8"/>
        <v>9</v>
      </c>
      <c r="I565" s="1249">
        <f>みずほ!J565</f>
        <v>442474</v>
      </c>
      <c r="J565" s="1249">
        <f>UFJ!I565</f>
        <v>0</v>
      </c>
      <c r="K565" s="1249">
        <f>三井住友!I565</f>
        <v>119550</v>
      </c>
      <c r="L565" s="1249">
        <f>楽天!J565</f>
        <v>20873</v>
      </c>
      <c r="M565" s="1639">
        <f t="shared" si="6"/>
        <v>582906</v>
      </c>
      <c r="N565" s="1611"/>
    </row>
    <row r="566" spans="1:14" ht="15.5">
      <c r="A566" s="1298"/>
      <c r="B566" s="1651">
        <v>46310</v>
      </c>
      <c r="C566" s="1248"/>
      <c r="D566" s="1618"/>
      <c r="E566" s="1618"/>
      <c r="F566" s="1618"/>
      <c r="G566" s="1619">
        <f t="shared" si="7"/>
        <v>0</v>
      </c>
      <c r="H566" s="1249">
        <f t="shared" si="8"/>
        <v>9</v>
      </c>
      <c r="I566" s="1249">
        <f>みずほ!J566</f>
        <v>602364</v>
      </c>
      <c r="J566" s="1249">
        <f>UFJ!I566</f>
        <v>0</v>
      </c>
      <c r="K566" s="1249">
        <f>三井住友!I566</f>
        <v>419550</v>
      </c>
      <c r="L566" s="1249">
        <f>楽天!J566</f>
        <v>20873</v>
      </c>
      <c r="M566" s="1639">
        <f t="shared" si="6"/>
        <v>1042796</v>
      </c>
      <c r="N566" s="1611"/>
    </row>
    <row r="567" spans="1:14" ht="15.5">
      <c r="A567" s="1298"/>
      <c r="B567" s="1651">
        <v>46311</v>
      </c>
      <c r="C567" s="1248"/>
      <c r="D567" s="1618"/>
      <c r="E567" s="1618"/>
      <c r="F567" s="1618"/>
      <c r="G567" s="1619">
        <f t="shared" si="7"/>
        <v>0</v>
      </c>
      <c r="H567" s="1249">
        <f t="shared" si="8"/>
        <v>9</v>
      </c>
      <c r="I567" s="1249">
        <f>みずほ!J567</f>
        <v>602364</v>
      </c>
      <c r="J567" s="1249">
        <f>UFJ!I567</f>
        <v>0</v>
      </c>
      <c r="K567" s="1249">
        <f>三井住友!I567</f>
        <v>419550</v>
      </c>
      <c r="L567" s="1249">
        <f>楽天!J567</f>
        <v>20873</v>
      </c>
      <c r="M567" s="1639">
        <f t="shared" si="6"/>
        <v>1042796</v>
      </c>
      <c r="N567" s="1611"/>
    </row>
    <row r="568" spans="1:14" ht="15.5">
      <c r="A568" s="1298"/>
      <c r="B568" s="1651">
        <v>46312</v>
      </c>
      <c r="C568" s="1248"/>
      <c r="D568" s="1618"/>
      <c r="E568" s="1618"/>
      <c r="F568" s="1618"/>
      <c r="G568" s="1619">
        <f t="shared" si="7"/>
        <v>0</v>
      </c>
      <c r="H568" s="1249">
        <f t="shared" si="8"/>
        <v>9</v>
      </c>
      <c r="I568" s="1249">
        <f>みずほ!J568</f>
        <v>602364</v>
      </c>
      <c r="J568" s="1249">
        <f>UFJ!I568</f>
        <v>0</v>
      </c>
      <c r="K568" s="1249">
        <f>三井住友!I568</f>
        <v>419550</v>
      </c>
      <c r="L568" s="1249">
        <f>楽天!J568</f>
        <v>20873</v>
      </c>
      <c r="M568" s="1639">
        <f t="shared" si="6"/>
        <v>1042796</v>
      </c>
      <c r="N568" s="1611"/>
    </row>
    <row r="569" spans="1:14" ht="15.5">
      <c r="A569" s="1298"/>
      <c r="B569" s="1651">
        <v>46313</v>
      </c>
      <c r="C569" s="1248"/>
      <c r="D569" s="1618"/>
      <c r="E569" s="1618"/>
      <c r="F569" s="1618"/>
      <c r="G569" s="1619">
        <f t="shared" si="7"/>
        <v>0</v>
      </c>
      <c r="H569" s="1249">
        <f t="shared" si="8"/>
        <v>9</v>
      </c>
      <c r="I569" s="1249">
        <f>みずほ!J569</f>
        <v>602364</v>
      </c>
      <c r="J569" s="1249">
        <f>UFJ!I569</f>
        <v>0</v>
      </c>
      <c r="K569" s="1249">
        <f>三井住友!I569</f>
        <v>419550</v>
      </c>
      <c r="L569" s="1249">
        <f>楽天!J569</f>
        <v>20873</v>
      </c>
      <c r="M569" s="1639">
        <f t="shared" si="6"/>
        <v>1042796</v>
      </c>
      <c r="N569" s="1611"/>
    </row>
    <row r="570" spans="1:14" ht="15.5">
      <c r="A570" s="1298"/>
      <c r="B570" s="1651">
        <v>46314</v>
      </c>
      <c r="C570" s="1248"/>
      <c r="D570" s="1618"/>
      <c r="E570" s="1618"/>
      <c r="F570" s="1618"/>
      <c r="G570" s="1619">
        <f t="shared" si="7"/>
        <v>0</v>
      </c>
      <c r="H570" s="1249">
        <f t="shared" si="8"/>
        <v>9</v>
      </c>
      <c r="I570" s="1249">
        <f>みずほ!J570</f>
        <v>602364</v>
      </c>
      <c r="J570" s="1249">
        <f>UFJ!I570</f>
        <v>0</v>
      </c>
      <c r="K570" s="1249">
        <f>三井住友!I570</f>
        <v>419550</v>
      </c>
      <c r="L570" s="1249">
        <f>楽天!J570</f>
        <v>20873</v>
      </c>
      <c r="M570" s="1639">
        <f t="shared" si="6"/>
        <v>1042796</v>
      </c>
      <c r="N570" s="1611"/>
    </row>
    <row r="571" spans="1:14" ht="15.5">
      <c r="A571" s="1298"/>
      <c r="B571" s="1651">
        <v>46315</v>
      </c>
      <c r="C571" s="1248"/>
      <c r="D571" s="1618"/>
      <c r="E571" s="1618"/>
      <c r="F571" s="1618"/>
      <c r="G571" s="1619">
        <f t="shared" si="7"/>
        <v>0</v>
      </c>
      <c r="H571" s="1249">
        <f t="shared" si="8"/>
        <v>9</v>
      </c>
      <c r="I571" s="1249">
        <f>みずほ!J571</f>
        <v>602364</v>
      </c>
      <c r="J571" s="1249">
        <f>UFJ!I571</f>
        <v>0</v>
      </c>
      <c r="K571" s="1249">
        <f>三井住友!I571</f>
        <v>419550</v>
      </c>
      <c r="L571" s="1249">
        <f>楽天!J571</f>
        <v>20873</v>
      </c>
      <c r="M571" s="1639">
        <f t="shared" si="6"/>
        <v>1042796</v>
      </c>
      <c r="N571" s="1611"/>
    </row>
    <row r="572" spans="1:14" ht="15.5">
      <c r="A572" s="1298"/>
      <c r="B572" s="1651">
        <v>46316</v>
      </c>
      <c r="C572" s="1248"/>
      <c r="D572" s="1618"/>
      <c r="E572" s="1618"/>
      <c r="F572" s="1618"/>
      <c r="G572" s="1619">
        <f t="shared" si="7"/>
        <v>0</v>
      </c>
      <c r="H572" s="1249">
        <f t="shared" si="8"/>
        <v>9</v>
      </c>
      <c r="I572" s="1249">
        <f>みずほ!J572</f>
        <v>602364</v>
      </c>
      <c r="J572" s="1249">
        <f>UFJ!I572</f>
        <v>0</v>
      </c>
      <c r="K572" s="1249">
        <f>三井住友!I572</f>
        <v>419550</v>
      </c>
      <c r="L572" s="1249">
        <f>楽天!J572</f>
        <v>20873</v>
      </c>
      <c r="M572" s="1639">
        <f t="shared" si="6"/>
        <v>1042796</v>
      </c>
      <c r="N572" s="1611"/>
    </row>
    <row r="573" spans="1:14" ht="15.5">
      <c r="A573" s="1298"/>
      <c r="B573" s="1651">
        <v>46317</v>
      </c>
      <c r="C573" s="1248"/>
      <c r="D573" s="1618"/>
      <c r="E573" s="1618"/>
      <c r="F573" s="1618"/>
      <c r="G573" s="1619">
        <f t="shared" si="7"/>
        <v>0</v>
      </c>
      <c r="H573" s="1249">
        <f t="shared" si="8"/>
        <v>9</v>
      </c>
      <c r="I573" s="1249">
        <f>みずほ!J573</f>
        <v>602364</v>
      </c>
      <c r="J573" s="1249">
        <f>UFJ!I573</f>
        <v>0</v>
      </c>
      <c r="K573" s="1249">
        <f>三井住友!I573</f>
        <v>419550</v>
      </c>
      <c r="L573" s="1249">
        <f>楽天!J573</f>
        <v>20873</v>
      </c>
      <c r="M573" s="1639">
        <f t="shared" si="6"/>
        <v>1042796</v>
      </c>
      <c r="N573" s="1611"/>
    </row>
    <row r="574" spans="1:14" ht="15.5">
      <c r="A574" s="1298"/>
      <c r="B574" s="1651">
        <v>46318</v>
      </c>
      <c r="C574" s="1248"/>
      <c r="D574" s="1618"/>
      <c r="E574" s="1618"/>
      <c r="F574" s="1618"/>
      <c r="G574" s="1619">
        <f t="shared" si="7"/>
        <v>0</v>
      </c>
      <c r="H574" s="1249">
        <f t="shared" si="8"/>
        <v>9</v>
      </c>
      <c r="I574" s="1249">
        <f>みずほ!J574</f>
        <v>602364</v>
      </c>
      <c r="J574" s="1249">
        <f>UFJ!I574</f>
        <v>0</v>
      </c>
      <c r="K574" s="1249">
        <f>三井住友!I574</f>
        <v>419550</v>
      </c>
      <c r="L574" s="1249">
        <f>楽天!J574</f>
        <v>20873</v>
      </c>
      <c r="M574" s="1639">
        <f t="shared" si="6"/>
        <v>1042796</v>
      </c>
      <c r="N574" s="1611"/>
    </row>
    <row r="575" spans="1:14" ht="15.5">
      <c r="A575" s="1298"/>
      <c r="B575" s="1651">
        <v>46319</v>
      </c>
      <c r="C575" s="1248"/>
      <c r="D575" s="1618"/>
      <c r="E575" s="1618"/>
      <c r="F575" s="1618"/>
      <c r="G575" s="1619">
        <f t="shared" si="7"/>
        <v>0</v>
      </c>
      <c r="H575" s="1249">
        <f t="shared" si="8"/>
        <v>9</v>
      </c>
      <c r="I575" s="1249">
        <f>みずほ!J575</f>
        <v>602364</v>
      </c>
      <c r="J575" s="1249">
        <f>UFJ!I575</f>
        <v>0</v>
      </c>
      <c r="K575" s="1249">
        <f>三井住友!I575</f>
        <v>419550</v>
      </c>
      <c r="L575" s="1249">
        <f>楽天!J575</f>
        <v>20873</v>
      </c>
      <c r="M575" s="1639">
        <f t="shared" si="6"/>
        <v>1042796</v>
      </c>
      <c r="N575" s="1611"/>
    </row>
    <row r="576" spans="1:14" ht="15.5">
      <c r="A576" s="1298"/>
      <c r="B576" s="1651">
        <v>46320</v>
      </c>
      <c r="C576" s="1248"/>
      <c r="D576" s="1618"/>
      <c r="E576" s="1618"/>
      <c r="F576" s="1618"/>
      <c r="G576" s="1619">
        <f t="shared" si="7"/>
        <v>0</v>
      </c>
      <c r="H576" s="1249">
        <f t="shared" si="8"/>
        <v>9</v>
      </c>
      <c r="I576" s="1249">
        <f>みずほ!J576</f>
        <v>602364</v>
      </c>
      <c r="J576" s="1249">
        <f>UFJ!I576</f>
        <v>0</v>
      </c>
      <c r="K576" s="1249">
        <f>三井住友!I576</f>
        <v>419550</v>
      </c>
      <c r="L576" s="1249">
        <f>楽天!J576</f>
        <v>20873</v>
      </c>
      <c r="M576" s="1639">
        <f t="shared" si="6"/>
        <v>1042796</v>
      </c>
      <c r="N576" s="1611"/>
    </row>
    <row r="577" spans="1:14" ht="15.5">
      <c r="A577" s="1298"/>
      <c r="B577" s="1651">
        <v>46321</v>
      </c>
      <c r="C577" s="1248"/>
      <c r="D577" s="1618"/>
      <c r="E577" s="1618"/>
      <c r="F577" s="1618"/>
      <c r="G577" s="1619">
        <f t="shared" si="7"/>
        <v>0</v>
      </c>
      <c r="H577" s="1249">
        <f t="shared" si="8"/>
        <v>9</v>
      </c>
      <c r="I577" s="1249">
        <f>みずほ!J577</f>
        <v>592364</v>
      </c>
      <c r="J577" s="1249">
        <f>UFJ!I577</f>
        <v>0</v>
      </c>
      <c r="K577" s="1249">
        <f>三井住友!I577</f>
        <v>419550</v>
      </c>
      <c r="L577" s="1249">
        <f>楽天!J577</f>
        <v>20873</v>
      </c>
      <c r="M577" s="1639">
        <f t="shared" si="6"/>
        <v>1032796</v>
      </c>
      <c r="N577" s="1611"/>
    </row>
    <row r="578" spans="1:14" ht="15.5">
      <c r="A578" s="1298"/>
      <c r="B578" s="1651">
        <v>46322</v>
      </c>
      <c r="C578" s="1248"/>
      <c r="D578" s="1618"/>
      <c r="E578" s="1618"/>
      <c r="F578" s="1618"/>
      <c r="G578" s="1619">
        <f t="shared" si="7"/>
        <v>0</v>
      </c>
      <c r="H578" s="1249">
        <f t="shared" si="8"/>
        <v>9</v>
      </c>
      <c r="I578" s="1249">
        <f>みずほ!J578</f>
        <v>462377</v>
      </c>
      <c r="J578" s="1249">
        <f>UFJ!I578</f>
        <v>0</v>
      </c>
      <c r="K578" s="1249">
        <f>三井住友!I578</f>
        <v>219550</v>
      </c>
      <c r="L578" s="1249">
        <f>楽天!J578</f>
        <v>20873</v>
      </c>
      <c r="M578" s="1639">
        <f t="shared" si="6"/>
        <v>702809</v>
      </c>
      <c r="N578" s="1611"/>
    </row>
    <row r="579" spans="1:14" ht="15.5">
      <c r="A579" s="1298"/>
      <c r="B579" s="1651">
        <v>46323</v>
      </c>
      <c r="C579" s="1248"/>
      <c r="D579" s="1618"/>
      <c r="E579" s="1618"/>
      <c r="F579" s="1618"/>
      <c r="G579" s="1619">
        <f t="shared" si="7"/>
        <v>0</v>
      </c>
      <c r="H579" s="1249">
        <f t="shared" si="8"/>
        <v>9</v>
      </c>
      <c r="I579" s="1249">
        <f>みずほ!J579</f>
        <v>462377</v>
      </c>
      <c r="J579" s="1249">
        <f>UFJ!I579</f>
        <v>0</v>
      </c>
      <c r="K579" s="1249">
        <f>三井住友!I579</f>
        <v>219550</v>
      </c>
      <c r="L579" s="1249">
        <f>楽天!J579</f>
        <v>20873</v>
      </c>
      <c r="M579" s="1639">
        <f t="shared" si="6"/>
        <v>702809</v>
      </c>
      <c r="N579" s="1611"/>
    </row>
    <row r="580" spans="1:14" ht="15.5">
      <c r="A580" s="1298"/>
      <c r="B580" s="1651">
        <v>46324</v>
      </c>
      <c r="C580" s="1248"/>
      <c r="D580" s="1618"/>
      <c r="E580" s="1618"/>
      <c r="F580" s="1618"/>
      <c r="G580" s="1619">
        <f t="shared" si="7"/>
        <v>0</v>
      </c>
      <c r="H580" s="1249">
        <f t="shared" si="8"/>
        <v>9</v>
      </c>
      <c r="I580" s="1249">
        <f>みずほ!J580</f>
        <v>462377</v>
      </c>
      <c r="J580" s="1249">
        <f>UFJ!I580</f>
        <v>0</v>
      </c>
      <c r="K580" s="1249">
        <f>三井住友!I580</f>
        <v>219550</v>
      </c>
      <c r="L580" s="1249">
        <f>楽天!J580</f>
        <v>20873</v>
      </c>
      <c r="M580" s="1639">
        <f t="shared" si="6"/>
        <v>702809</v>
      </c>
      <c r="N580" s="1611"/>
    </row>
    <row r="581" spans="1:14" ht="15.5">
      <c r="A581" s="1298"/>
      <c r="B581" s="1651">
        <v>46325</v>
      </c>
      <c r="C581" s="1248"/>
      <c r="D581" s="1618"/>
      <c r="E581" s="1618"/>
      <c r="F581" s="1618"/>
      <c r="G581" s="1619">
        <f t="shared" si="7"/>
        <v>0</v>
      </c>
      <c r="H581" s="1249">
        <f t="shared" si="8"/>
        <v>9</v>
      </c>
      <c r="I581" s="1249">
        <f>みずほ!J581</f>
        <v>462377</v>
      </c>
      <c r="J581" s="1249">
        <f>UFJ!I581</f>
        <v>0</v>
      </c>
      <c r="K581" s="1249">
        <f>三井住友!I581</f>
        <v>219550</v>
      </c>
      <c r="L581" s="1249">
        <f>楽天!J581</f>
        <v>20873</v>
      </c>
      <c r="M581" s="1639">
        <f t="shared" si="6"/>
        <v>702809</v>
      </c>
      <c r="N581" s="1611"/>
    </row>
    <row r="582" spans="1:14" ht="15.5">
      <c r="A582" s="1298"/>
      <c r="B582" s="1652">
        <v>46326</v>
      </c>
      <c r="C582" s="1263"/>
      <c r="D582" s="1622"/>
      <c r="E582" s="1622"/>
      <c r="F582" s="1622"/>
      <c r="G582" s="1623">
        <f t="shared" si="7"/>
        <v>0</v>
      </c>
      <c r="H582" s="1264">
        <f t="shared" si="8"/>
        <v>9</v>
      </c>
      <c r="I582" s="1264">
        <f>みずほ!J582</f>
        <v>462377</v>
      </c>
      <c r="J582" s="1264">
        <f>UFJ!I582</f>
        <v>0</v>
      </c>
      <c r="K582" s="1264">
        <f>三井住友!I582</f>
        <v>219550</v>
      </c>
      <c r="L582" s="1264">
        <f>楽天!J582</f>
        <v>20873</v>
      </c>
      <c r="M582" s="1642">
        <f t="shared" si="6"/>
        <v>702809</v>
      </c>
      <c r="N582" s="1611"/>
    </row>
    <row r="583" spans="1:14" ht="15.5">
      <c r="A583" s="1298"/>
      <c r="B583" s="1651">
        <v>46327</v>
      </c>
      <c r="C583" s="1248"/>
      <c r="D583" s="1618"/>
      <c r="E583" s="1618"/>
      <c r="F583" s="1618"/>
      <c r="G583" s="1619">
        <f t="shared" si="7"/>
        <v>0</v>
      </c>
      <c r="H583" s="1249">
        <f t="shared" si="8"/>
        <v>9</v>
      </c>
      <c r="I583" s="1249">
        <f>みずほ!J583</f>
        <v>462377</v>
      </c>
      <c r="J583" s="1249">
        <f>UFJ!I583</f>
        <v>0</v>
      </c>
      <c r="K583" s="1249">
        <f>三井住友!I583</f>
        <v>219550</v>
      </c>
      <c r="L583" s="1249">
        <f>楽天!J583</f>
        <v>20873</v>
      </c>
      <c r="M583" s="1639">
        <f t="shared" si="6"/>
        <v>702809</v>
      </c>
      <c r="N583" s="1611"/>
    </row>
    <row r="584" spans="1:14" ht="15.5">
      <c r="A584" s="1298"/>
      <c r="B584" s="1651">
        <v>46328</v>
      </c>
      <c r="C584" s="1248"/>
      <c r="D584" s="1618"/>
      <c r="E584" s="1618"/>
      <c r="F584" s="1618"/>
      <c r="G584" s="1619">
        <f t="shared" si="7"/>
        <v>0</v>
      </c>
      <c r="H584" s="1249">
        <f t="shared" si="8"/>
        <v>9</v>
      </c>
      <c r="I584" s="1249">
        <f>みずほ!J584</f>
        <v>462377</v>
      </c>
      <c r="J584" s="1249">
        <f>UFJ!I584</f>
        <v>0</v>
      </c>
      <c r="K584" s="1249">
        <f>三井住友!I584</f>
        <v>219550</v>
      </c>
      <c r="L584" s="1249">
        <f>楽天!J584</f>
        <v>20873</v>
      </c>
      <c r="M584" s="1639">
        <f t="shared" si="6"/>
        <v>702809</v>
      </c>
      <c r="N584" s="1611"/>
    </row>
    <row r="585" spans="1:14" ht="15.5">
      <c r="A585" s="1298"/>
      <c r="B585" s="1651">
        <v>46329</v>
      </c>
      <c r="C585" s="1248"/>
      <c r="D585" s="1618"/>
      <c r="E585" s="1618"/>
      <c r="F585" s="1618"/>
      <c r="G585" s="1619">
        <f t="shared" si="7"/>
        <v>0</v>
      </c>
      <c r="H585" s="1249">
        <f t="shared" si="8"/>
        <v>9</v>
      </c>
      <c r="I585" s="1249">
        <f>みずほ!J585</f>
        <v>462377</v>
      </c>
      <c r="J585" s="1249">
        <f>UFJ!I585</f>
        <v>0</v>
      </c>
      <c r="K585" s="1249">
        <f>三井住友!I585</f>
        <v>219550</v>
      </c>
      <c r="L585" s="1249">
        <f>楽天!J585</f>
        <v>20873</v>
      </c>
      <c r="M585" s="1639">
        <f t="shared" si="6"/>
        <v>702809</v>
      </c>
      <c r="N585" s="1611"/>
    </row>
    <row r="586" spans="1:14" ht="15.5">
      <c r="A586" s="1298"/>
      <c r="B586" s="1651">
        <v>46330</v>
      </c>
      <c r="C586" s="1248"/>
      <c r="D586" s="1618"/>
      <c r="E586" s="1618"/>
      <c r="F586" s="1618"/>
      <c r="G586" s="1619">
        <f t="shared" si="7"/>
        <v>0</v>
      </c>
      <c r="H586" s="1249">
        <f t="shared" si="8"/>
        <v>9</v>
      </c>
      <c r="I586" s="1249">
        <f>みずほ!J586</f>
        <v>462377</v>
      </c>
      <c r="J586" s="1249">
        <f>UFJ!I586</f>
        <v>0</v>
      </c>
      <c r="K586" s="1249">
        <f>三井住友!I586</f>
        <v>219550</v>
      </c>
      <c r="L586" s="1249">
        <f>楽天!J586</f>
        <v>20873</v>
      </c>
      <c r="M586" s="1639">
        <f t="shared" si="6"/>
        <v>702809</v>
      </c>
      <c r="N586" s="1611"/>
    </row>
    <row r="587" spans="1:14" ht="15.5">
      <c r="A587" s="1298"/>
      <c r="B587" s="1651">
        <v>46331</v>
      </c>
      <c r="C587" s="1248"/>
      <c r="D587" s="1618"/>
      <c r="E587" s="1618"/>
      <c r="F587" s="1618"/>
      <c r="G587" s="1619">
        <f t="shared" si="7"/>
        <v>0</v>
      </c>
      <c r="H587" s="1249">
        <f t="shared" si="8"/>
        <v>9</v>
      </c>
      <c r="I587" s="1249">
        <f>みずほ!J587</f>
        <v>462377</v>
      </c>
      <c r="J587" s="1249">
        <f>UFJ!I587</f>
        <v>0</v>
      </c>
      <c r="K587" s="1249">
        <f>三井住友!I587</f>
        <v>219550</v>
      </c>
      <c r="L587" s="1249">
        <f>楽天!J587</f>
        <v>20873</v>
      </c>
      <c r="M587" s="1639">
        <f t="shared" si="6"/>
        <v>702809</v>
      </c>
      <c r="N587" s="1611"/>
    </row>
    <row r="588" spans="1:14" ht="15.5">
      <c r="A588" s="1298"/>
      <c r="B588" s="1651">
        <v>46332</v>
      </c>
      <c r="C588" s="1248"/>
      <c r="D588" s="1618"/>
      <c r="E588" s="1618"/>
      <c r="F588" s="1618"/>
      <c r="G588" s="1619">
        <f t="shared" si="7"/>
        <v>0</v>
      </c>
      <c r="H588" s="1249">
        <f t="shared" si="8"/>
        <v>9</v>
      </c>
      <c r="I588" s="1249">
        <f>みずほ!J588</f>
        <v>462377</v>
      </c>
      <c r="J588" s="1249">
        <f>UFJ!I588</f>
        <v>0</v>
      </c>
      <c r="K588" s="1249">
        <f>三井住友!I588</f>
        <v>219550</v>
      </c>
      <c r="L588" s="1249">
        <f>楽天!J588</f>
        <v>20873</v>
      </c>
      <c r="M588" s="1639">
        <f t="shared" si="6"/>
        <v>702809</v>
      </c>
      <c r="N588" s="1611"/>
    </row>
    <row r="589" spans="1:14" ht="15.5">
      <c r="A589" s="1298"/>
      <c r="B589" s="1651">
        <v>46333</v>
      </c>
      <c r="C589" s="1248"/>
      <c r="D589" s="1618"/>
      <c r="E589" s="1618"/>
      <c r="F589" s="1618"/>
      <c r="G589" s="1619">
        <f t="shared" si="7"/>
        <v>0</v>
      </c>
      <c r="H589" s="1249">
        <f t="shared" si="8"/>
        <v>9</v>
      </c>
      <c r="I589" s="1249">
        <f>みずほ!J589</f>
        <v>462377</v>
      </c>
      <c r="J589" s="1249">
        <f>UFJ!I589</f>
        <v>0</v>
      </c>
      <c r="K589" s="1249">
        <f>三井住友!I589</f>
        <v>219550</v>
      </c>
      <c r="L589" s="1249">
        <f>楽天!J589</f>
        <v>20873</v>
      </c>
      <c r="M589" s="1639">
        <f t="shared" si="6"/>
        <v>702809</v>
      </c>
      <c r="N589" s="1611"/>
    </row>
    <row r="590" spans="1:14" ht="15.5">
      <c r="A590" s="1298"/>
      <c r="B590" s="1651">
        <v>46334</v>
      </c>
      <c r="C590" s="1248"/>
      <c r="D590" s="1618"/>
      <c r="E590" s="1618"/>
      <c r="F590" s="1618"/>
      <c r="G590" s="1619">
        <f t="shared" si="7"/>
        <v>0</v>
      </c>
      <c r="H590" s="1249">
        <f t="shared" si="8"/>
        <v>9</v>
      </c>
      <c r="I590" s="1249">
        <f>みずほ!J590</f>
        <v>462377</v>
      </c>
      <c r="J590" s="1249">
        <f>UFJ!I590</f>
        <v>0</v>
      </c>
      <c r="K590" s="1249">
        <f>三井住友!I590</f>
        <v>219550</v>
      </c>
      <c r="L590" s="1249">
        <f>楽天!J590</f>
        <v>20873</v>
      </c>
      <c r="M590" s="1639">
        <f t="shared" si="6"/>
        <v>702809</v>
      </c>
      <c r="N590" s="1611"/>
    </row>
    <row r="591" spans="1:14" ht="15.5">
      <c r="A591" s="1298"/>
      <c r="B591" s="1651">
        <v>46335</v>
      </c>
      <c r="C591" s="1248"/>
      <c r="D591" s="1618"/>
      <c r="E591" s="1618"/>
      <c r="F591" s="1618"/>
      <c r="G591" s="1619">
        <f t="shared" si="7"/>
        <v>0</v>
      </c>
      <c r="H591" s="1249">
        <f t="shared" si="8"/>
        <v>9</v>
      </c>
      <c r="I591" s="1249">
        <f>みずほ!J591</f>
        <v>462377</v>
      </c>
      <c r="J591" s="1249">
        <f>UFJ!I591</f>
        <v>0</v>
      </c>
      <c r="K591" s="1249">
        <f>三井住友!I591</f>
        <v>219550</v>
      </c>
      <c r="L591" s="1249">
        <f>楽天!J591</f>
        <v>20873</v>
      </c>
      <c r="M591" s="1639">
        <f t="shared" si="6"/>
        <v>702809</v>
      </c>
      <c r="N591" s="1611"/>
    </row>
    <row r="592" spans="1:14" ht="15.5">
      <c r="A592" s="1298"/>
      <c r="B592" s="1651">
        <v>46336</v>
      </c>
      <c r="C592" s="1248"/>
      <c r="D592" s="1618"/>
      <c r="E592" s="1618"/>
      <c r="F592" s="1618"/>
      <c r="G592" s="1619">
        <f t="shared" si="7"/>
        <v>0</v>
      </c>
      <c r="H592" s="1249">
        <f t="shared" si="8"/>
        <v>9</v>
      </c>
      <c r="I592" s="1249">
        <f>みずほ!J592</f>
        <v>462377</v>
      </c>
      <c r="J592" s="1249">
        <f>UFJ!I592</f>
        <v>0</v>
      </c>
      <c r="K592" s="1249">
        <f>三井住友!I592</f>
        <v>219550</v>
      </c>
      <c r="L592" s="1249">
        <f>楽天!J1001</f>
        <v>0</v>
      </c>
      <c r="M592" s="1639">
        <f t="shared" si="6"/>
        <v>681936</v>
      </c>
      <c r="N592" s="1611"/>
    </row>
    <row r="593" spans="1:14" ht="15.5">
      <c r="A593" s="1298"/>
      <c r="B593" s="1651">
        <v>46337</v>
      </c>
      <c r="C593" s="1248"/>
      <c r="D593" s="1618"/>
      <c r="E593" s="1618"/>
      <c r="F593" s="1618"/>
      <c r="G593" s="1619">
        <f t="shared" si="7"/>
        <v>0</v>
      </c>
      <c r="H593" s="1249">
        <f t="shared" si="8"/>
        <v>9</v>
      </c>
      <c r="I593" s="1249">
        <f>みずほ!J593</f>
        <v>462377</v>
      </c>
      <c r="J593" s="1249">
        <f>UFJ!I593</f>
        <v>0</v>
      </c>
      <c r="K593" s="1249">
        <f>三井住友!I593</f>
        <v>219550</v>
      </c>
      <c r="L593" s="1249">
        <f>楽天!J1002</f>
        <v>0</v>
      </c>
      <c r="M593" s="1639">
        <f t="shared" si="6"/>
        <v>681936</v>
      </c>
      <c r="N593" s="1611"/>
    </row>
    <row r="594" spans="1:14" ht="15.5">
      <c r="A594" s="1298"/>
      <c r="B594" s="1651">
        <v>46338</v>
      </c>
      <c r="C594" s="1248"/>
      <c r="D594" s="1618"/>
      <c r="E594" s="1618"/>
      <c r="F594" s="1618"/>
      <c r="G594" s="1619">
        <f t="shared" si="7"/>
        <v>0</v>
      </c>
      <c r="H594" s="1249">
        <f t="shared" si="8"/>
        <v>9</v>
      </c>
      <c r="I594" s="1249">
        <f>みずほ!J594</f>
        <v>462377</v>
      </c>
      <c r="J594" s="1249">
        <f>UFJ!I594</f>
        <v>0</v>
      </c>
      <c r="K594" s="1249">
        <f>三井住友!I594</f>
        <v>219550</v>
      </c>
      <c r="L594" s="1249">
        <f>楽天!J1003</f>
        <v>0</v>
      </c>
      <c r="M594" s="1639">
        <f t="shared" si="6"/>
        <v>681936</v>
      </c>
      <c r="N594" s="1611"/>
    </row>
    <row r="595" spans="1:14" ht="15.5">
      <c r="A595" s="1298"/>
      <c r="B595" s="1651">
        <v>46339</v>
      </c>
      <c r="C595" s="1248"/>
      <c r="D595" s="1618"/>
      <c r="E595" s="1618"/>
      <c r="F595" s="1618"/>
      <c r="G595" s="1619">
        <f t="shared" si="7"/>
        <v>0</v>
      </c>
      <c r="H595" s="1249">
        <f t="shared" si="8"/>
        <v>9</v>
      </c>
      <c r="I595" s="1249">
        <f>みずほ!J595</f>
        <v>462377</v>
      </c>
      <c r="J595" s="1249">
        <f>UFJ!I595</f>
        <v>0</v>
      </c>
      <c r="K595" s="1249">
        <f>三井住友!I595</f>
        <v>219550</v>
      </c>
      <c r="L595" s="1249">
        <f>楽天!J1004</f>
        <v>0</v>
      </c>
      <c r="M595" s="1639">
        <f t="shared" si="6"/>
        <v>681936</v>
      </c>
      <c r="N595" s="1611"/>
    </row>
    <row r="596" spans="1:14" ht="15.5">
      <c r="A596" s="1298"/>
      <c r="B596" s="1651">
        <v>46340</v>
      </c>
      <c r="C596" s="1248"/>
      <c r="D596" s="1618"/>
      <c r="E596" s="1618"/>
      <c r="F596" s="1618"/>
      <c r="G596" s="1619">
        <f t="shared" si="7"/>
        <v>0</v>
      </c>
      <c r="H596" s="1249">
        <f t="shared" si="8"/>
        <v>9</v>
      </c>
      <c r="I596" s="1249">
        <f>みずほ!J596</f>
        <v>462377</v>
      </c>
      <c r="J596" s="1249">
        <f>UFJ!I596</f>
        <v>0</v>
      </c>
      <c r="K596" s="1249">
        <f>三井住友!I596</f>
        <v>219550</v>
      </c>
      <c r="L596" s="1249">
        <f>楽天!J1005</f>
        <v>0</v>
      </c>
      <c r="M596" s="1639">
        <f t="shared" si="6"/>
        <v>681936</v>
      </c>
      <c r="N596" s="1611"/>
    </row>
    <row r="597" spans="1:14" ht="15.5">
      <c r="A597" s="1298"/>
      <c r="B597" s="1651">
        <v>46341</v>
      </c>
      <c r="C597" s="1248"/>
      <c r="D597" s="1618"/>
      <c r="E597" s="1618"/>
      <c r="F597" s="1618"/>
      <c r="G597" s="1619">
        <f t="shared" si="7"/>
        <v>0</v>
      </c>
      <c r="H597" s="1249">
        <f t="shared" si="8"/>
        <v>9</v>
      </c>
      <c r="I597" s="1249">
        <f>みずほ!J597</f>
        <v>622267</v>
      </c>
      <c r="J597" s="1249">
        <f>UFJ!I597</f>
        <v>0</v>
      </c>
      <c r="K597" s="1249">
        <f>三井住友!I597</f>
        <v>519550</v>
      </c>
      <c r="L597" s="1249">
        <f>楽天!J1006</f>
        <v>0</v>
      </c>
      <c r="M597" s="1639">
        <f t="shared" si="6"/>
        <v>1141826</v>
      </c>
      <c r="N597" s="1611"/>
    </row>
    <row r="598" spans="1:14" ht="15.5">
      <c r="A598" s="1298"/>
      <c r="B598" s="1651">
        <v>46342</v>
      </c>
      <c r="C598" s="1248"/>
      <c r="D598" s="1618"/>
      <c r="E598" s="1618"/>
      <c r="F598" s="1618"/>
      <c r="G598" s="1619">
        <f t="shared" si="7"/>
        <v>0</v>
      </c>
      <c r="H598" s="1249">
        <f t="shared" si="8"/>
        <v>9</v>
      </c>
      <c r="I598" s="1249">
        <f>みずほ!J598</f>
        <v>622267</v>
      </c>
      <c r="J598" s="1249">
        <f>UFJ!I598</f>
        <v>0</v>
      </c>
      <c r="K598" s="1249">
        <f>三井住友!I598</f>
        <v>519550</v>
      </c>
      <c r="L598" s="1249">
        <f>楽天!J1007</f>
        <v>0</v>
      </c>
      <c r="M598" s="1639">
        <f t="shared" si="6"/>
        <v>1141826</v>
      </c>
      <c r="N598" s="1611"/>
    </row>
    <row r="599" spans="1:14" ht="15.5">
      <c r="A599" s="1298"/>
      <c r="B599" s="1651">
        <v>46343</v>
      </c>
      <c r="C599" s="1248"/>
      <c r="D599" s="1618"/>
      <c r="E599" s="1618"/>
      <c r="F599" s="1618"/>
      <c r="G599" s="1619">
        <f t="shared" si="7"/>
        <v>0</v>
      </c>
      <c r="H599" s="1249">
        <f t="shared" si="8"/>
        <v>9</v>
      </c>
      <c r="I599" s="1249">
        <f>みずほ!J599</f>
        <v>622267</v>
      </c>
      <c r="J599" s="1249">
        <f>UFJ!I599</f>
        <v>0</v>
      </c>
      <c r="K599" s="1249">
        <f>三井住友!I599</f>
        <v>519550</v>
      </c>
      <c r="L599" s="1249">
        <f>楽天!J1008</f>
        <v>0</v>
      </c>
      <c r="M599" s="1639">
        <f t="shared" si="6"/>
        <v>1141826</v>
      </c>
      <c r="N599" s="1611"/>
    </row>
    <row r="600" spans="1:14" ht="15.5">
      <c r="A600" s="1298"/>
      <c r="B600" s="1651">
        <v>46344</v>
      </c>
      <c r="C600" s="1248"/>
      <c r="D600" s="1618"/>
      <c r="E600" s="1618"/>
      <c r="F600" s="1618"/>
      <c r="G600" s="1619">
        <f t="shared" si="7"/>
        <v>0</v>
      </c>
      <c r="H600" s="1249">
        <f t="shared" si="8"/>
        <v>9</v>
      </c>
      <c r="I600" s="1249">
        <f>みずほ!J600</f>
        <v>622267</v>
      </c>
      <c r="J600" s="1249">
        <f>UFJ!I600</f>
        <v>0</v>
      </c>
      <c r="K600" s="1249">
        <f>三井住友!I600</f>
        <v>519550</v>
      </c>
      <c r="L600" s="1249">
        <f>楽天!J1009</f>
        <v>0</v>
      </c>
      <c r="M600" s="1639">
        <f t="shared" si="6"/>
        <v>1141826</v>
      </c>
      <c r="N600" s="1611"/>
    </row>
    <row r="601" spans="1:14" ht="15.5">
      <c r="A601" s="1298"/>
      <c r="B601" s="1651">
        <v>46345</v>
      </c>
      <c r="C601" s="1248"/>
      <c r="D601" s="1618"/>
      <c r="E601" s="1618"/>
      <c r="F601" s="1618"/>
      <c r="G601" s="1619">
        <f t="shared" si="7"/>
        <v>0</v>
      </c>
      <c r="H601" s="1249">
        <f t="shared" si="8"/>
        <v>9</v>
      </c>
      <c r="I601" s="1249">
        <f>みずほ!J601</f>
        <v>622267</v>
      </c>
      <c r="J601" s="1249">
        <f>UFJ!I601</f>
        <v>0</v>
      </c>
      <c r="K601" s="1249">
        <f>三井住友!I601</f>
        <v>519550</v>
      </c>
      <c r="L601" s="1249">
        <f>楽天!J1010</f>
        <v>0</v>
      </c>
      <c r="M601" s="1639">
        <f t="shared" si="6"/>
        <v>1141826</v>
      </c>
      <c r="N601" s="1611"/>
    </row>
    <row r="602" spans="1:14" ht="15.5">
      <c r="A602" s="1298"/>
      <c r="B602" s="1651">
        <v>46346</v>
      </c>
      <c r="C602" s="1248"/>
      <c r="D602" s="1618"/>
      <c r="E602" s="1618"/>
      <c r="F602" s="1618"/>
      <c r="G602" s="1619">
        <f t="shared" si="7"/>
        <v>0</v>
      </c>
      <c r="H602" s="1249">
        <f t="shared" si="8"/>
        <v>9</v>
      </c>
      <c r="I602" s="1249">
        <f>みずほ!J602</f>
        <v>622267</v>
      </c>
      <c r="J602" s="1249">
        <f>UFJ!I602</f>
        <v>0</v>
      </c>
      <c r="K602" s="1249">
        <f>三井住友!I602</f>
        <v>519550</v>
      </c>
      <c r="L602" s="1249">
        <f>楽天!J1011</f>
        <v>0</v>
      </c>
      <c r="M602" s="1639">
        <f t="shared" si="6"/>
        <v>1141826</v>
      </c>
      <c r="N602" s="1611"/>
    </row>
    <row r="603" spans="1:14" ht="15.5">
      <c r="A603" s="1298"/>
      <c r="B603" s="1651">
        <v>46347</v>
      </c>
      <c r="C603" s="1248"/>
      <c r="D603" s="1618"/>
      <c r="E603" s="1618"/>
      <c r="F603" s="1618"/>
      <c r="G603" s="1619">
        <f t="shared" si="7"/>
        <v>0</v>
      </c>
      <c r="H603" s="1249">
        <f t="shared" si="8"/>
        <v>9</v>
      </c>
      <c r="I603" s="1249">
        <f>みずほ!J603</f>
        <v>622267</v>
      </c>
      <c r="J603" s="1249">
        <f>UFJ!I603</f>
        <v>0</v>
      </c>
      <c r="K603" s="1249">
        <f>三井住友!I603</f>
        <v>519550</v>
      </c>
      <c r="L603" s="1249">
        <f>楽天!J1012</f>
        <v>0</v>
      </c>
      <c r="M603" s="1639">
        <f t="shared" si="6"/>
        <v>1141826</v>
      </c>
      <c r="N603" s="1611"/>
    </row>
    <row r="604" spans="1:14" ht="15.5">
      <c r="A604" s="1298"/>
      <c r="B604" s="1651">
        <v>46348</v>
      </c>
      <c r="C604" s="1248"/>
      <c r="D604" s="1618"/>
      <c r="E604" s="1618"/>
      <c r="F604" s="1618"/>
      <c r="G604" s="1619">
        <f t="shared" si="7"/>
        <v>0</v>
      </c>
      <c r="H604" s="1249">
        <f t="shared" si="8"/>
        <v>9</v>
      </c>
      <c r="I604" s="1249">
        <f>みずほ!J604</f>
        <v>622267</v>
      </c>
      <c r="J604" s="1249">
        <f>UFJ!I604</f>
        <v>0</v>
      </c>
      <c r="K604" s="1249">
        <f>三井住友!I604</f>
        <v>519550</v>
      </c>
      <c r="L604" s="1249">
        <f>楽天!J1013</f>
        <v>0</v>
      </c>
      <c r="M604" s="1639">
        <f t="shared" si="6"/>
        <v>1141826</v>
      </c>
      <c r="N604" s="1611"/>
    </row>
    <row r="605" spans="1:14" ht="15.5">
      <c r="A605" s="1298"/>
      <c r="B605" s="1651">
        <v>46349</v>
      </c>
      <c r="C605" s="1248"/>
      <c r="D605" s="1618"/>
      <c r="E605" s="1618"/>
      <c r="F605" s="1618"/>
      <c r="G605" s="1619">
        <f t="shared" si="7"/>
        <v>0</v>
      </c>
      <c r="H605" s="1249">
        <f t="shared" si="8"/>
        <v>9</v>
      </c>
      <c r="I605" s="1249">
        <f>みずほ!J605</f>
        <v>622267</v>
      </c>
      <c r="J605" s="1249">
        <f>UFJ!I605</f>
        <v>0</v>
      </c>
      <c r="K605" s="1249">
        <f>三井住友!I605</f>
        <v>519550</v>
      </c>
      <c r="L605" s="1249">
        <f>楽天!J1014</f>
        <v>0</v>
      </c>
      <c r="M605" s="1639">
        <f t="shared" si="6"/>
        <v>1141826</v>
      </c>
      <c r="N605" s="1611"/>
    </row>
    <row r="606" spans="1:14" ht="15.5">
      <c r="A606" s="1298"/>
      <c r="B606" s="1651">
        <v>46350</v>
      </c>
      <c r="C606" s="1248"/>
      <c r="D606" s="1618"/>
      <c r="E606" s="1618"/>
      <c r="F606" s="1618"/>
      <c r="G606" s="1619">
        <f t="shared" si="7"/>
        <v>0</v>
      </c>
      <c r="H606" s="1249">
        <f t="shared" si="8"/>
        <v>9</v>
      </c>
      <c r="I606" s="1249">
        <f>みずほ!J606</f>
        <v>622267</v>
      </c>
      <c r="J606" s="1249">
        <f>UFJ!I606</f>
        <v>0</v>
      </c>
      <c r="K606" s="1249">
        <f>三井住友!I606</f>
        <v>519550</v>
      </c>
      <c r="L606" s="1249">
        <f>楽天!J1015</f>
        <v>0</v>
      </c>
      <c r="M606" s="1639">
        <f t="shared" si="6"/>
        <v>1141826</v>
      </c>
      <c r="N606" s="1611"/>
    </row>
    <row r="607" spans="1:14" ht="15.5">
      <c r="A607" s="1298"/>
      <c r="B607" s="1651">
        <v>46351</v>
      </c>
      <c r="C607" s="1248"/>
      <c r="D607" s="1618"/>
      <c r="E607" s="1618"/>
      <c r="F607" s="1618"/>
      <c r="G607" s="1619">
        <f t="shared" si="7"/>
        <v>0</v>
      </c>
      <c r="H607" s="1249">
        <f t="shared" si="8"/>
        <v>9</v>
      </c>
      <c r="I607" s="1249">
        <f>みずほ!J607</f>
        <v>622267</v>
      </c>
      <c r="J607" s="1249">
        <f>UFJ!I607</f>
        <v>0</v>
      </c>
      <c r="K607" s="1249">
        <f>三井住友!I607</f>
        <v>519550</v>
      </c>
      <c r="L607" s="1249">
        <f>楽天!J1016</f>
        <v>0</v>
      </c>
      <c r="M607" s="1639">
        <f t="shared" si="6"/>
        <v>1141826</v>
      </c>
      <c r="N607" s="1611"/>
    </row>
    <row r="608" spans="1:14" ht="15.5">
      <c r="A608" s="1298"/>
      <c r="B608" s="1651">
        <v>46352</v>
      </c>
      <c r="C608" s="1248"/>
      <c r="D608" s="1618"/>
      <c r="E608" s="1618"/>
      <c r="F608" s="1618"/>
      <c r="G608" s="1619">
        <f t="shared" si="7"/>
        <v>0</v>
      </c>
      <c r="H608" s="1249">
        <f t="shared" si="8"/>
        <v>9</v>
      </c>
      <c r="I608" s="1249">
        <f>みずほ!J608</f>
        <v>612267</v>
      </c>
      <c r="J608" s="1249">
        <f>UFJ!I608</f>
        <v>0</v>
      </c>
      <c r="K608" s="1249">
        <f>三井住友!I608</f>
        <v>519550</v>
      </c>
      <c r="L608" s="1249">
        <f>楽天!J1017</f>
        <v>0</v>
      </c>
      <c r="M608" s="1639">
        <f t="shared" si="6"/>
        <v>1131826</v>
      </c>
      <c r="N608" s="1611"/>
    </row>
    <row r="609" spans="1:14" ht="15.5">
      <c r="A609" s="1298"/>
      <c r="B609" s="1651">
        <v>46353</v>
      </c>
      <c r="C609" s="1248"/>
      <c r="D609" s="1618"/>
      <c r="E609" s="1618"/>
      <c r="F609" s="1618"/>
      <c r="G609" s="1619">
        <f t="shared" si="7"/>
        <v>0</v>
      </c>
      <c r="H609" s="1249">
        <f t="shared" si="8"/>
        <v>9</v>
      </c>
      <c r="I609" s="1249">
        <f>みずほ!J609</f>
        <v>482280</v>
      </c>
      <c r="J609" s="1249">
        <f>UFJ!I609</f>
        <v>0</v>
      </c>
      <c r="K609" s="1249">
        <f>三井住友!I609</f>
        <v>319550</v>
      </c>
      <c r="L609" s="1249">
        <f>楽天!J1018</f>
        <v>0</v>
      </c>
      <c r="M609" s="1639">
        <f t="shared" si="6"/>
        <v>801839</v>
      </c>
      <c r="N609" s="1611"/>
    </row>
    <row r="610" spans="1:14" ht="15.5">
      <c r="A610" s="1298"/>
      <c r="B610" s="1651">
        <v>46354</v>
      </c>
      <c r="C610" s="1248"/>
      <c r="D610" s="1618"/>
      <c r="E610" s="1618"/>
      <c r="F610" s="1618"/>
      <c r="G610" s="1619">
        <f t="shared" si="7"/>
        <v>0</v>
      </c>
      <c r="H610" s="1249">
        <f t="shared" si="8"/>
        <v>9</v>
      </c>
      <c r="I610" s="1249">
        <f>みずほ!J610</f>
        <v>482280</v>
      </c>
      <c r="J610" s="1249">
        <f>UFJ!I610</f>
        <v>0</v>
      </c>
      <c r="K610" s="1249">
        <f>三井住友!I610</f>
        <v>319550</v>
      </c>
      <c r="L610" s="1249">
        <f>楽天!J1019</f>
        <v>0</v>
      </c>
      <c r="M610" s="1639">
        <f t="shared" si="6"/>
        <v>801839</v>
      </c>
      <c r="N610" s="1611"/>
    </row>
    <row r="611" spans="1:14" ht="15.5">
      <c r="A611" s="1298"/>
      <c r="B611" s="1651">
        <v>46355</v>
      </c>
      <c r="C611" s="1248"/>
      <c r="D611" s="1618"/>
      <c r="E611" s="1618"/>
      <c r="F611" s="1618"/>
      <c r="G611" s="1619">
        <f t="shared" si="7"/>
        <v>0</v>
      </c>
      <c r="H611" s="1249">
        <f t="shared" si="8"/>
        <v>9</v>
      </c>
      <c r="I611" s="1249">
        <f>みずほ!J611</f>
        <v>482280</v>
      </c>
      <c r="J611" s="1249">
        <f>UFJ!I611</f>
        <v>0</v>
      </c>
      <c r="K611" s="1249">
        <f>三井住友!I611</f>
        <v>319550</v>
      </c>
      <c r="L611" s="1249">
        <f>楽天!J1020</f>
        <v>0</v>
      </c>
      <c r="M611" s="1639">
        <f t="shared" si="6"/>
        <v>801839</v>
      </c>
      <c r="N611" s="1611"/>
    </row>
    <row r="612" spans="1:14" ht="15.5">
      <c r="A612" s="1298"/>
      <c r="B612" s="1651">
        <v>46356</v>
      </c>
      <c r="C612" s="1248"/>
      <c r="D612" s="1618"/>
      <c r="E612" s="1618"/>
      <c r="F612" s="1618"/>
      <c r="G612" s="1619">
        <f t="shared" si="7"/>
        <v>0</v>
      </c>
      <c r="H612" s="1249">
        <f t="shared" si="8"/>
        <v>9</v>
      </c>
      <c r="I612" s="1249">
        <f>みずほ!J612</f>
        <v>482280</v>
      </c>
      <c r="J612" s="1249">
        <f>UFJ!I612</f>
        <v>0</v>
      </c>
      <c r="K612" s="1249">
        <f>三井住友!I612</f>
        <v>319550</v>
      </c>
      <c r="L612" s="1249">
        <f>楽天!J1021</f>
        <v>0</v>
      </c>
      <c r="M612" s="1639">
        <f t="shared" si="6"/>
        <v>801839</v>
      </c>
      <c r="N612" s="1611"/>
    </row>
    <row r="613" spans="1:14" ht="15.5">
      <c r="A613" s="1298"/>
      <c r="B613" s="1653">
        <v>46357</v>
      </c>
      <c r="C613" s="1631"/>
      <c r="D613" s="1632"/>
      <c r="E613" s="1632"/>
      <c r="F613" s="1632"/>
      <c r="G613" s="1633">
        <f t="shared" si="7"/>
        <v>0</v>
      </c>
      <c r="H613" s="1625">
        <f t="shared" si="8"/>
        <v>9</v>
      </c>
      <c r="I613" s="1625">
        <f>みずほ!J613</f>
        <v>482280</v>
      </c>
      <c r="J613" s="1625">
        <f>UFJ!I613</f>
        <v>0</v>
      </c>
      <c r="K613" s="1625">
        <f>三井住友!I613</f>
        <v>319550</v>
      </c>
      <c r="L613" s="1625">
        <f>楽天!J1022</f>
        <v>0</v>
      </c>
      <c r="M613" s="1645">
        <f t="shared" si="6"/>
        <v>801839</v>
      </c>
      <c r="N613" s="1611"/>
    </row>
    <row r="614" spans="1:14" ht="15.5">
      <c r="A614" s="1298"/>
      <c r="B614" s="1651">
        <v>46358</v>
      </c>
      <c r="C614" s="1248"/>
      <c r="D614" s="1618"/>
      <c r="E614" s="1618"/>
      <c r="F614" s="1618"/>
      <c r="G614" s="1619">
        <f t="shared" si="7"/>
        <v>0</v>
      </c>
      <c r="H614" s="1249">
        <f t="shared" si="8"/>
        <v>9</v>
      </c>
      <c r="I614" s="1249">
        <f>みずほ!J614</f>
        <v>482280</v>
      </c>
      <c r="J614" s="1249">
        <f>UFJ!I614</f>
        <v>0</v>
      </c>
      <c r="K614" s="1249">
        <f>三井住友!I614</f>
        <v>319550</v>
      </c>
      <c r="L614" s="1249">
        <f>楽天!J1023</f>
        <v>0</v>
      </c>
      <c r="M614" s="1639">
        <f t="shared" si="6"/>
        <v>801839</v>
      </c>
      <c r="N614" s="1611"/>
    </row>
    <row r="615" spans="1:14" ht="15.5">
      <c r="A615" s="1298"/>
      <c r="B615" s="1651">
        <v>46359</v>
      </c>
      <c r="C615" s="1248"/>
      <c r="D615" s="1618"/>
      <c r="E615" s="1618"/>
      <c r="F615" s="1618"/>
      <c r="G615" s="1619">
        <f t="shared" si="7"/>
        <v>0</v>
      </c>
      <c r="H615" s="1249">
        <f t="shared" si="8"/>
        <v>9</v>
      </c>
      <c r="I615" s="1249">
        <f>みずほ!J615</f>
        <v>482280</v>
      </c>
      <c r="J615" s="1249">
        <f>UFJ!I615</f>
        <v>0</v>
      </c>
      <c r="K615" s="1249">
        <f>三井住友!I615</f>
        <v>319550</v>
      </c>
      <c r="L615" s="1249">
        <f>楽天!J1024</f>
        <v>0</v>
      </c>
      <c r="M615" s="1639">
        <f t="shared" si="6"/>
        <v>801839</v>
      </c>
      <c r="N615" s="1611"/>
    </row>
    <row r="616" spans="1:14" ht="15.5">
      <c r="A616" s="1298"/>
      <c r="B616" s="1651">
        <v>46360</v>
      </c>
      <c r="C616" s="1248"/>
      <c r="D616" s="1618"/>
      <c r="E616" s="1618"/>
      <c r="F616" s="1618"/>
      <c r="G616" s="1619">
        <f t="shared" si="7"/>
        <v>0</v>
      </c>
      <c r="H616" s="1249">
        <f t="shared" si="8"/>
        <v>9</v>
      </c>
      <c r="I616" s="1249">
        <f>みずほ!J616</f>
        <v>482280</v>
      </c>
      <c r="J616" s="1249">
        <f>UFJ!I616</f>
        <v>0</v>
      </c>
      <c r="K616" s="1249">
        <f>三井住友!I616</f>
        <v>319550</v>
      </c>
      <c r="L616" s="1249">
        <f>楽天!J1025</f>
        <v>0</v>
      </c>
      <c r="M616" s="1639">
        <f t="shared" si="6"/>
        <v>801839</v>
      </c>
      <c r="N616" s="1611"/>
    </row>
    <row r="617" spans="1:14" ht="15.5">
      <c r="A617" s="1298"/>
      <c r="B617" s="1651">
        <v>46361</v>
      </c>
      <c r="C617" s="1248"/>
      <c r="D617" s="1618"/>
      <c r="E617" s="1618"/>
      <c r="F617" s="1618"/>
      <c r="G617" s="1619">
        <f t="shared" si="7"/>
        <v>0</v>
      </c>
      <c r="H617" s="1249">
        <f t="shared" si="8"/>
        <v>9</v>
      </c>
      <c r="I617" s="1249">
        <f>みずほ!J617</f>
        <v>482280</v>
      </c>
      <c r="J617" s="1249">
        <f>UFJ!I617</f>
        <v>0</v>
      </c>
      <c r="K617" s="1249">
        <f>三井住友!I617</f>
        <v>319550</v>
      </c>
      <c r="L617" s="1249">
        <f>楽天!J1026</f>
        <v>0</v>
      </c>
      <c r="M617" s="1639">
        <f t="shared" si="6"/>
        <v>801839</v>
      </c>
      <c r="N617" s="1611"/>
    </row>
    <row r="618" spans="1:14" ht="15.5">
      <c r="A618" s="1298"/>
      <c r="B618" s="1651">
        <v>46362</v>
      </c>
      <c r="C618" s="1248"/>
      <c r="D618" s="1618"/>
      <c r="E618" s="1618"/>
      <c r="F618" s="1618"/>
      <c r="G618" s="1619">
        <f t="shared" si="7"/>
        <v>0</v>
      </c>
      <c r="H618" s="1249">
        <f t="shared" si="8"/>
        <v>9</v>
      </c>
      <c r="I618" s="1249">
        <f>みずほ!J618</f>
        <v>482280</v>
      </c>
      <c r="J618" s="1249">
        <f>UFJ!I618</f>
        <v>0</v>
      </c>
      <c r="K618" s="1249">
        <f>三井住友!I618</f>
        <v>319550</v>
      </c>
      <c r="L618" s="1249">
        <f>楽天!J1027</f>
        <v>0</v>
      </c>
      <c r="M618" s="1639">
        <f t="shared" si="6"/>
        <v>801839</v>
      </c>
      <c r="N618" s="1611"/>
    </row>
    <row r="619" spans="1:14" ht="15.5">
      <c r="A619" s="1298"/>
      <c r="B619" s="1651">
        <v>46363</v>
      </c>
      <c r="C619" s="1248"/>
      <c r="D619" s="1618"/>
      <c r="E619" s="1618"/>
      <c r="F619" s="1618"/>
      <c r="G619" s="1619">
        <f t="shared" si="7"/>
        <v>0</v>
      </c>
      <c r="H619" s="1249">
        <f t="shared" si="8"/>
        <v>9</v>
      </c>
      <c r="I619" s="1249">
        <f>みずほ!J619</f>
        <v>482280</v>
      </c>
      <c r="J619" s="1249">
        <f>UFJ!I619</f>
        <v>0</v>
      </c>
      <c r="K619" s="1249">
        <f>三井住友!I619</f>
        <v>319550</v>
      </c>
      <c r="L619" s="1249">
        <f>楽天!J1028</f>
        <v>0</v>
      </c>
      <c r="M619" s="1639">
        <f t="shared" si="6"/>
        <v>801839</v>
      </c>
      <c r="N619" s="1611"/>
    </row>
    <row r="620" spans="1:14" ht="15.5">
      <c r="A620" s="1298"/>
      <c r="B620" s="1651">
        <v>46364</v>
      </c>
      <c r="C620" s="1248"/>
      <c r="D620" s="1618"/>
      <c r="E620" s="1618"/>
      <c r="F620" s="1618"/>
      <c r="G620" s="1619">
        <f t="shared" si="7"/>
        <v>0</v>
      </c>
      <c r="H620" s="1249">
        <f t="shared" si="8"/>
        <v>9</v>
      </c>
      <c r="I620" s="1249">
        <f>みずほ!J620</f>
        <v>482280</v>
      </c>
      <c r="J620" s="1249">
        <f>UFJ!I620</f>
        <v>0</v>
      </c>
      <c r="K620" s="1249">
        <f>三井住友!I620</f>
        <v>319550</v>
      </c>
      <c r="L620" s="1249">
        <f>楽天!J1029</f>
        <v>0</v>
      </c>
      <c r="M620" s="1639">
        <f t="shared" si="6"/>
        <v>801839</v>
      </c>
      <c r="N620" s="1611"/>
    </row>
    <row r="621" spans="1:14" ht="15.5">
      <c r="A621" s="1298"/>
      <c r="B621" s="1651">
        <v>46365</v>
      </c>
      <c r="C621" s="1248"/>
      <c r="D621" s="1618"/>
      <c r="E621" s="1618"/>
      <c r="F621" s="1618"/>
      <c r="G621" s="1619">
        <f t="shared" si="7"/>
        <v>0</v>
      </c>
      <c r="H621" s="1249">
        <f t="shared" si="8"/>
        <v>9</v>
      </c>
      <c r="I621" s="1249">
        <f>みずほ!J621</f>
        <v>482280</v>
      </c>
      <c r="J621" s="1249">
        <f>UFJ!I621</f>
        <v>0</v>
      </c>
      <c r="K621" s="1249">
        <f>三井住友!I621</f>
        <v>319550</v>
      </c>
      <c r="L621" s="1249">
        <f>楽天!J1030</f>
        <v>0</v>
      </c>
      <c r="M621" s="1639">
        <f t="shared" si="6"/>
        <v>801839</v>
      </c>
      <c r="N621" s="1611"/>
    </row>
    <row r="622" spans="1:14" ht="15.5">
      <c r="A622" s="1298"/>
      <c r="B622" s="1651">
        <v>46366</v>
      </c>
      <c r="C622" s="1248"/>
      <c r="D622" s="1618"/>
      <c r="E622" s="1618"/>
      <c r="F622" s="1618"/>
      <c r="G622" s="1619">
        <f t="shared" si="7"/>
        <v>0</v>
      </c>
      <c r="H622" s="1249">
        <f t="shared" si="8"/>
        <v>9</v>
      </c>
      <c r="I622" s="1249">
        <f>みずほ!J622</f>
        <v>482280</v>
      </c>
      <c r="J622" s="1249">
        <f>UFJ!I622</f>
        <v>0</v>
      </c>
      <c r="K622" s="1249">
        <f>三井住友!I622</f>
        <v>319550</v>
      </c>
      <c r="L622" s="1249">
        <f>楽天!J1031</f>
        <v>0</v>
      </c>
      <c r="M622" s="1639">
        <f t="shared" si="6"/>
        <v>801839</v>
      </c>
      <c r="N622" s="1611"/>
    </row>
    <row r="623" spans="1:14" ht="15.5">
      <c r="A623" s="1298"/>
      <c r="B623" s="1651">
        <v>46367</v>
      </c>
      <c r="C623" s="1248"/>
      <c r="D623" s="1618"/>
      <c r="E623" s="1618"/>
      <c r="F623" s="1618"/>
      <c r="G623" s="1619">
        <f t="shared" si="7"/>
        <v>0</v>
      </c>
      <c r="H623" s="1249">
        <f t="shared" si="8"/>
        <v>9</v>
      </c>
      <c r="I623" s="1249">
        <f>みずほ!J623</f>
        <v>482280</v>
      </c>
      <c r="J623" s="1249">
        <f>UFJ!I623</f>
        <v>0</v>
      </c>
      <c r="K623" s="1249">
        <f>三井住友!I623</f>
        <v>319550</v>
      </c>
      <c r="L623" s="1249">
        <f>楽天!J1032</f>
        <v>0</v>
      </c>
      <c r="M623" s="1639">
        <f t="shared" si="6"/>
        <v>801839</v>
      </c>
      <c r="N623" s="1611"/>
    </row>
    <row r="624" spans="1:14" ht="15.5">
      <c r="A624" s="1298"/>
      <c r="B624" s="1651">
        <v>46368</v>
      </c>
      <c r="C624" s="1248"/>
      <c r="D624" s="1618"/>
      <c r="E624" s="1618"/>
      <c r="F624" s="1618"/>
      <c r="G624" s="1619">
        <f t="shared" si="7"/>
        <v>0</v>
      </c>
      <c r="H624" s="1249">
        <f t="shared" si="8"/>
        <v>9</v>
      </c>
      <c r="I624" s="1249">
        <f>みずほ!J624</f>
        <v>482280</v>
      </c>
      <c r="J624" s="1249">
        <f>UFJ!I624</f>
        <v>0</v>
      </c>
      <c r="K624" s="1249">
        <f>三井住友!I624</f>
        <v>319550</v>
      </c>
      <c r="L624" s="1249">
        <f>楽天!J1033</f>
        <v>0</v>
      </c>
      <c r="M624" s="1639">
        <f t="shared" si="6"/>
        <v>801839</v>
      </c>
      <c r="N624" s="1611"/>
    </row>
    <row r="625" spans="1:14" ht="15.5">
      <c r="A625" s="1298"/>
      <c r="B625" s="1651">
        <v>46369</v>
      </c>
      <c r="C625" s="1248"/>
      <c r="D625" s="1618"/>
      <c r="E625" s="1618"/>
      <c r="F625" s="1618"/>
      <c r="G625" s="1619">
        <f t="shared" si="7"/>
        <v>0</v>
      </c>
      <c r="H625" s="1249">
        <f t="shared" si="8"/>
        <v>9</v>
      </c>
      <c r="I625" s="1249">
        <f>みずほ!J625</f>
        <v>482280</v>
      </c>
      <c r="J625" s="1249">
        <f>UFJ!I625</f>
        <v>0</v>
      </c>
      <c r="K625" s="1249">
        <f>三井住友!I625</f>
        <v>319550</v>
      </c>
      <c r="L625" s="1249">
        <f>楽天!J1034</f>
        <v>0</v>
      </c>
      <c r="M625" s="1639">
        <f t="shared" si="6"/>
        <v>801839</v>
      </c>
      <c r="N625" s="1611"/>
    </row>
    <row r="626" spans="1:14" ht="15.5">
      <c r="A626" s="1298"/>
      <c r="B626" s="1651">
        <v>46370</v>
      </c>
      <c r="C626" s="1248"/>
      <c r="D626" s="1618"/>
      <c r="E626" s="1618"/>
      <c r="F626" s="1618"/>
      <c r="G626" s="1619">
        <f t="shared" si="7"/>
        <v>0</v>
      </c>
      <c r="H626" s="1249">
        <f t="shared" si="8"/>
        <v>9</v>
      </c>
      <c r="I626" s="1249">
        <f>みずほ!J626</f>
        <v>482280</v>
      </c>
      <c r="J626" s="1249">
        <f>UFJ!I626</f>
        <v>0</v>
      </c>
      <c r="K626" s="1249">
        <f>三井住友!I626</f>
        <v>319550</v>
      </c>
      <c r="L626" s="1249">
        <f>楽天!J1035</f>
        <v>0</v>
      </c>
      <c r="M626" s="1639">
        <f t="shared" si="6"/>
        <v>801839</v>
      </c>
      <c r="N626" s="1611"/>
    </row>
    <row r="627" spans="1:14" ht="15.5">
      <c r="A627" s="1298"/>
      <c r="B627" s="1651">
        <v>46371</v>
      </c>
      <c r="C627" s="1248"/>
      <c r="D627" s="1618"/>
      <c r="E627" s="1618"/>
      <c r="F627" s="1618"/>
      <c r="G627" s="1619">
        <f t="shared" si="7"/>
        <v>0</v>
      </c>
      <c r="H627" s="1249">
        <f t="shared" si="8"/>
        <v>9</v>
      </c>
      <c r="I627" s="1249">
        <f>みずほ!J627</f>
        <v>642170</v>
      </c>
      <c r="J627" s="1249">
        <f>UFJ!I627</f>
        <v>0</v>
      </c>
      <c r="K627" s="1249">
        <f>三井住友!I627</f>
        <v>619550</v>
      </c>
      <c r="L627" s="1249">
        <f>楽天!J1036</f>
        <v>0</v>
      </c>
      <c r="M627" s="1639">
        <f t="shared" si="6"/>
        <v>1261729</v>
      </c>
      <c r="N627" s="1611"/>
    </row>
    <row r="628" spans="1:14" ht="15.5">
      <c r="A628" s="1298"/>
      <c r="B628" s="1651">
        <v>46372</v>
      </c>
      <c r="C628" s="1248"/>
      <c r="D628" s="1618"/>
      <c r="E628" s="1618"/>
      <c r="F628" s="1618"/>
      <c r="G628" s="1619">
        <f t="shared" si="7"/>
        <v>0</v>
      </c>
      <c r="H628" s="1249">
        <f t="shared" si="8"/>
        <v>9</v>
      </c>
      <c r="I628" s="1249">
        <f>みずほ!J628</f>
        <v>642170</v>
      </c>
      <c r="J628" s="1249">
        <f>UFJ!I628</f>
        <v>0</v>
      </c>
      <c r="K628" s="1249">
        <f>三井住友!I628</f>
        <v>619550</v>
      </c>
      <c r="L628" s="1249">
        <f>楽天!J1037</f>
        <v>0</v>
      </c>
      <c r="M628" s="1639">
        <f t="shared" si="6"/>
        <v>1261729</v>
      </c>
      <c r="N628" s="1611"/>
    </row>
    <row r="629" spans="1:14" ht="15.5">
      <c r="A629" s="1298"/>
      <c r="B629" s="1651">
        <v>46373</v>
      </c>
      <c r="C629" s="1248"/>
      <c r="D629" s="1618"/>
      <c r="E629" s="1618"/>
      <c r="F629" s="1618"/>
      <c r="G629" s="1619">
        <f t="shared" si="7"/>
        <v>0</v>
      </c>
      <c r="H629" s="1249">
        <f t="shared" si="8"/>
        <v>9</v>
      </c>
      <c r="I629" s="1249">
        <f>みずほ!J629</f>
        <v>642170</v>
      </c>
      <c r="J629" s="1249">
        <f>UFJ!I629</f>
        <v>0</v>
      </c>
      <c r="K629" s="1249">
        <f>三井住友!I629</f>
        <v>619550</v>
      </c>
      <c r="L629" s="1249">
        <f>楽天!J1038</f>
        <v>0</v>
      </c>
      <c r="M629" s="1639">
        <f t="shared" si="6"/>
        <v>1261729</v>
      </c>
      <c r="N629" s="1611"/>
    </row>
    <row r="630" spans="1:14" ht="15.5">
      <c r="A630" s="1298"/>
      <c r="B630" s="1651">
        <v>46374</v>
      </c>
      <c r="C630" s="1248"/>
      <c r="D630" s="1618"/>
      <c r="E630" s="1618"/>
      <c r="F630" s="1618"/>
      <c r="G630" s="1619">
        <f t="shared" si="7"/>
        <v>0</v>
      </c>
      <c r="H630" s="1249">
        <f t="shared" si="8"/>
        <v>9</v>
      </c>
      <c r="I630" s="1249">
        <f>みずほ!J630</f>
        <v>642170</v>
      </c>
      <c r="J630" s="1249">
        <f>UFJ!I630</f>
        <v>0</v>
      </c>
      <c r="K630" s="1249">
        <f>三井住友!I630</f>
        <v>619550</v>
      </c>
      <c r="L630" s="1249">
        <f>楽天!J1039</f>
        <v>0</v>
      </c>
      <c r="M630" s="1639">
        <f t="shared" si="6"/>
        <v>1261729</v>
      </c>
      <c r="N630" s="1611"/>
    </row>
    <row r="631" spans="1:14" ht="15.5">
      <c r="A631" s="1298"/>
      <c r="B631" s="1651">
        <v>46375</v>
      </c>
      <c r="C631" s="1248"/>
      <c r="D631" s="1618"/>
      <c r="E631" s="1618"/>
      <c r="F631" s="1618"/>
      <c r="G631" s="1619">
        <f t="shared" si="7"/>
        <v>0</v>
      </c>
      <c r="H631" s="1249">
        <f t="shared" si="8"/>
        <v>9</v>
      </c>
      <c r="I631" s="1249">
        <f>みずほ!J631</f>
        <v>642170</v>
      </c>
      <c r="J631" s="1249">
        <f>UFJ!I631</f>
        <v>0</v>
      </c>
      <c r="K631" s="1249">
        <f>三井住友!I631</f>
        <v>619550</v>
      </c>
      <c r="L631" s="1249">
        <f>楽天!J1040</f>
        <v>0</v>
      </c>
      <c r="M631" s="1639">
        <f t="shared" si="6"/>
        <v>1261729</v>
      </c>
      <c r="N631" s="1611"/>
    </row>
    <row r="632" spans="1:14" ht="15.5">
      <c r="A632" s="1298"/>
      <c r="B632" s="1651">
        <v>46376</v>
      </c>
      <c r="C632" s="1248"/>
      <c r="D632" s="1618"/>
      <c r="E632" s="1618"/>
      <c r="F632" s="1618"/>
      <c r="G632" s="1619">
        <f t="shared" si="7"/>
        <v>0</v>
      </c>
      <c r="H632" s="1249">
        <f t="shared" si="8"/>
        <v>9</v>
      </c>
      <c r="I632" s="1249">
        <f>みずほ!J632</f>
        <v>642170</v>
      </c>
      <c r="J632" s="1249">
        <f>UFJ!I632</f>
        <v>0</v>
      </c>
      <c r="K632" s="1249">
        <f>三井住友!I632</f>
        <v>619550</v>
      </c>
      <c r="L632" s="1249">
        <f>楽天!J1041</f>
        <v>0</v>
      </c>
      <c r="M632" s="1639">
        <f t="shared" si="6"/>
        <v>1261729</v>
      </c>
      <c r="N632" s="1611"/>
    </row>
    <row r="633" spans="1:14" ht="15.5">
      <c r="A633" s="1298"/>
      <c r="B633" s="1651">
        <v>46377</v>
      </c>
      <c r="C633" s="1248"/>
      <c r="D633" s="1618"/>
      <c r="E633" s="1618"/>
      <c r="F633" s="1618"/>
      <c r="G633" s="1619">
        <f t="shared" si="7"/>
        <v>0</v>
      </c>
      <c r="H633" s="1249">
        <f t="shared" si="8"/>
        <v>9</v>
      </c>
      <c r="I633" s="1249">
        <f>みずほ!J633</f>
        <v>642170</v>
      </c>
      <c r="J633" s="1249">
        <f>UFJ!I633</f>
        <v>0</v>
      </c>
      <c r="K633" s="1249">
        <f>三井住友!I633</f>
        <v>619550</v>
      </c>
      <c r="L633" s="1249">
        <f>楽天!J1042</f>
        <v>0</v>
      </c>
      <c r="M633" s="1639">
        <f t="shared" si="6"/>
        <v>1261729</v>
      </c>
      <c r="N633" s="1611"/>
    </row>
    <row r="634" spans="1:14" ht="15.5">
      <c r="A634" s="1298"/>
      <c r="B634" s="1651">
        <v>46378</v>
      </c>
      <c r="C634" s="1248"/>
      <c r="D634" s="1618"/>
      <c r="E634" s="1618"/>
      <c r="F634" s="1618"/>
      <c r="G634" s="1619">
        <f t="shared" si="7"/>
        <v>0</v>
      </c>
      <c r="H634" s="1249">
        <f t="shared" si="8"/>
        <v>9</v>
      </c>
      <c r="I634" s="1249">
        <f>みずほ!J634</f>
        <v>642170</v>
      </c>
      <c r="J634" s="1249">
        <f>UFJ!I634</f>
        <v>0</v>
      </c>
      <c r="K634" s="1249">
        <f>三井住友!I634</f>
        <v>619550</v>
      </c>
      <c r="L634" s="1249">
        <f>楽天!J1043</f>
        <v>0</v>
      </c>
      <c r="M634" s="1639">
        <f t="shared" si="6"/>
        <v>1261729</v>
      </c>
      <c r="N634" s="1611"/>
    </row>
    <row r="635" spans="1:14" ht="15.5">
      <c r="A635" s="1298"/>
      <c r="B635" s="1651">
        <v>46379</v>
      </c>
      <c r="C635" s="1248"/>
      <c r="D635" s="1618"/>
      <c r="E635" s="1618"/>
      <c r="F635" s="1618"/>
      <c r="G635" s="1619">
        <f t="shared" si="7"/>
        <v>0</v>
      </c>
      <c r="H635" s="1249">
        <f t="shared" si="8"/>
        <v>9</v>
      </c>
      <c r="I635" s="1249">
        <f>みずほ!J635</f>
        <v>642170</v>
      </c>
      <c r="J635" s="1249">
        <f>UFJ!I635</f>
        <v>0</v>
      </c>
      <c r="K635" s="1249">
        <f>三井住友!I635</f>
        <v>619550</v>
      </c>
      <c r="L635" s="1249">
        <f>楽天!J1044</f>
        <v>0</v>
      </c>
      <c r="M635" s="1639">
        <f t="shared" si="6"/>
        <v>1261729</v>
      </c>
      <c r="N635" s="1611"/>
    </row>
    <row r="636" spans="1:14" ht="15.5">
      <c r="A636" s="1298"/>
      <c r="B636" s="1651">
        <v>46380</v>
      </c>
      <c r="C636" s="1248"/>
      <c r="D636" s="1618"/>
      <c r="E636" s="1618"/>
      <c r="F636" s="1618"/>
      <c r="G636" s="1619">
        <f t="shared" si="7"/>
        <v>0</v>
      </c>
      <c r="H636" s="1249">
        <f t="shared" si="8"/>
        <v>9</v>
      </c>
      <c r="I636" s="1249">
        <f>みずほ!J636</f>
        <v>642170</v>
      </c>
      <c r="J636" s="1249">
        <f>UFJ!I636</f>
        <v>0</v>
      </c>
      <c r="K636" s="1249">
        <f>三井住友!I636</f>
        <v>619550</v>
      </c>
      <c r="L636" s="1249">
        <f>楽天!J1045</f>
        <v>0</v>
      </c>
      <c r="M636" s="1639">
        <f t="shared" si="6"/>
        <v>1261729</v>
      </c>
      <c r="N636" s="1611"/>
    </row>
    <row r="637" spans="1:14" ht="15.5">
      <c r="A637" s="1298"/>
      <c r="B637" s="1651">
        <v>46381</v>
      </c>
      <c r="C637" s="1248"/>
      <c r="D637" s="1618"/>
      <c r="E637" s="1618"/>
      <c r="F637" s="1618"/>
      <c r="G637" s="1619">
        <f t="shared" si="7"/>
        <v>0</v>
      </c>
      <c r="H637" s="1249">
        <f t="shared" si="8"/>
        <v>9</v>
      </c>
      <c r="I637" s="1249">
        <f>みずほ!J637</f>
        <v>642170</v>
      </c>
      <c r="J637" s="1249">
        <f>UFJ!I637</f>
        <v>0</v>
      </c>
      <c r="K637" s="1249">
        <f>三井住友!I637</f>
        <v>619550</v>
      </c>
      <c r="L637" s="1249">
        <f>楽天!J1046</f>
        <v>0</v>
      </c>
      <c r="M637" s="1639">
        <f t="shared" si="6"/>
        <v>1261729</v>
      </c>
      <c r="N637" s="1611"/>
    </row>
    <row r="638" spans="1:14" ht="15.5">
      <c r="A638" s="1298"/>
      <c r="B638" s="1651">
        <v>46382</v>
      </c>
      <c r="C638" s="1248"/>
      <c r="D638" s="1618"/>
      <c r="E638" s="1618"/>
      <c r="F638" s="1618"/>
      <c r="G638" s="1619">
        <f t="shared" si="7"/>
        <v>0</v>
      </c>
      <c r="H638" s="1249">
        <f t="shared" si="8"/>
        <v>9</v>
      </c>
      <c r="I638" s="1249">
        <f>みずほ!J638</f>
        <v>632170</v>
      </c>
      <c r="J638" s="1249">
        <f>UFJ!I638</f>
        <v>0</v>
      </c>
      <c r="K638" s="1249">
        <f>三井住友!I638</f>
        <v>619550</v>
      </c>
      <c r="L638" s="1249">
        <f>楽天!J1047</f>
        <v>0</v>
      </c>
      <c r="M638" s="1639">
        <f t="shared" si="6"/>
        <v>1251729</v>
      </c>
      <c r="N638" s="1611"/>
    </row>
    <row r="639" spans="1:14" ht="15.5">
      <c r="A639" s="1298"/>
      <c r="B639" s="1651">
        <v>46383</v>
      </c>
      <c r="C639" s="1248"/>
      <c r="D639" s="1618"/>
      <c r="E639" s="1618"/>
      <c r="F639" s="1618"/>
      <c r="G639" s="1619">
        <f t="shared" si="7"/>
        <v>0</v>
      </c>
      <c r="H639" s="1249">
        <f t="shared" si="8"/>
        <v>9</v>
      </c>
      <c r="I639" s="1249">
        <f>みずほ!J639</f>
        <v>502183</v>
      </c>
      <c r="J639" s="1249">
        <f>UFJ!I639</f>
        <v>0</v>
      </c>
      <c r="K639" s="1249">
        <f>三井住友!I639</f>
        <v>419550</v>
      </c>
      <c r="L639" s="1249">
        <f>楽天!J1048</f>
        <v>0</v>
      </c>
      <c r="M639" s="1639">
        <f t="shared" si="6"/>
        <v>921742</v>
      </c>
      <c r="N639" s="1611"/>
    </row>
    <row r="640" spans="1:14" ht="15.5">
      <c r="A640" s="1298"/>
      <c r="B640" s="1651">
        <v>46384</v>
      </c>
      <c r="C640" s="1248"/>
      <c r="D640" s="1618"/>
      <c r="E640" s="1618"/>
      <c r="F640" s="1618"/>
      <c r="G640" s="1619">
        <f t="shared" si="7"/>
        <v>0</v>
      </c>
      <c r="H640" s="1249">
        <f t="shared" si="8"/>
        <v>9</v>
      </c>
      <c r="I640" s="1249">
        <f>みずほ!J640</f>
        <v>502183</v>
      </c>
      <c r="J640" s="1249">
        <f>UFJ!I640</f>
        <v>0</v>
      </c>
      <c r="K640" s="1249">
        <f>三井住友!I640</f>
        <v>419550</v>
      </c>
      <c r="L640" s="1249">
        <f>楽天!J1049</f>
        <v>0</v>
      </c>
      <c r="M640" s="1639">
        <f t="shared" si="6"/>
        <v>921742</v>
      </c>
      <c r="N640" s="1611"/>
    </row>
    <row r="641" spans="1:14" ht="15.5">
      <c r="A641" s="1298"/>
      <c r="B641" s="1651">
        <v>46385</v>
      </c>
      <c r="C641" s="1248"/>
      <c r="D641" s="1618"/>
      <c r="E641" s="1618"/>
      <c r="F641" s="1618"/>
      <c r="G641" s="1619">
        <f t="shared" si="7"/>
        <v>0</v>
      </c>
      <c r="H641" s="1249">
        <f t="shared" si="8"/>
        <v>9</v>
      </c>
      <c r="I641" s="1249">
        <f>みずほ!J641</f>
        <v>502183</v>
      </c>
      <c r="J641" s="1249">
        <f>UFJ!I641</f>
        <v>0</v>
      </c>
      <c r="K641" s="1249">
        <f>三井住友!I641</f>
        <v>419550</v>
      </c>
      <c r="L641" s="1249">
        <f>楽天!J1050</f>
        <v>0</v>
      </c>
      <c r="M641" s="1639">
        <f t="shared" si="6"/>
        <v>921742</v>
      </c>
      <c r="N641" s="1611"/>
    </row>
    <row r="642" spans="1:14" ht="15.5">
      <c r="A642" s="1298"/>
      <c r="B642" s="1651">
        <v>46386</v>
      </c>
      <c r="C642" s="1248"/>
      <c r="D642" s="1618"/>
      <c r="E642" s="1618"/>
      <c r="F642" s="1618"/>
      <c r="G642" s="1619">
        <f t="shared" si="7"/>
        <v>0</v>
      </c>
      <c r="H642" s="1249">
        <f t="shared" si="8"/>
        <v>9</v>
      </c>
      <c r="I642" s="1249">
        <f>みずほ!J642</f>
        <v>502183</v>
      </c>
      <c r="J642" s="1249">
        <f>UFJ!I642</f>
        <v>0</v>
      </c>
      <c r="K642" s="1249">
        <f>三井住友!I642</f>
        <v>419550</v>
      </c>
      <c r="L642" s="1249">
        <f>楽天!J1051</f>
        <v>0</v>
      </c>
      <c r="M642" s="1639">
        <f t="shared" si="6"/>
        <v>921742</v>
      </c>
      <c r="N642" s="1611"/>
    </row>
    <row r="643" spans="1:14" ht="15.5">
      <c r="A643" s="1298"/>
      <c r="B643" s="1652">
        <v>46387</v>
      </c>
      <c r="C643" s="1263"/>
      <c r="D643" s="1622"/>
      <c r="E643" s="1622"/>
      <c r="F643" s="1622"/>
      <c r="G643" s="1623">
        <f t="shared" si="7"/>
        <v>0</v>
      </c>
      <c r="H643" s="1264">
        <f t="shared" si="8"/>
        <v>9</v>
      </c>
      <c r="I643" s="1264">
        <f>みずほ!J643</f>
        <v>502183</v>
      </c>
      <c r="J643" s="1264">
        <f>UFJ!I643</f>
        <v>0</v>
      </c>
      <c r="K643" s="1264">
        <f>三井住友!I643</f>
        <v>419550</v>
      </c>
      <c r="L643" s="1264">
        <f>楽天!J1052</f>
        <v>0</v>
      </c>
      <c r="M643" s="1642">
        <f t="shared" si="6"/>
        <v>921742</v>
      </c>
      <c r="N643" s="1611"/>
    </row>
    <row r="644" spans="1:14" ht="15.5">
      <c r="A644" s="1298"/>
      <c r="B644" s="1651">
        <v>46388</v>
      </c>
      <c r="C644" s="1248"/>
      <c r="D644" s="1618"/>
      <c r="E644" s="1618"/>
      <c r="F644" s="1618"/>
      <c r="G644" s="1619">
        <f t="shared" si="7"/>
        <v>0</v>
      </c>
      <c r="H644" s="1249">
        <f t="shared" si="8"/>
        <v>9</v>
      </c>
      <c r="I644" s="1249">
        <f>みずほ!J644</f>
        <v>502183</v>
      </c>
      <c r="J644" s="1249">
        <f>UFJ!I644</f>
        <v>0</v>
      </c>
      <c r="K644" s="1249">
        <f>三井住友!I644</f>
        <v>419550</v>
      </c>
      <c r="L644" s="1249">
        <f>楽天!J1053</f>
        <v>0</v>
      </c>
      <c r="M644" s="1639">
        <f t="shared" si="6"/>
        <v>921742</v>
      </c>
      <c r="N644" s="1611"/>
    </row>
    <row r="645" spans="1:14" ht="15.5">
      <c r="A645" s="1298"/>
      <c r="B645" s="1651">
        <v>46389</v>
      </c>
      <c r="C645" s="1248"/>
      <c r="D645" s="1618"/>
      <c r="E645" s="1618"/>
      <c r="F645" s="1618"/>
      <c r="G645" s="1619">
        <f t="shared" si="7"/>
        <v>0</v>
      </c>
      <c r="H645" s="1249">
        <f t="shared" si="8"/>
        <v>9</v>
      </c>
      <c r="I645" s="1249">
        <f>みずほ!J645</f>
        <v>502183</v>
      </c>
      <c r="J645" s="1249">
        <f>UFJ!I645</f>
        <v>0</v>
      </c>
      <c r="K645" s="1249">
        <f>三井住友!I645</f>
        <v>419550</v>
      </c>
      <c r="L645" s="1249">
        <f>楽天!J1054</f>
        <v>0</v>
      </c>
      <c r="M645" s="1639">
        <f t="shared" si="6"/>
        <v>921742</v>
      </c>
      <c r="N645" s="1611"/>
    </row>
    <row r="646" spans="1:14" ht="15.5">
      <c r="A646" s="1298"/>
      <c r="B646" s="1651">
        <v>46390</v>
      </c>
      <c r="C646" s="1248"/>
      <c r="D646" s="1618"/>
      <c r="E646" s="1618"/>
      <c r="F646" s="1618"/>
      <c r="G646" s="1619">
        <f t="shared" si="7"/>
        <v>0</v>
      </c>
      <c r="H646" s="1249">
        <f t="shared" si="8"/>
        <v>9</v>
      </c>
      <c r="I646" s="1249">
        <f>みずほ!J646</f>
        <v>502183</v>
      </c>
      <c r="J646" s="1249">
        <f>UFJ!I646</f>
        <v>0</v>
      </c>
      <c r="K646" s="1249">
        <f>三井住友!I646</f>
        <v>419550</v>
      </c>
      <c r="L646" s="1249">
        <f>楽天!J1055</f>
        <v>0</v>
      </c>
      <c r="M646" s="1639">
        <f t="shared" si="6"/>
        <v>921742</v>
      </c>
      <c r="N646" s="1611"/>
    </row>
    <row r="647" spans="1:14" ht="15.5">
      <c r="A647" s="1298"/>
      <c r="B647" s="1651">
        <v>46391</v>
      </c>
      <c r="C647" s="1248"/>
      <c r="D647" s="1618"/>
      <c r="E647" s="1618"/>
      <c r="F647" s="1618"/>
      <c r="G647" s="1619">
        <f t="shared" si="7"/>
        <v>0</v>
      </c>
      <c r="H647" s="1249">
        <f t="shared" si="8"/>
        <v>9</v>
      </c>
      <c r="I647" s="1249">
        <f>みずほ!J647</f>
        <v>502183</v>
      </c>
      <c r="J647" s="1249">
        <f>UFJ!I647</f>
        <v>0</v>
      </c>
      <c r="K647" s="1249">
        <f>三井住友!I647</f>
        <v>419550</v>
      </c>
      <c r="L647" s="1249">
        <f>楽天!J1056</f>
        <v>0</v>
      </c>
      <c r="M647" s="1639">
        <f t="shared" si="6"/>
        <v>921742</v>
      </c>
      <c r="N647" s="1611"/>
    </row>
    <row r="648" spans="1:14" ht="15.5">
      <c r="A648" s="1298"/>
      <c r="B648" s="1651">
        <v>46392</v>
      </c>
      <c r="C648" s="1248"/>
      <c r="D648" s="1618"/>
      <c r="E648" s="1618"/>
      <c r="F648" s="1618"/>
      <c r="G648" s="1619">
        <f t="shared" si="7"/>
        <v>0</v>
      </c>
      <c r="H648" s="1249">
        <f t="shared" si="8"/>
        <v>9</v>
      </c>
      <c r="I648" s="1249">
        <f>みずほ!J648</f>
        <v>502183</v>
      </c>
      <c r="J648" s="1249">
        <f>UFJ!I648</f>
        <v>0</v>
      </c>
      <c r="K648" s="1249">
        <f>三井住友!I648</f>
        <v>419550</v>
      </c>
      <c r="L648" s="1249">
        <f>楽天!J1057</f>
        <v>0</v>
      </c>
      <c r="M648" s="1639">
        <f t="shared" si="6"/>
        <v>921742</v>
      </c>
      <c r="N648" s="1611"/>
    </row>
    <row r="649" spans="1:14" ht="15.5">
      <c r="A649" s="1298"/>
      <c r="B649" s="1651">
        <v>46393</v>
      </c>
      <c r="C649" s="1248"/>
      <c r="D649" s="1618"/>
      <c r="E649" s="1618"/>
      <c r="F649" s="1618"/>
      <c r="G649" s="1619">
        <f t="shared" si="7"/>
        <v>0</v>
      </c>
      <c r="H649" s="1249">
        <f t="shared" si="8"/>
        <v>9</v>
      </c>
      <c r="I649" s="1249">
        <f>みずほ!J649</f>
        <v>502183</v>
      </c>
      <c r="J649" s="1249">
        <f>UFJ!I649</f>
        <v>0</v>
      </c>
      <c r="K649" s="1249">
        <f>三井住友!I649</f>
        <v>419550</v>
      </c>
      <c r="L649" s="1249">
        <f>楽天!J1058</f>
        <v>0</v>
      </c>
      <c r="M649" s="1639">
        <f t="shared" si="6"/>
        <v>921742</v>
      </c>
      <c r="N649" s="1611"/>
    </row>
    <row r="650" spans="1:14" ht="15.5">
      <c r="A650" s="1298"/>
      <c r="B650" s="1651">
        <v>46394</v>
      </c>
      <c r="C650" s="1248"/>
      <c r="D650" s="1618"/>
      <c r="E650" s="1618"/>
      <c r="F650" s="1618"/>
      <c r="G650" s="1619">
        <f t="shared" si="7"/>
        <v>0</v>
      </c>
      <c r="H650" s="1249">
        <f t="shared" si="8"/>
        <v>9</v>
      </c>
      <c r="I650" s="1249">
        <f>みずほ!J650</f>
        <v>502183</v>
      </c>
      <c r="J650" s="1249">
        <f>UFJ!I650</f>
        <v>0</v>
      </c>
      <c r="K650" s="1249">
        <f>三井住友!I650</f>
        <v>419550</v>
      </c>
      <c r="L650" s="1249">
        <f>楽天!J1059</f>
        <v>0</v>
      </c>
      <c r="M650" s="1639">
        <f t="shared" si="6"/>
        <v>921742</v>
      </c>
      <c r="N650" s="1611"/>
    </row>
    <row r="651" spans="1:14" ht="15.5">
      <c r="A651" s="1298"/>
      <c r="B651" s="1651">
        <v>46395</v>
      </c>
      <c r="C651" s="1248"/>
      <c r="D651" s="1618"/>
      <c r="E651" s="1618"/>
      <c r="F651" s="1618"/>
      <c r="G651" s="1619">
        <f t="shared" si="7"/>
        <v>0</v>
      </c>
      <c r="H651" s="1249">
        <f t="shared" si="8"/>
        <v>9</v>
      </c>
      <c r="I651" s="1249">
        <f>みずほ!J651</f>
        <v>502183</v>
      </c>
      <c r="J651" s="1249">
        <f>UFJ!I651</f>
        <v>0</v>
      </c>
      <c r="K651" s="1249">
        <f>三井住友!I651</f>
        <v>419550</v>
      </c>
      <c r="L651" s="1249">
        <f>楽天!J1060</f>
        <v>0</v>
      </c>
      <c r="M651" s="1639">
        <f t="shared" si="6"/>
        <v>921742</v>
      </c>
      <c r="N651" s="1611"/>
    </row>
    <row r="652" spans="1:14" ht="15.5">
      <c r="A652" s="1298"/>
      <c r="B652" s="1651">
        <v>46396</v>
      </c>
      <c r="C652" s="1248"/>
      <c r="D652" s="1618"/>
      <c r="E652" s="1618"/>
      <c r="F652" s="1618"/>
      <c r="G652" s="1619">
        <f t="shared" si="7"/>
        <v>0</v>
      </c>
      <c r="H652" s="1249">
        <f t="shared" si="8"/>
        <v>9</v>
      </c>
      <c r="I652" s="1249">
        <f>みずほ!J652</f>
        <v>502183</v>
      </c>
      <c r="J652" s="1249">
        <f>UFJ!I652</f>
        <v>0</v>
      </c>
      <c r="K652" s="1249">
        <f>三井住友!I652</f>
        <v>419550</v>
      </c>
      <c r="L652" s="1249">
        <f>楽天!J1061</f>
        <v>0</v>
      </c>
      <c r="M652" s="1639">
        <f t="shared" si="6"/>
        <v>921742</v>
      </c>
      <c r="N652" s="1611"/>
    </row>
    <row r="653" spans="1:14" ht="15.5">
      <c r="A653" s="1298"/>
      <c r="B653" s="1651">
        <v>46397</v>
      </c>
      <c r="C653" s="1248"/>
      <c r="D653" s="1618"/>
      <c r="E653" s="1618"/>
      <c r="F653" s="1618"/>
      <c r="G653" s="1619">
        <f t="shared" si="7"/>
        <v>0</v>
      </c>
      <c r="H653" s="1249">
        <f t="shared" si="8"/>
        <v>9</v>
      </c>
      <c r="I653" s="1249">
        <f>みずほ!J653</f>
        <v>502183</v>
      </c>
      <c r="J653" s="1249">
        <f>UFJ!I653</f>
        <v>0</v>
      </c>
      <c r="K653" s="1249">
        <f>三井住友!I653</f>
        <v>419550</v>
      </c>
      <c r="L653" s="1249">
        <f>楽天!J1062</f>
        <v>0</v>
      </c>
      <c r="M653" s="1639">
        <f t="shared" si="6"/>
        <v>921742</v>
      </c>
      <c r="N653" s="1611"/>
    </row>
    <row r="654" spans="1:14" ht="15.5">
      <c r="A654" s="1298"/>
      <c r="B654" s="1651">
        <v>46398</v>
      </c>
      <c r="C654" s="1248"/>
      <c r="D654" s="1618"/>
      <c r="E654" s="1618"/>
      <c r="F654" s="1618"/>
      <c r="G654" s="1619">
        <f t="shared" si="7"/>
        <v>0</v>
      </c>
      <c r="H654" s="1249">
        <f t="shared" si="8"/>
        <v>9</v>
      </c>
      <c r="I654" s="1249">
        <f>みずほ!J654</f>
        <v>502183</v>
      </c>
      <c r="J654" s="1249">
        <f>UFJ!I654</f>
        <v>0</v>
      </c>
      <c r="K654" s="1249">
        <f>三井住友!I654</f>
        <v>419550</v>
      </c>
      <c r="L654" s="1249">
        <f>楽天!J1063</f>
        <v>0</v>
      </c>
      <c r="M654" s="1639">
        <f t="shared" si="6"/>
        <v>921742</v>
      </c>
      <c r="N654" s="1611"/>
    </row>
    <row r="655" spans="1:14" ht="15.5">
      <c r="A655" s="1298"/>
      <c r="B655" s="1651">
        <v>46399</v>
      </c>
      <c r="C655" s="1248"/>
      <c r="D655" s="1618"/>
      <c r="E655" s="1618"/>
      <c r="F655" s="1618"/>
      <c r="G655" s="1619">
        <f t="shared" si="7"/>
        <v>0</v>
      </c>
      <c r="H655" s="1249">
        <f t="shared" si="8"/>
        <v>9</v>
      </c>
      <c r="I655" s="1249">
        <f>みずほ!J655</f>
        <v>502183</v>
      </c>
      <c r="J655" s="1249">
        <f>UFJ!I655</f>
        <v>0</v>
      </c>
      <c r="K655" s="1249">
        <f>三井住友!I655</f>
        <v>419550</v>
      </c>
      <c r="L655" s="1249">
        <f>楽天!J1064</f>
        <v>0</v>
      </c>
      <c r="M655" s="1639">
        <f t="shared" si="6"/>
        <v>921742</v>
      </c>
      <c r="N655" s="1611"/>
    </row>
    <row r="656" spans="1:14" ht="15.5">
      <c r="A656" s="1298"/>
      <c r="B656" s="1651">
        <v>46400</v>
      </c>
      <c r="C656" s="1248"/>
      <c r="D656" s="1618"/>
      <c r="E656" s="1618"/>
      <c r="F656" s="1618"/>
      <c r="G656" s="1619">
        <f t="shared" si="7"/>
        <v>0</v>
      </c>
      <c r="H656" s="1249">
        <f t="shared" si="8"/>
        <v>9</v>
      </c>
      <c r="I656" s="1249">
        <f>みずほ!J656</f>
        <v>502183</v>
      </c>
      <c r="J656" s="1249">
        <f>UFJ!I656</f>
        <v>0</v>
      </c>
      <c r="K656" s="1249">
        <f>三井住友!I656</f>
        <v>419550</v>
      </c>
      <c r="L656" s="1249">
        <f>楽天!J1065</f>
        <v>0</v>
      </c>
      <c r="M656" s="1639">
        <f t="shared" si="6"/>
        <v>921742</v>
      </c>
      <c r="N656" s="1611"/>
    </row>
    <row r="657" spans="1:14" ht="15.5">
      <c r="A657" s="1298"/>
      <c r="B657" s="1651">
        <v>46401</v>
      </c>
      <c r="C657" s="1248"/>
      <c r="D657" s="1618"/>
      <c r="E657" s="1618"/>
      <c r="F657" s="1618"/>
      <c r="G657" s="1619">
        <f t="shared" si="7"/>
        <v>0</v>
      </c>
      <c r="H657" s="1249">
        <f t="shared" si="8"/>
        <v>9</v>
      </c>
      <c r="I657" s="1249">
        <f>みずほ!J657</f>
        <v>502183</v>
      </c>
      <c r="J657" s="1249">
        <f>UFJ!I657</f>
        <v>0</v>
      </c>
      <c r="K657" s="1249">
        <f>三井住友!I657</f>
        <v>419550</v>
      </c>
      <c r="L657" s="1249">
        <f>楽天!J1066</f>
        <v>0</v>
      </c>
      <c r="M657" s="1639">
        <f t="shared" si="6"/>
        <v>921742</v>
      </c>
      <c r="N657" s="1611"/>
    </row>
    <row r="658" spans="1:14" ht="15.5">
      <c r="A658" s="1298"/>
      <c r="B658" s="1651">
        <v>46402</v>
      </c>
      <c r="C658" s="1248"/>
      <c r="D658" s="1618"/>
      <c r="E658" s="1618"/>
      <c r="F658" s="1618"/>
      <c r="G658" s="1619">
        <f t="shared" si="7"/>
        <v>0</v>
      </c>
      <c r="H658" s="1249">
        <f t="shared" si="8"/>
        <v>9</v>
      </c>
      <c r="I658" s="1249">
        <f>みずほ!J658</f>
        <v>662073</v>
      </c>
      <c r="J658" s="1249">
        <f>UFJ!I658</f>
        <v>0</v>
      </c>
      <c r="K658" s="1249">
        <f>三井住友!I658</f>
        <v>719550</v>
      </c>
      <c r="L658" s="1249">
        <f>楽天!J1067</f>
        <v>0</v>
      </c>
      <c r="M658" s="1639">
        <f t="shared" si="6"/>
        <v>1381632</v>
      </c>
      <c r="N658" s="1611"/>
    </row>
    <row r="659" spans="1:14" ht="15.5">
      <c r="A659" s="1298"/>
      <c r="B659" s="1651">
        <v>46403</v>
      </c>
      <c r="C659" s="1248"/>
      <c r="D659" s="1618"/>
      <c r="E659" s="1618"/>
      <c r="F659" s="1618"/>
      <c r="G659" s="1619">
        <f t="shared" si="7"/>
        <v>0</v>
      </c>
      <c r="H659" s="1249">
        <f t="shared" si="8"/>
        <v>9</v>
      </c>
      <c r="I659" s="1249">
        <f>みずほ!J659</f>
        <v>662073</v>
      </c>
      <c r="J659" s="1249">
        <f>UFJ!I659</f>
        <v>0</v>
      </c>
      <c r="K659" s="1249">
        <f>三井住友!I659</f>
        <v>719550</v>
      </c>
      <c r="L659" s="1249">
        <f>楽天!J1068</f>
        <v>0</v>
      </c>
      <c r="M659" s="1639">
        <f t="shared" si="6"/>
        <v>1381632</v>
      </c>
      <c r="N659" s="1611"/>
    </row>
    <row r="660" spans="1:14" ht="15.5">
      <c r="A660" s="1298"/>
      <c r="B660" s="1651">
        <v>46404</v>
      </c>
      <c r="C660" s="1248"/>
      <c r="D660" s="1618"/>
      <c r="E660" s="1618"/>
      <c r="F660" s="1618"/>
      <c r="G660" s="1619">
        <f t="shared" si="7"/>
        <v>0</v>
      </c>
      <c r="H660" s="1249">
        <f t="shared" si="8"/>
        <v>9</v>
      </c>
      <c r="I660" s="1249">
        <f>みずほ!J660</f>
        <v>662073</v>
      </c>
      <c r="J660" s="1249">
        <f>UFJ!I660</f>
        <v>0</v>
      </c>
      <c r="K660" s="1249">
        <f>三井住友!I660</f>
        <v>719550</v>
      </c>
      <c r="L660" s="1249">
        <f>楽天!J1069</f>
        <v>0</v>
      </c>
      <c r="M660" s="1639">
        <f t="shared" si="6"/>
        <v>1381632</v>
      </c>
      <c r="N660" s="1611"/>
    </row>
    <row r="661" spans="1:14" ht="15.5">
      <c r="A661" s="1298"/>
      <c r="B661" s="1651">
        <v>46405</v>
      </c>
      <c r="C661" s="1248"/>
      <c r="D661" s="1618"/>
      <c r="E661" s="1618"/>
      <c r="F661" s="1618"/>
      <c r="G661" s="1619">
        <f t="shared" si="7"/>
        <v>0</v>
      </c>
      <c r="H661" s="1249">
        <f t="shared" si="8"/>
        <v>9</v>
      </c>
      <c r="I661" s="1249">
        <f>みずほ!J661</f>
        <v>662073</v>
      </c>
      <c r="J661" s="1249">
        <f>UFJ!I661</f>
        <v>0</v>
      </c>
      <c r="K661" s="1249">
        <f>三井住友!I661</f>
        <v>719550</v>
      </c>
      <c r="L661" s="1249">
        <f>楽天!J1070</f>
        <v>0</v>
      </c>
      <c r="M661" s="1639">
        <f t="shared" si="6"/>
        <v>1381632</v>
      </c>
      <c r="N661" s="1611"/>
    </row>
    <row r="662" spans="1:14" ht="15.5">
      <c r="A662" s="1298"/>
      <c r="B662" s="1651">
        <v>46406</v>
      </c>
      <c r="C662" s="1248"/>
      <c r="D662" s="1618"/>
      <c r="E662" s="1618"/>
      <c r="F662" s="1618"/>
      <c r="G662" s="1619">
        <f t="shared" si="7"/>
        <v>0</v>
      </c>
      <c r="H662" s="1249">
        <f t="shared" si="8"/>
        <v>9</v>
      </c>
      <c r="I662" s="1249">
        <f>みずほ!J662</f>
        <v>662073</v>
      </c>
      <c r="J662" s="1249">
        <f>UFJ!I662</f>
        <v>0</v>
      </c>
      <c r="K662" s="1249">
        <f>三井住友!I662</f>
        <v>719550</v>
      </c>
      <c r="L662" s="1249">
        <f>楽天!J1071</f>
        <v>0</v>
      </c>
      <c r="M662" s="1639">
        <f t="shared" si="6"/>
        <v>1381632</v>
      </c>
      <c r="N662" s="1611"/>
    </row>
    <row r="663" spans="1:14" ht="15.5">
      <c r="A663" s="1298"/>
      <c r="B663" s="1651">
        <v>46407</v>
      </c>
      <c r="C663" s="1248"/>
      <c r="D663" s="1618"/>
      <c r="E663" s="1618"/>
      <c r="F663" s="1618"/>
      <c r="G663" s="1619">
        <f t="shared" si="7"/>
        <v>0</v>
      </c>
      <c r="H663" s="1249">
        <f t="shared" si="8"/>
        <v>9</v>
      </c>
      <c r="I663" s="1249">
        <f>みずほ!J663</f>
        <v>662073</v>
      </c>
      <c r="J663" s="1249">
        <f>UFJ!I663</f>
        <v>0</v>
      </c>
      <c r="K663" s="1249">
        <f>三井住友!I663</f>
        <v>719550</v>
      </c>
      <c r="L663" s="1249">
        <f>楽天!J1072</f>
        <v>0</v>
      </c>
      <c r="M663" s="1639">
        <f t="shared" si="6"/>
        <v>1381632</v>
      </c>
      <c r="N663" s="1611"/>
    </row>
    <row r="664" spans="1:14" ht="15.5">
      <c r="A664" s="1298"/>
      <c r="B664" s="1651">
        <v>46408</v>
      </c>
      <c r="C664" s="1248"/>
      <c r="D664" s="1618"/>
      <c r="E664" s="1618"/>
      <c r="F664" s="1618"/>
      <c r="G664" s="1619">
        <f t="shared" si="7"/>
        <v>0</v>
      </c>
      <c r="H664" s="1249">
        <f t="shared" si="8"/>
        <v>9</v>
      </c>
      <c r="I664" s="1249">
        <f>みずほ!J664</f>
        <v>662073</v>
      </c>
      <c r="J664" s="1249">
        <f>UFJ!I664</f>
        <v>0</v>
      </c>
      <c r="K664" s="1249">
        <f>三井住友!I664</f>
        <v>719550</v>
      </c>
      <c r="L664" s="1249">
        <f>楽天!J1073</f>
        <v>0</v>
      </c>
      <c r="M664" s="1639">
        <f t="shared" si="6"/>
        <v>1381632</v>
      </c>
      <c r="N664" s="1611"/>
    </row>
    <row r="665" spans="1:14" ht="15.5">
      <c r="A665" s="1298"/>
      <c r="B665" s="1651">
        <v>46409</v>
      </c>
      <c r="C665" s="1248"/>
      <c r="D665" s="1618"/>
      <c r="E665" s="1618"/>
      <c r="F665" s="1618"/>
      <c r="G665" s="1619">
        <f t="shared" si="7"/>
        <v>0</v>
      </c>
      <c r="H665" s="1249">
        <f t="shared" si="8"/>
        <v>9</v>
      </c>
      <c r="I665" s="1249">
        <f>みずほ!J665</f>
        <v>662073</v>
      </c>
      <c r="J665" s="1249">
        <f>UFJ!I665</f>
        <v>0</v>
      </c>
      <c r="K665" s="1249">
        <f>三井住友!I665</f>
        <v>719550</v>
      </c>
      <c r="L665" s="1249">
        <f>楽天!J1074</f>
        <v>0</v>
      </c>
      <c r="M665" s="1639">
        <f t="shared" si="6"/>
        <v>1381632</v>
      </c>
      <c r="N665" s="1611"/>
    </row>
    <row r="666" spans="1:14" ht="15.5">
      <c r="A666" s="1298"/>
      <c r="B666" s="1651">
        <v>46410</v>
      </c>
      <c r="C666" s="1248"/>
      <c r="D666" s="1618"/>
      <c r="E666" s="1618"/>
      <c r="F666" s="1618"/>
      <c r="G666" s="1619">
        <f t="shared" si="7"/>
        <v>0</v>
      </c>
      <c r="H666" s="1249">
        <f t="shared" si="8"/>
        <v>9</v>
      </c>
      <c r="I666" s="1249">
        <f>みずほ!J666</f>
        <v>662073</v>
      </c>
      <c r="J666" s="1249">
        <f>UFJ!I666</f>
        <v>0</v>
      </c>
      <c r="K666" s="1249">
        <f>三井住友!I666</f>
        <v>719550</v>
      </c>
      <c r="L666" s="1249">
        <f>楽天!J1075</f>
        <v>0</v>
      </c>
      <c r="M666" s="1639">
        <f t="shared" si="6"/>
        <v>1381632</v>
      </c>
      <c r="N666" s="1611"/>
    </row>
    <row r="667" spans="1:14" ht="15.5">
      <c r="A667" s="1298"/>
      <c r="B667" s="1651">
        <v>46411</v>
      </c>
      <c r="C667" s="1248"/>
      <c r="D667" s="1618"/>
      <c r="E667" s="1618"/>
      <c r="F667" s="1618"/>
      <c r="G667" s="1619">
        <f t="shared" si="7"/>
        <v>0</v>
      </c>
      <c r="H667" s="1249">
        <f t="shared" si="8"/>
        <v>9</v>
      </c>
      <c r="I667" s="1249">
        <f>みずほ!J667</f>
        <v>662073</v>
      </c>
      <c r="J667" s="1249">
        <f>UFJ!I667</f>
        <v>0</v>
      </c>
      <c r="K667" s="1249">
        <f>三井住友!I667</f>
        <v>719550</v>
      </c>
      <c r="L667" s="1249">
        <f>楽天!J1076</f>
        <v>0</v>
      </c>
      <c r="M667" s="1639">
        <f t="shared" si="6"/>
        <v>1381632</v>
      </c>
      <c r="N667" s="1611"/>
    </row>
    <row r="668" spans="1:14" ht="15.5">
      <c r="A668" s="1298"/>
      <c r="B668" s="1651">
        <v>46412</v>
      </c>
      <c r="C668" s="1248"/>
      <c r="D668" s="1618"/>
      <c r="E668" s="1618"/>
      <c r="F668" s="1618"/>
      <c r="G668" s="1619">
        <f t="shared" si="7"/>
        <v>0</v>
      </c>
      <c r="H668" s="1249">
        <f t="shared" si="8"/>
        <v>9</v>
      </c>
      <c r="I668" s="1249">
        <f>みずほ!J668</f>
        <v>662073</v>
      </c>
      <c r="J668" s="1249">
        <f>UFJ!I668</f>
        <v>0</v>
      </c>
      <c r="K668" s="1249">
        <f>三井住友!I668</f>
        <v>719550</v>
      </c>
      <c r="L668" s="1249">
        <f>楽天!J1077</f>
        <v>0</v>
      </c>
      <c r="M668" s="1639">
        <f t="shared" si="6"/>
        <v>1381632</v>
      </c>
      <c r="N668" s="1611"/>
    </row>
    <row r="669" spans="1:14" ht="15.5">
      <c r="A669" s="1298"/>
      <c r="B669" s="1651">
        <v>46413</v>
      </c>
      <c r="C669" s="1248"/>
      <c r="D669" s="1618"/>
      <c r="E669" s="1618"/>
      <c r="F669" s="1618"/>
      <c r="G669" s="1619">
        <f t="shared" si="7"/>
        <v>0</v>
      </c>
      <c r="H669" s="1249">
        <f t="shared" si="8"/>
        <v>9</v>
      </c>
      <c r="I669" s="1249">
        <f>みずほ!J669</f>
        <v>652073</v>
      </c>
      <c r="J669" s="1249">
        <f>UFJ!I669</f>
        <v>0</v>
      </c>
      <c r="K669" s="1249">
        <f>三井住友!I669</f>
        <v>719550</v>
      </c>
      <c r="L669" s="1249">
        <f>楽天!J1078</f>
        <v>0</v>
      </c>
      <c r="M669" s="1639">
        <f t="shared" si="6"/>
        <v>1371632</v>
      </c>
      <c r="N669" s="1611"/>
    </row>
    <row r="670" spans="1:14" ht="15.5">
      <c r="A670" s="1298"/>
      <c r="B670" s="1651">
        <v>46414</v>
      </c>
      <c r="C670" s="1248"/>
      <c r="D670" s="1618"/>
      <c r="E670" s="1618"/>
      <c r="F670" s="1618"/>
      <c r="G670" s="1619">
        <f t="shared" si="7"/>
        <v>0</v>
      </c>
      <c r="H670" s="1249">
        <f t="shared" si="8"/>
        <v>9</v>
      </c>
      <c r="I670" s="1249">
        <f>みずほ!J670</f>
        <v>522086</v>
      </c>
      <c r="J670" s="1249">
        <f>UFJ!I670</f>
        <v>0</v>
      </c>
      <c r="K670" s="1249">
        <f>三井住友!I670</f>
        <v>519550</v>
      </c>
      <c r="L670" s="1249">
        <f>楽天!J1079</f>
        <v>0</v>
      </c>
      <c r="M670" s="1639">
        <f t="shared" si="6"/>
        <v>1041645</v>
      </c>
      <c r="N670" s="1611"/>
    </row>
    <row r="671" spans="1:14" ht="15.5">
      <c r="A671" s="1298"/>
      <c r="B671" s="1651">
        <v>46415</v>
      </c>
      <c r="C671" s="1248"/>
      <c r="D671" s="1618"/>
      <c r="E671" s="1618"/>
      <c r="F671" s="1618"/>
      <c r="G671" s="1619">
        <f t="shared" si="7"/>
        <v>0</v>
      </c>
      <c r="H671" s="1249">
        <f t="shared" si="8"/>
        <v>9</v>
      </c>
      <c r="I671" s="1249">
        <f>みずほ!J671</f>
        <v>522086</v>
      </c>
      <c r="J671" s="1249">
        <f>UFJ!I671</f>
        <v>0</v>
      </c>
      <c r="K671" s="1249">
        <f>三井住友!I671</f>
        <v>519550</v>
      </c>
      <c r="L671" s="1249">
        <f>楽天!J1080</f>
        <v>0</v>
      </c>
      <c r="M671" s="1639">
        <f t="shared" si="6"/>
        <v>1041645</v>
      </c>
      <c r="N671" s="1611"/>
    </row>
    <row r="672" spans="1:14" ht="15.5">
      <c r="A672" s="1298"/>
      <c r="B672" s="1651">
        <v>46416</v>
      </c>
      <c r="C672" s="1248"/>
      <c r="D672" s="1618"/>
      <c r="E672" s="1618"/>
      <c r="F672" s="1618"/>
      <c r="G672" s="1619">
        <f t="shared" si="7"/>
        <v>0</v>
      </c>
      <c r="H672" s="1249">
        <f t="shared" si="8"/>
        <v>9</v>
      </c>
      <c r="I672" s="1249">
        <f>みずほ!J672</f>
        <v>522086</v>
      </c>
      <c r="J672" s="1249">
        <f>UFJ!I672</f>
        <v>0</v>
      </c>
      <c r="K672" s="1249">
        <f>三井住友!I672</f>
        <v>519550</v>
      </c>
      <c r="L672" s="1249">
        <f>楽天!J1081</f>
        <v>0</v>
      </c>
      <c r="M672" s="1639">
        <f t="shared" si="6"/>
        <v>1041645</v>
      </c>
      <c r="N672" s="1611"/>
    </row>
    <row r="673" spans="1:14" ht="15.5">
      <c r="A673" s="1298"/>
      <c r="B673" s="1651">
        <v>46417</v>
      </c>
      <c r="C673" s="1248"/>
      <c r="D673" s="1618"/>
      <c r="E673" s="1618"/>
      <c r="F673" s="1618"/>
      <c r="G673" s="1619">
        <f t="shared" si="7"/>
        <v>0</v>
      </c>
      <c r="H673" s="1249">
        <f t="shared" si="8"/>
        <v>9</v>
      </c>
      <c r="I673" s="1249">
        <f>みずほ!J673</f>
        <v>522086</v>
      </c>
      <c r="J673" s="1249">
        <f>UFJ!I673</f>
        <v>0</v>
      </c>
      <c r="K673" s="1249">
        <f>三井住友!I673</f>
        <v>519550</v>
      </c>
      <c r="L673" s="1249">
        <f>楽天!J1082</f>
        <v>0</v>
      </c>
      <c r="M673" s="1639">
        <f t="shared" si="6"/>
        <v>1041645</v>
      </c>
      <c r="N673" s="1611"/>
    </row>
    <row r="674" spans="1:14" ht="15.5">
      <c r="A674" s="1298"/>
      <c r="B674" s="1651">
        <v>46418</v>
      </c>
      <c r="C674" s="1248"/>
      <c r="D674" s="1618"/>
      <c r="E674" s="1618"/>
      <c r="F674" s="1618"/>
      <c r="G674" s="1619">
        <f t="shared" si="7"/>
        <v>0</v>
      </c>
      <c r="H674" s="1249">
        <f t="shared" si="8"/>
        <v>9</v>
      </c>
      <c r="I674" s="1249">
        <f>みずほ!J674</f>
        <v>522086</v>
      </c>
      <c r="J674" s="1249">
        <f>UFJ!I674</f>
        <v>0</v>
      </c>
      <c r="K674" s="1249">
        <f>三井住友!I674</f>
        <v>519550</v>
      </c>
      <c r="L674" s="1249">
        <f>楽天!J1083</f>
        <v>0</v>
      </c>
      <c r="M674" s="1639">
        <f t="shared" si="6"/>
        <v>1041645</v>
      </c>
      <c r="N674" s="1611"/>
    </row>
    <row r="675" spans="1:14" ht="15.5">
      <c r="A675" s="1298"/>
      <c r="B675" s="1653">
        <v>46419</v>
      </c>
      <c r="C675" s="1631"/>
      <c r="D675" s="1632"/>
      <c r="E675" s="1632"/>
      <c r="F675" s="1632"/>
      <c r="G675" s="1633">
        <f t="shared" si="7"/>
        <v>0</v>
      </c>
      <c r="H675" s="1625">
        <f t="shared" si="8"/>
        <v>9</v>
      </c>
      <c r="I675" s="1625">
        <f>みずほ!J675</f>
        <v>522086</v>
      </c>
      <c r="J675" s="1625">
        <f>UFJ!I675</f>
        <v>0</v>
      </c>
      <c r="K675" s="1625">
        <f>三井住友!I675</f>
        <v>519550</v>
      </c>
      <c r="L675" s="1625">
        <f>楽天!J1084</f>
        <v>0</v>
      </c>
      <c r="M675" s="1645">
        <f t="shared" si="6"/>
        <v>1041645</v>
      </c>
      <c r="N675" s="1611"/>
    </row>
    <row r="676" spans="1:14" ht="15.5">
      <c r="A676" s="1298"/>
      <c r="B676" s="1651">
        <v>46420</v>
      </c>
      <c r="C676" s="1248"/>
      <c r="D676" s="1618"/>
      <c r="E676" s="1618"/>
      <c r="F676" s="1618"/>
      <c r="G676" s="1619">
        <f t="shared" si="7"/>
        <v>0</v>
      </c>
      <c r="H676" s="1249">
        <f t="shared" si="8"/>
        <v>9</v>
      </c>
      <c r="I676" s="1249">
        <f>みずほ!J676</f>
        <v>522086</v>
      </c>
      <c r="J676" s="1249">
        <f>UFJ!I676</f>
        <v>0</v>
      </c>
      <c r="K676" s="1249">
        <f>三井住友!I676</f>
        <v>519550</v>
      </c>
      <c r="L676" s="1249">
        <f>楽天!J1085</f>
        <v>0</v>
      </c>
      <c r="M676" s="1639">
        <f t="shared" si="6"/>
        <v>1041645</v>
      </c>
      <c r="N676" s="1611"/>
    </row>
    <row r="677" spans="1:14" ht="15.5">
      <c r="A677" s="1298"/>
      <c r="B677" s="1651">
        <v>46421</v>
      </c>
      <c r="C677" s="1248"/>
      <c r="D677" s="1618"/>
      <c r="E677" s="1618"/>
      <c r="F677" s="1618"/>
      <c r="G677" s="1619">
        <f t="shared" si="7"/>
        <v>0</v>
      </c>
      <c r="H677" s="1249">
        <f t="shared" si="8"/>
        <v>9</v>
      </c>
      <c r="I677" s="1249">
        <f>みずほ!J677</f>
        <v>522086</v>
      </c>
      <c r="J677" s="1249">
        <f>UFJ!I677</f>
        <v>0</v>
      </c>
      <c r="K677" s="1249">
        <f>三井住友!I677</f>
        <v>519550</v>
      </c>
      <c r="L677" s="1249">
        <f>楽天!J1086</f>
        <v>0</v>
      </c>
      <c r="M677" s="1639">
        <f t="shared" si="6"/>
        <v>1041645</v>
      </c>
      <c r="N677" s="1611"/>
    </row>
    <row r="678" spans="1:14" ht="15.5">
      <c r="A678" s="1298"/>
      <c r="B678" s="1651">
        <v>46422</v>
      </c>
      <c r="C678" s="1248"/>
      <c r="D678" s="1618"/>
      <c r="E678" s="1618"/>
      <c r="F678" s="1618"/>
      <c r="G678" s="1619">
        <f t="shared" si="7"/>
        <v>0</v>
      </c>
      <c r="H678" s="1249">
        <f t="shared" si="8"/>
        <v>9</v>
      </c>
      <c r="I678" s="1249">
        <f>みずほ!J678</f>
        <v>522086</v>
      </c>
      <c r="J678" s="1249">
        <f>UFJ!I678</f>
        <v>0</v>
      </c>
      <c r="K678" s="1249">
        <f>三井住友!I678</f>
        <v>519550</v>
      </c>
      <c r="L678" s="1249">
        <f>楽天!J1087</f>
        <v>0</v>
      </c>
      <c r="M678" s="1639">
        <f t="shared" si="6"/>
        <v>1041645</v>
      </c>
      <c r="N678" s="1611"/>
    </row>
    <row r="679" spans="1:14" ht="15.5">
      <c r="A679" s="1298"/>
      <c r="B679" s="1651">
        <v>46423</v>
      </c>
      <c r="C679" s="1248"/>
      <c r="D679" s="1618"/>
      <c r="E679" s="1618"/>
      <c r="F679" s="1618"/>
      <c r="G679" s="1619">
        <f t="shared" si="7"/>
        <v>0</v>
      </c>
      <c r="H679" s="1249">
        <f t="shared" si="8"/>
        <v>9</v>
      </c>
      <c r="I679" s="1249">
        <f>みずほ!J679</f>
        <v>522086</v>
      </c>
      <c r="J679" s="1249">
        <f>UFJ!I679</f>
        <v>0</v>
      </c>
      <c r="K679" s="1249">
        <f>三井住友!I679</f>
        <v>519550</v>
      </c>
      <c r="L679" s="1249">
        <f>楽天!J1088</f>
        <v>0</v>
      </c>
      <c r="M679" s="1639">
        <f t="shared" si="6"/>
        <v>1041645</v>
      </c>
      <c r="N679" s="1611"/>
    </row>
    <row r="680" spans="1:14" ht="15.5">
      <c r="A680" s="1298"/>
      <c r="B680" s="1651">
        <v>46424</v>
      </c>
      <c r="C680" s="1248"/>
      <c r="D680" s="1618"/>
      <c r="E680" s="1618"/>
      <c r="F680" s="1618"/>
      <c r="G680" s="1619">
        <f t="shared" si="7"/>
        <v>0</v>
      </c>
      <c r="H680" s="1249">
        <f t="shared" si="8"/>
        <v>9</v>
      </c>
      <c r="I680" s="1249">
        <f>みずほ!J680</f>
        <v>522086</v>
      </c>
      <c r="J680" s="1249">
        <f>UFJ!I680</f>
        <v>0</v>
      </c>
      <c r="K680" s="1249">
        <f>三井住友!I680</f>
        <v>519550</v>
      </c>
      <c r="L680" s="1249">
        <f>楽天!J1089</f>
        <v>0</v>
      </c>
      <c r="M680" s="1639">
        <f t="shared" si="6"/>
        <v>1041645</v>
      </c>
      <c r="N680" s="1611"/>
    </row>
    <row r="681" spans="1:14" ht="15.5">
      <c r="A681" s="1298"/>
      <c r="B681" s="1651">
        <v>46425</v>
      </c>
      <c r="C681" s="1248"/>
      <c r="D681" s="1618"/>
      <c r="E681" s="1618"/>
      <c r="F681" s="1618"/>
      <c r="G681" s="1619">
        <f t="shared" si="7"/>
        <v>0</v>
      </c>
      <c r="H681" s="1249">
        <f t="shared" si="8"/>
        <v>9</v>
      </c>
      <c r="I681" s="1249">
        <f>みずほ!J681</f>
        <v>522086</v>
      </c>
      <c r="J681" s="1249">
        <f>UFJ!I681</f>
        <v>0</v>
      </c>
      <c r="K681" s="1249">
        <f>三井住友!I681</f>
        <v>519550</v>
      </c>
      <c r="L681" s="1249">
        <f>楽天!J1090</f>
        <v>0</v>
      </c>
      <c r="M681" s="1639">
        <f t="shared" si="6"/>
        <v>1041645</v>
      </c>
      <c r="N681" s="1611"/>
    </row>
    <row r="682" spans="1:14" ht="15.5">
      <c r="A682" s="1298"/>
      <c r="B682" s="1651">
        <v>46426</v>
      </c>
      <c r="C682" s="1248"/>
      <c r="D682" s="1618"/>
      <c r="E682" s="1618"/>
      <c r="F682" s="1618"/>
      <c r="G682" s="1619">
        <f t="shared" si="7"/>
        <v>0</v>
      </c>
      <c r="H682" s="1249">
        <f t="shared" si="8"/>
        <v>9</v>
      </c>
      <c r="I682" s="1249">
        <f>みずほ!J682</f>
        <v>522086</v>
      </c>
      <c r="J682" s="1249">
        <f>UFJ!I682</f>
        <v>0</v>
      </c>
      <c r="K682" s="1249">
        <f>三井住友!I682</f>
        <v>519550</v>
      </c>
      <c r="L682" s="1249">
        <f>楽天!J1091</f>
        <v>0</v>
      </c>
      <c r="M682" s="1639">
        <f t="shared" si="6"/>
        <v>1041645</v>
      </c>
      <c r="N682" s="1611"/>
    </row>
    <row r="683" spans="1:14" ht="15.5">
      <c r="A683" s="1298"/>
      <c r="B683" s="1651">
        <v>46427</v>
      </c>
      <c r="C683" s="1248"/>
      <c r="D683" s="1618"/>
      <c r="E683" s="1618"/>
      <c r="F683" s="1618"/>
      <c r="G683" s="1619">
        <f t="shared" si="7"/>
        <v>0</v>
      </c>
      <c r="H683" s="1249">
        <f t="shared" si="8"/>
        <v>9</v>
      </c>
      <c r="I683" s="1249">
        <f>みずほ!J683</f>
        <v>522086</v>
      </c>
      <c r="J683" s="1249">
        <f>UFJ!I683</f>
        <v>0</v>
      </c>
      <c r="K683" s="1249">
        <f>三井住友!I683</f>
        <v>519550</v>
      </c>
      <c r="L683" s="1249">
        <f>楽天!J1092</f>
        <v>0</v>
      </c>
      <c r="M683" s="1639">
        <f t="shared" si="6"/>
        <v>1041645</v>
      </c>
      <c r="N683" s="1611"/>
    </row>
    <row r="684" spans="1:14" ht="15.5">
      <c r="A684" s="1298"/>
      <c r="B684" s="1651">
        <v>46428</v>
      </c>
      <c r="C684" s="1248"/>
      <c r="D684" s="1618"/>
      <c r="E684" s="1618"/>
      <c r="F684" s="1618"/>
      <c r="G684" s="1619">
        <f t="shared" si="7"/>
        <v>0</v>
      </c>
      <c r="H684" s="1249">
        <f t="shared" si="8"/>
        <v>9</v>
      </c>
      <c r="I684" s="1249">
        <f>みずほ!J684</f>
        <v>522086</v>
      </c>
      <c r="J684" s="1249">
        <f>UFJ!I684</f>
        <v>0</v>
      </c>
      <c r="K684" s="1249">
        <f>三井住友!I684</f>
        <v>519550</v>
      </c>
      <c r="L684" s="1249">
        <f>楽天!J1093</f>
        <v>0</v>
      </c>
      <c r="M684" s="1639">
        <f t="shared" si="6"/>
        <v>1041645</v>
      </c>
      <c r="N684" s="1611"/>
    </row>
    <row r="685" spans="1:14" ht="15.5">
      <c r="A685" s="1298"/>
      <c r="B685" s="1651">
        <v>46429</v>
      </c>
      <c r="C685" s="1248"/>
      <c r="D685" s="1618"/>
      <c r="E685" s="1618"/>
      <c r="F685" s="1618"/>
      <c r="G685" s="1619">
        <f t="shared" si="7"/>
        <v>0</v>
      </c>
      <c r="H685" s="1249">
        <f t="shared" si="8"/>
        <v>9</v>
      </c>
      <c r="I685" s="1249">
        <f>みずほ!J685</f>
        <v>522086</v>
      </c>
      <c r="J685" s="1249">
        <f>UFJ!I685</f>
        <v>0</v>
      </c>
      <c r="K685" s="1249">
        <f>三井住友!I685</f>
        <v>519550</v>
      </c>
      <c r="L685" s="1249">
        <f>楽天!J1094</f>
        <v>0</v>
      </c>
      <c r="M685" s="1639">
        <f t="shared" si="6"/>
        <v>1041645</v>
      </c>
      <c r="N685" s="1611"/>
    </row>
    <row r="686" spans="1:14" ht="15.5">
      <c r="A686" s="1298"/>
      <c r="B686" s="1651">
        <v>46430</v>
      </c>
      <c r="C686" s="1248"/>
      <c r="D686" s="1618"/>
      <c r="E686" s="1618"/>
      <c r="F686" s="1618"/>
      <c r="G686" s="1619">
        <f t="shared" si="7"/>
        <v>0</v>
      </c>
      <c r="H686" s="1249">
        <f t="shared" si="8"/>
        <v>9</v>
      </c>
      <c r="I686" s="1249">
        <f>みずほ!J686</f>
        <v>522086</v>
      </c>
      <c r="J686" s="1249">
        <f>UFJ!I686</f>
        <v>0</v>
      </c>
      <c r="K686" s="1249">
        <f>三井住友!I686</f>
        <v>519550</v>
      </c>
      <c r="L686" s="1249">
        <f>楽天!J1095</f>
        <v>0</v>
      </c>
      <c r="M686" s="1639">
        <f t="shared" si="6"/>
        <v>1041645</v>
      </c>
      <c r="N686" s="1611"/>
    </row>
    <row r="687" spans="1:14" ht="15.5">
      <c r="A687" s="1298"/>
      <c r="B687" s="1651">
        <v>46431</v>
      </c>
      <c r="C687" s="1248"/>
      <c r="D687" s="1618"/>
      <c r="E687" s="1618"/>
      <c r="F687" s="1618"/>
      <c r="G687" s="1619">
        <f t="shared" si="7"/>
        <v>0</v>
      </c>
      <c r="H687" s="1249">
        <f t="shared" si="8"/>
        <v>9</v>
      </c>
      <c r="I687" s="1249">
        <f>みずほ!J687</f>
        <v>522086</v>
      </c>
      <c r="J687" s="1249">
        <f>UFJ!I687</f>
        <v>0</v>
      </c>
      <c r="K687" s="1249">
        <f>三井住友!I687</f>
        <v>519550</v>
      </c>
      <c r="L687" s="1249">
        <f>楽天!J1096</f>
        <v>0</v>
      </c>
      <c r="M687" s="1639">
        <f t="shared" si="6"/>
        <v>1041645</v>
      </c>
      <c r="N687" s="1611"/>
    </row>
    <row r="688" spans="1:14" ht="15.5">
      <c r="A688" s="1298"/>
      <c r="B688" s="1651">
        <v>46432</v>
      </c>
      <c r="C688" s="1248"/>
      <c r="D688" s="1618"/>
      <c r="E688" s="1618"/>
      <c r="F688" s="1618"/>
      <c r="G688" s="1619">
        <f t="shared" si="7"/>
        <v>0</v>
      </c>
      <c r="H688" s="1249">
        <f t="shared" si="8"/>
        <v>9</v>
      </c>
      <c r="I688" s="1249">
        <f>みずほ!J688</f>
        <v>522086</v>
      </c>
      <c r="J688" s="1249">
        <f>UFJ!I688</f>
        <v>0</v>
      </c>
      <c r="K688" s="1249">
        <f>三井住友!I688</f>
        <v>519550</v>
      </c>
      <c r="L688" s="1249">
        <f>楽天!J1097</f>
        <v>0</v>
      </c>
      <c r="M688" s="1639">
        <f t="shared" si="6"/>
        <v>1041645</v>
      </c>
      <c r="N688" s="1611"/>
    </row>
    <row r="689" spans="1:14" ht="15.5">
      <c r="A689" s="1298"/>
      <c r="B689" s="1651">
        <v>46433</v>
      </c>
      <c r="C689" s="1248"/>
      <c r="D689" s="1618"/>
      <c r="E689" s="1618"/>
      <c r="F689" s="1618"/>
      <c r="G689" s="1619">
        <f t="shared" si="7"/>
        <v>0</v>
      </c>
      <c r="H689" s="1249">
        <f t="shared" si="8"/>
        <v>9</v>
      </c>
      <c r="I689" s="1249">
        <f>みずほ!J689</f>
        <v>681976</v>
      </c>
      <c r="J689" s="1249">
        <f>UFJ!I689</f>
        <v>0</v>
      </c>
      <c r="K689" s="1249">
        <f>三井住友!I689</f>
        <v>819550</v>
      </c>
      <c r="L689" s="1249">
        <f>楽天!J1098</f>
        <v>0</v>
      </c>
      <c r="M689" s="1639">
        <f t="shared" si="6"/>
        <v>1501535</v>
      </c>
      <c r="N689" s="1611"/>
    </row>
    <row r="690" spans="1:14" ht="15.5">
      <c r="A690" s="1298"/>
      <c r="B690" s="1651">
        <v>46434</v>
      </c>
      <c r="C690" s="1248"/>
      <c r="D690" s="1618"/>
      <c r="E690" s="1618"/>
      <c r="F690" s="1618"/>
      <c r="G690" s="1619">
        <f t="shared" si="7"/>
        <v>0</v>
      </c>
      <c r="H690" s="1249">
        <f t="shared" si="8"/>
        <v>9</v>
      </c>
      <c r="I690" s="1249">
        <f>みずほ!J690</f>
        <v>681976</v>
      </c>
      <c r="J690" s="1249">
        <f>UFJ!I690</f>
        <v>0</v>
      </c>
      <c r="K690" s="1249">
        <f>三井住友!I690</f>
        <v>819550</v>
      </c>
      <c r="L690" s="1249">
        <f>楽天!J1099</f>
        <v>0</v>
      </c>
      <c r="M690" s="1639">
        <f t="shared" si="6"/>
        <v>1501535</v>
      </c>
      <c r="N690" s="1611"/>
    </row>
    <row r="691" spans="1:14" ht="15.5">
      <c r="A691" s="1298"/>
      <c r="B691" s="1651">
        <v>46435</v>
      </c>
      <c r="C691" s="1248"/>
      <c r="D691" s="1618"/>
      <c r="E691" s="1618"/>
      <c r="F691" s="1618"/>
      <c r="G691" s="1619">
        <f t="shared" si="7"/>
        <v>0</v>
      </c>
      <c r="H691" s="1249">
        <f t="shared" si="8"/>
        <v>9</v>
      </c>
      <c r="I691" s="1249">
        <f>みずほ!J691</f>
        <v>681976</v>
      </c>
      <c r="J691" s="1249">
        <f>UFJ!I691</f>
        <v>0</v>
      </c>
      <c r="K691" s="1249">
        <f>三井住友!I691</f>
        <v>819550</v>
      </c>
      <c r="L691" s="1249">
        <f>楽天!J1100</f>
        <v>0</v>
      </c>
      <c r="M691" s="1639">
        <f t="shared" si="6"/>
        <v>1501535</v>
      </c>
      <c r="N691" s="1611"/>
    </row>
    <row r="692" spans="1:14" ht="15.5">
      <c r="A692" s="1298"/>
      <c r="B692" s="1651">
        <v>46436</v>
      </c>
      <c r="C692" s="1248"/>
      <c r="D692" s="1618"/>
      <c r="E692" s="1618"/>
      <c r="F692" s="1618"/>
      <c r="G692" s="1619">
        <f t="shared" si="7"/>
        <v>0</v>
      </c>
      <c r="H692" s="1249">
        <f t="shared" si="8"/>
        <v>9</v>
      </c>
      <c r="I692" s="1249">
        <f>みずほ!J692</f>
        <v>681976</v>
      </c>
      <c r="J692" s="1249">
        <f>UFJ!I692</f>
        <v>0</v>
      </c>
      <c r="K692" s="1249">
        <f>三井住友!I692</f>
        <v>819550</v>
      </c>
      <c r="L692" s="1249">
        <f>楽天!J1101</f>
        <v>0</v>
      </c>
      <c r="M692" s="1639">
        <f t="shared" si="6"/>
        <v>1501535</v>
      </c>
      <c r="N692" s="1611"/>
    </row>
    <row r="693" spans="1:14" ht="15.5">
      <c r="A693" s="1298"/>
      <c r="B693" s="1651">
        <v>46437</v>
      </c>
      <c r="C693" s="1248"/>
      <c r="D693" s="1618"/>
      <c r="E693" s="1618"/>
      <c r="F693" s="1618"/>
      <c r="G693" s="1619">
        <f t="shared" si="7"/>
        <v>0</v>
      </c>
      <c r="H693" s="1249">
        <f t="shared" si="8"/>
        <v>9</v>
      </c>
      <c r="I693" s="1249">
        <f>みずほ!J693</f>
        <v>681976</v>
      </c>
      <c r="J693" s="1249">
        <f>UFJ!I693</f>
        <v>0</v>
      </c>
      <c r="K693" s="1249">
        <f>三井住友!I693</f>
        <v>819550</v>
      </c>
      <c r="L693" s="1249">
        <f>楽天!J1102</f>
        <v>0</v>
      </c>
      <c r="M693" s="1639">
        <f t="shared" si="6"/>
        <v>1501535</v>
      </c>
      <c r="N693" s="1611"/>
    </row>
    <row r="694" spans="1:14" ht="15.5">
      <c r="A694" s="1298"/>
      <c r="B694" s="1651">
        <v>46438</v>
      </c>
      <c r="C694" s="1248"/>
      <c r="D694" s="1618"/>
      <c r="E694" s="1618"/>
      <c r="F694" s="1618"/>
      <c r="G694" s="1619">
        <f t="shared" si="7"/>
        <v>0</v>
      </c>
      <c r="H694" s="1249">
        <f t="shared" si="8"/>
        <v>9</v>
      </c>
      <c r="I694" s="1249">
        <f>みずほ!J694</f>
        <v>681976</v>
      </c>
      <c r="J694" s="1249">
        <f>UFJ!I694</f>
        <v>0</v>
      </c>
      <c r="K694" s="1249">
        <f>三井住友!I694</f>
        <v>819550</v>
      </c>
      <c r="L694" s="1249">
        <f>楽天!J1103</f>
        <v>0</v>
      </c>
      <c r="M694" s="1639">
        <f t="shared" si="6"/>
        <v>1501535</v>
      </c>
      <c r="N694" s="1611"/>
    </row>
    <row r="695" spans="1:14" ht="15.5">
      <c r="A695" s="1298"/>
      <c r="B695" s="1651">
        <v>46439</v>
      </c>
      <c r="C695" s="1248"/>
      <c r="D695" s="1618"/>
      <c r="E695" s="1618"/>
      <c r="F695" s="1618"/>
      <c r="G695" s="1619">
        <f t="shared" si="7"/>
        <v>0</v>
      </c>
      <c r="H695" s="1249">
        <f t="shared" si="8"/>
        <v>9</v>
      </c>
      <c r="I695" s="1249">
        <f>みずほ!J695</f>
        <v>681976</v>
      </c>
      <c r="J695" s="1249">
        <f>UFJ!I695</f>
        <v>0</v>
      </c>
      <c r="K695" s="1249">
        <f>三井住友!I695</f>
        <v>819550</v>
      </c>
      <c r="L695" s="1249">
        <f>楽天!J1104</f>
        <v>0</v>
      </c>
      <c r="M695" s="1639">
        <f t="shared" si="6"/>
        <v>1501535</v>
      </c>
      <c r="N695" s="1611"/>
    </row>
    <row r="696" spans="1:14" ht="15.5">
      <c r="A696" s="1298"/>
      <c r="B696" s="1651">
        <v>46440</v>
      </c>
      <c r="C696" s="1248"/>
      <c r="D696" s="1618"/>
      <c r="E696" s="1618"/>
      <c r="F696" s="1618"/>
      <c r="G696" s="1619">
        <f t="shared" si="7"/>
        <v>0</v>
      </c>
      <c r="H696" s="1249">
        <f t="shared" si="8"/>
        <v>9</v>
      </c>
      <c r="I696" s="1249">
        <f>みずほ!J696</f>
        <v>681976</v>
      </c>
      <c r="J696" s="1249">
        <f>UFJ!I696</f>
        <v>0</v>
      </c>
      <c r="K696" s="1249">
        <f>三井住友!I696</f>
        <v>819550</v>
      </c>
      <c r="L696" s="1249">
        <f>楽天!J1105</f>
        <v>0</v>
      </c>
      <c r="M696" s="1639">
        <f t="shared" si="6"/>
        <v>1501535</v>
      </c>
      <c r="N696" s="1611"/>
    </row>
    <row r="697" spans="1:14" ht="15.5">
      <c r="A697" s="1298"/>
      <c r="B697" s="1651">
        <v>46441</v>
      </c>
      <c r="C697" s="1248"/>
      <c r="D697" s="1618"/>
      <c r="E697" s="1618"/>
      <c r="F697" s="1618"/>
      <c r="G697" s="1619">
        <f t="shared" si="7"/>
        <v>0</v>
      </c>
      <c r="H697" s="1249">
        <f t="shared" si="8"/>
        <v>9</v>
      </c>
      <c r="I697" s="1249">
        <f>みずほ!J697</f>
        <v>681976</v>
      </c>
      <c r="J697" s="1249">
        <f>UFJ!I697</f>
        <v>0</v>
      </c>
      <c r="K697" s="1249">
        <f>三井住友!I697</f>
        <v>819550</v>
      </c>
      <c r="L697" s="1249">
        <f>楽天!J1106</f>
        <v>0</v>
      </c>
      <c r="M697" s="1639">
        <f t="shared" si="6"/>
        <v>1501535</v>
      </c>
      <c r="N697" s="1611"/>
    </row>
    <row r="698" spans="1:14" ht="15.5">
      <c r="A698" s="1298"/>
      <c r="B698" s="1651">
        <v>46442</v>
      </c>
      <c r="C698" s="1248"/>
      <c r="D698" s="1618"/>
      <c r="E698" s="1618"/>
      <c r="F698" s="1618"/>
      <c r="G698" s="1619">
        <f t="shared" si="7"/>
        <v>0</v>
      </c>
      <c r="H698" s="1249">
        <f t="shared" si="8"/>
        <v>9</v>
      </c>
      <c r="I698" s="1249">
        <f>みずほ!J698</f>
        <v>681976</v>
      </c>
      <c r="J698" s="1249">
        <f>UFJ!I698</f>
        <v>0</v>
      </c>
      <c r="K698" s="1249">
        <f>三井住友!I698</f>
        <v>819550</v>
      </c>
      <c r="L698" s="1249">
        <f>楽天!J1107</f>
        <v>0</v>
      </c>
      <c r="M698" s="1639">
        <f t="shared" si="6"/>
        <v>1501535</v>
      </c>
      <c r="N698" s="1611"/>
    </row>
    <row r="699" spans="1:14" ht="15.5">
      <c r="A699" s="1298"/>
      <c r="B699" s="1651">
        <v>46443</v>
      </c>
      <c r="C699" s="1248"/>
      <c r="D699" s="1618"/>
      <c r="E699" s="1618"/>
      <c r="F699" s="1618"/>
      <c r="G699" s="1619">
        <f t="shared" si="7"/>
        <v>0</v>
      </c>
      <c r="H699" s="1249">
        <f t="shared" si="8"/>
        <v>9</v>
      </c>
      <c r="I699" s="1249">
        <f>みずほ!J699</f>
        <v>681976</v>
      </c>
      <c r="J699" s="1249">
        <f>UFJ!I699</f>
        <v>0</v>
      </c>
      <c r="K699" s="1249">
        <f>三井住友!I699</f>
        <v>819550</v>
      </c>
      <c r="L699" s="1249">
        <f>楽天!J1108</f>
        <v>0</v>
      </c>
      <c r="M699" s="1639">
        <f t="shared" si="6"/>
        <v>1501535</v>
      </c>
      <c r="N699" s="1611"/>
    </row>
    <row r="700" spans="1:14" ht="15.5">
      <c r="A700" s="1298"/>
      <c r="B700" s="1651">
        <v>46444</v>
      </c>
      <c r="C700" s="1248"/>
      <c r="D700" s="1618"/>
      <c r="E700" s="1618"/>
      <c r="F700" s="1618"/>
      <c r="G700" s="1619">
        <f t="shared" si="7"/>
        <v>0</v>
      </c>
      <c r="H700" s="1249">
        <f t="shared" si="8"/>
        <v>9</v>
      </c>
      <c r="I700" s="1249">
        <f>みずほ!J700</f>
        <v>671976</v>
      </c>
      <c r="J700" s="1249">
        <f>UFJ!I700</f>
        <v>0</v>
      </c>
      <c r="K700" s="1249">
        <f>三井住友!I700</f>
        <v>819550</v>
      </c>
      <c r="L700" s="1249">
        <f>楽天!J1109</f>
        <v>0</v>
      </c>
      <c r="M700" s="1639">
        <f t="shared" si="6"/>
        <v>1491535</v>
      </c>
      <c r="N700" s="1611"/>
    </row>
    <row r="701" spans="1:14" ht="15.5">
      <c r="A701" s="1298"/>
      <c r="B701" s="1651">
        <v>46445</v>
      </c>
      <c r="C701" s="1248"/>
      <c r="D701" s="1618"/>
      <c r="E701" s="1618"/>
      <c r="F701" s="1618"/>
      <c r="G701" s="1619">
        <f t="shared" si="7"/>
        <v>0</v>
      </c>
      <c r="H701" s="1249">
        <f t="shared" si="8"/>
        <v>9</v>
      </c>
      <c r="I701" s="1249">
        <f>みずほ!J701</f>
        <v>541989</v>
      </c>
      <c r="J701" s="1249">
        <f>UFJ!I701</f>
        <v>0</v>
      </c>
      <c r="K701" s="1249">
        <f>三井住友!I701</f>
        <v>619550</v>
      </c>
      <c r="L701" s="1249">
        <f>楽天!J1110</f>
        <v>0</v>
      </c>
      <c r="M701" s="1639">
        <f t="shared" si="6"/>
        <v>1161548</v>
      </c>
      <c r="N701" s="1611"/>
    </row>
    <row r="702" spans="1:14" ht="15.5">
      <c r="A702" s="1298"/>
      <c r="B702" s="1652">
        <v>46446</v>
      </c>
      <c r="C702" s="1263"/>
      <c r="D702" s="1622"/>
      <c r="E702" s="1622"/>
      <c r="F702" s="1622"/>
      <c r="G702" s="1623">
        <f t="shared" si="7"/>
        <v>0</v>
      </c>
      <c r="H702" s="1264">
        <f t="shared" si="8"/>
        <v>9</v>
      </c>
      <c r="I702" s="1264">
        <f>みずほ!J702</f>
        <v>541989</v>
      </c>
      <c r="J702" s="1264">
        <f>UFJ!I702</f>
        <v>0</v>
      </c>
      <c r="K702" s="1264">
        <f>三井住友!I702</f>
        <v>619550</v>
      </c>
      <c r="L702" s="1264">
        <f>楽天!J1111</f>
        <v>0</v>
      </c>
      <c r="M702" s="1642">
        <f t="shared" si="6"/>
        <v>1161548</v>
      </c>
      <c r="N702" s="1611"/>
    </row>
    <row r="703" spans="1:14" ht="15.5">
      <c r="A703" s="1298"/>
      <c r="B703" s="1651">
        <v>46447</v>
      </c>
      <c r="C703" s="1248"/>
      <c r="D703" s="1618"/>
      <c r="E703" s="1618"/>
      <c r="F703" s="1618"/>
      <c r="G703" s="1619">
        <f t="shared" si="7"/>
        <v>0</v>
      </c>
      <c r="H703" s="1249">
        <f t="shared" si="8"/>
        <v>9</v>
      </c>
      <c r="I703" s="1249">
        <f>みずほ!J703</f>
        <v>541989</v>
      </c>
      <c r="J703" s="1249">
        <f>UFJ!I703</f>
        <v>0</v>
      </c>
      <c r="K703" s="1249">
        <f>三井住友!I703</f>
        <v>619550</v>
      </c>
      <c r="L703" s="1249">
        <f>楽天!J1112</f>
        <v>0</v>
      </c>
      <c r="M703" s="1639">
        <f t="shared" si="6"/>
        <v>1161548</v>
      </c>
      <c r="N703" s="1611"/>
    </row>
    <row r="704" spans="1:14" ht="15.5">
      <c r="A704" s="1298"/>
      <c r="B704" s="1651">
        <v>46448</v>
      </c>
      <c r="C704" s="1248"/>
      <c r="D704" s="1618"/>
      <c r="E704" s="1618"/>
      <c r="F704" s="1618"/>
      <c r="G704" s="1619">
        <f t="shared" si="7"/>
        <v>0</v>
      </c>
      <c r="H704" s="1249">
        <f t="shared" si="8"/>
        <v>9</v>
      </c>
      <c r="I704" s="1249">
        <f>みずほ!J704</f>
        <v>541989</v>
      </c>
      <c r="J704" s="1249">
        <f>UFJ!I704</f>
        <v>0</v>
      </c>
      <c r="K704" s="1249">
        <f>三井住友!I704</f>
        <v>619550</v>
      </c>
      <c r="L704" s="1249">
        <f>楽天!J1113</f>
        <v>0</v>
      </c>
      <c r="M704" s="1639">
        <f t="shared" si="6"/>
        <v>1161548</v>
      </c>
      <c r="N704" s="1611"/>
    </row>
    <row r="705" spans="1:14" ht="15.5">
      <c r="A705" s="1298"/>
      <c r="B705" s="1651">
        <v>46449</v>
      </c>
      <c r="C705" s="1248"/>
      <c r="D705" s="1618"/>
      <c r="E705" s="1618"/>
      <c r="F705" s="1618"/>
      <c r="G705" s="1619">
        <f t="shared" si="7"/>
        <v>0</v>
      </c>
      <c r="H705" s="1249">
        <f t="shared" si="8"/>
        <v>9</v>
      </c>
      <c r="I705" s="1249">
        <f>みずほ!J705</f>
        <v>541989</v>
      </c>
      <c r="J705" s="1249">
        <f>UFJ!I705</f>
        <v>0</v>
      </c>
      <c r="K705" s="1249">
        <f>三井住友!I705</f>
        <v>619550</v>
      </c>
      <c r="L705" s="1249">
        <f>楽天!J1114</f>
        <v>0</v>
      </c>
      <c r="M705" s="1639">
        <f t="shared" si="6"/>
        <v>1161548</v>
      </c>
      <c r="N705" s="1611"/>
    </row>
    <row r="706" spans="1:14" ht="15.5">
      <c r="A706" s="1298"/>
      <c r="B706" s="1651">
        <v>46450</v>
      </c>
      <c r="C706" s="1248"/>
      <c r="D706" s="1618"/>
      <c r="E706" s="1618"/>
      <c r="F706" s="1618"/>
      <c r="G706" s="1619">
        <f t="shared" si="7"/>
        <v>0</v>
      </c>
      <c r="H706" s="1249">
        <f t="shared" si="8"/>
        <v>9</v>
      </c>
      <c r="I706" s="1249">
        <f>みずほ!J706</f>
        <v>541989</v>
      </c>
      <c r="J706" s="1249">
        <f>UFJ!I706</f>
        <v>0</v>
      </c>
      <c r="K706" s="1249">
        <f>三井住友!I706</f>
        <v>619550</v>
      </c>
      <c r="L706" s="1249">
        <f>楽天!J1115</f>
        <v>0</v>
      </c>
      <c r="M706" s="1639">
        <f t="shared" si="6"/>
        <v>1161548</v>
      </c>
      <c r="N706" s="1611"/>
    </row>
    <row r="707" spans="1:14" ht="15.5">
      <c r="A707" s="1298"/>
      <c r="B707" s="1651">
        <v>46451</v>
      </c>
      <c r="C707" s="1248"/>
      <c r="D707" s="1618"/>
      <c r="E707" s="1618"/>
      <c r="F707" s="1618"/>
      <c r="G707" s="1619">
        <f t="shared" si="7"/>
        <v>0</v>
      </c>
      <c r="H707" s="1249">
        <f t="shared" si="8"/>
        <v>9</v>
      </c>
      <c r="I707" s="1249">
        <f>みずほ!J707</f>
        <v>541989</v>
      </c>
      <c r="J707" s="1249">
        <f>UFJ!I707</f>
        <v>0</v>
      </c>
      <c r="K707" s="1249">
        <f>三井住友!I707</f>
        <v>619550</v>
      </c>
      <c r="L707" s="1249">
        <f>楽天!J1116</f>
        <v>0</v>
      </c>
      <c r="M707" s="1639">
        <f t="shared" si="6"/>
        <v>1161548</v>
      </c>
      <c r="N707" s="1611"/>
    </row>
    <row r="708" spans="1:14" ht="15.5">
      <c r="A708" s="1298"/>
      <c r="B708" s="1651">
        <v>46452</v>
      </c>
      <c r="C708" s="1248"/>
      <c r="D708" s="1618"/>
      <c r="E708" s="1618"/>
      <c r="F708" s="1618"/>
      <c r="G708" s="1619">
        <f t="shared" si="7"/>
        <v>0</v>
      </c>
      <c r="H708" s="1249">
        <f t="shared" si="8"/>
        <v>9</v>
      </c>
      <c r="I708" s="1249">
        <f>みずほ!J708</f>
        <v>541989</v>
      </c>
      <c r="J708" s="1249">
        <f>UFJ!I708</f>
        <v>0</v>
      </c>
      <c r="K708" s="1249">
        <f>三井住友!I708</f>
        <v>619550</v>
      </c>
      <c r="L708" s="1249">
        <f>楽天!J1117</f>
        <v>0</v>
      </c>
      <c r="M708" s="1639">
        <f t="shared" si="6"/>
        <v>1161548</v>
      </c>
      <c r="N708" s="1611"/>
    </row>
    <row r="709" spans="1:14" ht="15.5">
      <c r="A709" s="1298"/>
      <c r="B709" s="1651">
        <v>46453</v>
      </c>
      <c r="C709" s="1248"/>
      <c r="D709" s="1618"/>
      <c r="E709" s="1618"/>
      <c r="F709" s="1618"/>
      <c r="G709" s="1619">
        <f t="shared" si="7"/>
        <v>0</v>
      </c>
      <c r="H709" s="1249">
        <f t="shared" si="8"/>
        <v>9</v>
      </c>
      <c r="I709" s="1249">
        <f>みずほ!J709</f>
        <v>541989</v>
      </c>
      <c r="J709" s="1249">
        <f>UFJ!I709</f>
        <v>0</v>
      </c>
      <c r="K709" s="1249">
        <f>三井住友!I709</f>
        <v>619550</v>
      </c>
      <c r="L709" s="1249">
        <f>楽天!J1118</f>
        <v>0</v>
      </c>
      <c r="M709" s="1639">
        <f t="shared" si="6"/>
        <v>1161548</v>
      </c>
      <c r="N709" s="1611"/>
    </row>
    <row r="710" spans="1:14" ht="15.5">
      <c r="A710" s="1298"/>
      <c r="B710" s="1651">
        <v>46454</v>
      </c>
      <c r="C710" s="1248"/>
      <c r="D710" s="1618"/>
      <c r="E710" s="1618"/>
      <c r="F710" s="1618"/>
      <c r="G710" s="1619">
        <f t="shared" si="7"/>
        <v>0</v>
      </c>
      <c r="H710" s="1249">
        <f t="shared" si="8"/>
        <v>9</v>
      </c>
      <c r="I710" s="1249">
        <f>みずほ!J710</f>
        <v>541989</v>
      </c>
      <c r="J710" s="1249">
        <f>UFJ!I710</f>
        <v>0</v>
      </c>
      <c r="K710" s="1249">
        <f>三井住友!I710</f>
        <v>619550</v>
      </c>
      <c r="L710" s="1249">
        <f>楽天!J1119</f>
        <v>0</v>
      </c>
      <c r="M710" s="1639">
        <f t="shared" si="6"/>
        <v>1161548</v>
      </c>
      <c r="N710" s="1611"/>
    </row>
    <row r="711" spans="1:14" ht="15.5">
      <c r="A711" s="1298"/>
      <c r="B711" s="1651">
        <v>46455</v>
      </c>
      <c r="C711" s="1248"/>
      <c r="D711" s="1618"/>
      <c r="E711" s="1618"/>
      <c r="F711" s="1618"/>
      <c r="G711" s="1619">
        <f t="shared" si="7"/>
        <v>0</v>
      </c>
      <c r="H711" s="1249">
        <f t="shared" si="8"/>
        <v>9</v>
      </c>
      <c r="I711" s="1249">
        <f>みずほ!J711</f>
        <v>541989</v>
      </c>
      <c r="J711" s="1249">
        <f>UFJ!I711</f>
        <v>0</v>
      </c>
      <c r="K711" s="1249">
        <f>三井住友!I711</f>
        <v>619550</v>
      </c>
      <c r="L711" s="1249">
        <f>楽天!J1120</f>
        <v>0</v>
      </c>
      <c r="M711" s="1639">
        <f t="shared" si="6"/>
        <v>1161548</v>
      </c>
      <c r="N711" s="1611"/>
    </row>
    <row r="712" spans="1:14" ht="15.5">
      <c r="A712" s="1298"/>
      <c r="B712" s="1651">
        <v>46456</v>
      </c>
      <c r="C712" s="1248"/>
      <c r="D712" s="1618"/>
      <c r="E712" s="1618"/>
      <c r="F712" s="1618"/>
      <c r="G712" s="1619">
        <f t="shared" si="7"/>
        <v>0</v>
      </c>
      <c r="H712" s="1249">
        <f t="shared" si="8"/>
        <v>9</v>
      </c>
      <c r="I712" s="1249">
        <f>みずほ!J712</f>
        <v>541989</v>
      </c>
      <c r="J712" s="1249">
        <f>UFJ!I712</f>
        <v>0</v>
      </c>
      <c r="K712" s="1249">
        <f>三井住友!I712</f>
        <v>619550</v>
      </c>
      <c r="L712" s="1249">
        <f>楽天!J1121</f>
        <v>0</v>
      </c>
      <c r="M712" s="1639">
        <f t="shared" si="6"/>
        <v>1161548</v>
      </c>
      <c r="N712" s="1611"/>
    </row>
    <row r="713" spans="1:14" ht="15.5">
      <c r="A713" s="1298"/>
      <c r="B713" s="1651">
        <v>46457</v>
      </c>
      <c r="C713" s="1248"/>
      <c r="D713" s="1618"/>
      <c r="E713" s="1618"/>
      <c r="F713" s="1618"/>
      <c r="G713" s="1619">
        <f t="shared" si="7"/>
        <v>0</v>
      </c>
      <c r="H713" s="1249">
        <f t="shared" si="8"/>
        <v>9</v>
      </c>
      <c r="I713" s="1249">
        <f>みずほ!J713</f>
        <v>541989</v>
      </c>
      <c r="J713" s="1249">
        <f>UFJ!I713</f>
        <v>0</v>
      </c>
      <c r="K713" s="1249">
        <f>三井住友!I713</f>
        <v>619550</v>
      </c>
      <c r="L713" s="1249">
        <f>楽天!J1122</f>
        <v>0</v>
      </c>
      <c r="M713" s="1639">
        <f t="shared" si="6"/>
        <v>1161548</v>
      </c>
      <c r="N713" s="1611"/>
    </row>
    <row r="714" spans="1:14" ht="15.5">
      <c r="A714" s="1298"/>
      <c r="B714" s="1651">
        <v>46458</v>
      </c>
      <c r="C714" s="1248"/>
      <c r="D714" s="1618"/>
      <c r="E714" s="1618"/>
      <c r="F714" s="1618"/>
      <c r="G714" s="1619">
        <f t="shared" si="7"/>
        <v>0</v>
      </c>
      <c r="H714" s="1249">
        <f t="shared" si="8"/>
        <v>9</v>
      </c>
      <c r="I714" s="1249">
        <f>みずほ!J714</f>
        <v>541989</v>
      </c>
      <c r="J714" s="1249">
        <f>UFJ!I714</f>
        <v>0</v>
      </c>
      <c r="K714" s="1249">
        <f>三井住友!I714</f>
        <v>619550</v>
      </c>
      <c r="L714" s="1249">
        <f>楽天!J1123</f>
        <v>0</v>
      </c>
      <c r="M714" s="1639">
        <f t="shared" si="6"/>
        <v>1161548</v>
      </c>
      <c r="N714" s="1611"/>
    </row>
    <row r="715" spans="1:14" ht="15.5">
      <c r="A715" s="1298"/>
      <c r="B715" s="1651">
        <v>46459</v>
      </c>
      <c r="C715" s="1248"/>
      <c r="D715" s="1618"/>
      <c r="E715" s="1618"/>
      <c r="F715" s="1618"/>
      <c r="G715" s="1619">
        <f t="shared" si="7"/>
        <v>0</v>
      </c>
      <c r="H715" s="1249">
        <f t="shared" si="8"/>
        <v>9</v>
      </c>
      <c r="I715" s="1249">
        <f>みずほ!J715</f>
        <v>541989</v>
      </c>
      <c r="J715" s="1249">
        <f>UFJ!I715</f>
        <v>0</v>
      </c>
      <c r="K715" s="1249">
        <f>三井住友!I715</f>
        <v>619550</v>
      </c>
      <c r="L715" s="1249">
        <f>楽天!J1124</f>
        <v>0</v>
      </c>
      <c r="M715" s="1639">
        <f t="shared" si="6"/>
        <v>1161548</v>
      </c>
      <c r="N715" s="1611"/>
    </row>
    <row r="716" spans="1:14" ht="15.5">
      <c r="A716" s="1298"/>
      <c r="B716" s="1651">
        <v>46460</v>
      </c>
      <c r="C716" s="1248"/>
      <c r="D716" s="1618"/>
      <c r="E716" s="1618"/>
      <c r="F716" s="1618"/>
      <c r="G716" s="1619">
        <f t="shared" si="7"/>
        <v>0</v>
      </c>
      <c r="H716" s="1249">
        <f t="shared" si="8"/>
        <v>9</v>
      </c>
      <c r="I716" s="1249">
        <f>みずほ!J716</f>
        <v>541989</v>
      </c>
      <c r="J716" s="1249">
        <f>UFJ!I716</f>
        <v>0</v>
      </c>
      <c r="K716" s="1249">
        <f>三井住友!I716</f>
        <v>619550</v>
      </c>
      <c r="L716" s="1249">
        <f>楽天!J1125</f>
        <v>0</v>
      </c>
      <c r="M716" s="1639">
        <f t="shared" si="6"/>
        <v>1161548</v>
      </c>
      <c r="N716" s="1611"/>
    </row>
    <row r="717" spans="1:14" ht="15.5">
      <c r="A717" s="1298"/>
      <c r="B717" s="1651">
        <v>46461</v>
      </c>
      <c r="C717" s="1248"/>
      <c r="D717" s="1618"/>
      <c r="E717" s="1618"/>
      <c r="F717" s="1618"/>
      <c r="G717" s="1619">
        <f t="shared" si="7"/>
        <v>0</v>
      </c>
      <c r="H717" s="1249">
        <f t="shared" si="8"/>
        <v>9</v>
      </c>
      <c r="I717" s="1249">
        <f>みずほ!J717</f>
        <v>701879</v>
      </c>
      <c r="J717" s="1249">
        <f>UFJ!I717</f>
        <v>0</v>
      </c>
      <c r="K717" s="1249">
        <f>三井住友!I717</f>
        <v>919550</v>
      </c>
      <c r="L717" s="1249">
        <f>楽天!J1126</f>
        <v>0</v>
      </c>
      <c r="M717" s="1639">
        <f t="shared" si="6"/>
        <v>1621438</v>
      </c>
      <c r="N717" s="1611"/>
    </row>
    <row r="718" spans="1:14" ht="15.5">
      <c r="A718" s="1298"/>
      <c r="B718" s="1651">
        <v>46462</v>
      </c>
      <c r="C718" s="1248"/>
      <c r="D718" s="1618"/>
      <c r="E718" s="1618"/>
      <c r="F718" s="1618"/>
      <c r="G718" s="1619">
        <f t="shared" si="7"/>
        <v>0</v>
      </c>
      <c r="H718" s="1249">
        <f t="shared" si="8"/>
        <v>9</v>
      </c>
      <c r="I718" s="1249">
        <f>みずほ!J718</f>
        <v>701879</v>
      </c>
      <c r="J718" s="1249">
        <f>UFJ!I718</f>
        <v>0</v>
      </c>
      <c r="K718" s="1249">
        <f>三井住友!I718</f>
        <v>919550</v>
      </c>
      <c r="L718" s="1249">
        <f>楽天!J1127</f>
        <v>0</v>
      </c>
      <c r="M718" s="1639">
        <f t="shared" si="6"/>
        <v>1621438</v>
      </c>
      <c r="N718" s="1611"/>
    </row>
    <row r="719" spans="1:14" ht="15.5">
      <c r="A719" s="1298"/>
      <c r="B719" s="1651">
        <v>46463</v>
      </c>
      <c r="C719" s="1248"/>
      <c r="D719" s="1618"/>
      <c r="E719" s="1618"/>
      <c r="F719" s="1618"/>
      <c r="G719" s="1619">
        <f t="shared" si="7"/>
        <v>0</v>
      </c>
      <c r="H719" s="1249">
        <f t="shared" si="8"/>
        <v>9</v>
      </c>
      <c r="I719" s="1249">
        <f>みずほ!J719</f>
        <v>701879</v>
      </c>
      <c r="J719" s="1249">
        <f>UFJ!I719</f>
        <v>0</v>
      </c>
      <c r="K719" s="1249">
        <f>三井住友!I719</f>
        <v>919550</v>
      </c>
      <c r="L719" s="1249">
        <f>楽天!J1128</f>
        <v>0</v>
      </c>
      <c r="M719" s="1639">
        <f t="shared" si="6"/>
        <v>1621438</v>
      </c>
      <c r="N719" s="1611"/>
    </row>
    <row r="720" spans="1:14" ht="15.5">
      <c r="A720" s="1298"/>
      <c r="B720" s="1651">
        <v>46464</v>
      </c>
      <c r="C720" s="1248"/>
      <c r="D720" s="1618"/>
      <c r="E720" s="1618"/>
      <c r="F720" s="1618"/>
      <c r="G720" s="1619">
        <f t="shared" si="7"/>
        <v>0</v>
      </c>
      <c r="H720" s="1249">
        <f t="shared" si="8"/>
        <v>9</v>
      </c>
      <c r="I720" s="1249">
        <f>みずほ!J720</f>
        <v>701879</v>
      </c>
      <c r="J720" s="1249">
        <f>UFJ!I720</f>
        <v>0</v>
      </c>
      <c r="K720" s="1249">
        <f>三井住友!I720</f>
        <v>919550</v>
      </c>
      <c r="L720" s="1249">
        <f>楽天!J1129</f>
        <v>0</v>
      </c>
      <c r="M720" s="1639">
        <f t="shared" si="6"/>
        <v>1621438</v>
      </c>
      <c r="N720" s="1611"/>
    </row>
    <row r="721" spans="1:14" ht="15.5">
      <c r="A721" s="1298"/>
      <c r="B721" s="1651">
        <v>46465</v>
      </c>
      <c r="C721" s="1248"/>
      <c r="D721" s="1618"/>
      <c r="E721" s="1618"/>
      <c r="F721" s="1618"/>
      <c r="G721" s="1619">
        <f t="shared" si="7"/>
        <v>0</v>
      </c>
      <c r="H721" s="1249">
        <f t="shared" si="8"/>
        <v>9</v>
      </c>
      <c r="I721" s="1249">
        <f>みずほ!J721</f>
        <v>701879</v>
      </c>
      <c r="J721" s="1249">
        <f>UFJ!I721</f>
        <v>0</v>
      </c>
      <c r="K721" s="1249">
        <f>三井住友!I721</f>
        <v>919550</v>
      </c>
      <c r="L721" s="1249">
        <f>楽天!J1130</f>
        <v>0</v>
      </c>
      <c r="M721" s="1639">
        <f t="shared" si="6"/>
        <v>1621438</v>
      </c>
      <c r="N721" s="1611"/>
    </row>
    <row r="722" spans="1:14" ht="15.5">
      <c r="A722" s="1298"/>
      <c r="B722" s="1651">
        <v>46466</v>
      </c>
      <c r="C722" s="1248"/>
      <c r="D722" s="1618"/>
      <c r="E722" s="1618"/>
      <c r="F722" s="1618"/>
      <c r="G722" s="1619">
        <f t="shared" si="7"/>
        <v>0</v>
      </c>
      <c r="H722" s="1249">
        <f t="shared" si="8"/>
        <v>9</v>
      </c>
      <c r="I722" s="1249">
        <f>みずほ!J722</f>
        <v>701879</v>
      </c>
      <c r="J722" s="1249">
        <f>UFJ!I722</f>
        <v>0</v>
      </c>
      <c r="K722" s="1249">
        <f>三井住友!I722</f>
        <v>919550</v>
      </c>
      <c r="L722" s="1249">
        <f>楽天!J1131</f>
        <v>0</v>
      </c>
      <c r="M722" s="1639">
        <f t="shared" si="6"/>
        <v>1621438</v>
      </c>
      <c r="N722" s="1611"/>
    </row>
    <row r="723" spans="1:14" ht="15.5">
      <c r="A723" s="1298"/>
      <c r="B723" s="1651">
        <v>46467</v>
      </c>
      <c r="C723" s="1248"/>
      <c r="D723" s="1618"/>
      <c r="E723" s="1618"/>
      <c r="F723" s="1618"/>
      <c r="G723" s="1619">
        <f t="shared" si="7"/>
        <v>0</v>
      </c>
      <c r="H723" s="1249">
        <f t="shared" si="8"/>
        <v>9</v>
      </c>
      <c r="I723" s="1249">
        <f>みずほ!J723</f>
        <v>701879</v>
      </c>
      <c r="J723" s="1249">
        <f>UFJ!I723</f>
        <v>0</v>
      </c>
      <c r="K723" s="1249">
        <f>三井住友!I723</f>
        <v>919550</v>
      </c>
      <c r="L723" s="1249">
        <f>楽天!J1132</f>
        <v>0</v>
      </c>
      <c r="M723" s="1639">
        <f t="shared" si="6"/>
        <v>1621438</v>
      </c>
      <c r="N723" s="1611"/>
    </row>
    <row r="724" spans="1:14" ht="15.5">
      <c r="A724" s="1298"/>
      <c r="B724" s="1651">
        <v>46468</v>
      </c>
      <c r="C724" s="1248"/>
      <c r="D724" s="1618"/>
      <c r="E724" s="1618"/>
      <c r="F724" s="1618"/>
      <c r="G724" s="1619">
        <f t="shared" si="7"/>
        <v>0</v>
      </c>
      <c r="H724" s="1249">
        <f t="shared" si="8"/>
        <v>9</v>
      </c>
      <c r="I724" s="1249">
        <f>みずほ!J724</f>
        <v>701879</v>
      </c>
      <c r="J724" s="1249">
        <f>UFJ!I724</f>
        <v>0</v>
      </c>
      <c r="K724" s="1249">
        <f>三井住友!I724</f>
        <v>919550</v>
      </c>
      <c r="L724" s="1249">
        <f>楽天!J1133</f>
        <v>0</v>
      </c>
      <c r="M724" s="1639">
        <f t="shared" si="6"/>
        <v>1621438</v>
      </c>
      <c r="N724" s="1611"/>
    </row>
    <row r="725" spans="1:14" ht="15.5">
      <c r="A725" s="1298"/>
      <c r="B725" s="1651">
        <v>46469</v>
      </c>
      <c r="C725" s="1248"/>
      <c r="D725" s="1618"/>
      <c r="E725" s="1618"/>
      <c r="F725" s="1618"/>
      <c r="G725" s="1619">
        <f t="shared" si="7"/>
        <v>0</v>
      </c>
      <c r="H725" s="1249">
        <f t="shared" si="8"/>
        <v>9</v>
      </c>
      <c r="I725" s="1249">
        <f>みずほ!J725</f>
        <v>701879</v>
      </c>
      <c r="J725" s="1249">
        <f>UFJ!I725</f>
        <v>0</v>
      </c>
      <c r="K725" s="1249">
        <f>三井住友!I725</f>
        <v>919550</v>
      </c>
      <c r="L725" s="1249">
        <f>楽天!J1134</f>
        <v>0</v>
      </c>
      <c r="M725" s="1639">
        <f t="shared" si="6"/>
        <v>1621438</v>
      </c>
      <c r="N725" s="1611"/>
    </row>
    <row r="726" spans="1:14" ht="15.5">
      <c r="A726" s="1298"/>
      <c r="B726" s="1651">
        <v>46470</v>
      </c>
      <c r="C726" s="1248"/>
      <c r="D726" s="1618"/>
      <c r="E726" s="1618"/>
      <c r="F726" s="1618"/>
      <c r="G726" s="1619">
        <f t="shared" si="7"/>
        <v>0</v>
      </c>
      <c r="H726" s="1249">
        <f t="shared" si="8"/>
        <v>9</v>
      </c>
      <c r="I726" s="1249">
        <f>みずほ!J726</f>
        <v>701879</v>
      </c>
      <c r="J726" s="1249">
        <f>UFJ!I726</f>
        <v>0</v>
      </c>
      <c r="K726" s="1249">
        <f>三井住友!I726</f>
        <v>919550</v>
      </c>
      <c r="L726" s="1249">
        <f>楽天!J1135</f>
        <v>0</v>
      </c>
      <c r="M726" s="1639">
        <f t="shared" si="6"/>
        <v>1621438</v>
      </c>
      <c r="N726" s="1611"/>
    </row>
    <row r="727" spans="1:14" ht="15.5">
      <c r="A727" s="1298"/>
      <c r="B727" s="1651">
        <v>46471</v>
      </c>
      <c r="C727" s="1248"/>
      <c r="D727" s="1618"/>
      <c r="E727" s="1618"/>
      <c r="F727" s="1618"/>
      <c r="G727" s="1619">
        <f t="shared" si="7"/>
        <v>0</v>
      </c>
      <c r="H727" s="1249">
        <f t="shared" si="8"/>
        <v>9</v>
      </c>
      <c r="I727" s="1249">
        <f>みずほ!J727</f>
        <v>701879</v>
      </c>
      <c r="J727" s="1249">
        <f>UFJ!I727</f>
        <v>0</v>
      </c>
      <c r="K727" s="1249">
        <f>三井住友!I727</f>
        <v>919550</v>
      </c>
      <c r="L727" s="1249">
        <f>楽天!J1136</f>
        <v>0</v>
      </c>
      <c r="M727" s="1639">
        <f t="shared" si="6"/>
        <v>1621438</v>
      </c>
      <c r="N727" s="1611"/>
    </row>
    <row r="728" spans="1:14" ht="15.5">
      <c r="A728" s="1298"/>
      <c r="B728" s="1651">
        <v>46472</v>
      </c>
      <c r="C728" s="1248"/>
      <c r="D728" s="1618"/>
      <c r="E728" s="1618"/>
      <c r="F728" s="1618"/>
      <c r="G728" s="1619">
        <f t="shared" si="7"/>
        <v>0</v>
      </c>
      <c r="H728" s="1249">
        <f t="shared" si="8"/>
        <v>9</v>
      </c>
      <c r="I728" s="1249">
        <f>みずほ!J728</f>
        <v>691879</v>
      </c>
      <c r="J728" s="1249">
        <f>UFJ!I728</f>
        <v>0</v>
      </c>
      <c r="K728" s="1249">
        <f>三井住友!I728</f>
        <v>919550</v>
      </c>
      <c r="L728" s="1249">
        <f>楽天!J1137</f>
        <v>0</v>
      </c>
      <c r="M728" s="1639">
        <f t="shared" si="6"/>
        <v>1611438</v>
      </c>
      <c r="N728" s="1611"/>
    </row>
    <row r="729" spans="1:14" ht="15.5">
      <c r="A729" s="1298"/>
      <c r="B729" s="1651">
        <v>46473</v>
      </c>
      <c r="C729" s="1248"/>
      <c r="D729" s="1618"/>
      <c r="E729" s="1618"/>
      <c r="F729" s="1618"/>
      <c r="G729" s="1619">
        <f t="shared" si="7"/>
        <v>0</v>
      </c>
      <c r="H729" s="1249">
        <f t="shared" si="8"/>
        <v>9</v>
      </c>
      <c r="I729" s="1249">
        <f>みずほ!J729</f>
        <v>561892</v>
      </c>
      <c r="J729" s="1249">
        <f>UFJ!I729</f>
        <v>0</v>
      </c>
      <c r="K729" s="1249">
        <f>三井住友!I729</f>
        <v>719550</v>
      </c>
      <c r="L729" s="1249">
        <f>楽天!J1138</f>
        <v>0</v>
      </c>
      <c r="M729" s="1639">
        <f t="shared" si="6"/>
        <v>1281451</v>
      </c>
      <c r="N729" s="1611"/>
    </row>
    <row r="730" spans="1:14" ht="15.5">
      <c r="A730" s="1298"/>
      <c r="B730" s="1651">
        <v>46474</v>
      </c>
      <c r="C730" s="1248"/>
      <c r="D730" s="1618"/>
      <c r="E730" s="1618"/>
      <c r="F730" s="1618"/>
      <c r="G730" s="1619">
        <f t="shared" si="7"/>
        <v>0</v>
      </c>
      <c r="H730" s="1249">
        <f t="shared" si="8"/>
        <v>9</v>
      </c>
      <c r="I730" s="1249">
        <f>みずほ!J730</f>
        <v>561892</v>
      </c>
      <c r="J730" s="1249">
        <f>UFJ!I730</f>
        <v>0</v>
      </c>
      <c r="K730" s="1249">
        <f>三井住友!I730</f>
        <v>719550</v>
      </c>
      <c r="L730" s="1249">
        <f>楽天!J1139</f>
        <v>0</v>
      </c>
      <c r="M730" s="1639">
        <f t="shared" si="6"/>
        <v>1281451</v>
      </c>
      <c r="N730" s="1611"/>
    </row>
    <row r="731" spans="1:14" ht="15.5">
      <c r="A731" s="1298"/>
      <c r="B731" s="1651">
        <v>46475</v>
      </c>
      <c r="C731" s="1248"/>
      <c r="D731" s="1618"/>
      <c r="E731" s="1618"/>
      <c r="F731" s="1618"/>
      <c r="G731" s="1619">
        <f t="shared" si="7"/>
        <v>0</v>
      </c>
      <c r="H731" s="1249">
        <f t="shared" si="8"/>
        <v>9</v>
      </c>
      <c r="I731" s="1249">
        <f>みずほ!J731</f>
        <v>561892</v>
      </c>
      <c r="J731" s="1249">
        <f>UFJ!I731</f>
        <v>0</v>
      </c>
      <c r="K731" s="1249">
        <f>三井住友!I731</f>
        <v>719550</v>
      </c>
      <c r="L731" s="1249">
        <f>楽天!J1140</f>
        <v>0</v>
      </c>
      <c r="M731" s="1639">
        <f t="shared" si="6"/>
        <v>1281451</v>
      </c>
      <c r="N731" s="1611"/>
    </row>
    <row r="732" spans="1:14" ht="15.5">
      <c r="A732" s="1298"/>
      <c r="B732" s="1651">
        <v>46476</v>
      </c>
      <c r="C732" s="1248"/>
      <c r="D732" s="1618"/>
      <c r="E732" s="1618"/>
      <c r="F732" s="1618"/>
      <c r="G732" s="1619">
        <f t="shared" si="7"/>
        <v>0</v>
      </c>
      <c r="H732" s="1249">
        <f t="shared" si="8"/>
        <v>9</v>
      </c>
      <c r="I732" s="1249">
        <f>みずほ!J732</f>
        <v>561892</v>
      </c>
      <c r="J732" s="1249">
        <f>UFJ!I732</f>
        <v>0</v>
      </c>
      <c r="K732" s="1249">
        <f>三井住友!I732</f>
        <v>719550</v>
      </c>
      <c r="L732" s="1249">
        <f>楽天!J1141</f>
        <v>0</v>
      </c>
      <c r="M732" s="1639">
        <f t="shared" si="6"/>
        <v>1281451</v>
      </c>
      <c r="N732" s="1611"/>
    </row>
    <row r="733" spans="1:14" ht="15.5">
      <c r="A733" s="1298"/>
      <c r="B733" s="1651">
        <v>46477</v>
      </c>
      <c r="C733" s="1248"/>
      <c r="D733" s="1618"/>
      <c r="E733" s="1618"/>
      <c r="F733" s="1618"/>
      <c r="G733" s="1619">
        <f t="shared" si="7"/>
        <v>0</v>
      </c>
      <c r="H733" s="1249">
        <f t="shared" si="8"/>
        <v>9</v>
      </c>
      <c r="I733" s="1249">
        <f>みずほ!J733</f>
        <v>561892</v>
      </c>
      <c r="J733" s="1249">
        <f>UFJ!I733</f>
        <v>0</v>
      </c>
      <c r="K733" s="1249">
        <f>三井住友!I733</f>
        <v>719550</v>
      </c>
      <c r="L733" s="1249">
        <f>楽天!J1142</f>
        <v>0</v>
      </c>
      <c r="M733" s="1639">
        <f t="shared" si="6"/>
        <v>1281451</v>
      </c>
      <c r="N733" s="1611"/>
    </row>
    <row r="734" spans="1:14" ht="15.5">
      <c r="A734" s="1298"/>
      <c r="B734" s="1653">
        <v>46478</v>
      </c>
      <c r="C734" s="1631"/>
      <c r="D734" s="1632"/>
      <c r="E734" s="1632"/>
      <c r="F734" s="1632"/>
      <c r="G734" s="1633">
        <f t="shared" si="7"/>
        <v>0</v>
      </c>
      <c r="H734" s="1625">
        <f t="shared" si="8"/>
        <v>9</v>
      </c>
      <c r="I734" s="1625">
        <f>みずほ!J734</f>
        <v>561892</v>
      </c>
      <c r="J734" s="1625">
        <f>UFJ!I734</f>
        <v>0</v>
      </c>
      <c r="K734" s="1625">
        <f>三井住友!I734</f>
        <v>719550</v>
      </c>
      <c r="L734" s="1625">
        <f>楽天!J1143</f>
        <v>0</v>
      </c>
      <c r="M734" s="1645">
        <f t="shared" si="6"/>
        <v>1281451</v>
      </c>
      <c r="N734" s="1611"/>
    </row>
    <row r="735" spans="1:14" ht="15.5">
      <c r="A735" s="1298"/>
      <c r="B735" s="1651">
        <v>46479</v>
      </c>
      <c r="C735" s="1248"/>
      <c r="D735" s="1618"/>
      <c r="E735" s="1618"/>
      <c r="F735" s="1618"/>
      <c r="G735" s="1619">
        <f t="shared" si="7"/>
        <v>0</v>
      </c>
      <c r="H735" s="1249">
        <f t="shared" si="8"/>
        <v>9</v>
      </c>
      <c r="I735" s="1249">
        <f>みずほ!J735</f>
        <v>561892</v>
      </c>
      <c r="J735" s="1249">
        <f>UFJ!I735</f>
        <v>0</v>
      </c>
      <c r="K735" s="1249">
        <f>三井住友!I735</f>
        <v>719550</v>
      </c>
      <c r="L735" s="1249">
        <f>楽天!J1144</f>
        <v>0</v>
      </c>
      <c r="M735" s="1639">
        <f t="shared" si="6"/>
        <v>1281451</v>
      </c>
      <c r="N735" s="1611"/>
    </row>
    <row r="736" spans="1:14" ht="15.5">
      <c r="A736" s="1298"/>
      <c r="B736" s="1651">
        <v>46480</v>
      </c>
      <c r="C736" s="1248"/>
      <c r="D736" s="1618"/>
      <c r="E736" s="1618"/>
      <c r="F736" s="1618"/>
      <c r="G736" s="1619">
        <f t="shared" si="7"/>
        <v>0</v>
      </c>
      <c r="H736" s="1249">
        <f t="shared" si="8"/>
        <v>9</v>
      </c>
      <c r="I736" s="1249">
        <f>みずほ!J736</f>
        <v>561892</v>
      </c>
      <c r="J736" s="1249">
        <f>UFJ!I736</f>
        <v>0</v>
      </c>
      <c r="K736" s="1249">
        <f>三井住友!I736</f>
        <v>719550</v>
      </c>
      <c r="L736" s="1249">
        <f>楽天!J1145</f>
        <v>0</v>
      </c>
      <c r="M736" s="1639">
        <f t="shared" si="6"/>
        <v>1281451</v>
      </c>
      <c r="N736" s="1611"/>
    </row>
    <row r="737" spans="1:14" ht="15.5">
      <c r="A737" s="1298"/>
      <c r="B737" s="1651">
        <v>46481</v>
      </c>
      <c r="C737" s="1248"/>
      <c r="D737" s="1618"/>
      <c r="E737" s="1618"/>
      <c r="F737" s="1618"/>
      <c r="G737" s="1619">
        <f t="shared" si="7"/>
        <v>0</v>
      </c>
      <c r="H737" s="1249">
        <f t="shared" si="8"/>
        <v>9</v>
      </c>
      <c r="I737" s="1249">
        <f>みずほ!J737</f>
        <v>561892</v>
      </c>
      <c r="J737" s="1249">
        <f>UFJ!I737</f>
        <v>0</v>
      </c>
      <c r="K737" s="1249">
        <f>三井住友!I737</f>
        <v>719550</v>
      </c>
      <c r="L737" s="1249">
        <f>楽天!J1146</f>
        <v>0</v>
      </c>
      <c r="M737" s="1639">
        <f t="shared" si="6"/>
        <v>1281451</v>
      </c>
      <c r="N737" s="1611"/>
    </row>
    <row r="738" spans="1:14" ht="15.5">
      <c r="A738" s="1298"/>
      <c r="B738" s="1651">
        <v>46482</v>
      </c>
      <c r="C738" s="1248"/>
      <c r="D738" s="1618"/>
      <c r="E738" s="1618"/>
      <c r="F738" s="1618"/>
      <c r="G738" s="1619">
        <f t="shared" si="7"/>
        <v>0</v>
      </c>
      <c r="H738" s="1249">
        <f t="shared" si="8"/>
        <v>9</v>
      </c>
      <c r="I738" s="1249">
        <f>みずほ!J738</f>
        <v>561892</v>
      </c>
      <c r="J738" s="1249">
        <f>UFJ!I738</f>
        <v>0</v>
      </c>
      <c r="K738" s="1249">
        <f>三井住友!I738</f>
        <v>719550</v>
      </c>
      <c r="L738" s="1249">
        <f>楽天!J1147</f>
        <v>0</v>
      </c>
      <c r="M738" s="1639">
        <f t="shared" si="6"/>
        <v>1281451</v>
      </c>
      <c r="N738" s="1611"/>
    </row>
    <row r="739" spans="1:14" ht="15.5">
      <c r="A739" s="1298"/>
      <c r="B739" s="1651">
        <v>46483</v>
      </c>
      <c r="C739" s="1248"/>
      <c r="D739" s="1618"/>
      <c r="E739" s="1618"/>
      <c r="F739" s="1618"/>
      <c r="G739" s="1619">
        <f t="shared" si="7"/>
        <v>0</v>
      </c>
      <c r="H739" s="1249">
        <f t="shared" si="8"/>
        <v>9</v>
      </c>
      <c r="I739" s="1249">
        <f>みずほ!J739</f>
        <v>561892</v>
      </c>
      <c r="J739" s="1249">
        <f>UFJ!I739</f>
        <v>0</v>
      </c>
      <c r="K739" s="1249">
        <f>三井住友!I739</f>
        <v>719550</v>
      </c>
      <c r="L739" s="1249">
        <f>楽天!J1148</f>
        <v>0</v>
      </c>
      <c r="M739" s="1639">
        <f t="shared" si="6"/>
        <v>1281451</v>
      </c>
      <c r="N739" s="1611"/>
    </row>
    <row r="740" spans="1:14" ht="15.5">
      <c r="A740" s="1298"/>
      <c r="B740" s="1651">
        <v>46484</v>
      </c>
      <c r="C740" s="1248"/>
      <c r="D740" s="1618"/>
      <c r="E740" s="1618"/>
      <c r="F740" s="1618"/>
      <c r="G740" s="1619">
        <f t="shared" si="7"/>
        <v>0</v>
      </c>
      <c r="H740" s="1249">
        <f t="shared" si="8"/>
        <v>9</v>
      </c>
      <c r="I740" s="1249">
        <f>みずほ!J740</f>
        <v>561892</v>
      </c>
      <c r="J740" s="1249">
        <f>UFJ!I740</f>
        <v>0</v>
      </c>
      <c r="K740" s="1249">
        <f>三井住友!I740</f>
        <v>719550</v>
      </c>
      <c r="L740" s="1249">
        <f>楽天!J1149</f>
        <v>0</v>
      </c>
      <c r="M740" s="1639">
        <f t="shared" si="6"/>
        <v>1281451</v>
      </c>
      <c r="N740" s="1611"/>
    </row>
    <row r="741" spans="1:14" ht="15.5">
      <c r="A741" s="1298"/>
      <c r="B741" s="1651">
        <v>46485</v>
      </c>
      <c r="C741" s="1248"/>
      <c r="D741" s="1618"/>
      <c r="E741" s="1618"/>
      <c r="F741" s="1618"/>
      <c r="G741" s="1619">
        <f t="shared" si="7"/>
        <v>0</v>
      </c>
      <c r="H741" s="1249">
        <f t="shared" si="8"/>
        <v>9</v>
      </c>
      <c r="I741" s="1249">
        <f>みずほ!J741</f>
        <v>561892</v>
      </c>
      <c r="J741" s="1249">
        <f>UFJ!I741</f>
        <v>0</v>
      </c>
      <c r="K741" s="1249">
        <f>三井住友!I741</f>
        <v>719550</v>
      </c>
      <c r="L741" s="1249">
        <f>楽天!J1150</f>
        <v>0</v>
      </c>
      <c r="M741" s="1639">
        <f t="shared" si="6"/>
        <v>1281451</v>
      </c>
      <c r="N741" s="1611"/>
    </row>
    <row r="742" spans="1:14" ht="15.5">
      <c r="A742" s="1298"/>
      <c r="B742" s="1651">
        <v>46486</v>
      </c>
      <c r="C742" s="1248"/>
      <c r="D742" s="1618"/>
      <c r="E742" s="1618"/>
      <c r="F742" s="1618"/>
      <c r="G742" s="1619">
        <f t="shared" si="7"/>
        <v>0</v>
      </c>
      <c r="H742" s="1249">
        <f t="shared" si="8"/>
        <v>9</v>
      </c>
      <c r="I742" s="1249">
        <f>みずほ!J742</f>
        <v>561892</v>
      </c>
      <c r="J742" s="1249">
        <f>UFJ!I742</f>
        <v>0</v>
      </c>
      <c r="K742" s="1249">
        <f>三井住友!I742</f>
        <v>719550</v>
      </c>
      <c r="L742" s="1249">
        <f>楽天!J1151</f>
        <v>0</v>
      </c>
      <c r="M742" s="1639">
        <f t="shared" si="6"/>
        <v>1281451</v>
      </c>
      <c r="N742" s="1611"/>
    </row>
    <row r="743" spans="1:14" ht="15.5">
      <c r="A743" s="1298"/>
      <c r="B743" s="1651">
        <v>46487</v>
      </c>
      <c r="C743" s="1248"/>
      <c r="D743" s="1618"/>
      <c r="E743" s="1618"/>
      <c r="F743" s="1618"/>
      <c r="G743" s="1619">
        <f t="shared" si="7"/>
        <v>0</v>
      </c>
      <c r="H743" s="1249">
        <f t="shared" si="8"/>
        <v>9</v>
      </c>
      <c r="I743" s="1249">
        <f>みずほ!J743</f>
        <v>561892</v>
      </c>
      <c r="J743" s="1249">
        <f>UFJ!I743</f>
        <v>0</v>
      </c>
      <c r="K743" s="1249">
        <f>三井住友!I743</f>
        <v>719550</v>
      </c>
      <c r="L743" s="1249">
        <f>楽天!J1152</f>
        <v>0</v>
      </c>
      <c r="M743" s="1639">
        <f t="shared" si="6"/>
        <v>1281451</v>
      </c>
      <c r="N743" s="1611"/>
    </row>
    <row r="744" spans="1:14" ht="15.5">
      <c r="A744" s="1298"/>
      <c r="B744" s="1651">
        <v>46488</v>
      </c>
      <c r="C744" s="1248"/>
      <c r="D744" s="1618"/>
      <c r="E744" s="1618"/>
      <c r="F744" s="1618"/>
      <c r="G744" s="1619">
        <f t="shared" si="7"/>
        <v>0</v>
      </c>
      <c r="H744" s="1249">
        <f t="shared" si="8"/>
        <v>9</v>
      </c>
      <c r="I744" s="1249">
        <f>みずほ!J744</f>
        <v>561892</v>
      </c>
      <c r="J744" s="1249">
        <f>UFJ!I744</f>
        <v>0</v>
      </c>
      <c r="K744" s="1249">
        <f>三井住友!I744</f>
        <v>719550</v>
      </c>
      <c r="L744" s="1249">
        <f>楽天!J1153</f>
        <v>0</v>
      </c>
      <c r="M744" s="1639">
        <f t="shared" si="6"/>
        <v>1281451</v>
      </c>
      <c r="N744" s="1611"/>
    </row>
    <row r="745" spans="1:14" ht="15.5">
      <c r="A745" s="1298"/>
      <c r="B745" s="1651">
        <v>46489</v>
      </c>
      <c r="C745" s="1248"/>
      <c r="D745" s="1618"/>
      <c r="E745" s="1618"/>
      <c r="F745" s="1618"/>
      <c r="G745" s="1619">
        <f t="shared" si="7"/>
        <v>0</v>
      </c>
      <c r="H745" s="1249">
        <f t="shared" si="8"/>
        <v>9</v>
      </c>
      <c r="I745" s="1249">
        <f>みずほ!J745</f>
        <v>561892</v>
      </c>
      <c r="J745" s="1249">
        <f>UFJ!I745</f>
        <v>0</v>
      </c>
      <c r="K745" s="1249">
        <f>三井住友!I745</f>
        <v>719550</v>
      </c>
      <c r="L745" s="1249">
        <f>楽天!J1154</f>
        <v>0</v>
      </c>
      <c r="M745" s="1639">
        <f t="shared" si="6"/>
        <v>1281451</v>
      </c>
      <c r="N745" s="1611"/>
    </row>
    <row r="746" spans="1:14" ht="15.5">
      <c r="A746" s="1298"/>
      <c r="B746" s="1651">
        <v>46490</v>
      </c>
      <c r="C746" s="1248"/>
      <c r="D746" s="1618"/>
      <c r="E746" s="1618"/>
      <c r="F746" s="1618"/>
      <c r="G746" s="1619">
        <f t="shared" si="7"/>
        <v>0</v>
      </c>
      <c r="H746" s="1249">
        <f t="shared" si="8"/>
        <v>9</v>
      </c>
      <c r="I746" s="1249">
        <f>みずほ!J746</f>
        <v>561892</v>
      </c>
      <c r="J746" s="1249">
        <f>UFJ!I746</f>
        <v>0</v>
      </c>
      <c r="K746" s="1249">
        <f>三井住友!I746</f>
        <v>719550</v>
      </c>
      <c r="L746" s="1249">
        <f>楽天!J1155</f>
        <v>0</v>
      </c>
      <c r="M746" s="1639">
        <f t="shared" si="6"/>
        <v>1281451</v>
      </c>
      <c r="N746" s="1611"/>
    </row>
    <row r="747" spans="1:14" ht="15.5">
      <c r="A747" s="1298"/>
      <c r="B747" s="1651">
        <v>46491</v>
      </c>
      <c r="C747" s="1248"/>
      <c r="D747" s="1618"/>
      <c r="E747" s="1618"/>
      <c r="F747" s="1618"/>
      <c r="G747" s="1619">
        <f t="shared" si="7"/>
        <v>0</v>
      </c>
      <c r="H747" s="1249">
        <f t="shared" si="8"/>
        <v>9</v>
      </c>
      <c r="I747" s="1249">
        <f>みずほ!J747</f>
        <v>561892</v>
      </c>
      <c r="J747" s="1249">
        <f>UFJ!I747</f>
        <v>0</v>
      </c>
      <c r="K747" s="1249">
        <f>三井住友!I747</f>
        <v>719550</v>
      </c>
      <c r="L747" s="1249">
        <f>楽天!J1156</f>
        <v>0</v>
      </c>
      <c r="M747" s="1639">
        <f t="shared" si="6"/>
        <v>1281451</v>
      </c>
      <c r="N747" s="1611"/>
    </row>
    <row r="748" spans="1:14" ht="15.5">
      <c r="A748" s="1298"/>
      <c r="B748" s="1651">
        <v>46492</v>
      </c>
      <c r="C748" s="1248"/>
      <c r="D748" s="1618"/>
      <c r="E748" s="1618"/>
      <c r="F748" s="1618"/>
      <c r="G748" s="1619">
        <f t="shared" si="7"/>
        <v>0</v>
      </c>
      <c r="H748" s="1249">
        <f t="shared" si="8"/>
        <v>9</v>
      </c>
      <c r="I748" s="1249">
        <f>みずほ!J748</f>
        <v>721782</v>
      </c>
      <c r="J748" s="1249">
        <f>UFJ!I748</f>
        <v>0</v>
      </c>
      <c r="K748" s="1249">
        <f>三井住友!I748</f>
        <v>1019550</v>
      </c>
      <c r="L748" s="1249">
        <f>楽天!J1157</f>
        <v>0</v>
      </c>
      <c r="M748" s="1639">
        <f t="shared" si="6"/>
        <v>1741341</v>
      </c>
      <c r="N748" s="1611"/>
    </row>
    <row r="749" spans="1:14" ht="15.5">
      <c r="A749" s="1298"/>
      <c r="B749" s="1651">
        <v>46493</v>
      </c>
      <c r="C749" s="1248"/>
      <c r="D749" s="1618"/>
      <c r="E749" s="1618"/>
      <c r="F749" s="1618"/>
      <c r="G749" s="1619">
        <f t="shared" si="7"/>
        <v>0</v>
      </c>
      <c r="H749" s="1249">
        <f t="shared" si="8"/>
        <v>9</v>
      </c>
      <c r="I749" s="1249">
        <f>みずほ!J749</f>
        <v>721782</v>
      </c>
      <c r="J749" s="1249">
        <f>UFJ!I749</f>
        <v>0</v>
      </c>
      <c r="K749" s="1249">
        <f>三井住友!I749</f>
        <v>1019550</v>
      </c>
      <c r="L749" s="1249">
        <f>楽天!J1158</f>
        <v>0</v>
      </c>
      <c r="M749" s="1639">
        <f t="shared" si="6"/>
        <v>1741341</v>
      </c>
      <c r="N749" s="1611"/>
    </row>
    <row r="750" spans="1:14" ht="15.5">
      <c r="A750" s="1298"/>
      <c r="B750" s="1651">
        <v>46494</v>
      </c>
      <c r="C750" s="1248"/>
      <c r="D750" s="1618"/>
      <c r="E750" s="1618"/>
      <c r="F750" s="1618"/>
      <c r="G750" s="1619">
        <f t="shared" si="7"/>
        <v>0</v>
      </c>
      <c r="H750" s="1249">
        <f t="shared" si="8"/>
        <v>9</v>
      </c>
      <c r="I750" s="1249">
        <f>みずほ!J750</f>
        <v>721782</v>
      </c>
      <c r="J750" s="1249">
        <f>UFJ!I750</f>
        <v>0</v>
      </c>
      <c r="K750" s="1249">
        <f>三井住友!I750</f>
        <v>1019550</v>
      </c>
      <c r="L750" s="1249">
        <f>楽天!J1159</f>
        <v>0</v>
      </c>
      <c r="M750" s="1639">
        <f t="shared" si="6"/>
        <v>1741341</v>
      </c>
      <c r="N750" s="1611"/>
    </row>
    <row r="751" spans="1:14" ht="15.5">
      <c r="A751" s="1298"/>
      <c r="B751" s="1651">
        <v>46495</v>
      </c>
      <c r="C751" s="1248"/>
      <c r="D751" s="1618"/>
      <c r="E751" s="1618"/>
      <c r="F751" s="1618"/>
      <c r="G751" s="1619">
        <f t="shared" si="7"/>
        <v>0</v>
      </c>
      <c r="H751" s="1249">
        <f t="shared" si="8"/>
        <v>9</v>
      </c>
      <c r="I751" s="1249">
        <f>みずほ!J751</f>
        <v>721782</v>
      </c>
      <c r="J751" s="1249">
        <f>UFJ!I751</f>
        <v>0</v>
      </c>
      <c r="K751" s="1249">
        <f>三井住友!I751</f>
        <v>1019550</v>
      </c>
      <c r="L751" s="1249">
        <f>楽天!J1160</f>
        <v>0</v>
      </c>
      <c r="M751" s="1639">
        <f t="shared" si="6"/>
        <v>1741341</v>
      </c>
      <c r="N751" s="1611"/>
    </row>
    <row r="752" spans="1:14" ht="15.5">
      <c r="A752" s="1298"/>
      <c r="B752" s="1651">
        <v>46496</v>
      </c>
      <c r="C752" s="1248"/>
      <c r="D752" s="1618"/>
      <c r="E752" s="1618"/>
      <c r="F752" s="1618"/>
      <c r="G752" s="1619">
        <f t="shared" si="7"/>
        <v>0</v>
      </c>
      <c r="H752" s="1249">
        <f t="shared" si="8"/>
        <v>9</v>
      </c>
      <c r="I752" s="1249">
        <f>みずほ!J752</f>
        <v>721782</v>
      </c>
      <c r="J752" s="1249">
        <f>UFJ!I752</f>
        <v>0</v>
      </c>
      <c r="K752" s="1249">
        <f>三井住友!I752</f>
        <v>1019550</v>
      </c>
      <c r="L752" s="1249">
        <f>楽天!J1161</f>
        <v>0</v>
      </c>
      <c r="M752" s="1639">
        <f t="shared" si="6"/>
        <v>1741341</v>
      </c>
      <c r="N752" s="1611"/>
    </row>
    <row r="753" spans="1:14" ht="15.5">
      <c r="A753" s="1298"/>
      <c r="B753" s="1651">
        <v>46497</v>
      </c>
      <c r="C753" s="1248"/>
      <c r="D753" s="1618"/>
      <c r="E753" s="1618"/>
      <c r="F753" s="1618"/>
      <c r="G753" s="1619">
        <f t="shared" si="7"/>
        <v>0</v>
      </c>
      <c r="H753" s="1249">
        <f t="shared" si="8"/>
        <v>9</v>
      </c>
      <c r="I753" s="1249">
        <f>みずほ!J753</f>
        <v>721782</v>
      </c>
      <c r="J753" s="1249">
        <f>UFJ!I753</f>
        <v>0</v>
      </c>
      <c r="K753" s="1249">
        <f>三井住友!I753</f>
        <v>1019550</v>
      </c>
      <c r="L753" s="1249">
        <f>楽天!J1162</f>
        <v>0</v>
      </c>
      <c r="M753" s="1639">
        <f t="shared" si="6"/>
        <v>1741341</v>
      </c>
      <c r="N753" s="1611"/>
    </row>
    <row r="754" spans="1:14" ht="15.5">
      <c r="A754" s="1298"/>
      <c r="B754" s="1651">
        <v>46498</v>
      </c>
      <c r="C754" s="1248"/>
      <c r="D754" s="1618"/>
      <c r="E754" s="1618"/>
      <c r="F754" s="1618"/>
      <c r="G754" s="1619">
        <f t="shared" si="7"/>
        <v>0</v>
      </c>
      <c r="H754" s="1249">
        <f t="shared" si="8"/>
        <v>9</v>
      </c>
      <c r="I754" s="1249">
        <f>みずほ!J754</f>
        <v>721782</v>
      </c>
      <c r="J754" s="1249">
        <f>UFJ!I754</f>
        <v>0</v>
      </c>
      <c r="K754" s="1249">
        <f>三井住友!I754</f>
        <v>1019550</v>
      </c>
      <c r="L754" s="1249">
        <f>楽天!J1163</f>
        <v>0</v>
      </c>
      <c r="M754" s="1639">
        <f t="shared" si="6"/>
        <v>1741341</v>
      </c>
      <c r="N754" s="1611"/>
    </row>
    <row r="755" spans="1:14" ht="15.5">
      <c r="A755" s="1298"/>
      <c r="B755" s="1651">
        <v>46499</v>
      </c>
      <c r="C755" s="1248"/>
      <c r="D755" s="1618"/>
      <c r="E755" s="1618"/>
      <c r="F755" s="1618"/>
      <c r="G755" s="1619">
        <f t="shared" si="7"/>
        <v>0</v>
      </c>
      <c r="H755" s="1249">
        <f t="shared" si="8"/>
        <v>9</v>
      </c>
      <c r="I755" s="1249">
        <f>みずほ!J755</f>
        <v>721782</v>
      </c>
      <c r="J755" s="1249">
        <f>UFJ!I755</f>
        <v>0</v>
      </c>
      <c r="K755" s="1249">
        <f>三井住友!I755</f>
        <v>1019550</v>
      </c>
      <c r="L755" s="1249">
        <f>楽天!J1164</f>
        <v>0</v>
      </c>
      <c r="M755" s="1639">
        <f t="shared" si="6"/>
        <v>1741341</v>
      </c>
      <c r="N755" s="1611"/>
    </row>
    <row r="756" spans="1:14" ht="15.5">
      <c r="A756" s="1298"/>
      <c r="B756" s="1651">
        <v>46500</v>
      </c>
      <c r="C756" s="1248"/>
      <c r="D756" s="1618"/>
      <c r="E756" s="1618"/>
      <c r="F756" s="1618"/>
      <c r="G756" s="1619">
        <f t="shared" si="7"/>
        <v>0</v>
      </c>
      <c r="H756" s="1249">
        <f t="shared" si="8"/>
        <v>9</v>
      </c>
      <c r="I756" s="1249">
        <f>みずほ!J756</f>
        <v>721782</v>
      </c>
      <c r="J756" s="1249">
        <f>UFJ!I756</f>
        <v>0</v>
      </c>
      <c r="K756" s="1249">
        <f>三井住友!I756</f>
        <v>1019550</v>
      </c>
      <c r="L756" s="1249">
        <f>楽天!J1165</f>
        <v>0</v>
      </c>
      <c r="M756" s="1639">
        <f t="shared" si="6"/>
        <v>1741341</v>
      </c>
      <c r="N756" s="1611"/>
    </row>
    <row r="757" spans="1:14" ht="15.5">
      <c r="A757" s="1298"/>
      <c r="B757" s="1651">
        <v>46501</v>
      </c>
      <c r="C757" s="1248"/>
      <c r="D757" s="1618"/>
      <c r="E757" s="1618"/>
      <c r="F757" s="1618"/>
      <c r="G757" s="1619">
        <f t="shared" si="7"/>
        <v>0</v>
      </c>
      <c r="H757" s="1249">
        <f t="shared" si="8"/>
        <v>9</v>
      </c>
      <c r="I757" s="1249">
        <f>みずほ!J757</f>
        <v>721782</v>
      </c>
      <c r="J757" s="1249">
        <f>UFJ!I757</f>
        <v>0</v>
      </c>
      <c r="K757" s="1249">
        <f>三井住友!I757</f>
        <v>1019550</v>
      </c>
      <c r="L757" s="1249">
        <f>楽天!J1166</f>
        <v>0</v>
      </c>
      <c r="M757" s="1639">
        <f t="shared" si="6"/>
        <v>1741341</v>
      </c>
      <c r="N757" s="1611"/>
    </row>
    <row r="758" spans="1:14" ht="15.5">
      <c r="A758" s="1298"/>
      <c r="B758" s="1651">
        <v>46502</v>
      </c>
      <c r="C758" s="1248"/>
      <c r="D758" s="1618"/>
      <c r="E758" s="1618"/>
      <c r="F758" s="1618"/>
      <c r="G758" s="1619">
        <f t="shared" si="7"/>
        <v>0</v>
      </c>
      <c r="H758" s="1249">
        <f t="shared" si="8"/>
        <v>9</v>
      </c>
      <c r="I758" s="1249">
        <f>みずほ!J758</f>
        <v>721782</v>
      </c>
      <c r="J758" s="1249">
        <f>UFJ!I758</f>
        <v>0</v>
      </c>
      <c r="K758" s="1249">
        <f>三井住友!I758</f>
        <v>1019550</v>
      </c>
      <c r="L758" s="1249">
        <f>楽天!J1167</f>
        <v>0</v>
      </c>
      <c r="M758" s="1639">
        <f t="shared" ref="M758:M1000" si="9">SUM(H758:L758)</f>
        <v>1741341</v>
      </c>
      <c r="N758" s="1611"/>
    </row>
    <row r="759" spans="1:14" ht="15.5">
      <c r="A759" s="1298"/>
      <c r="B759" s="1651">
        <v>46503</v>
      </c>
      <c r="C759" s="1248"/>
      <c r="D759" s="1618"/>
      <c r="E759" s="1618"/>
      <c r="F759" s="1618"/>
      <c r="G759" s="1619">
        <f t="shared" si="7"/>
        <v>0</v>
      </c>
      <c r="H759" s="1249">
        <f t="shared" si="8"/>
        <v>9</v>
      </c>
      <c r="I759" s="1249">
        <f>みずほ!J759</f>
        <v>711782</v>
      </c>
      <c r="J759" s="1249">
        <f>UFJ!I759</f>
        <v>0</v>
      </c>
      <c r="K759" s="1249">
        <f>三井住友!I759</f>
        <v>1019550</v>
      </c>
      <c r="L759" s="1249">
        <f>楽天!J1168</f>
        <v>0</v>
      </c>
      <c r="M759" s="1639">
        <f t="shared" si="9"/>
        <v>1731341</v>
      </c>
      <c r="N759" s="1611"/>
    </row>
    <row r="760" spans="1:14" ht="15.5">
      <c r="A760" s="1298"/>
      <c r="B760" s="1651">
        <v>46504</v>
      </c>
      <c r="C760" s="1248"/>
      <c r="D760" s="1618"/>
      <c r="E760" s="1618"/>
      <c r="F760" s="1618"/>
      <c r="G760" s="1619">
        <f t="shared" si="7"/>
        <v>0</v>
      </c>
      <c r="H760" s="1249">
        <f t="shared" si="8"/>
        <v>9</v>
      </c>
      <c r="I760" s="1249">
        <f>みずほ!J760</f>
        <v>581795</v>
      </c>
      <c r="J760" s="1249">
        <f>UFJ!I760</f>
        <v>0</v>
      </c>
      <c r="K760" s="1249">
        <f>三井住友!I760</f>
        <v>819550</v>
      </c>
      <c r="L760" s="1249">
        <f>楽天!J1169</f>
        <v>0</v>
      </c>
      <c r="M760" s="1639">
        <f t="shared" si="9"/>
        <v>1401354</v>
      </c>
      <c r="N760" s="1611"/>
    </row>
    <row r="761" spans="1:14" ht="15.5">
      <c r="A761" s="1298"/>
      <c r="B761" s="1651">
        <v>46505</v>
      </c>
      <c r="C761" s="1248"/>
      <c r="D761" s="1618"/>
      <c r="E761" s="1618"/>
      <c r="F761" s="1618"/>
      <c r="G761" s="1619">
        <f t="shared" si="7"/>
        <v>0</v>
      </c>
      <c r="H761" s="1249">
        <f t="shared" si="8"/>
        <v>9</v>
      </c>
      <c r="I761" s="1249">
        <f>みずほ!J761</f>
        <v>581795</v>
      </c>
      <c r="J761" s="1249">
        <f>UFJ!I761</f>
        <v>0</v>
      </c>
      <c r="K761" s="1249">
        <f>三井住友!I761</f>
        <v>819550</v>
      </c>
      <c r="L761" s="1249">
        <f>楽天!J1170</f>
        <v>0</v>
      </c>
      <c r="M761" s="1639">
        <f t="shared" si="9"/>
        <v>1401354</v>
      </c>
      <c r="N761" s="1611"/>
    </row>
    <row r="762" spans="1:14" ht="15.5">
      <c r="A762" s="1298"/>
      <c r="B762" s="1651">
        <v>46506</v>
      </c>
      <c r="C762" s="1248"/>
      <c r="D762" s="1618"/>
      <c r="E762" s="1618"/>
      <c r="F762" s="1618"/>
      <c r="G762" s="1619">
        <f t="shared" si="7"/>
        <v>0</v>
      </c>
      <c r="H762" s="1249">
        <f t="shared" si="8"/>
        <v>9</v>
      </c>
      <c r="I762" s="1249">
        <f>みずほ!J762</f>
        <v>581795</v>
      </c>
      <c r="J762" s="1249">
        <f>UFJ!I762</f>
        <v>0</v>
      </c>
      <c r="K762" s="1249">
        <f>三井住友!I762</f>
        <v>819550</v>
      </c>
      <c r="L762" s="1249">
        <f>楽天!J1171</f>
        <v>0</v>
      </c>
      <c r="M762" s="1639">
        <f t="shared" si="9"/>
        <v>1401354</v>
      </c>
      <c r="N762" s="1611"/>
    </row>
    <row r="763" spans="1:14" ht="15.5">
      <c r="A763" s="1298"/>
      <c r="B763" s="1652">
        <v>46507</v>
      </c>
      <c r="C763" s="1263"/>
      <c r="D763" s="1622"/>
      <c r="E763" s="1622"/>
      <c r="F763" s="1622"/>
      <c r="G763" s="1623">
        <f t="shared" si="7"/>
        <v>0</v>
      </c>
      <c r="H763" s="1264">
        <f t="shared" si="8"/>
        <v>9</v>
      </c>
      <c r="I763" s="1264">
        <f>みずほ!J763</f>
        <v>581795</v>
      </c>
      <c r="J763" s="1264">
        <f>UFJ!I763</f>
        <v>0</v>
      </c>
      <c r="K763" s="1264">
        <f>三井住友!I763</f>
        <v>819550</v>
      </c>
      <c r="L763" s="1264">
        <f>楽天!J1172</f>
        <v>0</v>
      </c>
      <c r="M763" s="1642">
        <f t="shared" si="9"/>
        <v>1401354</v>
      </c>
      <c r="N763" s="1611"/>
    </row>
    <row r="764" spans="1:14" ht="15.5">
      <c r="A764" s="1298"/>
      <c r="B764" s="1651">
        <v>46508</v>
      </c>
      <c r="C764" s="1248"/>
      <c r="D764" s="1618"/>
      <c r="E764" s="1618"/>
      <c r="F764" s="1618"/>
      <c r="G764" s="1619">
        <f t="shared" si="7"/>
        <v>0</v>
      </c>
      <c r="H764" s="1249">
        <f t="shared" si="8"/>
        <v>9</v>
      </c>
      <c r="I764" s="1249">
        <f>みずほ!J764</f>
        <v>581795</v>
      </c>
      <c r="J764" s="1249">
        <f>UFJ!I764</f>
        <v>0</v>
      </c>
      <c r="K764" s="1249">
        <f>三井住友!I764</f>
        <v>819550</v>
      </c>
      <c r="L764" s="1249">
        <f>楽天!J1173</f>
        <v>0</v>
      </c>
      <c r="M764" s="1639">
        <f t="shared" si="9"/>
        <v>1401354</v>
      </c>
      <c r="N764" s="1611"/>
    </row>
    <row r="765" spans="1:14" ht="15.5">
      <c r="A765" s="1298"/>
      <c r="B765" s="1651">
        <v>46509</v>
      </c>
      <c r="C765" s="1248"/>
      <c r="D765" s="1618"/>
      <c r="E765" s="1618"/>
      <c r="F765" s="1618"/>
      <c r="G765" s="1619">
        <f t="shared" si="7"/>
        <v>0</v>
      </c>
      <c r="H765" s="1249">
        <f t="shared" si="8"/>
        <v>9</v>
      </c>
      <c r="I765" s="1249">
        <f>みずほ!J765</f>
        <v>581795</v>
      </c>
      <c r="J765" s="1249">
        <f>UFJ!I765</f>
        <v>0</v>
      </c>
      <c r="K765" s="1249">
        <f>三井住友!I765</f>
        <v>819550</v>
      </c>
      <c r="L765" s="1249">
        <f>楽天!J1174</f>
        <v>0</v>
      </c>
      <c r="M765" s="1639">
        <f t="shared" si="9"/>
        <v>1401354</v>
      </c>
      <c r="N765" s="1611"/>
    </row>
    <row r="766" spans="1:14" ht="15.5">
      <c r="A766" s="1298"/>
      <c r="B766" s="1651">
        <v>46510</v>
      </c>
      <c r="C766" s="1248"/>
      <c r="D766" s="1618"/>
      <c r="E766" s="1618"/>
      <c r="F766" s="1618"/>
      <c r="G766" s="1619">
        <f t="shared" si="7"/>
        <v>0</v>
      </c>
      <c r="H766" s="1249">
        <f t="shared" si="8"/>
        <v>9</v>
      </c>
      <c r="I766" s="1249">
        <f>みずほ!J766</f>
        <v>581795</v>
      </c>
      <c r="J766" s="1249">
        <f>UFJ!I766</f>
        <v>0</v>
      </c>
      <c r="K766" s="1249">
        <f>三井住友!I766</f>
        <v>819550</v>
      </c>
      <c r="L766" s="1249">
        <f>楽天!J1175</f>
        <v>0</v>
      </c>
      <c r="M766" s="1639">
        <f t="shared" si="9"/>
        <v>1401354</v>
      </c>
      <c r="N766" s="1611"/>
    </row>
    <row r="767" spans="1:14" ht="15.5">
      <c r="A767" s="1298"/>
      <c r="B767" s="1651">
        <v>46511</v>
      </c>
      <c r="C767" s="1248"/>
      <c r="D767" s="1618"/>
      <c r="E767" s="1618"/>
      <c r="F767" s="1618"/>
      <c r="G767" s="1619">
        <f t="shared" si="7"/>
        <v>0</v>
      </c>
      <c r="H767" s="1249">
        <f t="shared" si="8"/>
        <v>9</v>
      </c>
      <c r="I767" s="1249">
        <f>みずほ!J767</f>
        <v>581795</v>
      </c>
      <c r="J767" s="1249">
        <f>UFJ!I767</f>
        <v>0</v>
      </c>
      <c r="K767" s="1249">
        <f>三井住友!I767</f>
        <v>819550</v>
      </c>
      <c r="L767" s="1249">
        <f>楽天!J1176</f>
        <v>0</v>
      </c>
      <c r="M767" s="1639">
        <f t="shared" si="9"/>
        <v>1401354</v>
      </c>
      <c r="N767" s="1611"/>
    </row>
    <row r="768" spans="1:14" ht="15.5">
      <c r="A768" s="1298"/>
      <c r="B768" s="1651">
        <v>46512</v>
      </c>
      <c r="C768" s="1248"/>
      <c r="D768" s="1618"/>
      <c r="E768" s="1618"/>
      <c r="F768" s="1618"/>
      <c r="G768" s="1619">
        <f t="shared" si="7"/>
        <v>0</v>
      </c>
      <c r="H768" s="1249">
        <f t="shared" si="8"/>
        <v>9</v>
      </c>
      <c r="I768" s="1249">
        <f>みずほ!J768</f>
        <v>581795</v>
      </c>
      <c r="J768" s="1249">
        <f>UFJ!I768</f>
        <v>0</v>
      </c>
      <c r="K768" s="1249">
        <f>三井住友!I768</f>
        <v>819550</v>
      </c>
      <c r="L768" s="1249">
        <f>楽天!J1177</f>
        <v>0</v>
      </c>
      <c r="M768" s="1639">
        <f t="shared" si="9"/>
        <v>1401354</v>
      </c>
      <c r="N768" s="1611"/>
    </row>
    <row r="769" spans="1:14" ht="15.5">
      <c r="A769" s="1298"/>
      <c r="B769" s="1651">
        <v>46513</v>
      </c>
      <c r="C769" s="1248"/>
      <c r="D769" s="1618"/>
      <c r="E769" s="1618"/>
      <c r="F769" s="1618"/>
      <c r="G769" s="1619">
        <f t="shared" ref="G769:G1000" si="10">SUM(C769:F769)</f>
        <v>0</v>
      </c>
      <c r="H769" s="1249">
        <f t="shared" si="8"/>
        <v>9</v>
      </c>
      <c r="I769" s="1249">
        <f>みずほ!J769</f>
        <v>581795</v>
      </c>
      <c r="J769" s="1249">
        <f>UFJ!I769</f>
        <v>0</v>
      </c>
      <c r="K769" s="1249">
        <f>三井住友!I769</f>
        <v>819550</v>
      </c>
      <c r="L769" s="1249">
        <f>楽天!J1178</f>
        <v>0</v>
      </c>
      <c r="M769" s="1639">
        <f t="shared" si="9"/>
        <v>1401354</v>
      </c>
      <c r="N769" s="1611"/>
    </row>
    <row r="770" spans="1:14" ht="15.5">
      <c r="A770" s="1298"/>
      <c r="B770" s="1651">
        <v>46514</v>
      </c>
      <c r="C770" s="1248"/>
      <c r="D770" s="1618"/>
      <c r="E770" s="1618"/>
      <c r="F770" s="1618"/>
      <c r="G770" s="1619">
        <f t="shared" si="10"/>
        <v>0</v>
      </c>
      <c r="H770" s="1249">
        <f t="shared" ref="H770:H1000" si="11">SUM(H769,G770)</f>
        <v>9</v>
      </c>
      <c r="I770" s="1249">
        <f>みずほ!J770</f>
        <v>581795</v>
      </c>
      <c r="J770" s="1249">
        <f>UFJ!I770</f>
        <v>0</v>
      </c>
      <c r="K770" s="1249">
        <f>三井住友!I770</f>
        <v>819550</v>
      </c>
      <c r="L770" s="1249">
        <f>楽天!J1179</f>
        <v>0</v>
      </c>
      <c r="M770" s="1639">
        <f t="shared" si="9"/>
        <v>1401354</v>
      </c>
      <c r="N770" s="1611"/>
    </row>
    <row r="771" spans="1:14" ht="15.5">
      <c r="A771" s="1298"/>
      <c r="B771" s="1651">
        <v>46515</v>
      </c>
      <c r="C771" s="1248"/>
      <c r="D771" s="1618"/>
      <c r="E771" s="1618"/>
      <c r="F771" s="1618"/>
      <c r="G771" s="1619">
        <f t="shared" si="10"/>
        <v>0</v>
      </c>
      <c r="H771" s="1249">
        <f t="shared" si="11"/>
        <v>9</v>
      </c>
      <c r="I771" s="1249">
        <f>みずほ!J771</f>
        <v>581795</v>
      </c>
      <c r="J771" s="1249">
        <f>UFJ!I771</f>
        <v>0</v>
      </c>
      <c r="K771" s="1249">
        <f>三井住友!I771</f>
        <v>819550</v>
      </c>
      <c r="L771" s="1249">
        <f>楽天!J1180</f>
        <v>0</v>
      </c>
      <c r="M771" s="1639">
        <f t="shared" si="9"/>
        <v>1401354</v>
      </c>
      <c r="N771" s="1611"/>
    </row>
    <row r="772" spans="1:14" ht="15.5">
      <c r="A772" s="1298"/>
      <c r="B772" s="1651">
        <v>46516</v>
      </c>
      <c r="C772" s="1248"/>
      <c r="D772" s="1618"/>
      <c r="E772" s="1618"/>
      <c r="F772" s="1618"/>
      <c r="G772" s="1619">
        <f t="shared" si="10"/>
        <v>0</v>
      </c>
      <c r="H772" s="1249">
        <f t="shared" si="11"/>
        <v>9</v>
      </c>
      <c r="I772" s="1249">
        <f>みずほ!J772</f>
        <v>581795</v>
      </c>
      <c r="J772" s="1249">
        <f>UFJ!I772</f>
        <v>0</v>
      </c>
      <c r="K772" s="1249">
        <f>三井住友!I772</f>
        <v>819550</v>
      </c>
      <c r="L772" s="1249">
        <f>楽天!J1181</f>
        <v>0</v>
      </c>
      <c r="M772" s="1639">
        <f t="shared" si="9"/>
        <v>1401354</v>
      </c>
      <c r="N772" s="1611"/>
    </row>
    <row r="773" spans="1:14" ht="15.5">
      <c r="A773" s="1298"/>
      <c r="B773" s="1651">
        <v>46517</v>
      </c>
      <c r="C773" s="1248"/>
      <c r="D773" s="1618"/>
      <c r="E773" s="1618"/>
      <c r="F773" s="1618"/>
      <c r="G773" s="1619">
        <f t="shared" si="10"/>
        <v>0</v>
      </c>
      <c r="H773" s="1249">
        <f t="shared" si="11"/>
        <v>9</v>
      </c>
      <c r="I773" s="1249">
        <f>みずほ!J773</f>
        <v>581795</v>
      </c>
      <c r="J773" s="1249">
        <f>UFJ!I773</f>
        <v>0</v>
      </c>
      <c r="K773" s="1249">
        <f>三井住友!I773</f>
        <v>819550</v>
      </c>
      <c r="L773" s="1249">
        <f>楽天!J1182</f>
        <v>0</v>
      </c>
      <c r="M773" s="1639">
        <f t="shared" si="9"/>
        <v>1401354</v>
      </c>
      <c r="N773" s="1611"/>
    </row>
    <row r="774" spans="1:14" ht="15.5">
      <c r="A774" s="1298"/>
      <c r="B774" s="1651">
        <v>46518</v>
      </c>
      <c r="C774" s="1248"/>
      <c r="D774" s="1618"/>
      <c r="E774" s="1618"/>
      <c r="F774" s="1618"/>
      <c r="G774" s="1619">
        <f t="shared" si="10"/>
        <v>0</v>
      </c>
      <c r="H774" s="1249">
        <f t="shared" si="11"/>
        <v>9</v>
      </c>
      <c r="I774" s="1249">
        <f>みずほ!J774</f>
        <v>581795</v>
      </c>
      <c r="J774" s="1249">
        <f>UFJ!I774</f>
        <v>0</v>
      </c>
      <c r="K774" s="1249">
        <f>三井住友!I774</f>
        <v>819550</v>
      </c>
      <c r="L774" s="1249">
        <f>楽天!J1183</f>
        <v>0</v>
      </c>
      <c r="M774" s="1639">
        <f t="shared" si="9"/>
        <v>1401354</v>
      </c>
      <c r="N774" s="1611"/>
    </row>
    <row r="775" spans="1:14" ht="15.5">
      <c r="A775" s="1298"/>
      <c r="B775" s="1651">
        <v>46519</v>
      </c>
      <c r="C775" s="1248"/>
      <c r="D775" s="1618"/>
      <c r="E775" s="1618"/>
      <c r="F775" s="1618"/>
      <c r="G775" s="1619">
        <f t="shared" si="10"/>
        <v>0</v>
      </c>
      <c r="H775" s="1249">
        <f t="shared" si="11"/>
        <v>9</v>
      </c>
      <c r="I775" s="1249">
        <f>みずほ!J775</f>
        <v>581795</v>
      </c>
      <c r="J775" s="1249">
        <f>UFJ!I775</f>
        <v>0</v>
      </c>
      <c r="K775" s="1249">
        <f>三井住友!I775</f>
        <v>819550</v>
      </c>
      <c r="L775" s="1249">
        <f>楽天!J1184</f>
        <v>0</v>
      </c>
      <c r="M775" s="1639">
        <f t="shared" si="9"/>
        <v>1401354</v>
      </c>
      <c r="N775" s="1611"/>
    </row>
    <row r="776" spans="1:14" ht="15.5">
      <c r="A776" s="1298"/>
      <c r="B776" s="1651">
        <v>46520</v>
      </c>
      <c r="C776" s="1248"/>
      <c r="D776" s="1618"/>
      <c r="E776" s="1618"/>
      <c r="F776" s="1618"/>
      <c r="G776" s="1619">
        <f t="shared" si="10"/>
        <v>0</v>
      </c>
      <c r="H776" s="1249">
        <f t="shared" si="11"/>
        <v>9</v>
      </c>
      <c r="I776" s="1249">
        <f>みずほ!J776</f>
        <v>581795</v>
      </c>
      <c r="J776" s="1249">
        <f>UFJ!I776</f>
        <v>0</v>
      </c>
      <c r="K776" s="1249">
        <f>三井住友!I776</f>
        <v>819550</v>
      </c>
      <c r="L776" s="1249">
        <f>楽天!J1185</f>
        <v>0</v>
      </c>
      <c r="M776" s="1639">
        <f t="shared" si="9"/>
        <v>1401354</v>
      </c>
      <c r="N776" s="1611"/>
    </row>
    <row r="777" spans="1:14" ht="15.5">
      <c r="A777" s="1298"/>
      <c r="B777" s="1651">
        <v>46521</v>
      </c>
      <c r="C777" s="1248"/>
      <c r="D777" s="1618"/>
      <c r="E777" s="1618"/>
      <c r="F777" s="1618"/>
      <c r="G777" s="1619">
        <f t="shared" si="10"/>
        <v>0</v>
      </c>
      <c r="H777" s="1249">
        <f t="shared" si="11"/>
        <v>9</v>
      </c>
      <c r="I777" s="1249">
        <f>みずほ!J777</f>
        <v>581795</v>
      </c>
      <c r="J777" s="1249">
        <f>UFJ!I777</f>
        <v>0</v>
      </c>
      <c r="K777" s="1249">
        <f>三井住友!I777</f>
        <v>819550</v>
      </c>
      <c r="L777" s="1249">
        <f>楽天!J1186</f>
        <v>0</v>
      </c>
      <c r="M777" s="1639">
        <f t="shared" si="9"/>
        <v>1401354</v>
      </c>
      <c r="N777" s="1611"/>
    </row>
    <row r="778" spans="1:14" ht="15.5">
      <c r="A778" s="1298"/>
      <c r="B778" s="1651">
        <v>46522</v>
      </c>
      <c r="C778" s="1248"/>
      <c r="D778" s="1618"/>
      <c r="E778" s="1618"/>
      <c r="F778" s="1618"/>
      <c r="G778" s="1619">
        <f t="shared" si="10"/>
        <v>0</v>
      </c>
      <c r="H778" s="1249">
        <f t="shared" si="11"/>
        <v>9</v>
      </c>
      <c r="I778" s="1249">
        <f>みずほ!J778</f>
        <v>741685</v>
      </c>
      <c r="J778" s="1249">
        <f>UFJ!I778</f>
        <v>0</v>
      </c>
      <c r="K778" s="1249">
        <f>三井住友!I778</f>
        <v>1119550</v>
      </c>
      <c r="L778" s="1249">
        <f>楽天!J1187</f>
        <v>0</v>
      </c>
      <c r="M778" s="1639">
        <f t="shared" si="9"/>
        <v>1861244</v>
      </c>
      <c r="N778" s="1611"/>
    </row>
    <row r="779" spans="1:14" ht="15.5">
      <c r="A779" s="1298"/>
      <c r="B779" s="1651">
        <v>46523</v>
      </c>
      <c r="C779" s="1248"/>
      <c r="D779" s="1618"/>
      <c r="E779" s="1618"/>
      <c r="F779" s="1618"/>
      <c r="G779" s="1619">
        <f t="shared" si="10"/>
        <v>0</v>
      </c>
      <c r="H779" s="1249">
        <f t="shared" si="11"/>
        <v>9</v>
      </c>
      <c r="I779" s="1249">
        <f>みずほ!J779</f>
        <v>741685</v>
      </c>
      <c r="J779" s="1249">
        <f>UFJ!I779</f>
        <v>0</v>
      </c>
      <c r="K779" s="1249">
        <f>三井住友!I779</f>
        <v>1119550</v>
      </c>
      <c r="L779" s="1249">
        <f>楽天!J1188</f>
        <v>0</v>
      </c>
      <c r="M779" s="1639">
        <f t="shared" si="9"/>
        <v>1861244</v>
      </c>
      <c r="N779" s="1611"/>
    </row>
    <row r="780" spans="1:14" ht="15.5">
      <c r="A780" s="1298"/>
      <c r="B780" s="1651">
        <v>46524</v>
      </c>
      <c r="C780" s="1248"/>
      <c r="D780" s="1618"/>
      <c r="E780" s="1618"/>
      <c r="F780" s="1618"/>
      <c r="G780" s="1619">
        <f t="shared" si="10"/>
        <v>0</v>
      </c>
      <c r="H780" s="1249">
        <f t="shared" si="11"/>
        <v>9</v>
      </c>
      <c r="I780" s="1249">
        <f>みずほ!J780</f>
        <v>741685</v>
      </c>
      <c r="J780" s="1249">
        <f>UFJ!I780</f>
        <v>0</v>
      </c>
      <c r="K780" s="1249">
        <f>三井住友!I780</f>
        <v>1119550</v>
      </c>
      <c r="L780" s="1249">
        <f>楽天!J1189</f>
        <v>0</v>
      </c>
      <c r="M780" s="1639">
        <f t="shared" si="9"/>
        <v>1861244</v>
      </c>
      <c r="N780" s="1611"/>
    </row>
    <row r="781" spans="1:14" ht="15.5">
      <c r="A781" s="1298"/>
      <c r="B781" s="1651">
        <v>46525</v>
      </c>
      <c r="C781" s="1248"/>
      <c r="D781" s="1618"/>
      <c r="E781" s="1618"/>
      <c r="F781" s="1618"/>
      <c r="G781" s="1619">
        <f t="shared" si="10"/>
        <v>0</v>
      </c>
      <c r="H781" s="1249">
        <f t="shared" si="11"/>
        <v>9</v>
      </c>
      <c r="I781" s="1249">
        <f>みずほ!J781</f>
        <v>741685</v>
      </c>
      <c r="J781" s="1249">
        <f>UFJ!I781</f>
        <v>0</v>
      </c>
      <c r="K781" s="1249">
        <f>三井住友!I781</f>
        <v>1119550</v>
      </c>
      <c r="L781" s="1249">
        <f>楽天!J1190</f>
        <v>0</v>
      </c>
      <c r="M781" s="1639">
        <f t="shared" si="9"/>
        <v>1861244</v>
      </c>
      <c r="N781" s="1611"/>
    </row>
    <row r="782" spans="1:14" ht="15.5">
      <c r="A782" s="1298"/>
      <c r="B782" s="1651">
        <v>46526</v>
      </c>
      <c r="C782" s="1248"/>
      <c r="D782" s="1618"/>
      <c r="E782" s="1618"/>
      <c r="F782" s="1618"/>
      <c r="G782" s="1619">
        <f t="shared" si="10"/>
        <v>0</v>
      </c>
      <c r="H782" s="1249">
        <f t="shared" si="11"/>
        <v>9</v>
      </c>
      <c r="I782" s="1249">
        <f>みずほ!J782</f>
        <v>741685</v>
      </c>
      <c r="J782" s="1249">
        <f>UFJ!I782</f>
        <v>0</v>
      </c>
      <c r="K782" s="1249">
        <f>三井住友!I782</f>
        <v>1119550</v>
      </c>
      <c r="L782" s="1249">
        <f>楽天!J1191</f>
        <v>0</v>
      </c>
      <c r="M782" s="1639">
        <f t="shared" si="9"/>
        <v>1861244</v>
      </c>
      <c r="N782" s="1611"/>
    </row>
    <row r="783" spans="1:14" ht="15.5">
      <c r="A783" s="1298"/>
      <c r="B783" s="1651">
        <v>46527</v>
      </c>
      <c r="C783" s="1248"/>
      <c r="D783" s="1618"/>
      <c r="E783" s="1618"/>
      <c r="F783" s="1618"/>
      <c r="G783" s="1619">
        <f t="shared" si="10"/>
        <v>0</v>
      </c>
      <c r="H783" s="1249">
        <f t="shared" si="11"/>
        <v>9</v>
      </c>
      <c r="I783" s="1249">
        <f>みずほ!J783</f>
        <v>741685</v>
      </c>
      <c r="J783" s="1249">
        <f>UFJ!I783</f>
        <v>0</v>
      </c>
      <c r="K783" s="1249">
        <f>三井住友!I783</f>
        <v>1119550</v>
      </c>
      <c r="L783" s="1249">
        <f>楽天!J1192</f>
        <v>0</v>
      </c>
      <c r="M783" s="1639">
        <f t="shared" si="9"/>
        <v>1861244</v>
      </c>
      <c r="N783" s="1611"/>
    </row>
    <row r="784" spans="1:14" ht="15.5">
      <c r="A784" s="1298"/>
      <c r="B784" s="1651">
        <v>46528</v>
      </c>
      <c r="C784" s="1248"/>
      <c r="D784" s="1618"/>
      <c r="E784" s="1618"/>
      <c r="F784" s="1618"/>
      <c r="G784" s="1619">
        <f t="shared" si="10"/>
        <v>0</v>
      </c>
      <c r="H784" s="1249">
        <f t="shared" si="11"/>
        <v>9</v>
      </c>
      <c r="I784" s="1249">
        <f>みずほ!J784</f>
        <v>741685</v>
      </c>
      <c r="J784" s="1249">
        <f>UFJ!I784</f>
        <v>0</v>
      </c>
      <c r="K784" s="1249">
        <f>三井住友!I784</f>
        <v>1119550</v>
      </c>
      <c r="L784" s="1249">
        <f>楽天!J1193</f>
        <v>0</v>
      </c>
      <c r="M784" s="1639">
        <f t="shared" si="9"/>
        <v>1861244</v>
      </c>
      <c r="N784" s="1611"/>
    </row>
    <row r="785" spans="1:14" ht="15.5">
      <c r="A785" s="1298"/>
      <c r="B785" s="1651">
        <v>46529</v>
      </c>
      <c r="C785" s="1248"/>
      <c r="D785" s="1618"/>
      <c r="E785" s="1618"/>
      <c r="F785" s="1618"/>
      <c r="G785" s="1619">
        <f t="shared" si="10"/>
        <v>0</v>
      </c>
      <c r="H785" s="1249">
        <f t="shared" si="11"/>
        <v>9</v>
      </c>
      <c r="I785" s="1249">
        <f>みずほ!J785</f>
        <v>741685</v>
      </c>
      <c r="J785" s="1249">
        <f>UFJ!I785</f>
        <v>0</v>
      </c>
      <c r="K785" s="1249">
        <f>三井住友!I785</f>
        <v>1119550</v>
      </c>
      <c r="L785" s="1249">
        <f>楽天!J1194</f>
        <v>0</v>
      </c>
      <c r="M785" s="1639">
        <f t="shared" si="9"/>
        <v>1861244</v>
      </c>
      <c r="N785" s="1611"/>
    </row>
    <row r="786" spans="1:14" ht="15.5">
      <c r="A786" s="1298"/>
      <c r="B786" s="1651">
        <v>46530</v>
      </c>
      <c r="C786" s="1248"/>
      <c r="D786" s="1618"/>
      <c r="E786" s="1618"/>
      <c r="F786" s="1618"/>
      <c r="G786" s="1619">
        <f t="shared" si="10"/>
        <v>0</v>
      </c>
      <c r="H786" s="1249">
        <f t="shared" si="11"/>
        <v>9</v>
      </c>
      <c r="I786" s="1249">
        <f>みずほ!J786</f>
        <v>741685</v>
      </c>
      <c r="J786" s="1249">
        <f>UFJ!I786</f>
        <v>0</v>
      </c>
      <c r="K786" s="1249">
        <f>三井住友!I786</f>
        <v>1119550</v>
      </c>
      <c r="L786" s="1249">
        <f>楽天!J1195</f>
        <v>0</v>
      </c>
      <c r="M786" s="1639">
        <f t="shared" si="9"/>
        <v>1861244</v>
      </c>
      <c r="N786" s="1611"/>
    </row>
    <row r="787" spans="1:14" ht="15.5">
      <c r="A787" s="1298"/>
      <c r="B787" s="1651">
        <v>46531</v>
      </c>
      <c r="C787" s="1248"/>
      <c r="D787" s="1618"/>
      <c r="E787" s="1618"/>
      <c r="F787" s="1618"/>
      <c r="G787" s="1619">
        <f t="shared" si="10"/>
        <v>0</v>
      </c>
      <c r="H787" s="1249">
        <f t="shared" si="11"/>
        <v>9</v>
      </c>
      <c r="I787" s="1249">
        <f>みずほ!J787</f>
        <v>741685</v>
      </c>
      <c r="J787" s="1249">
        <f>UFJ!I787</f>
        <v>0</v>
      </c>
      <c r="K787" s="1249">
        <f>三井住友!I787</f>
        <v>1119550</v>
      </c>
      <c r="L787" s="1249">
        <f>楽天!J1196</f>
        <v>0</v>
      </c>
      <c r="M787" s="1639">
        <f t="shared" si="9"/>
        <v>1861244</v>
      </c>
      <c r="N787" s="1611"/>
    </row>
    <row r="788" spans="1:14" ht="15.5">
      <c r="A788" s="1298"/>
      <c r="B788" s="1651">
        <v>46532</v>
      </c>
      <c r="C788" s="1248"/>
      <c r="D788" s="1618"/>
      <c r="E788" s="1618"/>
      <c r="F788" s="1618"/>
      <c r="G788" s="1619">
        <f t="shared" si="10"/>
        <v>0</v>
      </c>
      <c r="H788" s="1249">
        <f t="shared" si="11"/>
        <v>9</v>
      </c>
      <c r="I788" s="1249">
        <f>みずほ!J788</f>
        <v>741685</v>
      </c>
      <c r="J788" s="1249">
        <f>UFJ!I788</f>
        <v>0</v>
      </c>
      <c r="K788" s="1249">
        <f>三井住友!I788</f>
        <v>1119550</v>
      </c>
      <c r="L788" s="1249">
        <f>楽天!J1197</f>
        <v>0</v>
      </c>
      <c r="M788" s="1639">
        <f t="shared" si="9"/>
        <v>1861244</v>
      </c>
      <c r="N788" s="1611"/>
    </row>
    <row r="789" spans="1:14" ht="15.5">
      <c r="A789" s="1298"/>
      <c r="B789" s="1651">
        <v>46533</v>
      </c>
      <c r="C789" s="1248"/>
      <c r="D789" s="1618"/>
      <c r="E789" s="1618"/>
      <c r="F789" s="1618"/>
      <c r="G789" s="1619">
        <f t="shared" si="10"/>
        <v>0</v>
      </c>
      <c r="H789" s="1249">
        <f t="shared" si="11"/>
        <v>9</v>
      </c>
      <c r="I789" s="1249">
        <f>みずほ!J789</f>
        <v>731685</v>
      </c>
      <c r="J789" s="1249">
        <f>UFJ!I789</f>
        <v>0</v>
      </c>
      <c r="K789" s="1249">
        <f>三井住友!I789</f>
        <v>1119550</v>
      </c>
      <c r="L789" s="1249">
        <f>楽天!J1198</f>
        <v>0</v>
      </c>
      <c r="M789" s="1639">
        <f t="shared" si="9"/>
        <v>1851244</v>
      </c>
      <c r="N789" s="1611"/>
    </row>
    <row r="790" spans="1:14" ht="15.5">
      <c r="A790" s="1298"/>
      <c r="B790" s="1651">
        <v>46534</v>
      </c>
      <c r="C790" s="1248"/>
      <c r="D790" s="1618"/>
      <c r="E790" s="1618"/>
      <c r="F790" s="1618"/>
      <c r="G790" s="1619">
        <f t="shared" si="10"/>
        <v>0</v>
      </c>
      <c r="H790" s="1249">
        <f t="shared" si="11"/>
        <v>9</v>
      </c>
      <c r="I790" s="1249">
        <f>みずほ!J790</f>
        <v>601698</v>
      </c>
      <c r="J790" s="1249">
        <f>UFJ!I790</f>
        <v>0</v>
      </c>
      <c r="K790" s="1249">
        <f>三井住友!I790</f>
        <v>919550</v>
      </c>
      <c r="L790" s="1249">
        <f>楽天!J1199</f>
        <v>0</v>
      </c>
      <c r="M790" s="1639">
        <f t="shared" si="9"/>
        <v>1521257</v>
      </c>
      <c r="N790" s="1611"/>
    </row>
    <row r="791" spans="1:14" ht="15.5">
      <c r="A791" s="1298"/>
      <c r="B791" s="1651">
        <v>46535</v>
      </c>
      <c r="C791" s="1248"/>
      <c r="D791" s="1618"/>
      <c r="E791" s="1618"/>
      <c r="F791" s="1618"/>
      <c r="G791" s="1619">
        <f t="shared" si="10"/>
        <v>0</v>
      </c>
      <c r="H791" s="1249">
        <f t="shared" si="11"/>
        <v>9</v>
      </c>
      <c r="I791" s="1249">
        <f>みずほ!J791</f>
        <v>601698</v>
      </c>
      <c r="J791" s="1249">
        <f>UFJ!I791</f>
        <v>0</v>
      </c>
      <c r="K791" s="1249">
        <f>三井住友!I791</f>
        <v>919550</v>
      </c>
      <c r="L791" s="1249">
        <f>楽天!J1200</f>
        <v>0</v>
      </c>
      <c r="M791" s="1639">
        <f t="shared" si="9"/>
        <v>1521257</v>
      </c>
      <c r="N791" s="1611"/>
    </row>
    <row r="792" spans="1:14" ht="15.5">
      <c r="A792" s="1298"/>
      <c r="B792" s="1651">
        <v>46536</v>
      </c>
      <c r="C792" s="1248"/>
      <c r="D792" s="1618"/>
      <c r="E792" s="1618"/>
      <c r="F792" s="1618"/>
      <c r="G792" s="1619">
        <f t="shared" si="10"/>
        <v>0</v>
      </c>
      <c r="H792" s="1249">
        <f t="shared" si="11"/>
        <v>9</v>
      </c>
      <c r="I792" s="1249">
        <f>みずほ!J792</f>
        <v>601698</v>
      </c>
      <c r="J792" s="1249">
        <f>UFJ!I792</f>
        <v>0</v>
      </c>
      <c r="K792" s="1249">
        <f>三井住友!I792</f>
        <v>919550</v>
      </c>
      <c r="L792" s="1249">
        <f>楽天!J1201</f>
        <v>0</v>
      </c>
      <c r="M792" s="1639">
        <f t="shared" si="9"/>
        <v>1521257</v>
      </c>
      <c r="N792" s="1611"/>
    </row>
    <row r="793" spans="1:14" ht="15.5">
      <c r="A793" s="1298"/>
      <c r="B793" s="1651">
        <v>46537</v>
      </c>
      <c r="C793" s="1248"/>
      <c r="D793" s="1618"/>
      <c r="E793" s="1618"/>
      <c r="F793" s="1618"/>
      <c r="G793" s="1619">
        <f t="shared" si="10"/>
        <v>0</v>
      </c>
      <c r="H793" s="1249">
        <f t="shared" si="11"/>
        <v>9</v>
      </c>
      <c r="I793" s="1249">
        <f>みずほ!J793</f>
        <v>601698</v>
      </c>
      <c r="J793" s="1249">
        <f>UFJ!I793</f>
        <v>0</v>
      </c>
      <c r="K793" s="1249">
        <f>三井住友!I793</f>
        <v>919550</v>
      </c>
      <c r="L793" s="1249">
        <f>楽天!J1202</f>
        <v>0</v>
      </c>
      <c r="M793" s="1639">
        <f t="shared" si="9"/>
        <v>1521257</v>
      </c>
      <c r="N793" s="1611"/>
    </row>
    <row r="794" spans="1:14" ht="15.5">
      <c r="A794" s="1298"/>
      <c r="B794" s="1651">
        <v>46538</v>
      </c>
      <c r="C794" s="1248"/>
      <c r="D794" s="1618"/>
      <c r="E794" s="1618"/>
      <c r="F794" s="1618"/>
      <c r="G794" s="1619">
        <f t="shared" si="10"/>
        <v>0</v>
      </c>
      <c r="H794" s="1249">
        <f t="shared" si="11"/>
        <v>9</v>
      </c>
      <c r="I794" s="1249">
        <f>みずほ!J794</f>
        <v>601698</v>
      </c>
      <c r="J794" s="1249">
        <f>UFJ!I794</f>
        <v>0</v>
      </c>
      <c r="K794" s="1249">
        <f>三井住友!I794</f>
        <v>919550</v>
      </c>
      <c r="L794" s="1249">
        <f>楽天!J1203</f>
        <v>0</v>
      </c>
      <c r="M794" s="1639">
        <f t="shared" si="9"/>
        <v>1521257</v>
      </c>
      <c r="N794" s="1611"/>
    </row>
    <row r="795" spans="1:14" ht="15.5">
      <c r="A795" s="1298"/>
      <c r="B795" s="1653">
        <v>46539</v>
      </c>
      <c r="C795" s="1631"/>
      <c r="D795" s="1632"/>
      <c r="E795" s="1632"/>
      <c r="F795" s="1632"/>
      <c r="G795" s="1633">
        <f t="shared" si="10"/>
        <v>0</v>
      </c>
      <c r="H795" s="1625">
        <f t="shared" si="11"/>
        <v>9</v>
      </c>
      <c r="I795" s="1625">
        <f>みずほ!J795</f>
        <v>601698</v>
      </c>
      <c r="J795" s="1625">
        <f>UFJ!I795</f>
        <v>0</v>
      </c>
      <c r="K795" s="1625">
        <f>三井住友!I795</f>
        <v>919550</v>
      </c>
      <c r="L795" s="1625">
        <f>楽天!J1204</f>
        <v>0</v>
      </c>
      <c r="M795" s="1645">
        <f t="shared" si="9"/>
        <v>1521257</v>
      </c>
      <c r="N795" s="1611"/>
    </row>
    <row r="796" spans="1:14" ht="15.5">
      <c r="A796" s="1298"/>
      <c r="B796" s="1651">
        <v>46540</v>
      </c>
      <c r="C796" s="1248"/>
      <c r="D796" s="1618"/>
      <c r="E796" s="1618"/>
      <c r="F796" s="1618"/>
      <c r="G796" s="1619">
        <f t="shared" si="10"/>
        <v>0</v>
      </c>
      <c r="H796" s="1249">
        <f t="shared" si="11"/>
        <v>9</v>
      </c>
      <c r="I796" s="1249">
        <f>みずほ!J796</f>
        <v>601698</v>
      </c>
      <c r="J796" s="1249">
        <f>UFJ!I796</f>
        <v>0</v>
      </c>
      <c r="K796" s="1249">
        <f>三井住友!I796</f>
        <v>919550</v>
      </c>
      <c r="L796" s="1249">
        <f>楽天!J1205</f>
        <v>0</v>
      </c>
      <c r="M796" s="1639">
        <f t="shared" si="9"/>
        <v>1521257</v>
      </c>
      <c r="N796" s="1611"/>
    </row>
    <row r="797" spans="1:14" ht="15.5">
      <c r="A797" s="1298"/>
      <c r="B797" s="1651">
        <v>46541</v>
      </c>
      <c r="C797" s="1248"/>
      <c r="D797" s="1618"/>
      <c r="E797" s="1618"/>
      <c r="F797" s="1618"/>
      <c r="G797" s="1619">
        <f t="shared" si="10"/>
        <v>0</v>
      </c>
      <c r="H797" s="1249">
        <f t="shared" si="11"/>
        <v>9</v>
      </c>
      <c r="I797" s="1249">
        <f>みずほ!J797</f>
        <v>601698</v>
      </c>
      <c r="J797" s="1249">
        <f>UFJ!I797</f>
        <v>0</v>
      </c>
      <c r="K797" s="1249">
        <f>三井住友!I797</f>
        <v>919550</v>
      </c>
      <c r="L797" s="1249">
        <f>楽天!J1206</f>
        <v>0</v>
      </c>
      <c r="M797" s="1639">
        <f t="shared" si="9"/>
        <v>1521257</v>
      </c>
      <c r="N797" s="1611"/>
    </row>
    <row r="798" spans="1:14" ht="15.5">
      <c r="A798" s="1298"/>
      <c r="B798" s="1651">
        <v>46542</v>
      </c>
      <c r="C798" s="1248"/>
      <c r="D798" s="1618"/>
      <c r="E798" s="1618"/>
      <c r="F798" s="1618"/>
      <c r="G798" s="1619">
        <f t="shared" si="10"/>
        <v>0</v>
      </c>
      <c r="H798" s="1249">
        <f t="shared" si="11"/>
        <v>9</v>
      </c>
      <c r="I798" s="1249">
        <f>みずほ!J798</f>
        <v>601698</v>
      </c>
      <c r="J798" s="1249">
        <f>UFJ!I798</f>
        <v>0</v>
      </c>
      <c r="K798" s="1249">
        <f>三井住友!I798</f>
        <v>919550</v>
      </c>
      <c r="L798" s="1249">
        <f>楽天!J1207</f>
        <v>0</v>
      </c>
      <c r="M798" s="1639">
        <f t="shared" si="9"/>
        <v>1521257</v>
      </c>
      <c r="N798" s="1611"/>
    </row>
    <row r="799" spans="1:14" ht="15.5">
      <c r="A799" s="1298"/>
      <c r="B799" s="1651">
        <v>46543</v>
      </c>
      <c r="C799" s="1248"/>
      <c r="D799" s="1618"/>
      <c r="E799" s="1618"/>
      <c r="F799" s="1618"/>
      <c r="G799" s="1619">
        <f t="shared" si="10"/>
        <v>0</v>
      </c>
      <c r="H799" s="1249">
        <f t="shared" si="11"/>
        <v>9</v>
      </c>
      <c r="I799" s="1249">
        <f>みずほ!J799</f>
        <v>601698</v>
      </c>
      <c r="J799" s="1249">
        <f>UFJ!I799</f>
        <v>0</v>
      </c>
      <c r="K799" s="1249">
        <f>三井住友!I799</f>
        <v>919550</v>
      </c>
      <c r="L799" s="1249">
        <f>楽天!J1208</f>
        <v>0</v>
      </c>
      <c r="M799" s="1639">
        <f t="shared" si="9"/>
        <v>1521257</v>
      </c>
      <c r="N799" s="1611"/>
    </row>
    <row r="800" spans="1:14" ht="15.5">
      <c r="A800" s="1298"/>
      <c r="B800" s="1651">
        <v>46544</v>
      </c>
      <c r="C800" s="1248"/>
      <c r="D800" s="1618"/>
      <c r="E800" s="1618"/>
      <c r="F800" s="1618"/>
      <c r="G800" s="1619">
        <f t="shared" si="10"/>
        <v>0</v>
      </c>
      <c r="H800" s="1249">
        <f t="shared" si="11"/>
        <v>9</v>
      </c>
      <c r="I800" s="1249">
        <f>みずほ!J800</f>
        <v>601698</v>
      </c>
      <c r="J800" s="1249">
        <f>UFJ!I800</f>
        <v>0</v>
      </c>
      <c r="K800" s="1249">
        <f>三井住友!I800</f>
        <v>919550</v>
      </c>
      <c r="L800" s="1249">
        <f>楽天!J1209</f>
        <v>0</v>
      </c>
      <c r="M800" s="1639">
        <f t="shared" si="9"/>
        <v>1521257</v>
      </c>
      <c r="N800" s="1611"/>
    </row>
    <row r="801" spans="1:14" ht="15.5">
      <c r="A801" s="1298"/>
      <c r="B801" s="1651">
        <v>46545</v>
      </c>
      <c r="C801" s="1248"/>
      <c r="D801" s="1618"/>
      <c r="E801" s="1618"/>
      <c r="F801" s="1618"/>
      <c r="G801" s="1619">
        <f t="shared" si="10"/>
        <v>0</v>
      </c>
      <c r="H801" s="1249">
        <f t="shared" si="11"/>
        <v>9</v>
      </c>
      <c r="I801" s="1249">
        <f>みずほ!J801</f>
        <v>601698</v>
      </c>
      <c r="J801" s="1249">
        <f>UFJ!I801</f>
        <v>0</v>
      </c>
      <c r="K801" s="1249">
        <f>三井住友!I801</f>
        <v>919550</v>
      </c>
      <c r="L801" s="1249">
        <f>楽天!J1210</f>
        <v>0</v>
      </c>
      <c r="M801" s="1639">
        <f t="shared" si="9"/>
        <v>1521257</v>
      </c>
      <c r="N801" s="1611"/>
    </row>
    <row r="802" spans="1:14" ht="15.5">
      <c r="A802" s="1298"/>
      <c r="B802" s="1651">
        <v>46546</v>
      </c>
      <c r="C802" s="1248"/>
      <c r="D802" s="1618"/>
      <c r="E802" s="1618"/>
      <c r="F802" s="1618"/>
      <c r="G802" s="1619">
        <f t="shared" si="10"/>
        <v>0</v>
      </c>
      <c r="H802" s="1249">
        <f t="shared" si="11"/>
        <v>9</v>
      </c>
      <c r="I802" s="1249">
        <f>みずほ!J802</f>
        <v>601698</v>
      </c>
      <c r="J802" s="1249">
        <f>UFJ!I802</f>
        <v>0</v>
      </c>
      <c r="K802" s="1249">
        <f>三井住友!I802</f>
        <v>919550</v>
      </c>
      <c r="L802" s="1249">
        <f>楽天!J1211</f>
        <v>0</v>
      </c>
      <c r="M802" s="1639">
        <f t="shared" si="9"/>
        <v>1521257</v>
      </c>
      <c r="N802" s="1611"/>
    </row>
    <row r="803" spans="1:14" ht="15.5">
      <c r="A803" s="1298"/>
      <c r="B803" s="1651">
        <v>46547</v>
      </c>
      <c r="C803" s="1248"/>
      <c r="D803" s="1618"/>
      <c r="E803" s="1618"/>
      <c r="F803" s="1618"/>
      <c r="G803" s="1619">
        <f t="shared" si="10"/>
        <v>0</v>
      </c>
      <c r="H803" s="1249">
        <f t="shared" si="11"/>
        <v>9</v>
      </c>
      <c r="I803" s="1249">
        <f>みずほ!J803</f>
        <v>601698</v>
      </c>
      <c r="J803" s="1249">
        <f>UFJ!I803</f>
        <v>0</v>
      </c>
      <c r="K803" s="1249">
        <f>三井住友!I803</f>
        <v>919550</v>
      </c>
      <c r="L803" s="1249">
        <f>楽天!J1212</f>
        <v>0</v>
      </c>
      <c r="M803" s="1639">
        <f t="shared" si="9"/>
        <v>1521257</v>
      </c>
      <c r="N803" s="1611"/>
    </row>
    <row r="804" spans="1:14" ht="15.5">
      <c r="A804" s="1298"/>
      <c r="B804" s="1651">
        <v>46548</v>
      </c>
      <c r="C804" s="1248"/>
      <c r="D804" s="1618"/>
      <c r="E804" s="1618"/>
      <c r="F804" s="1618"/>
      <c r="G804" s="1619">
        <f t="shared" si="10"/>
        <v>0</v>
      </c>
      <c r="H804" s="1249">
        <f t="shared" si="11"/>
        <v>9</v>
      </c>
      <c r="I804" s="1249">
        <f>みずほ!J804</f>
        <v>601698</v>
      </c>
      <c r="J804" s="1249">
        <f>UFJ!I804</f>
        <v>0</v>
      </c>
      <c r="K804" s="1249">
        <f>三井住友!I804</f>
        <v>919550</v>
      </c>
      <c r="L804" s="1249">
        <f>楽天!J1213</f>
        <v>0</v>
      </c>
      <c r="M804" s="1639">
        <f t="shared" si="9"/>
        <v>1521257</v>
      </c>
      <c r="N804" s="1611"/>
    </row>
    <row r="805" spans="1:14" ht="15.5">
      <c r="A805" s="1298"/>
      <c r="B805" s="1651">
        <v>46549</v>
      </c>
      <c r="C805" s="1248"/>
      <c r="D805" s="1618"/>
      <c r="E805" s="1618"/>
      <c r="F805" s="1618"/>
      <c r="G805" s="1619">
        <f t="shared" si="10"/>
        <v>0</v>
      </c>
      <c r="H805" s="1249">
        <f t="shared" si="11"/>
        <v>9</v>
      </c>
      <c r="I805" s="1249">
        <f>みずほ!J805</f>
        <v>601698</v>
      </c>
      <c r="J805" s="1249">
        <f>UFJ!I805</f>
        <v>0</v>
      </c>
      <c r="K805" s="1249">
        <f>三井住友!I805</f>
        <v>919550</v>
      </c>
      <c r="L805" s="1249">
        <f>楽天!J1214</f>
        <v>0</v>
      </c>
      <c r="M805" s="1639">
        <f t="shared" si="9"/>
        <v>1521257</v>
      </c>
      <c r="N805" s="1611"/>
    </row>
    <row r="806" spans="1:14" ht="15.5">
      <c r="A806" s="1298"/>
      <c r="B806" s="1651">
        <v>46550</v>
      </c>
      <c r="C806" s="1248"/>
      <c r="D806" s="1618"/>
      <c r="E806" s="1618"/>
      <c r="F806" s="1618"/>
      <c r="G806" s="1619">
        <f t="shared" si="10"/>
        <v>0</v>
      </c>
      <c r="H806" s="1249">
        <f t="shared" si="11"/>
        <v>9</v>
      </c>
      <c r="I806" s="1249">
        <f>みずほ!J806</f>
        <v>601698</v>
      </c>
      <c r="J806" s="1249">
        <f>UFJ!I806</f>
        <v>0</v>
      </c>
      <c r="K806" s="1249">
        <f>三井住友!I806</f>
        <v>919550</v>
      </c>
      <c r="L806" s="1249">
        <f>楽天!J1215</f>
        <v>0</v>
      </c>
      <c r="M806" s="1639">
        <f t="shared" si="9"/>
        <v>1521257</v>
      </c>
      <c r="N806" s="1611"/>
    </row>
    <row r="807" spans="1:14" ht="15.5">
      <c r="A807" s="1298"/>
      <c r="B807" s="1651">
        <v>46551</v>
      </c>
      <c r="C807" s="1248"/>
      <c r="D807" s="1618"/>
      <c r="E807" s="1618"/>
      <c r="F807" s="1618"/>
      <c r="G807" s="1619">
        <f t="shared" si="10"/>
        <v>0</v>
      </c>
      <c r="H807" s="1249">
        <f t="shared" si="11"/>
        <v>9</v>
      </c>
      <c r="I807" s="1249">
        <f>みずほ!J807</f>
        <v>601698</v>
      </c>
      <c r="J807" s="1249">
        <f>UFJ!I807</f>
        <v>0</v>
      </c>
      <c r="K807" s="1249">
        <f>三井住友!I807</f>
        <v>919550</v>
      </c>
      <c r="L807" s="1249">
        <f>楽天!J1216</f>
        <v>0</v>
      </c>
      <c r="M807" s="1639">
        <f t="shared" si="9"/>
        <v>1521257</v>
      </c>
      <c r="N807" s="1611"/>
    </row>
    <row r="808" spans="1:14" ht="15.5">
      <c r="A808" s="1298"/>
      <c r="B808" s="1651">
        <v>46552</v>
      </c>
      <c r="C808" s="1248"/>
      <c r="D808" s="1618"/>
      <c r="E808" s="1618"/>
      <c r="F808" s="1618"/>
      <c r="G808" s="1619">
        <f t="shared" si="10"/>
        <v>0</v>
      </c>
      <c r="H808" s="1249">
        <f t="shared" si="11"/>
        <v>9</v>
      </c>
      <c r="I808" s="1249">
        <f>みずほ!J808</f>
        <v>601698</v>
      </c>
      <c r="J808" s="1249">
        <f>UFJ!I808</f>
        <v>0</v>
      </c>
      <c r="K808" s="1249">
        <f>三井住友!I808</f>
        <v>919550</v>
      </c>
      <c r="L808" s="1249">
        <f>楽天!J1217</f>
        <v>0</v>
      </c>
      <c r="M808" s="1639">
        <f t="shared" si="9"/>
        <v>1521257</v>
      </c>
      <c r="N808" s="1611"/>
    </row>
    <row r="809" spans="1:14" ht="15.5">
      <c r="A809" s="1298"/>
      <c r="B809" s="1651">
        <v>46553</v>
      </c>
      <c r="C809" s="1248"/>
      <c r="D809" s="1618"/>
      <c r="E809" s="1618"/>
      <c r="F809" s="1618"/>
      <c r="G809" s="1619">
        <f t="shared" si="10"/>
        <v>0</v>
      </c>
      <c r="H809" s="1249">
        <f t="shared" si="11"/>
        <v>9</v>
      </c>
      <c r="I809" s="1249">
        <f>みずほ!J809</f>
        <v>761588</v>
      </c>
      <c r="J809" s="1249">
        <f>UFJ!I809</f>
        <v>0</v>
      </c>
      <c r="K809" s="1249">
        <f>三井住友!I809</f>
        <v>1219550</v>
      </c>
      <c r="L809" s="1249">
        <f>楽天!J1218</f>
        <v>0</v>
      </c>
      <c r="M809" s="1639">
        <f t="shared" si="9"/>
        <v>1981147</v>
      </c>
      <c r="N809" s="1611"/>
    </row>
    <row r="810" spans="1:14" ht="15.5">
      <c r="A810" s="1298"/>
      <c r="B810" s="1651">
        <v>46554</v>
      </c>
      <c r="C810" s="1248"/>
      <c r="D810" s="1618"/>
      <c r="E810" s="1618"/>
      <c r="F810" s="1618"/>
      <c r="G810" s="1619">
        <f t="shared" si="10"/>
        <v>0</v>
      </c>
      <c r="H810" s="1249">
        <f t="shared" si="11"/>
        <v>9</v>
      </c>
      <c r="I810" s="1249">
        <f>みずほ!J810</f>
        <v>761588</v>
      </c>
      <c r="J810" s="1249">
        <f>UFJ!I810</f>
        <v>0</v>
      </c>
      <c r="K810" s="1249">
        <f>三井住友!I810</f>
        <v>1219550</v>
      </c>
      <c r="L810" s="1249">
        <f>楽天!J1219</f>
        <v>0</v>
      </c>
      <c r="M810" s="1639">
        <f t="shared" si="9"/>
        <v>1981147</v>
      </c>
      <c r="N810" s="1611"/>
    </row>
    <row r="811" spans="1:14" ht="15.5">
      <c r="A811" s="1298"/>
      <c r="B811" s="1651">
        <v>46555</v>
      </c>
      <c r="C811" s="1248"/>
      <c r="D811" s="1618"/>
      <c r="E811" s="1618"/>
      <c r="F811" s="1618"/>
      <c r="G811" s="1619">
        <f t="shared" si="10"/>
        <v>0</v>
      </c>
      <c r="H811" s="1249">
        <f t="shared" si="11"/>
        <v>9</v>
      </c>
      <c r="I811" s="1249">
        <f>みずほ!J811</f>
        <v>761588</v>
      </c>
      <c r="J811" s="1249">
        <f>UFJ!I811</f>
        <v>0</v>
      </c>
      <c r="K811" s="1249">
        <f>三井住友!I811</f>
        <v>1219550</v>
      </c>
      <c r="L811" s="1249">
        <f>楽天!J1220</f>
        <v>0</v>
      </c>
      <c r="M811" s="1639">
        <f t="shared" si="9"/>
        <v>1981147</v>
      </c>
      <c r="N811" s="1611"/>
    </row>
    <row r="812" spans="1:14" ht="15.5">
      <c r="A812" s="1298"/>
      <c r="B812" s="1651">
        <v>46556</v>
      </c>
      <c r="C812" s="1248"/>
      <c r="D812" s="1618"/>
      <c r="E812" s="1618"/>
      <c r="F812" s="1618"/>
      <c r="G812" s="1619">
        <f t="shared" si="10"/>
        <v>0</v>
      </c>
      <c r="H812" s="1249">
        <f t="shared" si="11"/>
        <v>9</v>
      </c>
      <c r="I812" s="1249">
        <f>みずほ!J812</f>
        <v>761588</v>
      </c>
      <c r="J812" s="1249">
        <f>UFJ!I812</f>
        <v>0</v>
      </c>
      <c r="K812" s="1249">
        <f>三井住友!I812</f>
        <v>1219550</v>
      </c>
      <c r="L812" s="1249">
        <f>楽天!J1221</f>
        <v>0</v>
      </c>
      <c r="M812" s="1639">
        <f t="shared" si="9"/>
        <v>1981147</v>
      </c>
      <c r="N812" s="1611"/>
    </row>
    <row r="813" spans="1:14" ht="15.5">
      <c r="A813" s="1298"/>
      <c r="B813" s="1651">
        <v>46557</v>
      </c>
      <c r="C813" s="1248"/>
      <c r="D813" s="1618"/>
      <c r="E813" s="1618"/>
      <c r="F813" s="1618"/>
      <c r="G813" s="1619">
        <f t="shared" si="10"/>
        <v>0</v>
      </c>
      <c r="H813" s="1249">
        <f t="shared" si="11"/>
        <v>9</v>
      </c>
      <c r="I813" s="1249">
        <f>みずほ!J813</f>
        <v>761588</v>
      </c>
      <c r="J813" s="1249">
        <f>UFJ!I813</f>
        <v>0</v>
      </c>
      <c r="K813" s="1249">
        <f>三井住友!I813</f>
        <v>1219550</v>
      </c>
      <c r="L813" s="1249">
        <f>楽天!J1222</f>
        <v>0</v>
      </c>
      <c r="M813" s="1639">
        <f t="shared" si="9"/>
        <v>1981147</v>
      </c>
      <c r="N813" s="1611"/>
    </row>
    <row r="814" spans="1:14" ht="15.5">
      <c r="A814" s="1298"/>
      <c r="B814" s="1651">
        <v>46558</v>
      </c>
      <c r="C814" s="1248"/>
      <c r="D814" s="1618"/>
      <c r="E814" s="1618"/>
      <c r="F814" s="1618"/>
      <c r="G814" s="1619">
        <f t="shared" si="10"/>
        <v>0</v>
      </c>
      <c r="H814" s="1249">
        <f t="shared" si="11"/>
        <v>9</v>
      </c>
      <c r="I814" s="1249">
        <f>みずほ!J814</f>
        <v>761588</v>
      </c>
      <c r="J814" s="1249">
        <f>UFJ!I814</f>
        <v>0</v>
      </c>
      <c r="K814" s="1249">
        <f>三井住友!I814</f>
        <v>1219550</v>
      </c>
      <c r="L814" s="1249">
        <f>楽天!J1223</f>
        <v>0</v>
      </c>
      <c r="M814" s="1639">
        <f t="shared" si="9"/>
        <v>1981147</v>
      </c>
      <c r="N814" s="1611"/>
    </row>
    <row r="815" spans="1:14" ht="15.5">
      <c r="A815" s="1298"/>
      <c r="B815" s="1651">
        <v>46559</v>
      </c>
      <c r="C815" s="1248"/>
      <c r="D815" s="1618"/>
      <c r="E815" s="1618"/>
      <c r="F815" s="1618"/>
      <c r="G815" s="1619">
        <f t="shared" si="10"/>
        <v>0</v>
      </c>
      <c r="H815" s="1249">
        <f t="shared" si="11"/>
        <v>9</v>
      </c>
      <c r="I815" s="1249">
        <f>みずほ!J815</f>
        <v>761588</v>
      </c>
      <c r="J815" s="1249">
        <f>UFJ!I815</f>
        <v>0</v>
      </c>
      <c r="K815" s="1249">
        <f>三井住友!I815</f>
        <v>1219550</v>
      </c>
      <c r="L815" s="1249">
        <f>楽天!J1224</f>
        <v>0</v>
      </c>
      <c r="M815" s="1639">
        <f t="shared" si="9"/>
        <v>1981147</v>
      </c>
      <c r="N815" s="1611"/>
    </row>
    <row r="816" spans="1:14" ht="15.5">
      <c r="A816" s="1298"/>
      <c r="B816" s="1651">
        <v>46560</v>
      </c>
      <c r="C816" s="1248"/>
      <c r="D816" s="1618"/>
      <c r="E816" s="1618"/>
      <c r="F816" s="1618"/>
      <c r="G816" s="1619">
        <f t="shared" si="10"/>
        <v>0</v>
      </c>
      <c r="H816" s="1249">
        <f t="shared" si="11"/>
        <v>9</v>
      </c>
      <c r="I816" s="1249">
        <f>みずほ!J816</f>
        <v>761588</v>
      </c>
      <c r="J816" s="1249">
        <f>UFJ!I816</f>
        <v>0</v>
      </c>
      <c r="K816" s="1249">
        <f>三井住友!I816</f>
        <v>1219550</v>
      </c>
      <c r="L816" s="1249">
        <f>楽天!J1225</f>
        <v>0</v>
      </c>
      <c r="M816" s="1639">
        <f t="shared" si="9"/>
        <v>1981147</v>
      </c>
      <c r="N816" s="1611"/>
    </row>
    <row r="817" spans="1:14" ht="15.5">
      <c r="A817" s="1298"/>
      <c r="B817" s="1651">
        <v>46561</v>
      </c>
      <c r="C817" s="1248"/>
      <c r="D817" s="1618"/>
      <c r="E817" s="1618"/>
      <c r="F817" s="1618"/>
      <c r="G817" s="1619">
        <f t="shared" si="10"/>
        <v>0</v>
      </c>
      <c r="H817" s="1249">
        <f t="shared" si="11"/>
        <v>9</v>
      </c>
      <c r="I817" s="1249">
        <f>みずほ!J817</f>
        <v>761588</v>
      </c>
      <c r="J817" s="1249">
        <f>UFJ!I817</f>
        <v>0</v>
      </c>
      <c r="K817" s="1249">
        <f>三井住友!I817</f>
        <v>1219550</v>
      </c>
      <c r="L817" s="1249">
        <f>楽天!J1226</f>
        <v>0</v>
      </c>
      <c r="M817" s="1639">
        <f t="shared" si="9"/>
        <v>1981147</v>
      </c>
      <c r="N817" s="1611"/>
    </row>
    <row r="818" spans="1:14" ht="15.5">
      <c r="A818" s="1298"/>
      <c r="B818" s="1651">
        <v>46562</v>
      </c>
      <c r="C818" s="1248"/>
      <c r="D818" s="1618"/>
      <c r="E818" s="1618"/>
      <c r="F818" s="1618"/>
      <c r="G818" s="1619">
        <f t="shared" si="10"/>
        <v>0</v>
      </c>
      <c r="H818" s="1249">
        <f t="shared" si="11"/>
        <v>9</v>
      </c>
      <c r="I818" s="1249">
        <f>みずほ!J818</f>
        <v>761588</v>
      </c>
      <c r="J818" s="1249">
        <f>UFJ!I818</f>
        <v>0</v>
      </c>
      <c r="K818" s="1249">
        <f>三井住友!I818</f>
        <v>1219550</v>
      </c>
      <c r="L818" s="1249">
        <f>楽天!J1227</f>
        <v>0</v>
      </c>
      <c r="M818" s="1639">
        <f t="shared" si="9"/>
        <v>1981147</v>
      </c>
      <c r="N818" s="1611"/>
    </row>
    <row r="819" spans="1:14" ht="15.5">
      <c r="A819" s="1298"/>
      <c r="B819" s="1651">
        <v>46563</v>
      </c>
      <c r="C819" s="1248"/>
      <c r="D819" s="1618"/>
      <c r="E819" s="1618"/>
      <c r="F819" s="1618"/>
      <c r="G819" s="1619">
        <f t="shared" si="10"/>
        <v>0</v>
      </c>
      <c r="H819" s="1249">
        <f t="shared" si="11"/>
        <v>9</v>
      </c>
      <c r="I819" s="1249">
        <f>みずほ!J819</f>
        <v>761588</v>
      </c>
      <c r="J819" s="1249">
        <f>UFJ!I819</f>
        <v>0</v>
      </c>
      <c r="K819" s="1249">
        <f>三井住友!I819</f>
        <v>1219550</v>
      </c>
      <c r="L819" s="1249">
        <f>楽天!J1228</f>
        <v>0</v>
      </c>
      <c r="M819" s="1639">
        <f t="shared" si="9"/>
        <v>1981147</v>
      </c>
      <c r="N819" s="1611"/>
    </row>
    <row r="820" spans="1:14" ht="15.5">
      <c r="A820" s="1298"/>
      <c r="B820" s="1651">
        <v>46564</v>
      </c>
      <c r="C820" s="1248"/>
      <c r="D820" s="1618"/>
      <c r="E820" s="1618"/>
      <c r="F820" s="1618"/>
      <c r="G820" s="1619">
        <f t="shared" si="10"/>
        <v>0</v>
      </c>
      <c r="H820" s="1249">
        <f t="shared" si="11"/>
        <v>9</v>
      </c>
      <c r="I820" s="1249">
        <f>みずほ!J820</f>
        <v>751588</v>
      </c>
      <c r="J820" s="1249">
        <f>UFJ!I820</f>
        <v>0</v>
      </c>
      <c r="K820" s="1249">
        <f>三井住友!I820</f>
        <v>1219550</v>
      </c>
      <c r="L820" s="1249">
        <f>楽天!J1229</f>
        <v>0</v>
      </c>
      <c r="M820" s="1639">
        <f t="shared" si="9"/>
        <v>1971147</v>
      </c>
      <c r="N820" s="1611"/>
    </row>
    <row r="821" spans="1:14" ht="15.5">
      <c r="A821" s="1298"/>
      <c r="B821" s="1651">
        <v>46565</v>
      </c>
      <c r="C821" s="1248"/>
      <c r="D821" s="1618"/>
      <c r="E821" s="1618"/>
      <c r="F821" s="1618"/>
      <c r="G821" s="1619">
        <f t="shared" si="10"/>
        <v>0</v>
      </c>
      <c r="H821" s="1249">
        <f t="shared" si="11"/>
        <v>9</v>
      </c>
      <c r="I821" s="1249">
        <f>みずほ!J821</f>
        <v>621601</v>
      </c>
      <c r="J821" s="1249">
        <f>UFJ!I821</f>
        <v>0</v>
      </c>
      <c r="K821" s="1249">
        <f>三井住友!I821</f>
        <v>1019550</v>
      </c>
      <c r="L821" s="1249">
        <f>楽天!J1230</f>
        <v>0</v>
      </c>
      <c r="M821" s="1639">
        <f t="shared" si="9"/>
        <v>1641160</v>
      </c>
      <c r="N821" s="1611"/>
    </row>
    <row r="822" spans="1:14" ht="15.5">
      <c r="A822" s="1298"/>
      <c r="B822" s="1651">
        <v>46566</v>
      </c>
      <c r="C822" s="1248"/>
      <c r="D822" s="1618"/>
      <c r="E822" s="1618"/>
      <c r="F822" s="1618"/>
      <c r="G822" s="1619">
        <f t="shared" si="10"/>
        <v>0</v>
      </c>
      <c r="H822" s="1249">
        <f t="shared" si="11"/>
        <v>9</v>
      </c>
      <c r="I822" s="1249">
        <f>みずほ!J822</f>
        <v>621601</v>
      </c>
      <c r="J822" s="1249">
        <f>UFJ!I822</f>
        <v>0</v>
      </c>
      <c r="K822" s="1249">
        <f>三井住友!I822</f>
        <v>1019550</v>
      </c>
      <c r="L822" s="1249">
        <f>楽天!J1231</f>
        <v>0</v>
      </c>
      <c r="M822" s="1639">
        <f t="shared" si="9"/>
        <v>1641160</v>
      </c>
      <c r="N822" s="1611"/>
    </row>
    <row r="823" spans="1:14" ht="15.5">
      <c r="A823" s="1298"/>
      <c r="B823" s="1651">
        <v>46567</v>
      </c>
      <c r="C823" s="1248"/>
      <c r="D823" s="1618"/>
      <c r="E823" s="1618"/>
      <c r="F823" s="1618"/>
      <c r="G823" s="1619">
        <f t="shared" si="10"/>
        <v>0</v>
      </c>
      <c r="H823" s="1249">
        <f t="shared" si="11"/>
        <v>9</v>
      </c>
      <c r="I823" s="1249">
        <f>みずほ!J823</f>
        <v>621601</v>
      </c>
      <c r="J823" s="1249">
        <f>UFJ!I823</f>
        <v>0</v>
      </c>
      <c r="K823" s="1249">
        <f>三井住友!I823</f>
        <v>1019550</v>
      </c>
      <c r="L823" s="1249">
        <f>楽天!J1232</f>
        <v>0</v>
      </c>
      <c r="M823" s="1639">
        <f t="shared" si="9"/>
        <v>1641160</v>
      </c>
      <c r="N823" s="1611"/>
    </row>
    <row r="824" spans="1:14" ht="15.5">
      <c r="A824" s="1298"/>
      <c r="B824" s="1652">
        <v>46568</v>
      </c>
      <c r="C824" s="1263"/>
      <c r="D824" s="1622"/>
      <c r="E824" s="1622"/>
      <c r="F824" s="1622"/>
      <c r="G824" s="1623">
        <f t="shared" si="10"/>
        <v>0</v>
      </c>
      <c r="H824" s="1264">
        <f t="shared" si="11"/>
        <v>9</v>
      </c>
      <c r="I824" s="1264">
        <f>みずほ!J824</f>
        <v>621601</v>
      </c>
      <c r="J824" s="1264">
        <f>UFJ!I824</f>
        <v>0</v>
      </c>
      <c r="K824" s="1264">
        <f>三井住友!I824</f>
        <v>1019550</v>
      </c>
      <c r="L824" s="1264">
        <f>楽天!J1233</f>
        <v>0</v>
      </c>
      <c r="M824" s="1642">
        <f t="shared" si="9"/>
        <v>1641160</v>
      </c>
      <c r="N824" s="1611"/>
    </row>
    <row r="825" spans="1:14" ht="15.5">
      <c r="A825" s="1298"/>
      <c r="B825" s="1651">
        <v>46569</v>
      </c>
      <c r="C825" s="1248"/>
      <c r="D825" s="1618"/>
      <c r="E825" s="1618"/>
      <c r="F825" s="1618"/>
      <c r="G825" s="1619">
        <f t="shared" si="10"/>
        <v>0</v>
      </c>
      <c r="H825" s="1249">
        <f t="shared" si="11"/>
        <v>9</v>
      </c>
      <c r="I825" s="1249">
        <f>みずほ!J825</f>
        <v>621601</v>
      </c>
      <c r="J825" s="1249">
        <f>UFJ!I825</f>
        <v>0</v>
      </c>
      <c r="K825" s="1249">
        <f>三井住友!I825</f>
        <v>1019550</v>
      </c>
      <c r="L825" s="1249">
        <f>楽天!J1234</f>
        <v>0</v>
      </c>
      <c r="M825" s="1639">
        <f t="shared" si="9"/>
        <v>1641160</v>
      </c>
      <c r="N825" s="1611"/>
    </row>
    <row r="826" spans="1:14" ht="15.5">
      <c r="A826" s="1298"/>
      <c r="B826" s="1651">
        <v>46570</v>
      </c>
      <c r="C826" s="1248"/>
      <c r="D826" s="1618"/>
      <c r="E826" s="1618"/>
      <c r="F826" s="1618"/>
      <c r="G826" s="1619">
        <f t="shared" si="10"/>
        <v>0</v>
      </c>
      <c r="H826" s="1249">
        <f t="shared" si="11"/>
        <v>9</v>
      </c>
      <c r="I826" s="1249">
        <f>みずほ!J826</f>
        <v>621601</v>
      </c>
      <c r="J826" s="1249">
        <f>UFJ!I826</f>
        <v>0</v>
      </c>
      <c r="K826" s="1249">
        <f>三井住友!I826</f>
        <v>1019550</v>
      </c>
      <c r="L826" s="1249">
        <f>楽天!J1235</f>
        <v>0</v>
      </c>
      <c r="M826" s="1639">
        <f t="shared" si="9"/>
        <v>1641160</v>
      </c>
      <c r="N826" s="1611"/>
    </row>
    <row r="827" spans="1:14" ht="15.5">
      <c r="A827" s="1298"/>
      <c r="B827" s="1651">
        <v>46571</v>
      </c>
      <c r="C827" s="1248"/>
      <c r="D827" s="1618"/>
      <c r="E827" s="1618"/>
      <c r="F827" s="1618"/>
      <c r="G827" s="1619">
        <f t="shared" si="10"/>
        <v>0</v>
      </c>
      <c r="H827" s="1249">
        <f t="shared" si="11"/>
        <v>9</v>
      </c>
      <c r="I827" s="1249">
        <f>みずほ!J827</f>
        <v>621601</v>
      </c>
      <c r="J827" s="1249">
        <f>UFJ!I827</f>
        <v>0</v>
      </c>
      <c r="K827" s="1249">
        <f>三井住友!I827</f>
        <v>1019550</v>
      </c>
      <c r="L827" s="1249">
        <f>楽天!J1236</f>
        <v>0</v>
      </c>
      <c r="M827" s="1639">
        <f t="shared" si="9"/>
        <v>1641160</v>
      </c>
      <c r="N827" s="1611"/>
    </row>
    <row r="828" spans="1:14" ht="15.5">
      <c r="A828" s="1298"/>
      <c r="B828" s="1651">
        <v>46572</v>
      </c>
      <c r="C828" s="1248"/>
      <c r="D828" s="1618"/>
      <c r="E828" s="1618"/>
      <c r="F828" s="1618"/>
      <c r="G828" s="1619">
        <f t="shared" si="10"/>
        <v>0</v>
      </c>
      <c r="H828" s="1249">
        <f t="shared" si="11"/>
        <v>9</v>
      </c>
      <c r="I828" s="1249">
        <f>みずほ!J828</f>
        <v>621601</v>
      </c>
      <c r="J828" s="1249">
        <f>UFJ!I828</f>
        <v>0</v>
      </c>
      <c r="K828" s="1249">
        <f>三井住友!I828</f>
        <v>1019550</v>
      </c>
      <c r="L828" s="1249">
        <f>楽天!J1237</f>
        <v>0</v>
      </c>
      <c r="M828" s="1639">
        <f t="shared" si="9"/>
        <v>1641160</v>
      </c>
      <c r="N828" s="1611"/>
    </row>
    <row r="829" spans="1:14" ht="15.5">
      <c r="A829" s="1298"/>
      <c r="B829" s="1651">
        <v>46573</v>
      </c>
      <c r="C829" s="1248"/>
      <c r="D829" s="1618"/>
      <c r="E829" s="1618"/>
      <c r="F829" s="1618"/>
      <c r="G829" s="1619">
        <f t="shared" si="10"/>
        <v>0</v>
      </c>
      <c r="H829" s="1249">
        <f t="shared" si="11"/>
        <v>9</v>
      </c>
      <c r="I829" s="1249">
        <f>みずほ!J829</f>
        <v>621601</v>
      </c>
      <c r="J829" s="1249">
        <f>UFJ!I829</f>
        <v>0</v>
      </c>
      <c r="K829" s="1249">
        <f>三井住友!I829</f>
        <v>1019550</v>
      </c>
      <c r="L829" s="1249">
        <f>楽天!J1238</f>
        <v>0</v>
      </c>
      <c r="M829" s="1639">
        <f t="shared" si="9"/>
        <v>1641160</v>
      </c>
      <c r="N829" s="1611"/>
    </row>
    <row r="830" spans="1:14" ht="15.5">
      <c r="A830" s="1298"/>
      <c r="B830" s="1651">
        <v>46574</v>
      </c>
      <c r="C830" s="1248"/>
      <c r="D830" s="1618"/>
      <c r="E830" s="1618"/>
      <c r="F830" s="1618"/>
      <c r="G830" s="1619">
        <f t="shared" si="10"/>
        <v>0</v>
      </c>
      <c r="H830" s="1249">
        <f t="shared" si="11"/>
        <v>9</v>
      </c>
      <c r="I830" s="1249">
        <f>みずほ!J830</f>
        <v>621601</v>
      </c>
      <c r="J830" s="1249">
        <f>UFJ!I830</f>
        <v>0</v>
      </c>
      <c r="K830" s="1249">
        <f>三井住友!I830</f>
        <v>1019550</v>
      </c>
      <c r="L830" s="1249">
        <f>楽天!J1239</f>
        <v>0</v>
      </c>
      <c r="M830" s="1639">
        <f t="shared" si="9"/>
        <v>1641160</v>
      </c>
      <c r="N830" s="1611"/>
    </row>
    <row r="831" spans="1:14" ht="15.5">
      <c r="A831" s="1298"/>
      <c r="B831" s="1651">
        <v>46575</v>
      </c>
      <c r="C831" s="1248"/>
      <c r="D831" s="1618"/>
      <c r="E831" s="1618"/>
      <c r="F831" s="1618"/>
      <c r="G831" s="1619">
        <f t="shared" si="10"/>
        <v>0</v>
      </c>
      <c r="H831" s="1249">
        <f t="shared" si="11"/>
        <v>9</v>
      </c>
      <c r="I831" s="1249">
        <f>みずほ!J831</f>
        <v>621601</v>
      </c>
      <c r="J831" s="1249">
        <f>UFJ!I831</f>
        <v>0</v>
      </c>
      <c r="K831" s="1249">
        <f>三井住友!I831</f>
        <v>1019550</v>
      </c>
      <c r="L831" s="1249">
        <f>楽天!J1240</f>
        <v>0</v>
      </c>
      <c r="M831" s="1639">
        <f t="shared" si="9"/>
        <v>1641160</v>
      </c>
      <c r="N831" s="1611"/>
    </row>
    <row r="832" spans="1:14" ht="15.5">
      <c r="A832" s="1298"/>
      <c r="B832" s="1651">
        <v>46576</v>
      </c>
      <c r="C832" s="1248"/>
      <c r="D832" s="1618"/>
      <c r="E832" s="1618"/>
      <c r="F832" s="1618"/>
      <c r="G832" s="1619">
        <f t="shared" si="10"/>
        <v>0</v>
      </c>
      <c r="H832" s="1249">
        <f t="shared" si="11"/>
        <v>9</v>
      </c>
      <c r="I832" s="1249">
        <f>みずほ!J832</f>
        <v>621601</v>
      </c>
      <c r="J832" s="1249">
        <f>UFJ!I832</f>
        <v>0</v>
      </c>
      <c r="K832" s="1249">
        <f>三井住友!I832</f>
        <v>1019550</v>
      </c>
      <c r="L832" s="1249">
        <f>楽天!J1241</f>
        <v>0</v>
      </c>
      <c r="M832" s="1639">
        <f t="shared" si="9"/>
        <v>1641160</v>
      </c>
      <c r="N832" s="1611"/>
    </row>
    <row r="833" spans="1:14" ht="15.5">
      <c r="A833" s="1298"/>
      <c r="B833" s="1651">
        <v>46577</v>
      </c>
      <c r="C833" s="1248"/>
      <c r="D833" s="1618"/>
      <c r="E833" s="1618"/>
      <c r="F833" s="1618"/>
      <c r="G833" s="1619">
        <f t="shared" si="10"/>
        <v>0</v>
      </c>
      <c r="H833" s="1249">
        <f t="shared" si="11"/>
        <v>9</v>
      </c>
      <c r="I833" s="1249">
        <f>みずほ!J833</f>
        <v>621601</v>
      </c>
      <c r="J833" s="1249">
        <f>UFJ!I833</f>
        <v>0</v>
      </c>
      <c r="K833" s="1249">
        <f>三井住友!I833</f>
        <v>1019550</v>
      </c>
      <c r="L833" s="1249">
        <f>楽天!J1242</f>
        <v>0</v>
      </c>
      <c r="M833" s="1639">
        <f t="shared" si="9"/>
        <v>1641160</v>
      </c>
      <c r="N833" s="1611"/>
    </row>
    <row r="834" spans="1:14" ht="15.5">
      <c r="A834" s="1298"/>
      <c r="B834" s="1651">
        <v>46578</v>
      </c>
      <c r="C834" s="1248"/>
      <c r="D834" s="1618"/>
      <c r="E834" s="1618"/>
      <c r="F834" s="1618"/>
      <c r="G834" s="1619">
        <f t="shared" si="10"/>
        <v>0</v>
      </c>
      <c r="H834" s="1249">
        <f t="shared" si="11"/>
        <v>9</v>
      </c>
      <c r="I834" s="1249">
        <f>みずほ!J834</f>
        <v>621601</v>
      </c>
      <c r="J834" s="1249">
        <f>UFJ!I834</f>
        <v>0</v>
      </c>
      <c r="K834" s="1249">
        <f>三井住友!I834</f>
        <v>1019550</v>
      </c>
      <c r="L834" s="1249">
        <f>楽天!J1243</f>
        <v>0</v>
      </c>
      <c r="M834" s="1639">
        <f t="shared" si="9"/>
        <v>1641160</v>
      </c>
      <c r="N834" s="1611"/>
    </row>
    <row r="835" spans="1:14" ht="15.5">
      <c r="A835" s="1298"/>
      <c r="B835" s="1651">
        <v>46579</v>
      </c>
      <c r="C835" s="1248"/>
      <c r="D835" s="1618"/>
      <c r="E835" s="1618"/>
      <c r="F835" s="1618"/>
      <c r="G835" s="1619">
        <f t="shared" si="10"/>
        <v>0</v>
      </c>
      <c r="H835" s="1249">
        <f t="shared" si="11"/>
        <v>9</v>
      </c>
      <c r="I835" s="1249">
        <f>みずほ!J835</f>
        <v>621601</v>
      </c>
      <c r="J835" s="1249">
        <f>UFJ!I835</f>
        <v>0</v>
      </c>
      <c r="K835" s="1249">
        <f>三井住友!I835</f>
        <v>1019550</v>
      </c>
      <c r="L835" s="1249">
        <f>楽天!J1244</f>
        <v>0</v>
      </c>
      <c r="M835" s="1639">
        <f t="shared" si="9"/>
        <v>1641160</v>
      </c>
      <c r="N835" s="1611"/>
    </row>
    <row r="836" spans="1:14" ht="15.5">
      <c r="A836" s="1298"/>
      <c r="B836" s="1651">
        <v>46580</v>
      </c>
      <c r="C836" s="1248"/>
      <c r="D836" s="1618"/>
      <c r="E836" s="1618"/>
      <c r="F836" s="1618"/>
      <c r="G836" s="1619">
        <f t="shared" si="10"/>
        <v>0</v>
      </c>
      <c r="H836" s="1249">
        <f t="shared" si="11"/>
        <v>9</v>
      </c>
      <c r="I836" s="1249">
        <f>みずほ!J836</f>
        <v>621601</v>
      </c>
      <c r="J836" s="1249">
        <f>UFJ!I836</f>
        <v>0</v>
      </c>
      <c r="K836" s="1249">
        <f>三井住友!I836</f>
        <v>1019550</v>
      </c>
      <c r="L836" s="1249">
        <f>楽天!J1245</f>
        <v>0</v>
      </c>
      <c r="M836" s="1639">
        <f t="shared" si="9"/>
        <v>1641160</v>
      </c>
      <c r="N836" s="1611"/>
    </row>
    <row r="837" spans="1:14" ht="15.5">
      <c r="A837" s="1298"/>
      <c r="B837" s="1651">
        <v>46581</v>
      </c>
      <c r="C837" s="1248"/>
      <c r="D837" s="1618"/>
      <c r="E837" s="1618"/>
      <c r="F837" s="1618"/>
      <c r="G837" s="1619">
        <f t="shared" si="10"/>
        <v>0</v>
      </c>
      <c r="H837" s="1249">
        <f t="shared" si="11"/>
        <v>9</v>
      </c>
      <c r="I837" s="1249">
        <f>みずほ!J837</f>
        <v>621601</v>
      </c>
      <c r="J837" s="1249">
        <f>UFJ!I837</f>
        <v>0</v>
      </c>
      <c r="K837" s="1249">
        <f>三井住友!I837</f>
        <v>1019550</v>
      </c>
      <c r="L837" s="1249">
        <f>楽天!J1246</f>
        <v>0</v>
      </c>
      <c r="M837" s="1639">
        <f t="shared" si="9"/>
        <v>1641160</v>
      </c>
      <c r="N837" s="1611"/>
    </row>
    <row r="838" spans="1:14" ht="15.5">
      <c r="A838" s="1298"/>
      <c r="B838" s="1651">
        <v>46582</v>
      </c>
      <c r="C838" s="1248"/>
      <c r="D838" s="1618"/>
      <c r="E838" s="1618"/>
      <c r="F838" s="1618"/>
      <c r="G838" s="1619">
        <f t="shared" si="10"/>
        <v>0</v>
      </c>
      <c r="H838" s="1249">
        <f t="shared" si="11"/>
        <v>9</v>
      </c>
      <c r="I838" s="1249">
        <f>みずほ!J838</f>
        <v>621601</v>
      </c>
      <c r="J838" s="1249">
        <f>UFJ!I838</f>
        <v>0</v>
      </c>
      <c r="K838" s="1249">
        <f>三井住友!I838</f>
        <v>1019550</v>
      </c>
      <c r="L838" s="1249">
        <f>楽天!J1247</f>
        <v>0</v>
      </c>
      <c r="M838" s="1639">
        <f t="shared" si="9"/>
        <v>1641160</v>
      </c>
      <c r="N838" s="1611"/>
    </row>
    <row r="839" spans="1:14" ht="15.5">
      <c r="A839" s="1298"/>
      <c r="B839" s="1651">
        <v>46583</v>
      </c>
      <c r="C839" s="1248"/>
      <c r="D839" s="1618"/>
      <c r="E839" s="1618"/>
      <c r="F839" s="1618"/>
      <c r="G839" s="1619">
        <f t="shared" si="10"/>
        <v>0</v>
      </c>
      <c r="H839" s="1249">
        <f t="shared" si="11"/>
        <v>9</v>
      </c>
      <c r="I839" s="1249">
        <f>みずほ!J839</f>
        <v>781491</v>
      </c>
      <c r="J839" s="1249">
        <f>UFJ!I839</f>
        <v>0</v>
      </c>
      <c r="K839" s="1249">
        <f>三井住友!I839</f>
        <v>1319550</v>
      </c>
      <c r="L839" s="1249">
        <f>楽天!J1248</f>
        <v>0</v>
      </c>
      <c r="M839" s="1639">
        <f t="shared" si="9"/>
        <v>2101050</v>
      </c>
      <c r="N839" s="1611"/>
    </row>
    <row r="840" spans="1:14" ht="15.5">
      <c r="A840" s="1298"/>
      <c r="B840" s="1651">
        <v>46584</v>
      </c>
      <c r="C840" s="1248"/>
      <c r="D840" s="1618"/>
      <c r="E840" s="1618"/>
      <c r="F840" s="1618"/>
      <c r="G840" s="1619">
        <f t="shared" si="10"/>
        <v>0</v>
      </c>
      <c r="H840" s="1249">
        <f t="shared" si="11"/>
        <v>9</v>
      </c>
      <c r="I840" s="1249">
        <f>みずほ!J840</f>
        <v>781491</v>
      </c>
      <c r="J840" s="1249">
        <f>UFJ!I840</f>
        <v>0</v>
      </c>
      <c r="K840" s="1249">
        <f>三井住友!I840</f>
        <v>1319550</v>
      </c>
      <c r="L840" s="1249">
        <f>楽天!J1249</f>
        <v>0</v>
      </c>
      <c r="M840" s="1639">
        <f t="shared" si="9"/>
        <v>2101050</v>
      </c>
      <c r="N840" s="1611"/>
    </row>
    <row r="841" spans="1:14" ht="15.5">
      <c r="A841" s="1298"/>
      <c r="B841" s="1651">
        <v>46585</v>
      </c>
      <c r="C841" s="1248"/>
      <c r="D841" s="1618"/>
      <c r="E841" s="1618"/>
      <c r="F841" s="1618"/>
      <c r="G841" s="1619">
        <f t="shared" si="10"/>
        <v>0</v>
      </c>
      <c r="H841" s="1249">
        <f t="shared" si="11"/>
        <v>9</v>
      </c>
      <c r="I841" s="1249">
        <f>みずほ!J841</f>
        <v>781491</v>
      </c>
      <c r="J841" s="1249">
        <f>UFJ!I841</f>
        <v>0</v>
      </c>
      <c r="K841" s="1249">
        <f>三井住友!I841</f>
        <v>1319550</v>
      </c>
      <c r="L841" s="1249">
        <f>楽天!J1250</f>
        <v>0</v>
      </c>
      <c r="M841" s="1639">
        <f t="shared" si="9"/>
        <v>2101050</v>
      </c>
      <c r="N841" s="1611"/>
    </row>
    <row r="842" spans="1:14" ht="15.5">
      <c r="A842" s="1298"/>
      <c r="B842" s="1651">
        <v>46586</v>
      </c>
      <c r="C842" s="1248"/>
      <c r="D842" s="1618"/>
      <c r="E842" s="1618"/>
      <c r="F842" s="1618"/>
      <c r="G842" s="1619">
        <f t="shared" si="10"/>
        <v>0</v>
      </c>
      <c r="H842" s="1249">
        <f t="shared" si="11"/>
        <v>9</v>
      </c>
      <c r="I842" s="1249">
        <f>みずほ!J842</f>
        <v>781491</v>
      </c>
      <c r="J842" s="1249">
        <f>UFJ!I842</f>
        <v>0</v>
      </c>
      <c r="K842" s="1249">
        <f>三井住友!I842</f>
        <v>1319550</v>
      </c>
      <c r="L842" s="1249">
        <f>楽天!J1251</f>
        <v>0</v>
      </c>
      <c r="M842" s="1639">
        <f t="shared" si="9"/>
        <v>2101050</v>
      </c>
      <c r="N842" s="1611"/>
    </row>
    <row r="843" spans="1:14" ht="15.5">
      <c r="A843" s="1298"/>
      <c r="B843" s="1651">
        <v>46587</v>
      </c>
      <c r="C843" s="1248"/>
      <c r="D843" s="1618"/>
      <c r="E843" s="1618"/>
      <c r="F843" s="1618"/>
      <c r="G843" s="1619">
        <f t="shared" si="10"/>
        <v>0</v>
      </c>
      <c r="H843" s="1249">
        <f t="shared" si="11"/>
        <v>9</v>
      </c>
      <c r="I843" s="1249">
        <f>みずほ!J843</f>
        <v>781491</v>
      </c>
      <c r="J843" s="1249">
        <f>UFJ!I843</f>
        <v>0</v>
      </c>
      <c r="K843" s="1249">
        <f>三井住友!I843</f>
        <v>1319550</v>
      </c>
      <c r="L843" s="1249">
        <f>楽天!J1252</f>
        <v>0</v>
      </c>
      <c r="M843" s="1639">
        <f t="shared" si="9"/>
        <v>2101050</v>
      </c>
      <c r="N843" s="1611"/>
    </row>
    <row r="844" spans="1:14" ht="15.5">
      <c r="A844" s="1298"/>
      <c r="B844" s="1651">
        <v>46588</v>
      </c>
      <c r="C844" s="1248"/>
      <c r="D844" s="1618"/>
      <c r="E844" s="1618"/>
      <c r="F844" s="1618"/>
      <c r="G844" s="1619">
        <f t="shared" si="10"/>
        <v>0</v>
      </c>
      <c r="H844" s="1249">
        <f t="shared" si="11"/>
        <v>9</v>
      </c>
      <c r="I844" s="1249">
        <f>みずほ!J844</f>
        <v>781491</v>
      </c>
      <c r="J844" s="1249">
        <f>UFJ!I844</f>
        <v>0</v>
      </c>
      <c r="K844" s="1249">
        <f>三井住友!I844</f>
        <v>1319550</v>
      </c>
      <c r="L844" s="1249">
        <f>楽天!J1253</f>
        <v>0</v>
      </c>
      <c r="M844" s="1639">
        <f t="shared" si="9"/>
        <v>2101050</v>
      </c>
      <c r="N844" s="1611"/>
    </row>
    <row r="845" spans="1:14" ht="15.5">
      <c r="A845" s="1298"/>
      <c r="B845" s="1651">
        <v>46589</v>
      </c>
      <c r="C845" s="1248"/>
      <c r="D845" s="1618"/>
      <c r="E845" s="1618"/>
      <c r="F845" s="1618"/>
      <c r="G845" s="1619">
        <f t="shared" si="10"/>
        <v>0</v>
      </c>
      <c r="H845" s="1249">
        <f t="shared" si="11"/>
        <v>9</v>
      </c>
      <c r="I845" s="1249">
        <f>みずほ!J845</f>
        <v>781491</v>
      </c>
      <c r="J845" s="1249">
        <f>UFJ!I845</f>
        <v>0</v>
      </c>
      <c r="K845" s="1249">
        <f>三井住友!I845</f>
        <v>1319550</v>
      </c>
      <c r="L845" s="1249">
        <f>楽天!J1254</f>
        <v>0</v>
      </c>
      <c r="M845" s="1639">
        <f t="shared" si="9"/>
        <v>2101050</v>
      </c>
      <c r="N845" s="1611"/>
    </row>
    <row r="846" spans="1:14" ht="15.5">
      <c r="A846" s="1298"/>
      <c r="B846" s="1651">
        <v>46590</v>
      </c>
      <c r="C846" s="1248"/>
      <c r="D846" s="1618"/>
      <c r="E846" s="1618"/>
      <c r="F846" s="1618"/>
      <c r="G846" s="1619">
        <f t="shared" si="10"/>
        <v>0</v>
      </c>
      <c r="H846" s="1249">
        <f t="shared" si="11"/>
        <v>9</v>
      </c>
      <c r="I846" s="1249">
        <f>みずほ!J846</f>
        <v>781491</v>
      </c>
      <c r="J846" s="1249">
        <f>UFJ!I846</f>
        <v>0</v>
      </c>
      <c r="K846" s="1249">
        <f>三井住友!I846</f>
        <v>1319550</v>
      </c>
      <c r="L846" s="1249">
        <f>楽天!J1255</f>
        <v>0</v>
      </c>
      <c r="M846" s="1639">
        <f t="shared" si="9"/>
        <v>2101050</v>
      </c>
      <c r="N846" s="1611"/>
    </row>
    <row r="847" spans="1:14" ht="15.5">
      <c r="A847" s="1298"/>
      <c r="B847" s="1651">
        <v>46591</v>
      </c>
      <c r="C847" s="1248"/>
      <c r="D847" s="1618"/>
      <c r="E847" s="1618"/>
      <c r="F847" s="1618"/>
      <c r="G847" s="1619">
        <f t="shared" si="10"/>
        <v>0</v>
      </c>
      <c r="H847" s="1249">
        <f t="shared" si="11"/>
        <v>9</v>
      </c>
      <c r="I847" s="1249">
        <f>みずほ!J847</f>
        <v>781491</v>
      </c>
      <c r="J847" s="1249">
        <f>UFJ!I847</f>
        <v>0</v>
      </c>
      <c r="K847" s="1249">
        <f>三井住友!I847</f>
        <v>1319550</v>
      </c>
      <c r="L847" s="1249">
        <f>楽天!J1256</f>
        <v>0</v>
      </c>
      <c r="M847" s="1639">
        <f t="shared" si="9"/>
        <v>2101050</v>
      </c>
      <c r="N847" s="1611"/>
    </row>
    <row r="848" spans="1:14" ht="15.5">
      <c r="A848" s="1298"/>
      <c r="B848" s="1651">
        <v>46592</v>
      </c>
      <c r="C848" s="1248"/>
      <c r="D848" s="1618"/>
      <c r="E848" s="1618"/>
      <c r="F848" s="1618"/>
      <c r="G848" s="1619">
        <f t="shared" si="10"/>
        <v>0</v>
      </c>
      <c r="H848" s="1249">
        <f t="shared" si="11"/>
        <v>9</v>
      </c>
      <c r="I848" s="1249">
        <f>みずほ!J848</f>
        <v>781491</v>
      </c>
      <c r="J848" s="1249">
        <f>UFJ!I848</f>
        <v>0</v>
      </c>
      <c r="K848" s="1249">
        <f>三井住友!I848</f>
        <v>1319550</v>
      </c>
      <c r="L848" s="1249">
        <f>楽天!J1257</f>
        <v>0</v>
      </c>
      <c r="M848" s="1639">
        <f t="shared" si="9"/>
        <v>2101050</v>
      </c>
      <c r="N848" s="1611"/>
    </row>
    <row r="849" spans="1:14" ht="15.5">
      <c r="A849" s="1298"/>
      <c r="B849" s="1651">
        <v>46593</v>
      </c>
      <c r="C849" s="1248"/>
      <c r="D849" s="1618"/>
      <c r="E849" s="1618"/>
      <c r="F849" s="1618"/>
      <c r="G849" s="1619">
        <f t="shared" si="10"/>
        <v>0</v>
      </c>
      <c r="H849" s="1249">
        <f t="shared" si="11"/>
        <v>9</v>
      </c>
      <c r="I849" s="1249">
        <f>みずほ!J849</f>
        <v>781491</v>
      </c>
      <c r="J849" s="1249">
        <f>UFJ!I849</f>
        <v>0</v>
      </c>
      <c r="K849" s="1249">
        <f>三井住友!I849</f>
        <v>1319550</v>
      </c>
      <c r="L849" s="1249">
        <f>楽天!J1258</f>
        <v>0</v>
      </c>
      <c r="M849" s="1639">
        <f t="shared" si="9"/>
        <v>2101050</v>
      </c>
      <c r="N849" s="1611"/>
    </row>
    <row r="850" spans="1:14" ht="15.5">
      <c r="A850" s="1298"/>
      <c r="B850" s="1651">
        <v>46594</v>
      </c>
      <c r="C850" s="1248"/>
      <c r="D850" s="1618"/>
      <c r="E850" s="1618"/>
      <c r="F850" s="1618"/>
      <c r="G850" s="1619">
        <f t="shared" si="10"/>
        <v>0</v>
      </c>
      <c r="H850" s="1249">
        <f t="shared" si="11"/>
        <v>9</v>
      </c>
      <c r="I850" s="1249">
        <f>みずほ!J850</f>
        <v>771491</v>
      </c>
      <c r="J850" s="1249">
        <f>UFJ!I850</f>
        <v>0</v>
      </c>
      <c r="K850" s="1249">
        <f>三井住友!I850</f>
        <v>1319550</v>
      </c>
      <c r="L850" s="1249">
        <f>楽天!J1259</f>
        <v>0</v>
      </c>
      <c r="M850" s="1639">
        <f t="shared" si="9"/>
        <v>2091050</v>
      </c>
      <c r="N850" s="1611"/>
    </row>
    <row r="851" spans="1:14" ht="15.5">
      <c r="A851" s="1298"/>
      <c r="B851" s="1651">
        <v>46595</v>
      </c>
      <c r="C851" s="1248"/>
      <c r="D851" s="1618"/>
      <c r="E851" s="1618"/>
      <c r="F851" s="1618"/>
      <c r="G851" s="1619">
        <f t="shared" si="10"/>
        <v>0</v>
      </c>
      <c r="H851" s="1249">
        <f t="shared" si="11"/>
        <v>9</v>
      </c>
      <c r="I851" s="1249">
        <f>みずほ!J851</f>
        <v>641504</v>
      </c>
      <c r="J851" s="1249">
        <f>UFJ!I851</f>
        <v>0</v>
      </c>
      <c r="K851" s="1249">
        <f>三井住友!I851</f>
        <v>1119550</v>
      </c>
      <c r="L851" s="1249">
        <f>楽天!J1260</f>
        <v>0</v>
      </c>
      <c r="M851" s="1639">
        <f t="shared" si="9"/>
        <v>1761063</v>
      </c>
      <c r="N851" s="1611"/>
    </row>
    <row r="852" spans="1:14" ht="15.5">
      <c r="A852" s="1298"/>
      <c r="B852" s="1651">
        <v>46596</v>
      </c>
      <c r="C852" s="1248"/>
      <c r="D852" s="1618"/>
      <c r="E852" s="1618"/>
      <c r="F852" s="1618"/>
      <c r="G852" s="1619">
        <f t="shared" si="10"/>
        <v>0</v>
      </c>
      <c r="H852" s="1249">
        <f t="shared" si="11"/>
        <v>9</v>
      </c>
      <c r="I852" s="1249">
        <f>みずほ!J852</f>
        <v>641504</v>
      </c>
      <c r="J852" s="1249">
        <f>UFJ!I852</f>
        <v>0</v>
      </c>
      <c r="K852" s="1249">
        <f>三井住友!I852</f>
        <v>1119550</v>
      </c>
      <c r="L852" s="1249">
        <f>楽天!J1261</f>
        <v>0</v>
      </c>
      <c r="M852" s="1639">
        <f t="shared" si="9"/>
        <v>1761063</v>
      </c>
      <c r="N852" s="1611"/>
    </row>
    <row r="853" spans="1:14" ht="15.5">
      <c r="A853" s="1298"/>
      <c r="B853" s="1651">
        <v>46597</v>
      </c>
      <c r="C853" s="1248"/>
      <c r="D853" s="1618"/>
      <c r="E853" s="1618"/>
      <c r="F853" s="1618"/>
      <c r="G853" s="1619">
        <f t="shared" si="10"/>
        <v>0</v>
      </c>
      <c r="H853" s="1249">
        <f t="shared" si="11"/>
        <v>9</v>
      </c>
      <c r="I853" s="1249">
        <f>みずほ!J853</f>
        <v>641504</v>
      </c>
      <c r="J853" s="1249">
        <f>UFJ!I853</f>
        <v>0</v>
      </c>
      <c r="K853" s="1249">
        <f>三井住友!I853</f>
        <v>1119550</v>
      </c>
      <c r="L853" s="1249">
        <f>楽天!J1262</f>
        <v>0</v>
      </c>
      <c r="M853" s="1639">
        <f t="shared" si="9"/>
        <v>1761063</v>
      </c>
      <c r="N853" s="1611"/>
    </row>
    <row r="854" spans="1:14" ht="15.5">
      <c r="A854" s="1298"/>
      <c r="B854" s="1651">
        <v>46598</v>
      </c>
      <c r="C854" s="1248"/>
      <c r="D854" s="1618"/>
      <c r="E854" s="1618"/>
      <c r="F854" s="1618"/>
      <c r="G854" s="1619">
        <f t="shared" si="10"/>
        <v>0</v>
      </c>
      <c r="H854" s="1249">
        <f t="shared" si="11"/>
        <v>9</v>
      </c>
      <c r="I854" s="1249">
        <f>みずほ!J854</f>
        <v>641504</v>
      </c>
      <c r="J854" s="1249">
        <f>UFJ!I854</f>
        <v>0</v>
      </c>
      <c r="K854" s="1249">
        <f>三井住友!I854</f>
        <v>1119550</v>
      </c>
      <c r="L854" s="1249">
        <f>楽天!J1263</f>
        <v>0</v>
      </c>
      <c r="M854" s="1639">
        <f t="shared" si="9"/>
        <v>1761063</v>
      </c>
      <c r="N854" s="1611"/>
    </row>
    <row r="855" spans="1:14" ht="15.5">
      <c r="A855" s="1298"/>
      <c r="B855" s="1651">
        <v>46599</v>
      </c>
      <c r="C855" s="1248"/>
      <c r="D855" s="1618"/>
      <c r="E855" s="1618"/>
      <c r="F855" s="1618"/>
      <c r="G855" s="1619">
        <f t="shared" si="10"/>
        <v>0</v>
      </c>
      <c r="H855" s="1249">
        <f t="shared" si="11"/>
        <v>9</v>
      </c>
      <c r="I855" s="1249">
        <f>みずほ!J855</f>
        <v>641504</v>
      </c>
      <c r="J855" s="1249">
        <f>UFJ!I855</f>
        <v>0</v>
      </c>
      <c r="K855" s="1249">
        <f>三井住友!I855</f>
        <v>1119550</v>
      </c>
      <c r="L855" s="1249">
        <f>楽天!J1264</f>
        <v>0</v>
      </c>
      <c r="M855" s="1639">
        <f t="shared" si="9"/>
        <v>1761063</v>
      </c>
      <c r="N855" s="1611"/>
    </row>
    <row r="856" spans="1:14" ht="15.5">
      <c r="A856" s="1298"/>
      <c r="B856" s="1653">
        <v>46600</v>
      </c>
      <c r="C856" s="1631"/>
      <c r="D856" s="1632"/>
      <c r="E856" s="1632"/>
      <c r="F856" s="1632"/>
      <c r="G856" s="1633">
        <f t="shared" si="10"/>
        <v>0</v>
      </c>
      <c r="H856" s="1625">
        <f t="shared" si="11"/>
        <v>9</v>
      </c>
      <c r="I856" s="1625">
        <f>みずほ!J856</f>
        <v>641504</v>
      </c>
      <c r="J856" s="1625">
        <f>UFJ!I856</f>
        <v>0</v>
      </c>
      <c r="K856" s="1625">
        <f>三井住友!I856</f>
        <v>1119550</v>
      </c>
      <c r="L856" s="1625">
        <f>楽天!J1265</f>
        <v>0</v>
      </c>
      <c r="M856" s="1645">
        <f t="shared" si="9"/>
        <v>1761063</v>
      </c>
      <c r="N856" s="1611"/>
    </row>
    <row r="857" spans="1:14" ht="15.5">
      <c r="A857" s="1298"/>
      <c r="B857" s="1651">
        <v>46601</v>
      </c>
      <c r="C857" s="1248"/>
      <c r="D857" s="1618"/>
      <c r="E857" s="1618"/>
      <c r="F857" s="1618"/>
      <c r="G857" s="1619">
        <f t="shared" si="10"/>
        <v>0</v>
      </c>
      <c r="H857" s="1249">
        <f t="shared" si="11"/>
        <v>9</v>
      </c>
      <c r="I857" s="1249">
        <f>みずほ!J857</f>
        <v>641504</v>
      </c>
      <c r="J857" s="1249">
        <f>UFJ!I857</f>
        <v>0</v>
      </c>
      <c r="K857" s="1249">
        <f>三井住友!I857</f>
        <v>1119550</v>
      </c>
      <c r="L857" s="1249">
        <f>楽天!J1266</f>
        <v>0</v>
      </c>
      <c r="M857" s="1639">
        <f t="shared" si="9"/>
        <v>1761063</v>
      </c>
      <c r="N857" s="1611"/>
    </row>
    <row r="858" spans="1:14" ht="15.5">
      <c r="A858" s="1298"/>
      <c r="B858" s="1651">
        <v>46602</v>
      </c>
      <c r="C858" s="1248"/>
      <c r="D858" s="1618"/>
      <c r="E858" s="1618"/>
      <c r="F858" s="1618"/>
      <c r="G858" s="1619">
        <f t="shared" si="10"/>
        <v>0</v>
      </c>
      <c r="H858" s="1249">
        <f t="shared" si="11"/>
        <v>9</v>
      </c>
      <c r="I858" s="1249">
        <f>みずほ!J858</f>
        <v>641504</v>
      </c>
      <c r="J858" s="1249">
        <f>UFJ!I858</f>
        <v>0</v>
      </c>
      <c r="K858" s="1249">
        <f>三井住友!I858</f>
        <v>1119550</v>
      </c>
      <c r="L858" s="1249">
        <f>楽天!J1267</f>
        <v>0</v>
      </c>
      <c r="M858" s="1639">
        <f t="shared" si="9"/>
        <v>1761063</v>
      </c>
      <c r="N858" s="1611"/>
    </row>
    <row r="859" spans="1:14" ht="15.5">
      <c r="A859" s="1298"/>
      <c r="B859" s="1651">
        <v>46603</v>
      </c>
      <c r="C859" s="1248"/>
      <c r="D859" s="1618"/>
      <c r="E859" s="1618"/>
      <c r="F859" s="1618"/>
      <c r="G859" s="1619">
        <f t="shared" si="10"/>
        <v>0</v>
      </c>
      <c r="H859" s="1249">
        <f t="shared" si="11"/>
        <v>9</v>
      </c>
      <c r="I859" s="1249">
        <f>みずほ!J859</f>
        <v>641504</v>
      </c>
      <c r="J859" s="1249">
        <f>UFJ!I859</f>
        <v>0</v>
      </c>
      <c r="K859" s="1249">
        <f>三井住友!I859</f>
        <v>1119550</v>
      </c>
      <c r="L859" s="1249">
        <f>楽天!J1268</f>
        <v>0</v>
      </c>
      <c r="M859" s="1639">
        <f t="shared" si="9"/>
        <v>1761063</v>
      </c>
      <c r="N859" s="1611"/>
    </row>
    <row r="860" spans="1:14" ht="15.5">
      <c r="A860" s="1298"/>
      <c r="B860" s="1651">
        <v>46604</v>
      </c>
      <c r="C860" s="1248"/>
      <c r="D860" s="1618"/>
      <c r="E860" s="1618"/>
      <c r="F860" s="1618"/>
      <c r="G860" s="1619">
        <f t="shared" si="10"/>
        <v>0</v>
      </c>
      <c r="H860" s="1249">
        <f t="shared" si="11"/>
        <v>9</v>
      </c>
      <c r="I860" s="1249">
        <f>みずほ!J860</f>
        <v>641504</v>
      </c>
      <c r="J860" s="1249">
        <f>UFJ!I860</f>
        <v>0</v>
      </c>
      <c r="K860" s="1249">
        <f>三井住友!I860</f>
        <v>1119550</v>
      </c>
      <c r="L860" s="1249">
        <f>楽天!J1269</f>
        <v>0</v>
      </c>
      <c r="M860" s="1639">
        <f t="shared" si="9"/>
        <v>1761063</v>
      </c>
      <c r="N860" s="1611"/>
    </row>
    <row r="861" spans="1:14" ht="15.5">
      <c r="A861" s="1298"/>
      <c r="B861" s="1651">
        <v>46605</v>
      </c>
      <c r="C861" s="1248"/>
      <c r="D861" s="1618"/>
      <c r="E861" s="1618"/>
      <c r="F861" s="1618"/>
      <c r="G861" s="1619">
        <f t="shared" si="10"/>
        <v>0</v>
      </c>
      <c r="H861" s="1249">
        <f t="shared" si="11"/>
        <v>9</v>
      </c>
      <c r="I861" s="1249">
        <f>みずほ!J861</f>
        <v>641504</v>
      </c>
      <c r="J861" s="1249">
        <f>UFJ!I861</f>
        <v>0</v>
      </c>
      <c r="K861" s="1249">
        <f>三井住友!I861</f>
        <v>1119550</v>
      </c>
      <c r="L861" s="1249">
        <f>楽天!J1270</f>
        <v>0</v>
      </c>
      <c r="M861" s="1639">
        <f t="shared" si="9"/>
        <v>1761063</v>
      </c>
      <c r="N861" s="1611"/>
    </row>
    <row r="862" spans="1:14" ht="15.5">
      <c r="A862" s="1298"/>
      <c r="B862" s="1651">
        <v>46606</v>
      </c>
      <c r="C862" s="1248"/>
      <c r="D862" s="1618"/>
      <c r="E862" s="1618"/>
      <c r="F862" s="1618"/>
      <c r="G862" s="1619">
        <f t="shared" si="10"/>
        <v>0</v>
      </c>
      <c r="H862" s="1249">
        <f t="shared" si="11"/>
        <v>9</v>
      </c>
      <c r="I862" s="1249">
        <f>みずほ!J862</f>
        <v>641504</v>
      </c>
      <c r="J862" s="1249">
        <f>UFJ!I862</f>
        <v>0</v>
      </c>
      <c r="K862" s="1249">
        <f>三井住友!I862</f>
        <v>1119550</v>
      </c>
      <c r="L862" s="1249">
        <f>楽天!J1271</f>
        <v>0</v>
      </c>
      <c r="M862" s="1639">
        <f t="shared" si="9"/>
        <v>1761063</v>
      </c>
      <c r="N862" s="1611"/>
    </row>
    <row r="863" spans="1:14" ht="15.5">
      <c r="A863" s="1298"/>
      <c r="B863" s="1651">
        <v>46607</v>
      </c>
      <c r="C863" s="1248"/>
      <c r="D863" s="1618"/>
      <c r="E863" s="1618"/>
      <c r="F863" s="1618"/>
      <c r="G863" s="1619">
        <f t="shared" si="10"/>
        <v>0</v>
      </c>
      <c r="H863" s="1249">
        <f t="shared" si="11"/>
        <v>9</v>
      </c>
      <c r="I863" s="1249">
        <f>みずほ!J863</f>
        <v>641504</v>
      </c>
      <c r="J863" s="1249">
        <f>UFJ!I863</f>
        <v>0</v>
      </c>
      <c r="K863" s="1249">
        <f>三井住友!I863</f>
        <v>1119550</v>
      </c>
      <c r="L863" s="1249">
        <f>楽天!J1272</f>
        <v>0</v>
      </c>
      <c r="M863" s="1639">
        <f t="shared" si="9"/>
        <v>1761063</v>
      </c>
      <c r="N863" s="1611"/>
    </row>
    <row r="864" spans="1:14" ht="15.5">
      <c r="A864" s="1298"/>
      <c r="B864" s="1651">
        <v>46608</v>
      </c>
      <c r="C864" s="1248"/>
      <c r="D864" s="1618"/>
      <c r="E864" s="1618"/>
      <c r="F864" s="1618"/>
      <c r="G864" s="1619">
        <f t="shared" si="10"/>
        <v>0</v>
      </c>
      <c r="H864" s="1249">
        <f t="shared" si="11"/>
        <v>9</v>
      </c>
      <c r="I864" s="1249">
        <f>みずほ!J864</f>
        <v>641504</v>
      </c>
      <c r="J864" s="1249">
        <f>UFJ!I864</f>
        <v>0</v>
      </c>
      <c r="K864" s="1249">
        <f>三井住友!I864</f>
        <v>1119550</v>
      </c>
      <c r="L864" s="1249">
        <f>楽天!J1273</f>
        <v>0</v>
      </c>
      <c r="M864" s="1639">
        <f t="shared" si="9"/>
        <v>1761063</v>
      </c>
      <c r="N864" s="1611"/>
    </row>
    <row r="865" spans="1:14" ht="15.5">
      <c r="A865" s="1298"/>
      <c r="B865" s="1651">
        <v>46609</v>
      </c>
      <c r="C865" s="1248"/>
      <c r="D865" s="1618"/>
      <c r="E865" s="1618"/>
      <c r="F865" s="1618"/>
      <c r="G865" s="1619">
        <f t="shared" si="10"/>
        <v>0</v>
      </c>
      <c r="H865" s="1249">
        <f t="shared" si="11"/>
        <v>9</v>
      </c>
      <c r="I865" s="1249">
        <f>みずほ!J865</f>
        <v>641504</v>
      </c>
      <c r="J865" s="1249">
        <f>UFJ!I865</f>
        <v>0</v>
      </c>
      <c r="K865" s="1249">
        <f>三井住友!I865</f>
        <v>1119550</v>
      </c>
      <c r="L865" s="1249">
        <f>楽天!J1274</f>
        <v>0</v>
      </c>
      <c r="M865" s="1639">
        <f t="shared" si="9"/>
        <v>1761063</v>
      </c>
      <c r="N865" s="1611"/>
    </row>
    <row r="866" spans="1:14" ht="15.5">
      <c r="A866" s="1298"/>
      <c r="B866" s="1651">
        <v>46610</v>
      </c>
      <c r="C866" s="1248"/>
      <c r="D866" s="1618"/>
      <c r="E866" s="1618"/>
      <c r="F866" s="1618"/>
      <c r="G866" s="1619">
        <f t="shared" si="10"/>
        <v>0</v>
      </c>
      <c r="H866" s="1249">
        <f t="shared" si="11"/>
        <v>9</v>
      </c>
      <c r="I866" s="1249">
        <f>みずほ!J866</f>
        <v>641504</v>
      </c>
      <c r="J866" s="1249">
        <f>UFJ!I866</f>
        <v>0</v>
      </c>
      <c r="K866" s="1249">
        <f>三井住友!I866</f>
        <v>1119550</v>
      </c>
      <c r="L866" s="1249">
        <f>楽天!J1275</f>
        <v>0</v>
      </c>
      <c r="M866" s="1639">
        <f t="shared" si="9"/>
        <v>1761063</v>
      </c>
      <c r="N866" s="1611"/>
    </row>
    <row r="867" spans="1:14" ht="15.5">
      <c r="A867" s="1298"/>
      <c r="B867" s="1651">
        <v>46611</v>
      </c>
      <c r="C867" s="1248"/>
      <c r="D867" s="1618"/>
      <c r="E867" s="1618"/>
      <c r="F867" s="1618"/>
      <c r="G867" s="1619">
        <f t="shared" si="10"/>
        <v>0</v>
      </c>
      <c r="H867" s="1249">
        <f t="shared" si="11"/>
        <v>9</v>
      </c>
      <c r="I867" s="1249">
        <f>みずほ!J867</f>
        <v>641504</v>
      </c>
      <c r="J867" s="1249">
        <f>UFJ!I867</f>
        <v>0</v>
      </c>
      <c r="K867" s="1249">
        <f>三井住友!I867</f>
        <v>1119550</v>
      </c>
      <c r="L867" s="1249">
        <f>楽天!J1276</f>
        <v>0</v>
      </c>
      <c r="M867" s="1639">
        <f t="shared" si="9"/>
        <v>1761063</v>
      </c>
      <c r="N867" s="1611"/>
    </row>
    <row r="868" spans="1:14" ht="15.5">
      <c r="A868" s="1298"/>
      <c r="B868" s="1651">
        <v>46612</v>
      </c>
      <c r="C868" s="1248"/>
      <c r="D868" s="1618"/>
      <c r="E868" s="1618"/>
      <c r="F868" s="1618"/>
      <c r="G868" s="1619">
        <f t="shared" si="10"/>
        <v>0</v>
      </c>
      <c r="H868" s="1249">
        <f t="shared" si="11"/>
        <v>9</v>
      </c>
      <c r="I868" s="1249">
        <f>みずほ!J868</f>
        <v>641504</v>
      </c>
      <c r="J868" s="1249">
        <f>UFJ!I868</f>
        <v>0</v>
      </c>
      <c r="K868" s="1249">
        <f>三井住友!I868</f>
        <v>1119550</v>
      </c>
      <c r="L868" s="1249">
        <f>楽天!J1277</f>
        <v>0</v>
      </c>
      <c r="M868" s="1639">
        <f t="shared" si="9"/>
        <v>1761063</v>
      </c>
      <c r="N868" s="1611"/>
    </row>
    <row r="869" spans="1:14" ht="15.5">
      <c r="A869" s="1298"/>
      <c r="B869" s="1651">
        <v>46613</v>
      </c>
      <c r="C869" s="1248"/>
      <c r="D869" s="1618"/>
      <c r="E869" s="1618"/>
      <c r="F869" s="1618"/>
      <c r="G869" s="1619">
        <f t="shared" si="10"/>
        <v>0</v>
      </c>
      <c r="H869" s="1249">
        <f t="shared" si="11"/>
        <v>9</v>
      </c>
      <c r="I869" s="1249">
        <f>みずほ!J869</f>
        <v>641504</v>
      </c>
      <c r="J869" s="1249">
        <f>UFJ!I869</f>
        <v>0</v>
      </c>
      <c r="K869" s="1249">
        <f>三井住友!I869</f>
        <v>1119550</v>
      </c>
      <c r="L869" s="1249">
        <f>楽天!J1278</f>
        <v>0</v>
      </c>
      <c r="M869" s="1639">
        <f t="shared" si="9"/>
        <v>1761063</v>
      </c>
      <c r="N869" s="1611"/>
    </row>
    <row r="870" spans="1:14" ht="15.5">
      <c r="A870" s="1298"/>
      <c r="B870" s="1651">
        <v>46614</v>
      </c>
      <c r="C870" s="1248"/>
      <c r="D870" s="1618"/>
      <c r="E870" s="1618"/>
      <c r="F870" s="1618"/>
      <c r="G870" s="1619">
        <f t="shared" si="10"/>
        <v>0</v>
      </c>
      <c r="H870" s="1249">
        <f t="shared" si="11"/>
        <v>9</v>
      </c>
      <c r="I870" s="1249">
        <f>みずほ!J870</f>
        <v>801394</v>
      </c>
      <c r="J870" s="1249">
        <f>UFJ!I870</f>
        <v>0</v>
      </c>
      <c r="K870" s="1249">
        <f>三井住友!I870</f>
        <v>1419550</v>
      </c>
      <c r="L870" s="1249">
        <f>楽天!J1279</f>
        <v>0</v>
      </c>
      <c r="M870" s="1639">
        <f t="shared" si="9"/>
        <v>2220953</v>
      </c>
      <c r="N870" s="1611"/>
    </row>
    <row r="871" spans="1:14" ht="15.5">
      <c r="A871" s="1298"/>
      <c r="B871" s="1651">
        <v>46615</v>
      </c>
      <c r="C871" s="1248"/>
      <c r="D871" s="1618"/>
      <c r="E871" s="1618"/>
      <c r="F871" s="1618"/>
      <c r="G871" s="1619">
        <f t="shared" si="10"/>
        <v>0</v>
      </c>
      <c r="H871" s="1249">
        <f t="shared" si="11"/>
        <v>9</v>
      </c>
      <c r="I871" s="1249">
        <f>みずほ!J871</f>
        <v>801394</v>
      </c>
      <c r="J871" s="1249">
        <f>UFJ!I871</f>
        <v>0</v>
      </c>
      <c r="K871" s="1249">
        <f>三井住友!I871</f>
        <v>1419550</v>
      </c>
      <c r="L871" s="1249">
        <f>楽天!J1280</f>
        <v>0</v>
      </c>
      <c r="M871" s="1639">
        <f t="shared" si="9"/>
        <v>2220953</v>
      </c>
      <c r="N871" s="1611"/>
    </row>
    <row r="872" spans="1:14" ht="15.5">
      <c r="A872" s="1298"/>
      <c r="B872" s="1651">
        <v>46616</v>
      </c>
      <c r="C872" s="1248"/>
      <c r="D872" s="1618"/>
      <c r="E872" s="1618"/>
      <c r="F872" s="1618"/>
      <c r="G872" s="1619">
        <f t="shared" si="10"/>
        <v>0</v>
      </c>
      <c r="H872" s="1249">
        <f t="shared" si="11"/>
        <v>9</v>
      </c>
      <c r="I872" s="1249">
        <f>みずほ!J872</f>
        <v>801394</v>
      </c>
      <c r="J872" s="1249">
        <f>UFJ!I872</f>
        <v>0</v>
      </c>
      <c r="K872" s="1249">
        <f>三井住友!I872</f>
        <v>1419550</v>
      </c>
      <c r="L872" s="1249">
        <f>楽天!J1281</f>
        <v>0</v>
      </c>
      <c r="M872" s="1639">
        <f t="shared" si="9"/>
        <v>2220953</v>
      </c>
      <c r="N872" s="1611"/>
    </row>
    <row r="873" spans="1:14" ht="15.5">
      <c r="A873" s="1298"/>
      <c r="B873" s="1651">
        <v>46617</v>
      </c>
      <c r="C873" s="1248"/>
      <c r="D873" s="1618"/>
      <c r="E873" s="1618"/>
      <c r="F873" s="1618"/>
      <c r="G873" s="1619">
        <f t="shared" si="10"/>
        <v>0</v>
      </c>
      <c r="H873" s="1249">
        <f t="shared" si="11"/>
        <v>9</v>
      </c>
      <c r="I873" s="1249">
        <f>みずほ!J873</f>
        <v>801394</v>
      </c>
      <c r="J873" s="1249">
        <f>UFJ!I873</f>
        <v>0</v>
      </c>
      <c r="K873" s="1249">
        <f>三井住友!I873</f>
        <v>1419550</v>
      </c>
      <c r="L873" s="1249">
        <f>楽天!J1282</f>
        <v>0</v>
      </c>
      <c r="M873" s="1639">
        <f t="shared" si="9"/>
        <v>2220953</v>
      </c>
      <c r="N873" s="1611"/>
    </row>
    <row r="874" spans="1:14" ht="15.5">
      <c r="A874" s="1298"/>
      <c r="B874" s="1651">
        <v>46618</v>
      </c>
      <c r="C874" s="1248"/>
      <c r="D874" s="1618"/>
      <c r="E874" s="1618"/>
      <c r="F874" s="1618"/>
      <c r="G874" s="1619">
        <f t="shared" si="10"/>
        <v>0</v>
      </c>
      <c r="H874" s="1249">
        <f t="shared" si="11"/>
        <v>9</v>
      </c>
      <c r="I874" s="1249">
        <f>みずほ!J874</f>
        <v>801394</v>
      </c>
      <c r="J874" s="1249">
        <f>UFJ!I874</f>
        <v>0</v>
      </c>
      <c r="K874" s="1249">
        <f>三井住友!I874</f>
        <v>1419550</v>
      </c>
      <c r="L874" s="1249">
        <f>楽天!J1283</f>
        <v>0</v>
      </c>
      <c r="M874" s="1639">
        <f t="shared" si="9"/>
        <v>2220953</v>
      </c>
      <c r="N874" s="1611"/>
    </row>
    <row r="875" spans="1:14" ht="15.5">
      <c r="A875" s="1298"/>
      <c r="B875" s="1651">
        <v>46619</v>
      </c>
      <c r="C875" s="1248"/>
      <c r="D875" s="1618"/>
      <c r="E875" s="1618"/>
      <c r="F875" s="1618"/>
      <c r="G875" s="1619">
        <f t="shared" si="10"/>
        <v>0</v>
      </c>
      <c r="H875" s="1249">
        <f t="shared" si="11"/>
        <v>9</v>
      </c>
      <c r="I875" s="1249">
        <f>みずほ!J875</f>
        <v>801394</v>
      </c>
      <c r="J875" s="1249">
        <f>UFJ!I875</f>
        <v>0</v>
      </c>
      <c r="K875" s="1249">
        <f>三井住友!I875</f>
        <v>1419550</v>
      </c>
      <c r="L875" s="1249">
        <f>楽天!J1284</f>
        <v>0</v>
      </c>
      <c r="M875" s="1639">
        <f t="shared" si="9"/>
        <v>2220953</v>
      </c>
      <c r="N875" s="1611"/>
    </row>
    <row r="876" spans="1:14" ht="15.5">
      <c r="A876" s="1298"/>
      <c r="B876" s="1651">
        <v>46620</v>
      </c>
      <c r="C876" s="1248"/>
      <c r="D876" s="1618"/>
      <c r="E876" s="1618"/>
      <c r="F876" s="1618"/>
      <c r="G876" s="1619">
        <f t="shared" si="10"/>
        <v>0</v>
      </c>
      <c r="H876" s="1249">
        <f t="shared" si="11"/>
        <v>9</v>
      </c>
      <c r="I876" s="1249">
        <f>みずほ!J876</f>
        <v>801394</v>
      </c>
      <c r="J876" s="1249">
        <f>UFJ!I876</f>
        <v>0</v>
      </c>
      <c r="K876" s="1249">
        <f>三井住友!I876</f>
        <v>1419550</v>
      </c>
      <c r="L876" s="1249">
        <f>楽天!J1285</f>
        <v>0</v>
      </c>
      <c r="M876" s="1639">
        <f t="shared" si="9"/>
        <v>2220953</v>
      </c>
      <c r="N876" s="1611"/>
    </row>
    <row r="877" spans="1:14" ht="15.5">
      <c r="A877" s="1298"/>
      <c r="B877" s="1651">
        <v>46621</v>
      </c>
      <c r="C877" s="1248"/>
      <c r="D877" s="1618"/>
      <c r="E877" s="1618"/>
      <c r="F877" s="1618"/>
      <c r="G877" s="1619">
        <f t="shared" si="10"/>
        <v>0</v>
      </c>
      <c r="H877" s="1249">
        <f t="shared" si="11"/>
        <v>9</v>
      </c>
      <c r="I877" s="1249">
        <f>みずほ!J877</f>
        <v>801394</v>
      </c>
      <c r="J877" s="1249">
        <f>UFJ!I877</f>
        <v>0</v>
      </c>
      <c r="K877" s="1249">
        <f>三井住友!I877</f>
        <v>1419550</v>
      </c>
      <c r="L877" s="1249">
        <f>楽天!J1286</f>
        <v>0</v>
      </c>
      <c r="M877" s="1639">
        <f t="shared" si="9"/>
        <v>2220953</v>
      </c>
      <c r="N877" s="1611"/>
    </row>
    <row r="878" spans="1:14" ht="15.5">
      <c r="A878" s="1298"/>
      <c r="B878" s="1651">
        <v>46622</v>
      </c>
      <c r="C878" s="1248"/>
      <c r="D878" s="1618"/>
      <c r="E878" s="1618"/>
      <c r="F878" s="1618"/>
      <c r="G878" s="1619">
        <f t="shared" si="10"/>
        <v>0</v>
      </c>
      <c r="H878" s="1249">
        <f t="shared" si="11"/>
        <v>9</v>
      </c>
      <c r="I878" s="1249">
        <f>みずほ!J878</f>
        <v>801394</v>
      </c>
      <c r="J878" s="1249">
        <f>UFJ!I878</f>
        <v>0</v>
      </c>
      <c r="K878" s="1249">
        <f>三井住友!I878</f>
        <v>1419550</v>
      </c>
      <c r="L878" s="1249">
        <f>楽天!J1287</f>
        <v>0</v>
      </c>
      <c r="M878" s="1639">
        <f t="shared" si="9"/>
        <v>2220953</v>
      </c>
      <c r="N878" s="1611"/>
    </row>
    <row r="879" spans="1:14" ht="15.5">
      <c r="A879" s="1298"/>
      <c r="B879" s="1651">
        <v>46623</v>
      </c>
      <c r="C879" s="1248"/>
      <c r="D879" s="1618"/>
      <c r="E879" s="1618"/>
      <c r="F879" s="1618"/>
      <c r="G879" s="1619">
        <f t="shared" si="10"/>
        <v>0</v>
      </c>
      <c r="H879" s="1249">
        <f t="shared" si="11"/>
        <v>9</v>
      </c>
      <c r="I879" s="1249">
        <f>みずほ!J879</f>
        <v>801394</v>
      </c>
      <c r="J879" s="1249">
        <f>UFJ!I879</f>
        <v>0</v>
      </c>
      <c r="K879" s="1249">
        <f>三井住友!I879</f>
        <v>1419550</v>
      </c>
      <c r="L879" s="1249">
        <f>楽天!J1288</f>
        <v>0</v>
      </c>
      <c r="M879" s="1639">
        <f t="shared" si="9"/>
        <v>2220953</v>
      </c>
      <c r="N879" s="1611"/>
    </row>
    <row r="880" spans="1:14" ht="15.5">
      <c r="A880" s="1298"/>
      <c r="B880" s="1651">
        <v>46624</v>
      </c>
      <c r="C880" s="1248"/>
      <c r="D880" s="1618"/>
      <c r="E880" s="1618"/>
      <c r="F880" s="1618"/>
      <c r="G880" s="1619">
        <f t="shared" si="10"/>
        <v>0</v>
      </c>
      <c r="H880" s="1249">
        <f t="shared" si="11"/>
        <v>9</v>
      </c>
      <c r="I880" s="1249">
        <f>みずほ!J880</f>
        <v>801394</v>
      </c>
      <c r="J880" s="1249">
        <f>UFJ!I880</f>
        <v>0</v>
      </c>
      <c r="K880" s="1249">
        <f>三井住友!I880</f>
        <v>1419550</v>
      </c>
      <c r="L880" s="1249">
        <f>楽天!J1289</f>
        <v>0</v>
      </c>
      <c r="M880" s="1639">
        <f t="shared" si="9"/>
        <v>2220953</v>
      </c>
      <c r="N880" s="1611"/>
    </row>
    <row r="881" spans="1:14" ht="15.5">
      <c r="A881" s="1298"/>
      <c r="B881" s="1651">
        <v>46625</v>
      </c>
      <c r="C881" s="1248"/>
      <c r="D881" s="1618"/>
      <c r="E881" s="1618"/>
      <c r="F881" s="1618"/>
      <c r="G881" s="1619">
        <f t="shared" si="10"/>
        <v>0</v>
      </c>
      <c r="H881" s="1249">
        <f t="shared" si="11"/>
        <v>9</v>
      </c>
      <c r="I881" s="1249">
        <f>みずほ!J881</f>
        <v>791394</v>
      </c>
      <c r="J881" s="1249">
        <f>UFJ!I881</f>
        <v>0</v>
      </c>
      <c r="K881" s="1249">
        <f>三井住友!I881</f>
        <v>1419550</v>
      </c>
      <c r="L881" s="1249">
        <f>楽天!J1290</f>
        <v>0</v>
      </c>
      <c r="M881" s="1639">
        <f t="shared" si="9"/>
        <v>2210953</v>
      </c>
      <c r="N881" s="1611"/>
    </row>
    <row r="882" spans="1:14" ht="15.5">
      <c r="A882" s="1298"/>
      <c r="B882" s="1651">
        <v>46626</v>
      </c>
      <c r="C882" s="1248"/>
      <c r="D882" s="1618"/>
      <c r="E882" s="1618"/>
      <c r="F882" s="1618"/>
      <c r="G882" s="1619">
        <f t="shared" si="10"/>
        <v>0</v>
      </c>
      <c r="H882" s="1249">
        <f t="shared" si="11"/>
        <v>9</v>
      </c>
      <c r="I882" s="1249">
        <f>みずほ!J882</f>
        <v>661407</v>
      </c>
      <c r="J882" s="1249">
        <f>UFJ!I882</f>
        <v>0</v>
      </c>
      <c r="K882" s="1249">
        <f>三井住友!I882</f>
        <v>1219550</v>
      </c>
      <c r="L882" s="1249">
        <f>楽天!J1291</f>
        <v>0</v>
      </c>
      <c r="M882" s="1639">
        <f t="shared" si="9"/>
        <v>1880966</v>
      </c>
      <c r="N882" s="1611"/>
    </row>
    <row r="883" spans="1:14" ht="15.5">
      <c r="A883" s="1298"/>
      <c r="B883" s="1651">
        <v>46627</v>
      </c>
      <c r="C883" s="1248"/>
      <c r="D883" s="1618"/>
      <c r="E883" s="1618"/>
      <c r="F883" s="1618"/>
      <c r="G883" s="1619">
        <f t="shared" si="10"/>
        <v>0</v>
      </c>
      <c r="H883" s="1249">
        <f t="shared" si="11"/>
        <v>9</v>
      </c>
      <c r="I883" s="1249">
        <f>みずほ!J883</f>
        <v>661407</v>
      </c>
      <c r="J883" s="1249">
        <f>UFJ!I883</f>
        <v>0</v>
      </c>
      <c r="K883" s="1249">
        <f>三井住友!I883</f>
        <v>1219550</v>
      </c>
      <c r="L883" s="1249">
        <f>楽天!J1292</f>
        <v>0</v>
      </c>
      <c r="M883" s="1639">
        <f t="shared" si="9"/>
        <v>1880966</v>
      </c>
      <c r="N883" s="1611"/>
    </row>
    <row r="884" spans="1:14" ht="15.5">
      <c r="A884" s="1298"/>
      <c r="B884" s="1651">
        <v>46628</v>
      </c>
      <c r="C884" s="1248"/>
      <c r="D884" s="1618"/>
      <c r="E884" s="1618"/>
      <c r="F884" s="1618"/>
      <c r="G884" s="1619">
        <f t="shared" si="10"/>
        <v>0</v>
      </c>
      <c r="H884" s="1249">
        <f t="shared" si="11"/>
        <v>9</v>
      </c>
      <c r="I884" s="1249">
        <f>みずほ!J884</f>
        <v>661407</v>
      </c>
      <c r="J884" s="1249">
        <f>UFJ!I884</f>
        <v>0</v>
      </c>
      <c r="K884" s="1249">
        <f>三井住友!I884</f>
        <v>1219550</v>
      </c>
      <c r="L884" s="1249">
        <f>楽天!J1293</f>
        <v>0</v>
      </c>
      <c r="M884" s="1639">
        <f t="shared" si="9"/>
        <v>1880966</v>
      </c>
      <c r="N884" s="1611"/>
    </row>
    <row r="885" spans="1:14" ht="15.5">
      <c r="A885" s="1298"/>
      <c r="B885" s="1651">
        <v>46629</v>
      </c>
      <c r="C885" s="1248"/>
      <c r="D885" s="1618"/>
      <c r="E885" s="1618"/>
      <c r="F885" s="1618"/>
      <c r="G885" s="1619">
        <f t="shared" si="10"/>
        <v>0</v>
      </c>
      <c r="H885" s="1249">
        <f t="shared" si="11"/>
        <v>9</v>
      </c>
      <c r="I885" s="1249">
        <f>みずほ!J885</f>
        <v>661407</v>
      </c>
      <c r="J885" s="1249">
        <f>UFJ!I885</f>
        <v>0</v>
      </c>
      <c r="K885" s="1249">
        <f>三井住友!I885</f>
        <v>1219550</v>
      </c>
      <c r="L885" s="1249">
        <f>楽天!J1294</f>
        <v>0</v>
      </c>
      <c r="M885" s="1639">
        <f t="shared" si="9"/>
        <v>1880966</v>
      </c>
      <c r="N885" s="1611"/>
    </row>
    <row r="886" spans="1:14" ht="15.5">
      <c r="A886" s="1298"/>
      <c r="B886" s="1652">
        <v>46630</v>
      </c>
      <c r="C886" s="1263"/>
      <c r="D886" s="1622"/>
      <c r="E886" s="1622"/>
      <c r="F886" s="1622"/>
      <c r="G886" s="1623">
        <f t="shared" si="10"/>
        <v>0</v>
      </c>
      <c r="H886" s="1264">
        <f t="shared" si="11"/>
        <v>9</v>
      </c>
      <c r="I886" s="1264">
        <f>みずほ!J886</f>
        <v>661407</v>
      </c>
      <c r="J886" s="1264">
        <f>UFJ!I886</f>
        <v>0</v>
      </c>
      <c r="K886" s="1264">
        <f>三井住友!I886</f>
        <v>1219550</v>
      </c>
      <c r="L886" s="1264">
        <f>楽天!J1295</f>
        <v>0</v>
      </c>
      <c r="M886" s="1642">
        <f t="shared" si="9"/>
        <v>1880966</v>
      </c>
      <c r="N886" s="1611"/>
    </row>
    <row r="887" spans="1:14" ht="15.5">
      <c r="A887" s="1298"/>
      <c r="B887" s="1651">
        <v>46631</v>
      </c>
      <c r="C887" s="1248"/>
      <c r="D887" s="1618"/>
      <c r="E887" s="1618"/>
      <c r="F887" s="1618"/>
      <c r="G887" s="1619">
        <f t="shared" si="10"/>
        <v>0</v>
      </c>
      <c r="H887" s="1249">
        <f t="shared" si="11"/>
        <v>9</v>
      </c>
      <c r="I887" s="1249">
        <f>みずほ!J887</f>
        <v>661407</v>
      </c>
      <c r="J887" s="1249">
        <f>UFJ!I887</f>
        <v>0</v>
      </c>
      <c r="K887" s="1249">
        <f>三井住友!I887</f>
        <v>1219550</v>
      </c>
      <c r="L887" s="1249">
        <f>楽天!J1296</f>
        <v>0</v>
      </c>
      <c r="M887" s="1639">
        <f t="shared" si="9"/>
        <v>1880966</v>
      </c>
      <c r="N887" s="1611"/>
    </row>
    <row r="888" spans="1:14" ht="15.5">
      <c r="A888" s="1298"/>
      <c r="B888" s="1651">
        <v>46632</v>
      </c>
      <c r="C888" s="1248"/>
      <c r="D888" s="1618"/>
      <c r="E888" s="1618"/>
      <c r="F888" s="1618"/>
      <c r="G888" s="1619">
        <f t="shared" si="10"/>
        <v>0</v>
      </c>
      <c r="H888" s="1249">
        <f t="shared" si="11"/>
        <v>9</v>
      </c>
      <c r="I888" s="1249">
        <f>みずほ!J888</f>
        <v>661407</v>
      </c>
      <c r="J888" s="1249">
        <f>UFJ!I888</f>
        <v>0</v>
      </c>
      <c r="K888" s="1249">
        <f>三井住友!I888</f>
        <v>1219550</v>
      </c>
      <c r="L888" s="1249">
        <f>楽天!J1297</f>
        <v>0</v>
      </c>
      <c r="M888" s="1639">
        <f t="shared" si="9"/>
        <v>1880966</v>
      </c>
      <c r="N888" s="1611"/>
    </row>
    <row r="889" spans="1:14" ht="15.5">
      <c r="A889" s="1298"/>
      <c r="B889" s="1651">
        <v>46633</v>
      </c>
      <c r="C889" s="1248"/>
      <c r="D889" s="1618"/>
      <c r="E889" s="1618"/>
      <c r="F889" s="1618"/>
      <c r="G889" s="1619">
        <f t="shared" si="10"/>
        <v>0</v>
      </c>
      <c r="H889" s="1249">
        <f t="shared" si="11"/>
        <v>9</v>
      </c>
      <c r="I889" s="1249">
        <f>みずほ!J889</f>
        <v>661407</v>
      </c>
      <c r="J889" s="1249">
        <f>UFJ!I889</f>
        <v>0</v>
      </c>
      <c r="K889" s="1249">
        <f>三井住友!I889</f>
        <v>1219550</v>
      </c>
      <c r="L889" s="1249">
        <f>楽天!J1298</f>
        <v>0</v>
      </c>
      <c r="M889" s="1639">
        <f t="shared" si="9"/>
        <v>1880966</v>
      </c>
      <c r="N889" s="1611"/>
    </row>
    <row r="890" spans="1:14" ht="15.5">
      <c r="A890" s="1298"/>
      <c r="B890" s="1651">
        <v>46634</v>
      </c>
      <c r="C890" s="1248"/>
      <c r="D890" s="1618"/>
      <c r="E890" s="1618"/>
      <c r="F890" s="1618"/>
      <c r="G890" s="1619">
        <f t="shared" si="10"/>
        <v>0</v>
      </c>
      <c r="H890" s="1249">
        <f t="shared" si="11"/>
        <v>9</v>
      </c>
      <c r="I890" s="1249">
        <f>みずほ!J890</f>
        <v>661407</v>
      </c>
      <c r="J890" s="1249">
        <f>UFJ!I890</f>
        <v>0</v>
      </c>
      <c r="K890" s="1249">
        <f>三井住友!I890</f>
        <v>1219550</v>
      </c>
      <c r="L890" s="1249">
        <f>楽天!J1299</f>
        <v>0</v>
      </c>
      <c r="M890" s="1639">
        <f t="shared" si="9"/>
        <v>1880966</v>
      </c>
      <c r="N890" s="1611"/>
    </row>
    <row r="891" spans="1:14" ht="15.5">
      <c r="A891" s="1298"/>
      <c r="B891" s="1651">
        <v>46635</v>
      </c>
      <c r="C891" s="1248"/>
      <c r="D891" s="1618"/>
      <c r="E891" s="1618"/>
      <c r="F891" s="1618"/>
      <c r="G891" s="1619">
        <f t="shared" si="10"/>
        <v>0</v>
      </c>
      <c r="H891" s="1249">
        <f t="shared" si="11"/>
        <v>9</v>
      </c>
      <c r="I891" s="1249">
        <f>みずほ!J891</f>
        <v>661407</v>
      </c>
      <c r="J891" s="1249">
        <f>UFJ!I891</f>
        <v>0</v>
      </c>
      <c r="K891" s="1249">
        <f>三井住友!I891</f>
        <v>1219550</v>
      </c>
      <c r="L891" s="1249">
        <f>楽天!J1300</f>
        <v>0</v>
      </c>
      <c r="M891" s="1639">
        <f t="shared" si="9"/>
        <v>1880966</v>
      </c>
      <c r="N891" s="1611"/>
    </row>
    <row r="892" spans="1:14" ht="15.5">
      <c r="A892" s="1298"/>
      <c r="B892" s="1651">
        <v>46636</v>
      </c>
      <c r="C892" s="1248"/>
      <c r="D892" s="1618"/>
      <c r="E892" s="1618"/>
      <c r="F892" s="1618"/>
      <c r="G892" s="1619">
        <f t="shared" si="10"/>
        <v>0</v>
      </c>
      <c r="H892" s="1249">
        <f t="shared" si="11"/>
        <v>9</v>
      </c>
      <c r="I892" s="1249">
        <f>みずほ!J892</f>
        <v>661407</v>
      </c>
      <c r="J892" s="1249">
        <f>UFJ!I892</f>
        <v>0</v>
      </c>
      <c r="K892" s="1249">
        <f>三井住友!I892</f>
        <v>1219550</v>
      </c>
      <c r="L892" s="1249">
        <f>楽天!J1301</f>
        <v>0</v>
      </c>
      <c r="M892" s="1639">
        <f t="shared" si="9"/>
        <v>1880966</v>
      </c>
      <c r="N892" s="1611"/>
    </row>
    <row r="893" spans="1:14" ht="15.5">
      <c r="A893" s="1298"/>
      <c r="B893" s="1651">
        <v>46637</v>
      </c>
      <c r="C893" s="1248"/>
      <c r="D893" s="1618"/>
      <c r="E893" s="1618"/>
      <c r="F893" s="1618"/>
      <c r="G893" s="1619">
        <f t="shared" si="10"/>
        <v>0</v>
      </c>
      <c r="H893" s="1249">
        <f t="shared" si="11"/>
        <v>9</v>
      </c>
      <c r="I893" s="1249">
        <f>みずほ!J893</f>
        <v>661407</v>
      </c>
      <c r="J893" s="1249">
        <f>UFJ!I893</f>
        <v>0</v>
      </c>
      <c r="K893" s="1249">
        <f>三井住友!I893</f>
        <v>1219550</v>
      </c>
      <c r="L893" s="1249">
        <f>楽天!J1302</f>
        <v>0</v>
      </c>
      <c r="M893" s="1639">
        <f t="shared" si="9"/>
        <v>1880966</v>
      </c>
      <c r="N893" s="1611"/>
    </row>
    <row r="894" spans="1:14" ht="15.5">
      <c r="A894" s="1298"/>
      <c r="B894" s="1651">
        <v>46638</v>
      </c>
      <c r="C894" s="1248"/>
      <c r="D894" s="1618"/>
      <c r="E894" s="1618"/>
      <c r="F894" s="1618"/>
      <c r="G894" s="1619">
        <f t="shared" si="10"/>
        <v>0</v>
      </c>
      <c r="H894" s="1249">
        <f t="shared" si="11"/>
        <v>9</v>
      </c>
      <c r="I894" s="1249">
        <f>みずほ!J894</f>
        <v>661407</v>
      </c>
      <c r="J894" s="1249">
        <f>UFJ!I894</f>
        <v>0</v>
      </c>
      <c r="K894" s="1249">
        <f>三井住友!I894</f>
        <v>1219550</v>
      </c>
      <c r="L894" s="1249">
        <f>楽天!J1303</f>
        <v>0</v>
      </c>
      <c r="M894" s="1639">
        <f t="shared" si="9"/>
        <v>1880966</v>
      </c>
      <c r="N894" s="1611"/>
    </row>
    <row r="895" spans="1:14" ht="15.5">
      <c r="A895" s="1298"/>
      <c r="B895" s="1651">
        <v>46639</v>
      </c>
      <c r="C895" s="1248"/>
      <c r="D895" s="1618"/>
      <c r="E895" s="1618"/>
      <c r="F895" s="1618"/>
      <c r="G895" s="1619">
        <f t="shared" si="10"/>
        <v>0</v>
      </c>
      <c r="H895" s="1249">
        <f t="shared" si="11"/>
        <v>9</v>
      </c>
      <c r="I895" s="1249">
        <f>みずほ!J895</f>
        <v>661407</v>
      </c>
      <c r="J895" s="1249">
        <f>UFJ!I895</f>
        <v>0</v>
      </c>
      <c r="K895" s="1249">
        <f>三井住友!I895</f>
        <v>1219550</v>
      </c>
      <c r="L895" s="1249">
        <f>楽天!J1304</f>
        <v>0</v>
      </c>
      <c r="M895" s="1639">
        <f t="shared" si="9"/>
        <v>1880966</v>
      </c>
      <c r="N895" s="1611"/>
    </row>
    <row r="896" spans="1:14" ht="15.5">
      <c r="A896" s="1298"/>
      <c r="B896" s="1651">
        <v>46640</v>
      </c>
      <c r="C896" s="1248"/>
      <c r="D896" s="1618"/>
      <c r="E896" s="1618"/>
      <c r="F896" s="1618"/>
      <c r="G896" s="1619">
        <f t="shared" si="10"/>
        <v>0</v>
      </c>
      <c r="H896" s="1249">
        <f t="shared" si="11"/>
        <v>9</v>
      </c>
      <c r="I896" s="1249">
        <f>みずほ!J896</f>
        <v>661407</v>
      </c>
      <c r="J896" s="1249">
        <f>UFJ!I896</f>
        <v>0</v>
      </c>
      <c r="K896" s="1249">
        <f>三井住友!I896</f>
        <v>1219550</v>
      </c>
      <c r="L896" s="1249">
        <f>楽天!J1305</f>
        <v>0</v>
      </c>
      <c r="M896" s="1639">
        <f t="shared" si="9"/>
        <v>1880966</v>
      </c>
      <c r="N896" s="1611"/>
    </row>
    <row r="897" spans="1:14" ht="15.5">
      <c r="A897" s="1298"/>
      <c r="B897" s="1651">
        <v>46641</v>
      </c>
      <c r="C897" s="1248"/>
      <c r="D897" s="1618"/>
      <c r="E897" s="1618"/>
      <c r="F897" s="1618"/>
      <c r="G897" s="1619">
        <f t="shared" si="10"/>
        <v>0</v>
      </c>
      <c r="H897" s="1249">
        <f t="shared" si="11"/>
        <v>9</v>
      </c>
      <c r="I897" s="1249">
        <f>みずほ!J897</f>
        <v>661407</v>
      </c>
      <c r="J897" s="1249">
        <f>UFJ!I897</f>
        <v>0</v>
      </c>
      <c r="K897" s="1249">
        <f>三井住友!I897</f>
        <v>1219550</v>
      </c>
      <c r="L897" s="1249">
        <f>楽天!J1306</f>
        <v>0</v>
      </c>
      <c r="M897" s="1639">
        <f t="shared" si="9"/>
        <v>1880966</v>
      </c>
      <c r="N897" s="1611"/>
    </row>
    <row r="898" spans="1:14" ht="15.5">
      <c r="A898" s="1298"/>
      <c r="B898" s="1651">
        <v>46642</v>
      </c>
      <c r="C898" s="1248"/>
      <c r="D898" s="1618"/>
      <c r="E898" s="1618"/>
      <c r="F898" s="1618"/>
      <c r="G898" s="1619">
        <f t="shared" si="10"/>
        <v>0</v>
      </c>
      <c r="H898" s="1249">
        <f t="shared" si="11"/>
        <v>9</v>
      </c>
      <c r="I898" s="1249">
        <f>みずほ!J898</f>
        <v>661407</v>
      </c>
      <c r="J898" s="1249">
        <f>UFJ!I898</f>
        <v>0</v>
      </c>
      <c r="K898" s="1249">
        <f>三井住友!I898</f>
        <v>1219550</v>
      </c>
      <c r="L898" s="1249">
        <f>楽天!J1307</f>
        <v>0</v>
      </c>
      <c r="M898" s="1639">
        <f t="shared" si="9"/>
        <v>1880966</v>
      </c>
      <c r="N898" s="1611"/>
    </row>
    <row r="899" spans="1:14" ht="15.5">
      <c r="A899" s="1298"/>
      <c r="B899" s="1651">
        <v>46643</v>
      </c>
      <c r="C899" s="1248"/>
      <c r="D899" s="1618"/>
      <c r="E899" s="1618"/>
      <c r="F899" s="1618"/>
      <c r="G899" s="1619">
        <f t="shared" si="10"/>
        <v>0</v>
      </c>
      <c r="H899" s="1249">
        <f t="shared" si="11"/>
        <v>9</v>
      </c>
      <c r="I899" s="1249">
        <f>みずほ!J899</f>
        <v>661407</v>
      </c>
      <c r="J899" s="1249">
        <f>UFJ!I899</f>
        <v>0</v>
      </c>
      <c r="K899" s="1249">
        <f>三井住友!I899</f>
        <v>1219550</v>
      </c>
      <c r="L899" s="1249">
        <f>楽天!J1308</f>
        <v>0</v>
      </c>
      <c r="M899" s="1639">
        <f t="shared" si="9"/>
        <v>1880966</v>
      </c>
      <c r="N899" s="1611"/>
    </row>
    <row r="900" spans="1:14" ht="15.5">
      <c r="A900" s="1298"/>
      <c r="B900" s="1651">
        <v>46644</v>
      </c>
      <c r="C900" s="1248"/>
      <c r="D900" s="1618"/>
      <c r="E900" s="1618"/>
      <c r="F900" s="1618"/>
      <c r="G900" s="1619">
        <f t="shared" si="10"/>
        <v>0</v>
      </c>
      <c r="H900" s="1249">
        <f t="shared" si="11"/>
        <v>9</v>
      </c>
      <c r="I900" s="1249">
        <f>みずほ!J900</f>
        <v>661407</v>
      </c>
      <c r="J900" s="1249">
        <f>UFJ!I900</f>
        <v>0</v>
      </c>
      <c r="K900" s="1249">
        <f>三井住友!I900</f>
        <v>1219550</v>
      </c>
      <c r="L900" s="1249">
        <f>楽天!J1309</f>
        <v>0</v>
      </c>
      <c r="M900" s="1639">
        <f t="shared" si="9"/>
        <v>1880966</v>
      </c>
      <c r="N900" s="1611"/>
    </row>
    <row r="901" spans="1:14" ht="15.5">
      <c r="A901" s="1298"/>
      <c r="B901" s="1651">
        <v>46645</v>
      </c>
      <c r="C901" s="1248"/>
      <c r="D901" s="1618"/>
      <c r="E901" s="1618"/>
      <c r="F901" s="1618"/>
      <c r="G901" s="1619">
        <f t="shared" si="10"/>
        <v>0</v>
      </c>
      <c r="H901" s="1249">
        <f t="shared" si="11"/>
        <v>9</v>
      </c>
      <c r="I901" s="1249">
        <f>みずほ!J901</f>
        <v>821297</v>
      </c>
      <c r="J901" s="1249">
        <f>UFJ!I901</f>
        <v>0</v>
      </c>
      <c r="K901" s="1249">
        <f>三井住友!I901</f>
        <v>1519550</v>
      </c>
      <c r="L901" s="1249">
        <f>楽天!J1310</f>
        <v>0</v>
      </c>
      <c r="M901" s="1639">
        <f t="shared" si="9"/>
        <v>2340856</v>
      </c>
      <c r="N901" s="1611"/>
    </row>
    <row r="902" spans="1:14" ht="15.5">
      <c r="A902" s="1298"/>
      <c r="B902" s="1651">
        <v>46646</v>
      </c>
      <c r="C902" s="1248"/>
      <c r="D902" s="1618"/>
      <c r="E902" s="1618"/>
      <c r="F902" s="1618"/>
      <c r="G902" s="1619">
        <f t="shared" si="10"/>
        <v>0</v>
      </c>
      <c r="H902" s="1249">
        <f t="shared" si="11"/>
        <v>9</v>
      </c>
      <c r="I902" s="1249">
        <f>みずほ!J902</f>
        <v>821297</v>
      </c>
      <c r="J902" s="1249">
        <f>UFJ!I902</f>
        <v>0</v>
      </c>
      <c r="K902" s="1249">
        <f>三井住友!I902</f>
        <v>1519550</v>
      </c>
      <c r="L902" s="1249">
        <f>楽天!J1311</f>
        <v>0</v>
      </c>
      <c r="M902" s="1639">
        <f t="shared" si="9"/>
        <v>2340856</v>
      </c>
      <c r="N902" s="1611"/>
    </row>
    <row r="903" spans="1:14" ht="15.5">
      <c r="A903" s="1298"/>
      <c r="B903" s="1651">
        <v>46647</v>
      </c>
      <c r="C903" s="1248"/>
      <c r="D903" s="1618"/>
      <c r="E903" s="1618"/>
      <c r="F903" s="1618"/>
      <c r="G903" s="1619">
        <f t="shared" si="10"/>
        <v>0</v>
      </c>
      <c r="H903" s="1249">
        <f t="shared" si="11"/>
        <v>9</v>
      </c>
      <c r="I903" s="1249">
        <f>みずほ!J903</f>
        <v>821297</v>
      </c>
      <c r="J903" s="1249">
        <f>UFJ!I903</f>
        <v>0</v>
      </c>
      <c r="K903" s="1249">
        <f>三井住友!I903</f>
        <v>1519550</v>
      </c>
      <c r="L903" s="1249">
        <f>楽天!J1312</f>
        <v>0</v>
      </c>
      <c r="M903" s="1639">
        <f t="shared" si="9"/>
        <v>2340856</v>
      </c>
      <c r="N903" s="1611"/>
    </row>
    <row r="904" spans="1:14" ht="15.5">
      <c r="A904" s="1298"/>
      <c r="B904" s="1651">
        <v>46648</v>
      </c>
      <c r="C904" s="1248"/>
      <c r="D904" s="1618"/>
      <c r="E904" s="1618"/>
      <c r="F904" s="1618"/>
      <c r="G904" s="1619">
        <f t="shared" si="10"/>
        <v>0</v>
      </c>
      <c r="H904" s="1249">
        <f t="shared" si="11"/>
        <v>9</v>
      </c>
      <c r="I904" s="1249">
        <f>みずほ!J904</f>
        <v>821297</v>
      </c>
      <c r="J904" s="1249">
        <f>UFJ!I904</f>
        <v>0</v>
      </c>
      <c r="K904" s="1249">
        <f>三井住友!I904</f>
        <v>1519550</v>
      </c>
      <c r="L904" s="1249">
        <f>楽天!J1313</f>
        <v>0</v>
      </c>
      <c r="M904" s="1639">
        <f t="shared" si="9"/>
        <v>2340856</v>
      </c>
      <c r="N904" s="1611"/>
    </row>
    <row r="905" spans="1:14" ht="15.5">
      <c r="A905" s="1298"/>
      <c r="B905" s="1651">
        <v>46649</v>
      </c>
      <c r="C905" s="1248"/>
      <c r="D905" s="1618"/>
      <c r="E905" s="1618"/>
      <c r="F905" s="1618"/>
      <c r="G905" s="1619">
        <f t="shared" si="10"/>
        <v>0</v>
      </c>
      <c r="H905" s="1249">
        <f t="shared" si="11"/>
        <v>9</v>
      </c>
      <c r="I905" s="1249">
        <f>みずほ!J905</f>
        <v>821297</v>
      </c>
      <c r="J905" s="1249">
        <f>UFJ!I905</f>
        <v>0</v>
      </c>
      <c r="K905" s="1249">
        <f>三井住友!I905</f>
        <v>1519550</v>
      </c>
      <c r="L905" s="1249">
        <f>楽天!J1314</f>
        <v>0</v>
      </c>
      <c r="M905" s="1639">
        <f t="shared" si="9"/>
        <v>2340856</v>
      </c>
      <c r="N905" s="1611"/>
    </row>
    <row r="906" spans="1:14" ht="15.5">
      <c r="A906" s="1298"/>
      <c r="B906" s="1651">
        <v>46650</v>
      </c>
      <c r="C906" s="1248"/>
      <c r="D906" s="1618"/>
      <c r="E906" s="1618"/>
      <c r="F906" s="1618"/>
      <c r="G906" s="1619">
        <f t="shared" si="10"/>
        <v>0</v>
      </c>
      <c r="H906" s="1249">
        <f t="shared" si="11"/>
        <v>9</v>
      </c>
      <c r="I906" s="1249">
        <f>みずほ!J906</f>
        <v>821297</v>
      </c>
      <c r="J906" s="1249">
        <f>UFJ!I906</f>
        <v>0</v>
      </c>
      <c r="K906" s="1249">
        <f>三井住友!I906</f>
        <v>1519550</v>
      </c>
      <c r="L906" s="1249">
        <f>楽天!J1315</f>
        <v>0</v>
      </c>
      <c r="M906" s="1639">
        <f t="shared" si="9"/>
        <v>2340856</v>
      </c>
      <c r="N906" s="1611"/>
    </row>
    <row r="907" spans="1:14" ht="15.5">
      <c r="A907" s="1298"/>
      <c r="B907" s="1651">
        <v>46651</v>
      </c>
      <c r="C907" s="1248"/>
      <c r="D907" s="1618"/>
      <c r="E907" s="1618"/>
      <c r="F907" s="1618"/>
      <c r="G907" s="1619">
        <f t="shared" si="10"/>
        <v>0</v>
      </c>
      <c r="H907" s="1249">
        <f t="shared" si="11"/>
        <v>9</v>
      </c>
      <c r="I907" s="1249">
        <f>みずほ!J907</f>
        <v>821297</v>
      </c>
      <c r="J907" s="1249">
        <f>UFJ!I907</f>
        <v>0</v>
      </c>
      <c r="K907" s="1249">
        <f>三井住友!I907</f>
        <v>1519550</v>
      </c>
      <c r="L907" s="1249">
        <f>楽天!J1316</f>
        <v>0</v>
      </c>
      <c r="M907" s="1639">
        <f t="shared" si="9"/>
        <v>2340856</v>
      </c>
      <c r="N907" s="1611"/>
    </row>
    <row r="908" spans="1:14" ht="15.5">
      <c r="A908" s="1298"/>
      <c r="B908" s="1651">
        <v>46652</v>
      </c>
      <c r="C908" s="1248"/>
      <c r="D908" s="1618"/>
      <c r="E908" s="1618"/>
      <c r="F908" s="1618"/>
      <c r="G908" s="1619">
        <f t="shared" si="10"/>
        <v>0</v>
      </c>
      <c r="H908" s="1249">
        <f t="shared" si="11"/>
        <v>9</v>
      </c>
      <c r="I908" s="1249">
        <f>みずほ!J908</f>
        <v>821297</v>
      </c>
      <c r="J908" s="1249">
        <f>UFJ!I908</f>
        <v>0</v>
      </c>
      <c r="K908" s="1249">
        <f>三井住友!I908</f>
        <v>1519550</v>
      </c>
      <c r="L908" s="1249">
        <f>楽天!J1317</f>
        <v>0</v>
      </c>
      <c r="M908" s="1639">
        <f t="shared" si="9"/>
        <v>2340856</v>
      </c>
      <c r="N908" s="1611"/>
    </row>
    <row r="909" spans="1:14" ht="15.5">
      <c r="A909" s="1298"/>
      <c r="B909" s="1651">
        <v>46653</v>
      </c>
      <c r="C909" s="1248"/>
      <c r="D909" s="1618"/>
      <c r="E909" s="1618"/>
      <c r="F909" s="1618"/>
      <c r="G909" s="1619">
        <f t="shared" si="10"/>
        <v>0</v>
      </c>
      <c r="H909" s="1249">
        <f t="shared" si="11"/>
        <v>9</v>
      </c>
      <c r="I909" s="1249">
        <f>みずほ!J909</f>
        <v>821297</v>
      </c>
      <c r="J909" s="1249">
        <f>UFJ!I909</f>
        <v>0</v>
      </c>
      <c r="K909" s="1249">
        <f>三井住友!I909</f>
        <v>1519550</v>
      </c>
      <c r="L909" s="1249">
        <f>楽天!J1318</f>
        <v>0</v>
      </c>
      <c r="M909" s="1639">
        <f t="shared" si="9"/>
        <v>2340856</v>
      </c>
      <c r="N909" s="1611"/>
    </row>
    <row r="910" spans="1:14" ht="15.5">
      <c r="A910" s="1298"/>
      <c r="B910" s="1651">
        <v>46654</v>
      </c>
      <c r="C910" s="1248"/>
      <c r="D910" s="1618"/>
      <c r="E910" s="1618"/>
      <c r="F910" s="1618"/>
      <c r="G910" s="1619">
        <f t="shared" si="10"/>
        <v>0</v>
      </c>
      <c r="H910" s="1249">
        <f t="shared" si="11"/>
        <v>9</v>
      </c>
      <c r="I910" s="1249">
        <f>みずほ!J910</f>
        <v>821297</v>
      </c>
      <c r="J910" s="1249">
        <f>UFJ!I910</f>
        <v>0</v>
      </c>
      <c r="K910" s="1249">
        <f>三井住友!I910</f>
        <v>1519550</v>
      </c>
      <c r="L910" s="1249">
        <f>楽天!J1319</f>
        <v>0</v>
      </c>
      <c r="M910" s="1639">
        <f t="shared" si="9"/>
        <v>2340856</v>
      </c>
      <c r="N910" s="1611"/>
    </row>
    <row r="911" spans="1:14" ht="15.5">
      <c r="A911" s="1298"/>
      <c r="B911" s="1651">
        <v>46655</v>
      </c>
      <c r="C911" s="1248"/>
      <c r="D911" s="1618"/>
      <c r="E911" s="1618"/>
      <c r="F911" s="1618"/>
      <c r="G911" s="1619">
        <f t="shared" si="10"/>
        <v>0</v>
      </c>
      <c r="H911" s="1249">
        <f t="shared" si="11"/>
        <v>9</v>
      </c>
      <c r="I911" s="1249">
        <f>みずほ!J911</f>
        <v>821297</v>
      </c>
      <c r="J911" s="1249">
        <f>UFJ!I911</f>
        <v>0</v>
      </c>
      <c r="K911" s="1249">
        <f>三井住友!I911</f>
        <v>1519550</v>
      </c>
      <c r="L911" s="1249">
        <f>楽天!J1320</f>
        <v>0</v>
      </c>
      <c r="M911" s="1639">
        <f t="shared" si="9"/>
        <v>2340856</v>
      </c>
      <c r="N911" s="1611"/>
    </row>
    <row r="912" spans="1:14" ht="15.5">
      <c r="A912" s="1298"/>
      <c r="B912" s="1651">
        <v>46656</v>
      </c>
      <c r="C912" s="1248"/>
      <c r="D912" s="1618"/>
      <c r="E912" s="1618"/>
      <c r="F912" s="1618"/>
      <c r="G912" s="1619">
        <f t="shared" si="10"/>
        <v>0</v>
      </c>
      <c r="H912" s="1249">
        <f t="shared" si="11"/>
        <v>9</v>
      </c>
      <c r="I912" s="1249">
        <f>みずほ!J912</f>
        <v>811297</v>
      </c>
      <c r="J912" s="1249">
        <f>UFJ!I912</f>
        <v>0</v>
      </c>
      <c r="K912" s="1249">
        <f>三井住友!I912</f>
        <v>1519550</v>
      </c>
      <c r="L912" s="1249">
        <f>楽天!J1321</f>
        <v>0</v>
      </c>
      <c r="M912" s="1639">
        <f t="shared" si="9"/>
        <v>2330856</v>
      </c>
      <c r="N912" s="1611"/>
    </row>
    <row r="913" spans="1:14" ht="15.5">
      <c r="A913" s="1298"/>
      <c r="B913" s="1651">
        <v>46657</v>
      </c>
      <c r="C913" s="1248"/>
      <c r="D913" s="1618"/>
      <c r="E913" s="1618"/>
      <c r="F913" s="1618"/>
      <c r="G913" s="1619">
        <f t="shared" si="10"/>
        <v>0</v>
      </c>
      <c r="H913" s="1249">
        <f t="shared" si="11"/>
        <v>9</v>
      </c>
      <c r="I913" s="1249">
        <f>みずほ!J913</f>
        <v>681310</v>
      </c>
      <c r="J913" s="1249">
        <f>UFJ!I913</f>
        <v>0</v>
      </c>
      <c r="K913" s="1249">
        <f>三井住友!I913</f>
        <v>1319550</v>
      </c>
      <c r="L913" s="1249">
        <f>楽天!J1322</f>
        <v>0</v>
      </c>
      <c r="M913" s="1639">
        <f t="shared" si="9"/>
        <v>2000869</v>
      </c>
      <c r="N913" s="1611"/>
    </row>
    <row r="914" spans="1:14" ht="15.5">
      <c r="A914" s="1298"/>
      <c r="B914" s="1651">
        <v>46658</v>
      </c>
      <c r="C914" s="1248"/>
      <c r="D914" s="1618"/>
      <c r="E914" s="1618"/>
      <c r="F914" s="1618"/>
      <c r="G914" s="1619">
        <f t="shared" si="10"/>
        <v>0</v>
      </c>
      <c r="H914" s="1249">
        <f t="shared" si="11"/>
        <v>9</v>
      </c>
      <c r="I914" s="1249">
        <f>みずほ!J914</f>
        <v>681310</v>
      </c>
      <c r="J914" s="1249">
        <f>UFJ!I914</f>
        <v>0</v>
      </c>
      <c r="K914" s="1249">
        <f>三井住友!I914</f>
        <v>1319550</v>
      </c>
      <c r="L914" s="1249">
        <f>楽天!J1323</f>
        <v>0</v>
      </c>
      <c r="M914" s="1639">
        <f t="shared" si="9"/>
        <v>2000869</v>
      </c>
      <c r="N914" s="1611"/>
    </row>
    <row r="915" spans="1:14" ht="15.5">
      <c r="A915" s="1298"/>
      <c r="B915" s="1651">
        <v>46659</v>
      </c>
      <c r="C915" s="1248"/>
      <c r="D915" s="1618"/>
      <c r="E915" s="1618"/>
      <c r="F915" s="1618"/>
      <c r="G915" s="1619">
        <f t="shared" si="10"/>
        <v>0</v>
      </c>
      <c r="H915" s="1249">
        <f t="shared" si="11"/>
        <v>9</v>
      </c>
      <c r="I915" s="1249">
        <f>みずほ!J915</f>
        <v>681310</v>
      </c>
      <c r="J915" s="1249">
        <f>UFJ!I915</f>
        <v>0</v>
      </c>
      <c r="K915" s="1249">
        <f>三井住友!I915</f>
        <v>1319550</v>
      </c>
      <c r="L915" s="1249">
        <f>楽天!J1324</f>
        <v>0</v>
      </c>
      <c r="M915" s="1639">
        <f t="shared" si="9"/>
        <v>2000869</v>
      </c>
      <c r="N915" s="1611"/>
    </row>
    <row r="916" spans="1:14" ht="15.5">
      <c r="A916" s="1298"/>
      <c r="B916" s="1651">
        <v>46660</v>
      </c>
      <c r="C916" s="1248"/>
      <c r="D916" s="1618"/>
      <c r="E916" s="1618"/>
      <c r="F916" s="1618"/>
      <c r="G916" s="1619">
        <f t="shared" si="10"/>
        <v>0</v>
      </c>
      <c r="H916" s="1249">
        <f t="shared" si="11"/>
        <v>9</v>
      </c>
      <c r="I916" s="1249">
        <f>みずほ!J916</f>
        <v>681310</v>
      </c>
      <c r="J916" s="1249">
        <f>UFJ!I916</f>
        <v>0</v>
      </c>
      <c r="K916" s="1249">
        <f>三井住友!I916</f>
        <v>1319550</v>
      </c>
      <c r="L916" s="1249">
        <f>楽天!J1325</f>
        <v>0</v>
      </c>
      <c r="M916" s="1639">
        <f t="shared" si="9"/>
        <v>2000869</v>
      </c>
      <c r="N916" s="1611"/>
    </row>
    <row r="917" spans="1:14" ht="15.5">
      <c r="A917" s="1298"/>
      <c r="B917" s="1653">
        <v>46661</v>
      </c>
      <c r="C917" s="1631"/>
      <c r="D917" s="1632"/>
      <c r="E917" s="1632"/>
      <c r="F917" s="1632"/>
      <c r="G917" s="1633">
        <f t="shared" si="10"/>
        <v>0</v>
      </c>
      <c r="H917" s="1625">
        <f t="shared" si="11"/>
        <v>9</v>
      </c>
      <c r="I917" s="1625">
        <f>みずほ!J917</f>
        <v>681310</v>
      </c>
      <c r="J917" s="1625">
        <f>UFJ!I917</f>
        <v>0</v>
      </c>
      <c r="K917" s="1625">
        <f>三井住友!I917</f>
        <v>1319550</v>
      </c>
      <c r="L917" s="1625">
        <f>楽天!J1326</f>
        <v>0</v>
      </c>
      <c r="M917" s="1645">
        <f t="shared" si="9"/>
        <v>2000869</v>
      </c>
      <c r="N917" s="1611"/>
    </row>
    <row r="918" spans="1:14" ht="15.5">
      <c r="A918" s="1298"/>
      <c r="B918" s="1651">
        <v>46662</v>
      </c>
      <c r="C918" s="1248"/>
      <c r="D918" s="1618"/>
      <c r="E918" s="1618"/>
      <c r="F918" s="1618"/>
      <c r="G918" s="1619">
        <f t="shared" si="10"/>
        <v>0</v>
      </c>
      <c r="H918" s="1249">
        <f t="shared" si="11"/>
        <v>9</v>
      </c>
      <c r="I918" s="1249">
        <f>みずほ!J918</f>
        <v>681310</v>
      </c>
      <c r="J918" s="1249">
        <f>UFJ!I918</f>
        <v>0</v>
      </c>
      <c r="K918" s="1249">
        <f>三井住友!I918</f>
        <v>1319550</v>
      </c>
      <c r="L918" s="1249">
        <f>楽天!J1327</f>
        <v>0</v>
      </c>
      <c r="M918" s="1639">
        <f t="shared" si="9"/>
        <v>2000869</v>
      </c>
      <c r="N918" s="1611"/>
    </row>
    <row r="919" spans="1:14" ht="15.5">
      <c r="A919" s="1298"/>
      <c r="B919" s="1651">
        <v>46663</v>
      </c>
      <c r="C919" s="1248"/>
      <c r="D919" s="1618"/>
      <c r="E919" s="1618"/>
      <c r="F919" s="1618"/>
      <c r="G919" s="1619">
        <f t="shared" si="10"/>
        <v>0</v>
      </c>
      <c r="H919" s="1249">
        <f t="shared" si="11"/>
        <v>9</v>
      </c>
      <c r="I919" s="1249">
        <f>みずほ!J919</f>
        <v>681310</v>
      </c>
      <c r="J919" s="1249">
        <f>UFJ!I919</f>
        <v>0</v>
      </c>
      <c r="K919" s="1249">
        <f>三井住友!I919</f>
        <v>1319550</v>
      </c>
      <c r="L919" s="1249">
        <f>楽天!J1328</f>
        <v>0</v>
      </c>
      <c r="M919" s="1639">
        <f t="shared" si="9"/>
        <v>2000869</v>
      </c>
      <c r="N919" s="1611"/>
    </row>
    <row r="920" spans="1:14" ht="15.5">
      <c r="A920" s="1298"/>
      <c r="B920" s="1651">
        <v>46664</v>
      </c>
      <c r="C920" s="1248"/>
      <c r="D920" s="1618"/>
      <c r="E920" s="1618"/>
      <c r="F920" s="1618"/>
      <c r="G920" s="1619">
        <f t="shared" si="10"/>
        <v>0</v>
      </c>
      <c r="H920" s="1249">
        <f t="shared" si="11"/>
        <v>9</v>
      </c>
      <c r="I920" s="1249">
        <f>みずほ!J920</f>
        <v>681310</v>
      </c>
      <c r="J920" s="1249">
        <f>UFJ!I920</f>
        <v>0</v>
      </c>
      <c r="K920" s="1249">
        <f>三井住友!I920</f>
        <v>1319550</v>
      </c>
      <c r="L920" s="1249">
        <f>楽天!J1329</f>
        <v>0</v>
      </c>
      <c r="M920" s="1639">
        <f t="shared" si="9"/>
        <v>2000869</v>
      </c>
      <c r="N920" s="1611"/>
    </row>
    <row r="921" spans="1:14" ht="15.5">
      <c r="A921" s="1298"/>
      <c r="B921" s="1651">
        <v>46665</v>
      </c>
      <c r="C921" s="1248"/>
      <c r="D921" s="1618"/>
      <c r="E921" s="1618"/>
      <c r="F921" s="1618"/>
      <c r="G921" s="1619">
        <f t="shared" si="10"/>
        <v>0</v>
      </c>
      <c r="H921" s="1249">
        <f t="shared" si="11"/>
        <v>9</v>
      </c>
      <c r="I921" s="1249">
        <f>みずほ!J921</f>
        <v>681310</v>
      </c>
      <c r="J921" s="1249">
        <f>UFJ!I921</f>
        <v>0</v>
      </c>
      <c r="K921" s="1249">
        <f>三井住友!I921</f>
        <v>1319550</v>
      </c>
      <c r="L921" s="1249">
        <f>楽天!J1330</f>
        <v>0</v>
      </c>
      <c r="M921" s="1639">
        <f t="shared" si="9"/>
        <v>2000869</v>
      </c>
      <c r="N921" s="1611"/>
    </row>
    <row r="922" spans="1:14" ht="15.5">
      <c r="A922" s="1298"/>
      <c r="B922" s="1651">
        <v>46666</v>
      </c>
      <c r="C922" s="1248"/>
      <c r="D922" s="1618"/>
      <c r="E922" s="1618"/>
      <c r="F922" s="1618"/>
      <c r="G922" s="1619">
        <f t="shared" si="10"/>
        <v>0</v>
      </c>
      <c r="H922" s="1249">
        <f t="shared" si="11"/>
        <v>9</v>
      </c>
      <c r="I922" s="1249">
        <f>みずほ!J922</f>
        <v>681310</v>
      </c>
      <c r="J922" s="1249">
        <f>UFJ!I922</f>
        <v>0</v>
      </c>
      <c r="K922" s="1249">
        <f>三井住友!I922</f>
        <v>1319550</v>
      </c>
      <c r="L922" s="1249">
        <f>楽天!J1331</f>
        <v>0</v>
      </c>
      <c r="M922" s="1639">
        <f t="shared" si="9"/>
        <v>2000869</v>
      </c>
      <c r="N922" s="1611"/>
    </row>
    <row r="923" spans="1:14" ht="15.5">
      <c r="A923" s="1298"/>
      <c r="B923" s="1651">
        <v>46667</v>
      </c>
      <c r="C923" s="1248"/>
      <c r="D923" s="1618"/>
      <c r="E923" s="1618"/>
      <c r="F923" s="1618"/>
      <c r="G923" s="1619">
        <f t="shared" si="10"/>
        <v>0</v>
      </c>
      <c r="H923" s="1249">
        <f t="shared" si="11"/>
        <v>9</v>
      </c>
      <c r="I923" s="1249">
        <f>みずほ!J923</f>
        <v>681310</v>
      </c>
      <c r="J923" s="1249">
        <f>UFJ!I923</f>
        <v>0</v>
      </c>
      <c r="K923" s="1249">
        <f>三井住友!I923</f>
        <v>1319550</v>
      </c>
      <c r="L923" s="1249">
        <f>楽天!J1332</f>
        <v>0</v>
      </c>
      <c r="M923" s="1639">
        <f t="shared" si="9"/>
        <v>2000869</v>
      </c>
      <c r="N923" s="1611"/>
    </row>
    <row r="924" spans="1:14" ht="15.5">
      <c r="A924" s="1298"/>
      <c r="B924" s="1651">
        <v>46668</v>
      </c>
      <c r="C924" s="1248"/>
      <c r="D924" s="1618"/>
      <c r="E924" s="1618"/>
      <c r="F924" s="1618"/>
      <c r="G924" s="1619">
        <f t="shared" si="10"/>
        <v>0</v>
      </c>
      <c r="H924" s="1249">
        <f t="shared" si="11"/>
        <v>9</v>
      </c>
      <c r="I924" s="1249">
        <f>みずほ!J924</f>
        <v>681310</v>
      </c>
      <c r="J924" s="1249">
        <f>UFJ!I924</f>
        <v>0</v>
      </c>
      <c r="K924" s="1249">
        <f>三井住友!I924</f>
        <v>1319550</v>
      </c>
      <c r="L924" s="1249">
        <f>楽天!J1333</f>
        <v>0</v>
      </c>
      <c r="M924" s="1639">
        <f t="shared" si="9"/>
        <v>2000869</v>
      </c>
      <c r="N924" s="1611"/>
    </row>
    <row r="925" spans="1:14" ht="15.5">
      <c r="A925" s="1298"/>
      <c r="B925" s="1651">
        <v>46669</v>
      </c>
      <c r="C925" s="1248"/>
      <c r="D925" s="1618"/>
      <c r="E925" s="1618"/>
      <c r="F925" s="1618"/>
      <c r="G925" s="1619">
        <f t="shared" si="10"/>
        <v>0</v>
      </c>
      <c r="H925" s="1249">
        <f t="shared" si="11"/>
        <v>9</v>
      </c>
      <c r="I925" s="1249">
        <f>みずほ!J925</f>
        <v>681310</v>
      </c>
      <c r="J925" s="1249">
        <f>UFJ!I925</f>
        <v>0</v>
      </c>
      <c r="K925" s="1249">
        <f>三井住友!I925</f>
        <v>1319550</v>
      </c>
      <c r="L925" s="1249">
        <f>楽天!J1334</f>
        <v>0</v>
      </c>
      <c r="M925" s="1639">
        <f t="shared" si="9"/>
        <v>2000869</v>
      </c>
      <c r="N925" s="1611"/>
    </row>
    <row r="926" spans="1:14" ht="15.5">
      <c r="A926" s="1298"/>
      <c r="B926" s="1651">
        <v>46670</v>
      </c>
      <c r="C926" s="1248"/>
      <c r="D926" s="1618"/>
      <c r="E926" s="1618"/>
      <c r="F926" s="1618"/>
      <c r="G926" s="1619">
        <f t="shared" si="10"/>
        <v>0</v>
      </c>
      <c r="H926" s="1249">
        <f t="shared" si="11"/>
        <v>9</v>
      </c>
      <c r="I926" s="1249">
        <f>みずほ!J926</f>
        <v>681310</v>
      </c>
      <c r="J926" s="1249">
        <f>UFJ!I926</f>
        <v>0</v>
      </c>
      <c r="K926" s="1249">
        <f>三井住友!I926</f>
        <v>1319550</v>
      </c>
      <c r="L926" s="1249">
        <f>楽天!J1335</f>
        <v>0</v>
      </c>
      <c r="M926" s="1639">
        <f t="shared" si="9"/>
        <v>2000869</v>
      </c>
      <c r="N926" s="1611"/>
    </row>
    <row r="927" spans="1:14" ht="15.5">
      <c r="A927" s="1298"/>
      <c r="B927" s="1651">
        <v>46671</v>
      </c>
      <c r="C927" s="1248"/>
      <c r="D927" s="1618"/>
      <c r="E927" s="1618"/>
      <c r="F927" s="1618"/>
      <c r="G927" s="1619">
        <f t="shared" si="10"/>
        <v>0</v>
      </c>
      <c r="H927" s="1249">
        <f t="shared" si="11"/>
        <v>9</v>
      </c>
      <c r="I927" s="1249">
        <f>みずほ!J927</f>
        <v>681310</v>
      </c>
      <c r="J927" s="1249">
        <f>UFJ!I927</f>
        <v>0</v>
      </c>
      <c r="K927" s="1249">
        <f>三井住友!I927</f>
        <v>1319550</v>
      </c>
      <c r="L927" s="1249">
        <f>楽天!J1336</f>
        <v>0</v>
      </c>
      <c r="M927" s="1639">
        <f t="shared" si="9"/>
        <v>2000869</v>
      </c>
      <c r="N927" s="1611"/>
    </row>
    <row r="928" spans="1:14" ht="15.5">
      <c r="A928" s="1298"/>
      <c r="B928" s="1651">
        <v>46672</v>
      </c>
      <c r="C928" s="1248"/>
      <c r="D928" s="1618"/>
      <c r="E928" s="1618"/>
      <c r="F928" s="1618"/>
      <c r="G928" s="1619">
        <f t="shared" si="10"/>
        <v>0</v>
      </c>
      <c r="H928" s="1249">
        <f t="shared" si="11"/>
        <v>9</v>
      </c>
      <c r="I928" s="1249">
        <f>みずほ!J928</f>
        <v>681310</v>
      </c>
      <c r="J928" s="1249">
        <f>UFJ!I928</f>
        <v>0</v>
      </c>
      <c r="K928" s="1249">
        <f>三井住友!I928</f>
        <v>1319550</v>
      </c>
      <c r="L928" s="1249">
        <f>楽天!J1337</f>
        <v>0</v>
      </c>
      <c r="M928" s="1639">
        <f t="shared" si="9"/>
        <v>2000869</v>
      </c>
      <c r="N928" s="1611"/>
    </row>
    <row r="929" spans="1:14" ht="15.5">
      <c r="A929" s="1298"/>
      <c r="B929" s="1651">
        <v>46673</v>
      </c>
      <c r="C929" s="1248"/>
      <c r="D929" s="1618"/>
      <c r="E929" s="1618"/>
      <c r="F929" s="1618"/>
      <c r="G929" s="1619">
        <f t="shared" si="10"/>
        <v>0</v>
      </c>
      <c r="H929" s="1249">
        <f t="shared" si="11"/>
        <v>9</v>
      </c>
      <c r="I929" s="1249">
        <f>みずほ!J929</f>
        <v>681310</v>
      </c>
      <c r="J929" s="1249">
        <f>UFJ!I929</f>
        <v>0</v>
      </c>
      <c r="K929" s="1249">
        <f>三井住友!I929</f>
        <v>1319550</v>
      </c>
      <c r="L929" s="1249">
        <f>楽天!J1338</f>
        <v>0</v>
      </c>
      <c r="M929" s="1639">
        <f t="shared" si="9"/>
        <v>2000869</v>
      </c>
      <c r="N929" s="1611"/>
    </row>
    <row r="930" spans="1:14" ht="15.5">
      <c r="A930" s="1298"/>
      <c r="B930" s="1651">
        <v>46674</v>
      </c>
      <c r="C930" s="1248"/>
      <c r="D930" s="1618"/>
      <c r="E930" s="1618"/>
      <c r="F930" s="1618"/>
      <c r="G930" s="1619">
        <f t="shared" si="10"/>
        <v>0</v>
      </c>
      <c r="H930" s="1249">
        <f t="shared" si="11"/>
        <v>9</v>
      </c>
      <c r="I930" s="1249">
        <f>みずほ!J930</f>
        <v>681310</v>
      </c>
      <c r="J930" s="1249">
        <f>UFJ!I930</f>
        <v>0</v>
      </c>
      <c r="K930" s="1249">
        <f>三井住友!I930</f>
        <v>1319550</v>
      </c>
      <c r="L930" s="1249">
        <f>楽天!J1339</f>
        <v>0</v>
      </c>
      <c r="M930" s="1639">
        <f t="shared" si="9"/>
        <v>2000869</v>
      </c>
      <c r="N930" s="1611"/>
    </row>
    <row r="931" spans="1:14" ht="15.5">
      <c r="A931" s="1298"/>
      <c r="B931" s="1651">
        <v>46675</v>
      </c>
      <c r="C931" s="1248"/>
      <c r="D931" s="1618"/>
      <c r="E931" s="1618"/>
      <c r="F931" s="1618"/>
      <c r="G931" s="1619">
        <f t="shared" si="10"/>
        <v>0</v>
      </c>
      <c r="H931" s="1249">
        <f t="shared" si="11"/>
        <v>9</v>
      </c>
      <c r="I931" s="1249">
        <f>みずほ!J931</f>
        <v>841200</v>
      </c>
      <c r="J931" s="1249">
        <f>UFJ!I931</f>
        <v>0</v>
      </c>
      <c r="K931" s="1249">
        <f>三井住友!I931</f>
        <v>1619550</v>
      </c>
      <c r="L931" s="1249">
        <f>楽天!J1340</f>
        <v>0</v>
      </c>
      <c r="M931" s="1639">
        <f t="shared" si="9"/>
        <v>2460759</v>
      </c>
      <c r="N931" s="1611"/>
    </row>
    <row r="932" spans="1:14" ht="15.5">
      <c r="A932" s="1298"/>
      <c r="B932" s="1651">
        <v>46676</v>
      </c>
      <c r="C932" s="1248"/>
      <c r="D932" s="1618"/>
      <c r="E932" s="1618"/>
      <c r="F932" s="1618"/>
      <c r="G932" s="1619">
        <f t="shared" si="10"/>
        <v>0</v>
      </c>
      <c r="H932" s="1249">
        <f t="shared" si="11"/>
        <v>9</v>
      </c>
      <c r="I932" s="1249">
        <f>みずほ!J932</f>
        <v>841200</v>
      </c>
      <c r="J932" s="1249">
        <f>UFJ!I932</f>
        <v>0</v>
      </c>
      <c r="K932" s="1249">
        <f>三井住友!I932</f>
        <v>1619550</v>
      </c>
      <c r="L932" s="1249">
        <f>楽天!J1341</f>
        <v>0</v>
      </c>
      <c r="M932" s="1639">
        <f t="shared" si="9"/>
        <v>2460759</v>
      </c>
      <c r="N932" s="1611"/>
    </row>
    <row r="933" spans="1:14" ht="15.5">
      <c r="A933" s="1298"/>
      <c r="B933" s="1651">
        <v>46677</v>
      </c>
      <c r="C933" s="1248"/>
      <c r="D933" s="1618"/>
      <c r="E933" s="1618"/>
      <c r="F933" s="1618"/>
      <c r="G933" s="1619">
        <f t="shared" si="10"/>
        <v>0</v>
      </c>
      <c r="H933" s="1249">
        <f t="shared" si="11"/>
        <v>9</v>
      </c>
      <c r="I933" s="1249">
        <f>みずほ!J933</f>
        <v>841200</v>
      </c>
      <c r="J933" s="1249">
        <f>UFJ!I933</f>
        <v>0</v>
      </c>
      <c r="K933" s="1249">
        <f>三井住友!I933</f>
        <v>1619550</v>
      </c>
      <c r="L933" s="1249">
        <f>楽天!J1342</f>
        <v>0</v>
      </c>
      <c r="M933" s="1639">
        <f t="shared" si="9"/>
        <v>2460759</v>
      </c>
      <c r="N933" s="1611"/>
    </row>
    <row r="934" spans="1:14" ht="15.5">
      <c r="A934" s="1298"/>
      <c r="B934" s="1651">
        <v>46678</v>
      </c>
      <c r="C934" s="1248"/>
      <c r="D934" s="1618"/>
      <c r="E934" s="1618"/>
      <c r="F934" s="1618"/>
      <c r="G934" s="1619">
        <f t="shared" si="10"/>
        <v>0</v>
      </c>
      <c r="H934" s="1249">
        <f t="shared" si="11"/>
        <v>9</v>
      </c>
      <c r="I934" s="1249">
        <f>みずほ!J934</f>
        <v>841200</v>
      </c>
      <c r="J934" s="1249">
        <f>UFJ!I934</f>
        <v>0</v>
      </c>
      <c r="K934" s="1249">
        <f>三井住友!I934</f>
        <v>1619550</v>
      </c>
      <c r="L934" s="1249">
        <f>楽天!J1343</f>
        <v>0</v>
      </c>
      <c r="M934" s="1639">
        <f t="shared" si="9"/>
        <v>2460759</v>
      </c>
      <c r="N934" s="1611"/>
    </row>
    <row r="935" spans="1:14" ht="15.5">
      <c r="A935" s="1298"/>
      <c r="B935" s="1651">
        <v>46679</v>
      </c>
      <c r="C935" s="1248"/>
      <c r="D935" s="1618"/>
      <c r="E935" s="1618"/>
      <c r="F935" s="1618"/>
      <c r="G935" s="1619">
        <f t="shared" si="10"/>
        <v>0</v>
      </c>
      <c r="H935" s="1249">
        <f t="shared" si="11"/>
        <v>9</v>
      </c>
      <c r="I935" s="1249">
        <f>みずほ!J935</f>
        <v>841200</v>
      </c>
      <c r="J935" s="1249">
        <f>UFJ!I935</f>
        <v>0</v>
      </c>
      <c r="K935" s="1249">
        <f>三井住友!I935</f>
        <v>1619550</v>
      </c>
      <c r="L935" s="1249">
        <f>楽天!J1344</f>
        <v>0</v>
      </c>
      <c r="M935" s="1639">
        <f t="shared" si="9"/>
        <v>2460759</v>
      </c>
      <c r="N935" s="1611"/>
    </row>
    <row r="936" spans="1:14" ht="15.5">
      <c r="A936" s="1298"/>
      <c r="B936" s="1651">
        <v>46680</v>
      </c>
      <c r="C936" s="1248"/>
      <c r="D936" s="1618"/>
      <c r="E936" s="1618"/>
      <c r="F936" s="1618"/>
      <c r="G936" s="1619">
        <f t="shared" si="10"/>
        <v>0</v>
      </c>
      <c r="H936" s="1249">
        <f t="shared" si="11"/>
        <v>9</v>
      </c>
      <c r="I936" s="1249">
        <f>みずほ!J936</f>
        <v>841200</v>
      </c>
      <c r="J936" s="1249">
        <f>UFJ!I936</f>
        <v>0</v>
      </c>
      <c r="K936" s="1249">
        <f>三井住友!I936</f>
        <v>1619550</v>
      </c>
      <c r="L936" s="1249">
        <f>楽天!J1345</f>
        <v>0</v>
      </c>
      <c r="M936" s="1639">
        <f t="shared" si="9"/>
        <v>2460759</v>
      </c>
      <c r="N936" s="1611"/>
    </row>
    <row r="937" spans="1:14" ht="15.5">
      <c r="A937" s="1298"/>
      <c r="B937" s="1651">
        <v>46681</v>
      </c>
      <c r="C937" s="1248"/>
      <c r="D937" s="1618"/>
      <c r="E937" s="1618"/>
      <c r="F937" s="1618"/>
      <c r="G937" s="1619">
        <f t="shared" si="10"/>
        <v>0</v>
      </c>
      <c r="H937" s="1249">
        <f t="shared" si="11"/>
        <v>9</v>
      </c>
      <c r="I937" s="1249">
        <f>みずほ!J937</f>
        <v>841200</v>
      </c>
      <c r="J937" s="1249">
        <f>UFJ!I937</f>
        <v>0</v>
      </c>
      <c r="K937" s="1249">
        <f>三井住友!I937</f>
        <v>1619550</v>
      </c>
      <c r="L937" s="1249">
        <f>楽天!J1346</f>
        <v>0</v>
      </c>
      <c r="M937" s="1639">
        <f t="shared" si="9"/>
        <v>2460759</v>
      </c>
      <c r="N937" s="1611"/>
    </row>
    <row r="938" spans="1:14" ht="15.5">
      <c r="A938" s="1298"/>
      <c r="B938" s="1651">
        <v>46682</v>
      </c>
      <c r="C938" s="1248"/>
      <c r="D938" s="1618"/>
      <c r="E938" s="1618"/>
      <c r="F938" s="1618"/>
      <c r="G938" s="1619">
        <f t="shared" si="10"/>
        <v>0</v>
      </c>
      <c r="H938" s="1249">
        <f t="shared" si="11"/>
        <v>9</v>
      </c>
      <c r="I938" s="1249">
        <f>みずほ!J938</f>
        <v>841200</v>
      </c>
      <c r="J938" s="1249">
        <f>UFJ!I938</f>
        <v>0</v>
      </c>
      <c r="K938" s="1249">
        <f>三井住友!I938</f>
        <v>1619550</v>
      </c>
      <c r="L938" s="1249">
        <f>楽天!J1347</f>
        <v>0</v>
      </c>
      <c r="M938" s="1639">
        <f t="shared" si="9"/>
        <v>2460759</v>
      </c>
      <c r="N938" s="1611"/>
    </row>
    <row r="939" spans="1:14" ht="15.5">
      <c r="A939" s="1298"/>
      <c r="B939" s="1651">
        <v>46683</v>
      </c>
      <c r="C939" s="1248"/>
      <c r="D939" s="1618"/>
      <c r="E939" s="1618"/>
      <c r="F939" s="1618"/>
      <c r="G939" s="1619">
        <f t="shared" si="10"/>
        <v>0</v>
      </c>
      <c r="H939" s="1249">
        <f t="shared" si="11"/>
        <v>9</v>
      </c>
      <c r="I939" s="1249">
        <f>みずほ!J939</f>
        <v>841200</v>
      </c>
      <c r="J939" s="1249">
        <f>UFJ!I939</f>
        <v>0</v>
      </c>
      <c r="K939" s="1249">
        <f>三井住友!I939</f>
        <v>1619550</v>
      </c>
      <c r="L939" s="1249">
        <f>楽天!J1348</f>
        <v>0</v>
      </c>
      <c r="M939" s="1639">
        <f t="shared" si="9"/>
        <v>2460759</v>
      </c>
      <c r="N939" s="1611"/>
    </row>
    <row r="940" spans="1:14" ht="15.5">
      <c r="A940" s="1298"/>
      <c r="B940" s="1651">
        <v>46684</v>
      </c>
      <c r="C940" s="1248"/>
      <c r="D940" s="1618"/>
      <c r="E940" s="1618"/>
      <c r="F940" s="1618"/>
      <c r="G940" s="1619">
        <f t="shared" si="10"/>
        <v>0</v>
      </c>
      <c r="H940" s="1249">
        <f t="shared" si="11"/>
        <v>9</v>
      </c>
      <c r="I940" s="1249">
        <f>みずほ!J940</f>
        <v>841200</v>
      </c>
      <c r="J940" s="1249">
        <f>UFJ!I940</f>
        <v>0</v>
      </c>
      <c r="K940" s="1249">
        <f>三井住友!I940</f>
        <v>1619550</v>
      </c>
      <c r="L940" s="1249">
        <f>楽天!J1349</f>
        <v>0</v>
      </c>
      <c r="M940" s="1639">
        <f t="shared" si="9"/>
        <v>2460759</v>
      </c>
      <c r="N940" s="1611"/>
    </row>
    <row r="941" spans="1:14" ht="15.5">
      <c r="A941" s="1298"/>
      <c r="B941" s="1651">
        <v>46685</v>
      </c>
      <c r="C941" s="1248"/>
      <c r="D941" s="1618"/>
      <c r="E941" s="1618"/>
      <c r="F941" s="1618"/>
      <c r="G941" s="1619">
        <f t="shared" si="10"/>
        <v>0</v>
      </c>
      <c r="H941" s="1249">
        <f t="shared" si="11"/>
        <v>9</v>
      </c>
      <c r="I941" s="1249">
        <f>みずほ!J941</f>
        <v>841200</v>
      </c>
      <c r="J941" s="1249">
        <f>UFJ!I941</f>
        <v>0</v>
      </c>
      <c r="K941" s="1249">
        <f>三井住友!I941</f>
        <v>1619550</v>
      </c>
      <c r="L941" s="1249">
        <f>楽天!J1350</f>
        <v>0</v>
      </c>
      <c r="M941" s="1639">
        <f t="shared" si="9"/>
        <v>2460759</v>
      </c>
      <c r="N941" s="1611"/>
    </row>
    <row r="942" spans="1:14" ht="15.5">
      <c r="A942" s="1298"/>
      <c r="B942" s="1651">
        <v>46686</v>
      </c>
      <c r="C942" s="1248"/>
      <c r="D942" s="1618"/>
      <c r="E942" s="1618"/>
      <c r="F942" s="1618"/>
      <c r="G942" s="1619">
        <f t="shared" si="10"/>
        <v>0</v>
      </c>
      <c r="H942" s="1249">
        <f t="shared" si="11"/>
        <v>9</v>
      </c>
      <c r="I942" s="1249">
        <f>みずほ!J942</f>
        <v>831200</v>
      </c>
      <c r="J942" s="1249">
        <f>UFJ!I942</f>
        <v>0</v>
      </c>
      <c r="K942" s="1249">
        <f>三井住友!I942</f>
        <v>1619550</v>
      </c>
      <c r="L942" s="1249">
        <f>楽天!J1351</f>
        <v>0</v>
      </c>
      <c r="M942" s="1639">
        <f t="shared" si="9"/>
        <v>2450759</v>
      </c>
      <c r="N942" s="1611"/>
    </row>
    <row r="943" spans="1:14" ht="15.5">
      <c r="A943" s="1298"/>
      <c r="B943" s="1651">
        <v>46687</v>
      </c>
      <c r="C943" s="1248"/>
      <c r="D943" s="1618"/>
      <c r="E943" s="1618"/>
      <c r="F943" s="1618"/>
      <c r="G943" s="1619">
        <f t="shared" si="10"/>
        <v>0</v>
      </c>
      <c r="H943" s="1249">
        <f t="shared" si="11"/>
        <v>9</v>
      </c>
      <c r="I943" s="1249">
        <f>みずほ!J943</f>
        <v>701213</v>
      </c>
      <c r="J943" s="1249">
        <f>UFJ!I943</f>
        <v>0</v>
      </c>
      <c r="K943" s="1249">
        <f>三井住友!I943</f>
        <v>1419550</v>
      </c>
      <c r="L943" s="1249">
        <f>楽天!J1352</f>
        <v>0</v>
      </c>
      <c r="M943" s="1639">
        <f t="shared" si="9"/>
        <v>2120772</v>
      </c>
      <c r="N943" s="1611"/>
    </row>
    <row r="944" spans="1:14" ht="15.5">
      <c r="A944" s="1298"/>
      <c r="B944" s="1651">
        <v>46688</v>
      </c>
      <c r="C944" s="1248"/>
      <c r="D944" s="1618"/>
      <c r="E944" s="1618"/>
      <c r="F944" s="1618"/>
      <c r="G944" s="1619">
        <f t="shared" si="10"/>
        <v>0</v>
      </c>
      <c r="H944" s="1249">
        <f t="shared" si="11"/>
        <v>9</v>
      </c>
      <c r="I944" s="1249">
        <f>みずほ!J944</f>
        <v>701213</v>
      </c>
      <c r="J944" s="1249">
        <f>UFJ!I944</f>
        <v>0</v>
      </c>
      <c r="K944" s="1249">
        <f>三井住友!I944</f>
        <v>1419550</v>
      </c>
      <c r="L944" s="1249">
        <f>楽天!J1353</f>
        <v>0</v>
      </c>
      <c r="M944" s="1639">
        <f t="shared" si="9"/>
        <v>2120772</v>
      </c>
      <c r="N944" s="1611"/>
    </row>
    <row r="945" spans="1:14" ht="15.5">
      <c r="A945" s="1298"/>
      <c r="B945" s="1651">
        <v>46689</v>
      </c>
      <c r="C945" s="1248"/>
      <c r="D945" s="1618"/>
      <c r="E945" s="1618"/>
      <c r="F945" s="1618"/>
      <c r="G945" s="1619">
        <f t="shared" si="10"/>
        <v>0</v>
      </c>
      <c r="H945" s="1249">
        <f t="shared" si="11"/>
        <v>9</v>
      </c>
      <c r="I945" s="1249">
        <f>みずほ!J945</f>
        <v>701213</v>
      </c>
      <c r="J945" s="1249">
        <f>UFJ!I945</f>
        <v>0</v>
      </c>
      <c r="K945" s="1249">
        <f>三井住友!I945</f>
        <v>1419550</v>
      </c>
      <c r="L945" s="1249">
        <f>楽天!J1354</f>
        <v>0</v>
      </c>
      <c r="M945" s="1639">
        <f t="shared" si="9"/>
        <v>2120772</v>
      </c>
      <c r="N945" s="1611"/>
    </row>
    <row r="946" spans="1:14" ht="15.5">
      <c r="A946" s="1298"/>
      <c r="B946" s="1651">
        <v>46690</v>
      </c>
      <c r="C946" s="1248"/>
      <c r="D946" s="1618"/>
      <c r="E946" s="1618"/>
      <c r="F946" s="1618"/>
      <c r="G946" s="1619">
        <f t="shared" si="10"/>
        <v>0</v>
      </c>
      <c r="H946" s="1249">
        <f t="shared" si="11"/>
        <v>9</v>
      </c>
      <c r="I946" s="1249">
        <f>みずほ!J946</f>
        <v>701213</v>
      </c>
      <c r="J946" s="1249">
        <f>UFJ!I946</f>
        <v>0</v>
      </c>
      <c r="K946" s="1249">
        <f>三井住友!I946</f>
        <v>1419550</v>
      </c>
      <c r="L946" s="1249">
        <f>楽天!J1355</f>
        <v>0</v>
      </c>
      <c r="M946" s="1639">
        <f t="shared" si="9"/>
        <v>2120772</v>
      </c>
      <c r="N946" s="1611"/>
    </row>
    <row r="947" spans="1:14" ht="15.5">
      <c r="A947" s="1298"/>
      <c r="B947" s="1652">
        <v>46691</v>
      </c>
      <c r="C947" s="1263"/>
      <c r="D947" s="1622"/>
      <c r="E947" s="1622"/>
      <c r="F947" s="1622"/>
      <c r="G947" s="1623">
        <f t="shared" si="10"/>
        <v>0</v>
      </c>
      <c r="H947" s="1264">
        <f t="shared" si="11"/>
        <v>9</v>
      </c>
      <c r="I947" s="1264">
        <f>みずほ!J947</f>
        <v>701213</v>
      </c>
      <c r="J947" s="1264">
        <f>UFJ!I947</f>
        <v>0</v>
      </c>
      <c r="K947" s="1264">
        <f>三井住友!I947</f>
        <v>1419550</v>
      </c>
      <c r="L947" s="1264">
        <f>楽天!J1356</f>
        <v>0</v>
      </c>
      <c r="M947" s="1642">
        <f t="shared" si="9"/>
        <v>2120772</v>
      </c>
      <c r="N947" s="1611"/>
    </row>
    <row r="948" spans="1:14" ht="15.5">
      <c r="A948" s="1298"/>
      <c r="B948" s="1651">
        <v>46692</v>
      </c>
      <c r="C948" s="1248"/>
      <c r="D948" s="1618"/>
      <c r="E948" s="1618"/>
      <c r="F948" s="1618"/>
      <c r="G948" s="1619">
        <f t="shared" si="10"/>
        <v>0</v>
      </c>
      <c r="H948" s="1249">
        <f t="shared" si="11"/>
        <v>9</v>
      </c>
      <c r="I948" s="1249">
        <f>みずほ!J948</f>
        <v>701213</v>
      </c>
      <c r="J948" s="1249">
        <f>UFJ!I948</f>
        <v>0</v>
      </c>
      <c r="K948" s="1249">
        <f>三井住友!I948</f>
        <v>1419550</v>
      </c>
      <c r="L948" s="1249">
        <f>楽天!J1357</f>
        <v>0</v>
      </c>
      <c r="M948" s="1639">
        <f t="shared" si="9"/>
        <v>2120772</v>
      </c>
      <c r="N948" s="1611"/>
    </row>
    <row r="949" spans="1:14" ht="15.5">
      <c r="A949" s="1298"/>
      <c r="B949" s="1651">
        <v>46693</v>
      </c>
      <c r="C949" s="1248"/>
      <c r="D949" s="1618"/>
      <c r="E949" s="1618"/>
      <c r="F949" s="1618"/>
      <c r="G949" s="1619">
        <f t="shared" si="10"/>
        <v>0</v>
      </c>
      <c r="H949" s="1249">
        <f t="shared" si="11"/>
        <v>9</v>
      </c>
      <c r="I949" s="1249">
        <f>みずほ!J949</f>
        <v>701213</v>
      </c>
      <c r="J949" s="1249">
        <f>UFJ!I949</f>
        <v>0</v>
      </c>
      <c r="K949" s="1249">
        <f>三井住友!I949</f>
        <v>1419550</v>
      </c>
      <c r="L949" s="1249">
        <f>楽天!J1358</f>
        <v>0</v>
      </c>
      <c r="M949" s="1639">
        <f t="shared" si="9"/>
        <v>2120772</v>
      </c>
      <c r="N949" s="1611"/>
    </row>
    <row r="950" spans="1:14" ht="15.5">
      <c r="A950" s="1298"/>
      <c r="B950" s="1651">
        <v>46694</v>
      </c>
      <c r="C950" s="1248"/>
      <c r="D950" s="1618"/>
      <c r="E950" s="1618"/>
      <c r="F950" s="1618"/>
      <c r="G950" s="1619">
        <f t="shared" si="10"/>
        <v>0</v>
      </c>
      <c r="H950" s="1249">
        <f t="shared" si="11"/>
        <v>9</v>
      </c>
      <c r="I950" s="1249">
        <f>みずほ!J950</f>
        <v>701213</v>
      </c>
      <c r="J950" s="1249">
        <f>UFJ!I950</f>
        <v>0</v>
      </c>
      <c r="K950" s="1249">
        <f>三井住友!I950</f>
        <v>1419550</v>
      </c>
      <c r="L950" s="1249">
        <f>楽天!J1359</f>
        <v>0</v>
      </c>
      <c r="M950" s="1639">
        <f t="shared" si="9"/>
        <v>2120772</v>
      </c>
      <c r="N950" s="1611"/>
    </row>
    <row r="951" spans="1:14" ht="15.5">
      <c r="A951" s="1298"/>
      <c r="B951" s="1651">
        <v>46695</v>
      </c>
      <c r="C951" s="1248"/>
      <c r="D951" s="1618"/>
      <c r="E951" s="1618"/>
      <c r="F951" s="1618"/>
      <c r="G951" s="1619">
        <f t="shared" si="10"/>
        <v>0</v>
      </c>
      <c r="H951" s="1249">
        <f t="shared" si="11"/>
        <v>9</v>
      </c>
      <c r="I951" s="1249">
        <f>みずほ!J951</f>
        <v>701213</v>
      </c>
      <c r="J951" s="1249">
        <f>UFJ!I951</f>
        <v>0</v>
      </c>
      <c r="K951" s="1249">
        <f>三井住友!I951</f>
        <v>1419550</v>
      </c>
      <c r="L951" s="1249">
        <f>楽天!J1360</f>
        <v>0</v>
      </c>
      <c r="M951" s="1639">
        <f t="shared" si="9"/>
        <v>2120772</v>
      </c>
      <c r="N951" s="1611"/>
    </row>
    <row r="952" spans="1:14" ht="15.5">
      <c r="A952" s="1298"/>
      <c r="B952" s="1651">
        <v>46696</v>
      </c>
      <c r="C952" s="1248"/>
      <c r="D952" s="1618"/>
      <c r="E952" s="1618"/>
      <c r="F952" s="1618"/>
      <c r="G952" s="1619">
        <f t="shared" si="10"/>
        <v>0</v>
      </c>
      <c r="H952" s="1249">
        <f t="shared" si="11"/>
        <v>9</v>
      </c>
      <c r="I952" s="1249">
        <f>みずほ!J952</f>
        <v>701213</v>
      </c>
      <c r="J952" s="1249">
        <f>UFJ!I952</f>
        <v>0</v>
      </c>
      <c r="K952" s="1249">
        <f>三井住友!I952</f>
        <v>1419550</v>
      </c>
      <c r="L952" s="1249">
        <f>楽天!J1361</f>
        <v>0</v>
      </c>
      <c r="M952" s="1639">
        <f t="shared" si="9"/>
        <v>2120772</v>
      </c>
      <c r="N952" s="1611"/>
    </row>
    <row r="953" spans="1:14" ht="15.5">
      <c r="A953" s="1298"/>
      <c r="B953" s="1651">
        <v>46697</v>
      </c>
      <c r="C953" s="1248"/>
      <c r="D953" s="1618"/>
      <c r="E953" s="1618"/>
      <c r="F953" s="1618"/>
      <c r="G953" s="1619">
        <f t="shared" si="10"/>
        <v>0</v>
      </c>
      <c r="H953" s="1249">
        <f t="shared" si="11"/>
        <v>9</v>
      </c>
      <c r="I953" s="1249">
        <f>みずほ!J953</f>
        <v>701213</v>
      </c>
      <c r="J953" s="1249">
        <f>UFJ!I953</f>
        <v>0</v>
      </c>
      <c r="K953" s="1249">
        <f>三井住友!I953</f>
        <v>1419550</v>
      </c>
      <c r="L953" s="1249">
        <f>楽天!J1362</f>
        <v>0</v>
      </c>
      <c r="M953" s="1639">
        <f t="shared" si="9"/>
        <v>2120772</v>
      </c>
      <c r="N953" s="1611"/>
    </row>
    <row r="954" spans="1:14" ht="15.5">
      <c r="A954" s="1298"/>
      <c r="B954" s="1651">
        <v>46698</v>
      </c>
      <c r="C954" s="1248"/>
      <c r="D954" s="1618"/>
      <c r="E954" s="1618"/>
      <c r="F954" s="1618"/>
      <c r="G954" s="1619">
        <f t="shared" si="10"/>
        <v>0</v>
      </c>
      <c r="H954" s="1249">
        <f t="shared" si="11"/>
        <v>9</v>
      </c>
      <c r="I954" s="1249">
        <f>みずほ!J954</f>
        <v>701213</v>
      </c>
      <c r="J954" s="1249">
        <f>UFJ!I954</f>
        <v>0</v>
      </c>
      <c r="K954" s="1249">
        <f>三井住友!I954</f>
        <v>1419550</v>
      </c>
      <c r="L954" s="1249">
        <f>楽天!J1363</f>
        <v>0</v>
      </c>
      <c r="M954" s="1639">
        <f t="shared" si="9"/>
        <v>2120772</v>
      </c>
      <c r="N954" s="1611"/>
    </row>
    <row r="955" spans="1:14" ht="15.5">
      <c r="A955" s="1298"/>
      <c r="B955" s="1651">
        <v>46699</v>
      </c>
      <c r="C955" s="1248"/>
      <c r="D955" s="1618"/>
      <c r="E955" s="1618"/>
      <c r="F955" s="1618"/>
      <c r="G955" s="1619">
        <f t="shared" si="10"/>
        <v>0</v>
      </c>
      <c r="H955" s="1249">
        <f t="shared" si="11"/>
        <v>9</v>
      </c>
      <c r="I955" s="1249">
        <f>みずほ!J955</f>
        <v>701213</v>
      </c>
      <c r="J955" s="1249">
        <f>UFJ!I955</f>
        <v>0</v>
      </c>
      <c r="K955" s="1249">
        <f>三井住友!I955</f>
        <v>1419550</v>
      </c>
      <c r="L955" s="1249">
        <f>楽天!J1364</f>
        <v>0</v>
      </c>
      <c r="M955" s="1639">
        <f t="shared" si="9"/>
        <v>2120772</v>
      </c>
      <c r="N955" s="1611"/>
    </row>
    <row r="956" spans="1:14" ht="15.5">
      <c r="A956" s="1298"/>
      <c r="B956" s="1651">
        <v>46700</v>
      </c>
      <c r="C956" s="1248"/>
      <c r="D956" s="1618"/>
      <c r="E956" s="1618"/>
      <c r="F956" s="1618"/>
      <c r="G956" s="1619">
        <f t="shared" si="10"/>
        <v>0</v>
      </c>
      <c r="H956" s="1249">
        <f t="shared" si="11"/>
        <v>9</v>
      </c>
      <c r="I956" s="1249">
        <f>みずほ!J956</f>
        <v>701213</v>
      </c>
      <c r="J956" s="1249">
        <f>UFJ!I956</f>
        <v>0</v>
      </c>
      <c r="K956" s="1249">
        <f>三井住友!I956</f>
        <v>1419550</v>
      </c>
      <c r="L956" s="1249">
        <f>楽天!J1365</f>
        <v>0</v>
      </c>
      <c r="M956" s="1639">
        <f t="shared" si="9"/>
        <v>2120772</v>
      </c>
      <c r="N956" s="1611"/>
    </row>
    <row r="957" spans="1:14" ht="15.5">
      <c r="A957" s="1298"/>
      <c r="B957" s="1651">
        <v>46701</v>
      </c>
      <c r="C957" s="1248"/>
      <c r="D957" s="1618"/>
      <c r="E957" s="1618"/>
      <c r="F957" s="1618"/>
      <c r="G957" s="1619">
        <f t="shared" si="10"/>
        <v>0</v>
      </c>
      <c r="H957" s="1249">
        <f t="shared" si="11"/>
        <v>9</v>
      </c>
      <c r="I957" s="1249">
        <f>みずほ!J957</f>
        <v>701213</v>
      </c>
      <c r="J957" s="1249">
        <f>UFJ!I957</f>
        <v>0</v>
      </c>
      <c r="K957" s="1249">
        <f>三井住友!I957</f>
        <v>1419550</v>
      </c>
      <c r="L957" s="1249">
        <f>楽天!J1366</f>
        <v>0</v>
      </c>
      <c r="M957" s="1639">
        <f t="shared" si="9"/>
        <v>2120772</v>
      </c>
      <c r="N957" s="1611"/>
    </row>
    <row r="958" spans="1:14" ht="15.5">
      <c r="A958" s="1298"/>
      <c r="B958" s="1651">
        <v>46702</v>
      </c>
      <c r="C958" s="1248"/>
      <c r="D958" s="1618"/>
      <c r="E958" s="1618"/>
      <c r="F958" s="1618"/>
      <c r="G958" s="1619">
        <f t="shared" si="10"/>
        <v>0</v>
      </c>
      <c r="H958" s="1249">
        <f t="shared" si="11"/>
        <v>9</v>
      </c>
      <c r="I958" s="1249">
        <f>みずほ!J958</f>
        <v>701213</v>
      </c>
      <c r="J958" s="1249">
        <f>UFJ!I958</f>
        <v>0</v>
      </c>
      <c r="K958" s="1249">
        <f>三井住友!I958</f>
        <v>1419550</v>
      </c>
      <c r="L958" s="1249">
        <f>楽天!J1367</f>
        <v>0</v>
      </c>
      <c r="M958" s="1639">
        <f t="shared" si="9"/>
        <v>2120772</v>
      </c>
      <c r="N958" s="1611"/>
    </row>
    <row r="959" spans="1:14" ht="15.5">
      <c r="A959" s="1298"/>
      <c r="B959" s="1651">
        <v>46703</v>
      </c>
      <c r="C959" s="1248"/>
      <c r="D959" s="1618"/>
      <c r="E959" s="1618"/>
      <c r="F959" s="1618"/>
      <c r="G959" s="1619">
        <f t="shared" si="10"/>
        <v>0</v>
      </c>
      <c r="H959" s="1249">
        <f t="shared" si="11"/>
        <v>9</v>
      </c>
      <c r="I959" s="1249">
        <f>みずほ!J959</f>
        <v>701213</v>
      </c>
      <c r="J959" s="1249">
        <f>UFJ!I959</f>
        <v>0</v>
      </c>
      <c r="K959" s="1249">
        <f>三井住友!I959</f>
        <v>1419550</v>
      </c>
      <c r="L959" s="1249">
        <f>楽天!J1368</f>
        <v>0</v>
      </c>
      <c r="M959" s="1639">
        <f t="shared" si="9"/>
        <v>2120772</v>
      </c>
      <c r="N959" s="1611"/>
    </row>
    <row r="960" spans="1:14" ht="15.5">
      <c r="A960" s="1298"/>
      <c r="B960" s="1651">
        <v>46704</v>
      </c>
      <c r="C960" s="1248"/>
      <c r="D960" s="1618"/>
      <c r="E960" s="1618"/>
      <c r="F960" s="1618"/>
      <c r="G960" s="1619">
        <f t="shared" si="10"/>
        <v>0</v>
      </c>
      <c r="H960" s="1249">
        <f t="shared" si="11"/>
        <v>9</v>
      </c>
      <c r="I960" s="1249">
        <f>みずほ!J960</f>
        <v>701213</v>
      </c>
      <c r="J960" s="1249">
        <f>UFJ!I960</f>
        <v>0</v>
      </c>
      <c r="K960" s="1249">
        <f>三井住友!I960</f>
        <v>1419550</v>
      </c>
      <c r="L960" s="1249">
        <f>楽天!J1369</f>
        <v>0</v>
      </c>
      <c r="M960" s="1639">
        <f t="shared" si="9"/>
        <v>2120772</v>
      </c>
      <c r="N960" s="1611"/>
    </row>
    <row r="961" spans="1:14" ht="15.5">
      <c r="A961" s="1298"/>
      <c r="B961" s="1651">
        <v>46705</v>
      </c>
      <c r="C961" s="1248"/>
      <c r="D961" s="1618"/>
      <c r="E961" s="1618"/>
      <c r="F961" s="1618"/>
      <c r="G961" s="1619">
        <f t="shared" si="10"/>
        <v>0</v>
      </c>
      <c r="H961" s="1249">
        <f t="shared" si="11"/>
        <v>9</v>
      </c>
      <c r="I961" s="1249">
        <f>みずほ!J961</f>
        <v>701213</v>
      </c>
      <c r="J961" s="1249">
        <f>UFJ!I961</f>
        <v>0</v>
      </c>
      <c r="K961" s="1249">
        <f>三井住友!I961</f>
        <v>1419550</v>
      </c>
      <c r="L961" s="1249">
        <f>楽天!J1370</f>
        <v>0</v>
      </c>
      <c r="M961" s="1639">
        <f t="shared" si="9"/>
        <v>2120772</v>
      </c>
      <c r="N961" s="1611"/>
    </row>
    <row r="962" spans="1:14" ht="15.5">
      <c r="A962" s="1298"/>
      <c r="B962" s="1651">
        <v>46706</v>
      </c>
      <c r="C962" s="1248"/>
      <c r="D962" s="1618"/>
      <c r="E962" s="1618"/>
      <c r="F962" s="1618"/>
      <c r="G962" s="1619">
        <f t="shared" si="10"/>
        <v>0</v>
      </c>
      <c r="H962" s="1249">
        <f t="shared" si="11"/>
        <v>9</v>
      </c>
      <c r="I962" s="1249">
        <f>みずほ!J962</f>
        <v>861103</v>
      </c>
      <c r="J962" s="1249">
        <f>UFJ!I962</f>
        <v>0</v>
      </c>
      <c r="K962" s="1249">
        <f>三井住友!I962</f>
        <v>1719550</v>
      </c>
      <c r="L962" s="1249">
        <f>楽天!J1371</f>
        <v>0</v>
      </c>
      <c r="M962" s="1639">
        <f t="shared" si="9"/>
        <v>2580662</v>
      </c>
      <c r="N962" s="1611"/>
    </row>
    <row r="963" spans="1:14" ht="15.5">
      <c r="A963" s="1298"/>
      <c r="B963" s="1651">
        <v>46707</v>
      </c>
      <c r="C963" s="1248"/>
      <c r="D963" s="1618"/>
      <c r="E963" s="1618"/>
      <c r="F963" s="1618"/>
      <c r="G963" s="1619">
        <f t="shared" si="10"/>
        <v>0</v>
      </c>
      <c r="H963" s="1249">
        <f t="shared" si="11"/>
        <v>9</v>
      </c>
      <c r="I963" s="1249">
        <f>みずほ!J963</f>
        <v>861103</v>
      </c>
      <c r="J963" s="1249">
        <f>UFJ!I963</f>
        <v>0</v>
      </c>
      <c r="K963" s="1249">
        <f>三井住友!I963</f>
        <v>1719550</v>
      </c>
      <c r="L963" s="1249">
        <f>楽天!J1372</f>
        <v>0</v>
      </c>
      <c r="M963" s="1639">
        <f t="shared" si="9"/>
        <v>2580662</v>
      </c>
      <c r="N963" s="1611"/>
    </row>
    <row r="964" spans="1:14" ht="15.5">
      <c r="A964" s="1298"/>
      <c r="B964" s="1651">
        <v>46708</v>
      </c>
      <c r="C964" s="1248"/>
      <c r="D964" s="1618"/>
      <c r="E964" s="1618"/>
      <c r="F964" s="1618"/>
      <c r="G964" s="1619">
        <f t="shared" si="10"/>
        <v>0</v>
      </c>
      <c r="H964" s="1249">
        <f t="shared" si="11"/>
        <v>9</v>
      </c>
      <c r="I964" s="1249">
        <f>みずほ!J964</f>
        <v>861103</v>
      </c>
      <c r="J964" s="1249">
        <f>UFJ!I964</f>
        <v>0</v>
      </c>
      <c r="K964" s="1249">
        <f>三井住友!I964</f>
        <v>1719550</v>
      </c>
      <c r="L964" s="1249">
        <f>楽天!J1373</f>
        <v>0</v>
      </c>
      <c r="M964" s="1639">
        <f t="shared" si="9"/>
        <v>2580662</v>
      </c>
      <c r="N964" s="1611"/>
    </row>
    <row r="965" spans="1:14" ht="15.5">
      <c r="A965" s="1298"/>
      <c r="B965" s="1651">
        <v>46709</v>
      </c>
      <c r="C965" s="1248"/>
      <c r="D965" s="1618"/>
      <c r="E965" s="1618"/>
      <c r="F965" s="1618"/>
      <c r="G965" s="1619">
        <f t="shared" si="10"/>
        <v>0</v>
      </c>
      <c r="H965" s="1249">
        <f t="shared" si="11"/>
        <v>9</v>
      </c>
      <c r="I965" s="1249">
        <f>みずほ!J965</f>
        <v>861103</v>
      </c>
      <c r="J965" s="1249">
        <f>UFJ!I965</f>
        <v>0</v>
      </c>
      <c r="K965" s="1249">
        <f>三井住友!I965</f>
        <v>1719550</v>
      </c>
      <c r="L965" s="1249">
        <f>楽天!J1374</f>
        <v>0</v>
      </c>
      <c r="M965" s="1639">
        <f t="shared" si="9"/>
        <v>2580662</v>
      </c>
      <c r="N965" s="1611"/>
    </row>
    <row r="966" spans="1:14" ht="15.5">
      <c r="A966" s="1298"/>
      <c r="B966" s="1651">
        <v>46710</v>
      </c>
      <c r="C966" s="1248"/>
      <c r="D966" s="1618"/>
      <c r="E966" s="1618"/>
      <c r="F966" s="1618"/>
      <c r="G966" s="1619">
        <f t="shared" si="10"/>
        <v>0</v>
      </c>
      <c r="H966" s="1249">
        <f t="shared" si="11"/>
        <v>9</v>
      </c>
      <c r="I966" s="1249">
        <f>みずほ!J966</f>
        <v>861103</v>
      </c>
      <c r="J966" s="1249">
        <f>UFJ!I966</f>
        <v>0</v>
      </c>
      <c r="K966" s="1249">
        <f>三井住友!I966</f>
        <v>1719550</v>
      </c>
      <c r="L966" s="1249">
        <f>楽天!J1375</f>
        <v>0</v>
      </c>
      <c r="M966" s="1639">
        <f t="shared" si="9"/>
        <v>2580662</v>
      </c>
      <c r="N966" s="1611"/>
    </row>
    <row r="967" spans="1:14" ht="15.5">
      <c r="A967" s="1298"/>
      <c r="B967" s="1651">
        <v>46711</v>
      </c>
      <c r="C967" s="1248"/>
      <c r="D967" s="1618"/>
      <c r="E967" s="1618"/>
      <c r="F967" s="1618"/>
      <c r="G967" s="1619">
        <f t="shared" si="10"/>
        <v>0</v>
      </c>
      <c r="H967" s="1249">
        <f t="shared" si="11"/>
        <v>9</v>
      </c>
      <c r="I967" s="1249">
        <f>みずほ!J967</f>
        <v>861103</v>
      </c>
      <c r="J967" s="1249">
        <f>UFJ!I967</f>
        <v>0</v>
      </c>
      <c r="K967" s="1249">
        <f>三井住友!I967</f>
        <v>1719550</v>
      </c>
      <c r="L967" s="1249">
        <f>楽天!J1376</f>
        <v>0</v>
      </c>
      <c r="M967" s="1639">
        <f t="shared" si="9"/>
        <v>2580662</v>
      </c>
      <c r="N967" s="1611"/>
    </row>
    <row r="968" spans="1:14" ht="15.5">
      <c r="A968" s="1298"/>
      <c r="B968" s="1651">
        <v>46712</v>
      </c>
      <c r="C968" s="1248"/>
      <c r="D968" s="1618"/>
      <c r="E968" s="1618"/>
      <c r="F968" s="1618"/>
      <c r="G968" s="1619">
        <f t="shared" si="10"/>
        <v>0</v>
      </c>
      <c r="H968" s="1249">
        <f t="shared" si="11"/>
        <v>9</v>
      </c>
      <c r="I968" s="1249">
        <f>みずほ!J968</f>
        <v>861103</v>
      </c>
      <c r="J968" s="1249">
        <f>UFJ!I968</f>
        <v>0</v>
      </c>
      <c r="K968" s="1249">
        <f>三井住友!I968</f>
        <v>1719550</v>
      </c>
      <c r="L968" s="1249">
        <f>楽天!J1377</f>
        <v>0</v>
      </c>
      <c r="M968" s="1639">
        <f t="shared" si="9"/>
        <v>2580662</v>
      </c>
      <c r="N968" s="1611"/>
    </row>
    <row r="969" spans="1:14" ht="15.5">
      <c r="A969" s="1298"/>
      <c r="B969" s="1651">
        <v>46713</v>
      </c>
      <c r="C969" s="1248"/>
      <c r="D969" s="1618"/>
      <c r="E969" s="1618"/>
      <c r="F969" s="1618"/>
      <c r="G969" s="1619">
        <f t="shared" si="10"/>
        <v>0</v>
      </c>
      <c r="H969" s="1249">
        <f t="shared" si="11"/>
        <v>9</v>
      </c>
      <c r="I969" s="1249">
        <f>みずほ!J969</f>
        <v>861103</v>
      </c>
      <c r="J969" s="1249">
        <f>UFJ!I969</f>
        <v>0</v>
      </c>
      <c r="K969" s="1249">
        <f>三井住友!I969</f>
        <v>1719550</v>
      </c>
      <c r="L969" s="1249">
        <f>楽天!J1378</f>
        <v>0</v>
      </c>
      <c r="M969" s="1639">
        <f t="shared" si="9"/>
        <v>2580662</v>
      </c>
      <c r="N969" s="1611"/>
    </row>
    <row r="970" spans="1:14" ht="15.5">
      <c r="A970" s="1298"/>
      <c r="B970" s="1651">
        <v>46714</v>
      </c>
      <c r="C970" s="1248"/>
      <c r="D970" s="1618"/>
      <c r="E970" s="1618"/>
      <c r="F970" s="1618"/>
      <c r="G970" s="1619">
        <f t="shared" si="10"/>
        <v>0</v>
      </c>
      <c r="H970" s="1249">
        <f t="shared" si="11"/>
        <v>9</v>
      </c>
      <c r="I970" s="1249">
        <f>みずほ!J970</f>
        <v>861103</v>
      </c>
      <c r="J970" s="1249">
        <f>UFJ!I970</f>
        <v>0</v>
      </c>
      <c r="K970" s="1249">
        <f>三井住友!I970</f>
        <v>1719550</v>
      </c>
      <c r="L970" s="1249">
        <f>楽天!J1379</f>
        <v>0</v>
      </c>
      <c r="M970" s="1639">
        <f t="shared" si="9"/>
        <v>2580662</v>
      </c>
      <c r="N970" s="1611"/>
    </row>
    <row r="971" spans="1:14" ht="15.5">
      <c r="A971" s="1298"/>
      <c r="B971" s="1651">
        <v>46715</v>
      </c>
      <c r="C971" s="1248"/>
      <c r="D971" s="1618"/>
      <c r="E971" s="1618"/>
      <c r="F971" s="1618"/>
      <c r="G971" s="1619">
        <f t="shared" si="10"/>
        <v>0</v>
      </c>
      <c r="H971" s="1249">
        <f t="shared" si="11"/>
        <v>9</v>
      </c>
      <c r="I971" s="1249">
        <f>みずほ!J971</f>
        <v>861103</v>
      </c>
      <c r="J971" s="1249">
        <f>UFJ!I971</f>
        <v>0</v>
      </c>
      <c r="K971" s="1249">
        <f>三井住友!I971</f>
        <v>1719550</v>
      </c>
      <c r="L971" s="1249">
        <f>楽天!J1380</f>
        <v>0</v>
      </c>
      <c r="M971" s="1639">
        <f t="shared" si="9"/>
        <v>2580662</v>
      </c>
      <c r="N971" s="1611"/>
    </row>
    <row r="972" spans="1:14" ht="15.5">
      <c r="A972" s="1298"/>
      <c r="B972" s="1651">
        <v>46716</v>
      </c>
      <c r="C972" s="1248"/>
      <c r="D972" s="1618"/>
      <c r="E972" s="1618"/>
      <c r="F972" s="1618"/>
      <c r="G972" s="1619">
        <f t="shared" si="10"/>
        <v>0</v>
      </c>
      <c r="H972" s="1249">
        <f t="shared" si="11"/>
        <v>9</v>
      </c>
      <c r="I972" s="1249">
        <f>みずほ!J972</f>
        <v>861103</v>
      </c>
      <c r="J972" s="1249">
        <f>UFJ!I972</f>
        <v>0</v>
      </c>
      <c r="K972" s="1249">
        <f>三井住友!I972</f>
        <v>1719550</v>
      </c>
      <c r="L972" s="1249">
        <f>楽天!J1381</f>
        <v>0</v>
      </c>
      <c r="M972" s="1639">
        <f t="shared" si="9"/>
        <v>2580662</v>
      </c>
      <c r="N972" s="1611"/>
    </row>
    <row r="973" spans="1:14" ht="15.5">
      <c r="A973" s="1298"/>
      <c r="B973" s="1651">
        <v>46717</v>
      </c>
      <c r="C973" s="1248"/>
      <c r="D973" s="1618"/>
      <c r="E973" s="1618"/>
      <c r="F973" s="1618"/>
      <c r="G973" s="1619">
        <f t="shared" si="10"/>
        <v>0</v>
      </c>
      <c r="H973" s="1249">
        <f t="shared" si="11"/>
        <v>9</v>
      </c>
      <c r="I973" s="1249">
        <f>みずほ!J973</f>
        <v>851103</v>
      </c>
      <c r="J973" s="1249">
        <f>UFJ!I973</f>
        <v>0</v>
      </c>
      <c r="K973" s="1249">
        <f>三井住友!I973</f>
        <v>1719550</v>
      </c>
      <c r="L973" s="1249">
        <f>楽天!J1382</f>
        <v>0</v>
      </c>
      <c r="M973" s="1639">
        <f t="shared" si="9"/>
        <v>2570662</v>
      </c>
      <c r="N973" s="1611"/>
    </row>
    <row r="974" spans="1:14" ht="15.5">
      <c r="A974" s="1298"/>
      <c r="B974" s="1651">
        <v>46718</v>
      </c>
      <c r="C974" s="1248"/>
      <c r="D974" s="1618"/>
      <c r="E974" s="1618"/>
      <c r="F974" s="1618"/>
      <c r="G974" s="1619">
        <f t="shared" si="10"/>
        <v>0</v>
      </c>
      <c r="H974" s="1249">
        <f t="shared" si="11"/>
        <v>9</v>
      </c>
      <c r="I974" s="1249">
        <f>みずほ!J974</f>
        <v>721116</v>
      </c>
      <c r="J974" s="1249">
        <f>UFJ!I974</f>
        <v>0</v>
      </c>
      <c r="K974" s="1249">
        <f>三井住友!I974</f>
        <v>1519550</v>
      </c>
      <c r="L974" s="1249">
        <f>楽天!J1383</f>
        <v>0</v>
      </c>
      <c r="M974" s="1639">
        <f t="shared" si="9"/>
        <v>2240675</v>
      </c>
      <c r="N974" s="1611"/>
    </row>
    <row r="975" spans="1:14" ht="15.5">
      <c r="A975" s="1298"/>
      <c r="B975" s="1651">
        <v>46719</v>
      </c>
      <c r="C975" s="1248"/>
      <c r="D975" s="1618"/>
      <c r="E975" s="1618"/>
      <c r="F975" s="1618"/>
      <c r="G975" s="1619">
        <f t="shared" si="10"/>
        <v>0</v>
      </c>
      <c r="H975" s="1249">
        <f t="shared" si="11"/>
        <v>9</v>
      </c>
      <c r="I975" s="1249">
        <f>みずほ!J975</f>
        <v>721116</v>
      </c>
      <c r="J975" s="1249">
        <f>UFJ!I975</f>
        <v>0</v>
      </c>
      <c r="K975" s="1249">
        <f>三井住友!I975</f>
        <v>1519550</v>
      </c>
      <c r="L975" s="1249">
        <f>楽天!J1384</f>
        <v>0</v>
      </c>
      <c r="M975" s="1639">
        <f t="shared" si="9"/>
        <v>2240675</v>
      </c>
      <c r="N975" s="1611"/>
    </row>
    <row r="976" spans="1:14" ht="15.5">
      <c r="A976" s="1298"/>
      <c r="B976" s="1651">
        <v>46720</v>
      </c>
      <c r="C976" s="1248"/>
      <c r="D976" s="1618"/>
      <c r="E976" s="1618"/>
      <c r="F976" s="1618"/>
      <c r="G976" s="1619">
        <f t="shared" si="10"/>
        <v>0</v>
      </c>
      <c r="H976" s="1249">
        <f t="shared" si="11"/>
        <v>9</v>
      </c>
      <c r="I976" s="1249">
        <f>みずほ!J976</f>
        <v>721116</v>
      </c>
      <c r="J976" s="1249">
        <f>UFJ!I976</f>
        <v>0</v>
      </c>
      <c r="K976" s="1249">
        <f>三井住友!I976</f>
        <v>1519550</v>
      </c>
      <c r="L976" s="1249">
        <f>楽天!J1385</f>
        <v>0</v>
      </c>
      <c r="M976" s="1639">
        <f t="shared" si="9"/>
        <v>2240675</v>
      </c>
      <c r="N976" s="1611"/>
    </row>
    <row r="977" spans="1:14" ht="15.5">
      <c r="A977" s="1298"/>
      <c r="B977" s="1651">
        <v>46721</v>
      </c>
      <c r="C977" s="1248"/>
      <c r="D977" s="1618"/>
      <c r="E977" s="1618"/>
      <c r="F977" s="1618"/>
      <c r="G977" s="1619">
        <f t="shared" si="10"/>
        <v>0</v>
      </c>
      <c r="H977" s="1249">
        <f t="shared" si="11"/>
        <v>9</v>
      </c>
      <c r="I977" s="1249">
        <f>みずほ!J977</f>
        <v>721116</v>
      </c>
      <c r="J977" s="1249">
        <f>UFJ!I977</f>
        <v>0</v>
      </c>
      <c r="K977" s="1249">
        <f>三井住友!I977</f>
        <v>1519550</v>
      </c>
      <c r="L977" s="1249">
        <f>楽天!J1386</f>
        <v>0</v>
      </c>
      <c r="M977" s="1639">
        <f t="shared" si="9"/>
        <v>2240675</v>
      </c>
      <c r="N977" s="1611"/>
    </row>
    <row r="978" spans="1:14" ht="15.5">
      <c r="A978" s="1298"/>
      <c r="B978" s="1653">
        <v>46722</v>
      </c>
      <c r="C978" s="1631"/>
      <c r="D978" s="1632"/>
      <c r="E978" s="1632"/>
      <c r="F978" s="1632"/>
      <c r="G978" s="1633">
        <f t="shared" si="10"/>
        <v>0</v>
      </c>
      <c r="H978" s="1625">
        <f t="shared" si="11"/>
        <v>9</v>
      </c>
      <c r="I978" s="1625">
        <f>みずほ!J978</f>
        <v>721116</v>
      </c>
      <c r="J978" s="1625">
        <f>UFJ!I978</f>
        <v>0</v>
      </c>
      <c r="K978" s="1625">
        <f>三井住友!I978</f>
        <v>1519550</v>
      </c>
      <c r="L978" s="1625">
        <f>楽天!J1387</f>
        <v>0</v>
      </c>
      <c r="M978" s="1645">
        <f t="shared" si="9"/>
        <v>2240675</v>
      </c>
      <c r="N978" s="1611"/>
    </row>
    <row r="979" spans="1:14" ht="15.5">
      <c r="A979" s="1298"/>
      <c r="B979" s="1651">
        <v>46723</v>
      </c>
      <c r="C979" s="1248"/>
      <c r="D979" s="1618"/>
      <c r="E979" s="1618"/>
      <c r="F979" s="1618"/>
      <c r="G979" s="1619">
        <f t="shared" si="10"/>
        <v>0</v>
      </c>
      <c r="H979" s="1249">
        <f t="shared" si="11"/>
        <v>9</v>
      </c>
      <c r="I979" s="1249">
        <f>みずほ!J979</f>
        <v>721116</v>
      </c>
      <c r="J979" s="1249">
        <f>UFJ!I979</f>
        <v>0</v>
      </c>
      <c r="K979" s="1249">
        <f>三井住友!I979</f>
        <v>1519550</v>
      </c>
      <c r="L979" s="1249">
        <f>楽天!J1388</f>
        <v>0</v>
      </c>
      <c r="M979" s="1639">
        <f t="shared" si="9"/>
        <v>2240675</v>
      </c>
      <c r="N979" s="1611"/>
    </row>
    <row r="980" spans="1:14" ht="15.5">
      <c r="A980" s="1298"/>
      <c r="B980" s="1651">
        <v>46724</v>
      </c>
      <c r="C980" s="1248"/>
      <c r="D980" s="1618"/>
      <c r="E980" s="1618"/>
      <c r="F980" s="1618"/>
      <c r="G980" s="1619">
        <f t="shared" si="10"/>
        <v>0</v>
      </c>
      <c r="H980" s="1249">
        <f t="shared" si="11"/>
        <v>9</v>
      </c>
      <c r="I980" s="1249">
        <f>みずほ!J980</f>
        <v>721116</v>
      </c>
      <c r="J980" s="1249">
        <f>UFJ!I980</f>
        <v>0</v>
      </c>
      <c r="K980" s="1249">
        <f>三井住友!I980</f>
        <v>1519550</v>
      </c>
      <c r="L980" s="1249">
        <f>楽天!J1389</f>
        <v>0</v>
      </c>
      <c r="M980" s="1639">
        <f t="shared" si="9"/>
        <v>2240675</v>
      </c>
      <c r="N980" s="1611"/>
    </row>
    <row r="981" spans="1:14" ht="15.5">
      <c r="A981" s="1298"/>
      <c r="B981" s="1651">
        <v>46725</v>
      </c>
      <c r="C981" s="1248"/>
      <c r="D981" s="1618"/>
      <c r="E981" s="1618"/>
      <c r="F981" s="1618"/>
      <c r="G981" s="1619">
        <f t="shared" si="10"/>
        <v>0</v>
      </c>
      <c r="H981" s="1249">
        <f t="shared" si="11"/>
        <v>9</v>
      </c>
      <c r="I981" s="1249">
        <f>みずほ!J981</f>
        <v>721116</v>
      </c>
      <c r="J981" s="1249">
        <f>UFJ!I981</f>
        <v>0</v>
      </c>
      <c r="K981" s="1249">
        <f>三井住友!I981</f>
        <v>1519550</v>
      </c>
      <c r="L981" s="1249">
        <f>楽天!J1390</f>
        <v>0</v>
      </c>
      <c r="M981" s="1639">
        <f t="shared" si="9"/>
        <v>2240675</v>
      </c>
      <c r="N981" s="1611"/>
    </row>
    <row r="982" spans="1:14" ht="15.5">
      <c r="A982" s="1298"/>
      <c r="B982" s="1651">
        <v>46726</v>
      </c>
      <c r="C982" s="1248"/>
      <c r="D982" s="1618"/>
      <c r="E982" s="1618"/>
      <c r="F982" s="1618"/>
      <c r="G982" s="1619">
        <f t="shared" si="10"/>
        <v>0</v>
      </c>
      <c r="H982" s="1249">
        <f t="shared" si="11"/>
        <v>9</v>
      </c>
      <c r="I982" s="1249">
        <f>みずほ!J982</f>
        <v>721116</v>
      </c>
      <c r="J982" s="1249">
        <f>UFJ!I982</f>
        <v>0</v>
      </c>
      <c r="K982" s="1249">
        <f>三井住友!I982</f>
        <v>1519550</v>
      </c>
      <c r="L982" s="1249">
        <f>楽天!J1391</f>
        <v>0</v>
      </c>
      <c r="M982" s="1639">
        <f t="shared" si="9"/>
        <v>2240675</v>
      </c>
      <c r="N982" s="1611"/>
    </row>
    <row r="983" spans="1:14" ht="15.5">
      <c r="A983" s="1298"/>
      <c r="B983" s="1651">
        <v>46727</v>
      </c>
      <c r="C983" s="1248"/>
      <c r="D983" s="1618"/>
      <c r="E983" s="1618"/>
      <c r="F983" s="1618"/>
      <c r="G983" s="1619">
        <f t="shared" si="10"/>
        <v>0</v>
      </c>
      <c r="H983" s="1249">
        <f t="shared" si="11"/>
        <v>9</v>
      </c>
      <c r="I983" s="1249">
        <f>みずほ!J983</f>
        <v>721116</v>
      </c>
      <c r="J983" s="1249">
        <f>UFJ!I983</f>
        <v>0</v>
      </c>
      <c r="K983" s="1249">
        <f>三井住友!I983</f>
        <v>1519550</v>
      </c>
      <c r="L983" s="1249">
        <f>楽天!J1392</f>
        <v>0</v>
      </c>
      <c r="M983" s="1639">
        <f t="shared" si="9"/>
        <v>2240675</v>
      </c>
      <c r="N983" s="1611"/>
    </row>
    <row r="984" spans="1:14" ht="15.5">
      <c r="A984" s="1298"/>
      <c r="B984" s="1651">
        <v>46728</v>
      </c>
      <c r="C984" s="1248"/>
      <c r="D984" s="1618"/>
      <c r="E984" s="1618"/>
      <c r="F984" s="1618"/>
      <c r="G984" s="1619">
        <f t="shared" si="10"/>
        <v>0</v>
      </c>
      <c r="H984" s="1249">
        <f t="shared" si="11"/>
        <v>9</v>
      </c>
      <c r="I984" s="1249">
        <f>みずほ!J984</f>
        <v>721116</v>
      </c>
      <c r="J984" s="1249">
        <f>UFJ!I984</f>
        <v>0</v>
      </c>
      <c r="K984" s="1249">
        <f>三井住友!I984</f>
        <v>1519550</v>
      </c>
      <c r="L984" s="1249">
        <f>楽天!J1393</f>
        <v>0</v>
      </c>
      <c r="M984" s="1639">
        <f t="shared" si="9"/>
        <v>2240675</v>
      </c>
      <c r="N984" s="1611"/>
    </row>
    <row r="985" spans="1:14" ht="15.5">
      <c r="A985" s="1298"/>
      <c r="B985" s="1651">
        <v>46729</v>
      </c>
      <c r="C985" s="1248"/>
      <c r="D985" s="1618"/>
      <c r="E985" s="1618"/>
      <c r="F985" s="1618"/>
      <c r="G985" s="1619">
        <f t="shared" si="10"/>
        <v>0</v>
      </c>
      <c r="H985" s="1249">
        <f t="shared" si="11"/>
        <v>9</v>
      </c>
      <c r="I985" s="1249">
        <f>みずほ!J985</f>
        <v>721116</v>
      </c>
      <c r="J985" s="1249">
        <f>UFJ!I985</f>
        <v>0</v>
      </c>
      <c r="K985" s="1249">
        <f>三井住友!I985</f>
        <v>1519550</v>
      </c>
      <c r="L985" s="1249">
        <f>楽天!J1394</f>
        <v>0</v>
      </c>
      <c r="M985" s="1639">
        <f t="shared" si="9"/>
        <v>2240675</v>
      </c>
      <c r="N985" s="1611"/>
    </row>
    <row r="986" spans="1:14" ht="15.5">
      <c r="A986" s="1298"/>
      <c r="B986" s="1651">
        <v>46730</v>
      </c>
      <c r="C986" s="1248"/>
      <c r="D986" s="1618"/>
      <c r="E986" s="1618"/>
      <c r="F986" s="1618"/>
      <c r="G986" s="1619">
        <f t="shared" si="10"/>
        <v>0</v>
      </c>
      <c r="H986" s="1249">
        <f t="shared" si="11"/>
        <v>9</v>
      </c>
      <c r="I986" s="1249">
        <f>みずほ!J986</f>
        <v>721116</v>
      </c>
      <c r="J986" s="1249">
        <f>UFJ!I986</f>
        <v>0</v>
      </c>
      <c r="K986" s="1249">
        <f>三井住友!I986</f>
        <v>1519550</v>
      </c>
      <c r="L986" s="1249">
        <f>楽天!J1395</f>
        <v>0</v>
      </c>
      <c r="M986" s="1639">
        <f t="shared" si="9"/>
        <v>2240675</v>
      </c>
      <c r="N986" s="1611"/>
    </row>
    <row r="987" spans="1:14" ht="15.5">
      <c r="A987" s="1298"/>
      <c r="B987" s="1651">
        <v>46731</v>
      </c>
      <c r="C987" s="1248"/>
      <c r="D987" s="1618"/>
      <c r="E987" s="1618"/>
      <c r="F987" s="1618"/>
      <c r="G987" s="1619">
        <f t="shared" si="10"/>
        <v>0</v>
      </c>
      <c r="H987" s="1249">
        <f t="shared" si="11"/>
        <v>9</v>
      </c>
      <c r="I987" s="1249">
        <f>みずほ!J987</f>
        <v>721116</v>
      </c>
      <c r="J987" s="1249">
        <f>UFJ!I987</f>
        <v>0</v>
      </c>
      <c r="K987" s="1249">
        <f>三井住友!I987</f>
        <v>1519550</v>
      </c>
      <c r="L987" s="1249">
        <f>楽天!J1396</f>
        <v>0</v>
      </c>
      <c r="M987" s="1639">
        <f t="shared" si="9"/>
        <v>2240675</v>
      </c>
      <c r="N987" s="1611"/>
    </row>
    <row r="988" spans="1:14" ht="15.5">
      <c r="A988" s="1298"/>
      <c r="B988" s="1651">
        <v>46732</v>
      </c>
      <c r="C988" s="1248"/>
      <c r="D988" s="1618"/>
      <c r="E988" s="1618"/>
      <c r="F988" s="1618"/>
      <c r="G988" s="1619">
        <f t="shared" si="10"/>
        <v>0</v>
      </c>
      <c r="H988" s="1249">
        <f t="shared" si="11"/>
        <v>9</v>
      </c>
      <c r="I988" s="1249">
        <f>みずほ!J988</f>
        <v>721116</v>
      </c>
      <c r="J988" s="1249">
        <f>UFJ!I988</f>
        <v>0</v>
      </c>
      <c r="K988" s="1249">
        <f>三井住友!I988</f>
        <v>1519550</v>
      </c>
      <c r="L988" s="1249">
        <f>楽天!J1397</f>
        <v>0</v>
      </c>
      <c r="M988" s="1639">
        <f t="shared" si="9"/>
        <v>2240675</v>
      </c>
      <c r="N988" s="1611"/>
    </row>
    <row r="989" spans="1:14" ht="15.5">
      <c r="A989" s="1298"/>
      <c r="B989" s="1651">
        <v>46733</v>
      </c>
      <c r="C989" s="1248"/>
      <c r="D989" s="1618"/>
      <c r="E989" s="1618"/>
      <c r="F989" s="1618"/>
      <c r="G989" s="1619">
        <f t="shared" si="10"/>
        <v>0</v>
      </c>
      <c r="H989" s="1249">
        <f t="shared" si="11"/>
        <v>9</v>
      </c>
      <c r="I989" s="1249">
        <f>みずほ!J989</f>
        <v>721116</v>
      </c>
      <c r="J989" s="1249">
        <f>UFJ!I989</f>
        <v>0</v>
      </c>
      <c r="K989" s="1249">
        <f>三井住友!I989</f>
        <v>1519550</v>
      </c>
      <c r="L989" s="1249">
        <f>楽天!J1398</f>
        <v>0</v>
      </c>
      <c r="M989" s="1639">
        <f t="shared" si="9"/>
        <v>2240675</v>
      </c>
      <c r="N989" s="1611"/>
    </row>
    <row r="990" spans="1:14" ht="15.5">
      <c r="A990" s="1298"/>
      <c r="B990" s="1651">
        <v>46734</v>
      </c>
      <c r="C990" s="1248"/>
      <c r="D990" s="1618"/>
      <c r="E990" s="1618"/>
      <c r="F990" s="1618"/>
      <c r="G990" s="1619">
        <f t="shared" si="10"/>
        <v>0</v>
      </c>
      <c r="H990" s="1249">
        <f t="shared" si="11"/>
        <v>9</v>
      </c>
      <c r="I990" s="1249">
        <f>みずほ!J990</f>
        <v>721116</v>
      </c>
      <c r="J990" s="1249">
        <f>UFJ!I990</f>
        <v>0</v>
      </c>
      <c r="K990" s="1249">
        <f>三井住友!I990</f>
        <v>1519550</v>
      </c>
      <c r="L990" s="1249">
        <f>楽天!J1399</f>
        <v>0</v>
      </c>
      <c r="M990" s="1639">
        <f t="shared" si="9"/>
        <v>2240675</v>
      </c>
      <c r="N990" s="1611"/>
    </row>
    <row r="991" spans="1:14" ht="15.5">
      <c r="A991" s="1298"/>
      <c r="B991" s="1651">
        <v>46735</v>
      </c>
      <c r="C991" s="1248"/>
      <c r="D991" s="1618"/>
      <c r="E991" s="1618"/>
      <c r="F991" s="1618"/>
      <c r="G991" s="1619">
        <f t="shared" si="10"/>
        <v>0</v>
      </c>
      <c r="H991" s="1249">
        <f t="shared" si="11"/>
        <v>9</v>
      </c>
      <c r="I991" s="1249">
        <f>みずほ!J991</f>
        <v>721116</v>
      </c>
      <c r="J991" s="1249">
        <f>UFJ!I991</f>
        <v>0</v>
      </c>
      <c r="K991" s="1249">
        <f>三井住友!I991</f>
        <v>1519550</v>
      </c>
      <c r="L991" s="1249">
        <f>楽天!J1400</f>
        <v>0</v>
      </c>
      <c r="M991" s="1639">
        <f t="shared" si="9"/>
        <v>2240675</v>
      </c>
      <c r="N991" s="1611"/>
    </row>
    <row r="992" spans="1:14" ht="15.5">
      <c r="A992" s="1298"/>
      <c r="B992" s="1651">
        <v>46736</v>
      </c>
      <c r="C992" s="1248"/>
      <c r="D992" s="1618"/>
      <c r="E992" s="1618"/>
      <c r="F992" s="1618"/>
      <c r="G992" s="1619">
        <f t="shared" si="10"/>
        <v>0</v>
      </c>
      <c r="H992" s="1249">
        <f t="shared" si="11"/>
        <v>9</v>
      </c>
      <c r="I992" s="1249">
        <f>みずほ!J992</f>
        <v>881006</v>
      </c>
      <c r="J992" s="1249">
        <f>UFJ!I992</f>
        <v>0</v>
      </c>
      <c r="K992" s="1249">
        <f>三井住友!I992</f>
        <v>1819550</v>
      </c>
      <c r="L992" s="1249">
        <f>楽天!J1401</f>
        <v>0</v>
      </c>
      <c r="M992" s="1639">
        <f t="shared" si="9"/>
        <v>2700565</v>
      </c>
      <c r="N992" s="1611"/>
    </row>
    <row r="993" spans="1:14" ht="15.5">
      <c r="A993" s="1298"/>
      <c r="B993" s="1651">
        <v>46737</v>
      </c>
      <c r="C993" s="1248"/>
      <c r="D993" s="1618"/>
      <c r="E993" s="1618"/>
      <c r="F993" s="1618"/>
      <c r="G993" s="1619">
        <f t="shared" si="10"/>
        <v>0</v>
      </c>
      <c r="H993" s="1249">
        <f t="shared" si="11"/>
        <v>9</v>
      </c>
      <c r="I993" s="1249">
        <f>みずほ!J993</f>
        <v>881006</v>
      </c>
      <c r="J993" s="1249">
        <f>UFJ!I993</f>
        <v>0</v>
      </c>
      <c r="K993" s="1249">
        <f>三井住友!I993</f>
        <v>1819550</v>
      </c>
      <c r="L993" s="1249">
        <f>楽天!J1402</f>
        <v>0</v>
      </c>
      <c r="M993" s="1639">
        <f t="shared" si="9"/>
        <v>2700565</v>
      </c>
      <c r="N993" s="1611"/>
    </row>
    <row r="994" spans="1:14" ht="15.5">
      <c r="A994" s="1298"/>
      <c r="B994" s="1651">
        <v>46738</v>
      </c>
      <c r="C994" s="1248"/>
      <c r="D994" s="1618"/>
      <c r="E994" s="1618"/>
      <c r="F994" s="1618"/>
      <c r="G994" s="1619">
        <f t="shared" si="10"/>
        <v>0</v>
      </c>
      <c r="H994" s="1249">
        <f t="shared" si="11"/>
        <v>9</v>
      </c>
      <c r="I994" s="1249">
        <f>みずほ!J994</f>
        <v>881006</v>
      </c>
      <c r="J994" s="1249">
        <f>UFJ!I994</f>
        <v>0</v>
      </c>
      <c r="K994" s="1249">
        <f>三井住友!I994</f>
        <v>1819550</v>
      </c>
      <c r="L994" s="1249">
        <f>楽天!J1403</f>
        <v>0</v>
      </c>
      <c r="M994" s="1639">
        <f t="shared" si="9"/>
        <v>2700565</v>
      </c>
      <c r="N994" s="1611"/>
    </row>
    <row r="995" spans="1:14" ht="15.5">
      <c r="A995" s="1298"/>
      <c r="B995" s="1651">
        <v>46739</v>
      </c>
      <c r="C995" s="1248"/>
      <c r="D995" s="1618"/>
      <c r="E995" s="1618"/>
      <c r="F995" s="1618"/>
      <c r="G995" s="1619">
        <f t="shared" si="10"/>
        <v>0</v>
      </c>
      <c r="H995" s="1249">
        <f t="shared" si="11"/>
        <v>9</v>
      </c>
      <c r="I995" s="1249">
        <f>みずほ!J995</f>
        <v>881006</v>
      </c>
      <c r="J995" s="1249">
        <f>UFJ!I995</f>
        <v>0</v>
      </c>
      <c r="K995" s="1249">
        <f>三井住友!I995</f>
        <v>1819550</v>
      </c>
      <c r="L995" s="1249">
        <f>楽天!J1404</f>
        <v>0</v>
      </c>
      <c r="M995" s="1639">
        <f t="shared" si="9"/>
        <v>2700565</v>
      </c>
      <c r="N995" s="1611"/>
    </row>
    <row r="996" spans="1:14" ht="15.5">
      <c r="A996" s="1298"/>
      <c r="B996" s="1651">
        <v>46740</v>
      </c>
      <c r="C996" s="1248"/>
      <c r="D996" s="1618"/>
      <c r="E996" s="1618"/>
      <c r="F996" s="1618"/>
      <c r="G996" s="1619">
        <f t="shared" si="10"/>
        <v>0</v>
      </c>
      <c r="H996" s="1249">
        <f t="shared" si="11"/>
        <v>9</v>
      </c>
      <c r="I996" s="1249">
        <f>みずほ!J996</f>
        <v>881006</v>
      </c>
      <c r="J996" s="1249">
        <f>UFJ!I996</f>
        <v>0</v>
      </c>
      <c r="K996" s="1249">
        <f>三井住友!I996</f>
        <v>1819550</v>
      </c>
      <c r="L996" s="1249">
        <f>楽天!J1405</f>
        <v>0</v>
      </c>
      <c r="M996" s="1639">
        <f t="shared" si="9"/>
        <v>2700565</v>
      </c>
      <c r="N996" s="1611"/>
    </row>
    <row r="997" spans="1:14" ht="15.5">
      <c r="A997" s="1298"/>
      <c r="B997" s="1651">
        <v>46741</v>
      </c>
      <c r="C997" s="1248"/>
      <c r="D997" s="1618"/>
      <c r="E997" s="1618"/>
      <c r="F997" s="1618"/>
      <c r="G997" s="1619">
        <f t="shared" si="10"/>
        <v>0</v>
      </c>
      <c r="H997" s="1249">
        <f t="shared" si="11"/>
        <v>9</v>
      </c>
      <c r="I997" s="1249">
        <f>みずほ!J997</f>
        <v>881006</v>
      </c>
      <c r="J997" s="1249">
        <f>UFJ!I997</f>
        <v>0</v>
      </c>
      <c r="K997" s="1249">
        <f>三井住友!I997</f>
        <v>1819550</v>
      </c>
      <c r="L997" s="1249">
        <f>楽天!J1406</f>
        <v>0</v>
      </c>
      <c r="M997" s="1639">
        <f t="shared" si="9"/>
        <v>2700565</v>
      </c>
      <c r="N997" s="1611"/>
    </row>
    <row r="998" spans="1:14" ht="15.5">
      <c r="A998" s="1298"/>
      <c r="B998" s="1651">
        <v>46742</v>
      </c>
      <c r="C998" s="1248"/>
      <c r="D998" s="1618"/>
      <c r="E998" s="1618"/>
      <c r="F998" s="1618"/>
      <c r="G998" s="1619">
        <f t="shared" si="10"/>
        <v>0</v>
      </c>
      <c r="H998" s="1249">
        <f t="shared" si="11"/>
        <v>9</v>
      </c>
      <c r="I998" s="1249">
        <f>みずほ!J998</f>
        <v>881006</v>
      </c>
      <c r="J998" s="1249">
        <f>UFJ!I998</f>
        <v>0</v>
      </c>
      <c r="K998" s="1249">
        <f>三井住友!I998</f>
        <v>1819550</v>
      </c>
      <c r="L998" s="1249">
        <f>楽天!J1407</f>
        <v>0</v>
      </c>
      <c r="M998" s="1639">
        <f t="shared" si="9"/>
        <v>2700565</v>
      </c>
      <c r="N998" s="1611"/>
    </row>
    <row r="999" spans="1:14" ht="15.5">
      <c r="A999" s="1298"/>
      <c r="B999" s="1651">
        <v>46743</v>
      </c>
      <c r="C999" s="1248"/>
      <c r="D999" s="1618"/>
      <c r="E999" s="1618"/>
      <c r="F999" s="1618"/>
      <c r="G999" s="1619">
        <f t="shared" si="10"/>
        <v>0</v>
      </c>
      <c r="H999" s="1249">
        <f t="shared" si="11"/>
        <v>9</v>
      </c>
      <c r="I999" s="1249">
        <f>みずほ!J999</f>
        <v>881006</v>
      </c>
      <c r="J999" s="1249">
        <f>UFJ!I999</f>
        <v>0</v>
      </c>
      <c r="K999" s="1249">
        <f>三井住友!I999</f>
        <v>1819550</v>
      </c>
      <c r="L999" s="1249">
        <f>楽天!J1408</f>
        <v>0</v>
      </c>
      <c r="M999" s="1639">
        <f t="shared" si="9"/>
        <v>2700565</v>
      </c>
      <c r="N999" s="1611"/>
    </row>
    <row r="1000" spans="1:14" ht="15.5">
      <c r="A1000" s="1298"/>
      <c r="B1000" s="1651">
        <v>46744</v>
      </c>
      <c r="C1000" s="1248"/>
      <c r="D1000" s="1618"/>
      <c r="E1000" s="1618"/>
      <c r="F1000" s="1618"/>
      <c r="G1000" s="1619">
        <f t="shared" si="10"/>
        <v>0</v>
      </c>
      <c r="H1000" s="1249">
        <f t="shared" si="11"/>
        <v>9</v>
      </c>
      <c r="I1000" s="1249">
        <f>みずほ!J1000</f>
        <v>881006</v>
      </c>
      <c r="J1000" s="1249">
        <f>UFJ!I1000</f>
        <v>0</v>
      </c>
      <c r="K1000" s="1249">
        <f>三井住友!I1000</f>
        <v>1819550</v>
      </c>
      <c r="L1000" s="1249">
        <f>楽天!J1409</f>
        <v>0</v>
      </c>
      <c r="M1000" s="1639">
        <f t="shared" si="9"/>
        <v>2700565</v>
      </c>
      <c r="N1000" s="1611"/>
    </row>
  </sheetData>
  <phoneticPr fontId="113"/>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FF"/>
    <outlinePr summaryBelow="0" summaryRight="0"/>
  </sheetPr>
  <dimension ref="A1:N64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6328125" defaultRowHeight="15.75" customHeight="1"/>
  <cols>
    <col min="1" max="1" width="2" customWidth="1"/>
    <col min="2" max="2" width="14.26953125" customWidth="1"/>
    <col min="3" max="3" width="13" customWidth="1"/>
    <col min="4" max="4" width="23" customWidth="1"/>
    <col min="5" max="5" width="11.08984375" customWidth="1"/>
    <col min="6" max="6" width="20.453125" customWidth="1"/>
    <col min="7" max="7" width="11" customWidth="1"/>
    <col min="8" max="8" width="23" customWidth="1"/>
    <col min="9" max="9" width="10.7265625" customWidth="1"/>
    <col min="10" max="10" width="21.26953125" customWidth="1"/>
    <col min="11" max="11" width="10.90625" customWidth="1"/>
    <col min="12" max="12" width="18.36328125" customWidth="1"/>
  </cols>
  <sheetData>
    <row r="1" spans="1:14">
      <c r="A1" s="1654"/>
      <c r="B1" s="1654"/>
      <c r="C1" s="1228"/>
      <c r="D1" s="1228"/>
      <c r="E1" s="1228"/>
      <c r="F1" s="1228"/>
      <c r="G1" s="1272"/>
      <c r="H1" s="1228"/>
      <c r="I1" s="1272"/>
      <c r="J1" s="1228"/>
      <c r="K1" s="1272"/>
      <c r="L1" s="1228"/>
      <c r="M1" s="1228"/>
      <c r="N1" s="1228"/>
    </row>
    <row r="2" spans="1:14" ht="15.75" customHeight="1">
      <c r="A2" s="1654"/>
      <c r="B2" s="1655" t="s">
        <v>405</v>
      </c>
      <c r="C2" s="1656">
        <v>45882</v>
      </c>
      <c r="D2" s="1657"/>
      <c r="E2" s="1657"/>
      <c r="F2" s="1657"/>
      <c r="G2" s="1658"/>
      <c r="H2" s="1657"/>
      <c r="I2" s="1658"/>
      <c r="J2" s="1657"/>
      <c r="K2" s="1658"/>
      <c r="L2" s="1657"/>
      <c r="M2" s="1657"/>
      <c r="N2" s="1654"/>
    </row>
    <row r="3" spans="1:14">
      <c r="A3" s="1654"/>
      <c r="B3" s="1659" t="s">
        <v>406</v>
      </c>
      <c r="C3" s="1660" t="s">
        <v>500</v>
      </c>
      <c r="D3" s="1661" t="s">
        <v>501</v>
      </c>
      <c r="E3" s="1662" t="s">
        <v>502</v>
      </c>
      <c r="F3" s="1662" t="s">
        <v>503</v>
      </c>
      <c r="G3" s="1663" t="s">
        <v>504</v>
      </c>
      <c r="H3" s="1664" t="s">
        <v>505</v>
      </c>
      <c r="I3" s="1665" t="s">
        <v>506</v>
      </c>
      <c r="J3" s="1666" t="s">
        <v>507</v>
      </c>
      <c r="K3" s="1667" t="s">
        <v>508</v>
      </c>
      <c r="L3" s="1668" t="s">
        <v>509</v>
      </c>
      <c r="M3" s="1669" t="s">
        <v>109</v>
      </c>
      <c r="N3" s="1654"/>
    </row>
    <row r="4" spans="1:14">
      <c r="A4" s="1654"/>
      <c r="B4" s="1670">
        <v>45716</v>
      </c>
      <c r="C4" s="1246">
        <v>10000</v>
      </c>
      <c r="D4" s="1671" t="s">
        <v>510</v>
      </c>
      <c r="E4" s="1672">
        <v>8830</v>
      </c>
      <c r="F4" s="1673" t="s">
        <v>293</v>
      </c>
      <c r="G4" s="1674">
        <v>7830</v>
      </c>
      <c r="H4" s="1675" t="s">
        <v>511</v>
      </c>
      <c r="I4" s="1676">
        <v>2946</v>
      </c>
      <c r="J4" s="1114" t="s">
        <v>512</v>
      </c>
      <c r="K4" s="1619"/>
      <c r="L4" s="1677"/>
      <c r="M4" s="1250">
        <f t="shared" ref="M4:M94" si="0">SUM(C4:L4)</f>
        <v>29606</v>
      </c>
      <c r="N4" s="1249"/>
    </row>
    <row r="5" spans="1:14">
      <c r="A5" s="1654"/>
      <c r="B5" s="1670">
        <v>45717</v>
      </c>
      <c r="C5" s="1246"/>
      <c r="D5" s="1678"/>
      <c r="E5" s="1672">
        <v>1190</v>
      </c>
      <c r="F5" s="1673" t="s">
        <v>513</v>
      </c>
      <c r="G5" s="1674">
        <v>6215</v>
      </c>
      <c r="H5" s="1675" t="s">
        <v>514</v>
      </c>
      <c r="I5" s="1676">
        <v>2200</v>
      </c>
      <c r="J5" s="1114" t="s">
        <v>515</v>
      </c>
      <c r="K5" s="1619"/>
      <c r="L5" s="1677"/>
      <c r="M5" s="1250">
        <f t="shared" si="0"/>
        <v>9605</v>
      </c>
      <c r="N5" s="1249"/>
    </row>
    <row r="6" spans="1:14">
      <c r="A6" s="1654"/>
      <c r="B6" s="1670">
        <v>45718</v>
      </c>
      <c r="C6" s="1246">
        <v>16689</v>
      </c>
      <c r="D6" s="1678" t="s">
        <v>516</v>
      </c>
      <c r="E6" s="1679">
        <v>600</v>
      </c>
      <c r="F6" s="1679" t="s">
        <v>517</v>
      </c>
      <c r="G6" s="1674"/>
      <c r="H6" s="1675"/>
      <c r="I6" s="1676"/>
      <c r="J6" s="1114"/>
      <c r="K6" s="1619"/>
      <c r="L6" s="1677"/>
      <c r="M6" s="1250">
        <f t="shared" si="0"/>
        <v>17289</v>
      </c>
      <c r="N6" s="1249"/>
    </row>
    <row r="7" spans="1:14">
      <c r="A7" s="1654"/>
      <c r="B7" s="1670">
        <v>45719</v>
      </c>
      <c r="C7" s="1246"/>
      <c r="D7" s="1678"/>
      <c r="E7" s="1672">
        <v>1210</v>
      </c>
      <c r="F7" s="1673" t="s">
        <v>302</v>
      </c>
      <c r="G7" s="1674"/>
      <c r="H7" s="1675"/>
      <c r="I7" s="1676"/>
      <c r="J7" s="1114"/>
      <c r="K7" s="1619"/>
      <c r="L7" s="1677"/>
      <c r="M7" s="1250">
        <f t="shared" si="0"/>
        <v>1210</v>
      </c>
      <c r="N7" s="1249"/>
    </row>
    <row r="8" spans="1:14">
      <c r="A8" s="1654"/>
      <c r="B8" s="1670">
        <v>45720</v>
      </c>
      <c r="C8" s="1246"/>
      <c r="D8" s="1678"/>
      <c r="E8" s="1672">
        <v>3000</v>
      </c>
      <c r="F8" s="1673" t="s">
        <v>304</v>
      </c>
      <c r="G8" s="1674"/>
      <c r="H8" s="1675"/>
      <c r="I8" s="1676"/>
      <c r="J8" s="1114"/>
      <c r="K8" s="1619">
        <v>830</v>
      </c>
      <c r="L8" s="1677" t="s">
        <v>518</v>
      </c>
      <c r="M8" s="1250">
        <f t="shared" si="0"/>
        <v>3830</v>
      </c>
      <c r="N8" s="1249"/>
    </row>
    <row r="9" spans="1:14">
      <c r="A9" s="1654"/>
      <c r="B9" s="1670">
        <v>45721</v>
      </c>
      <c r="C9" s="1246"/>
      <c r="D9" s="1678"/>
      <c r="E9" s="1672">
        <v>450</v>
      </c>
      <c r="F9" s="1673" t="s">
        <v>296</v>
      </c>
      <c r="G9" s="1674"/>
      <c r="H9" s="1675"/>
      <c r="I9" s="1676"/>
      <c r="J9" s="1114"/>
      <c r="K9" s="1619">
        <v>570</v>
      </c>
      <c r="L9" s="1677" t="s">
        <v>519</v>
      </c>
      <c r="M9" s="1250">
        <f t="shared" si="0"/>
        <v>1020</v>
      </c>
      <c r="N9" s="1249"/>
    </row>
    <row r="10" spans="1:14">
      <c r="A10" s="1654"/>
      <c r="B10" s="1670">
        <v>45722</v>
      </c>
      <c r="C10" s="1246"/>
      <c r="D10" s="1678"/>
      <c r="E10" s="1679"/>
      <c r="F10" s="1679"/>
      <c r="G10" s="1674"/>
      <c r="H10" s="1675"/>
      <c r="I10" s="1676">
        <v>9790</v>
      </c>
      <c r="J10" s="1114" t="s">
        <v>520</v>
      </c>
      <c r="K10" s="1619">
        <v>2915</v>
      </c>
      <c r="L10" s="1677" t="s">
        <v>521</v>
      </c>
      <c r="M10" s="1250">
        <f t="shared" si="0"/>
        <v>12705</v>
      </c>
      <c r="N10" s="1249"/>
    </row>
    <row r="11" spans="1:14">
      <c r="A11" s="1654"/>
      <c r="B11" s="1670">
        <v>45723</v>
      </c>
      <c r="C11" s="1246"/>
      <c r="D11" s="1678"/>
      <c r="E11" s="1679"/>
      <c r="F11" s="1679"/>
      <c r="G11" s="1674">
        <v>1940</v>
      </c>
      <c r="H11" s="1675" t="s">
        <v>522</v>
      </c>
      <c r="I11" s="1676">
        <v>6900</v>
      </c>
      <c r="J11" s="1114" t="s">
        <v>523</v>
      </c>
      <c r="K11" s="1619">
        <v>7480</v>
      </c>
      <c r="L11" s="1677" t="s">
        <v>524</v>
      </c>
      <c r="M11" s="1250">
        <f t="shared" si="0"/>
        <v>16320</v>
      </c>
      <c r="N11" s="1249"/>
    </row>
    <row r="12" spans="1:14">
      <c r="A12" s="1654"/>
      <c r="B12" s="1670">
        <v>45724</v>
      </c>
      <c r="C12" s="1680">
        <f>10000/2</f>
        <v>5000</v>
      </c>
      <c r="D12" s="1671" t="s">
        <v>510</v>
      </c>
      <c r="E12" s="1672">
        <v>12533</v>
      </c>
      <c r="F12" s="1673" t="s">
        <v>525</v>
      </c>
      <c r="G12" s="1674"/>
      <c r="H12" s="1675"/>
      <c r="I12" s="1676"/>
      <c r="J12" s="1114"/>
      <c r="K12" s="1619">
        <v>13320</v>
      </c>
      <c r="L12" s="1677" t="s">
        <v>526</v>
      </c>
      <c r="M12" s="1250">
        <f t="shared" si="0"/>
        <v>30853</v>
      </c>
      <c r="N12" s="1249"/>
    </row>
    <row r="13" spans="1:14">
      <c r="A13" s="1654"/>
      <c r="B13" s="1670">
        <v>45725</v>
      </c>
      <c r="C13" s="1246">
        <v>8255</v>
      </c>
      <c r="D13" s="1671" t="s">
        <v>510</v>
      </c>
      <c r="E13" s="1681"/>
      <c r="F13" s="1681"/>
      <c r="G13" s="1674"/>
      <c r="H13" s="1675"/>
      <c r="I13" s="1676"/>
      <c r="J13" s="1114"/>
      <c r="K13" s="1619"/>
      <c r="L13" s="1677"/>
      <c r="M13" s="1250">
        <f t="shared" si="0"/>
        <v>8255</v>
      </c>
      <c r="N13" s="1249"/>
    </row>
    <row r="14" spans="1:14">
      <c r="A14" s="1654"/>
      <c r="B14" s="1670">
        <v>45726</v>
      </c>
      <c r="C14" s="1246"/>
      <c r="D14" s="1678"/>
      <c r="E14" s="1681"/>
      <c r="F14" s="1681"/>
      <c r="G14" s="1674"/>
      <c r="H14" s="1675"/>
      <c r="I14" s="1676">
        <v>3500</v>
      </c>
      <c r="J14" s="1114" t="s">
        <v>527</v>
      </c>
      <c r="K14" s="1619"/>
      <c r="L14" s="1677"/>
      <c r="M14" s="1250">
        <f t="shared" si="0"/>
        <v>3500</v>
      </c>
      <c r="N14" s="1249"/>
    </row>
    <row r="15" spans="1:14">
      <c r="A15" s="1654"/>
      <c r="B15" s="1670">
        <v>45727</v>
      </c>
      <c r="C15" s="1246"/>
      <c r="D15" s="1678"/>
      <c r="E15" s="1681"/>
      <c r="F15" s="1681"/>
      <c r="G15" s="1674"/>
      <c r="H15" s="1675"/>
      <c r="I15" s="1676"/>
      <c r="J15" s="1114"/>
      <c r="K15" s="1619"/>
      <c r="L15" s="1677"/>
      <c r="M15" s="1250">
        <f t="shared" si="0"/>
        <v>0</v>
      </c>
      <c r="N15" s="1249"/>
    </row>
    <row r="16" spans="1:14">
      <c r="A16" s="1654"/>
      <c r="B16" s="1670">
        <v>45728</v>
      </c>
      <c r="C16" s="1246"/>
      <c r="D16" s="1678"/>
      <c r="E16" s="1681"/>
      <c r="F16" s="1681"/>
      <c r="G16" s="1674"/>
      <c r="H16" s="1675"/>
      <c r="I16" s="1676"/>
      <c r="J16" s="1114"/>
      <c r="K16" s="1619"/>
      <c r="L16" s="1677"/>
      <c r="M16" s="1250">
        <f t="shared" si="0"/>
        <v>0</v>
      </c>
      <c r="N16" s="1249"/>
    </row>
    <row r="17" spans="1:14">
      <c r="A17" s="1654"/>
      <c r="B17" s="1670">
        <v>45729</v>
      </c>
      <c r="C17" s="1246"/>
      <c r="D17" s="1678"/>
      <c r="E17" s="1681"/>
      <c r="F17" s="1681"/>
      <c r="G17" s="1674"/>
      <c r="H17" s="1675"/>
      <c r="I17" s="1676">
        <v>2800</v>
      </c>
      <c r="J17" s="1114" t="s">
        <v>528</v>
      </c>
      <c r="K17" s="1619"/>
      <c r="L17" s="1677"/>
      <c r="M17" s="1250">
        <f t="shared" si="0"/>
        <v>2800</v>
      </c>
      <c r="N17" s="1249"/>
    </row>
    <row r="18" spans="1:14">
      <c r="A18" s="1654"/>
      <c r="B18" s="1670">
        <v>45730</v>
      </c>
      <c r="C18" s="1246"/>
      <c r="D18" s="1678"/>
      <c r="E18" s="1681"/>
      <c r="F18" s="1681"/>
      <c r="G18" s="1674"/>
      <c r="H18" s="1675"/>
      <c r="I18" s="1676"/>
      <c r="J18" s="1114"/>
      <c r="K18" s="1619"/>
      <c r="L18" s="1677"/>
      <c r="M18" s="1250">
        <f t="shared" si="0"/>
        <v>0</v>
      </c>
      <c r="N18" s="1249"/>
    </row>
    <row r="19" spans="1:14">
      <c r="A19" s="1654"/>
      <c r="B19" s="1670">
        <v>45731</v>
      </c>
      <c r="C19" s="1246"/>
      <c r="D19" s="1678"/>
      <c r="E19" s="1681"/>
      <c r="F19" s="1681"/>
      <c r="G19" s="1674"/>
      <c r="H19" s="1675"/>
      <c r="I19" s="1676">
        <v>1354</v>
      </c>
      <c r="J19" s="1114" t="s">
        <v>529</v>
      </c>
      <c r="K19" s="1619"/>
      <c r="L19" s="1677"/>
      <c r="M19" s="1250">
        <f t="shared" si="0"/>
        <v>1354</v>
      </c>
      <c r="N19" s="1249"/>
    </row>
    <row r="20" spans="1:14">
      <c r="A20" s="1654"/>
      <c r="B20" s="1670">
        <v>45732</v>
      </c>
      <c r="C20" s="1246">
        <v>2346</v>
      </c>
      <c r="D20" s="1671" t="s">
        <v>510</v>
      </c>
      <c r="E20" s="1681"/>
      <c r="F20" s="1681"/>
      <c r="G20" s="1674"/>
      <c r="H20" s="1675"/>
      <c r="I20" s="1676"/>
      <c r="J20" s="1114"/>
      <c r="K20" s="1619"/>
      <c r="L20" s="1677"/>
      <c r="M20" s="1250">
        <f t="shared" si="0"/>
        <v>2346</v>
      </c>
      <c r="N20" s="1249"/>
    </row>
    <row r="21" spans="1:14">
      <c r="A21" s="1654"/>
      <c r="B21" s="1670">
        <v>45733</v>
      </c>
      <c r="C21" s="1246"/>
      <c r="D21" s="1678"/>
      <c r="E21" s="1681"/>
      <c r="F21" s="1681"/>
      <c r="G21" s="1674">
        <v>1617</v>
      </c>
      <c r="H21" s="1675" t="s">
        <v>530</v>
      </c>
      <c r="I21" s="1676">
        <v>1292</v>
      </c>
      <c r="J21" s="1114" t="s">
        <v>531</v>
      </c>
      <c r="K21" s="1619"/>
      <c r="L21" s="1677"/>
      <c r="M21" s="1250">
        <f t="shared" si="0"/>
        <v>2909</v>
      </c>
      <c r="N21" s="1249"/>
    </row>
    <row r="22" spans="1:14">
      <c r="A22" s="1654"/>
      <c r="B22" s="1670">
        <v>45734</v>
      </c>
      <c r="C22" s="1246">
        <v>7091</v>
      </c>
      <c r="D22" s="1671" t="s">
        <v>510</v>
      </c>
      <c r="E22" s="1681"/>
      <c r="F22" s="1681"/>
      <c r="G22" s="1674"/>
      <c r="H22" s="1675"/>
      <c r="I22" s="1676"/>
      <c r="J22" s="1114"/>
      <c r="K22" s="1619"/>
      <c r="L22" s="1677"/>
      <c r="M22" s="1250">
        <f t="shared" si="0"/>
        <v>7091</v>
      </c>
      <c r="N22" s="1249"/>
    </row>
    <row r="23" spans="1:14">
      <c r="A23" s="1654"/>
      <c r="B23" s="1670">
        <v>45735</v>
      </c>
      <c r="C23" s="1246"/>
      <c r="D23" s="1678"/>
      <c r="E23" s="1682">
        <v>9307</v>
      </c>
      <c r="F23" s="1681" t="s">
        <v>532</v>
      </c>
      <c r="G23" s="1674">
        <v>6437</v>
      </c>
      <c r="H23" s="1675" t="s">
        <v>533</v>
      </c>
      <c r="I23" s="1676">
        <v>1400</v>
      </c>
      <c r="J23" s="1114" t="s">
        <v>534</v>
      </c>
      <c r="K23" s="1619">
        <v>8600</v>
      </c>
      <c r="L23" s="1677" t="s">
        <v>535</v>
      </c>
      <c r="M23" s="1250">
        <f t="shared" si="0"/>
        <v>25744</v>
      </c>
      <c r="N23" s="1249"/>
    </row>
    <row r="24" spans="1:14">
      <c r="A24" s="1654"/>
      <c r="B24" s="1670">
        <v>45736</v>
      </c>
      <c r="C24" s="1246"/>
      <c r="D24" s="1678"/>
      <c r="E24" s="1681"/>
      <c r="F24" s="1681"/>
      <c r="G24" s="1674">
        <v>3815</v>
      </c>
      <c r="H24" s="1675" t="s">
        <v>536</v>
      </c>
      <c r="I24" s="1676">
        <v>700</v>
      </c>
      <c r="J24" s="1114" t="s">
        <v>537</v>
      </c>
      <c r="K24" s="1619"/>
      <c r="L24" s="1677"/>
      <c r="M24" s="1250">
        <f t="shared" si="0"/>
        <v>4515</v>
      </c>
      <c r="N24" s="1249"/>
    </row>
    <row r="25" spans="1:14">
      <c r="A25" s="1654"/>
      <c r="B25" s="1670">
        <v>45737</v>
      </c>
      <c r="C25" s="1246">
        <v>4048</v>
      </c>
      <c r="D25" s="1671" t="s">
        <v>510</v>
      </c>
      <c r="E25" s="1681"/>
      <c r="F25" s="1681"/>
      <c r="G25" s="1674"/>
      <c r="H25" s="1675"/>
      <c r="I25" s="1676"/>
      <c r="J25" s="1114"/>
      <c r="K25" s="1619"/>
      <c r="L25" s="1677"/>
      <c r="M25" s="1250">
        <f t="shared" si="0"/>
        <v>4048</v>
      </c>
      <c r="N25" s="1249"/>
    </row>
    <row r="26" spans="1:14">
      <c r="A26" s="1654"/>
      <c r="B26" s="1670">
        <v>45738</v>
      </c>
      <c r="C26" s="1246"/>
      <c r="D26" s="1678"/>
      <c r="E26" s="1681"/>
      <c r="F26" s="1681"/>
      <c r="G26" s="1674"/>
      <c r="H26" s="1675"/>
      <c r="I26" s="1676"/>
      <c r="J26" s="1114"/>
      <c r="K26" s="1619"/>
      <c r="L26" s="1677"/>
      <c r="M26" s="1250">
        <f t="shared" si="0"/>
        <v>0</v>
      </c>
      <c r="N26" s="1249"/>
    </row>
    <row r="27" spans="1:14">
      <c r="A27" s="1654"/>
      <c r="B27" s="1670">
        <v>45739</v>
      </c>
      <c r="C27" s="1246"/>
      <c r="D27" s="1678"/>
      <c r="E27" s="1681"/>
      <c r="F27" s="1681"/>
      <c r="G27" s="1674"/>
      <c r="H27" s="1675"/>
      <c r="I27" s="1676"/>
      <c r="J27" s="1114"/>
      <c r="K27" s="1619"/>
      <c r="L27" s="1677"/>
      <c r="M27" s="1250">
        <f t="shared" si="0"/>
        <v>0</v>
      </c>
      <c r="N27" s="1249"/>
    </row>
    <row r="28" spans="1:14">
      <c r="A28" s="1654"/>
      <c r="B28" s="1670">
        <v>45740</v>
      </c>
      <c r="C28" s="1246"/>
      <c r="D28" s="1678"/>
      <c r="E28" s="1681"/>
      <c r="F28" s="1681"/>
      <c r="G28" s="1674"/>
      <c r="H28" s="1675"/>
      <c r="I28" s="1676"/>
      <c r="J28" s="1114"/>
      <c r="K28" s="1619"/>
      <c r="L28" s="1677"/>
      <c r="M28" s="1250">
        <f t="shared" si="0"/>
        <v>0</v>
      </c>
      <c r="N28" s="1249"/>
    </row>
    <row r="29" spans="1:14">
      <c r="A29" s="1654"/>
      <c r="B29" s="1670">
        <v>45741</v>
      </c>
      <c r="C29" s="1246"/>
      <c r="D29" s="1678"/>
      <c r="E29" s="1681"/>
      <c r="F29" s="1681"/>
      <c r="G29" s="1674"/>
      <c r="H29" s="1675"/>
      <c r="I29" s="1676"/>
      <c r="J29" s="1114"/>
      <c r="K29" s="1619"/>
      <c r="L29" s="1677"/>
      <c r="M29" s="1250">
        <f t="shared" si="0"/>
        <v>0</v>
      </c>
      <c r="N29" s="1249"/>
    </row>
    <row r="30" spans="1:14">
      <c r="A30" s="1654"/>
      <c r="B30" s="1670">
        <v>45742</v>
      </c>
      <c r="C30" s="1246"/>
      <c r="D30" s="1678"/>
      <c r="E30" s="1681"/>
      <c r="F30" s="1681"/>
      <c r="G30" s="1674"/>
      <c r="H30" s="1675"/>
      <c r="I30" s="1676"/>
      <c r="J30" s="1114"/>
      <c r="K30" s="1619"/>
      <c r="L30" s="1677"/>
      <c r="M30" s="1250">
        <f t="shared" si="0"/>
        <v>0</v>
      </c>
      <c r="N30" s="1249"/>
    </row>
    <row r="31" spans="1:14">
      <c r="A31" s="1654"/>
      <c r="B31" s="1683">
        <v>45743</v>
      </c>
      <c r="C31" s="1684"/>
      <c r="D31" s="1685"/>
      <c r="E31" s="1686"/>
      <c r="F31" s="1686"/>
      <c r="G31" s="1687"/>
      <c r="H31" s="1688"/>
      <c r="I31" s="1689"/>
      <c r="J31" s="1690"/>
      <c r="K31" s="1691"/>
      <c r="L31" s="1692"/>
      <c r="M31" s="1693">
        <f t="shared" si="0"/>
        <v>0</v>
      </c>
      <c r="N31" s="1249"/>
    </row>
    <row r="32" spans="1:14" ht="15.75" customHeight="1">
      <c r="A32" s="1694"/>
      <c r="B32" s="1695" t="s">
        <v>538</v>
      </c>
      <c r="C32" s="1696">
        <f>SUM(M4:M31)</f>
        <v>185000</v>
      </c>
      <c r="D32" s="1678"/>
      <c r="E32" s="1681"/>
      <c r="F32" s="1681"/>
      <c r="G32" s="1674"/>
      <c r="H32" s="1675"/>
      <c r="I32" s="1676"/>
      <c r="J32" s="1114"/>
      <c r="K32" s="1619"/>
      <c r="L32" s="1677"/>
      <c r="M32" s="1250">
        <f t="shared" si="0"/>
        <v>185000</v>
      </c>
      <c r="N32" s="1249"/>
    </row>
    <row r="33" spans="1:14">
      <c r="A33" s="1654"/>
      <c r="B33" s="1670">
        <v>45744</v>
      </c>
      <c r="C33" s="1246">
        <v>10000</v>
      </c>
      <c r="D33" s="1671" t="s">
        <v>510</v>
      </c>
      <c r="E33" s="1672">
        <v>8830</v>
      </c>
      <c r="F33" s="1673" t="s">
        <v>293</v>
      </c>
      <c r="G33" s="1674"/>
      <c r="H33" s="1675"/>
      <c r="I33" s="1676">
        <v>20000</v>
      </c>
      <c r="J33" s="1114" t="s">
        <v>539</v>
      </c>
      <c r="K33" s="1619">
        <v>29800</v>
      </c>
      <c r="L33" s="1677" t="s">
        <v>540</v>
      </c>
      <c r="M33" s="1250">
        <f t="shared" si="0"/>
        <v>68630</v>
      </c>
      <c r="N33" s="1249"/>
    </row>
    <row r="34" spans="1:14">
      <c r="A34" s="1654"/>
      <c r="B34" s="1670">
        <v>45745</v>
      </c>
      <c r="C34" s="1246">
        <v>20500</v>
      </c>
      <c r="D34" s="1678" t="s">
        <v>541</v>
      </c>
      <c r="E34" s="1672">
        <v>1190</v>
      </c>
      <c r="F34" s="1673" t="s">
        <v>513</v>
      </c>
      <c r="G34" s="1674">
        <v>1400</v>
      </c>
      <c r="H34" s="1675" t="s">
        <v>542</v>
      </c>
      <c r="I34" s="1697">
        <v>700</v>
      </c>
      <c r="J34" s="1141" t="s">
        <v>543</v>
      </c>
      <c r="K34" s="1619"/>
      <c r="L34" s="1677"/>
      <c r="M34" s="1250">
        <f t="shared" si="0"/>
        <v>23790</v>
      </c>
      <c r="N34" s="1249"/>
    </row>
    <row r="35" spans="1:14">
      <c r="A35" s="1654"/>
      <c r="B35" s="1670">
        <v>45746</v>
      </c>
      <c r="C35" s="1246"/>
      <c r="D35" s="1678"/>
      <c r="E35" s="1679">
        <v>600</v>
      </c>
      <c r="F35" s="1679" t="s">
        <v>517</v>
      </c>
      <c r="G35" s="1674">
        <v>1399</v>
      </c>
      <c r="H35" s="1675" t="s">
        <v>542</v>
      </c>
      <c r="I35" s="1676"/>
      <c r="J35" s="1114"/>
      <c r="K35" s="1619"/>
      <c r="L35" s="1677"/>
      <c r="M35" s="1250">
        <f t="shared" si="0"/>
        <v>1999</v>
      </c>
      <c r="N35" s="1249"/>
    </row>
    <row r="36" spans="1:14">
      <c r="A36" s="1654"/>
      <c r="B36" s="1670">
        <v>45747</v>
      </c>
      <c r="C36" s="1246"/>
      <c r="D36" s="1678"/>
      <c r="E36" s="1672">
        <v>1210</v>
      </c>
      <c r="F36" s="1673" t="s">
        <v>302</v>
      </c>
      <c r="G36" s="1674"/>
      <c r="H36" s="1675"/>
      <c r="I36" s="1676"/>
      <c r="J36" s="1114"/>
      <c r="K36" s="1619">
        <v>4300</v>
      </c>
      <c r="L36" s="1677" t="s">
        <v>544</v>
      </c>
      <c r="M36" s="1250">
        <f t="shared" si="0"/>
        <v>5510</v>
      </c>
      <c r="N36" s="1249"/>
    </row>
    <row r="37" spans="1:14">
      <c r="A37" s="1654"/>
      <c r="B37" s="1670">
        <v>45748</v>
      </c>
      <c r="C37" s="1246"/>
      <c r="D37" s="1678"/>
      <c r="E37" s="1672"/>
      <c r="F37" s="1673"/>
      <c r="G37" s="1674"/>
      <c r="H37" s="1675"/>
      <c r="I37" s="1676"/>
      <c r="J37" s="1114"/>
      <c r="K37" s="1619">
        <v>1023</v>
      </c>
      <c r="L37" s="1677" t="s">
        <v>545</v>
      </c>
      <c r="M37" s="1250">
        <f t="shared" si="0"/>
        <v>1023</v>
      </c>
      <c r="N37" s="1249"/>
    </row>
    <row r="38" spans="1:14">
      <c r="A38" s="1654"/>
      <c r="B38" s="1670">
        <v>45749</v>
      </c>
      <c r="C38" s="1246"/>
      <c r="D38" s="1678"/>
      <c r="E38" s="1672">
        <v>450</v>
      </c>
      <c r="F38" s="1673" t="s">
        <v>296</v>
      </c>
      <c r="G38" s="1674"/>
      <c r="H38" s="1675"/>
      <c r="I38" s="1676"/>
      <c r="J38" s="1114"/>
      <c r="K38" s="1619"/>
      <c r="L38" s="1677"/>
      <c r="M38" s="1250">
        <f t="shared" si="0"/>
        <v>450</v>
      </c>
      <c r="N38" s="1249"/>
    </row>
    <row r="39" spans="1:14">
      <c r="A39" s="1654"/>
      <c r="B39" s="1670">
        <v>45750</v>
      </c>
      <c r="C39" s="1246"/>
      <c r="D39" s="1678"/>
      <c r="E39" s="1679">
        <v>3000</v>
      </c>
      <c r="F39" s="1679" t="s">
        <v>546</v>
      </c>
      <c r="G39" s="1674"/>
      <c r="H39" s="1675"/>
      <c r="I39" s="1676"/>
      <c r="J39" s="1114"/>
      <c r="K39" s="1619"/>
      <c r="L39" s="1677"/>
      <c r="M39" s="1250">
        <f t="shared" si="0"/>
        <v>3000</v>
      </c>
      <c r="N39" s="1249"/>
    </row>
    <row r="40" spans="1:14">
      <c r="A40" s="1654"/>
      <c r="B40" s="1670">
        <v>45751</v>
      </c>
      <c r="C40" s="1680">
        <v>20000</v>
      </c>
      <c r="D40" s="1671" t="s">
        <v>516</v>
      </c>
      <c r="E40" s="1679"/>
      <c r="F40" s="1679"/>
      <c r="G40" s="1674"/>
      <c r="H40" s="1675"/>
      <c r="I40" s="1676"/>
      <c r="J40" s="1114"/>
      <c r="K40" s="1619"/>
      <c r="L40" s="1677"/>
      <c r="M40" s="1250">
        <f t="shared" si="0"/>
        <v>20000</v>
      </c>
      <c r="N40" s="1249"/>
    </row>
    <row r="41" spans="1:14">
      <c r="A41" s="1654"/>
      <c r="B41" s="1670">
        <v>45752</v>
      </c>
      <c r="C41" s="1246"/>
      <c r="D41" s="1678"/>
      <c r="E41" s="1672">
        <v>12753</v>
      </c>
      <c r="F41" s="1673" t="s">
        <v>525</v>
      </c>
      <c r="G41" s="1674"/>
      <c r="H41" s="1675"/>
      <c r="I41" s="1676"/>
      <c r="J41" s="1114"/>
      <c r="K41" s="1619"/>
      <c r="L41" s="1677"/>
      <c r="M41" s="1250">
        <f t="shared" si="0"/>
        <v>12753</v>
      </c>
      <c r="N41" s="1249"/>
    </row>
    <row r="42" spans="1:14">
      <c r="A42" s="1654"/>
      <c r="B42" s="1670">
        <v>45753</v>
      </c>
      <c r="C42" s="1246"/>
      <c r="D42" s="1678"/>
      <c r="E42" s="1681"/>
      <c r="F42" s="1681"/>
      <c r="G42" s="1674"/>
      <c r="H42" s="1675"/>
      <c r="I42" s="1676"/>
      <c r="J42" s="1114"/>
      <c r="K42" s="1619"/>
      <c r="L42" s="1677"/>
      <c r="M42" s="1250">
        <f t="shared" si="0"/>
        <v>0</v>
      </c>
      <c r="N42" s="1249"/>
    </row>
    <row r="43" spans="1:14">
      <c r="A43" s="1654"/>
      <c r="B43" s="1670">
        <v>45754</v>
      </c>
      <c r="C43" s="1680">
        <v>4245</v>
      </c>
      <c r="D43" s="1671" t="s">
        <v>510</v>
      </c>
      <c r="E43" s="1681"/>
      <c r="F43" s="1681"/>
      <c r="G43" s="1674"/>
      <c r="H43" s="1675"/>
      <c r="I43" s="1676"/>
      <c r="J43" s="1114"/>
      <c r="K43" s="1619">
        <v>8600</v>
      </c>
      <c r="L43" s="1677" t="s">
        <v>544</v>
      </c>
      <c r="M43" s="1250">
        <f t="shared" si="0"/>
        <v>12845</v>
      </c>
      <c r="N43" s="1249"/>
    </row>
    <row r="44" spans="1:14">
      <c r="A44" s="1654"/>
      <c r="B44" s="1670">
        <v>45755</v>
      </c>
      <c r="C44" s="1246"/>
      <c r="D44" s="1678"/>
      <c r="E44" s="1681"/>
      <c r="F44" s="1681"/>
      <c r="G44" s="1674"/>
      <c r="H44" s="1675"/>
      <c r="I44" s="1676"/>
      <c r="J44" s="1114"/>
      <c r="K44" s="1619">
        <v>2992</v>
      </c>
      <c r="L44" s="1677" t="s">
        <v>547</v>
      </c>
      <c r="M44" s="1250">
        <f t="shared" si="0"/>
        <v>2992</v>
      </c>
      <c r="N44" s="1249"/>
    </row>
    <row r="45" spans="1:14">
      <c r="A45" s="1654"/>
      <c r="B45" s="1670">
        <v>45756</v>
      </c>
      <c r="C45" s="1246"/>
      <c r="D45" s="1678"/>
      <c r="E45" s="1681"/>
      <c r="F45" s="1681"/>
      <c r="G45" s="1674"/>
      <c r="H45" s="1675"/>
      <c r="I45" s="1676"/>
      <c r="J45" s="1114"/>
      <c r="K45" s="1619"/>
      <c r="L45" s="1677"/>
      <c r="M45" s="1250">
        <f t="shared" si="0"/>
        <v>0</v>
      </c>
      <c r="N45" s="1249"/>
    </row>
    <row r="46" spans="1:14">
      <c r="A46" s="1654"/>
      <c r="B46" s="1670">
        <v>45757</v>
      </c>
      <c r="C46" s="1680">
        <v>5928</v>
      </c>
      <c r="D46" s="1671" t="s">
        <v>510</v>
      </c>
      <c r="E46" s="1681"/>
      <c r="F46" s="1681"/>
      <c r="G46" s="1674">
        <v>23205</v>
      </c>
      <c r="H46" s="1675" t="s">
        <v>548</v>
      </c>
      <c r="I46" s="1676"/>
      <c r="J46" s="1114"/>
      <c r="K46" s="1619">
        <v>1080</v>
      </c>
      <c r="L46" s="1677" t="s">
        <v>549</v>
      </c>
      <c r="M46" s="1250">
        <f t="shared" si="0"/>
        <v>30213</v>
      </c>
      <c r="N46" s="1249"/>
    </row>
    <row r="47" spans="1:14">
      <c r="A47" s="1654"/>
      <c r="B47" s="1670">
        <v>45758</v>
      </c>
      <c r="C47" s="1246"/>
      <c r="D47" s="1678"/>
      <c r="E47" s="1681"/>
      <c r="F47" s="1681"/>
      <c r="G47" s="1674"/>
      <c r="H47" s="1675"/>
      <c r="I47" s="1676"/>
      <c r="J47" s="1114"/>
      <c r="K47" s="1619">
        <v>2570</v>
      </c>
      <c r="L47" s="1677" t="s">
        <v>549</v>
      </c>
      <c r="M47" s="1250">
        <f t="shared" si="0"/>
        <v>2570</v>
      </c>
      <c r="N47" s="1249"/>
    </row>
    <row r="48" spans="1:14">
      <c r="A48" s="1654"/>
      <c r="B48" s="1670">
        <v>45759</v>
      </c>
      <c r="C48" s="1246"/>
      <c r="D48" s="1678"/>
      <c r="E48" s="1681"/>
      <c r="F48" s="1681"/>
      <c r="G48" s="1674"/>
      <c r="H48" s="1675"/>
      <c r="I48" s="1676"/>
      <c r="J48" s="1114"/>
      <c r="K48" s="1619">
        <v>1105</v>
      </c>
      <c r="L48" s="1677" t="s">
        <v>550</v>
      </c>
      <c r="M48" s="1250">
        <f t="shared" si="0"/>
        <v>1105</v>
      </c>
      <c r="N48" s="1249"/>
    </row>
    <row r="49" spans="1:14">
      <c r="A49" s="1654"/>
      <c r="B49" s="1670">
        <v>45760</v>
      </c>
      <c r="C49" s="1246"/>
      <c r="D49" s="1678"/>
      <c r="E49" s="1681"/>
      <c r="F49" s="1681"/>
      <c r="G49" s="1674"/>
      <c r="H49" s="1675"/>
      <c r="I49" s="1676"/>
      <c r="J49" s="1114"/>
      <c r="K49" s="1619">
        <v>1900</v>
      </c>
      <c r="L49" s="1677" t="s">
        <v>551</v>
      </c>
      <c r="M49" s="1250">
        <f t="shared" si="0"/>
        <v>1900</v>
      </c>
      <c r="N49" s="1249"/>
    </row>
    <row r="50" spans="1:14">
      <c r="A50" s="1654"/>
      <c r="B50" s="1670">
        <v>45761</v>
      </c>
      <c r="C50" s="1246"/>
      <c r="D50" s="1678"/>
      <c r="E50" s="1681"/>
      <c r="F50" s="1681"/>
      <c r="G50" s="1674"/>
      <c r="H50" s="1675"/>
      <c r="I50" s="1676"/>
      <c r="J50" s="1114"/>
      <c r="K50" s="1619"/>
      <c r="L50" s="1677"/>
      <c r="M50" s="1250">
        <f t="shared" si="0"/>
        <v>0</v>
      </c>
      <c r="N50" s="1249"/>
    </row>
    <row r="51" spans="1:14">
      <c r="A51" s="1654"/>
      <c r="B51" s="1670">
        <v>45762</v>
      </c>
      <c r="C51" s="1680">
        <v>5000</v>
      </c>
      <c r="D51" s="1671" t="s">
        <v>510</v>
      </c>
      <c r="E51" s="1681"/>
      <c r="F51" s="1681"/>
      <c r="G51" s="1674"/>
      <c r="H51" s="1675"/>
      <c r="I51" s="1676"/>
      <c r="J51" s="1114"/>
      <c r="K51" s="1619"/>
      <c r="L51" s="1677"/>
      <c r="M51" s="1250">
        <f t="shared" si="0"/>
        <v>5000</v>
      </c>
      <c r="N51" s="1249"/>
    </row>
    <row r="52" spans="1:14">
      <c r="A52" s="1654"/>
      <c r="B52" s="1670">
        <v>45763</v>
      </c>
      <c r="C52" s="1246"/>
      <c r="D52" s="1678"/>
      <c r="E52" s="1681"/>
      <c r="F52" s="1681"/>
      <c r="G52" s="1674"/>
      <c r="H52" s="1675"/>
      <c r="I52" s="1676">
        <v>44837</v>
      </c>
      <c r="J52" s="1114" t="s">
        <v>552</v>
      </c>
      <c r="K52" s="1619"/>
      <c r="L52" s="1677"/>
      <c r="M52" s="1250">
        <f t="shared" si="0"/>
        <v>44837</v>
      </c>
      <c r="N52" s="1249"/>
    </row>
    <row r="53" spans="1:14">
      <c r="A53" s="1654"/>
      <c r="B53" s="1670">
        <v>45764</v>
      </c>
      <c r="C53" s="1246"/>
      <c r="D53" s="1678"/>
      <c r="E53" s="1681"/>
      <c r="F53" s="1681"/>
      <c r="G53" s="1674"/>
      <c r="H53" s="1675"/>
      <c r="I53" s="1676"/>
      <c r="J53" s="1114"/>
      <c r="K53" s="1619"/>
      <c r="L53" s="1677"/>
      <c r="M53" s="1250">
        <f t="shared" si="0"/>
        <v>0</v>
      </c>
      <c r="N53" s="1249"/>
    </row>
    <row r="54" spans="1:14">
      <c r="A54" s="1654"/>
      <c r="B54" s="1670">
        <v>45765</v>
      </c>
      <c r="C54" s="1246"/>
      <c r="D54" s="1678"/>
      <c r="E54" s="1681"/>
      <c r="F54" s="1681"/>
      <c r="G54" s="1674"/>
      <c r="H54" s="1675"/>
      <c r="I54" s="1676"/>
      <c r="J54" s="1114"/>
      <c r="K54" s="1619"/>
      <c r="L54" s="1677"/>
      <c r="M54" s="1250">
        <f t="shared" si="0"/>
        <v>0</v>
      </c>
      <c r="N54" s="1249"/>
    </row>
    <row r="55" spans="1:14">
      <c r="A55" s="1654"/>
      <c r="B55" s="1670">
        <v>45766</v>
      </c>
      <c r="C55" s="1246">
        <v>2076</v>
      </c>
      <c r="D55" s="1671" t="s">
        <v>510</v>
      </c>
      <c r="E55" s="1672">
        <v>9307</v>
      </c>
      <c r="F55" s="1673" t="s">
        <v>532</v>
      </c>
      <c r="G55" s="1674"/>
      <c r="H55" s="1675"/>
      <c r="I55" s="1676">
        <v>25970</v>
      </c>
      <c r="J55" s="1114" t="s">
        <v>553</v>
      </c>
      <c r="K55" s="1619"/>
      <c r="L55" s="1677"/>
      <c r="M55" s="1250">
        <f t="shared" si="0"/>
        <v>37353</v>
      </c>
      <c r="N55" s="1249"/>
    </row>
    <row r="56" spans="1:14">
      <c r="A56" s="1654"/>
      <c r="B56" s="1670">
        <v>45767</v>
      </c>
      <c r="C56" s="1246">
        <v>4030</v>
      </c>
      <c r="D56" s="1671" t="s">
        <v>510</v>
      </c>
      <c r="E56" s="1681"/>
      <c r="F56" s="1681"/>
      <c r="G56" s="1674"/>
      <c r="H56" s="1675"/>
      <c r="I56" s="1676"/>
      <c r="J56" s="1114"/>
      <c r="K56" s="1619"/>
      <c r="L56" s="1677"/>
      <c r="M56" s="1250">
        <f t="shared" si="0"/>
        <v>4030</v>
      </c>
      <c r="N56" s="1249"/>
    </row>
    <row r="57" spans="1:14" ht="14">
      <c r="A57" s="1654"/>
      <c r="B57" s="1670">
        <v>45768</v>
      </c>
      <c r="C57" s="1246"/>
      <c r="D57" s="1678"/>
      <c r="E57" s="1681"/>
      <c r="F57" s="1681"/>
      <c r="G57" s="1674"/>
      <c r="H57" s="1675"/>
      <c r="I57" s="1676"/>
      <c r="J57" s="1114"/>
      <c r="K57" s="1619"/>
      <c r="L57" s="1677"/>
      <c r="M57" s="1250">
        <f t="shared" si="0"/>
        <v>0</v>
      </c>
      <c r="N57" s="1249"/>
    </row>
    <row r="58" spans="1:14" ht="14">
      <c r="A58" s="1654"/>
      <c r="B58" s="1670">
        <v>45769</v>
      </c>
      <c r="C58" s="1246"/>
      <c r="D58" s="1678"/>
      <c r="E58" s="1681"/>
      <c r="F58" s="1681"/>
      <c r="G58" s="1674"/>
      <c r="H58" s="1675"/>
      <c r="I58" s="1676"/>
      <c r="J58" s="1114"/>
      <c r="K58" s="1619"/>
      <c r="L58" s="1677"/>
      <c r="M58" s="1250">
        <f t="shared" si="0"/>
        <v>0</v>
      </c>
      <c r="N58" s="1249"/>
    </row>
    <row r="59" spans="1:14" ht="14">
      <c r="A59" s="1654"/>
      <c r="B59" s="1670">
        <v>45770</v>
      </c>
      <c r="C59" s="1246"/>
      <c r="D59" s="1678"/>
      <c r="E59" s="1681"/>
      <c r="F59" s="1681"/>
      <c r="G59" s="1674"/>
      <c r="H59" s="1675"/>
      <c r="I59" s="1676"/>
      <c r="J59" s="1114"/>
      <c r="K59" s="1619"/>
      <c r="L59" s="1677"/>
      <c r="M59" s="1250">
        <f t="shared" si="0"/>
        <v>0</v>
      </c>
      <c r="N59" s="1249"/>
    </row>
    <row r="60" spans="1:14" ht="14">
      <c r="A60" s="1654"/>
      <c r="B60" s="1670">
        <v>45771</v>
      </c>
      <c r="C60" s="1246">
        <v>5000</v>
      </c>
      <c r="D60" s="1678" t="s">
        <v>510</v>
      </c>
      <c r="E60" s="1681"/>
      <c r="F60" s="1681"/>
      <c r="G60" s="1674"/>
      <c r="H60" s="1675"/>
      <c r="I60" s="1676"/>
      <c r="J60" s="1114"/>
      <c r="K60" s="1619"/>
      <c r="L60" s="1677"/>
      <c r="M60" s="1250">
        <f t="shared" si="0"/>
        <v>5000</v>
      </c>
      <c r="N60" s="1249"/>
    </row>
    <row r="61" spans="1:14" ht="14">
      <c r="A61" s="1654"/>
      <c r="B61" s="1670">
        <v>45772</v>
      </c>
      <c r="C61" s="1246"/>
      <c r="D61" s="1678"/>
      <c r="E61" s="1681"/>
      <c r="F61" s="1681"/>
      <c r="G61" s="1674"/>
      <c r="H61" s="1675"/>
      <c r="I61" s="1676"/>
      <c r="J61" s="1114"/>
      <c r="K61" s="1619"/>
      <c r="L61" s="1677"/>
      <c r="M61" s="1250">
        <f t="shared" si="0"/>
        <v>0</v>
      </c>
      <c r="N61" s="1249"/>
    </row>
    <row r="62" spans="1:14" ht="14">
      <c r="A62" s="1654"/>
      <c r="B62" s="1670">
        <v>45773</v>
      </c>
      <c r="C62" s="1246"/>
      <c r="D62" s="1678"/>
      <c r="E62" s="1681"/>
      <c r="F62" s="1681"/>
      <c r="G62" s="1674"/>
      <c r="H62" s="1675"/>
      <c r="I62" s="1676"/>
      <c r="J62" s="1114"/>
      <c r="K62" s="1619"/>
      <c r="L62" s="1677"/>
      <c r="M62" s="1250">
        <f t="shared" si="0"/>
        <v>0</v>
      </c>
      <c r="N62" s="1249"/>
    </row>
    <row r="63" spans="1:14" ht="14">
      <c r="A63" s="1654"/>
      <c r="B63" s="1683">
        <v>45774</v>
      </c>
      <c r="C63" s="1684">
        <v>2450</v>
      </c>
      <c r="D63" s="1685" t="s">
        <v>510</v>
      </c>
      <c r="E63" s="1686">
        <v>-6000</v>
      </c>
      <c r="F63" s="1686" t="s">
        <v>554</v>
      </c>
      <c r="G63" s="1687"/>
      <c r="H63" s="1688"/>
      <c r="I63" s="1689"/>
      <c r="J63" s="1690"/>
      <c r="K63" s="1691">
        <v>5550</v>
      </c>
      <c r="L63" s="1692" t="s">
        <v>555</v>
      </c>
      <c r="M63" s="1693">
        <f t="shared" si="0"/>
        <v>2000</v>
      </c>
      <c r="N63" s="1249"/>
    </row>
    <row r="64" spans="1:14" ht="15.5">
      <c r="A64" s="1694"/>
      <c r="B64" s="1695" t="s">
        <v>556</v>
      </c>
      <c r="C64" s="1696">
        <f>SUM(M33:M63)</f>
        <v>287000</v>
      </c>
      <c r="D64" s="1678"/>
      <c r="E64" s="1681"/>
      <c r="F64" s="1681"/>
      <c r="G64" s="1674"/>
      <c r="H64" s="1675"/>
      <c r="I64" s="1676"/>
      <c r="J64" s="1114"/>
      <c r="K64" s="1619"/>
      <c r="L64" s="1677"/>
      <c r="M64" s="1250">
        <f t="shared" si="0"/>
        <v>287000</v>
      </c>
      <c r="N64" s="1249"/>
    </row>
    <row r="65" spans="1:14" ht="14">
      <c r="A65" s="1654"/>
      <c r="B65" s="1670">
        <v>45775</v>
      </c>
      <c r="C65" s="1246"/>
      <c r="D65" s="1678"/>
      <c r="E65" s="1672"/>
      <c r="F65" s="1673"/>
      <c r="G65" s="1674"/>
      <c r="H65" s="1675"/>
      <c r="I65" s="1676"/>
      <c r="J65" s="1114"/>
      <c r="K65" s="1619">
        <v>17200</v>
      </c>
      <c r="L65" s="1677" t="s">
        <v>544</v>
      </c>
      <c r="M65" s="1250">
        <f t="shared" si="0"/>
        <v>17200</v>
      </c>
      <c r="N65" s="1249"/>
    </row>
    <row r="66" spans="1:14" ht="14">
      <c r="A66" s="1654"/>
      <c r="B66" s="1670">
        <v>45776</v>
      </c>
      <c r="C66" s="1680">
        <v>10000</v>
      </c>
      <c r="D66" s="1671" t="s">
        <v>510</v>
      </c>
      <c r="E66" s="1672">
        <v>1190</v>
      </c>
      <c r="F66" s="1673" t="s">
        <v>513</v>
      </c>
      <c r="G66" s="1674"/>
      <c r="H66" s="1675"/>
      <c r="I66" s="1676"/>
      <c r="J66" s="1114"/>
      <c r="K66" s="1619"/>
      <c r="L66" s="1677"/>
      <c r="M66" s="1250">
        <f t="shared" si="0"/>
        <v>11190</v>
      </c>
      <c r="N66" s="1249"/>
    </row>
    <row r="67" spans="1:14" ht="14">
      <c r="A67" s="1654"/>
      <c r="B67" s="1670">
        <v>45777</v>
      </c>
      <c r="C67" s="1246"/>
      <c r="D67" s="1678"/>
      <c r="E67" s="1679">
        <v>600</v>
      </c>
      <c r="F67" s="1679" t="s">
        <v>517</v>
      </c>
      <c r="G67" s="1674"/>
      <c r="H67" s="1675"/>
      <c r="I67" s="1676"/>
      <c r="J67" s="1114"/>
      <c r="K67" s="1619"/>
      <c r="L67" s="1677"/>
      <c r="M67" s="1250">
        <f t="shared" si="0"/>
        <v>600</v>
      </c>
      <c r="N67" s="1249"/>
    </row>
    <row r="68" spans="1:14" ht="14">
      <c r="A68" s="1654"/>
      <c r="B68" s="1670">
        <v>45778</v>
      </c>
      <c r="C68" s="1680">
        <v>20000</v>
      </c>
      <c r="D68" s="1671" t="s">
        <v>516</v>
      </c>
      <c r="E68" s="1672">
        <v>1210</v>
      </c>
      <c r="F68" s="1673" t="s">
        <v>302</v>
      </c>
      <c r="G68" s="1674"/>
      <c r="H68" s="1675"/>
      <c r="I68" s="1676"/>
      <c r="J68" s="1114"/>
      <c r="K68" s="1619"/>
      <c r="L68" s="1677"/>
      <c r="M68" s="1250">
        <f t="shared" si="0"/>
        <v>21210</v>
      </c>
      <c r="N68" s="1249"/>
    </row>
    <row r="69" spans="1:14" ht="14">
      <c r="A69" s="1654"/>
      <c r="B69" s="1670">
        <v>45779</v>
      </c>
      <c r="C69" s="1246"/>
      <c r="D69" s="1678"/>
      <c r="E69" s="1672"/>
      <c r="F69" s="1673"/>
      <c r="G69" s="1674"/>
      <c r="H69" s="1675"/>
      <c r="I69" s="1676"/>
      <c r="J69" s="1114"/>
      <c r="K69" s="1619"/>
      <c r="L69" s="1677"/>
      <c r="M69" s="1250">
        <f t="shared" si="0"/>
        <v>0</v>
      </c>
      <c r="N69" s="1249"/>
    </row>
    <row r="70" spans="1:14" ht="14">
      <c r="A70" s="1654"/>
      <c r="B70" s="1670">
        <v>45780</v>
      </c>
      <c r="C70" s="1246"/>
      <c r="D70" s="1678"/>
      <c r="E70" s="1672">
        <v>450</v>
      </c>
      <c r="F70" s="1673" t="s">
        <v>296</v>
      </c>
      <c r="G70" s="1674"/>
      <c r="H70" s="1675"/>
      <c r="I70" s="1676"/>
      <c r="J70" s="1114"/>
      <c r="K70" s="1619"/>
      <c r="L70" s="1677"/>
      <c r="M70" s="1250">
        <f t="shared" si="0"/>
        <v>450</v>
      </c>
      <c r="N70" s="1249"/>
    </row>
    <row r="71" spans="1:14" ht="14">
      <c r="A71" s="1654"/>
      <c r="B71" s="1670">
        <v>45781</v>
      </c>
      <c r="C71" s="1246"/>
      <c r="D71" s="1678"/>
      <c r="E71" s="1672">
        <v>3000</v>
      </c>
      <c r="F71" s="1673" t="s">
        <v>546</v>
      </c>
      <c r="G71" s="1674"/>
      <c r="H71" s="1675"/>
      <c r="I71" s="1676"/>
      <c r="J71" s="1114"/>
      <c r="K71" s="1619"/>
      <c r="L71" s="1677"/>
      <c r="M71" s="1250">
        <f t="shared" si="0"/>
        <v>3000</v>
      </c>
      <c r="N71" s="1249"/>
    </row>
    <row r="72" spans="1:14" ht="14">
      <c r="A72" s="1654"/>
      <c r="B72" s="1670">
        <v>45782</v>
      </c>
      <c r="C72" s="1246">
        <v>13729</v>
      </c>
      <c r="D72" s="1671" t="s">
        <v>510</v>
      </c>
      <c r="E72" s="1679"/>
      <c r="F72" s="1679"/>
      <c r="G72" s="1674"/>
      <c r="H72" s="1675"/>
      <c r="I72" s="1676"/>
      <c r="J72" s="1114"/>
      <c r="K72" s="1698">
        <v>2970</v>
      </c>
      <c r="L72" s="1699" t="s">
        <v>557</v>
      </c>
      <c r="M72" s="1250">
        <f t="shared" si="0"/>
        <v>16699</v>
      </c>
      <c r="N72" s="1249"/>
    </row>
    <row r="73" spans="1:14" ht="14">
      <c r="A73" s="1654"/>
      <c r="B73" s="1670">
        <v>45783</v>
      </c>
      <c r="C73" s="1246"/>
      <c r="D73" s="1678"/>
      <c r="E73" s="1672">
        <v>12621</v>
      </c>
      <c r="F73" s="1673" t="s">
        <v>525</v>
      </c>
      <c r="G73" s="1674"/>
      <c r="H73" s="1675"/>
      <c r="I73" s="1676"/>
      <c r="J73" s="1114"/>
      <c r="K73" s="1619"/>
      <c r="L73" s="1677"/>
      <c r="M73" s="1250">
        <f t="shared" si="0"/>
        <v>12621</v>
      </c>
      <c r="N73" s="1249"/>
    </row>
    <row r="74" spans="1:14" ht="14">
      <c r="A74" s="1654"/>
      <c r="B74" s="1670">
        <v>45784</v>
      </c>
      <c r="C74" s="1246"/>
      <c r="D74" s="1678"/>
      <c r="E74" s="1681"/>
      <c r="F74" s="1681"/>
      <c r="G74" s="1674"/>
      <c r="H74" s="1675"/>
      <c r="I74" s="1676"/>
      <c r="J74" s="1114"/>
      <c r="K74" s="1619"/>
      <c r="L74" s="1677"/>
      <c r="M74" s="1250">
        <f t="shared" si="0"/>
        <v>0</v>
      </c>
      <c r="N74" s="1249"/>
    </row>
    <row r="75" spans="1:14" ht="14">
      <c r="A75" s="1654"/>
      <c r="B75" s="1670">
        <v>45785</v>
      </c>
      <c r="C75" s="1246"/>
      <c r="D75" s="1678"/>
      <c r="E75" s="1681"/>
      <c r="F75" s="1681"/>
      <c r="G75" s="1674"/>
      <c r="H75" s="1675"/>
      <c r="I75" s="1676"/>
      <c r="J75" s="1114"/>
      <c r="K75" s="1619"/>
      <c r="L75" s="1677"/>
      <c r="M75" s="1250">
        <f t="shared" si="0"/>
        <v>0</v>
      </c>
      <c r="N75" s="1249"/>
    </row>
    <row r="76" spans="1:14" ht="14">
      <c r="A76" s="1654"/>
      <c r="B76" s="1670">
        <v>45786</v>
      </c>
      <c r="C76" s="1246"/>
      <c r="D76" s="1678"/>
      <c r="E76" s="1681"/>
      <c r="F76" s="1681"/>
      <c r="G76" s="1674"/>
      <c r="H76" s="1675"/>
      <c r="I76" s="1676"/>
      <c r="J76" s="1114"/>
      <c r="K76" s="1619"/>
      <c r="L76" s="1677"/>
      <c r="M76" s="1250">
        <f t="shared" si="0"/>
        <v>0</v>
      </c>
      <c r="N76" s="1249"/>
    </row>
    <row r="77" spans="1:14" ht="14">
      <c r="A77" s="1654"/>
      <c r="B77" s="1670">
        <v>45787</v>
      </c>
      <c r="C77" s="1246">
        <v>6530</v>
      </c>
      <c r="D77" s="1671" t="s">
        <v>510</v>
      </c>
      <c r="E77" s="1681"/>
      <c r="F77" s="1681"/>
      <c r="G77" s="1674"/>
      <c r="H77" s="1675"/>
      <c r="I77" s="1676"/>
      <c r="J77" s="1114"/>
      <c r="K77" s="1619"/>
      <c r="L77" s="1677"/>
      <c r="M77" s="1250">
        <f t="shared" si="0"/>
        <v>6530</v>
      </c>
      <c r="N77" s="1249"/>
    </row>
    <row r="78" spans="1:14" ht="14">
      <c r="A78" s="1654"/>
      <c r="B78" s="1670">
        <v>45788</v>
      </c>
      <c r="C78" s="1680">
        <v>20500</v>
      </c>
      <c r="D78" s="1671" t="s">
        <v>516</v>
      </c>
      <c r="E78" s="1681"/>
      <c r="F78" s="1681"/>
      <c r="G78" s="1674"/>
      <c r="H78" s="1675"/>
      <c r="I78" s="1676"/>
      <c r="J78" s="1114"/>
      <c r="K78" s="1619"/>
      <c r="L78" s="1677"/>
      <c r="M78" s="1250">
        <f t="shared" si="0"/>
        <v>20500</v>
      </c>
      <c r="N78" s="1249"/>
    </row>
    <row r="79" spans="1:14" ht="14">
      <c r="A79" s="1654"/>
      <c r="B79" s="1670">
        <v>45789</v>
      </c>
      <c r="C79" s="1246"/>
      <c r="D79" s="1678"/>
      <c r="E79" s="1681"/>
      <c r="F79" s="1681"/>
      <c r="G79" s="1674"/>
      <c r="H79" s="1675"/>
      <c r="I79" s="1676"/>
      <c r="J79" s="1114"/>
      <c r="K79" s="1619">
        <v>1440</v>
      </c>
      <c r="L79" s="1677" t="s">
        <v>558</v>
      </c>
      <c r="M79" s="1250">
        <f t="shared" si="0"/>
        <v>1440</v>
      </c>
      <c r="N79" s="1249"/>
    </row>
    <row r="80" spans="1:14" ht="14">
      <c r="A80" s="1654"/>
      <c r="B80" s="1670">
        <v>45790</v>
      </c>
      <c r="C80" s="1246"/>
      <c r="D80" s="1678"/>
      <c r="E80" s="1681"/>
      <c r="F80" s="1681"/>
      <c r="G80" s="1674"/>
      <c r="H80" s="1675"/>
      <c r="I80" s="1676"/>
      <c r="J80" s="1114"/>
      <c r="K80" s="1619"/>
      <c r="L80" s="1677"/>
      <c r="M80" s="1250">
        <f t="shared" si="0"/>
        <v>0</v>
      </c>
      <c r="N80" s="1249"/>
    </row>
    <row r="81" spans="1:14" ht="14">
      <c r="A81" s="1654"/>
      <c r="B81" s="1670">
        <v>45791</v>
      </c>
      <c r="C81" s="1680">
        <v>9253</v>
      </c>
      <c r="D81" s="1671" t="s">
        <v>510</v>
      </c>
      <c r="E81" s="1681"/>
      <c r="F81" s="1681"/>
      <c r="G81" s="1674"/>
      <c r="H81" s="1675"/>
      <c r="I81" s="1676"/>
      <c r="J81" s="1114"/>
      <c r="K81" s="1619"/>
      <c r="L81" s="1677"/>
      <c r="M81" s="1250">
        <f t="shared" si="0"/>
        <v>9253</v>
      </c>
      <c r="N81" s="1249"/>
    </row>
    <row r="82" spans="1:14" ht="14">
      <c r="A82" s="1654"/>
      <c r="B82" s="1670">
        <v>45792</v>
      </c>
      <c r="C82" s="1246"/>
      <c r="D82" s="1678"/>
      <c r="E82" s="1681"/>
      <c r="F82" s="1681"/>
      <c r="G82" s="1674"/>
      <c r="H82" s="1675"/>
      <c r="I82" s="1676"/>
      <c r="J82" s="1114"/>
      <c r="K82" s="1619"/>
      <c r="L82" s="1677"/>
      <c r="M82" s="1250">
        <f t="shared" si="0"/>
        <v>0</v>
      </c>
      <c r="N82" s="1249"/>
    </row>
    <row r="83" spans="1:14" ht="14">
      <c r="A83" s="1654"/>
      <c r="B83" s="1670">
        <v>45793</v>
      </c>
      <c r="C83" s="1680">
        <v>5000</v>
      </c>
      <c r="D83" s="1700" t="s">
        <v>510</v>
      </c>
      <c r="E83" s="1681"/>
      <c r="F83" s="1681"/>
      <c r="G83" s="1674"/>
      <c r="H83" s="1675"/>
      <c r="I83" s="1676"/>
      <c r="J83" s="1114"/>
      <c r="K83" s="1619"/>
      <c r="L83" s="1677"/>
      <c r="M83" s="1250">
        <f t="shared" si="0"/>
        <v>5000</v>
      </c>
      <c r="N83" s="1249"/>
    </row>
    <row r="84" spans="1:14" ht="14">
      <c r="A84" s="1654"/>
      <c r="B84" s="1670">
        <v>45794</v>
      </c>
      <c r="C84" s="1246"/>
      <c r="D84" s="1678"/>
      <c r="E84" s="1681"/>
      <c r="F84" s="1681"/>
      <c r="G84" s="1674"/>
      <c r="H84" s="1675"/>
      <c r="I84" s="1676"/>
      <c r="J84" s="1114"/>
      <c r="K84" s="1619"/>
      <c r="L84" s="1677"/>
      <c r="M84" s="1250">
        <f t="shared" si="0"/>
        <v>0</v>
      </c>
      <c r="N84" s="1249"/>
    </row>
    <row r="85" spans="1:14" ht="14">
      <c r="A85" s="1654"/>
      <c r="B85" s="1670">
        <v>45795</v>
      </c>
      <c r="C85" s="1246"/>
      <c r="D85" s="1678"/>
      <c r="E85" s="1681"/>
      <c r="F85" s="1681"/>
      <c r="G85" s="1674"/>
      <c r="H85" s="1675"/>
      <c r="I85" s="1676"/>
      <c r="J85" s="1114"/>
      <c r="K85" s="1619"/>
      <c r="L85" s="1677"/>
      <c r="M85" s="1250">
        <f t="shared" si="0"/>
        <v>0</v>
      </c>
      <c r="N85" s="1249"/>
    </row>
    <row r="86" spans="1:14" ht="14">
      <c r="A86" s="1654"/>
      <c r="B86" s="1670">
        <v>45796</v>
      </c>
      <c r="C86" s="1246"/>
      <c r="D86" s="1678"/>
      <c r="E86" s="1679">
        <v>9307</v>
      </c>
      <c r="F86" s="1679" t="s">
        <v>532</v>
      </c>
      <c r="G86" s="1674"/>
      <c r="H86" s="1675"/>
      <c r="I86" s="1676"/>
      <c r="J86" s="1114"/>
      <c r="K86" s="1619"/>
      <c r="L86" s="1677"/>
      <c r="M86" s="1250">
        <f t="shared" si="0"/>
        <v>9307</v>
      </c>
      <c r="N86" s="1249"/>
    </row>
    <row r="87" spans="1:14" ht="14">
      <c r="A87" s="1654"/>
      <c r="B87" s="1670">
        <v>45797</v>
      </c>
      <c r="C87" s="1246"/>
      <c r="D87" s="1678"/>
      <c r="E87" s="1681"/>
      <c r="F87" s="1681"/>
      <c r="G87" s="1674">
        <v>7271</v>
      </c>
      <c r="H87" s="1675" t="s">
        <v>559</v>
      </c>
      <c r="I87" s="1676">
        <v>13540</v>
      </c>
      <c r="J87" s="1114" t="s">
        <v>560</v>
      </c>
      <c r="K87" s="1619"/>
      <c r="L87" s="1677"/>
      <c r="M87" s="1250">
        <f t="shared" si="0"/>
        <v>20811</v>
      </c>
      <c r="N87" s="1249"/>
    </row>
    <row r="88" spans="1:14" ht="14">
      <c r="A88" s="1654"/>
      <c r="B88" s="1670">
        <v>45798</v>
      </c>
      <c r="C88" s="1246"/>
      <c r="D88" s="1678"/>
      <c r="E88" s="1681"/>
      <c r="F88" s="1681"/>
      <c r="G88" s="1674"/>
      <c r="H88" s="1675"/>
      <c r="I88" s="1676">
        <v>6000</v>
      </c>
      <c r="J88" s="1114" t="s">
        <v>561</v>
      </c>
      <c r="K88" s="1619"/>
      <c r="L88" s="1677"/>
      <c r="M88" s="1250">
        <f t="shared" si="0"/>
        <v>6000</v>
      </c>
      <c r="N88" s="1249"/>
    </row>
    <row r="89" spans="1:14" ht="14">
      <c r="A89" s="1654"/>
      <c r="B89" s="1670">
        <v>45799</v>
      </c>
      <c r="C89" s="1680">
        <v>7214</v>
      </c>
      <c r="D89" s="1671" t="s">
        <v>510</v>
      </c>
      <c r="E89" s="1681"/>
      <c r="F89" s="1681"/>
      <c r="G89" s="1674"/>
      <c r="H89" s="1675"/>
      <c r="I89" s="1676">
        <v>5100</v>
      </c>
      <c r="J89" s="1114" t="s">
        <v>562</v>
      </c>
      <c r="K89" s="1619"/>
      <c r="L89" s="1677"/>
      <c r="M89" s="1250">
        <f t="shared" si="0"/>
        <v>12314</v>
      </c>
      <c r="N89" s="1249"/>
    </row>
    <row r="90" spans="1:14" ht="14">
      <c r="A90" s="1654"/>
      <c r="B90" s="1670">
        <v>45800</v>
      </c>
      <c r="C90" s="1246"/>
      <c r="D90" s="1678"/>
      <c r="E90" s="1681"/>
      <c r="F90" s="1681"/>
      <c r="G90" s="1674"/>
      <c r="H90" s="1675"/>
      <c r="I90" s="1676">
        <v>61875</v>
      </c>
      <c r="J90" s="1114" t="s">
        <v>563</v>
      </c>
      <c r="K90" s="1619"/>
      <c r="L90" s="1677"/>
      <c r="M90" s="1250">
        <f t="shared" si="0"/>
        <v>61875</v>
      </c>
      <c r="N90" s="1249"/>
    </row>
    <row r="91" spans="1:14" ht="14">
      <c r="A91" s="1654"/>
      <c r="B91" s="1670">
        <v>45801</v>
      </c>
      <c r="C91" s="1246"/>
      <c r="D91" s="1678"/>
      <c r="E91" s="1681"/>
      <c r="F91" s="1681"/>
      <c r="G91" s="1674"/>
      <c r="H91" s="1675"/>
      <c r="I91" s="1676">
        <v>9932</v>
      </c>
      <c r="J91" s="1114" t="s">
        <v>564</v>
      </c>
      <c r="K91" s="1619"/>
      <c r="L91" s="1677"/>
      <c r="M91" s="1250">
        <f t="shared" si="0"/>
        <v>9932</v>
      </c>
      <c r="N91" s="1249"/>
    </row>
    <row r="92" spans="1:14" ht="14">
      <c r="A92" s="1654"/>
      <c r="B92" s="1670">
        <v>45802</v>
      </c>
      <c r="C92" s="1246"/>
      <c r="D92" s="1678"/>
      <c r="E92" s="1681"/>
      <c r="F92" s="1681"/>
      <c r="G92" s="1674"/>
      <c r="H92" s="1675"/>
      <c r="I92" s="1676">
        <v>3300</v>
      </c>
      <c r="J92" s="1114" t="s">
        <v>565</v>
      </c>
      <c r="K92" s="1619"/>
      <c r="L92" s="1677"/>
      <c r="M92" s="1250">
        <f t="shared" si="0"/>
        <v>3300</v>
      </c>
      <c r="N92" s="1249"/>
    </row>
    <row r="93" spans="1:14" ht="14">
      <c r="A93" s="1654"/>
      <c r="B93" s="1670">
        <v>45803</v>
      </c>
      <c r="C93" s="1246"/>
      <c r="D93" s="1678"/>
      <c r="E93" s="1681"/>
      <c r="F93" s="1681"/>
      <c r="G93" s="1674"/>
      <c r="H93" s="1675"/>
      <c r="I93" s="1676"/>
      <c r="J93" s="1114"/>
      <c r="K93" s="1619"/>
      <c r="L93" s="1677"/>
      <c r="M93" s="1250">
        <f t="shared" si="0"/>
        <v>0</v>
      </c>
      <c r="N93" s="1249"/>
    </row>
    <row r="94" spans="1:14" ht="14">
      <c r="A94" s="1654"/>
      <c r="B94" s="1683">
        <v>45804</v>
      </c>
      <c r="C94" s="1684"/>
      <c r="D94" s="1685"/>
      <c r="E94" s="1686">
        <v>-19232</v>
      </c>
      <c r="F94" s="1686" t="s">
        <v>554</v>
      </c>
      <c r="G94" s="1687"/>
      <c r="H94" s="1688"/>
      <c r="I94" s="1689"/>
      <c r="J94" s="1690"/>
      <c r="K94" s="1691"/>
      <c r="L94" s="1692"/>
      <c r="M94" s="1693">
        <f t="shared" si="0"/>
        <v>-19232</v>
      </c>
      <c r="N94" s="1249"/>
    </row>
    <row r="95" spans="1:14" ht="15.5">
      <c r="A95" s="1694"/>
      <c r="B95" s="1695" t="s">
        <v>566</v>
      </c>
      <c r="C95" s="1696">
        <f>SUM(M65:M94)</f>
        <v>230000</v>
      </c>
      <c r="D95" s="1678"/>
      <c r="E95" s="1681"/>
      <c r="F95" s="1681"/>
      <c r="G95" s="1674"/>
      <c r="H95" s="1675"/>
      <c r="I95" s="1676"/>
      <c r="J95" s="1114"/>
      <c r="K95" s="1619"/>
      <c r="L95" s="1677"/>
      <c r="M95" s="1250"/>
      <c r="N95" s="1249"/>
    </row>
    <row r="96" spans="1:14" ht="14">
      <c r="A96" s="1654"/>
      <c r="B96" s="1670">
        <v>45805</v>
      </c>
      <c r="C96" s="1680">
        <v>10000</v>
      </c>
      <c r="D96" s="1671" t="s">
        <v>510</v>
      </c>
      <c r="E96" s="1672">
        <v>1190</v>
      </c>
      <c r="F96" s="1673" t="s">
        <v>567</v>
      </c>
      <c r="G96" s="1674">
        <v>3912</v>
      </c>
      <c r="H96" s="1675" t="s">
        <v>568</v>
      </c>
      <c r="I96" s="1676"/>
      <c r="J96" s="1114"/>
      <c r="K96" s="1619"/>
      <c r="L96" s="1677"/>
      <c r="M96" s="1250">
        <f t="shared" ref="M96:M126" si="1">SUM(C96:L96)</f>
        <v>15102</v>
      </c>
      <c r="N96" s="1249"/>
    </row>
    <row r="97" spans="1:14" ht="14">
      <c r="A97" s="1654"/>
      <c r="B97" s="1670">
        <v>45806</v>
      </c>
      <c r="C97" s="1246"/>
      <c r="D97" s="1678"/>
      <c r="E97" s="1672"/>
      <c r="F97" s="1673"/>
      <c r="G97" s="1674"/>
      <c r="H97" s="1675"/>
      <c r="I97" s="1676"/>
      <c r="J97" s="1114"/>
      <c r="K97" s="1619"/>
      <c r="L97" s="1677"/>
      <c r="M97" s="1250">
        <f t="shared" si="1"/>
        <v>0</v>
      </c>
      <c r="N97" s="1249"/>
    </row>
    <row r="98" spans="1:14" ht="14">
      <c r="A98" s="1654"/>
      <c r="B98" s="1670">
        <v>45807</v>
      </c>
      <c r="C98" s="1246"/>
      <c r="D98" s="1678"/>
      <c r="E98" s="1679">
        <v>600</v>
      </c>
      <c r="F98" s="1679" t="s">
        <v>517</v>
      </c>
      <c r="G98" s="1674"/>
      <c r="H98" s="1675"/>
      <c r="I98" s="1676"/>
      <c r="J98" s="1114"/>
      <c r="K98" s="1619"/>
      <c r="L98" s="1677"/>
      <c r="M98" s="1250">
        <f t="shared" si="1"/>
        <v>600</v>
      </c>
      <c r="N98" s="1249"/>
    </row>
    <row r="99" spans="1:14" ht="14">
      <c r="A99" s="1654"/>
      <c r="B99" s="1670">
        <v>45808</v>
      </c>
      <c r="C99" s="1246"/>
      <c r="D99" s="1678"/>
      <c r="E99" s="1672">
        <v>1210</v>
      </c>
      <c r="F99" s="1673" t="s">
        <v>302</v>
      </c>
      <c r="G99" s="1674"/>
      <c r="H99" s="1675"/>
      <c r="I99" s="1676"/>
      <c r="J99" s="1114"/>
      <c r="K99" s="1619"/>
      <c r="L99" s="1677"/>
      <c r="M99" s="1250">
        <f t="shared" si="1"/>
        <v>1210</v>
      </c>
      <c r="N99" s="1249"/>
    </row>
    <row r="100" spans="1:14" ht="14">
      <c r="A100" s="1654"/>
      <c r="B100" s="1670">
        <v>45809</v>
      </c>
      <c r="C100" s="1246"/>
      <c r="D100" s="1678"/>
      <c r="E100" s="1672"/>
      <c r="F100" s="1673"/>
      <c r="G100" s="1674">
        <v>1821</v>
      </c>
      <c r="H100" s="1675" t="s">
        <v>569</v>
      </c>
      <c r="I100" s="1676">
        <v>35980</v>
      </c>
      <c r="J100" s="1114" t="s">
        <v>570</v>
      </c>
      <c r="K100" s="1619"/>
      <c r="L100" s="1677"/>
      <c r="M100" s="1250">
        <f t="shared" si="1"/>
        <v>37801</v>
      </c>
      <c r="N100" s="1249"/>
    </row>
    <row r="101" spans="1:14" ht="14">
      <c r="A101" s="1654"/>
      <c r="B101" s="1670">
        <v>45810</v>
      </c>
      <c r="C101" s="1680">
        <v>10000</v>
      </c>
      <c r="D101" s="1671" t="s">
        <v>510</v>
      </c>
      <c r="E101" s="1672">
        <v>450</v>
      </c>
      <c r="F101" s="1673" t="s">
        <v>296</v>
      </c>
      <c r="G101" s="1674">
        <v>2270</v>
      </c>
      <c r="H101" s="1675" t="s">
        <v>571</v>
      </c>
      <c r="I101" s="1676">
        <v>5308</v>
      </c>
      <c r="J101" s="1114" t="s">
        <v>572</v>
      </c>
      <c r="K101" s="1619"/>
      <c r="L101" s="1677"/>
      <c r="M101" s="1250">
        <f t="shared" si="1"/>
        <v>18028</v>
      </c>
      <c r="N101" s="1249"/>
    </row>
    <row r="102" spans="1:14" ht="14">
      <c r="A102" s="1654"/>
      <c r="B102" s="1670">
        <v>45811</v>
      </c>
      <c r="C102" s="1246"/>
      <c r="D102" s="1678"/>
      <c r="E102" s="1621">
        <v>15000</v>
      </c>
      <c r="F102" s="1647" t="s">
        <v>573</v>
      </c>
      <c r="G102" s="1674"/>
      <c r="H102" s="1675"/>
      <c r="I102" s="1676"/>
      <c r="J102" s="1114"/>
      <c r="K102" s="1619"/>
      <c r="L102" s="1677"/>
      <c r="M102" s="1250">
        <f t="shared" si="1"/>
        <v>15000</v>
      </c>
      <c r="N102" s="1249"/>
    </row>
    <row r="103" spans="1:14" ht="14">
      <c r="A103" s="1654"/>
      <c r="B103" s="1670">
        <v>45812</v>
      </c>
      <c r="C103" s="1246"/>
      <c r="D103" s="1678"/>
      <c r="E103" s="1679"/>
      <c r="F103" s="1679"/>
      <c r="G103" s="1674"/>
      <c r="H103" s="1675"/>
      <c r="I103" s="1676"/>
      <c r="J103" s="1114"/>
      <c r="K103" s="1619"/>
      <c r="L103" s="1677"/>
      <c r="M103" s="1250">
        <f t="shared" si="1"/>
        <v>0</v>
      </c>
      <c r="N103" s="1249"/>
    </row>
    <row r="104" spans="1:14" ht="14">
      <c r="A104" s="1654"/>
      <c r="B104" s="1670">
        <v>45813</v>
      </c>
      <c r="C104" s="1246"/>
      <c r="D104" s="1678"/>
      <c r="E104" s="1672">
        <v>12907</v>
      </c>
      <c r="F104" s="1673" t="s">
        <v>525</v>
      </c>
      <c r="G104" s="1674"/>
      <c r="H104" s="1675"/>
      <c r="I104" s="1676">
        <v>2531</v>
      </c>
      <c r="J104" s="1114" t="s">
        <v>574</v>
      </c>
      <c r="K104" s="1619"/>
      <c r="L104" s="1677"/>
      <c r="M104" s="1250">
        <f t="shared" si="1"/>
        <v>15438</v>
      </c>
      <c r="N104" s="1249"/>
    </row>
    <row r="105" spans="1:14" ht="14">
      <c r="A105" s="1654"/>
      <c r="B105" s="1670">
        <v>45814</v>
      </c>
      <c r="C105" s="1680">
        <v>15000</v>
      </c>
      <c r="D105" s="1671" t="s">
        <v>510</v>
      </c>
      <c r="E105" s="1681"/>
      <c r="F105" s="1681"/>
      <c r="G105" s="1674">
        <v>1999</v>
      </c>
      <c r="H105" s="1675" t="s">
        <v>575</v>
      </c>
      <c r="I105" s="1676"/>
      <c r="J105" s="1114"/>
      <c r="K105" s="1619"/>
      <c r="L105" s="1677"/>
      <c r="M105" s="1250">
        <f t="shared" si="1"/>
        <v>16999</v>
      </c>
      <c r="N105" s="1249"/>
    </row>
    <row r="106" spans="1:14" ht="14">
      <c r="A106" s="1654"/>
      <c r="B106" s="1670">
        <v>45815</v>
      </c>
      <c r="C106" s="1680">
        <v>20000</v>
      </c>
      <c r="D106" s="1671" t="s">
        <v>516</v>
      </c>
      <c r="E106" s="1681"/>
      <c r="F106" s="1681"/>
      <c r="G106" s="1674"/>
      <c r="H106" s="1675"/>
      <c r="I106" s="1676"/>
      <c r="J106" s="1114"/>
      <c r="K106" s="1619"/>
      <c r="L106" s="1677"/>
      <c r="M106" s="1250">
        <f t="shared" si="1"/>
        <v>20000</v>
      </c>
      <c r="N106" s="1249"/>
    </row>
    <row r="107" spans="1:14" ht="14">
      <c r="A107" s="1654"/>
      <c r="B107" s="1670">
        <v>45816</v>
      </c>
      <c r="C107" s="1246"/>
      <c r="D107" s="1678"/>
      <c r="E107" s="1681"/>
      <c r="F107" s="1681"/>
      <c r="G107" s="1674"/>
      <c r="H107" s="1675"/>
      <c r="I107" s="1676">
        <v>2900</v>
      </c>
      <c r="J107" s="1114" t="s">
        <v>576</v>
      </c>
      <c r="K107" s="1619"/>
      <c r="L107" s="1677"/>
      <c r="M107" s="1250">
        <f t="shared" si="1"/>
        <v>2900</v>
      </c>
      <c r="N107" s="1249"/>
    </row>
    <row r="108" spans="1:14" ht="14">
      <c r="A108" s="1654"/>
      <c r="B108" s="1670">
        <v>45817</v>
      </c>
      <c r="C108" s="1246"/>
      <c r="D108" s="1678"/>
      <c r="E108" s="1681"/>
      <c r="F108" s="1681"/>
      <c r="G108" s="1674">
        <v>1237</v>
      </c>
      <c r="H108" s="1675" t="s">
        <v>577</v>
      </c>
      <c r="I108" s="1676"/>
      <c r="J108" s="1114"/>
      <c r="K108" s="1619"/>
      <c r="L108" s="1677"/>
      <c r="M108" s="1250">
        <f t="shared" si="1"/>
        <v>1237</v>
      </c>
      <c r="N108" s="1249"/>
    </row>
    <row r="109" spans="1:14" ht="14">
      <c r="A109" s="1654"/>
      <c r="B109" s="1670">
        <v>45818</v>
      </c>
      <c r="C109" s="1680">
        <v>3378</v>
      </c>
      <c r="D109" s="1671" t="s">
        <v>510</v>
      </c>
      <c r="E109" s="1681"/>
      <c r="F109" s="1681"/>
      <c r="G109" s="1674"/>
      <c r="H109" s="1675"/>
      <c r="I109" s="1676"/>
      <c r="J109" s="1114"/>
      <c r="K109" s="1619"/>
      <c r="L109" s="1677"/>
      <c r="M109" s="1250">
        <f t="shared" si="1"/>
        <v>3378</v>
      </c>
      <c r="N109" s="1249"/>
    </row>
    <row r="110" spans="1:14" ht="14">
      <c r="A110" s="1654"/>
      <c r="B110" s="1670">
        <v>45819</v>
      </c>
      <c r="C110" s="1246"/>
      <c r="D110" s="1678"/>
      <c r="E110" s="1672">
        <v>11000</v>
      </c>
      <c r="F110" s="1681" t="s">
        <v>578</v>
      </c>
      <c r="G110" s="1674"/>
      <c r="H110" s="1675"/>
      <c r="I110" s="1676"/>
      <c r="J110" s="1114"/>
      <c r="K110" s="1619"/>
      <c r="L110" s="1677"/>
      <c r="M110" s="1250">
        <f t="shared" si="1"/>
        <v>11000</v>
      </c>
      <c r="N110" s="1249"/>
    </row>
    <row r="111" spans="1:14" ht="14">
      <c r="A111" s="1654"/>
      <c r="B111" s="1670">
        <v>45820</v>
      </c>
      <c r="C111" s="1246"/>
      <c r="D111" s="1678"/>
      <c r="E111" s="1681"/>
      <c r="F111" s="1681"/>
      <c r="G111" s="1674"/>
      <c r="H111" s="1675"/>
      <c r="I111" s="1676"/>
      <c r="J111" s="1114"/>
      <c r="K111" s="1619"/>
      <c r="L111" s="1677"/>
      <c r="M111" s="1250">
        <f t="shared" si="1"/>
        <v>0</v>
      </c>
      <c r="N111" s="1249"/>
    </row>
    <row r="112" spans="1:14" ht="14">
      <c r="A112" s="1654"/>
      <c r="B112" s="1670">
        <v>45821</v>
      </c>
      <c r="C112" s="1246"/>
      <c r="D112" s="1678"/>
      <c r="E112" s="1681"/>
      <c r="F112" s="1681"/>
      <c r="G112" s="1674"/>
      <c r="H112" s="1675"/>
      <c r="I112" s="1676"/>
      <c r="J112" s="1114"/>
      <c r="K112" s="1619"/>
      <c r="L112" s="1677"/>
      <c r="M112" s="1250">
        <f t="shared" si="1"/>
        <v>0</v>
      </c>
      <c r="N112" s="1249"/>
    </row>
    <row r="113" spans="1:14" ht="14">
      <c r="A113" s="1654"/>
      <c r="B113" s="1670">
        <v>45822</v>
      </c>
      <c r="C113" s="1680">
        <v>5000</v>
      </c>
      <c r="D113" s="1671" t="s">
        <v>510</v>
      </c>
      <c r="E113" s="1681"/>
      <c r="F113" s="1681"/>
      <c r="G113" s="1674"/>
      <c r="H113" s="1675"/>
      <c r="I113" s="1676"/>
      <c r="J113" s="1114"/>
      <c r="K113" s="1619"/>
      <c r="L113" s="1677"/>
      <c r="M113" s="1250">
        <f t="shared" si="1"/>
        <v>5000</v>
      </c>
      <c r="N113" s="1249"/>
    </row>
    <row r="114" spans="1:14" ht="14">
      <c r="A114" s="1654"/>
      <c r="B114" s="1670">
        <v>45823</v>
      </c>
      <c r="C114" s="1246"/>
      <c r="D114" s="1678"/>
      <c r="E114" s="1681"/>
      <c r="F114" s="1681"/>
      <c r="G114" s="1674"/>
      <c r="H114" s="1675"/>
      <c r="I114" s="1676"/>
      <c r="J114" s="1114"/>
      <c r="K114" s="1619"/>
      <c r="L114" s="1677"/>
      <c r="M114" s="1250">
        <f t="shared" si="1"/>
        <v>0</v>
      </c>
      <c r="N114" s="1249"/>
    </row>
    <row r="115" spans="1:14" ht="14">
      <c r="A115" s="1654"/>
      <c r="B115" s="1670">
        <v>45824</v>
      </c>
      <c r="C115" s="1246"/>
      <c r="D115" s="1678"/>
      <c r="E115" s="1681"/>
      <c r="F115" s="1681"/>
      <c r="G115" s="1674"/>
      <c r="H115" s="1675"/>
      <c r="I115" s="1676"/>
      <c r="J115" s="1114"/>
      <c r="K115" s="1619"/>
      <c r="L115" s="1677"/>
      <c r="M115" s="1250">
        <f t="shared" si="1"/>
        <v>0</v>
      </c>
      <c r="N115" s="1249"/>
    </row>
    <row r="116" spans="1:14" ht="14">
      <c r="A116" s="1654"/>
      <c r="B116" s="1670">
        <v>45825</v>
      </c>
      <c r="C116" s="1680">
        <v>5000</v>
      </c>
      <c r="D116" s="1671" t="s">
        <v>510</v>
      </c>
      <c r="E116" s="1681"/>
      <c r="F116" s="1681"/>
      <c r="G116" s="1674"/>
      <c r="H116" s="1675"/>
      <c r="I116" s="1676"/>
      <c r="J116" s="1114"/>
      <c r="K116" s="1619"/>
      <c r="L116" s="1677"/>
      <c r="M116" s="1250">
        <f t="shared" si="1"/>
        <v>5000</v>
      </c>
      <c r="N116" s="1249"/>
    </row>
    <row r="117" spans="1:14" ht="14">
      <c r="A117" s="1654"/>
      <c r="B117" s="1670">
        <v>45826</v>
      </c>
      <c r="C117" s="1246"/>
      <c r="D117" s="1678"/>
      <c r="E117" s="1681"/>
      <c r="F117" s="1681"/>
      <c r="G117" s="1674"/>
      <c r="H117" s="1675"/>
      <c r="I117" s="1676"/>
      <c r="J117" s="1114"/>
      <c r="K117" s="1619"/>
      <c r="L117" s="1677"/>
      <c r="M117" s="1250">
        <f t="shared" si="1"/>
        <v>0</v>
      </c>
      <c r="N117" s="1249"/>
    </row>
    <row r="118" spans="1:14" ht="14">
      <c r="A118" s="1654"/>
      <c r="B118" s="1670">
        <v>45827</v>
      </c>
      <c r="C118" s="1246"/>
      <c r="D118" s="1678"/>
      <c r="E118" s="1672">
        <v>9307</v>
      </c>
      <c r="F118" s="1673" t="s">
        <v>532</v>
      </c>
      <c r="G118" s="1674"/>
      <c r="H118" s="1675"/>
      <c r="I118" s="1676"/>
      <c r="J118" s="1114"/>
      <c r="K118" s="1619"/>
      <c r="L118" s="1677"/>
      <c r="M118" s="1250">
        <f t="shared" si="1"/>
        <v>9307</v>
      </c>
      <c r="N118" s="1249"/>
    </row>
    <row r="119" spans="1:14" ht="14">
      <c r="A119" s="1654"/>
      <c r="B119" s="1670">
        <v>45828</v>
      </c>
      <c r="C119" s="1246">
        <v>15000</v>
      </c>
      <c r="D119" s="1671" t="s">
        <v>510</v>
      </c>
      <c r="E119" s="1681"/>
      <c r="F119" s="1681"/>
      <c r="G119" s="1674">
        <v>10000</v>
      </c>
      <c r="H119" s="1675" t="s">
        <v>579</v>
      </c>
      <c r="I119" s="1676"/>
      <c r="J119" s="1114"/>
      <c r="K119" s="1619"/>
      <c r="L119" s="1677"/>
      <c r="M119" s="1250">
        <f t="shared" si="1"/>
        <v>25000</v>
      </c>
      <c r="N119" s="1249"/>
    </row>
    <row r="120" spans="1:14" ht="14">
      <c r="A120" s="1654"/>
      <c r="B120" s="1670">
        <v>45829</v>
      </c>
      <c r="C120" s="1246"/>
      <c r="D120" s="1678"/>
      <c r="E120" s="1681"/>
      <c r="F120" s="1681"/>
      <c r="G120" s="1674"/>
      <c r="H120" s="1675"/>
      <c r="I120" s="1676"/>
      <c r="J120" s="1114"/>
      <c r="K120" s="1619"/>
      <c r="L120" s="1677"/>
      <c r="M120" s="1250">
        <f t="shared" si="1"/>
        <v>0</v>
      </c>
      <c r="N120" s="1249"/>
    </row>
    <row r="121" spans="1:14" ht="14">
      <c r="A121" s="1654"/>
      <c r="B121" s="1670">
        <v>45830</v>
      </c>
      <c r="C121" s="1246"/>
      <c r="D121" s="1678"/>
      <c r="E121" s="1681"/>
      <c r="F121" s="1681"/>
      <c r="G121" s="1674"/>
      <c r="H121" s="1675"/>
      <c r="I121" s="1676">
        <v>2080</v>
      </c>
      <c r="J121" s="1114" t="s">
        <v>580</v>
      </c>
      <c r="K121" s="1619"/>
      <c r="L121" s="1677"/>
      <c r="M121" s="1250">
        <f t="shared" si="1"/>
        <v>2080</v>
      </c>
      <c r="N121" s="1249"/>
    </row>
    <row r="122" spans="1:14" ht="14">
      <c r="A122" s="1654"/>
      <c r="B122" s="1670">
        <v>45831</v>
      </c>
      <c r="C122" s="1246"/>
      <c r="D122" s="1678"/>
      <c r="E122" s="1681"/>
      <c r="F122" s="1681"/>
      <c r="G122" s="1674"/>
      <c r="H122" s="1675"/>
      <c r="I122" s="1676"/>
      <c r="J122" s="1114"/>
      <c r="K122" s="1619"/>
      <c r="L122" s="1677"/>
      <c r="M122" s="1250">
        <f t="shared" si="1"/>
        <v>0</v>
      </c>
      <c r="N122" s="1249"/>
    </row>
    <row r="123" spans="1:14" ht="14">
      <c r="A123" s="1654"/>
      <c r="B123" s="1670">
        <v>45832</v>
      </c>
      <c r="C123" s="1246"/>
      <c r="D123" s="1678"/>
      <c r="E123" s="1681"/>
      <c r="F123" s="1681"/>
      <c r="G123" s="1674"/>
      <c r="H123" s="1675"/>
      <c r="I123" s="1676"/>
      <c r="J123" s="1114"/>
      <c r="K123" s="1619"/>
      <c r="L123" s="1677"/>
      <c r="M123" s="1250">
        <f t="shared" si="1"/>
        <v>0</v>
      </c>
      <c r="N123" s="1249"/>
    </row>
    <row r="124" spans="1:14" ht="14">
      <c r="A124" s="1654"/>
      <c r="B124" s="1670">
        <v>45833</v>
      </c>
      <c r="C124" s="1246"/>
      <c r="D124" s="1678"/>
      <c r="E124" s="1681"/>
      <c r="F124" s="1681"/>
      <c r="G124" s="1674"/>
      <c r="H124" s="1675"/>
      <c r="I124" s="1676"/>
      <c r="J124" s="1114"/>
      <c r="K124" s="1619"/>
      <c r="L124" s="1677"/>
      <c r="M124" s="1250">
        <f t="shared" si="1"/>
        <v>0</v>
      </c>
      <c r="N124" s="1249"/>
    </row>
    <row r="125" spans="1:14" ht="14">
      <c r="A125" s="1654"/>
      <c r="B125" s="1670">
        <v>45834</v>
      </c>
      <c r="C125" s="1246"/>
      <c r="D125" s="1678"/>
      <c r="E125" s="1681"/>
      <c r="F125" s="1681"/>
      <c r="G125" s="1674"/>
      <c r="H125" s="1675"/>
      <c r="I125" s="1676"/>
      <c r="J125" s="1114"/>
      <c r="K125" s="1619"/>
      <c r="L125" s="1677"/>
      <c r="M125" s="1250">
        <f t="shared" si="1"/>
        <v>0</v>
      </c>
      <c r="N125" s="1249"/>
    </row>
    <row r="126" spans="1:14" ht="14">
      <c r="A126" s="1654"/>
      <c r="B126" s="1683">
        <v>45835</v>
      </c>
      <c r="C126" s="1684"/>
      <c r="D126" s="1685"/>
      <c r="E126" s="1686">
        <v>-10080</v>
      </c>
      <c r="F126" s="1686" t="s">
        <v>554</v>
      </c>
      <c r="G126" s="1687"/>
      <c r="H126" s="1688"/>
      <c r="I126" s="1689"/>
      <c r="J126" s="1690"/>
      <c r="K126" s="1691"/>
      <c r="L126" s="1692"/>
      <c r="M126" s="1693">
        <f t="shared" si="1"/>
        <v>-10080</v>
      </c>
      <c r="N126" s="1249"/>
    </row>
    <row r="127" spans="1:14" ht="15.5">
      <c r="A127" s="1694"/>
      <c r="B127" s="1695" t="s">
        <v>581</v>
      </c>
      <c r="C127" s="1696">
        <f>SUM(M96:M126)</f>
        <v>195000</v>
      </c>
      <c r="D127" s="1700"/>
      <c r="E127" s="1701"/>
      <c r="F127" s="1701"/>
      <c r="G127" s="1702"/>
      <c r="H127" s="1703"/>
      <c r="I127" s="1704"/>
      <c r="J127" s="1141"/>
      <c r="K127" s="1705"/>
      <c r="L127" s="1699"/>
      <c r="M127" s="1706"/>
      <c r="N127" s="1610"/>
    </row>
    <row r="128" spans="1:14" ht="14">
      <c r="A128" s="1654"/>
      <c r="B128" s="1670">
        <v>45836</v>
      </c>
      <c r="C128" s="1246">
        <v>15000</v>
      </c>
      <c r="D128" s="1671" t="s">
        <v>510</v>
      </c>
      <c r="E128" s="1673"/>
      <c r="F128" s="1673"/>
      <c r="G128" s="1674"/>
      <c r="H128" s="1675"/>
      <c r="I128" s="1676"/>
      <c r="J128" s="1114"/>
      <c r="K128" s="1619"/>
      <c r="L128" s="1677"/>
      <c r="M128" s="1250">
        <f t="shared" ref="M128:M157" si="2">SUM(C128:L128)</f>
        <v>15000</v>
      </c>
      <c r="N128" s="1249"/>
    </row>
    <row r="129" spans="1:14" ht="14">
      <c r="A129" s="1654"/>
      <c r="B129" s="1670">
        <v>45837</v>
      </c>
      <c r="C129" s="1246"/>
      <c r="D129" s="1678"/>
      <c r="E129" s="1672"/>
      <c r="F129" s="1673"/>
      <c r="G129" s="1674"/>
      <c r="H129" s="1675"/>
      <c r="I129" s="1676"/>
      <c r="J129" s="1114"/>
      <c r="K129" s="1619"/>
      <c r="L129" s="1677"/>
      <c r="M129" s="1250">
        <f t="shared" si="2"/>
        <v>0</v>
      </c>
      <c r="N129" s="1249"/>
    </row>
    <row r="130" spans="1:14" ht="14">
      <c r="A130" s="1654"/>
      <c r="B130" s="1670">
        <v>45838</v>
      </c>
      <c r="C130" s="1246">
        <v>20340</v>
      </c>
      <c r="D130" s="1678" t="s">
        <v>582</v>
      </c>
      <c r="E130" s="1679">
        <v>600</v>
      </c>
      <c r="F130" s="1679" t="s">
        <v>517</v>
      </c>
      <c r="G130" s="1674"/>
      <c r="H130" s="1675"/>
      <c r="I130" s="1676"/>
      <c r="J130" s="1114"/>
      <c r="K130" s="1619"/>
      <c r="L130" s="1677"/>
      <c r="M130" s="1250">
        <f t="shared" si="2"/>
        <v>20940</v>
      </c>
      <c r="N130" s="1249"/>
    </row>
    <row r="131" spans="1:14" ht="14">
      <c r="A131" s="1654"/>
      <c r="B131" s="1670">
        <v>45839</v>
      </c>
      <c r="C131" s="1246"/>
      <c r="D131" s="1678"/>
      <c r="E131" s="1672">
        <v>1210</v>
      </c>
      <c r="F131" s="1673" t="s">
        <v>302</v>
      </c>
      <c r="G131" s="1674"/>
      <c r="H131" s="1675"/>
      <c r="I131" s="1676"/>
      <c r="J131" s="1114"/>
      <c r="K131" s="1619"/>
      <c r="L131" s="1677"/>
      <c r="M131" s="1250">
        <f t="shared" si="2"/>
        <v>1210</v>
      </c>
      <c r="N131" s="1249"/>
    </row>
    <row r="132" spans="1:14" ht="14">
      <c r="A132" s="1654"/>
      <c r="B132" s="1670">
        <v>45840</v>
      </c>
      <c r="C132" s="1246">
        <v>3000</v>
      </c>
      <c r="D132" s="1678" t="s">
        <v>583</v>
      </c>
      <c r="E132" s="1679"/>
      <c r="F132" s="1679"/>
      <c r="G132" s="1674"/>
      <c r="H132" s="1675"/>
      <c r="I132" s="1676"/>
      <c r="J132" s="1114"/>
      <c r="K132" s="1619"/>
      <c r="L132" s="1677"/>
      <c r="M132" s="1250">
        <f t="shared" si="2"/>
        <v>3000</v>
      </c>
      <c r="N132" s="1249"/>
    </row>
    <row r="133" spans="1:14" ht="14">
      <c r="A133" s="1654"/>
      <c r="B133" s="1670">
        <v>45841</v>
      </c>
      <c r="C133" s="1246"/>
      <c r="D133" s="1678"/>
      <c r="E133" s="1672">
        <v>450</v>
      </c>
      <c r="F133" s="1673" t="s">
        <v>296</v>
      </c>
      <c r="G133" s="1674"/>
      <c r="H133" s="1675"/>
      <c r="I133" s="1676"/>
      <c r="J133" s="1114"/>
      <c r="K133" s="1619"/>
      <c r="L133" s="1677"/>
      <c r="M133" s="1250">
        <f t="shared" si="2"/>
        <v>450</v>
      </c>
      <c r="N133" s="1249"/>
    </row>
    <row r="134" spans="1:14" ht="14">
      <c r="A134" s="1654"/>
      <c r="B134" s="1670">
        <v>45842</v>
      </c>
      <c r="C134" s="1246"/>
      <c r="D134" s="1678"/>
      <c r="E134" s="1621">
        <v>15000</v>
      </c>
      <c r="F134" s="1647" t="s">
        <v>573</v>
      </c>
      <c r="G134" s="1674"/>
      <c r="H134" s="1675"/>
      <c r="I134" s="1676"/>
      <c r="J134" s="1114"/>
      <c r="K134" s="1619"/>
      <c r="L134" s="1677"/>
      <c r="M134" s="1250">
        <f t="shared" si="2"/>
        <v>15000</v>
      </c>
      <c r="N134" s="1249"/>
    </row>
    <row r="135" spans="1:14" ht="14">
      <c r="A135" s="1654"/>
      <c r="B135" s="1670">
        <v>45843</v>
      </c>
      <c r="C135" s="1246"/>
      <c r="D135" s="1678"/>
      <c r="E135" s="1679"/>
      <c r="F135" s="1679"/>
      <c r="G135" s="1707">
        <v>3505</v>
      </c>
      <c r="H135" s="1703" t="s">
        <v>584</v>
      </c>
      <c r="I135" s="1676"/>
      <c r="J135" s="1114"/>
      <c r="K135" s="1619"/>
      <c r="L135" s="1677"/>
      <c r="M135" s="1250">
        <f t="shared" si="2"/>
        <v>3505</v>
      </c>
      <c r="N135" s="1249"/>
    </row>
    <row r="136" spans="1:14" ht="14">
      <c r="A136" s="1654"/>
      <c r="B136" s="1670">
        <v>45844</v>
      </c>
      <c r="C136" s="1246"/>
      <c r="D136" s="1678"/>
      <c r="E136" s="1672">
        <v>12906</v>
      </c>
      <c r="F136" s="1673" t="s">
        <v>525</v>
      </c>
      <c r="G136" s="1674">
        <v>10015</v>
      </c>
      <c r="H136" s="1675" t="s">
        <v>585</v>
      </c>
      <c r="I136" s="1676"/>
      <c r="J136" s="1114"/>
      <c r="K136" s="1619"/>
      <c r="L136" s="1677"/>
      <c r="M136" s="1250">
        <f t="shared" si="2"/>
        <v>22921</v>
      </c>
      <c r="N136" s="1249"/>
    </row>
    <row r="137" spans="1:14" ht="14">
      <c r="A137" s="1654"/>
      <c r="B137" s="1670">
        <v>45845</v>
      </c>
      <c r="C137" s="1246"/>
      <c r="D137" s="1678"/>
      <c r="E137" s="1681"/>
      <c r="F137" s="1681"/>
      <c r="G137" s="1674"/>
      <c r="H137" s="1675"/>
      <c r="I137" s="1676"/>
      <c r="J137" s="1114"/>
      <c r="K137" s="1619"/>
      <c r="L137" s="1677"/>
      <c r="M137" s="1250">
        <f t="shared" si="2"/>
        <v>0</v>
      </c>
      <c r="N137" s="1249"/>
    </row>
    <row r="138" spans="1:14" ht="14">
      <c r="A138" s="1654"/>
      <c r="B138" s="1670">
        <v>45846</v>
      </c>
      <c r="C138" s="1680">
        <v>5000</v>
      </c>
      <c r="D138" s="1671" t="s">
        <v>586</v>
      </c>
      <c r="E138" s="1681"/>
      <c r="F138" s="1681"/>
      <c r="G138" s="1674">
        <v>4953</v>
      </c>
      <c r="H138" s="1675" t="s">
        <v>587</v>
      </c>
      <c r="I138" s="1676"/>
      <c r="J138" s="1114"/>
      <c r="K138" s="1619"/>
      <c r="L138" s="1677"/>
      <c r="M138" s="1250">
        <f t="shared" si="2"/>
        <v>9953</v>
      </c>
      <c r="N138" s="1249"/>
    </row>
    <row r="139" spans="1:14" ht="14">
      <c r="A139" s="1654"/>
      <c r="B139" s="1670">
        <v>45847</v>
      </c>
      <c r="C139" s="1246"/>
      <c r="D139" s="1678"/>
      <c r="E139" s="1681"/>
      <c r="F139" s="1681"/>
      <c r="G139" s="1674"/>
      <c r="H139" s="1675"/>
      <c r="I139" s="1676"/>
      <c r="J139" s="1114"/>
      <c r="K139" s="1619"/>
      <c r="L139" s="1677"/>
      <c r="M139" s="1250">
        <f t="shared" si="2"/>
        <v>0</v>
      </c>
      <c r="N139" s="1249"/>
    </row>
    <row r="140" spans="1:14" ht="14">
      <c r="A140" s="1654"/>
      <c r="B140" s="1670">
        <v>45848</v>
      </c>
      <c r="C140" s="1246">
        <v>28021</v>
      </c>
      <c r="D140" s="1678" t="s">
        <v>588</v>
      </c>
      <c r="E140" s="1681"/>
      <c r="F140" s="1681"/>
      <c r="G140" s="1674"/>
      <c r="H140" s="1675"/>
      <c r="I140" s="1676">
        <v>7500</v>
      </c>
      <c r="J140" s="1114" t="s">
        <v>589</v>
      </c>
      <c r="K140" s="1619"/>
      <c r="L140" s="1677"/>
      <c r="M140" s="1250">
        <f t="shared" si="2"/>
        <v>35521</v>
      </c>
      <c r="N140" s="1249"/>
    </row>
    <row r="141" spans="1:14" ht="14">
      <c r="A141" s="1654"/>
      <c r="B141" s="1670">
        <v>45849</v>
      </c>
      <c r="C141" s="1246"/>
      <c r="D141" s="1678"/>
      <c r="E141" s="1672">
        <v>11000</v>
      </c>
      <c r="F141" s="1681" t="s">
        <v>578</v>
      </c>
      <c r="G141" s="1674"/>
      <c r="H141" s="1675"/>
      <c r="I141" s="1676"/>
      <c r="J141" s="1114"/>
      <c r="K141" s="1619"/>
      <c r="L141" s="1677"/>
      <c r="M141" s="1250">
        <f t="shared" si="2"/>
        <v>11000</v>
      </c>
      <c r="N141" s="1249"/>
    </row>
    <row r="142" spans="1:14" ht="100.5">
      <c r="A142" s="1654"/>
      <c r="B142" s="1670">
        <v>45850</v>
      </c>
      <c r="C142" s="1246"/>
      <c r="D142" s="1678"/>
      <c r="E142" s="1681"/>
      <c r="F142" s="1681"/>
      <c r="G142" s="1674">
        <v>5296</v>
      </c>
      <c r="H142" s="1708" t="s">
        <v>590</v>
      </c>
      <c r="I142" s="1676"/>
      <c r="J142" s="1114"/>
      <c r="K142" s="1619"/>
      <c r="L142" s="1677"/>
      <c r="M142" s="1250">
        <f t="shared" si="2"/>
        <v>5296</v>
      </c>
      <c r="N142" s="1249"/>
    </row>
    <row r="143" spans="1:14" ht="14">
      <c r="A143" s="1654"/>
      <c r="B143" s="1670">
        <v>45851</v>
      </c>
      <c r="C143" s="1246"/>
      <c r="D143" s="1678"/>
      <c r="E143" s="1681"/>
      <c r="F143" s="1681"/>
      <c r="G143" s="1674"/>
      <c r="H143" s="1675"/>
      <c r="I143" s="1676"/>
      <c r="J143" s="1114"/>
      <c r="K143" s="1619"/>
      <c r="L143" s="1677"/>
      <c r="M143" s="1250">
        <f t="shared" si="2"/>
        <v>0</v>
      </c>
      <c r="N143" s="1249"/>
    </row>
    <row r="144" spans="1:14" ht="14">
      <c r="A144" s="1654"/>
      <c r="B144" s="1670">
        <v>45852</v>
      </c>
      <c r="C144" s="1246"/>
      <c r="D144" s="1678"/>
      <c r="E144" s="1681"/>
      <c r="F144" s="1681"/>
      <c r="G144" s="1674"/>
      <c r="H144" s="1675"/>
      <c r="I144" s="1676"/>
      <c r="J144" s="1114"/>
      <c r="K144" s="1619"/>
      <c r="L144" s="1677"/>
      <c r="M144" s="1250">
        <f t="shared" si="2"/>
        <v>0</v>
      </c>
      <c r="N144" s="1249"/>
    </row>
    <row r="145" spans="1:14" ht="14">
      <c r="A145" s="1654"/>
      <c r="B145" s="1670">
        <v>45853</v>
      </c>
      <c r="C145" s="1246"/>
      <c r="D145" s="1678"/>
      <c r="E145" s="1681"/>
      <c r="F145" s="1681"/>
      <c r="G145" s="1674"/>
      <c r="H145" s="1675"/>
      <c r="I145" s="1676"/>
      <c r="J145" s="1114"/>
      <c r="K145" s="1619"/>
      <c r="L145" s="1677"/>
      <c r="M145" s="1250">
        <f t="shared" si="2"/>
        <v>0</v>
      </c>
      <c r="N145" s="1249"/>
    </row>
    <row r="146" spans="1:14" ht="14">
      <c r="A146" s="1654"/>
      <c r="B146" s="1670">
        <v>45854</v>
      </c>
      <c r="C146" s="1246"/>
      <c r="D146" s="1678"/>
      <c r="E146" s="1681"/>
      <c r="F146" s="1681"/>
      <c r="G146" s="1674"/>
      <c r="H146" s="1675"/>
      <c r="I146" s="1676"/>
      <c r="J146" s="1114"/>
      <c r="K146" s="1619"/>
      <c r="L146" s="1677"/>
      <c r="M146" s="1250">
        <f t="shared" si="2"/>
        <v>0</v>
      </c>
      <c r="N146" s="1249"/>
    </row>
    <row r="147" spans="1:14" ht="14">
      <c r="A147" s="1654"/>
      <c r="B147" s="1670">
        <v>45855</v>
      </c>
      <c r="C147" s="1246"/>
      <c r="D147" s="1678"/>
      <c r="E147" s="1681"/>
      <c r="F147" s="1681"/>
      <c r="G147" s="1674"/>
      <c r="H147" s="1675"/>
      <c r="I147" s="1676"/>
      <c r="J147" s="1114"/>
      <c r="K147" s="1619"/>
      <c r="L147" s="1677"/>
      <c r="M147" s="1250">
        <f t="shared" si="2"/>
        <v>0</v>
      </c>
      <c r="N147" s="1249"/>
    </row>
    <row r="148" spans="1:14" ht="14">
      <c r="A148" s="1654"/>
      <c r="B148" s="1670">
        <v>45856</v>
      </c>
      <c r="C148" s="1246"/>
      <c r="D148" s="1678"/>
      <c r="E148" s="1681"/>
      <c r="F148" s="1681"/>
      <c r="G148" s="1674"/>
      <c r="H148" s="1675"/>
      <c r="I148" s="1676"/>
      <c r="J148" s="1114"/>
      <c r="K148" s="1619"/>
      <c r="L148" s="1677"/>
      <c r="M148" s="1250">
        <f t="shared" si="2"/>
        <v>0</v>
      </c>
      <c r="N148" s="1249"/>
    </row>
    <row r="149" spans="1:14" ht="14">
      <c r="A149" s="1654"/>
      <c r="B149" s="1670">
        <v>45857</v>
      </c>
      <c r="C149" s="1246"/>
      <c r="D149" s="1678"/>
      <c r="E149" s="1681"/>
      <c r="F149" s="1681"/>
      <c r="G149" s="1674">
        <v>4269</v>
      </c>
      <c r="H149" s="1675" t="s">
        <v>591</v>
      </c>
      <c r="I149" s="1676"/>
      <c r="J149" s="1114"/>
      <c r="K149" s="1619"/>
      <c r="L149" s="1677"/>
      <c r="M149" s="1250">
        <f t="shared" si="2"/>
        <v>4269</v>
      </c>
      <c r="N149" s="1249"/>
    </row>
    <row r="150" spans="1:14" ht="14">
      <c r="A150" s="1654"/>
      <c r="B150" s="1670">
        <v>45858</v>
      </c>
      <c r="C150" s="1246">
        <v>12943</v>
      </c>
      <c r="D150" s="1678" t="s">
        <v>588</v>
      </c>
      <c r="E150" s="1672">
        <v>9307</v>
      </c>
      <c r="F150" s="1673" t="s">
        <v>532</v>
      </c>
      <c r="G150" s="1674"/>
      <c r="H150" s="1675"/>
      <c r="I150" s="1676"/>
      <c r="J150" s="1114"/>
      <c r="K150" s="1619"/>
      <c r="L150" s="1677"/>
      <c r="M150" s="1250">
        <f t="shared" si="2"/>
        <v>22250</v>
      </c>
      <c r="N150" s="1249"/>
    </row>
    <row r="151" spans="1:14" ht="14">
      <c r="A151" s="1654"/>
      <c r="B151" s="1670">
        <v>45859</v>
      </c>
      <c r="C151" s="1246"/>
      <c r="D151" s="1678"/>
      <c r="E151" s="1681"/>
      <c r="F151" s="1681"/>
      <c r="G151" s="1674"/>
      <c r="H151" s="1675"/>
      <c r="I151" s="1676"/>
      <c r="J151" s="1114"/>
      <c r="K151" s="1619"/>
      <c r="L151" s="1677"/>
      <c r="M151" s="1250">
        <f t="shared" si="2"/>
        <v>0</v>
      </c>
      <c r="N151" s="1249"/>
    </row>
    <row r="152" spans="1:14" ht="14">
      <c r="A152" s="1654"/>
      <c r="B152" s="1670">
        <v>45860</v>
      </c>
      <c r="C152" s="1246">
        <v>2685</v>
      </c>
      <c r="D152" s="1671" t="s">
        <v>586</v>
      </c>
      <c r="E152" s="1681"/>
      <c r="F152" s="1681"/>
      <c r="G152" s="1674"/>
      <c r="H152" s="1675"/>
      <c r="I152" s="1676"/>
      <c r="J152" s="1114"/>
      <c r="K152" s="1619"/>
      <c r="L152" s="1677"/>
      <c r="M152" s="1250">
        <f t="shared" si="2"/>
        <v>2685</v>
      </c>
      <c r="N152" s="1249"/>
    </row>
    <row r="153" spans="1:14" ht="14">
      <c r="A153" s="1654"/>
      <c r="B153" s="1670">
        <v>45861</v>
      </c>
      <c r="C153" s="1246"/>
      <c r="D153" s="1678"/>
      <c r="E153" s="1681"/>
      <c r="F153" s="1681"/>
      <c r="G153" s="1674">
        <v>32220</v>
      </c>
      <c r="H153" s="1675" t="s">
        <v>592</v>
      </c>
      <c r="I153" s="1676"/>
      <c r="J153" s="1114"/>
      <c r="K153" s="1619"/>
      <c r="L153" s="1677"/>
      <c r="M153" s="1250">
        <f t="shared" si="2"/>
        <v>32220</v>
      </c>
      <c r="N153" s="1249"/>
    </row>
    <row r="154" spans="1:14" ht="14">
      <c r="A154" s="1654"/>
      <c r="B154" s="1670">
        <v>45862</v>
      </c>
      <c r="C154" s="1246"/>
      <c r="D154" s="1678"/>
      <c r="E154" s="1681"/>
      <c r="F154" s="1681"/>
      <c r="G154" s="1674"/>
      <c r="H154" s="1675"/>
      <c r="I154" s="1676"/>
      <c r="J154" s="1114"/>
      <c r="K154" s="1619"/>
      <c r="L154" s="1677"/>
      <c r="M154" s="1250">
        <f t="shared" si="2"/>
        <v>0</v>
      </c>
      <c r="N154" s="1249"/>
    </row>
    <row r="155" spans="1:14" ht="14">
      <c r="A155" s="1654"/>
      <c r="B155" s="1670">
        <v>45863</v>
      </c>
      <c r="C155" s="1246"/>
      <c r="D155" s="1678"/>
      <c r="E155" s="1681"/>
      <c r="F155" s="1681"/>
      <c r="G155" s="1674"/>
      <c r="H155" s="1675"/>
      <c r="I155" s="1676"/>
      <c r="J155" s="1114"/>
      <c r="K155" s="1619"/>
      <c r="L155" s="1677"/>
      <c r="M155" s="1250">
        <f t="shared" si="2"/>
        <v>0</v>
      </c>
      <c r="N155" s="1249"/>
    </row>
    <row r="156" spans="1:14" ht="14">
      <c r="A156" s="1654"/>
      <c r="B156" s="1670">
        <v>45864</v>
      </c>
      <c r="C156" s="1246"/>
      <c r="D156" s="1678"/>
      <c r="E156" s="1681"/>
      <c r="F156" s="1681"/>
      <c r="G156" s="1674"/>
      <c r="H156" s="1675"/>
      <c r="I156" s="1676"/>
      <c r="J156" s="1114"/>
      <c r="K156" s="1619"/>
      <c r="L156" s="1677"/>
      <c r="M156" s="1250">
        <f t="shared" si="2"/>
        <v>0</v>
      </c>
      <c r="N156" s="1249"/>
    </row>
    <row r="157" spans="1:14" ht="14">
      <c r="A157" s="1654"/>
      <c r="B157" s="1670">
        <v>45865</v>
      </c>
      <c r="C157" s="1246"/>
      <c r="D157" s="1678"/>
      <c r="E157" s="1681"/>
      <c r="F157" s="1681"/>
      <c r="G157" s="1674"/>
      <c r="H157" s="1675"/>
      <c r="I157" s="1676"/>
      <c r="J157" s="1114"/>
      <c r="K157" s="1619"/>
      <c r="L157" s="1677"/>
      <c r="M157" s="1250">
        <f t="shared" si="2"/>
        <v>0</v>
      </c>
      <c r="N157" s="1249"/>
    </row>
    <row r="158" spans="1:14" ht="15.5">
      <c r="A158" s="1709"/>
      <c r="B158" s="1710" t="s">
        <v>593</v>
      </c>
      <c r="C158" s="1711">
        <f>SUM(M128:M157)</f>
        <v>205220</v>
      </c>
      <c r="D158" s="1712" t="s">
        <v>594</v>
      </c>
      <c r="E158" s="1713" t="s">
        <v>595</v>
      </c>
      <c r="F158" s="1713">
        <v>135220</v>
      </c>
      <c r="G158" s="1713" t="s">
        <v>596</v>
      </c>
      <c r="H158" s="1713">
        <v>0</v>
      </c>
      <c r="I158" s="1713" t="s">
        <v>597</v>
      </c>
      <c r="J158" s="1713">
        <v>0</v>
      </c>
      <c r="K158" s="1713" t="s">
        <v>598</v>
      </c>
      <c r="L158" s="1713">
        <v>0</v>
      </c>
      <c r="M158" s="1714" t="s">
        <v>114</v>
      </c>
      <c r="N158" s="1610"/>
    </row>
    <row r="159" spans="1:14" ht="14">
      <c r="A159" s="1654"/>
      <c r="B159" s="1670">
        <v>45866</v>
      </c>
      <c r="C159" s="1246"/>
      <c r="D159" s="1678"/>
      <c r="E159" s="1681"/>
      <c r="F159" s="1681"/>
      <c r="G159" s="1674"/>
      <c r="H159" s="1675"/>
      <c r="I159" s="1676"/>
      <c r="J159" s="1114"/>
      <c r="K159" s="1619"/>
      <c r="L159" s="1677"/>
      <c r="M159" s="1250">
        <f t="shared" ref="M159:M189" si="3">SUM(C159:L159)</f>
        <v>0</v>
      </c>
      <c r="N159" s="1249"/>
    </row>
    <row r="160" spans="1:14" ht="14">
      <c r="A160" s="1654"/>
      <c r="B160" s="1670">
        <v>45867</v>
      </c>
      <c r="C160" s="1246"/>
      <c r="D160" s="1678"/>
      <c r="E160" s="1681"/>
      <c r="F160" s="1681"/>
      <c r="G160" s="1674"/>
      <c r="H160" s="1675"/>
      <c r="I160" s="1676"/>
      <c r="J160" s="1114"/>
      <c r="K160" s="1619"/>
      <c r="L160" s="1677"/>
      <c r="M160" s="1250">
        <f t="shared" si="3"/>
        <v>0</v>
      </c>
      <c r="N160" s="1249"/>
    </row>
    <row r="161" spans="1:14" ht="14">
      <c r="A161" s="1654"/>
      <c r="B161" s="1670">
        <v>45868</v>
      </c>
      <c r="C161" s="1680">
        <v>5000</v>
      </c>
      <c r="D161" s="1671" t="s">
        <v>586</v>
      </c>
      <c r="E161" s="1672">
        <v>5900</v>
      </c>
      <c r="F161" s="1673" t="s">
        <v>599</v>
      </c>
      <c r="G161" s="1674"/>
      <c r="H161" s="1675"/>
      <c r="I161" s="1676"/>
      <c r="J161" s="1114"/>
      <c r="K161" s="1619"/>
      <c r="L161" s="1677"/>
      <c r="M161" s="1250">
        <f t="shared" si="3"/>
        <v>10900</v>
      </c>
      <c r="N161" s="1249"/>
    </row>
    <row r="162" spans="1:14" ht="14">
      <c r="A162" s="1654"/>
      <c r="B162" s="1670">
        <v>45869</v>
      </c>
      <c r="C162" s="1680">
        <v>20510</v>
      </c>
      <c r="D162" s="1671" t="s">
        <v>600</v>
      </c>
      <c r="E162" s="1672">
        <v>1210</v>
      </c>
      <c r="F162" s="1673" t="s">
        <v>302</v>
      </c>
      <c r="G162" s="1674"/>
      <c r="H162" s="1675"/>
      <c r="I162" s="1676"/>
      <c r="J162" s="1114"/>
      <c r="K162" s="1619"/>
      <c r="L162" s="1677"/>
      <c r="M162" s="1250">
        <f t="shared" si="3"/>
        <v>21720</v>
      </c>
      <c r="N162" s="1249"/>
    </row>
    <row r="163" spans="1:14" ht="14">
      <c r="A163" s="1654"/>
      <c r="B163" s="1670">
        <v>45870</v>
      </c>
      <c r="C163" s="1246"/>
      <c r="D163" s="1678"/>
      <c r="E163" s="1673"/>
      <c r="F163" s="1673"/>
      <c r="G163" s="1674"/>
      <c r="H163" s="1675"/>
      <c r="I163" s="1676"/>
      <c r="J163" s="1114"/>
      <c r="K163" s="1619"/>
      <c r="L163" s="1677"/>
      <c r="M163" s="1250">
        <f t="shared" si="3"/>
        <v>0</v>
      </c>
      <c r="N163" s="1249"/>
    </row>
    <row r="164" spans="1:14" ht="14">
      <c r="A164" s="1654"/>
      <c r="B164" s="1670">
        <v>45871</v>
      </c>
      <c r="C164" s="1680">
        <v>5000</v>
      </c>
      <c r="D164" s="1671" t="s">
        <v>586</v>
      </c>
      <c r="E164" s="1672">
        <v>450</v>
      </c>
      <c r="F164" s="1673" t="s">
        <v>296</v>
      </c>
      <c r="G164" s="1674">
        <v>1739</v>
      </c>
      <c r="H164" s="1675" t="s">
        <v>601</v>
      </c>
      <c r="I164" s="1676"/>
      <c r="J164" s="1114"/>
      <c r="K164" s="1619"/>
      <c r="L164" s="1677"/>
      <c r="M164" s="1250">
        <f t="shared" si="3"/>
        <v>7189</v>
      </c>
      <c r="N164" s="1249"/>
    </row>
    <row r="165" spans="1:14" ht="14">
      <c r="A165" s="1654"/>
      <c r="B165" s="1670">
        <v>45872</v>
      </c>
      <c r="C165" s="1246">
        <v>55191</v>
      </c>
      <c r="D165" s="1678" t="s">
        <v>588</v>
      </c>
      <c r="E165" s="1673"/>
      <c r="F165" s="1673"/>
      <c r="G165" s="1674"/>
      <c r="H165" s="1675"/>
      <c r="I165" s="1676"/>
      <c r="J165" s="1114"/>
      <c r="K165" s="1619"/>
      <c r="L165" s="1677"/>
      <c r="M165" s="1250">
        <f t="shared" si="3"/>
        <v>55191</v>
      </c>
      <c r="N165" s="1249"/>
    </row>
    <row r="166" spans="1:14" ht="14">
      <c r="A166" s="1654"/>
      <c r="B166" s="1670">
        <v>45873</v>
      </c>
      <c r="C166" s="1246"/>
      <c r="D166" s="1678"/>
      <c r="E166" s="1621">
        <v>15000</v>
      </c>
      <c r="F166" s="1647" t="s">
        <v>573</v>
      </c>
      <c r="G166" s="1674">
        <v>500</v>
      </c>
      <c r="H166" s="1675" t="s">
        <v>602</v>
      </c>
      <c r="I166" s="1676"/>
      <c r="J166" s="1114"/>
      <c r="K166" s="1619"/>
      <c r="L166" s="1677"/>
      <c r="M166" s="1250">
        <f t="shared" si="3"/>
        <v>15500</v>
      </c>
      <c r="N166" s="1249"/>
    </row>
    <row r="167" spans="1:14" ht="14">
      <c r="A167" s="1654"/>
      <c r="B167" s="1670">
        <v>45874</v>
      </c>
      <c r="C167" s="1246"/>
      <c r="D167" s="1678"/>
      <c r="E167" s="1715">
        <v>15784</v>
      </c>
      <c r="F167" s="1649" t="s">
        <v>525</v>
      </c>
      <c r="G167" s="1674">
        <v>3714</v>
      </c>
      <c r="H167" s="1675" t="s">
        <v>603</v>
      </c>
      <c r="I167" s="1676"/>
      <c r="J167" s="1114"/>
      <c r="K167" s="1619"/>
      <c r="L167" s="1677"/>
      <c r="M167" s="1250">
        <f t="shared" si="3"/>
        <v>19498</v>
      </c>
      <c r="N167" s="1249"/>
    </row>
    <row r="168" spans="1:14" ht="14">
      <c r="A168" s="1654"/>
      <c r="B168" s="1670">
        <v>45875</v>
      </c>
      <c r="C168" s="1246"/>
      <c r="D168" s="1678"/>
      <c r="E168" s="1701"/>
      <c r="F168" s="1701"/>
      <c r="G168" s="1674">
        <v>5800</v>
      </c>
      <c r="H168" s="1675" t="s">
        <v>604</v>
      </c>
      <c r="I168" s="1676"/>
      <c r="J168" s="1114"/>
      <c r="K168" s="1619"/>
      <c r="L168" s="1677"/>
      <c r="M168" s="1250">
        <f t="shared" si="3"/>
        <v>5800</v>
      </c>
      <c r="N168" s="1249"/>
    </row>
    <row r="169" spans="1:14" ht="14">
      <c r="A169" s="1654"/>
      <c r="B169" s="1670">
        <v>45876</v>
      </c>
      <c r="C169" s="1246"/>
      <c r="D169" s="1678"/>
      <c r="E169" s="1701"/>
      <c r="F169" s="1701"/>
      <c r="G169" s="1674"/>
      <c r="H169" s="1675"/>
      <c r="I169" s="1676"/>
      <c r="J169" s="1114"/>
      <c r="K169" s="1619"/>
      <c r="L169" s="1677"/>
      <c r="M169" s="1250">
        <f t="shared" si="3"/>
        <v>0</v>
      </c>
      <c r="N169" s="1249"/>
    </row>
    <row r="170" spans="1:14" ht="14">
      <c r="A170" s="1654"/>
      <c r="B170" s="1670">
        <v>45877</v>
      </c>
      <c r="C170" s="1246"/>
      <c r="D170" s="1678"/>
      <c r="E170" s="1701"/>
      <c r="F170" s="1701"/>
      <c r="G170" s="1674"/>
      <c r="H170" s="1675"/>
      <c r="I170" s="1676"/>
      <c r="J170" s="1114"/>
      <c r="K170" s="1619"/>
      <c r="L170" s="1677"/>
      <c r="M170" s="1250">
        <f t="shared" si="3"/>
        <v>0</v>
      </c>
      <c r="N170" s="1249"/>
    </row>
    <row r="171" spans="1:14" ht="14">
      <c r="A171" s="1654"/>
      <c r="B171" s="1670">
        <v>45878</v>
      </c>
      <c r="C171" s="1246">
        <v>21002</v>
      </c>
      <c r="D171" s="1678" t="s">
        <v>605</v>
      </c>
      <c r="E171" s="1701"/>
      <c r="F171" s="1701"/>
      <c r="G171" s="1674">
        <v>3145</v>
      </c>
      <c r="H171" s="1675" t="s">
        <v>601</v>
      </c>
      <c r="I171" s="1676">
        <v>1130</v>
      </c>
      <c r="J171" s="1114" t="s">
        <v>606</v>
      </c>
      <c r="K171" s="1619"/>
      <c r="L171" s="1677"/>
      <c r="M171" s="1250">
        <f t="shared" si="3"/>
        <v>25277</v>
      </c>
      <c r="N171" s="1249"/>
    </row>
    <row r="172" spans="1:14" ht="14">
      <c r="A172" s="1654"/>
      <c r="B172" s="1670">
        <v>45879</v>
      </c>
      <c r="C172" s="1246"/>
      <c r="D172" s="1678"/>
      <c r="E172" s="1701"/>
      <c r="F172" s="1701"/>
      <c r="G172" s="1674">
        <v>108</v>
      </c>
      <c r="H172" s="1675" t="s">
        <v>607</v>
      </c>
      <c r="I172" s="1676"/>
      <c r="J172" s="1114"/>
      <c r="K172" s="1619"/>
      <c r="L172" s="1677"/>
      <c r="M172" s="1250">
        <f t="shared" si="3"/>
        <v>108</v>
      </c>
      <c r="N172" s="1249"/>
    </row>
    <row r="173" spans="1:14" ht="14">
      <c r="A173" s="1654"/>
      <c r="B173" s="1670">
        <v>45880</v>
      </c>
      <c r="C173" s="1246"/>
      <c r="D173" s="1678"/>
      <c r="E173" s="1701"/>
      <c r="F173" s="1701"/>
      <c r="G173" s="1674">
        <v>386</v>
      </c>
      <c r="H173" s="1675" t="s">
        <v>608</v>
      </c>
      <c r="I173" s="1676"/>
      <c r="J173" s="1114"/>
      <c r="K173" s="1619"/>
      <c r="L173" s="1677"/>
      <c r="M173" s="1250">
        <f t="shared" si="3"/>
        <v>386</v>
      </c>
      <c r="N173" s="1249"/>
    </row>
    <row r="174" spans="1:14" ht="14">
      <c r="A174" s="1654"/>
      <c r="B174" s="1670">
        <v>45881</v>
      </c>
      <c r="C174" s="1246"/>
      <c r="D174" s="1678"/>
      <c r="E174" s="1701"/>
      <c r="F174" s="1701"/>
      <c r="G174" s="1674">
        <v>608</v>
      </c>
      <c r="H174" s="1675" t="s">
        <v>609</v>
      </c>
      <c r="I174" s="1676">
        <v>160</v>
      </c>
      <c r="J174" s="1114" t="s">
        <v>610</v>
      </c>
      <c r="K174" s="1619"/>
      <c r="L174" s="1677"/>
      <c r="M174" s="1250">
        <f t="shared" si="3"/>
        <v>768</v>
      </c>
      <c r="N174" s="1249"/>
    </row>
    <row r="175" spans="1:14" ht="14">
      <c r="A175" s="1654"/>
      <c r="B175" s="1670">
        <v>45882</v>
      </c>
      <c r="C175" s="1246"/>
      <c r="D175" s="1678"/>
      <c r="E175" s="1701"/>
      <c r="F175" s="1701"/>
      <c r="G175" s="1674"/>
      <c r="H175" s="1675"/>
      <c r="I175" s="1676"/>
      <c r="J175" s="1114"/>
      <c r="K175" s="1619"/>
      <c r="L175" s="1677"/>
      <c r="M175" s="1250">
        <f t="shared" si="3"/>
        <v>0</v>
      </c>
      <c r="N175" s="1249"/>
    </row>
    <row r="176" spans="1:14" ht="14">
      <c r="A176" s="1654"/>
      <c r="B176" s="1670">
        <v>45883</v>
      </c>
      <c r="C176" s="1246"/>
      <c r="D176" s="1678"/>
      <c r="E176" s="1701"/>
      <c r="F176" s="1701"/>
      <c r="G176" s="1674"/>
      <c r="H176" s="1675"/>
      <c r="I176" s="1676"/>
      <c r="J176" s="1114"/>
      <c r="K176" s="1619"/>
      <c r="L176" s="1677"/>
      <c r="M176" s="1250">
        <f t="shared" si="3"/>
        <v>0</v>
      </c>
      <c r="N176" s="1249"/>
    </row>
    <row r="177" spans="1:14" ht="14">
      <c r="A177" s="1654"/>
      <c r="B177" s="1670">
        <v>45884</v>
      </c>
      <c r="C177" s="1246"/>
      <c r="D177" s="1678"/>
      <c r="E177" s="1716">
        <v>11000</v>
      </c>
      <c r="F177" s="1717" t="s">
        <v>578</v>
      </c>
      <c r="G177" s="1674">
        <v>5200</v>
      </c>
      <c r="H177" s="1675" t="s">
        <v>611</v>
      </c>
      <c r="I177" s="1676"/>
      <c r="J177" s="1114"/>
      <c r="K177" s="1619"/>
      <c r="L177" s="1677"/>
      <c r="M177" s="1250">
        <f t="shared" si="3"/>
        <v>16200</v>
      </c>
      <c r="N177" s="1249"/>
    </row>
    <row r="178" spans="1:14" ht="14">
      <c r="A178" s="1654"/>
      <c r="B178" s="1670">
        <v>45885</v>
      </c>
      <c r="C178" s="1246"/>
      <c r="D178" s="1678"/>
      <c r="E178" s="1701"/>
      <c r="F178" s="1701"/>
      <c r="G178" s="1674"/>
      <c r="H178" s="1675"/>
      <c r="I178" s="1676"/>
      <c r="J178" s="1114"/>
      <c r="K178" s="1619"/>
      <c r="L178" s="1677"/>
      <c r="M178" s="1250">
        <f t="shared" si="3"/>
        <v>0</v>
      </c>
      <c r="N178" s="1249"/>
    </row>
    <row r="179" spans="1:14" ht="14">
      <c r="A179" s="1654"/>
      <c r="B179" s="1670">
        <v>45886</v>
      </c>
      <c r="C179" s="1246"/>
      <c r="D179" s="1678"/>
      <c r="E179" s="1701"/>
      <c r="F179" s="1701"/>
      <c r="G179" s="1674"/>
      <c r="H179" s="1675"/>
      <c r="I179" s="1676"/>
      <c r="J179" s="1114"/>
      <c r="K179" s="1619"/>
      <c r="L179" s="1677"/>
      <c r="M179" s="1250">
        <f t="shared" si="3"/>
        <v>0</v>
      </c>
      <c r="N179" s="1249"/>
    </row>
    <row r="180" spans="1:14" ht="14">
      <c r="A180" s="1654"/>
      <c r="B180" s="1670">
        <v>45887</v>
      </c>
      <c r="C180" s="1246"/>
      <c r="D180" s="1678"/>
      <c r="E180" s="1716">
        <v>9307</v>
      </c>
      <c r="F180" s="1718" t="s">
        <v>532</v>
      </c>
      <c r="G180" s="1674"/>
      <c r="H180" s="1675"/>
      <c r="I180" s="1676"/>
      <c r="J180" s="1114"/>
      <c r="K180" s="1619"/>
      <c r="L180" s="1677"/>
      <c r="M180" s="1250">
        <f t="shared" si="3"/>
        <v>9307</v>
      </c>
      <c r="N180" s="1249"/>
    </row>
    <row r="181" spans="1:14" ht="14">
      <c r="A181" s="1654"/>
      <c r="B181" s="1670">
        <v>45888</v>
      </c>
      <c r="C181" s="1246"/>
      <c r="D181" s="1678"/>
      <c r="E181" s="1681"/>
      <c r="F181" s="1681"/>
      <c r="G181" s="1674"/>
      <c r="H181" s="1675"/>
      <c r="I181" s="1676"/>
      <c r="J181" s="1114"/>
      <c r="K181" s="1619"/>
      <c r="L181" s="1677"/>
      <c r="M181" s="1250">
        <f t="shared" si="3"/>
        <v>0</v>
      </c>
      <c r="N181" s="1249"/>
    </row>
    <row r="182" spans="1:14" ht="14">
      <c r="A182" s="1654"/>
      <c r="B182" s="1670">
        <v>45889</v>
      </c>
      <c r="C182" s="1246"/>
      <c r="D182" s="1678"/>
      <c r="E182" s="1681"/>
      <c r="F182" s="1681"/>
      <c r="G182" s="1674"/>
      <c r="H182" s="1675"/>
      <c r="I182" s="1676"/>
      <c r="J182" s="1114"/>
      <c r="K182" s="1619"/>
      <c r="L182" s="1677"/>
      <c r="M182" s="1250">
        <f t="shared" si="3"/>
        <v>0</v>
      </c>
      <c r="N182" s="1249"/>
    </row>
    <row r="183" spans="1:14" ht="14">
      <c r="A183" s="1654"/>
      <c r="B183" s="1670">
        <v>45890</v>
      </c>
      <c r="C183" s="1246"/>
      <c r="D183" s="1678"/>
      <c r="E183" s="1681"/>
      <c r="F183" s="1681"/>
      <c r="G183" s="1674"/>
      <c r="H183" s="1675"/>
      <c r="I183" s="1676"/>
      <c r="J183" s="1114"/>
      <c r="K183" s="1619"/>
      <c r="L183" s="1677"/>
      <c r="M183" s="1250">
        <f t="shared" si="3"/>
        <v>0</v>
      </c>
      <c r="N183" s="1249"/>
    </row>
    <row r="184" spans="1:14" ht="14">
      <c r="A184" s="1654"/>
      <c r="B184" s="1670">
        <v>45891</v>
      </c>
      <c r="C184" s="1246"/>
      <c r="D184" s="1678"/>
      <c r="E184" s="1681"/>
      <c r="F184" s="1681"/>
      <c r="G184" s="1674"/>
      <c r="H184" s="1675"/>
      <c r="I184" s="1676"/>
      <c r="J184" s="1114"/>
      <c r="K184" s="1619"/>
      <c r="L184" s="1677"/>
      <c r="M184" s="1250">
        <f t="shared" si="3"/>
        <v>0</v>
      </c>
      <c r="N184" s="1249"/>
    </row>
    <row r="185" spans="1:14" ht="14">
      <c r="A185" s="1654"/>
      <c r="B185" s="1670">
        <v>45892</v>
      </c>
      <c r="C185" s="1246"/>
      <c r="D185" s="1678"/>
      <c r="E185" s="1681"/>
      <c r="F185" s="1681"/>
      <c r="G185" s="1674"/>
      <c r="H185" s="1675"/>
      <c r="I185" s="1676"/>
      <c r="J185" s="1114"/>
      <c r="K185" s="1619"/>
      <c r="L185" s="1677"/>
      <c r="M185" s="1250">
        <f t="shared" si="3"/>
        <v>0</v>
      </c>
      <c r="N185" s="1249"/>
    </row>
    <row r="186" spans="1:14" ht="14">
      <c r="A186" s="1654"/>
      <c r="B186" s="1670">
        <v>45893</v>
      </c>
      <c r="C186" s="1246"/>
      <c r="D186" s="1678"/>
      <c r="E186" s="1681"/>
      <c r="F186" s="1681"/>
      <c r="G186" s="1674"/>
      <c r="H186" s="1675"/>
      <c r="I186" s="1676"/>
      <c r="J186" s="1114"/>
      <c r="K186" s="1619"/>
      <c r="L186" s="1677"/>
      <c r="M186" s="1250">
        <f t="shared" si="3"/>
        <v>0</v>
      </c>
      <c r="N186" s="1249"/>
    </row>
    <row r="187" spans="1:14" ht="14">
      <c r="A187" s="1654"/>
      <c r="B187" s="1670">
        <v>45894</v>
      </c>
      <c r="C187" s="1246"/>
      <c r="D187" s="1678"/>
      <c r="E187" s="1681"/>
      <c r="F187" s="1681"/>
      <c r="G187" s="1674"/>
      <c r="H187" s="1675"/>
      <c r="I187" s="1676"/>
      <c r="J187" s="1114"/>
      <c r="K187" s="1619"/>
      <c r="L187" s="1677"/>
      <c r="M187" s="1250">
        <f t="shared" si="3"/>
        <v>0</v>
      </c>
      <c r="N187" s="1249"/>
    </row>
    <row r="188" spans="1:14" ht="14">
      <c r="A188" s="1654"/>
      <c r="B188" s="1670">
        <v>45895</v>
      </c>
      <c r="C188" s="1246"/>
      <c r="D188" s="1678"/>
      <c r="E188" s="1681"/>
      <c r="F188" s="1681"/>
      <c r="G188" s="1674"/>
      <c r="H188" s="1675"/>
      <c r="I188" s="1676"/>
      <c r="J188" s="1114"/>
      <c r="K188" s="1619"/>
      <c r="L188" s="1677"/>
      <c r="M188" s="1250">
        <f t="shared" si="3"/>
        <v>0</v>
      </c>
      <c r="N188" s="1249"/>
    </row>
    <row r="189" spans="1:14" ht="14">
      <c r="A189" s="1654"/>
      <c r="B189" s="1683">
        <v>45896</v>
      </c>
      <c r="C189" s="1684"/>
      <c r="D189" s="1685"/>
      <c r="E189" s="1686"/>
      <c r="F189" s="1686"/>
      <c r="G189" s="1687"/>
      <c r="H189" s="1688"/>
      <c r="I189" s="1689"/>
      <c r="J189" s="1690"/>
      <c r="K189" s="1691"/>
      <c r="L189" s="1692"/>
      <c r="M189" s="1693">
        <f t="shared" si="3"/>
        <v>0</v>
      </c>
      <c r="N189" s="1249"/>
    </row>
    <row r="190" spans="1:14" ht="15.5">
      <c r="A190" s="1694"/>
      <c r="B190" s="1719" t="s">
        <v>612</v>
      </c>
      <c r="C190" s="1720">
        <f>SUM(M159:M189)</f>
        <v>187844</v>
      </c>
      <c r="D190" s="1721" t="s">
        <v>594</v>
      </c>
      <c r="E190" s="1722" t="s">
        <v>595</v>
      </c>
      <c r="F190" s="1722">
        <v>159250</v>
      </c>
      <c r="G190" s="1722" t="s">
        <v>596</v>
      </c>
      <c r="H190" s="1722">
        <v>26344</v>
      </c>
      <c r="I190" s="1722" t="s">
        <v>597</v>
      </c>
      <c r="J190" s="1722">
        <v>2340</v>
      </c>
      <c r="K190" s="1722" t="s">
        <v>109</v>
      </c>
      <c r="L190" s="1722">
        <f>F190+H190+J190</f>
        <v>187934</v>
      </c>
      <c r="M190" s="1723" t="s">
        <v>114</v>
      </c>
      <c r="N190" s="1610"/>
    </row>
    <row r="191" spans="1:14" ht="14">
      <c r="A191" s="1654"/>
      <c r="B191" s="1670">
        <v>45897</v>
      </c>
      <c r="C191" s="1246"/>
      <c r="D191" s="1678"/>
      <c r="E191" s="1681"/>
      <c r="F191" s="1681"/>
      <c r="G191" s="1674"/>
      <c r="H191" s="1675"/>
      <c r="I191" s="1676"/>
      <c r="J191" s="1114"/>
      <c r="K191" s="1619"/>
      <c r="L191" s="1677"/>
      <c r="M191" s="1250">
        <f t="shared" ref="M191:M221" si="4">SUM(C191:L191)</f>
        <v>0</v>
      </c>
      <c r="N191" s="1249"/>
    </row>
    <row r="192" spans="1:14" ht="14">
      <c r="A192" s="1654"/>
      <c r="B192" s="1670">
        <v>45898</v>
      </c>
      <c r="C192" s="1246"/>
      <c r="D192" s="1678"/>
      <c r="E192" s="1681"/>
      <c r="F192" s="1681"/>
      <c r="G192" s="1674"/>
      <c r="H192" s="1675"/>
      <c r="I192" s="1676"/>
      <c r="J192" s="1114"/>
      <c r="K192" s="1619"/>
      <c r="L192" s="1677"/>
      <c r="M192" s="1250">
        <f t="shared" si="4"/>
        <v>0</v>
      </c>
      <c r="N192" s="1249"/>
    </row>
    <row r="193" spans="1:14" ht="14">
      <c r="A193" s="1654"/>
      <c r="B193" s="1670">
        <v>45899</v>
      </c>
      <c r="C193" s="1246"/>
      <c r="D193" s="1678"/>
      <c r="E193" s="1715">
        <v>600</v>
      </c>
      <c r="F193" s="1649" t="s">
        <v>613</v>
      </c>
      <c r="G193" s="1674"/>
      <c r="H193" s="1675"/>
      <c r="I193" s="1676"/>
      <c r="J193" s="1114"/>
      <c r="K193" s="1619"/>
      <c r="L193" s="1677"/>
      <c r="M193" s="1250">
        <f t="shared" si="4"/>
        <v>600</v>
      </c>
      <c r="N193" s="1249"/>
    </row>
    <row r="194" spans="1:14" ht="14">
      <c r="A194" s="1654"/>
      <c r="B194" s="1670">
        <v>45900</v>
      </c>
      <c r="C194" s="1246"/>
      <c r="D194" s="1678"/>
      <c r="E194" s="1715">
        <v>11800</v>
      </c>
      <c r="F194" s="1649" t="s">
        <v>614</v>
      </c>
      <c r="G194" s="1674"/>
      <c r="H194" s="1675"/>
      <c r="I194" s="1676"/>
      <c r="J194" s="1114"/>
      <c r="K194" s="1619"/>
      <c r="L194" s="1677"/>
      <c r="M194" s="1250">
        <f t="shared" si="4"/>
        <v>11800</v>
      </c>
      <c r="N194" s="1249"/>
    </row>
    <row r="195" spans="1:14" ht="14">
      <c r="A195" s="1654"/>
      <c r="B195" s="1670">
        <v>45901</v>
      </c>
      <c r="C195" s="1246"/>
      <c r="D195" s="1678"/>
      <c r="E195" s="1673"/>
      <c r="F195" s="1673"/>
      <c r="G195" s="1674"/>
      <c r="H195" s="1675"/>
      <c r="I195" s="1676"/>
      <c r="J195" s="1114"/>
      <c r="K195" s="1619"/>
      <c r="L195" s="1677"/>
      <c r="M195" s="1250">
        <f t="shared" si="4"/>
        <v>0</v>
      </c>
      <c r="N195" s="1249"/>
    </row>
    <row r="196" spans="1:14" ht="14">
      <c r="A196" s="1654"/>
      <c r="B196" s="1670">
        <v>45902</v>
      </c>
      <c r="C196" s="1246"/>
      <c r="D196" s="1678"/>
      <c r="E196" s="1672">
        <v>450</v>
      </c>
      <c r="F196" s="1673" t="s">
        <v>296</v>
      </c>
      <c r="G196" s="1674"/>
      <c r="H196" s="1675"/>
      <c r="I196" s="1676"/>
      <c r="J196" s="1114"/>
      <c r="K196" s="1619"/>
      <c r="L196" s="1677"/>
      <c r="M196" s="1250">
        <f t="shared" si="4"/>
        <v>450</v>
      </c>
      <c r="N196" s="1249"/>
    </row>
    <row r="197" spans="1:14" ht="14">
      <c r="A197" s="1654"/>
      <c r="B197" s="1670">
        <v>45903</v>
      </c>
      <c r="C197" s="1246"/>
      <c r="D197" s="1678"/>
      <c r="E197" s="1673"/>
      <c r="F197" s="1673"/>
      <c r="G197" s="1674"/>
      <c r="H197" s="1675"/>
      <c r="I197" s="1676"/>
      <c r="J197" s="1114"/>
      <c r="K197" s="1619"/>
      <c r="L197" s="1677"/>
      <c r="M197" s="1250">
        <f t="shared" si="4"/>
        <v>0</v>
      </c>
      <c r="N197" s="1249"/>
    </row>
    <row r="198" spans="1:14" ht="14">
      <c r="A198" s="1654"/>
      <c r="B198" s="1670">
        <v>45904</v>
      </c>
      <c r="C198" s="1246"/>
      <c r="D198" s="1678"/>
      <c r="E198" s="1621">
        <v>17000</v>
      </c>
      <c r="F198" s="1647" t="s">
        <v>615</v>
      </c>
      <c r="G198" s="1674"/>
      <c r="H198" s="1675"/>
      <c r="I198" s="1676"/>
      <c r="J198" s="1114"/>
      <c r="K198" s="1619"/>
      <c r="L198" s="1677"/>
      <c r="M198" s="1250">
        <f t="shared" si="4"/>
        <v>17000</v>
      </c>
      <c r="N198" s="1249"/>
    </row>
    <row r="199" spans="1:14" ht="14">
      <c r="A199" s="1654"/>
      <c r="B199" s="1670">
        <v>45905</v>
      </c>
      <c r="C199" s="1246"/>
      <c r="D199" s="1678"/>
      <c r="E199" s="1716">
        <v>8000</v>
      </c>
      <c r="F199" s="1673" t="s">
        <v>525</v>
      </c>
      <c r="G199" s="1674"/>
      <c r="H199" s="1675"/>
      <c r="I199" s="1676"/>
      <c r="J199" s="1114"/>
      <c r="K199" s="1619"/>
      <c r="L199" s="1677"/>
      <c r="M199" s="1250">
        <f t="shared" si="4"/>
        <v>8000</v>
      </c>
      <c r="N199" s="1249"/>
    </row>
    <row r="200" spans="1:14" ht="14">
      <c r="A200" s="1654"/>
      <c r="B200" s="1670">
        <v>45906</v>
      </c>
      <c r="C200" s="1246"/>
      <c r="D200" s="1678"/>
      <c r="E200" s="1701"/>
      <c r="F200" s="1701"/>
      <c r="G200" s="1674"/>
      <c r="H200" s="1675"/>
      <c r="I200" s="1676"/>
      <c r="J200" s="1114"/>
      <c r="K200" s="1619"/>
      <c r="L200" s="1677"/>
      <c r="M200" s="1250">
        <f t="shared" si="4"/>
        <v>0</v>
      </c>
      <c r="N200" s="1249"/>
    </row>
    <row r="201" spans="1:14" ht="14">
      <c r="A201" s="1654"/>
      <c r="B201" s="1670">
        <v>45907</v>
      </c>
      <c r="C201" s="1246"/>
      <c r="D201" s="1678"/>
      <c r="E201" s="1701"/>
      <c r="F201" s="1701"/>
      <c r="G201" s="1674"/>
      <c r="H201" s="1675"/>
      <c r="I201" s="1676"/>
      <c r="J201" s="1114"/>
      <c r="K201" s="1619"/>
      <c r="L201" s="1677"/>
      <c r="M201" s="1250">
        <f t="shared" si="4"/>
        <v>0</v>
      </c>
      <c r="N201" s="1249"/>
    </row>
    <row r="202" spans="1:14" ht="14">
      <c r="A202" s="1654"/>
      <c r="B202" s="1670">
        <v>45908</v>
      </c>
      <c r="C202" s="1246"/>
      <c r="D202" s="1678"/>
      <c r="E202" s="1701"/>
      <c r="F202" s="1701"/>
      <c r="G202" s="1674"/>
      <c r="H202" s="1675"/>
      <c r="I202" s="1676"/>
      <c r="J202" s="1114"/>
      <c r="K202" s="1619"/>
      <c r="L202" s="1677"/>
      <c r="M202" s="1250">
        <f t="shared" si="4"/>
        <v>0</v>
      </c>
      <c r="N202" s="1249"/>
    </row>
    <row r="203" spans="1:14" ht="14">
      <c r="A203" s="1654"/>
      <c r="B203" s="1670">
        <v>45909</v>
      </c>
      <c r="C203" s="1246"/>
      <c r="D203" s="1678"/>
      <c r="E203" s="1701"/>
      <c r="F203" s="1701"/>
      <c r="G203" s="1674"/>
      <c r="H203" s="1675"/>
      <c r="I203" s="1676"/>
      <c r="J203" s="1114"/>
      <c r="K203" s="1619"/>
      <c r="L203" s="1677"/>
      <c r="M203" s="1250">
        <f t="shared" si="4"/>
        <v>0</v>
      </c>
      <c r="N203" s="1249"/>
    </row>
    <row r="204" spans="1:14" ht="14">
      <c r="A204" s="1654"/>
      <c r="B204" s="1670">
        <v>45910</v>
      </c>
      <c r="C204" s="1246"/>
      <c r="D204" s="1678"/>
      <c r="E204" s="1701"/>
      <c r="F204" s="1701"/>
      <c r="G204" s="1674"/>
      <c r="H204" s="1675"/>
      <c r="I204" s="1676"/>
      <c r="J204" s="1114"/>
      <c r="K204" s="1619"/>
      <c r="L204" s="1677"/>
      <c r="M204" s="1250">
        <f t="shared" si="4"/>
        <v>0</v>
      </c>
      <c r="N204" s="1249"/>
    </row>
    <row r="205" spans="1:14" ht="14">
      <c r="A205" s="1654"/>
      <c r="B205" s="1670">
        <v>45911</v>
      </c>
      <c r="C205" s="1246"/>
      <c r="D205" s="1678"/>
      <c r="E205" s="1701"/>
      <c r="F205" s="1701"/>
      <c r="G205" s="1674"/>
      <c r="H205" s="1675"/>
      <c r="I205" s="1676"/>
      <c r="J205" s="1114"/>
      <c r="K205" s="1619"/>
      <c r="L205" s="1677"/>
      <c r="M205" s="1250">
        <f t="shared" si="4"/>
        <v>0</v>
      </c>
      <c r="N205" s="1249"/>
    </row>
    <row r="206" spans="1:14" ht="14">
      <c r="A206" s="1654"/>
      <c r="B206" s="1670">
        <v>45912</v>
      </c>
      <c r="C206" s="1246"/>
      <c r="D206" s="1678"/>
      <c r="E206" s="1701"/>
      <c r="F206" s="1701"/>
      <c r="G206" s="1674"/>
      <c r="H206" s="1675"/>
      <c r="I206" s="1676"/>
      <c r="J206" s="1114"/>
      <c r="K206" s="1619"/>
      <c r="L206" s="1677"/>
      <c r="M206" s="1250">
        <f t="shared" si="4"/>
        <v>0</v>
      </c>
      <c r="N206" s="1249"/>
    </row>
    <row r="207" spans="1:14" ht="14">
      <c r="A207" s="1654"/>
      <c r="B207" s="1670">
        <v>45913</v>
      </c>
      <c r="C207" s="1246"/>
      <c r="D207" s="1678"/>
      <c r="E207" s="1701"/>
      <c r="F207" s="1701"/>
      <c r="G207" s="1674"/>
      <c r="H207" s="1675"/>
      <c r="I207" s="1676"/>
      <c r="J207" s="1114"/>
      <c r="K207" s="1619"/>
      <c r="L207" s="1677"/>
      <c r="M207" s="1250">
        <f t="shared" si="4"/>
        <v>0</v>
      </c>
      <c r="N207" s="1249"/>
    </row>
    <row r="208" spans="1:14" ht="14">
      <c r="A208" s="1654"/>
      <c r="B208" s="1670">
        <v>45914</v>
      </c>
      <c r="C208" s="1246"/>
      <c r="D208" s="1678"/>
      <c r="E208" s="1701"/>
      <c r="F208" s="1701"/>
      <c r="G208" s="1674"/>
      <c r="H208" s="1675"/>
      <c r="I208" s="1676"/>
      <c r="J208" s="1114"/>
      <c r="K208" s="1619"/>
      <c r="L208" s="1677"/>
      <c r="M208" s="1250">
        <f t="shared" si="4"/>
        <v>0</v>
      </c>
      <c r="N208" s="1249"/>
    </row>
    <row r="209" spans="1:14" ht="14">
      <c r="A209" s="1654"/>
      <c r="B209" s="1670">
        <v>45915</v>
      </c>
      <c r="C209" s="1246"/>
      <c r="D209" s="1678"/>
      <c r="E209" s="1716">
        <v>11000</v>
      </c>
      <c r="F209" s="1717" t="s">
        <v>578</v>
      </c>
      <c r="G209" s="1674"/>
      <c r="H209" s="1675"/>
      <c r="I209" s="1676"/>
      <c r="J209" s="1114"/>
      <c r="K209" s="1619"/>
      <c r="L209" s="1677"/>
      <c r="M209" s="1250">
        <f t="shared" si="4"/>
        <v>11000</v>
      </c>
      <c r="N209" s="1249"/>
    </row>
    <row r="210" spans="1:14" ht="14">
      <c r="A210" s="1654"/>
      <c r="B210" s="1670">
        <v>45916</v>
      </c>
      <c r="C210" s="1246"/>
      <c r="D210" s="1678"/>
      <c r="E210" s="1701"/>
      <c r="F210" s="1701"/>
      <c r="G210" s="1674"/>
      <c r="H210" s="1675"/>
      <c r="I210" s="1676"/>
      <c r="J210" s="1114"/>
      <c r="K210" s="1619"/>
      <c r="L210" s="1677"/>
      <c r="M210" s="1250">
        <f t="shared" si="4"/>
        <v>0</v>
      </c>
      <c r="N210" s="1249"/>
    </row>
    <row r="211" spans="1:14" ht="14">
      <c r="A211" s="1654"/>
      <c r="B211" s="1670">
        <v>45917</v>
      </c>
      <c r="C211" s="1246"/>
      <c r="D211" s="1678"/>
      <c r="E211" s="1701"/>
      <c r="F211" s="1701"/>
      <c r="G211" s="1674"/>
      <c r="H211" s="1675"/>
      <c r="I211" s="1676"/>
      <c r="J211" s="1114"/>
      <c r="K211" s="1619"/>
      <c r="L211" s="1677"/>
      <c r="M211" s="1250">
        <f t="shared" si="4"/>
        <v>0</v>
      </c>
      <c r="N211" s="1249"/>
    </row>
    <row r="212" spans="1:14" ht="14">
      <c r="A212" s="1654"/>
      <c r="B212" s="1670">
        <v>45918</v>
      </c>
      <c r="C212" s="1246"/>
      <c r="D212" s="1678"/>
      <c r="E212" s="1716">
        <v>9307</v>
      </c>
      <c r="F212" s="1718" t="s">
        <v>532</v>
      </c>
      <c r="G212" s="1674"/>
      <c r="H212" s="1675"/>
      <c r="I212" s="1676"/>
      <c r="J212" s="1114"/>
      <c r="K212" s="1619"/>
      <c r="L212" s="1677"/>
      <c r="M212" s="1250">
        <f t="shared" si="4"/>
        <v>9307</v>
      </c>
      <c r="N212" s="1249"/>
    </row>
    <row r="213" spans="1:14" ht="14">
      <c r="A213" s="1654"/>
      <c r="B213" s="1670">
        <v>45919</v>
      </c>
      <c r="C213" s="1246"/>
      <c r="D213" s="1678"/>
      <c r="E213" s="1681"/>
      <c r="F213" s="1681"/>
      <c r="G213" s="1674"/>
      <c r="H213" s="1675"/>
      <c r="I213" s="1676"/>
      <c r="J213" s="1114"/>
      <c r="K213" s="1619"/>
      <c r="L213" s="1677"/>
      <c r="M213" s="1250">
        <f t="shared" si="4"/>
        <v>0</v>
      </c>
      <c r="N213" s="1249"/>
    </row>
    <row r="214" spans="1:14" ht="14">
      <c r="A214" s="1654"/>
      <c r="B214" s="1670">
        <v>45920</v>
      </c>
      <c r="C214" s="1246"/>
      <c r="D214" s="1678"/>
      <c r="E214" s="1681"/>
      <c r="F214" s="1681"/>
      <c r="G214" s="1674"/>
      <c r="H214" s="1675"/>
      <c r="I214" s="1676"/>
      <c r="J214" s="1114"/>
      <c r="K214" s="1619"/>
      <c r="L214" s="1677"/>
      <c r="M214" s="1250">
        <f t="shared" si="4"/>
        <v>0</v>
      </c>
      <c r="N214" s="1249"/>
    </row>
    <row r="215" spans="1:14" ht="14">
      <c r="A215" s="1654"/>
      <c r="B215" s="1670">
        <v>45921</v>
      </c>
      <c r="C215" s="1246"/>
      <c r="D215" s="1678"/>
      <c r="E215" s="1681"/>
      <c r="F215" s="1681"/>
      <c r="G215" s="1674"/>
      <c r="H215" s="1675"/>
      <c r="I215" s="1676"/>
      <c r="J215" s="1114"/>
      <c r="K215" s="1619"/>
      <c r="L215" s="1677"/>
      <c r="M215" s="1250">
        <f t="shared" si="4"/>
        <v>0</v>
      </c>
      <c r="N215" s="1249"/>
    </row>
    <row r="216" spans="1:14" ht="14">
      <c r="A216" s="1654"/>
      <c r="B216" s="1670">
        <v>45922</v>
      </c>
      <c r="C216" s="1246"/>
      <c r="D216" s="1678"/>
      <c r="E216" s="1681"/>
      <c r="F216" s="1681"/>
      <c r="G216" s="1674"/>
      <c r="H216" s="1675"/>
      <c r="I216" s="1676"/>
      <c r="J216" s="1114"/>
      <c r="K216" s="1619"/>
      <c r="L216" s="1677"/>
      <c r="M216" s="1250">
        <f t="shared" si="4"/>
        <v>0</v>
      </c>
      <c r="N216" s="1249"/>
    </row>
    <row r="217" spans="1:14" ht="14">
      <c r="A217" s="1654"/>
      <c r="B217" s="1670">
        <v>45923</v>
      </c>
      <c r="C217" s="1246"/>
      <c r="D217" s="1678"/>
      <c r="E217" s="1681"/>
      <c r="F217" s="1681"/>
      <c r="G217" s="1674"/>
      <c r="H217" s="1675"/>
      <c r="I217" s="1676"/>
      <c r="J217" s="1114"/>
      <c r="K217" s="1619"/>
      <c r="L217" s="1677"/>
      <c r="M217" s="1250">
        <f t="shared" si="4"/>
        <v>0</v>
      </c>
      <c r="N217" s="1249"/>
    </row>
    <row r="218" spans="1:14" ht="14">
      <c r="A218" s="1654"/>
      <c r="B218" s="1670">
        <v>45924</v>
      </c>
      <c r="C218" s="1246"/>
      <c r="D218" s="1678"/>
      <c r="E218" s="1681"/>
      <c r="F218" s="1681"/>
      <c r="G218" s="1674"/>
      <c r="H218" s="1675"/>
      <c r="I218" s="1676"/>
      <c r="J218" s="1114"/>
      <c r="K218" s="1619"/>
      <c r="L218" s="1677"/>
      <c r="M218" s="1250">
        <f t="shared" si="4"/>
        <v>0</v>
      </c>
      <c r="N218" s="1249"/>
    </row>
    <row r="219" spans="1:14" ht="14">
      <c r="A219" s="1654"/>
      <c r="B219" s="1670">
        <v>45925</v>
      </c>
      <c r="C219" s="1246"/>
      <c r="D219" s="1678"/>
      <c r="E219" s="1681"/>
      <c r="F219" s="1681"/>
      <c r="G219" s="1674"/>
      <c r="H219" s="1675"/>
      <c r="I219" s="1676"/>
      <c r="J219" s="1114"/>
      <c r="K219" s="1619"/>
      <c r="L219" s="1677"/>
      <c r="M219" s="1250">
        <f t="shared" si="4"/>
        <v>0</v>
      </c>
      <c r="N219" s="1249"/>
    </row>
    <row r="220" spans="1:14" ht="14">
      <c r="A220" s="1654"/>
      <c r="B220" s="1670">
        <v>45926</v>
      </c>
      <c r="C220" s="1246"/>
      <c r="D220" s="1678"/>
      <c r="E220" s="1681"/>
      <c r="F220" s="1681"/>
      <c r="G220" s="1674"/>
      <c r="H220" s="1675"/>
      <c r="I220" s="1676"/>
      <c r="J220" s="1114"/>
      <c r="K220" s="1619"/>
      <c r="L220" s="1677"/>
      <c r="M220" s="1250">
        <f t="shared" si="4"/>
        <v>0</v>
      </c>
      <c r="N220" s="1249"/>
    </row>
    <row r="221" spans="1:14" ht="14">
      <c r="A221" s="1654"/>
      <c r="B221" s="1683">
        <v>45927</v>
      </c>
      <c r="C221" s="1684"/>
      <c r="D221" s="1685"/>
      <c r="E221" s="1686"/>
      <c r="F221" s="1686"/>
      <c r="G221" s="1687"/>
      <c r="H221" s="1688"/>
      <c r="I221" s="1689"/>
      <c r="J221" s="1690"/>
      <c r="K221" s="1691"/>
      <c r="L221" s="1692"/>
      <c r="M221" s="1693">
        <f t="shared" si="4"/>
        <v>0</v>
      </c>
      <c r="N221" s="1249"/>
    </row>
    <row r="222" spans="1:14" ht="15.5">
      <c r="A222" s="1694"/>
      <c r="B222" s="1724" t="s">
        <v>616</v>
      </c>
      <c r="C222" s="1725">
        <f>SUM(M191:M221)</f>
        <v>58157</v>
      </c>
      <c r="D222" s="1721" t="s">
        <v>594</v>
      </c>
      <c r="E222" s="1722" t="s">
        <v>595</v>
      </c>
      <c r="F222" s="1722">
        <v>0</v>
      </c>
      <c r="G222" s="1722" t="s">
        <v>596</v>
      </c>
      <c r="H222" s="1722">
        <v>0</v>
      </c>
      <c r="I222" s="1722" t="s">
        <v>597</v>
      </c>
      <c r="J222" s="1722">
        <v>0</v>
      </c>
      <c r="K222" s="1722" t="s">
        <v>109</v>
      </c>
      <c r="L222" s="1722">
        <f>F222+H222+J222</f>
        <v>0</v>
      </c>
      <c r="M222" s="1723" t="s">
        <v>114</v>
      </c>
      <c r="N222" s="1610"/>
    </row>
    <row r="223" spans="1:14" ht="14">
      <c r="A223" s="1654"/>
      <c r="B223" s="1670">
        <v>45928</v>
      </c>
      <c r="C223" s="1246"/>
      <c r="D223" s="1678"/>
      <c r="E223" s="1681"/>
      <c r="F223" s="1681"/>
      <c r="G223" s="1674"/>
      <c r="H223" s="1675"/>
      <c r="I223" s="1676"/>
      <c r="J223" s="1114"/>
      <c r="K223" s="1619"/>
      <c r="L223" s="1677"/>
      <c r="M223" s="1250">
        <f t="shared" ref="M223:M252" si="5">SUM(C223:L223)</f>
        <v>0</v>
      </c>
      <c r="N223" s="1249"/>
    </row>
    <row r="224" spans="1:14" ht="14">
      <c r="A224" s="1654"/>
      <c r="B224" s="1670">
        <v>45929</v>
      </c>
      <c r="C224" s="1246"/>
      <c r="D224" s="1678"/>
      <c r="E224" s="1681"/>
      <c r="F224" s="1681"/>
      <c r="G224" s="1674"/>
      <c r="H224" s="1675"/>
      <c r="I224" s="1676"/>
      <c r="J224" s="1114"/>
      <c r="K224" s="1619"/>
      <c r="L224" s="1677"/>
      <c r="M224" s="1250">
        <f t="shared" si="5"/>
        <v>0</v>
      </c>
      <c r="N224" s="1249"/>
    </row>
    <row r="225" spans="1:14" ht="14">
      <c r="A225" s="1654"/>
      <c r="B225" s="1670">
        <v>45930</v>
      </c>
      <c r="C225" s="1246"/>
      <c r="D225" s="1678"/>
      <c r="E225" s="1715">
        <v>600</v>
      </c>
      <c r="F225" s="1649" t="s">
        <v>613</v>
      </c>
      <c r="G225" s="1674"/>
      <c r="H225" s="1675"/>
      <c r="I225" s="1676"/>
      <c r="J225" s="1114"/>
      <c r="K225" s="1619"/>
      <c r="L225" s="1677"/>
      <c r="M225" s="1250">
        <f t="shared" si="5"/>
        <v>600</v>
      </c>
      <c r="N225" s="1249"/>
    </row>
    <row r="226" spans="1:14" ht="14">
      <c r="A226" s="1654"/>
      <c r="B226" s="1670">
        <v>45931</v>
      </c>
      <c r="C226" s="1246"/>
      <c r="D226" s="1678"/>
      <c r="E226" s="1715">
        <v>1210</v>
      </c>
      <c r="F226" s="1649" t="s">
        <v>617</v>
      </c>
      <c r="G226" s="1674"/>
      <c r="H226" s="1675"/>
      <c r="I226" s="1676"/>
      <c r="J226" s="1114"/>
      <c r="K226" s="1619"/>
      <c r="L226" s="1677"/>
      <c r="M226" s="1250">
        <f t="shared" si="5"/>
        <v>1210</v>
      </c>
      <c r="N226" s="1249"/>
    </row>
    <row r="227" spans="1:14" ht="14">
      <c r="A227" s="1654"/>
      <c r="B227" s="1670">
        <v>45932</v>
      </c>
      <c r="C227" s="1246"/>
      <c r="D227" s="1678"/>
      <c r="E227" s="1673"/>
      <c r="F227" s="1673"/>
      <c r="G227" s="1674"/>
      <c r="H227" s="1675"/>
      <c r="I227" s="1676"/>
      <c r="J227" s="1114"/>
      <c r="K227" s="1619"/>
      <c r="L227" s="1677"/>
      <c r="M227" s="1250">
        <f t="shared" si="5"/>
        <v>0</v>
      </c>
      <c r="N227" s="1249"/>
    </row>
    <row r="228" spans="1:14" ht="14">
      <c r="A228" s="1654"/>
      <c r="B228" s="1670">
        <v>45933</v>
      </c>
      <c r="C228" s="1246"/>
      <c r="D228" s="1678"/>
      <c r="E228" s="1672">
        <v>450</v>
      </c>
      <c r="F228" s="1673" t="s">
        <v>296</v>
      </c>
      <c r="G228" s="1674"/>
      <c r="H228" s="1675"/>
      <c r="I228" s="1676"/>
      <c r="J228" s="1114"/>
      <c r="K228" s="1619"/>
      <c r="L228" s="1677"/>
      <c r="M228" s="1250">
        <f t="shared" si="5"/>
        <v>450</v>
      </c>
      <c r="N228" s="1249"/>
    </row>
    <row r="229" spans="1:14" ht="14">
      <c r="A229" s="1654"/>
      <c r="B229" s="1670">
        <v>45934</v>
      </c>
      <c r="C229" s="1246"/>
      <c r="D229" s="1678"/>
      <c r="E229" s="1673"/>
      <c r="F229" s="1673"/>
      <c r="G229" s="1674"/>
      <c r="H229" s="1675"/>
      <c r="I229" s="1676"/>
      <c r="J229" s="1114"/>
      <c r="K229" s="1619"/>
      <c r="L229" s="1677"/>
      <c r="M229" s="1250">
        <f t="shared" si="5"/>
        <v>0</v>
      </c>
      <c r="N229" s="1249"/>
    </row>
    <row r="230" spans="1:14" ht="14">
      <c r="A230" s="1654"/>
      <c r="B230" s="1670">
        <v>45935</v>
      </c>
      <c r="C230" s="1246"/>
      <c r="D230" s="1678"/>
      <c r="E230" s="1621">
        <v>15000</v>
      </c>
      <c r="F230" s="1647" t="s">
        <v>615</v>
      </c>
      <c r="G230" s="1674"/>
      <c r="H230" s="1675"/>
      <c r="I230" s="1676"/>
      <c r="J230" s="1114"/>
      <c r="K230" s="1619"/>
      <c r="L230" s="1677"/>
      <c r="M230" s="1250">
        <f t="shared" si="5"/>
        <v>15000</v>
      </c>
      <c r="N230" s="1249"/>
    </row>
    <row r="231" spans="1:14" ht="14">
      <c r="A231" s="1654"/>
      <c r="B231" s="1670">
        <v>45936</v>
      </c>
      <c r="C231" s="1246"/>
      <c r="D231" s="1678"/>
      <c r="E231" s="1716">
        <v>8000</v>
      </c>
      <c r="F231" s="1673" t="s">
        <v>525</v>
      </c>
      <c r="G231" s="1674"/>
      <c r="H231" s="1675"/>
      <c r="I231" s="1676"/>
      <c r="J231" s="1114"/>
      <c r="K231" s="1619"/>
      <c r="L231" s="1677"/>
      <c r="M231" s="1250">
        <f t="shared" si="5"/>
        <v>8000</v>
      </c>
      <c r="N231" s="1249"/>
    </row>
    <row r="232" spans="1:14" ht="14">
      <c r="A232" s="1654"/>
      <c r="B232" s="1670">
        <v>45937</v>
      </c>
      <c r="C232" s="1246"/>
      <c r="D232" s="1678"/>
      <c r="E232" s="1701"/>
      <c r="F232" s="1701"/>
      <c r="G232" s="1674"/>
      <c r="H232" s="1675"/>
      <c r="I232" s="1676"/>
      <c r="J232" s="1114"/>
      <c r="K232" s="1619"/>
      <c r="L232" s="1677"/>
      <c r="M232" s="1250">
        <f t="shared" si="5"/>
        <v>0</v>
      </c>
      <c r="N232" s="1249"/>
    </row>
    <row r="233" spans="1:14" ht="14">
      <c r="A233" s="1654"/>
      <c r="B233" s="1670">
        <v>45938</v>
      </c>
      <c r="C233" s="1246"/>
      <c r="D233" s="1678"/>
      <c r="E233" s="1701"/>
      <c r="F233" s="1701"/>
      <c r="G233" s="1674"/>
      <c r="H233" s="1675"/>
      <c r="I233" s="1676"/>
      <c r="J233" s="1114"/>
      <c r="K233" s="1619"/>
      <c r="L233" s="1677"/>
      <c r="M233" s="1250">
        <f t="shared" si="5"/>
        <v>0</v>
      </c>
      <c r="N233" s="1249"/>
    </row>
    <row r="234" spans="1:14" ht="14">
      <c r="A234" s="1654"/>
      <c r="B234" s="1670">
        <v>45939</v>
      </c>
      <c r="C234" s="1246"/>
      <c r="D234" s="1678"/>
      <c r="E234" s="1701"/>
      <c r="F234" s="1701"/>
      <c r="G234" s="1674"/>
      <c r="H234" s="1675"/>
      <c r="I234" s="1676"/>
      <c r="J234" s="1114"/>
      <c r="K234" s="1619"/>
      <c r="L234" s="1677"/>
      <c r="M234" s="1250">
        <f t="shared" si="5"/>
        <v>0</v>
      </c>
      <c r="N234" s="1249"/>
    </row>
    <row r="235" spans="1:14" ht="14">
      <c r="A235" s="1654"/>
      <c r="B235" s="1670">
        <v>45940</v>
      </c>
      <c r="C235" s="1246"/>
      <c r="D235" s="1678"/>
      <c r="E235" s="1701"/>
      <c r="F235" s="1701"/>
      <c r="G235" s="1674"/>
      <c r="H235" s="1675"/>
      <c r="I235" s="1676"/>
      <c r="J235" s="1114"/>
      <c r="K235" s="1619"/>
      <c r="L235" s="1677"/>
      <c r="M235" s="1250">
        <f t="shared" si="5"/>
        <v>0</v>
      </c>
      <c r="N235" s="1249"/>
    </row>
    <row r="236" spans="1:14" ht="14">
      <c r="A236" s="1654"/>
      <c r="B236" s="1670">
        <v>45941</v>
      </c>
      <c r="C236" s="1246"/>
      <c r="D236" s="1678"/>
      <c r="E236" s="1701"/>
      <c r="F236" s="1701"/>
      <c r="G236" s="1674"/>
      <c r="H236" s="1675"/>
      <c r="I236" s="1676"/>
      <c r="J236" s="1114"/>
      <c r="K236" s="1619"/>
      <c r="L236" s="1677"/>
      <c r="M236" s="1250">
        <f t="shared" si="5"/>
        <v>0</v>
      </c>
      <c r="N236" s="1249"/>
    </row>
    <row r="237" spans="1:14" ht="14">
      <c r="A237" s="1654"/>
      <c r="B237" s="1670">
        <v>45942</v>
      </c>
      <c r="C237" s="1246"/>
      <c r="D237" s="1678"/>
      <c r="E237" s="1701"/>
      <c r="F237" s="1701"/>
      <c r="G237" s="1674"/>
      <c r="H237" s="1675"/>
      <c r="I237" s="1676"/>
      <c r="J237" s="1114"/>
      <c r="K237" s="1619"/>
      <c r="L237" s="1677"/>
      <c r="M237" s="1250">
        <f t="shared" si="5"/>
        <v>0</v>
      </c>
      <c r="N237" s="1249"/>
    </row>
    <row r="238" spans="1:14" ht="14">
      <c r="A238" s="1654"/>
      <c r="B238" s="1670">
        <v>45943</v>
      </c>
      <c r="C238" s="1246"/>
      <c r="D238" s="1678"/>
      <c r="E238" s="1701"/>
      <c r="F238" s="1701"/>
      <c r="G238" s="1674"/>
      <c r="H238" s="1675"/>
      <c r="I238" s="1676"/>
      <c r="J238" s="1114"/>
      <c r="K238" s="1619"/>
      <c r="L238" s="1677"/>
      <c r="M238" s="1250">
        <f t="shared" si="5"/>
        <v>0</v>
      </c>
      <c r="N238" s="1249"/>
    </row>
    <row r="239" spans="1:14" ht="14">
      <c r="A239" s="1654"/>
      <c r="B239" s="1670">
        <v>45944</v>
      </c>
      <c r="C239" s="1246"/>
      <c r="D239" s="1678"/>
      <c r="E239" s="1701"/>
      <c r="F239" s="1701"/>
      <c r="G239" s="1674"/>
      <c r="H239" s="1675"/>
      <c r="I239" s="1676"/>
      <c r="J239" s="1114"/>
      <c r="K239" s="1619"/>
      <c r="L239" s="1677"/>
      <c r="M239" s="1250">
        <f t="shared" si="5"/>
        <v>0</v>
      </c>
      <c r="N239" s="1249"/>
    </row>
    <row r="240" spans="1:14" ht="14">
      <c r="A240" s="1654"/>
      <c r="B240" s="1670">
        <v>45945</v>
      </c>
      <c r="C240" s="1246"/>
      <c r="D240" s="1678"/>
      <c r="E240" s="1716">
        <v>11000</v>
      </c>
      <c r="F240" s="1717" t="s">
        <v>578</v>
      </c>
      <c r="G240" s="1674"/>
      <c r="H240" s="1675"/>
      <c r="I240" s="1676"/>
      <c r="J240" s="1114"/>
      <c r="K240" s="1619"/>
      <c r="L240" s="1677"/>
      <c r="M240" s="1250">
        <f t="shared" si="5"/>
        <v>11000</v>
      </c>
      <c r="N240" s="1249"/>
    </row>
    <row r="241" spans="1:14" ht="14">
      <c r="A241" s="1654"/>
      <c r="B241" s="1670">
        <v>45946</v>
      </c>
      <c r="C241" s="1246"/>
      <c r="D241" s="1678"/>
      <c r="E241" s="1701"/>
      <c r="F241" s="1701"/>
      <c r="G241" s="1674"/>
      <c r="H241" s="1675"/>
      <c r="I241" s="1676"/>
      <c r="J241" s="1114"/>
      <c r="K241" s="1619"/>
      <c r="L241" s="1677"/>
      <c r="M241" s="1250">
        <f t="shared" si="5"/>
        <v>0</v>
      </c>
      <c r="N241" s="1249"/>
    </row>
    <row r="242" spans="1:14" ht="14">
      <c r="A242" s="1654"/>
      <c r="B242" s="1670">
        <v>45947</v>
      </c>
      <c r="C242" s="1246"/>
      <c r="D242" s="1678"/>
      <c r="E242" s="1701"/>
      <c r="F242" s="1701"/>
      <c r="G242" s="1674"/>
      <c r="H242" s="1675"/>
      <c r="I242" s="1676"/>
      <c r="J242" s="1114"/>
      <c r="K242" s="1619"/>
      <c r="L242" s="1677"/>
      <c r="M242" s="1250">
        <f t="shared" si="5"/>
        <v>0</v>
      </c>
      <c r="N242" s="1249"/>
    </row>
    <row r="243" spans="1:14" ht="14">
      <c r="A243" s="1654"/>
      <c r="B243" s="1670">
        <v>45948</v>
      </c>
      <c r="C243" s="1246"/>
      <c r="D243" s="1678"/>
      <c r="E243" s="1701"/>
      <c r="F243" s="1701"/>
      <c r="G243" s="1674"/>
      <c r="H243" s="1675"/>
      <c r="I243" s="1676"/>
      <c r="J243" s="1114"/>
      <c r="K243" s="1619"/>
      <c r="L243" s="1677"/>
      <c r="M243" s="1250">
        <f t="shared" si="5"/>
        <v>0</v>
      </c>
      <c r="N243" s="1249"/>
    </row>
    <row r="244" spans="1:14" ht="14">
      <c r="A244" s="1654"/>
      <c r="B244" s="1670">
        <v>45949</v>
      </c>
      <c r="C244" s="1246"/>
      <c r="D244" s="1678"/>
      <c r="E244" s="1716">
        <v>9307</v>
      </c>
      <c r="F244" s="1718" t="s">
        <v>532</v>
      </c>
      <c r="G244" s="1674"/>
      <c r="H244" s="1675"/>
      <c r="I244" s="1676"/>
      <c r="J244" s="1114"/>
      <c r="K244" s="1619"/>
      <c r="L244" s="1677"/>
      <c r="M244" s="1250">
        <f t="shared" si="5"/>
        <v>9307</v>
      </c>
      <c r="N244" s="1249"/>
    </row>
    <row r="245" spans="1:14" ht="14">
      <c r="A245" s="1654"/>
      <c r="B245" s="1670">
        <v>45950</v>
      </c>
      <c r="C245" s="1246"/>
      <c r="D245" s="1678"/>
      <c r="E245" s="1681"/>
      <c r="F245" s="1681"/>
      <c r="G245" s="1674"/>
      <c r="H245" s="1675"/>
      <c r="I245" s="1676"/>
      <c r="J245" s="1114"/>
      <c r="K245" s="1619"/>
      <c r="L245" s="1677"/>
      <c r="M245" s="1250">
        <f t="shared" si="5"/>
        <v>0</v>
      </c>
      <c r="N245" s="1249"/>
    </row>
    <row r="246" spans="1:14" ht="14">
      <c r="A246" s="1654"/>
      <c r="B246" s="1670">
        <v>45951</v>
      </c>
      <c r="C246" s="1246"/>
      <c r="D246" s="1678"/>
      <c r="E246" s="1681"/>
      <c r="F246" s="1681"/>
      <c r="G246" s="1674"/>
      <c r="H246" s="1675"/>
      <c r="I246" s="1676"/>
      <c r="J246" s="1114"/>
      <c r="K246" s="1619"/>
      <c r="L246" s="1677"/>
      <c r="M246" s="1250">
        <f t="shared" si="5"/>
        <v>0</v>
      </c>
      <c r="N246" s="1249"/>
    </row>
    <row r="247" spans="1:14" ht="14">
      <c r="A247" s="1654"/>
      <c r="B247" s="1670">
        <v>45952</v>
      </c>
      <c r="C247" s="1246"/>
      <c r="D247" s="1678"/>
      <c r="E247" s="1681"/>
      <c r="F247" s="1681"/>
      <c r="G247" s="1674"/>
      <c r="H247" s="1675"/>
      <c r="I247" s="1676"/>
      <c r="J247" s="1114"/>
      <c r="K247" s="1619"/>
      <c r="L247" s="1677"/>
      <c r="M247" s="1250">
        <f t="shared" si="5"/>
        <v>0</v>
      </c>
      <c r="N247" s="1249"/>
    </row>
    <row r="248" spans="1:14" ht="14">
      <c r="A248" s="1654"/>
      <c r="B248" s="1670">
        <v>45953</v>
      </c>
      <c r="C248" s="1246"/>
      <c r="D248" s="1678"/>
      <c r="E248" s="1681"/>
      <c r="F248" s="1681"/>
      <c r="G248" s="1674"/>
      <c r="H248" s="1675"/>
      <c r="I248" s="1676"/>
      <c r="J248" s="1114"/>
      <c r="K248" s="1619"/>
      <c r="L248" s="1677"/>
      <c r="M248" s="1250">
        <f t="shared" si="5"/>
        <v>0</v>
      </c>
      <c r="N248" s="1249"/>
    </row>
    <row r="249" spans="1:14" ht="14">
      <c r="A249" s="1654"/>
      <c r="B249" s="1670">
        <v>45954</v>
      </c>
      <c r="C249" s="1246"/>
      <c r="D249" s="1678"/>
      <c r="E249" s="1681"/>
      <c r="F249" s="1681"/>
      <c r="G249" s="1674"/>
      <c r="H249" s="1675"/>
      <c r="I249" s="1676"/>
      <c r="J249" s="1114"/>
      <c r="K249" s="1619"/>
      <c r="L249" s="1677"/>
      <c r="M249" s="1250">
        <f t="shared" si="5"/>
        <v>0</v>
      </c>
      <c r="N249" s="1249"/>
    </row>
    <row r="250" spans="1:14" ht="14">
      <c r="A250" s="1654"/>
      <c r="B250" s="1670">
        <v>45955</v>
      </c>
      <c r="C250" s="1246"/>
      <c r="D250" s="1678"/>
      <c r="E250" s="1681"/>
      <c r="F250" s="1681"/>
      <c r="G250" s="1674"/>
      <c r="H250" s="1675"/>
      <c r="I250" s="1676"/>
      <c r="J250" s="1114"/>
      <c r="K250" s="1619"/>
      <c r="L250" s="1677"/>
      <c r="M250" s="1250">
        <f t="shared" si="5"/>
        <v>0</v>
      </c>
      <c r="N250" s="1249"/>
    </row>
    <row r="251" spans="1:14" ht="14">
      <c r="A251" s="1654"/>
      <c r="B251" s="1670">
        <v>45956</v>
      </c>
      <c r="C251" s="1246"/>
      <c r="D251" s="1678"/>
      <c r="E251" s="1681"/>
      <c r="F251" s="1681"/>
      <c r="G251" s="1674"/>
      <c r="H251" s="1675"/>
      <c r="I251" s="1676"/>
      <c r="J251" s="1114"/>
      <c r="K251" s="1619"/>
      <c r="L251" s="1677"/>
      <c r="M251" s="1250">
        <f t="shared" si="5"/>
        <v>0</v>
      </c>
      <c r="N251" s="1249"/>
    </row>
    <row r="252" spans="1:14" ht="14">
      <c r="A252" s="1654"/>
      <c r="B252" s="1683">
        <v>45957</v>
      </c>
      <c r="C252" s="1684"/>
      <c r="D252" s="1685"/>
      <c r="E252" s="1686"/>
      <c r="F252" s="1686"/>
      <c r="G252" s="1687"/>
      <c r="H252" s="1688"/>
      <c r="I252" s="1689"/>
      <c r="J252" s="1690"/>
      <c r="K252" s="1691"/>
      <c r="L252" s="1692"/>
      <c r="M252" s="1693">
        <f t="shared" si="5"/>
        <v>0</v>
      </c>
      <c r="N252" s="1249"/>
    </row>
    <row r="253" spans="1:14" ht="15.5">
      <c r="A253" s="1694"/>
      <c r="B253" s="1724" t="s">
        <v>618</v>
      </c>
      <c r="C253" s="1725">
        <f>SUM(M222:M252)</f>
        <v>45567</v>
      </c>
      <c r="D253" s="1721" t="s">
        <v>594</v>
      </c>
      <c r="E253" s="1722" t="s">
        <v>595</v>
      </c>
      <c r="F253" s="1722">
        <v>0</v>
      </c>
      <c r="G253" s="1722" t="s">
        <v>596</v>
      </c>
      <c r="H253" s="1722">
        <v>0</v>
      </c>
      <c r="I253" s="1722" t="s">
        <v>597</v>
      </c>
      <c r="J253" s="1722">
        <v>0</v>
      </c>
      <c r="K253" s="1722" t="s">
        <v>109</v>
      </c>
      <c r="L253" s="1722">
        <f>F253+H253+J253</f>
        <v>0</v>
      </c>
      <c r="M253" s="1723" t="s">
        <v>114</v>
      </c>
      <c r="N253" s="1610"/>
    </row>
    <row r="254" spans="1:14" ht="14">
      <c r="A254" s="1654"/>
      <c r="B254" s="1670">
        <v>45958</v>
      </c>
      <c r="C254" s="1246"/>
      <c r="D254" s="1678"/>
      <c r="E254" s="1681"/>
      <c r="F254" s="1681"/>
      <c r="G254" s="1674"/>
      <c r="H254" s="1675"/>
      <c r="I254" s="1676"/>
      <c r="J254" s="1114"/>
      <c r="K254" s="1619"/>
      <c r="L254" s="1677"/>
      <c r="M254" s="1250">
        <f t="shared" ref="M254:M284" si="6">SUM(C254:L254)</f>
        <v>0</v>
      </c>
      <c r="N254" s="1249"/>
    </row>
    <row r="255" spans="1:14" ht="14">
      <c r="A255" s="1654"/>
      <c r="B255" s="1670">
        <v>45959</v>
      </c>
      <c r="C255" s="1246"/>
      <c r="D255" s="1678"/>
      <c r="E255" s="1681"/>
      <c r="F255" s="1681"/>
      <c r="G255" s="1674"/>
      <c r="H255" s="1675"/>
      <c r="I255" s="1676"/>
      <c r="J255" s="1114"/>
      <c r="K255" s="1619"/>
      <c r="L255" s="1677"/>
      <c r="M255" s="1250">
        <f t="shared" si="6"/>
        <v>0</v>
      </c>
      <c r="N255" s="1249"/>
    </row>
    <row r="256" spans="1:14" ht="14">
      <c r="A256" s="1654"/>
      <c r="B256" s="1670">
        <v>45960</v>
      </c>
      <c r="C256" s="1246"/>
      <c r="D256" s="1678"/>
      <c r="E256" s="1672">
        <v>600</v>
      </c>
      <c r="F256" s="1673" t="s">
        <v>517</v>
      </c>
      <c r="G256" s="1674"/>
      <c r="H256" s="1675"/>
      <c r="I256" s="1676"/>
      <c r="J256" s="1114"/>
      <c r="K256" s="1619"/>
      <c r="L256" s="1677"/>
      <c r="M256" s="1250">
        <f t="shared" si="6"/>
        <v>600</v>
      </c>
      <c r="N256" s="1249"/>
    </row>
    <row r="257" spans="1:14" ht="14">
      <c r="A257" s="1654"/>
      <c r="B257" s="1670">
        <v>45961</v>
      </c>
      <c r="C257" s="1246"/>
      <c r="D257" s="1678"/>
      <c r="E257" s="1672">
        <v>1210</v>
      </c>
      <c r="F257" s="1673" t="s">
        <v>302</v>
      </c>
      <c r="G257" s="1674"/>
      <c r="H257" s="1675"/>
      <c r="I257" s="1676"/>
      <c r="J257" s="1114"/>
      <c r="K257" s="1619"/>
      <c r="L257" s="1677"/>
      <c r="M257" s="1250">
        <f t="shared" si="6"/>
        <v>1210</v>
      </c>
      <c r="N257" s="1249"/>
    </row>
    <row r="258" spans="1:14" ht="14">
      <c r="A258" s="1654"/>
      <c r="B258" s="1670">
        <v>45962</v>
      </c>
      <c r="C258" s="1246"/>
      <c r="D258" s="1678"/>
      <c r="E258" s="1673"/>
      <c r="F258" s="1673"/>
      <c r="G258" s="1674"/>
      <c r="H258" s="1675"/>
      <c r="I258" s="1676"/>
      <c r="J258" s="1114"/>
      <c r="K258" s="1619"/>
      <c r="L258" s="1677"/>
      <c r="M258" s="1250">
        <f t="shared" si="6"/>
        <v>0</v>
      </c>
      <c r="N258" s="1249"/>
    </row>
    <row r="259" spans="1:14" ht="14">
      <c r="A259" s="1654"/>
      <c r="B259" s="1670">
        <v>45963</v>
      </c>
      <c r="C259" s="1246"/>
      <c r="D259" s="1678"/>
      <c r="E259" s="1672">
        <v>450</v>
      </c>
      <c r="F259" s="1673" t="s">
        <v>296</v>
      </c>
      <c r="G259" s="1674"/>
      <c r="H259" s="1675"/>
      <c r="I259" s="1676"/>
      <c r="J259" s="1114"/>
      <c r="K259" s="1619"/>
      <c r="L259" s="1677"/>
      <c r="M259" s="1250">
        <f t="shared" si="6"/>
        <v>450</v>
      </c>
      <c r="N259" s="1249"/>
    </row>
    <row r="260" spans="1:14" ht="14">
      <c r="A260" s="1654"/>
      <c r="B260" s="1670">
        <v>45964</v>
      </c>
      <c r="C260" s="1246"/>
      <c r="D260" s="1678"/>
      <c r="E260" s="1673"/>
      <c r="F260" s="1673"/>
      <c r="G260" s="1674"/>
      <c r="H260" s="1675"/>
      <c r="I260" s="1676"/>
      <c r="J260" s="1114"/>
      <c r="K260" s="1619"/>
      <c r="L260" s="1677"/>
      <c r="M260" s="1250">
        <f t="shared" si="6"/>
        <v>0</v>
      </c>
      <c r="N260" s="1249"/>
    </row>
    <row r="261" spans="1:14" ht="14">
      <c r="A261" s="1654"/>
      <c r="B261" s="1670">
        <v>45965</v>
      </c>
      <c r="C261" s="1246"/>
      <c r="D261" s="1678"/>
      <c r="E261" s="1673"/>
      <c r="F261" s="1673"/>
      <c r="G261" s="1674"/>
      <c r="H261" s="1675"/>
      <c r="I261" s="1676"/>
      <c r="J261" s="1114"/>
      <c r="K261" s="1619"/>
      <c r="L261" s="1677"/>
      <c r="M261" s="1250">
        <f t="shared" si="6"/>
        <v>0</v>
      </c>
      <c r="N261" s="1249"/>
    </row>
    <row r="262" spans="1:14" ht="14">
      <c r="A262" s="1654"/>
      <c r="B262" s="1670">
        <v>45966</v>
      </c>
      <c r="C262" s="1246"/>
      <c r="D262" s="1678"/>
      <c r="E262" s="1716">
        <v>8000</v>
      </c>
      <c r="F262" s="1673" t="s">
        <v>525</v>
      </c>
      <c r="G262" s="1674"/>
      <c r="H262" s="1675"/>
      <c r="I262" s="1676"/>
      <c r="J262" s="1114"/>
      <c r="K262" s="1619"/>
      <c r="L262" s="1677"/>
      <c r="M262" s="1250">
        <f t="shared" si="6"/>
        <v>8000</v>
      </c>
      <c r="N262" s="1249"/>
    </row>
    <row r="263" spans="1:14" ht="14">
      <c r="A263" s="1654"/>
      <c r="B263" s="1670">
        <v>45967</v>
      </c>
      <c r="C263" s="1246"/>
      <c r="D263" s="1678"/>
      <c r="E263" s="1701"/>
      <c r="F263" s="1701"/>
      <c r="G263" s="1674"/>
      <c r="H263" s="1675"/>
      <c r="I263" s="1676"/>
      <c r="J263" s="1114"/>
      <c r="K263" s="1619"/>
      <c r="L263" s="1677"/>
      <c r="M263" s="1250">
        <f t="shared" si="6"/>
        <v>0</v>
      </c>
      <c r="N263" s="1249"/>
    </row>
    <row r="264" spans="1:14" ht="14">
      <c r="A264" s="1654"/>
      <c r="B264" s="1670">
        <v>45968</v>
      </c>
      <c r="C264" s="1246"/>
      <c r="D264" s="1678"/>
      <c r="E264" s="1701"/>
      <c r="F264" s="1701"/>
      <c r="G264" s="1674"/>
      <c r="H264" s="1675"/>
      <c r="I264" s="1676"/>
      <c r="J264" s="1114"/>
      <c r="K264" s="1619"/>
      <c r="L264" s="1677"/>
      <c r="M264" s="1250">
        <f t="shared" si="6"/>
        <v>0</v>
      </c>
      <c r="N264" s="1249"/>
    </row>
    <row r="265" spans="1:14" ht="14">
      <c r="A265" s="1654"/>
      <c r="B265" s="1670">
        <v>45969</v>
      </c>
      <c r="C265" s="1246"/>
      <c r="D265" s="1678"/>
      <c r="E265" s="1701"/>
      <c r="F265" s="1701"/>
      <c r="G265" s="1674"/>
      <c r="H265" s="1675"/>
      <c r="I265" s="1676"/>
      <c r="J265" s="1114"/>
      <c r="K265" s="1619"/>
      <c r="L265" s="1677"/>
      <c r="M265" s="1250">
        <f t="shared" si="6"/>
        <v>0</v>
      </c>
      <c r="N265" s="1249"/>
    </row>
    <row r="266" spans="1:14" ht="14">
      <c r="A266" s="1654"/>
      <c r="B266" s="1670">
        <v>45970</v>
      </c>
      <c r="C266" s="1246"/>
      <c r="D266" s="1678"/>
      <c r="E266" s="1701"/>
      <c r="F266" s="1701"/>
      <c r="G266" s="1674"/>
      <c r="H266" s="1675"/>
      <c r="I266" s="1676"/>
      <c r="J266" s="1114"/>
      <c r="K266" s="1619"/>
      <c r="L266" s="1677"/>
      <c r="M266" s="1250">
        <f t="shared" si="6"/>
        <v>0</v>
      </c>
      <c r="N266" s="1249"/>
    </row>
    <row r="267" spans="1:14" ht="14">
      <c r="A267" s="1654"/>
      <c r="B267" s="1670">
        <v>45971</v>
      </c>
      <c r="C267" s="1246"/>
      <c r="D267" s="1678"/>
      <c r="E267" s="1701"/>
      <c r="F267" s="1701"/>
      <c r="G267" s="1674"/>
      <c r="H267" s="1675"/>
      <c r="I267" s="1676"/>
      <c r="J267" s="1114"/>
      <c r="K267" s="1619"/>
      <c r="L267" s="1677"/>
      <c r="M267" s="1250">
        <f t="shared" si="6"/>
        <v>0</v>
      </c>
      <c r="N267" s="1249"/>
    </row>
    <row r="268" spans="1:14" ht="14">
      <c r="A268" s="1654"/>
      <c r="B268" s="1670">
        <v>45972</v>
      </c>
      <c r="C268" s="1246"/>
      <c r="D268" s="1678"/>
      <c r="E268" s="1701"/>
      <c r="F268" s="1701"/>
      <c r="G268" s="1674"/>
      <c r="H268" s="1675"/>
      <c r="I268" s="1676"/>
      <c r="J268" s="1114"/>
      <c r="K268" s="1619"/>
      <c r="L268" s="1677"/>
      <c r="M268" s="1250">
        <f t="shared" si="6"/>
        <v>0</v>
      </c>
      <c r="N268" s="1249"/>
    </row>
    <row r="269" spans="1:14" ht="14">
      <c r="A269" s="1654"/>
      <c r="B269" s="1670">
        <v>45973</v>
      </c>
      <c r="C269" s="1246"/>
      <c r="D269" s="1678"/>
      <c r="E269" s="1701"/>
      <c r="F269" s="1701"/>
      <c r="G269" s="1674"/>
      <c r="H269" s="1675"/>
      <c r="I269" s="1676"/>
      <c r="J269" s="1114"/>
      <c r="K269" s="1619"/>
      <c r="L269" s="1677"/>
      <c r="M269" s="1250">
        <f t="shared" si="6"/>
        <v>0</v>
      </c>
      <c r="N269" s="1249"/>
    </row>
    <row r="270" spans="1:14" ht="14">
      <c r="A270" s="1654"/>
      <c r="B270" s="1670">
        <v>45974</v>
      </c>
      <c r="C270" s="1246"/>
      <c r="D270" s="1678"/>
      <c r="E270" s="1701"/>
      <c r="F270" s="1701"/>
      <c r="G270" s="1674"/>
      <c r="H270" s="1675"/>
      <c r="I270" s="1676"/>
      <c r="J270" s="1114"/>
      <c r="K270" s="1619"/>
      <c r="L270" s="1677"/>
      <c r="M270" s="1250">
        <f t="shared" si="6"/>
        <v>0</v>
      </c>
      <c r="N270" s="1249"/>
    </row>
    <row r="271" spans="1:14" ht="14">
      <c r="A271" s="1654"/>
      <c r="B271" s="1670">
        <v>45975</v>
      </c>
      <c r="C271" s="1246"/>
      <c r="D271" s="1678"/>
      <c r="E271" s="1701"/>
      <c r="F271" s="1701"/>
      <c r="G271" s="1674"/>
      <c r="H271" s="1675"/>
      <c r="I271" s="1676"/>
      <c r="J271" s="1114"/>
      <c r="K271" s="1619"/>
      <c r="L271" s="1677"/>
      <c r="M271" s="1250">
        <f t="shared" si="6"/>
        <v>0</v>
      </c>
      <c r="N271" s="1249"/>
    </row>
    <row r="272" spans="1:14" ht="14">
      <c r="A272" s="1654"/>
      <c r="B272" s="1670">
        <v>45976</v>
      </c>
      <c r="C272" s="1246"/>
      <c r="D272" s="1678"/>
      <c r="E272" s="1716">
        <v>11000</v>
      </c>
      <c r="F272" s="1717" t="s">
        <v>578</v>
      </c>
      <c r="G272" s="1674"/>
      <c r="H272" s="1675"/>
      <c r="I272" s="1676"/>
      <c r="J272" s="1114"/>
      <c r="K272" s="1619"/>
      <c r="L272" s="1677"/>
      <c r="M272" s="1250">
        <f t="shared" si="6"/>
        <v>11000</v>
      </c>
      <c r="N272" s="1249"/>
    </row>
    <row r="273" spans="1:14" ht="14">
      <c r="A273" s="1654"/>
      <c r="B273" s="1670">
        <v>45977</v>
      </c>
      <c r="C273" s="1246"/>
      <c r="D273" s="1678"/>
      <c r="E273" s="1701"/>
      <c r="F273" s="1701"/>
      <c r="G273" s="1674"/>
      <c r="H273" s="1675"/>
      <c r="I273" s="1676"/>
      <c r="J273" s="1114"/>
      <c r="K273" s="1619"/>
      <c r="L273" s="1677"/>
      <c r="M273" s="1250">
        <f t="shared" si="6"/>
        <v>0</v>
      </c>
      <c r="N273" s="1249"/>
    </row>
    <row r="274" spans="1:14" ht="14">
      <c r="A274" s="1654"/>
      <c r="B274" s="1670">
        <v>45978</v>
      </c>
      <c r="C274" s="1246"/>
      <c r="D274" s="1678"/>
      <c r="E274" s="1701"/>
      <c r="F274" s="1701"/>
      <c r="G274" s="1674"/>
      <c r="H274" s="1675"/>
      <c r="I274" s="1676"/>
      <c r="J274" s="1114"/>
      <c r="K274" s="1619"/>
      <c r="L274" s="1677"/>
      <c r="M274" s="1250">
        <f t="shared" si="6"/>
        <v>0</v>
      </c>
      <c r="N274" s="1249"/>
    </row>
    <row r="275" spans="1:14" ht="14">
      <c r="A275" s="1654"/>
      <c r="B275" s="1670">
        <v>45979</v>
      </c>
      <c r="C275" s="1246"/>
      <c r="D275" s="1678"/>
      <c r="E275" s="1716">
        <v>9307</v>
      </c>
      <c r="F275" s="1718" t="s">
        <v>532</v>
      </c>
      <c r="G275" s="1674"/>
      <c r="H275" s="1675"/>
      <c r="I275" s="1676"/>
      <c r="J275" s="1114"/>
      <c r="K275" s="1619"/>
      <c r="L275" s="1677"/>
      <c r="M275" s="1250">
        <f t="shared" si="6"/>
        <v>9307</v>
      </c>
      <c r="N275" s="1249"/>
    </row>
    <row r="276" spans="1:14" ht="14">
      <c r="A276" s="1654"/>
      <c r="B276" s="1670">
        <v>45980</v>
      </c>
      <c r="C276" s="1246"/>
      <c r="D276" s="1678"/>
      <c r="E276" s="1681"/>
      <c r="F276" s="1681"/>
      <c r="G276" s="1674"/>
      <c r="H276" s="1675"/>
      <c r="I276" s="1676"/>
      <c r="J276" s="1114"/>
      <c r="K276" s="1619"/>
      <c r="L276" s="1677"/>
      <c r="M276" s="1250">
        <f t="shared" si="6"/>
        <v>0</v>
      </c>
      <c r="N276" s="1249"/>
    </row>
    <row r="277" spans="1:14" ht="14">
      <c r="A277" s="1654"/>
      <c r="B277" s="1670">
        <v>45981</v>
      </c>
      <c r="C277" s="1246"/>
      <c r="D277" s="1678"/>
      <c r="E277" s="1681"/>
      <c r="F277" s="1681"/>
      <c r="G277" s="1674"/>
      <c r="H277" s="1675"/>
      <c r="I277" s="1676"/>
      <c r="J277" s="1114"/>
      <c r="K277" s="1619"/>
      <c r="L277" s="1677"/>
      <c r="M277" s="1250">
        <f t="shared" si="6"/>
        <v>0</v>
      </c>
      <c r="N277" s="1249"/>
    </row>
    <row r="278" spans="1:14" ht="14">
      <c r="A278" s="1654"/>
      <c r="B278" s="1670">
        <v>45982</v>
      </c>
      <c r="C278" s="1246"/>
      <c r="D278" s="1678"/>
      <c r="E278" s="1681"/>
      <c r="F278" s="1681"/>
      <c r="G278" s="1674"/>
      <c r="H278" s="1675"/>
      <c r="I278" s="1676"/>
      <c r="J278" s="1114"/>
      <c r="K278" s="1619"/>
      <c r="L278" s="1677"/>
      <c r="M278" s="1250">
        <f t="shared" si="6"/>
        <v>0</v>
      </c>
      <c r="N278" s="1249"/>
    </row>
    <row r="279" spans="1:14" ht="14">
      <c r="A279" s="1654"/>
      <c r="B279" s="1670">
        <v>45983</v>
      </c>
      <c r="C279" s="1246"/>
      <c r="D279" s="1678"/>
      <c r="E279" s="1681"/>
      <c r="F279" s="1681"/>
      <c r="G279" s="1674"/>
      <c r="H279" s="1675"/>
      <c r="I279" s="1676"/>
      <c r="J279" s="1114"/>
      <c r="K279" s="1619"/>
      <c r="L279" s="1677"/>
      <c r="M279" s="1250">
        <f t="shared" si="6"/>
        <v>0</v>
      </c>
      <c r="N279" s="1249"/>
    </row>
    <row r="280" spans="1:14" ht="14">
      <c r="A280" s="1654"/>
      <c r="B280" s="1670">
        <v>45984</v>
      </c>
      <c r="C280" s="1246"/>
      <c r="D280" s="1678"/>
      <c r="E280" s="1681"/>
      <c r="F280" s="1681"/>
      <c r="G280" s="1674"/>
      <c r="H280" s="1675"/>
      <c r="I280" s="1676"/>
      <c r="J280" s="1114"/>
      <c r="K280" s="1619"/>
      <c r="L280" s="1677"/>
      <c r="M280" s="1250">
        <f t="shared" si="6"/>
        <v>0</v>
      </c>
      <c r="N280" s="1249"/>
    </row>
    <row r="281" spans="1:14" ht="14">
      <c r="A281" s="1654"/>
      <c r="B281" s="1670">
        <v>45985</v>
      </c>
      <c r="C281" s="1246"/>
      <c r="D281" s="1678"/>
      <c r="E281" s="1681"/>
      <c r="F281" s="1681"/>
      <c r="G281" s="1674"/>
      <c r="H281" s="1675"/>
      <c r="I281" s="1676"/>
      <c r="J281" s="1114"/>
      <c r="K281" s="1619"/>
      <c r="L281" s="1677"/>
      <c r="M281" s="1250">
        <f t="shared" si="6"/>
        <v>0</v>
      </c>
      <c r="N281" s="1249"/>
    </row>
    <row r="282" spans="1:14" ht="14">
      <c r="A282" s="1654"/>
      <c r="B282" s="1670">
        <v>45986</v>
      </c>
      <c r="C282" s="1246"/>
      <c r="D282" s="1678"/>
      <c r="E282" s="1681"/>
      <c r="F282" s="1681"/>
      <c r="G282" s="1674"/>
      <c r="H282" s="1675"/>
      <c r="I282" s="1676"/>
      <c r="J282" s="1114"/>
      <c r="K282" s="1619"/>
      <c r="L282" s="1677"/>
      <c r="M282" s="1250">
        <f t="shared" si="6"/>
        <v>0</v>
      </c>
      <c r="N282" s="1249"/>
    </row>
    <row r="283" spans="1:14" ht="14">
      <c r="A283" s="1654"/>
      <c r="B283" s="1670">
        <v>45987</v>
      </c>
      <c r="C283" s="1246"/>
      <c r="D283" s="1678"/>
      <c r="E283" s="1681"/>
      <c r="F283" s="1681"/>
      <c r="G283" s="1674"/>
      <c r="H283" s="1675"/>
      <c r="I283" s="1676"/>
      <c r="J283" s="1114"/>
      <c r="K283" s="1619"/>
      <c r="L283" s="1677"/>
      <c r="M283" s="1250">
        <f t="shared" si="6"/>
        <v>0</v>
      </c>
      <c r="N283" s="1249"/>
    </row>
    <row r="284" spans="1:14" ht="14">
      <c r="A284" s="1654"/>
      <c r="B284" s="1683">
        <v>45988</v>
      </c>
      <c r="C284" s="1684"/>
      <c r="D284" s="1685"/>
      <c r="E284" s="1686"/>
      <c r="F284" s="1686"/>
      <c r="G284" s="1687"/>
      <c r="H284" s="1688"/>
      <c r="I284" s="1689"/>
      <c r="J284" s="1690"/>
      <c r="K284" s="1691"/>
      <c r="L284" s="1692"/>
      <c r="M284" s="1693">
        <f t="shared" si="6"/>
        <v>0</v>
      </c>
      <c r="N284" s="1249"/>
    </row>
    <row r="285" spans="1:14" ht="15.5">
      <c r="A285" s="1694"/>
      <c r="B285" s="1724" t="s">
        <v>619</v>
      </c>
      <c r="C285" s="1725">
        <f>SUM(M254:M284)</f>
        <v>30567</v>
      </c>
      <c r="D285" s="1721" t="s">
        <v>594</v>
      </c>
      <c r="E285" s="1722" t="s">
        <v>595</v>
      </c>
      <c r="F285" s="1722">
        <v>0</v>
      </c>
      <c r="G285" s="1722" t="s">
        <v>596</v>
      </c>
      <c r="H285" s="1722">
        <v>0</v>
      </c>
      <c r="I285" s="1722" t="s">
        <v>597</v>
      </c>
      <c r="J285" s="1722">
        <v>0</v>
      </c>
      <c r="K285" s="1722" t="s">
        <v>109</v>
      </c>
      <c r="L285" s="1722">
        <f>F285+H285+J285</f>
        <v>0</v>
      </c>
      <c r="M285" s="1723" t="s">
        <v>114</v>
      </c>
      <c r="N285" s="1610"/>
    </row>
    <row r="286" spans="1:14" ht="14">
      <c r="A286" s="1654"/>
      <c r="B286" s="1670">
        <v>45989</v>
      </c>
      <c r="C286" s="1246"/>
      <c r="D286" s="1678"/>
      <c r="E286" s="1681"/>
      <c r="F286" s="1681"/>
      <c r="G286" s="1674"/>
      <c r="H286" s="1675"/>
      <c r="I286" s="1676"/>
      <c r="J286" s="1114"/>
      <c r="K286" s="1619"/>
      <c r="L286" s="1677"/>
      <c r="M286" s="1250">
        <f t="shared" ref="M286:M315" si="7">SUM(C286:L286)</f>
        <v>0</v>
      </c>
      <c r="N286" s="1249"/>
    </row>
    <row r="287" spans="1:14" ht="14">
      <c r="A287" s="1654"/>
      <c r="B287" s="1670">
        <v>45990</v>
      </c>
      <c r="C287" s="1246"/>
      <c r="D287" s="1678"/>
      <c r="E287" s="1681"/>
      <c r="F287" s="1681"/>
      <c r="G287" s="1674"/>
      <c r="H287" s="1675"/>
      <c r="I287" s="1676"/>
      <c r="J287" s="1114"/>
      <c r="K287" s="1619"/>
      <c r="L287" s="1677"/>
      <c r="M287" s="1250">
        <f t="shared" si="7"/>
        <v>0</v>
      </c>
      <c r="N287" s="1249"/>
    </row>
    <row r="288" spans="1:14" ht="14">
      <c r="A288" s="1654"/>
      <c r="B288" s="1670">
        <v>45991</v>
      </c>
      <c r="C288" s="1246"/>
      <c r="D288" s="1678"/>
      <c r="E288" s="1672">
        <v>600</v>
      </c>
      <c r="F288" s="1673" t="s">
        <v>517</v>
      </c>
      <c r="G288" s="1674"/>
      <c r="H288" s="1675"/>
      <c r="I288" s="1676"/>
      <c r="J288" s="1114"/>
      <c r="K288" s="1619"/>
      <c r="L288" s="1677"/>
      <c r="M288" s="1250">
        <f t="shared" si="7"/>
        <v>600</v>
      </c>
      <c r="N288" s="1249"/>
    </row>
    <row r="289" spans="1:14" ht="14">
      <c r="A289" s="1654"/>
      <c r="B289" s="1670">
        <v>45992</v>
      </c>
      <c r="C289" s="1246"/>
      <c r="D289" s="1678"/>
      <c r="E289" s="1672">
        <v>1210</v>
      </c>
      <c r="F289" s="1673" t="s">
        <v>302</v>
      </c>
      <c r="G289" s="1674"/>
      <c r="H289" s="1675"/>
      <c r="I289" s="1676"/>
      <c r="J289" s="1114"/>
      <c r="K289" s="1619"/>
      <c r="L289" s="1677"/>
      <c r="M289" s="1250">
        <f t="shared" si="7"/>
        <v>1210</v>
      </c>
      <c r="N289" s="1249"/>
    </row>
    <row r="290" spans="1:14" ht="14">
      <c r="A290" s="1654"/>
      <c r="B290" s="1670">
        <v>45993</v>
      </c>
      <c r="C290" s="1246"/>
      <c r="D290" s="1678"/>
      <c r="E290" s="1673"/>
      <c r="F290" s="1673"/>
      <c r="G290" s="1674"/>
      <c r="H290" s="1675"/>
      <c r="I290" s="1676"/>
      <c r="J290" s="1114"/>
      <c r="K290" s="1619"/>
      <c r="L290" s="1677"/>
      <c r="M290" s="1250">
        <f t="shared" si="7"/>
        <v>0</v>
      </c>
      <c r="N290" s="1249"/>
    </row>
    <row r="291" spans="1:14" ht="14">
      <c r="A291" s="1654"/>
      <c r="B291" s="1670">
        <v>45994</v>
      </c>
      <c r="C291" s="1246"/>
      <c r="D291" s="1678"/>
      <c r="E291" s="1672">
        <v>450</v>
      </c>
      <c r="F291" s="1673" t="s">
        <v>296</v>
      </c>
      <c r="G291" s="1674"/>
      <c r="H291" s="1675"/>
      <c r="I291" s="1676"/>
      <c r="J291" s="1114"/>
      <c r="K291" s="1619"/>
      <c r="L291" s="1677"/>
      <c r="M291" s="1250">
        <f t="shared" si="7"/>
        <v>450</v>
      </c>
      <c r="N291" s="1249"/>
    </row>
    <row r="292" spans="1:14" ht="14">
      <c r="A292" s="1654"/>
      <c r="B292" s="1670">
        <v>45995</v>
      </c>
      <c r="C292" s="1246"/>
      <c r="D292" s="1678"/>
      <c r="E292" s="1673"/>
      <c r="F292" s="1673"/>
      <c r="G292" s="1674"/>
      <c r="H292" s="1675"/>
      <c r="I292" s="1676"/>
      <c r="J292" s="1114"/>
      <c r="K292" s="1619"/>
      <c r="L292" s="1677"/>
      <c r="M292" s="1250">
        <f t="shared" si="7"/>
        <v>0</v>
      </c>
      <c r="N292" s="1249"/>
    </row>
    <row r="293" spans="1:14" ht="14">
      <c r="A293" s="1654"/>
      <c r="B293" s="1670">
        <v>45996</v>
      </c>
      <c r="C293" s="1246"/>
      <c r="D293" s="1678"/>
      <c r="E293" s="1673"/>
      <c r="F293" s="1673"/>
      <c r="G293" s="1674"/>
      <c r="H293" s="1675"/>
      <c r="I293" s="1676"/>
      <c r="J293" s="1114"/>
      <c r="K293" s="1619"/>
      <c r="L293" s="1677"/>
      <c r="M293" s="1250">
        <f t="shared" si="7"/>
        <v>0</v>
      </c>
      <c r="N293" s="1249"/>
    </row>
    <row r="294" spans="1:14" ht="14">
      <c r="A294" s="1654"/>
      <c r="B294" s="1670">
        <v>45997</v>
      </c>
      <c r="C294" s="1246"/>
      <c r="D294" s="1678"/>
      <c r="E294" s="1716">
        <v>8000</v>
      </c>
      <c r="F294" s="1673" t="s">
        <v>525</v>
      </c>
      <c r="G294" s="1674"/>
      <c r="H294" s="1675"/>
      <c r="I294" s="1676"/>
      <c r="J294" s="1114"/>
      <c r="K294" s="1619"/>
      <c r="L294" s="1677"/>
      <c r="M294" s="1250">
        <f t="shared" si="7"/>
        <v>8000</v>
      </c>
      <c r="N294" s="1249"/>
    </row>
    <row r="295" spans="1:14" ht="14">
      <c r="A295" s="1654"/>
      <c r="B295" s="1670">
        <v>45998</v>
      </c>
      <c r="C295" s="1246"/>
      <c r="D295" s="1678"/>
      <c r="E295" s="1701"/>
      <c r="F295" s="1701"/>
      <c r="G295" s="1674"/>
      <c r="H295" s="1675"/>
      <c r="I295" s="1676"/>
      <c r="J295" s="1114"/>
      <c r="K295" s="1619"/>
      <c r="L295" s="1677"/>
      <c r="M295" s="1250">
        <f t="shared" si="7"/>
        <v>0</v>
      </c>
      <c r="N295" s="1249"/>
    </row>
    <row r="296" spans="1:14" ht="14">
      <c r="A296" s="1654"/>
      <c r="B296" s="1670">
        <v>45999</v>
      </c>
      <c r="C296" s="1246"/>
      <c r="D296" s="1678"/>
      <c r="E296" s="1701"/>
      <c r="F296" s="1701"/>
      <c r="G296" s="1674"/>
      <c r="H296" s="1675"/>
      <c r="I296" s="1676"/>
      <c r="J296" s="1114"/>
      <c r="K296" s="1619"/>
      <c r="L296" s="1677"/>
      <c r="M296" s="1250">
        <f t="shared" si="7"/>
        <v>0</v>
      </c>
      <c r="N296" s="1249"/>
    </row>
    <row r="297" spans="1:14" ht="14">
      <c r="A297" s="1654"/>
      <c r="B297" s="1670">
        <v>46000</v>
      </c>
      <c r="C297" s="1246"/>
      <c r="D297" s="1678"/>
      <c r="E297" s="1701"/>
      <c r="F297" s="1701"/>
      <c r="G297" s="1674"/>
      <c r="H297" s="1675"/>
      <c r="I297" s="1676"/>
      <c r="J297" s="1114"/>
      <c r="K297" s="1619"/>
      <c r="L297" s="1677"/>
      <c r="M297" s="1250">
        <f t="shared" si="7"/>
        <v>0</v>
      </c>
      <c r="N297" s="1249"/>
    </row>
    <row r="298" spans="1:14" ht="14">
      <c r="A298" s="1654"/>
      <c r="B298" s="1670">
        <v>46001</v>
      </c>
      <c r="C298" s="1246"/>
      <c r="D298" s="1678"/>
      <c r="E298" s="1701"/>
      <c r="F298" s="1701"/>
      <c r="G298" s="1674"/>
      <c r="H298" s="1675"/>
      <c r="I298" s="1676"/>
      <c r="J298" s="1114"/>
      <c r="K298" s="1619"/>
      <c r="L298" s="1677"/>
      <c r="M298" s="1250">
        <f t="shared" si="7"/>
        <v>0</v>
      </c>
      <c r="N298" s="1249"/>
    </row>
    <row r="299" spans="1:14" ht="14">
      <c r="A299" s="1654"/>
      <c r="B299" s="1670">
        <v>46002</v>
      </c>
      <c r="C299" s="1246"/>
      <c r="D299" s="1678"/>
      <c r="E299" s="1701"/>
      <c r="F299" s="1701"/>
      <c r="G299" s="1674"/>
      <c r="H299" s="1675"/>
      <c r="I299" s="1676"/>
      <c r="J299" s="1114"/>
      <c r="K299" s="1619"/>
      <c r="L299" s="1677"/>
      <c r="M299" s="1250">
        <f t="shared" si="7"/>
        <v>0</v>
      </c>
      <c r="N299" s="1249"/>
    </row>
    <row r="300" spans="1:14" ht="14">
      <c r="A300" s="1654"/>
      <c r="B300" s="1670">
        <v>46003</v>
      </c>
      <c r="C300" s="1246"/>
      <c r="D300" s="1678"/>
      <c r="E300" s="1701"/>
      <c r="F300" s="1701"/>
      <c r="G300" s="1674"/>
      <c r="H300" s="1675"/>
      <c r="I300" s="1676"/>
      <c r="J300" s="1114"/>
      <c r="K300" s="1619"/>
      <c r="L300" s="1677"/>
      <c r="M300" s="1250">
        <f t="shared" si="7"/>
        <v>0</v>
      </c>
      <c r="N300" s="1249"/>
    </row>
    <row r="301" spans="1:14" ht="14">
      <c r="A301" s="1654"/>
      <c r="B301" s="1670">
        <v>46004</v>
      </c>
      <c r="C301" s="1246"/>
      <c r="D301" s="1678"/>
      <c r="E301" s="1701"/>
      <c r="F301" s="1701"/>
      <c r="G301" s="1674"/>
      <c r="H301" s="1675"/>
      <c r="I301" s="1676"/>
      <c r="J301" s="1114"/>
      <c r="K301" s="1619"/>
      <c r="L301" s="1677"/>
      <c r="M301" s="1250">
        <f t="shared" si="7"/>
        <v>0</v>
      </c>
      <c r="N301" s="1249"/>
    </row>
    <row r="302" spans="1:14" ht="14">
      <c r="A302" s="1654"/>
      <c r="B302" s="1670">
        <v>46005</v>
      </c>
      <c r="C302" s="1246"/>
      <c r="D302" s="1678"/>
      <c r="E302" s="1701"/>
      <c r="F302" s="1701"/>
      <c r="G302" s="1674"/>
      <c r="H302" s="1675"/>
      <c r="I302" s="1676"/>
      <c r="J302" s="1114"/>
      <c r="K302" s="1619"/>
      <c r="L302" s="1677"/>
      <c r="M302" s="1250">
        <f t="shared" si="7"/>
        <v>0</v>
      </c>
      <c r="N302" s="1249"/>
    </row>
    <row r="303" spans="1:14" ht="14">
      <c r="A303" s="1654"/>
      <c r="B303" s="1670">
        <v>46006</v>
      </c>
      <c r="C303" s="1246"/>
      <c r="D303" s="1678"/>
      <c r="E303" s="1716">
        <v>11000</v>
      </c>
      <c r="F303" s="1717" t="s">
        <v>578</v>
      </c>
      <c r="G303" s="1674"/>
      <c r="H303" s="1675"/>
      <c r="I303" s="1676"/>
      <c r="J303" s="1114"/>
      <c r="K303" s="1619"/>
      <c r="L303" s="1677"/>
      <c r="M303" s="1250">
        <f t="shared" si="7"/>
        <v>11000</v>
      </c>
      <c r="N303" s="1249"/>
    </row>
    <row r="304" spans="1:14" ht="14">
      <c r="A304" s="1654"/>
      <c r="B304" s="1670">
        <v>46007</v>
      </c>
      <c r="C304" s="1246"/>
      <c r="D304" s="1678"/>
      <c r="E304" s="1701"/>
      <c r="F304" s="1701"/>
      <c r="G304" s="1674"/>
      <c r="H304" s="1675"/>
      <c r="I304" s="1676"/>
      <c r="J304" s="1114"/>
      <c r="K304" s="1619"/>
      <c r="L304" s="1677"/>
      <c r="M304" s="1250">
        <f t="shared" si="7"/>
        <v>0</v>
      </c>
      <c r="N304" s="1249"/>
    </row>
    <row r="305" spans="1:14" ht="14">
      <c r="A305" s="1654"/>
      <c r="B305" s="1670">
        <v>46008</v>
      </c>
      <c r="C305" s="1246"/>
      <c r="D305" s="1678"/>
      <c r="E305" s="1701"/>
      <c r="F305" s="1701"/>
      <c r="G305" s="1674"/>
      <c r="H305" s="1675"/>
      <c r="I305" s="1676"/>
      <c r="J305" s="1114"/>
      <c r="K305" s="1619"/>
      <c r="L305" s="1677"/>
      <c r="M305" s="1250">
        <f t="shared" si="7"/>
        <v>0</v>
      </c>
      <c r="N305" s="1249"/>
    </row>
    <row r="306" spans="1:14" ht="14">
      <c r="A306" s="1654"/>
      <c r="B306" s="1670">
        <v>46009</v>
      </c>
      <c r="C306" s="1246"/>
      <c r="D306" s="1678"/>
      <c r="E306" s="1701"/>
      <c r="F306" s="1701"/>
      <c r="G306" s="1674"/>
      <c r="H306" s="1675"/>
      <c r="I306" s="1676"/>
      <c r="J306" s="1114"/>
      <c r="K306" s="1619"/>
      <c r="L306" s="1677"/>
      <c r="M306" s="1250">
        <f t="shared" si="7"/>
        <v>0</v>
      </c>
      <c r="N306" s="1249"/>
    </row>
    <row r="307" spans="1:14" ht="14">
      <c r="A307" s="1654"/>
      <c r="B307" s="1670">
        <v>46010</v>
      </c>
      <c r="C307" s="1246"/>
      <c r="D307" s="1678"/>
      <c r="E307" s="1716">
        <v>9307</v>
      </c>
      <c r="F307" s="1718" t="s">
        <v>532</v>
      </c>
      <c r="G307" s="1674"/>
      <c r="H307" s="1675"/>
      <c r="I307" s="1676"/>
      <c r="J307" s="1114"/>
      <c r="K307" s="1619"/>
      <c r="L307" s="1677"/>
      <c r="M307" s="1250">
        <f t="shared" si="7"/>
        <v>9307</v>
      </c>
      <c r="N307" s="1249"/>
    </row>
    <row r="308" spans="1:14" ht="14">
      <c r="A308" s="1654"/>
      <c r="B308" s="1670">
        <v>46011</v>
      </c>
      <c r="C308" s="1246"/>
      <c r="D308" s="1678"/>
      <c r="E308" s="1681"/>
      <c r="F308" s="1681"/>
      <c r="G308" s="1674"/>
      <c r="H308" s="1675"/>
      <c r="I308" s="1676"/>
      <c r="J308" s="1114"/>
      <c r="K308" s="1619"/>
      <c r="L308" s="1677"/>
      <c r="M308" s="1250">
        <f t="shared" si="7"/>
        <v>0</v>
      </c>
      <c r="N308" s="1249"/>
    </row>
    <row r="309" spans="1:14" ht="14">
      <c r="A309" s="1654"/>
      <c r="B309" s="1670">
        <v>46012</v>
      </c>
      <c r="C309" s="1246"/>
      <c r="D309" s="1678"/>
      <c r="E309" s="1681"/>
      <c r="F309" s="1681"/>
      <c r="G309" s="1674"/>
      <c r="H309" s="1675"/>
      <c r="I309" s="1676"/>
      <c r="J309" s="1114"/>
      <c r="K309" s="1619"/>
      <c r="L309" s="1677"/>
      <c r="M309" s="1250">
        <f t="shared" si="7"/>
        <v>0</v>
      </c>
      <c r="N309" s="1249"/>
    </row>
    <row r="310" spans="1:14" ht="14">
      <c r="A310" s="1654"/>
      <c r="B310" s="1670">
        <v>46013</v>
      </c>
      <c r="C310" s="1246"/>
      <c r="D310" s="1678"/>
      <c r="E310" s="1681"/>
      <c r="F310" s="1681"/>
      <c r="G310" s="1674"/>
      <c r="H310" s="1675"/>
      <c r="I310" s="1676"/>
      <c r="J310" s="1114"/>
      <c r="K310" s="1619"/>
      <c r="L310" s="1677"/>
      <c r="M310" s="1250">
        <f t="shared" si="7"/>
        <v>0</v>
      </c>
      <c r="N310" s="1249"/>
    </row>
    <row r="311" spans="1:14" ht="14">
      <c r="A311" s="1654"/>
      <c r="B311" s="1670">
        <v>46014</v>
      </c>
      <c r="C311" s="1246"/>
      <c r="D311" s="1678"/>
      <c r="E311" s="1681"/>
      <c r="F311" s="1681"/>
      <c r="G311" s="1674"/>
      <c r="H311" s="1675"/>
      <c r="I311" s="1676"/>
      <c r="J311" s="1114"/>
      <c r="K311" s="1619"/>
      <c r="L311" s="1677"/>
      <c r="M311" s="1250">
        <f t="shared" si="7"/>
        <v>0</v>
      </c>
      <c r="N311" s="1249"/>
    </row>
    <row r="312" spans="1:14" ht="14">
      <c r="A312" s="1654"/>
      <c r="B312" s="1670">
        <v>46015</v>
      </c>
      <c r="C312" s="1246"/>
      <c r="D312" s="1678"/>
      <c r="E312" s="1681"/>
      <c r="F312" s="1681"/>
      <c r="G312" s="1674"/>
      <c r="H312" s="1675"/>
      <c r="I312" s="1676"/>
      <c r="J312" s="1114"/>
      <c r="K312" s="1619"/>
      <c r="L312" s="1677"/>
      <c r="M312" s="1250">
        <f t="shared" si="7"/>
        <v>0</v>
      </c>
      <c r="N312" s="1249"/>
    </row>
    <row r="313" spans="1:14" ht="14">
      <c r="A313" s="1654"/>
      <c r="B313" s="1670">
        <v>46016</v>
      </c>
      <c r="C313" s="1246"/>
      <c r="D313" s="1678"/>
      <c r="E313" s="1681"/>
      <c r="F313" s="1681"/>
      <c r="G313" s="1674"/>
      <c r="H313" s="1675"/>
      <c r="I313" s="1676"/>
      <c r="J313" s="1114"/>
      <c r="K313" s="1619"/>
      <c r="L313" s="1677"/>
      <c r="M313" s="1250">
        <f t="shared" si="7"/>
        <v>0</v>
      </c>
      <c r="N313" s="1249"/>
    </row>
    <row r="314" spans="1:14" ht="14">
      <c r="A314" s="1654"/>
      <c r="B314" s="1670">
        <v>46017</v>
      </c>
      <c r="C314" s="1246"/>
      <c r="D314" s="1678"/>
      <c r="E314" s="1681"/>
      <c r="F314" s="1681"/>
      <c r="G314" s="1674"/>
      <c r="H314" s="1675"/>
      <c r="I314" s="1676"/>
      <c r="J314" s="1114"/>
      <c r="K314" s="1619"/>
      <c r="L314" s="1677"/>
      <c r="M314" s="1250">
        <f t="shared" si="7"/>
        <v>0</v>
      </c>
      <c r="N314" s="1249"/>
    </row>
    <row r="315" spans="1:14" ht="14">
      <c r="A315" s="1654"/>
      <c r="B315" s="1683">
        <v>46018</v>
      </c>
      <c r="C315" s="1684"/>
      <c r="D315" s="1685"/>
      <c r="E315" s="1686"/>
      <c r="F315" s="1686"/>
      <c r="G315" s="1687"/>
      <c r="H315" s="1688"/>
      <c r="I315" s="1689"/>
      <c r="J315" s="1690"/>
      <c r="K315" s="1691"/>
      <c r="L315" s="1692"/>
      <c r="M315" s="1693">
        <f t="shared" si="7"/>
        <v>0</v>
      </c>
      <c r="N315" s="1249"/>
    </row>
    <row r="316" spans="1:14" ht="15.5">
      <c r="A316" s="1694"/>
      <c r="B316" s="1724" t="s">
        <v>620</v>
      </c>
      <c r="C316" s="1725">
        <f>SUM(M285:M315)</f>
        <v>30567</v>
      </c>
      <c r="D316" s="1721" t="s">
        <v>594</v>
      </c>
      <c r="E316" s="1722" t="s">
        <v>595</v>
      </c>
      <c r="F316" s="1722">
        <v>0</v>
      </c>
      <c r="G316" s="1722" t="s">
        <v>596</v>
      </c>
      <c r="H316" s="1722">
        <v>0</v>
      </c>
      <c r="I316" s="1722" t="s">
        <v>597</v>
      </c>
      <c r="J316" s="1722">
        <v>0</v>
      </c>
      <c r="K316" s="1722" t="s">
        <v>598</v>
      </c>
      <c r="L316" s="1722">
        <v>0</v>
      </c>
      <c r="M316" s="1723" t="s">
        <v>114</v>
      </c>
      <c r="N316" s="1610"/>
    </row>
    <row r="317" spans="1:14" ht="14">
      <c r="A317" s="1654"/>
      <c r="B317" s="1670">
        <v>46019</v>
      </c>
      <c r="C317" s="1246"/>
      <c r="D317" s="1678"/>
      <c r="E317" s="1681"/>
      <c r="F317" s="1681"/>
      <c r="G317" s="1674"/>
      <c r="H317" s="1675"/>
      <c r="I317" s="1676"/>
      <c r="J317" s="1114"/>
      <c r="K317" s="1619"/>
      <c r="L317" s="1677"/>
      <c r="M317" s="1250">
        <f t="shared" ref="M317:M347" si="8">SUM(C317:L317)</f>
        <v>0</v>
      </c>
      <c r="N317" s="1249"/>
    </row>
    <row r="318" spans="1:14" ht="14">
      <c r="A318" s="1654"/>
      <c r="B318" s="1670">
        <v>46020</v>
      </c>
      <c r="C318" s="1246"/>
      <c r="D318" s="1678"/>
      <c r="E318" s="1681"/>
      <c r="F318" s="1681"/>
      <c r="G318" s="1674"/>
      <c r="H318" s="1675"/>
      <c r="I318" s="1676"/>
      <c r="J318" s="1114"/>
      <c r="K318" s="1619"/>
      <c r="L318" s="1677"/>
      <c r="M318" s="1250">
        <f t="shared" si="8"/>
        <v>0</v>
      </c>
      <c r="N318" s="1249"/>
    </row>
    <row r="319" spans="1:14" ht="14">
      <c r="A319" s="1654"/>
      <c r="B319" s="1670">
        <v>46021</v>
      </c>
      <c r="C319" s="1246"/>
      <c r="D319" s="1678"/>
      <c r="E319" s="1672">
        <v>600</v>
      </c>
      <c r="F319" s="1673" t="s">
        <v>517</v>
      </c>
      <c r="G319" s="1674"/>
      <c r="H319" s="1675"/>
      <c r="I319" s="1676"/>
      <c r="J319" s="1114"/>
      <c r="K319" s="1619"/>
      <c r="L319" s="1677"/>
      <c r="M319" s="1250">
        <f t="shared" si="8"/>
        <v>600</v>
      </c>
      <c r="N319" s="1249"/>
    </row>
    <row r="320" spans="1:14" ht="14">
      <c r="A320" s="1654"/>
      <c r="B320" s="1670">
        <v>46022</v>
      </c>
      <c r="C320" s="1246"/>
      <c r="D320" s="1678"/>
      <c r="E320" s="1672">
        <v>1210</v>
      </c>
      <c r="F320" s="1673" t="s">
        <v>302</v>
      </c>
      <c r="G320" s="1674"/>
      <c r="H320" s="1675"/>
      <c r="I320" s="1676"/>
      <c r="J320" s="1114"/>
      <c r="K320" s="1619"/>
      <c r="L320" s="1677"/>
      <c r="M320" s="1250">
        <f t="shared" si="8"/>
        <v>1210</v>
      </c>
      <c r="N320" s="1249"/>
    </row>
    <row r="321" spans="1:14" ht="14">
      <c r="A321" s="1654"/>
      <c r="B321" s="1670">
        <v>46023</v>
      </c>
      <c r="C321" s="1246"/>
      <c r="D321" s="1678"/>
      <c r="E321" s="1673"/>
      <c r="F321" s="1673"/>
      <c r="G321" s="1674"/>
      <c r="H321" s="1675"/>
      <c r="I321" s="1676"/>
      <c r="J321" s="1114"/>
      <c r="K321" s="1619"/>
      <c r="L321" s="1677"/>
      <c r="M321" s="1250">
        <f t="shared" si="8"/>
        <v>0</v>
      </c>
      <c r="N321" s="1249"/>
    </row>
    <row r="322" spans="1:14" ht="14">
      <c r="A322" s="1654"/>
      <c r="B322" s="1670">
        <v>46024</v>
      </c>
      <c r="C322" s="1246"/>
      <c r="D322" s="1678"/>
      <c r="E322" s="1672">
        <v>450</v>
      </c>
      <c r="F322" s="1673" t="s">
        <v>296</v>
      </c>
      <c r="G322" s="1674"/>
      <c r="H322" s="1675"/>
      <c r="I322" s="1676"/>
      <c r="J322" s="1114"/>
      <c r="K322" s="1619"/>
      <c r="L322" s="1677"/>
      <c r="M322" s="1250">
        <f t="shared" si="8"/>
        <v>450</v>
      </c>
      <c r="N322" s="1249"/>
    </row>
    <row r="323" spans="1:14" ht="14">
      <c r="A323" s="1654"/>
      <c r="B323" s="1670">
        <v>46025</v>
      </c>
      <c r="C323" s="1246"/>
      <c r="D323" s="1678"/>
      <c r="E323" s="1673"/>
      <c r="F323" s="1673"/>
      <c r="G323" s="1674"/>
      <c r="H323" s="1675"/>
      <c r="I323" s="1676"/>
      <c r="J323" s="1114"/>
      <c r="K323" s="1619"/>
      <c r="L323" s="1677"/>
      <c r="M323" s="1250">
        <f t="shared" si="8"/>
        <v>0</v>
      </c>
      <c r="N323" s="1249"/>
    </row>
    <row r="324" spans="1:14" ht="14">
      <c r="A324" s="1654"/>
      <c r="B324" s="1670">
        <v>46026</v>
      </c>
      <c r="C324" s="1246"/>
      <c r="D324" s="1678"/>
      <c r="E324" s="1673"/>
      <c r="F324" s="1673"/>
      <c r="G324" s="1674"/>
      <c r="H324" s="1675"/>
      <c r="I324" s="1676"/>
      <c r="J324" s="1114"/>
      <c r="K324" s="1619"/>
      <c r="L324" s="1677"/>
      <c r="M324" s="1250">
        <f t="shared" si="8"/>
        <v>0</v>
      </c>
      <c r="N324" s="1249"/>
    </row>
    <row r="325" spans="1:14" ht="14">
      <c r="A325" s="1654"/>
      <c r="B325" s="1670">
        <v>46027</v>
      </c>
      <c r="C325" s="1246"/>
      <c r="D325" s="1678"/>
      <c r="E325" s="1716">
        <v>8000</v>
      </c>
      <c r="F325" s="1673" t="s">
        <v>525</v>
      </c>
      <c r="G325" s="1674"/>
      <c r="H325" s="1675"/>
      <c r="I325" s="1676"/>
      <c r="J325" s="1114"/>
      <c r="K325" s="1619"/>
      <c r="L325" s="1677"/>
      <c r="M325" s="1250">
        <f t="shared" si="8"/>
        <v>8000</v>
      </c>
      <c r="N325" s="1249"/>
    </row>
    <row r="326" spans="1:14" ht="14">
      <c r="A326" s="1654"/>
      <c r="B326" s="1670">
        <v>46028</v>
      </c>
      <c r="C326" s="1246"/>
      <c r="D326" s="1678"/>
      <c r="E326" s="1701"/>
      <c r="F326" s="1701"/>
      <c r="G326" s="1674"/>
      <c r="H326" s="1675"/>
      <c r="I326" s="1676"/>
      <c r="J326" s="1114"/>
      <c r="K326" s="1619"/>
      <c r="L326" s="1677"/>
      <c r="M326" s="1250">
        <f t="shared" si="8"/>
        <v>0</v>
      </c>
      <c r="N326" s="1249"/>
    </row>
    <row r="327" spans="1:14" ht="14">
      <c r="A327" s="1654"/>
      <c r="B327" s="1670">
        <v>46029</v>
      </c>
      <c r="C327" s="1246"/>
      <c r="D327" s="1678"/>
      <c r="E327" s="1701"/>
      <c r="F327" s="1701"/>
      <c r="G327" s="1674"/>
      <c r="H327" s="1675"/>
      <c r="I327" s="1676"/>
      <c r="J327" s="1114"/>
      <c r="K327" s="1619"/>
      <c r="L327" s="1677"/>
      <c r="M327" s="1250">
        <f t="shared" si="8"/>
        <v>0</v>
      </c>
      <c r="N327" s="1249"/>
    </row>
    <row r="328" spans="1:14" ht="14">
      <c r="A328" s="1654"/>
      <c r="B328" s="1670">
        <v>46030</v>
      </c>
      <c r="C328" s="1246"/>
      <c r="D328" s="1678"/>
      <c r="E328" s="1701"/>
      <c r="F328" s="1701"/>
      <c r="G328" s="1674"/>
      <c r="H328" s="1675"/>
      <c r="I328" s="1676"/>
      <c r="J328" s="1114"/>
      <c r="K328" s="1619"/>
      <c r="L328" s="1677"/>
      <c r="M328" s="1250">
        <f t="shared" si="8"/>
        <v>0</v>
      </c>
      <c r="N328" s="1249"/>
    </row>
    <row r="329" spans="1:14" ht="14">
      <c r="A329" s="1654"/>
      <c r="B329" s="1670">
        <v>46031</v>
      </c>
      <c r="C329" s="1246"/>
      <c r="D329" s="1678"/>
      <c r="E329" s="1701"/>
      <c r="F329" s="1701"/>
      <c r="G329" s="1674"/>
      <c r="H329" s="1675"/>
      <c r="I329" s="1676"/>
      <c r="J329" s="1114"/>
      <c r="K329" s="1619"/>
      <c r="L329" s="1677"/>
      <c r="M329" s="1250">
        <f t="shared" si="8"/>
        <v>0</v>
      </c>
      <c r="N329" s="1249"/>
    </row>
    <row r="330" spans="1:14" ht="14">
      <c r="A330" s="1654"/>
      <c r="B330" s="1670">
        <v>46032</v>
      </c>
      <c r="C330" s="1246"/>
      <c r="D330" s="1678"/>
      <c r="E330" s="1701"/>
      <c r="F330" s="1701"/>
      <c r="G330" s="1674"/>
      <c r="H330" s="1675"/>
      <c r="I330" s="1676"/>
      <c r="J330" s="1114"/>
      <c r="K330" s="1619"/>
      <c r="L330" s="1677"/>
      <c r="M330" s="1250">
        <f t="shared" si="8"/>
        <v>0</v>
      </c>
      <c r="N330" s="1249"/>
    </row>
    <row r="331" spans="1:14" ht="14">
      <c r="A331" s="1654"/>
      <c r="B331" s="1670">
        <v>46033</v>
      </c>
      <c r="C331" s="1246"/>
      <c r="D331" s="1678"/>
      <c r="E331" s="1701"/>
      <c r="F331" s="1701"/>
      <c r="G331" s="1674"/>
      <c r="H331" s="1675"/>
      <c r="I331" s="1676"/>
      <c r="J331" s="1114"/>
      <c r="K331" s="1619"/>
      <c r="L331" s="1677"/>
      <c r="M331" s="1250">
        <f t="shared" si="8"/>
        <v>0</v>
      </c>
      <c r="N331" s="1249"/>
    </row>
    <row r="332" spans="1:14" ht="14">
      <c r="A332" s="1654"/>
      <c r="B332" s="1670">
        <v>46034</v>
      </c>
      <c r="C332" s="1246"/>
      <c r="D332" s="1678"/>
      <c r="E332" s="1701"/>
      <c r="F332" s="1701"/>
      <c r="G332" s="1674"/>
      <c r="H332" s="1675"/>
      <c r="I332" s="1676"/>
      <c r="J332" s="1114"/>
      <c r="K332" s="1619"/>
      <c r="L332" s="1677"/>
      <c r="M332" s="1250">
        <f t="shared" si="8"/>
        <v>0</v>
      </c>
      <c r="N332" s="1249"/>
    </row>
    <row r="333" spans="1:14" ht="14">
      <c r="A333" s="1654"/>
      <c r="B333" s="1670">
        <v>46035</v>
      </c>
      <c r="C333" s="1246"/>
      <c r="D333" s="1678"/>
      <c r="E333" s="1701"/>
      <c r="F333" s="1701"/>
      <c r="G333" s="1674"/>
      <c r="H333" s="1675"/>
      <c r="I333" s="1676"/>
      <c r="J333" s="1114"/>
      <c r="K333" s="1619"/>
      <c r="L333" s="1677"/>
      <c r="M333" s="1250">
        <f t="shared" si="8"/>
        <v>0</v>
      </c>
      <c r="N333" s="1249"/>
    </row>
    <row r="334" spans="1:14" ht="14">
      <c r="A334" s="1654"/>
      <c r="B334" s="1670">
        <v>46036</v>
      </c>
      <c r="C334" s="1246"/>
      <c r="D334" s="1678"/>
      <c r="E334" s="1701"/>
      <c r="F334" s="1701"/>
      <c r="G334" s="1674"/>
      <c r="H334" s="1675"/>
      <c r="I334" s="1676"/>
      <c r="J334" s="1114"/>
      <c r="K334" s="1619"/>
      <c r="L334" s="1677"/>
      <c r="M334" s="1250">
        <f t="shared" si="8"/>
        <v>0</v>
      </c>
      <c r="N334" s="1249"/>
    </row>
    <row r="335" spans="1:14" ht="14">
      <c r="A335" s="1654"/>
      <c r="B335" s="1670">
        <v>46037</v>
      </c>
      <c r="C335" s="1246"/>
      <c r="D335" s="1678"/>
      <c r="E335" s="1716">
        <v>11000</v>
      </c>
      <c r="F335" s="1717" t="s">
        <v>578</v>
      </c>
      <c r="G335" s="1674"/>
      <c r="H335" s="1675"/>
      <c r="I335" s="1676"/>
      <c r="J335" s="1114"/>
      <c r="K335" s="1619"/>
      <c r="L335" s="1677"/>
      <c r="M335" s="1250">
        <f t="shared" si="8"/>
        <v>11000</v>
      </c>
      <c r="N335" s="1249"/>
    </row>
    <row r="336" spans="1:14" ht="14">
      <c r="A336" s="1654"/>
      <c r="B336" s="1670">
        <v>46038</v>
      </c>
      <c r="C336" s="1246"/>
      <c r="D336" s="1678"/>
      <c r="E336" s="1701"/>
      <c r="F336" s="1701"/>
      <c r="G336" s="1674"/>
      <c r="H336" s="1675"/>
      <c r="I336" s="1676"/>
      <c r="J336" s="1114"/>
      <c r="K336" s="1619"/>
      <c r="L336" s="1677"/>
      <c r="M336" s="1250">
        <f t="shared" si="8"/>
        <v>0</v>
      </c>
      <c r="N336" s="1249"/>
    </row>
    <row r="337" spans="1:14" ht="14">
      <c r="A337" s="1654"/>
      <c r="B337" s="1670">
        <v>46039</v>
      </c>
      <c r="C337" s="1246"/>
      <c r="D337" s="1678"/>
      <c r="E337" s="1701"/>
      <c r="F337" s="1701"/>
      <c r="G337" s="1674"/>
      <c r="H337" s="1675"/>
      <c r="I337" s="1676"/>
      <c r="J337" s="1114"/>
      <c r="K337" s="1619"/>
      <c r="L337" s="1677"/>
      <c r="M337" s="1250">
        <f t="shared" si="8"/>
        <v>0</v>
      </c>
      <c r="N337" s="1249"/>
    </row>
    <row r="338" spans="1:14" ht="14">
      <c r="A338" s="1654"/>
      <c r="B338" s="1670">
        <v>46040</v>
      </c>
      <c r="C338" s="1246"/>
      <c r="D338" s="1678"/>
      <c r="E338" s="1716">
        <v>9307</v>
      </c>
      <c r="F338" s="1718" t="s">
        <v>532</v>
      </c>
      <c r="G338" s="1674"/>
      <c r="H338" s="1675"/>
      <c r="I338" s="1676"/>
      <c r="J338" s="1114"/>
      <c r="K338" s="1619"/>
      <c r="L338" s="1677"/>
      <c r="M338" s="1250">
        <f t="shared" si="8"/>
        <v>9307</v>
      </c>
      <c r="N338" s="1249"/>
    </row>
    <row r="339" spans="1:14" ht="14">
      <c r="A339" s="1654"/>
      <c r="B339" s="1670">
        <v>46041</v>
      </c>
      <c r="C339" s="1246"/>
      <c r="D339" s="1678"/>
      <c r="E339" s="1681"/>
      <c r="F339" s="1681"/>
      <c r="G339" s="1674"/>
      <c r="H339" s="1675"/>
      <c r="I339" s="1676"/>
      <c r="J339" s="1114"/>
      <c r="K339" s="1619"/>
      <c r="L339" s="1677"/>
      <c r="M339" s="1250">
        <f t="shared" si="8"/>
        <v>0</v>
      </c>
      <c r="N339" s="1249"/>
    </row>
    <row r="340" spans="1:14" ht="14">
      <c r="A340" s="1654"/>
      <c r="B340" s="1670">
        <v>46042</v>
      </c>
      <c r="C340" s="1246"/>
      <c r="D340" s="1678"/>
      <c r="E340" s="1681"/>
      <c r="F340" s="1681"/>
      <c r="G340" s="1674"/>
      <c r="H340" s="1675"/>
      <c r="I340" s="1676"/>
      <c r="J340" s="1114"/>
      <c r="K340" s="1619"/>
      <c r="L340" s="1677"/>
      <c r="M340" s="1250">
        <f t="shared" si="8"/>
        <v>0</v>
      </c>
      <c r="N340" s="1249"/>
    </row>
    <row r="341" spans="1:14" ht="14">
      <c r="A341" s="1654"/>
      <c r="B341" s="1670">
        <v>46043</v>
      </c>
      <c r="C341" s="1246"/>
      <c r="D341" s="1678"/>
      <c r="E341" s="1681"/>
      <c r="F341" s="1681"/>
      <c r="G341" s="1674"/>
      <c r="H341" s="1675"/>
      <c r="I341" s="1676"/>
      <c r="J341" s="1114"/>
      <c r="K341" s="1619"/>
      <c r="L341" s="1677"/>
      <c r="M341" s="1250">
        <f t="shared" si="8"/>
        <v>0</v>
      </c>
      <c r="N341" s="1249"/>
    </row>
    <row r="342" spans="1:14" ht="14">
      <c r="A342" s="1654"/>
      <c r="B342" s="1670">
        <v>46044</v>
      </c>
      <c r="C342" s="1246"/>
      <c r="D342" s="1678"/>
      <c r="E342" s="1681"/>
      <c r="F342" s="1681"/>
      <c r="G342" s="1674"/>
      <c r="H342" s="1675"/>
      <c r="I342" s="1676"/>
      <c r="J342" s="1114"/>
      <c r="K342" s="1619"/>
      <c r="L342" s="1677"/>
      <c r="M342" s="1250">
        <f t="shared" si="8"/>
        <v>0</v>
      </c>
      <c r="N342" s="1249"/>
    </row>
    <row r="343" spans="1:14" ht="14">
      <c r="A343" s="1654"/>
      <c r="B343" s="1670">
        <v>46045</v>
      </c>
      <c r="C343" s="1246"/>
      <c r="D343" s="1678"/>
      <c r="E343" s="1681"/>
      <c r="F343" s="1681"/>
      <c r="G343" s="1674"/>
      <c r="H343" s="1675"/>
      <c r="I343" s="1676"/>
      <c r="J343" s="1114"/>
      <c r="K343" s="1619"/>
      <c r="L343" s="1677"/>
      <c r="M343" s="1250">
        <f t="shared" si="8"/>
        <v>0</v>
      </c>
      <c r="N343" s="1249"/>
    </row>
    <row r="344" spans="1:14" ht="14">
      <c r="A344" s="1654"/>
      <c r="B344" s="1670">
        <v>46046</v>
      </c>
      <c r="C344" s="1246"/>
      <c r="D344" s="1678"/>
      <c r="E344" s="1681"/>
      <c r="F344" s="1681"/>
      <c r="G344" s="1674"/>
      <c r="H344" s="1675"/>
      <c r="I344" s="1676"/>
      <c r="J344" s="1114"/>
      <c r="K344" s="1619"/>
      <c r="L344" s="1677"/>
      <c r="M344" s="1250">
        <f t="shared" si="8"/>
        <v>0</v>
      </c>
      <c r="N344" s="1249"/>
    </row>
    <row r="345" spans="1:14" ht="14">
      <c r="A345" s="1654"/>
      <c r="B345" s="1670">
        <v>46047</v>
      </c>
      <c r="C345" s="1246"/>
      <c r="D345" s="1678"/>
      <c r="E345" s="1681"/>
      <c r="F345" s="1681"/>
      <c r="G345" s="1674"/>
      <c r="H345" s="1675"/>
      <c r="I345" s="1676"/>
      <c r="J345" s="1114"/>
      <c r="K345" s="1619"/>
      <c r="L345" s="1677"/>
      <c r="M345" s="1250">
        <f t="shared" si="8"/>
        <v>0</v>
      </c>
      <c r="N345" s="1249"/>
    </row>
    <row r="346" spans="1:14" ht="14">
      <c r="A346" s="1654"/>
      <c r="B346" s="1670">
        <v>46048</v>
      </c>
      <c r="C346" s="1246"/>
      <c r="D346" s="1678"/>
      <c r="E346" s="1681"/>
      <c r="F346" s="1681"/>
      <c r="G346" s="1674"/>
      <c r="H346" s="1675"/>
      <c r="I346" s="1676"/>
      <c r="J346" s="1114"/>
      <c r="K346" s="1619"/>
      <c r="L346" s="1677"/>
      <c r="M346" s="1250">
        <f t="shared" si="8"/>
        <v>0</v>
      </c>
      <c r="N346" s="1249"/>
    </row>
    <row r="347" spans="1:14" ht="14">
      <c r="A347" s="1654"/>
      <c r="B347" s="1683">
        <v>46049</v>
      </c>
      <c r="C347" s="1684"/>
      <c r="D347" s="1685"/>
      <c r="E347" s="1686"/>
      <c r="F347" s="1686"/>
      <c r="G347" s="1687"/>
      <c r="H347" s="1688"/>
      <c r="I347" s="1689"/>
      <c r="J347" s="1690"/>
      <c r="K347" s="1691"/>
      <c r="L347" s="1692"/>
      <c r="M347" s="1693">
        <f t="shared" si="8"/>
        <v>0</v>
      </c>
      <c r="N347" s="1249"/>
    </row>
    <row r="348" spans="1:14" ht="15.5">
      <c r="A348" s="1694"/>
      <c r="B348" s="1724" t="s">
        <v>621</v>
      </c>
      <c r="C348" s="1725">
        <f>SUM(M317:M347)</f>
        <v>30567</v>
      </c>
      <c r="D348" s="1721" t="s">
        <v>594</v>
      </c>
      <c r="E348" s="1722" t="s">
        <v>595</v>
      </c>
      <c r="F348" s="1722">
        <v>0</v>
      </c>
      <c r="G348" s="1722" t="s">
        <v>596</v>
      </c>
      <c r="H348" s="1722">
        <v>0</v>
      </c>
      <c r="I348" s="1722" t="s">
        <v>597</v>
      </c>
      <c r="J348" s="1722">
        <v>0</v>
      </c>
      <c r="K348" s="1722" t="s">
        <v>598</v>
      </c>
      <c r="L348" s="1722">
        <v>0</v>
      </c>
      <c r="M348" s="1723" t="s">
        <v>114</v>
      </c>
      <c r="N348" s="1610"/>
    </row>
    <row r="349" spans="1:14" ht="14">
      <c r="A349" s="1654"/>
      <c r="B349" s="1670">
        <v>46050</v>
      </c>
      <c r="C349" s="1246"/>
      <c r="D349" s="1678"/>
      <c r="E349" s="1681"/>
      <c r="F349" s="1681"/>
      <c r="G349" s="1674"/>
      <c r="H349" s="1675"/>
      <c r="I349" s="1676"/>
      <c r="J349" s="1114"/>
      <c r="K349" s="1619"/>
      <c r="L349" s="1677"/>
      <c r="M349" s="1250">
        <f t="shared" ref="M349:M379" si="9">SUM(C349:L349)</f>
        <v>0</v>
      </c>
      <c r="N349" s="1249"/>
    </row>
    <row r="350" spans="1:14" ht="14">
      <c r="A350" s="1654"/>
      <c r="B350" s="1670">
        <v>46051</v>
      </c>
      <c r="C350" s="1246"/>
      <c r="D350" s="1678"/>
      <c r="E350" s="1681"/>
      <c r="F350" s="1681"/>
      <c r="G350" s="1674"/>
      <c r="H350" s="1675"/>
      <c r="I350" s="1676"/>
      <c r="J350" s="1114"/>
      <c r="K350" s="1619"/>
      <c r="L350" s="1677"/>
      <c r="M350" s="1250">
        <f t="shared" si="9"/>
        <v>0</v>
      </c>
      <c r="N350" s="1249"/>
    </row>
    <row r="351" spans="1:14" ht="14">
      <c r="A351" s="1654"/>
      <c r="B351" s="1670">
        <v>46052</v>
      </c>
      <c r="C351" s="1246"/>
      <c r="D351" s="1678"/>
      <c r="E351" s="1672">
        <v>600</v>
      </c>
      <c r="F351" s="1673" t="s">
        <v>517</v>
      </c>
      <c r="G351" s="1674"/>
      <c r="H351" s="1675"/>
      <c r="I351" s="1676"/>
      <c r="J351" s="1114"/>
      <c r="K351" s="1619"/>
      <c r="L351" s="1677"/>
      <c r="M351" s="1250">
        <f t="shared" si="9"/>
        <v>600</v>
      </c>
      <c r="N351" s="1249"/>
    </row>
    <row r="352" spans="1:14" ht="14">
      <c r="A352" s="1654"/>
      <c r="B352" s="1670">
        <v>46053</v>
      </c>
      <c r="C352" s="1246"/>
      <c r="D352" s="1678"/>
      <c r="E352" s="1672">
        <v>1210</v>
      </c>
      <c r="F352" s="1673" t="s">
        <v>302</v>
      </c>
      <c r="G352" s="1674"/>
      <c r="H352" s="1675"/>
      <c r="I352" s="1676"/>
      <c r="J352" s="1114"/>
      <c r="K352" s="1619"/>
      <c r="L352" s="1677"/>
      <c r="M352" s="1250">
        <f t="shared" si="9"/>
        <v>1210</v>
      </c>
      <c r="N352" s="1249"/>
    </row>
    <row r="353" spans="1:14" ht="14">
      <c r="A353" s="1654"/>
      <c r="B353" s="1670">
        <v>46054</v>
      </c>
      <c r="C353" s="1246"/>
      <c r="D353" s="1678"/>
      <c r="E353" s="1673"/>
      <c r="F353" s="1673"/>
      <c r="G353" s="1674"/>
      <c r="H353" s="1675"/>
      <c r="I353" s="1676"/>
      <c r="J353" s="1114"/>
      <c r="K353" s="1619"/>
      <c r="L353" s="1677"/>
      <c r="M353" s="1250">
        <f t="shared" si="9"/>
        <v>0</v>
      </c>
      <c r="N353" s="1249"/>
    </row>
    <row r="354" spans="1:14" ht="14">
      <c r="A354" s="1654"/>
      <c r="B354" s="1670">
        <v>46055</v>
      </c>
      <c r="C354" s="1246"/>
      <c r="D354" s="1678"/>
      <c r="E354" s="1672">
        <v>450</v>
      </c>
      <c r="F354" s="1673" t="s">
        <v>296</v>
      </c>
      <c r="G354" s="1674"/>
      <c r="H354" s="1675"/>
      <c r="I354" s="1676"/>
      <c r="J354" s="1114"/>
      <c r="K354" s="1619"/>
      <c r="L354" s="1677"/>
      <c r="M354" s="1250">
        <f t="shared" si="9"/>
        <v>450</v>
      </c>
      <c r="N354" s="1249"/>
    </row>
    <row r="355" spans="1:14" ht="14">
      <c r="A355" s="1654"/>
      <c r="B355" s="1670">
        <v>46056</v>
      </c>
      <c r="C355" s="1246"/>
      <c r="D355" s="1678"/>
      <c r="E355" s="1673"/>
      <c r="F355" s="1673"/>
      <c r="G355" s="1674"/>
      <c r="H355" s="1675"/>
      <c r="I355" s="1676"/>
      <c r="J355" s="1114"/>
      <c r="K355" s="1619"/>
      <c r="L355" s="1677"/>
      <c r="M355" s="1250">
        <f t="shared" si="9"/>
        <v>0</v>
      </c>
      <c r="N355" s="1249"/>
    </row>
    <row r="356" spans="1:14" ht="14">
      <c r="A356" s="1654"/>
      <c r="B356" s="1670">
        <v>46057</v>
      </c>
      <c r="C356" s="1246"/>
      <c r="D356" s="1678"/>
      <c r="E356" s="1673"/>
      <c r="F356" s="1673"/>
      <c r="G356" s="1674"/>
      <c r="H356" s="1675"/>
      <c r="I356" s="1676"/>
      <c r="J356" s="1114"/>
      <c r="K356" s="1619"/>
      <c r="L356" s="1677"/>
      <c r="M356" s="1250">
        <f t="shared" si="9"/>
        <v>0</v>
      </c>
      <c r="N356" s="1249"/>
    </row>
    <row r="357" spans="1:14" ht="14">
      <c r="A357" s="1654"/>
      <c r="B357" s="1670">
        <v>46058</v>
      </c>
      <c r="C357" s="1246"/>
      <c r="D357" s="1678"/>
      <c r="E357" s="1716">
        <v>8000</v>
      </c>
      <c r="F357" s="1673" t="s">
        <v>525</v>
      </c>
      <c r="G357" s="1674"/>
      <c r="H357" s="1675"/>
      <c r="I357" s="1676"/>
      <c r="J357" s="1114"/>
      <c r="K357" s="1619"/>
      <c r="L357" s="1677"/>
      <c r="M357" s="1250">
        <f t="shared" si="9"/>
        <v>8000</v>
      </c>
      <c r="N357" s="1249"/>
    </row>
    <row r="358" spans="1:14" ht="14">
      <c r="A358" s="1654"/>
      <c r="B358" s="1670">
        <v>46059</v>
      </c>
      <c r="C358" s="1246"/>
      <c r="D358" s="1678"/>
      <c r="E358" s="1701"/>
      <c r="F358" s="1701"/>
      <c r="G358" s="1674"/>
      <c r="H358" s="1675"/>
      <c r="I358" s="1676"/>
      <c r="J358" s="1114"/>
      <c r="K358" s="1619"/>
      <c r="L358" s="1677"/>
      <c r="M358" s="1250">
        <f t="shared" si="9"/>
        <v>0</v>
      </c>
      <c r="N358" s="1249"/>
    </row>
    <row r="359" spans="1:14" ht="14">
      <c r="A359" s="1654"/>
      <c r="B359" s="1670">
        <v>46060</v>
      </c>
      <c r="C359" s="1246"/>
      <c r="D359" s="1678"/>
      <c r="E359" s="1701"/>
      <c r="F359" s="1701"/>
      <c r="G359" s="1674"/>
      <c r="H359" s="1675"/>
      <c r="I359" s="1676"/>
      <c r="J359" s="1114"/>
      <c r="K359" s="1619"/>
      <c r="L359" s="1677"/>
      <c r="M359" s="1250">
        <f t="shared" si="9"/>
        <v>0</v>
      </c>
      <c r="N359" s="1249"/>
    </row>
    <row r="360" spans="1:14" ht="14">
      <c r="A360" s="1654"/>
      <c r="B360" s="1670">
        <v>46061</v>
      </c>
      <c r="C360" s="1246"/>
      <c r="D360" s="1678"/>
      <c r="E360" s="1701"/>
      <c r="F360" s="1701"/>
      <c r="G360" s="1674"/>
      <c r="H360" s="1675"/>
      <c r="I360" s="1676"/>
      <c r="J360" s="1114"/>
      <c r="K360" s="1619"/>
      <c r="L360" s="1677"/>
      <c r="M360" s="1250">
        <f t="shared" si="9"/>
        <v>0</v>
      </c>
      <c r="N360" s="1249"/>
    </row>
    <row r="361" spans="1:14" ht="14">
      <c r="A361" s="1654"/>
      <c r="B361" s="1670">
        <v>46062</v>
      </c>
      <c r="C361" s="1246"/>
      <c r="D361" s="1678"/>
      <c r="E361" s="1701"/>
      <c r="F361" s="1701"/>
      <c r="G361" s="1674"/>
      <c r="H361" s="1675"/>
      <c r="I361" s="1676"/>
      <c r="J361" s="1114"/>
      <c r="K361" s="1619"/>
      <c r="L361" s="1677"/>
      <c r="M361" s="1250">
        <f t="shared" si="9"/>
        <v>0</v>
      </c>
      <c r="N361" s="1249"/>
    </row>
    <row r="362" spans="1:14" ht="14">
      <c r="A362" s="1654"/>
      <c r="B362" s="1670">
        <v>46063</v>
      </c>
      <c r="C362" s="1246"/>
      <c r="D362" s="1678"/>
      <c r="E362" s="1701"/>
      <c r="F362" s="1701"/>
      <c r="G362" s="1674"/>
      <c r="H362" s="1675"/>
      <c r="I362" s="1676"/>
      <c r="J362" s="1114"/>
      <c r="K362" s="1619"/>
      <c r="L362" s="1677"/>
      <c r="M362" s="1250">
        <f t="shared" si="9"/>
        <v>0</v>
      </c>
      <c r="N362" s="1249"/>
    </row>
    <row r="363" spans="1:14" ht="14">
      <c r="A363" s="1654"/>
      <c r="B363" s="1670">
        <v>46064</v>
      </c>
      <c r="C363" s="1246"/>
      <c r="D363" s="1678"/>
      <c r="E363" s="1701"/>
      <c r="F363" s="1701"/>
      <c r="G363" s="1674"/>
      <c r="H363" s="1675"/>
      <c r="I363" s="1676"/>
      <c r="J363" s="1114"/>
      <c r="K363" s="1619"/>
      <c r="L363" s="1677"/>
      <c r="M363" s="1250">
        <f t="shared" si="9"/>
        <v>0</v>
      </c>
      <c r="N363" s="1249"/>
    </row>
    <row r="364" spans="1:14" ht="14">
      <c r="A364" s="1654"/>
      <c r="B364" s="1670">
        <v>46065</v>
      </c>
      <c r="C364" s="1246"/>
      <c r="D364" s="1678"/>
      <c r="E364" s="1701"/>
      <c r="F364" s="1701"/>
      <c r="G364" s="1674"/>
      <c r="H364" s="1675"/>
      <c r="I364" s="1676"/>
      <c r="J364" s="1114"/>
      <c r="K364" s="1619"/>
      <c r="L364" s="1677"/>
      <c r="M364" s="1250">
        <f t="shared" si="9"/>
        <v>0</v>
      </c>
      <c r="N364" s="1249"/>
    </row>
    <row r="365" spans="1:14" ht="14">
      <c r="A365" s="1654"/>
      <c r="B365" s="1670">
        <v>46066</v>
      </c>
      <c r="C365" s="1246"/>
      <c r="D365" s="1678"/>
      <c r="E365" s="1701"/>
      <c r="F365" s="1701"/>
      <c r="G365" s="1674"/>
      <c r="H365" s="1675"/>
      <c r="I365" s="1676"/>
      <c r="J365" s="1114"/>
      <c r="K365" s="1619"/>
      <c r="L365" s="1677"/>
      <c r="M365" s="1250">
        <f t="shared" si="9"/>
        <v>0</v>
      </c>
      <c r="N365" s="1249"/>
    </row>
    <row r="366" spans="1:14" ht="14">
      <c r="A366" s="1654"/>
      <c r="B366" s="1670">
        <v>46067</v>
      </c>
      <c r="C366" s="1246"/>
      <c r="D366" s="1678"/>
      <c r="E366" s="1701"/>
      <c r="F366" s="1701"/>
      <c r="G366" s="1674"/>
      <c r="H366" s="1675"/>
      <c r="I366" s="1676"/>
      <c r="J366" s="1114"/>
      <c r="K366" s="1619"/>
      <c r="L366" s="1677"/>
      <c r="M366" s="1250">
        <f t="shared" si="9"/>
        <v>0</v>
      </c>
      <c r="N366" s="1249"/>
    </row>
    <row r="367" spans="1:14" ht="14">
      <c r="A367" s="1654"/>
      <c r="B367" s="1670">
        <v>46068</v>
      </c>
      <c r="C367" s="1246"/>
      <c r="D367" s="1678"/>
      <c r="E367" s="1716">
        <v>11000</v>
      </c>
      <c r="F367" s="1717" t="s">
        <v>578</v>
      </c>
      <c r="G367" s="1674"/>
      <c r="H367" s="1675"/>
      <c r="I367" s="1676"/>
      <c r="J367" s="1114"/>
      <c r="K367" s="1619"/>
      <c r="L367" s="1677"/>
      <c r="M367" s="1250">
        <f t="shared" si="9"/>
        <v>11000</v>
      </c>
      <c r="N367" s="1249"/>
    </row>
    <row r="368" spans="1:14" ht="14">
      <c r="A368" s="1654"/>
      <c r="B368" s="1670">
        <v>46069</v>
      </c>
      <c r="C368" s="1246"/>
      <c r="D368" s="1678"/>
      <c r="E368" s="1701"/>
      <c r="F368" s="1701"/>
      <c r="G368" s="1674"/>
      <c r="H368" s="1675"/>
      <c r="I368" s="1676"/>
      <c r="J368" s="1114"/>
      <c r="K368" s="1619"/>
      <c r="L368" s="1677"/>
      <c r="M368" s="1250">
        <f t="shared" si="9"/>
        <v>0</v>
      </c>
      <c r="N368" s="1249"/>
    </row>
    <row r="369" spans="1:14" ht="14">
      <c r="A369" s="1654"/>
      <c r="B369" s="1670">
        <v>46070</v>
      </c>
      <c r="C369" s="1246"/>
      <c r="D369" s="1678"/>
      <c r="E369" s="1701"/>
      <c r="F369" s="1701"/>
      <c r="G369" s="1674"/>
      <c r="H369" s="1675"/>
      <c r="I369" s="1676"/>
      <c r="J369" s="1114"/>
      <c r="K369" s="1619"/>
      <c r="L369" s="1677"/>
      <c r="M369" s="1250">
        <f t="shared" si="9"/>
        <v>0</v>
      </c>
      <c r="N369" s="1249"/>
    </row>
    <row r="370" spans="1:14" ht="14">
      <c r="A370" s="1654"/>
      <c r="B370" s="1670">
        <v>46071</v>
      </c>
      <c r="C370" s="1246"/>
      <c r="D370" s="1678"/>
      <c r="E370" s="1716">
        <v>9307</v>
      </c>
      <c r="F370" s="1718" t="s">
        <v>532</v>
      </c>
      <c r="G370" s="1674"/>
      <c r="H370" s="1675"/>
      <c r="I370" s="1676"/>
      <c r="J370" s="1114"/>
      <c r="K370" s="1619"/>
      <c r="L370" s="1677"/>
      <c r="M370" s="1250">
        <f t="shared" si="9"/>
        <v>9307</v>
      </c>
      <c r="N370" s="1249"/>
    </row>
    <row r="371" spans="1:14" ht="14">
      <c r="A371" s="1654"/>
      <c r="B371" s="1670">
        <v>46072</v>
      </c>
      <c r="C371" s="1246"/>
      <c r="D371" s="1678"/>
      <c r="E371" s="1681"/>
      <c r="F371" s="1681"/>
      <c r="G371" s="1674"/>
      <c r="H371" s="1675"/>
      <c r="I371" s="1676"/>
      <c r="J371" s="1114"/>
      <c r="K371" s="1619"/>
      <c r="L371" s="1677"/>
      <c r="M371" s="1250">
        <f t="shared" si="9"/>
        <v>0</v>
      </c>
      <c r="N371" s="1249"/>
    </row>
    <row r="372" spans="1:14" ht="14">
      <c r="A372" s="1654"/>
      <c r="B372" s="1670">
        <v>46073</v>
      </c>
      <c r="C372" s="1246"/>
      <c r="D372" s="1678"/>
      <c r="E372" s="1681"/>
      <c r="F372" s="1681"/>
      <c r="G372" s="1674"/>
      <c r="H372" s="1675"/>
      <c r="I372" s="1676"/>
      <c r="J372" s="1114"/>
      <c r="K372" s="1619"/>
      <c r="L372" s="1677"/>
      <c r="M372" s="1250">
        <f t="shared" si="9"/>
        <v>0</v>
      </c>
      <c r="N372" s="1249"/>
    </row>
    <row r="373" spans="1:14" ht="14">
      <c r="A373" s="1654"/>
      <c r="B373" s="1670">
        <v>46074</v>
      </c>
      <c r="C373" s="1246"/>
      <c r="D373" s="1678"/>
      <c r="E373" s="1681"/>
      <c r="F373" s="1681"/>
      <c r="G373" s="1674"/>
      <c r="H373" s="1675"/>
      <c r="I373" s="1676"/>
      <c r="J373" s="1114"/>
      <c r="K373" s="1619"/>
      <c r="L373" s="1677"/>
      <c r="M373" s="1250">
        <f t="shared" si="9"/>
        <v>0</v>
      </c>
      <c r="N373" s="1249"/>
    </row>
    <row r="374" spans="1:14" ht="14">
      <c r="A374" s="1654"/>
      <c r="B374" s="1670">
        <v>46075</v>
      </c>
      <c r="C374" s="1246"/>
      <c r="D374" s="1678"/>
      <c r="E374" s="1681"/>
      <c r="F374" s="1681"/>
      <c r="G374" s="1674"/>
      <c r="H374" s="1675"/>
      <c r="I374" s="1676"/>
      <c r="J374" s="1114"/>
      <c r="K374" s="1619"/>
      <c r="L374" s="1677"/>
      <c r="M374" s="1250">
        <f t="shared" si="9"/>
        <v>0</v>
      </c>
      <c r="N374" s="1249"/>
    </row>
    <row r="375" spans="1:14" ht="14">
      <c r="A375" s="1654"/>
      <c r="B375" s="1670">
        <v>46076</v>
      </c>
      <c r="C375" s="1246"/>
      <c r="D375" s="1678"/>
      <c r="E375" s="1681"/>
      <c r="F375" s="1681"/>
      <c r="G375" s="1674"/>
      <c r="H375" s="1675"/>
      <c r="I375" s="1676"/>
      <c r="J375" s="1114"/>
      <c r="K375" s="1619"/>
      <c r="L375" s="1677"/>
      <c r="M375" s="1250">
        <f t="shared" si="9"/>
        <v>0</v>
      </c>
      <c r="N375" s="1249"/>
    </row>
    <row r="376" spans="1:14" ht="14">
      <c r="A376" s="1654"/>
      <c r="B376" s="1670">
        <v>46077</v>
      </c>
      <c r="C376" s="1246"/>
      <c r="D376" s="1678"/>
      <c r="E376" s="1681"/>
      <c r="F376" s="1681"/>
      <c r="G376" s="1674"/>
      <c r="H376" s="1675"/>
      <c r="I376" s="1676"/>
      <c r="J376" s="1114"/>
      <c r="K376" s="1619"/>
      <c r="L376" s="1677"/>
      <c r="M376" s="1250">
        <f t="shared" si="9"/>
        <v>0</v>
      </c>
      <c r="N376" s="1249"/>
    </row>
    <row r="377" spans="1:14" ht="14">
      <c r="A377" s="1654"/>
      <c r="B377" s="1670">
        <v>46078</v>
      </c>
      <c r="C377" s="1246"/>
      <c r="D377" s="1678"/>
      <c r="E377" s="1681"/>
      <c r="F377" s="1681"/>
      <c r="G377" s="1674"/>
      <c r="H377" s="1675"/>
      <c r="I377" s="1676"/>
      <c r="J377" s="1114"/>
      <c r="K377" s="1619"/>
      <c r="L377" s="1677"/>
      <c r="M377" s="1250">
        <f t="shared" si="9"/>
        <v>0</v>
      </c>
      <c r="N377" s="1249"/>
    </row>
    <row r="378" spans="1:14" ht="14">
      <c r="A378" s="1654"/>
      <c r="B378" s="1670">
        <v>46079</v>
      </c>
      <c r="C378" s="1246"/>
      <c r="D378" s="1678"/>
      <c r="E378" s="1681"/>
      <c r="F378" s="1681"/>
      <c r="G378" s="1674"/>
      <c r="H378" s="1675"/>
      <c r="I378" s="1676"/>
      <c r="J378" s="1114"/>
      <c r="K378" s="1619"/>
      <c r="L378" s="1677"/>
      <c r="M378" s="1250">
        <f t="shared" si="9"/>
        <v>0</v>
      </c>
      <c r="N378" s="1249"/>
    </row>
    <row r="379" spans="1:14" ht="14">
      <c r="A379" s="1654"/>
      <c r="B379" s="1683">
        <v>46080</v>
      </c>
      <c r="C379" s="1684"/>
      <c r="D379" s="1685"/>
      <c r="E379" s="1686"/>
      <c r="F379" s="1686"/>
      <c r="G379" s="1687"/>
      <c r="H379" s="1688"/>
      <c r="I379" s="1689"/>
      <c r="J379" s="1690"/>
      <c r="K379" s="1691"/>
      <c r="L379" s="1692"/>
      <c r="M379" s="1693">
        <f t="shared" si="9"/>
        <v>0</v>
      </c>
      <c r="N379" s="1249"/>
    </row>
    <row r="380" spans="1:14" ht="15.5">
      <c r="A380" s="1694"/>
      <c r="B380" s="1724" t="s">
        <v>622</v>
      </c>
      <c r="C380" s="1725">
        <f>SUM(M349:M379)</f>
        <v>30567</v>
      </c>
      <c r="D380" s="1721" t="s">
        <v>594</v>
      </c>
      <c r="E380" s="1722" t="s">
        <v>595</v>
      </c>
      <c r="F380" s="1722">
        <v>0</v>
      </c>
      <c r="G380" s="1722" t="s">
        <v>596</v>
      </c>
      <c r="H380" s="1722">
        <v>0</v>
      </c>
      <c r="I380" s="1722" t="s">
        <v>597</v>
      </c>
      <c r="J380" s="1722">
        <v>0</v>
      </c>
      <c r="K380" s="1722" t="s">
        <v>598</v>
      </c>
      <c r="L380" s="1722">
        <v>0</v>
      </c>
      <c r="M380" s="1723" t="s">
        <v>114</v>
      </c>
      <c r="N380" s="1610"/>
    </row>
    <row r="381" spans="1:14" ht="14">
      <c r="A381" s="1654"/>
      <c r="B381" s="1670">
        <v>46081</v>
      </c>
      <c r="C381" s="1246"/>
      <c r="D381" s="1678"/>
      <c r="E381" s="1672">
        <v>600</v>
      </c>
      <c r="F381" s="1673" t="s">
        <v>517</v>
      </c>
      <c r="G381" s="1674"/>
      <c r="H381" s="1675"/>
      <c r="I381" s="1676"/>
      <c r="J381" s="1114"/>
      <c r="K381" s="1619"/>
      <c r="L381" s="1677"/>
      <c r="M381" s="1250">
        <f t="shared" ref="M381:M408" si="10">SUM(C381:L381)</f>
        <v>600</v>
      </c>
      <c r="N381" s="1249"/>
    </row>
    <row r="382" spans="1:14" ht="14">
      <c r="A382" s="1654"/>
      <c r="B382" s="1670">
        <v>46082</v>
      </c>
      <c r="C382" s="1246"/>
      <c r="D382" s="1678"/>
      <c r="E382" s="1672">
        <v>1210</v>
      </c>
      <c r="F382" s="1673" t="s">
        <v>302</v>
      </c>
      <c r="G382" s="1674"/>
      <c r="H382" s="1675"/>
      <c r="I382" s="1676"/>
      <c r="J382" s="1114"/>
      <c r="K382" s="1619"/>
      <c r="L382" s="1677"/>
      <c r="M382" s="1250">
        <f t="shared" si="10"/>
        <v>1210</v>
      </c>
      <c r="N382" s="1249"/>
    </row>
    <row r="383" spans="1:14" ht="14">
      <c r="A383" s="1654"/>
      <c r="B383" s="1670">
        <v>46083</v>
      </c>
      <c r="C383" s="1246"/>
      <c r="D383" s="1678"/>
      <c r="E383" s="1673"/>
      <c r="F383" s="1673"/>
      <c r="G383" s="1674"/>
      <c r="H383" s="1675"/>
      <c r="I383" s="1676"/>
      <c r="J383" s="1114"/>
      <c r="K383" s="1619"/>
      <c r="L383" s="1677"/>
      <c r="M383" s="1250">
        <f t="shared" si="10"/>
        <v>0</v>
      </c>
      <c r="N383" s="1249"/>
    </row>
    <row r="384" spans="1:14" ht="14">
      <c r="A384" s="1654"/>
      <c r="B384" s="1670">
        <v>46084</v>
      </c>
      <c r="C384" s="1246"/>
      <c r="D384" s="1678"/>
      <c r="E384" s="1672">
        <v>450</v>
      </c>
      <c r="F384" s="1673" t="s">
        <v>296</v>
      </c>
      <c r="G384" s="1674"/>
      <c r="H384" s="1675"/>
      <c r="I384" s="1676"/>
      <c r="J384" s="1114"/>
      <c r="K384" s="1619"/>
      <c r="L384" s="1677"/>
      <c r="M384" s="1250">
        <f t="shared" si="10"/>
        <v>450</v>
      </c>
      <c r="N384" s="1249"/>
    </row>
    <row r="385" spans="1:14" ht="14">
      <c r="A385" s="1654"/>
      <c r="B385" s="1670">
        <v>46085</v>
      </c>
      <c r="C385" s="1246"/>
      <c r="D385" s="1678"/>
      <c r="E385" s="1673"/>
      <c r="F385" s="1673"/>
      <c r="G385" s="1674"/>
      <c r="H385" s="1675"/>
      <c r="I385" s="1676"/>
      <c r="J385" s="1114"/>
      <c r="K385" s="1619"/>
      <c r="L385" s="1677"/>
      <c r="M385" s="1250">
        <f t="shared" si="10"/>
        <v>0</v>
      </c>
      <c r="N385" s="1249"/>
    </row>
    <row r="386" spans="1:14" ht="14">
      <c r="A386" s="1654"/>
      <c r="B386" s="1670">
        <v>46086</v>
      </c>
      <c r="C386" s="1246"/>
      <c r="D386" s="1678"/>
      <c r="E386" s="1673"/>
      <c r="F386" s="1673"/>
      <c r="G386" s="1674"/>
      <c r="H386" s="1675"/>
      <c r="I386" s="1676"/>
      <c r="J386" s="1114"/>
      <c r="K386" s="1619"/>
      <c r="L386" s="1677"/>
      <c r="M386" s="1250">
        <f t="shared" si="10"/>
        <v>0</v>
      </c>
      <c r="N386" s="1249"/>
    </row>
    <row r="387" spans="1:14" ht="14">
      <c r="A387" s="1654"/>
      <c r="B387" s="1670">
        <v>46087</v>
      </c>
      <c r="C387" s="1246"/>
      <c r="D387" s="1678"/>
      <c r="E387" s="1716">
        <v>8000</v>
      </c>
      <c r="F387" s="1673" t="s">
        <v>525</v>
      </c>
      <c r="G387" s="1674"/>
      <c r="H387" s="1675"/>
      <c r="I387" s="1676"/>
      <c r="J387" s="1114"/>
      <c r="K387" s="1619"/>
      <c r="L387" s="1677"/>
      <c r="M387" s="1250">
        <f t="shared" si="10"/>
        <v>8000</v>
      </c>
      <c r="N387" s="1249"/>
    </row>
    <row r="388" spans="1:14" ht="14">
      <c r="A388" s="1654"/>
      <c r="B388" s="1670">
        <v>46088</v>
      </c>
      <c r="C388" s="1246"/>
      <c r="D388" s="1678"/>
      <c r="E388" s="1701"/>
      <c r="F388" s="1701"/>
      <c r="G388" s="1674"/>
      <c r="H388" s="1675"/>
      <c r="I388" s="1676"/>
      <c r="J388" s="1114"/>
      <c r="K388" s="1619"/>
      <c r="L388" s="1677"/>
      <c r="M388" s="1250">
        <f t="shared" si="10"/>
        <v>0</v>
      </c>
      <c r="N388" s="1249"/>
    </row>
    <row r="389" spans="1:14" ht="14">
      <c r="A389" s="1654"/>
      <c r="B389" s="1670">
        <v>46089</v>
      </c>
      <c r="C389" s="1246"/>
      <c r="D389" s="1678"/>
      <c r="E389" s="1701"/>
      <c r="F389" s="1701"/>
      <c r="G389" s="1674"/>
      <c r="H389" s="1675"/>
      <c r="I389" s="1676"/>
      <c r="J389" s="1114"/>
      <c r="K389" s="1619"/>
      <c r="L389" s="1677"/>
      <c r="M389" s="1250">
        <f t="shared" si="10"/>
        <v>0</v>
      </c>
      <c r="N389" s="1249"/>
    </row>
    <row r="390" spans="1:14" ht="14">
      <c r="A390" s="1654"/>
      <c r="B390" s="1670">
        <v>46090</v>
      </c>
      <c r="C390" s="1246"/>
      <c r="D390" s="1678"/>
      <c r="E390" s="1701"/>
      <c r="F390" s="1701"/>
      <c r="G390" s="1674"/>
      <c r="H390" s="1675"/>
      <c r="I390" s="1676"/>
      <c r="J390" s="1114"/>
      <c r="K390" s="1619"/>
      <c r="L390" s="1677"/>
      <c r="M390" s="1250">
        <f t="shared" si="10"/>
        <v>0</v>
      </c>
      <c r="N390" s="1249"/>
    </row>
    <row r="391" spans="1:14" ht="14">
      <c r="A391" s="1654"/>
      <c r="B391" s="1670">
        <v>46091</v>
      </c>
      <c r="C391" s="1246"/>
      <c r="D391" s="1678"/>
      <c r="E391" s="1701"/>
      <c r="F391" s="1701"/>
      <c r="G391" s="1674"/>
      <c r="H391" s="1675"/>
      <c r="I391" s="1676"/>
      <c r="J391" s="1114"/>
      <c r="K391" s="1619"/>
      <c r="L391" s="1677"/>
      <c r="M391" s="1250">
        <f t="shared" si="10"/>
        <v>0</v>
      </c>
      <c r="N391" s="1249"/>
    </row>
    <row r="392" spans="1:14" ht="14">
      <c r="A392" s="1654"/>
      <c r="B392" s="1670">
        <v>46092</v>
      </c>
      <c r="C392" s="1246"/>
      <c r="D392" s="1678"/>
      <c r="E392" s="1701"/>
      <c r="F392" s="1701"/>
      <c r="G392" s="1674"/>
      <c r="H392" s="1675"/>
      <c r="I392" s="1676"/>
      <c r="J392" s="1114"/>
      <c r="K392" s="1619"/>
      <c r="L392" s="1677"/>
      <c r="M392" s="1250">
        <f t="shared" si="10"/>
        <v>0</v>
      </c>
      <c r="N392" s="1249"/>
    </row>
    <row r="393" spans="1:14" ht="14">
      <c r="A393" s="1654"/>
      <c r="B393" s="1670">
        <v>46093</v>
      </c>
      <c r="C393" s="1246"/>
      <c r="D393" s="1678"/>
      <c r="E393" s="1701"/>
      <c r="F393" s="1701"/>
      <c r="G393" s="1674"/>
      <c r="H393" s="1675"/>
      <c r="I393" s="1676"/>
      <c r="J393" s="1114"/>
      <c r="K393" s="1619"/>
      <c r="L393" s="1677"/>
      <c r="M393" s="1250">
        <f t="shared" si="10"/>
        <v>0</v>
      </c>
      <c r="N393" s="1249"/>
    </row>
    <row r="394" spans="1:14" ht="14">
      <c r="A394" s="1654"/>
      <c r="B394" s="1670">
        <v>46094</v>
      </c>
      <c r="C394" s="1246"/>
      <c r="D394" s="1678"/>
      <c r="E394" s="1701"/>
      <c r="F394" s="1701"/>
      <c r="G394" s="1674"/>
      <c r="H394" s="1675"/>
      <c r="I394" s="1676"/>
      <c r="J394" s="1114"/>
      <c r="K394" s="1619"/>
      <c r="L394" s="1677"/>
      <c r="M394" s="1250">
        <f t="shared" si="10"/>
        <v>0</v>
      </c>
      <c r="N394" s="1249"/>
    </row>
    <row r="395" spans="1:14" ht="14">
      <c r="A395" s="1654"/>
      <c r="B395" s="1670">
        <v>46095</v>
      </c>
      <c r="C395" s="1246"/>
      <c r="D395" s="1678"/>
      <c r="E395" s="1701"/>
      <c r="F395" s="1701"/>
      <c r="G395" s="1674"/>
      <c r="H395" s="1675"/>
      <c r="I395" s="1676"/>
      <c r="J395" s="1114"/>
      <c r="K395" s="1619"/>
      <c r="L395" s="1677"/>
      <c r="M395" s="1250">
        <f t="shared" si="10"/>
        <v>0</v>
      </c>
      <c r="N395" s="1249"/>
    </row>
    <row r="396" spans="1:14" ht="14">
      <c r="A396" s="1654"/>
      <c r="B396" s="1670">
        <v>46096</v>
      </c>
      <c r="C396" s="1246"/>
      <c r="D396" s="1678"/>
      <c r="E396" s="1716">
        <v>11000</v>
      </c>
      <c r="F396" s="1717" t="s">
        <v>578</v>
      </c>
      <c r="G396" s="1674"/>
      <c r="H396" s="1675"/>
      <c r="I396" s="1676"/>
      <c r="J396" s="1114"/>
      <c r="K396" s="1619"/>
      <c r="L396" s="1677"/>
      <c r="M396" s="1250">
        <f t="shared" si="10"/>
        <v>11000</v>
      </c>
      <c r="N396" s="1249"/>
    </row>
    <row r="397" spans="1:14" ht="14">
      <c r="A397" s="1654"/>
      <c r="B397" s="1670">
        <v>46097</v>
      </c>
      <c r="C397" s="1246"/>
      <c r="D397" s="1678"/>
      <c r="E397" s="1701"/>
      <c r="F397" s="1701"/>
      <c r="G397" s="1674"/>
      <c r="H397" s="1675"/>
      <c r="I397" s="1676"/>
      <c r="J397" s="1114"/>
      <c r="K397" s="1619"/>
      <c r="L397" s="1677"/>
      <c r="M397" s="1250">
        <f t="shared" si="10"/>
        <v>0</v>
      </c>
      <c r="N397" s="1249"/>
    </row>
    <row r="398" spans="1:14" ht="14">
      <c r="A398" s="1654"/>
      <c r="B398" s="1670">
        <v>46098</v>
      </c>
      <c r="C398" s="1246"/>
      <c r="D398" s="1678"/>
      <c r="E398" s="1701"/>
      <c r="F398" s="1701"/>
      <c r="G398" s="1674"/>
      <c r="H398" s="1675"/>
      <c r="I398" s="1676"/>
      <c r="J398" s="1114"/>
      <c r="K398" s="1619"/>
      <c r="L398" s="1677"/>
      <c r="M398" s="1250">
        <f t="shared" si="10"/>
        <v>0</v>
      </c>
      <c r="N398" s="1249"/>
    </row>
    <row r="399" spans="1:14" ht="14">
      <c r="A399" s="1654"/>
      <c r="B399" s="1670">
        <v>46099</v>
      </c>
      <c r="C399" s="1246"/>
      <c r="D399" s="1678"/>
      <c r="E399" s="1701"/>
      <c r="F399" s="1701"/>
      <c r="G399" s="1674"/>
      <c r="H399" s="1675"/>
      <c r="I399" s="1676"/>
      <c r="J399" s="1114"/>
      <c r="K399" s="1619"/>
      <c r="L399" s="1677"/>
      <c r="M399" s="1250">
        <f t="shared" si="10"/>
        <v>0</v>
      </c>
      <c r="N399" s="1249"/>
    </row>
    <row r="400" spans="1:14" ht="14">
      <c r="A400" s="1654"/>
      <c r="B400" s="1670">
        <v>46100</v>
      </c>
      <c r="C400" s="1246"/>
      <c r="D400" s="1678"/>
      <c r="E400" s="1716">
        <v>9307</v>
      </c>
      <c r="F400" s="1718" t="s">
        <v>532</v>
      </c>
      <c r="G400" s="1674"/>
      <c r="H400" s="1675"/>
      <c r="I400" s="1676"/>
      <c r="J400" s="1114"/>
      <c r="K400" s="1619"/>
      <c r="L400" s="1677"/>
      <c r="M400" s="1250">
        <f t="shared" si="10"/>
        <v>9307</v>
      </c>
      <c r="N400" s="1249"/>
    </row>
    <row r="401" spans="1:14" ht="14">
      <c r="A401" s="1654"/>
      <c r="B401" s="1670">
        <v>46101</v>
      </c>
      <c r="C401" s="1246"/>
      <c r="D401" s="1678"/>
      <c r="E401" s="1681"/>
      <c r="F401" s="1681"/>
      <c r="G401" s="1674"/>
      <c r="H401" s="1675"/>
      <c r="I401" s="1676"/>
      <c r="J401" s="1114"/>
      <c r="K401" s="1619"/>
      <c r="L401" s="1677"/>
      <c r="M401" s="1250">
        <f t="shared" si="10"/>
        <v>0</v>
      </c>
      <c r="N401" s="1249"/>
    </row>
    <row r="402" spans="1:14" ht="14">
      <c r="A402" s="1654"/>
      <c r="B402" s="1670">
        <v>46102</v>
      </c>
      <c r="C402" s="1246"/>
      <c r="D402" s="1678"/>
      <c r="E402" s="1681"/>
      <c r="F402" s="1681"/>
      <c r="G402" s="1674"/>
      <c r="H402" s="1675"/>
      <c r="I402" s="1676"/>
      <c r="J402" s="1114"/>
      <c r="K402" s="1619"/>
      <c r="L402" s="1677"/>
      <c r="M402" s="1250">
        <f t="shared" si="10"/>
        <v>0</v>
      </c>
      <c r="N402" s="1249"/>
    </row>
    <row r="403" spans="1:14" ht="14">
      <c r="A403" s="1654"/>
      <c r="B403" s="1670">
        <v>46103</v>
      </c>
      <c r="C403" s="1246"/>
      <c r="D403" s="1678"/>
      <c r="E403" s="1681"/>
      <c r="F403" s="1681"/>
      <c r="G403" s="1674"/>
      <c r="H403" s="1675"/>
      <c r="I403" s="1676"/>
      <c r="J403" s="1114"/>
      <c r="K403" s="1619"/>
      <c r="L403" s="1677"/>
      <c r="M403" s="1250">
        <f t="shared" si="10"/>
        <v>0</v>
      </c>
      <c r="N403" s="1249"/>
    </row>
    <row r="404" spans="1:14" ht="14">
      <c r="A404" s="1654"/>
      <c r="B404" s="1670">
        <v>46104</v>
      </c>
      <c r="C404" s="1246"/>
      <c r="D404" s="1678"/>
      <c r="E404" s="1681"/>
      <c r="F404" s="1681"/>
      <c r="G404" s="1674"/>
      <c r="H404" s="1675"/>
      <c r="I404" s="1676"/>
      <c r="J404" s="1114"/>
      <c r="K404" s="1619"/>
      <c r="L404" s="1677"/>
      <c r="M404" s="1250">
        <f t="shared" si="10"/>
        <v>0</v>
      </c>
      <c r="N404" s="1249"/>
    </row>
    <row r="405" spans="1:14" ht="14">
      <c r="A405" s="1654"/>
      <c r="B405" s="1670">
        <v>46105</v>
      </c>
      <c r="C405" s="1246"/>
      <c r="D405" s="1678"/>
      <c r="E405" s="1681"/>
      <c r="F405" s="1681"/>
      <c r="G405" s="1674"/>
      <c r="H405" s="1675"/>
      <c r="I405" s="1676"/>
      <c r="J405" s="1114"/>
      <c r="K405" s="1619"/>
      <c r="L405" s="1677"/>
      <c r="M405" s="1250">
        <f t="shared" si="10"/>
        <v>0</v>
      </c>
      <c r="N405" s="1249"/>
    </row>
    <row r="406" spans="1:14" ht="14">
      <c r="A406" s="1654"/>
      <c r="B406" s="1670">
        <v>46106</v>
      </c>
      <c r="C406" s="1246"/>
      <c r="D406" s="1678"/>
      <c r="E406" s="1681"/>
      <c r="F406" s="1681"/>
      <c r="G406" s="1674"/>
      <c r="H406" s="1675"/>
      <c r="I406" s="1676"/>
      <c r="J406" s="1114"/>
      <c r="K406" s="1619"/>
      <c r="L406" s="1677"/>
      <c r="M406" s="1250">
        <f t="shared" si="10"/>
        <v>0</v>
      </c>
      <c r="N406" s="1249"/>
    </row>
    <row r="407" spans="1:14" ht="14">
      <c r="A407" s="1654"/>
      <c r="B407" s="1670">
        <v>46107</v>
      </c>
      <c r="C407" s="1246"/>
      <c r="D407" s="1678"/>
      <c r="E407" s="1681"/>
      <c r="F407" s="1681"/>
      <c r="G407" s="1674"/>
      <c r="H407" s="1675"/>
      <c r="I407" s="1676"/>
      <c r="J407" s="1114"/>
      <c r="K407" s="1619"/>
      <c r="L407" s="1677"/>
      <c r="M407" s="1250">
        <f t="shared" si="10"/>
        <v>0</v>
      </c>
      <c r="N407" s="1249"/>
    </row>
    <row r="408" spans="1:14" ht="14">
      <c r="A408" s="1654"/>
      <c r="B408" s="1683">
        <v>46108</v>
      </c>
      <c r="C408" s="1684"/>
      <c r="D408" s="1685"/>
      <c r="E408" s="1686"/>
      <c r="F408" s="1686"/>
      <c r="G408" s="1687"/>
      <c r="H408" s="1688"/>
      <c r="I408" s="1689"/>
      <c r="J408" s="1690"/>
      <c r="K408" s="1691"/>
      <c r="L408" s="1692"/>
      <c r="M408" s="1693">
        <f t="shared" si="10"/>
        <v>0</v>
      </c>
      <c r="N408" s="1249"/>
    </row>
    <row r="409" spans="1:14" ht="15.5">
      <c r="A409" s="1694"/>
      <c r="B409" s="1724" t="s">
        <v>538</v>
      </c>
      <c r="C409" s="1725">
        <f>SUM(M378:M408)</f>
        <v>30567</v>
      </c>
      <c r="D409" s="1721" t="s">
        <v>594</v>
      </c>
      <c r="E409" s="1722" t="s">
        <v>595</v>
      </c>
      <c r="F409" s="1722">
        <v>0</v>
      </c>
      <c r="G409" s="1722" t="s">
        <v>596</v>
      </c>
      <c r="H409" s="1722">
        <v>0</v>
      </c>
      <c r="I409" s="1722" t="s">
        <v>597</v>
      </c>
      <c r="J409" s="1722">
        <v>0</v>
      </c>
      <c r="K409" s="1722" t="s">
        <v>598</v>
      </c>
      <c r="L409" s="1722">
        <v>0</v>
      </c>
      <c r="M409" s="1723" t="s">
        <v>114</v>
      </c>
      <c r="N409" s="1610"/>
    </row>
    <row r="410" spans="1:14" ht="14">
      <c r="A410" s="1654"/>
      <c r="B410" s="1670">
        <v>46109</v>
      </c>
      <c r="C410" s="1246"/>
      <c r="D410" s="1678"/>
      <c r="E410" s="1681"/>
      <c r="F410" s="1681"/>
      <c r="G410" s="1674"/>
      <c r="H410" s="1675"/>
      <c r="I410" s="1676"/>
      <c r="J410" s="1114"/>
      <c r="K410" s="1619"/>
      <c r="L410" s="1677"/>
      <c r="M410" s="1250">
        <f t="shared" ref="M410:M440" si="11">SUM(C410:L410)</f>
        <v>0</v>
      </c>
      <c r="N410" s="1249"/>
    </row>
    <row r="411" spans="1:14" ht="14">
      <c r="A411" s="1654"/>
      <c r="B411" s="1670">
        <v>46110</v>
      </c>
      <c r="C411" s="1246"/>
      <c r="D411" s="1678"/>
      <c r="E411" s="1681"/>
      <c r="F411" s="1681"/>
      <c r="G411" s="1674"/>
      <c r="H411" s="1675"/>
      <c r="I411" s="1676"/>
      <c r="J411" s="1114"/>
      <c r="K411" s="1619"/>
      <c r="L411" s="1677"/>
      <c r="M411" s="1250">
        <f t="shared" si="11"/>
        <v>0</v>
      </c>
      <c r="N411" s="1249"/>
    </row>
    <row r="412" spans="1:14" ht="14">
      <c r="A412" s="1654"/>
      <c r="B412" s="1670">
        <v>46111</v>
      </c>
      <c r="C412" s="1246"/>
      <c r="D412" s="1678"/>
      <c r="E412" s="1672">
        <v>600</v>
      </c>
      <c r="F412" s="1673" t="s">
        <v>517</v>
      </c>
      <c r="G412" s="1674"/>
      <c r="H412" s="1675"/>
      <c r="I412" s="1676"/>
      <c r="J412" s="1114"/>
      <c r="K412" s="1619"/>
      <c r="L412" s="1677"/>
      <c r="M412" s="1250">
        <f t="shared" si="11"/>
        <v>600</v>
      </c>
      <c r="N412" s="1249"/>
    </row>
    <row r="413" spans="1:14" ht="14">
      <c r="A413" s="1654"/>
      <c r="B413" s="1670">
        <v>46112</v>
      </c>
      <c r="C413" s="1246"/>
      <c r="D413" s="1678"/>
      <c r="E413" s="1672">
        <v>1210</v>
      </c>
      <c r="F413" s="1673" t="s">
        <v>302</v>
      </c>
      <c r="G413" s="1674"/>
      <c r="H413" s="1675"/>
      <c r="I413" s="1676"/>
      <c r="J413" s="1114"/>
      <c r="K413" s="1619"/>
      <c r="L413" s="1677"/>
      <c r="M413" s="1250">
        <f t="shared" si="11"/>
        <v>1210</v>
      </c>
      <c r="N413" s="1249"/>
    </row>
    <row r="414" spans="1:14" ht="14">
      <c r="A414" s="1654"/>
      <c r="B414" s="1670">
        <v>46113</v>
      </c>
      <c r="C414" s="1246"/>
      <c r="D414" s="1678"/>
      <c r="E414" s="1673"/>
      <c r="F414" s="1673"/>
      <c r="G414" s="1674"/>
      <c r="H414" s="1675"/>
      <c r="I414" s="1676"/>
      <c r="J414" s="1114"/>
      <c r="K414" s="1619"/>
      <c r="L414" s="1677"/>
      <c r="M414" s="1250">
        <f t="shared" si="11"/>
        <v>0</v>
      </c>
      <c r="N414" s="1249"/>
    </row>
    <row r="415" spans="1:14" ht="14">
      <c r="A415" s="1654"/>
      <c r="B415" s="1670">
        <v>46114</v>
      </c>
      <c r="C415" s="1246"/>
      <c r="D415" s="1678"/>
      <c r="E415" s="1672">
        <v>450</v>
      </c>
      <c r="F415" s="1673" t="s">
        <v>296</v>
      </c>
      <c r="G415" s="1674"/>
      <c r="H415" s="1675"/>
      <c r="I415" s="1676"/>
      <c r="J415" s="1114"/>
      <c r="K415" s="1619"/>
      <c r="L415" s="1677"/>
      <c r="M415" s="1250">
        <f t="shared" si="11"/>
        <v>450</v>
      </c>
      <c r="N415" s="1249"/>
    </row>
    <row r="416" spans="1:14" ht="14">
      <c r="A416" s="1654"/>
      <c r="B416" s="1670">
        <v>46115</v>
      </c>
      <c r="C416" s="1246"/>
      <c r="D416" s="1678"/>
      <c r="E416" s="1673"/>
      <c r="F416" s="1673"/>
      <c r="G416" s="1674"/>
      <c r="H416" s="1675"/>
      <c r="I416" s="1676"/>
      <c r="J416" s="1114"/>
      <c r="K416" s="1619"/>
      <c r="L416" s="1677"/>
      <c r="M416" s="1250">
        <f t="shared" si="11"/>
        <v>0</v>
      </c>
      <c r="N416" s="1249"/>
    </row>
    <row r="417" spans="1:14" ht="14">
      <c r="A417" s="1654"/>
      <c r="B417" s="1670">
        <v>46116</v>
      </c>
      <c r="C417" s="1246"/>
      <c r="D417" s="1678"/>
      <c r="E417" s="1673"/>
      <c r="F417" s="1673"/>
      <c r="G417" s="1674"/>
      <c r="H417" s="1675"/>
      <c r="I417" s="1676"/>
      <c r="J417" s="1114"/>
      <c r="K417" s="1619"/>
      <c r="L417" s="1677"/>
      <c r="M417" s="1250">
        <f t="shared" si="11"/>
        <v>0</v>
      </c>
      <c r="N417" s="1249"/>
    </row>
    <row r="418" spans="1:14" ht="14">
      <c r="A418" s="1654"/>
      <c r="B418" s="1670">
        <v>46117</v>
      </c>
      <c r="C418" s="1246"/>
      <c r="D418" s="1678"/>
      <c r="E418" s="1716">
        <v>8000</v>
      </c>
      <c r="F418" s="1673" t="s">
        <v>525</v>
      </c>
      <c r="G418" s="1674"/>
      <c r="H418" s="1675"/>
      <c r="I418" s="1676"/>
      <c r="J418" s="1114"/>
      <c r="K418" s="1619"/>
      <c r="L418" s="1677"/>
      <c r="M418" s="1250">
        <f t="shared" si="11"/>
        <v>8000</v>
      </c>
      <c r="N418" s="1249"/>
    </row>
    <row r="419" spans="1:14" ht="14">
      <c r="A419" s="1654"/>
      <c r="B419" s="1670">
        <v>46118</v>
      </c>
      <c r="C419" s="1246"/>
      <c r="D419" s="1678"/>
      <c r="E419" s="1701"/>
      <c r="F419" s="1701"/>
      <c r="G419" s="1674"/>
      <c r="H419" s="1675"/>
      <c r="I419" s="1676"/>
      <c r="J419" s="1114"/>
      <c r="K419" s="1619"/>
      <c r="L419" s="1677"/>
      <c r="M419" s="1250">
        <f t="shared" si="11"/>
        <v>0</v>
      </c>
      <c r="N419" s="1249"/>
    </row>
    <row r="420" spans="1:14" ht="14">
      <c r="A420" s="1654"/>
      <c r="B420" s="1670">
        <v>46119</v>
      </c>
      <c r="C420" s="1246"/>
      <c r="D420" s="1678"/>
      <c r="E420" s="1701"/>
      <c r="F420" s="1701"/>
      <c r="G420" s="1674"/>
      <c r="H420" s="1675"/>
      <c r="I420" s="1676"/>
      <c r="J420" s="1114"/>
      <c r="K420" s="1619"/>
      <c r="L420" s="1677"/>
      <c r="M420" s="1250">
        <f t="shared" si="11"/>
        <v>0</v>
      </c>
      <c r="N420" s="1249"/>
    </row>
    <row r="421" spans="1:14" ht="14">
      <c r="A421" s="1654"/>
      <c r="B421" s="1670">
        <v>46120</v>
      </c>
      <c r="C421" s="1246"/>
      <c r="D421" s="1678"/>
      <c r="E421" s="1701"/>
      <c r="F421" s="1701"/>
      <c r="G421" s="1674"/>
      <c r="H421" s="1675"/>
      <c r="I421" s="1676"/>
      <c r="J421" s="1114"/>
      <c r="K421" s="1619"/>
      <c r="L421" s="1677"/>
      <c r="M421" s="1250">
        <f t="shared" si="11"/>
        <v>0</v>
      </c>
      <c r="N421" s="1249"/>
    </row>
    <row r="422" spans="1:14" ht="14">
      <c r="A422" s="1654"/>
      <c r="B422" s="1670">
        <v>46121</v>
      </c>
      <c r="C422" s="1246"/>
      <c r="D422" s="1678"/>
      <c r="E422" s="1701"/>
      <c r="F422" s="1701"/>
      <c r="G422" s="1674"/>
      <c r="H422" s="1675"/>
      <c r="I422" s="1676"/>
      <c r="J422" s="1114"/>
      <c r="K422" s="1619"/>
      <c r="L422" s="1677"/>
      <c r="M422" s="1250">
        <f t="shared" si="11"/>
        <v>0</v>
      </c>
      <c r="N422" s="1249"/>
    </row>
    <row r="423" spans="1:14" ht="14">
      <c r="A423" s="1654"/>
      <c r="B423" s="1670">
        <v>46122</v>
      </c>
      <c r="C423" s="1246"/>
      <c r="D423" s="1678"/>
      <c r="E423" s="1701"/>
      <c r="F423" s="1701"/>
      <c r="G423" s="1674"/>
      <c r="H423" s="1675"/>
      <c r="I423" s="1676"/>
      <c r="J423" s="1114"/>
      <c r="K423" s="1619"/>
      <c r="L423" s="1677"/>
      <c r="M423" s="1250">
        <f t="shared" si="11"/>
        <v>0</v>
      </c>
      <c r="N423" s="1249"/>
    </row>
    <row r="424" spans="1:14" ht="14">
      <c r="A424" s="1654"/>
      <c r="B424" s="1670">
        <v>46123</v>
      </c>
      <c r="C424" s="1246"/>
      <c r="D424" s="1678"/>
      <c r="E424" s="1701"/>
      <c r="F424" s="1701"/>
      <c r="G424" s="1674"/>
      <c r="H424" s="1675"/>
      <c r="I424" s="1676"/>
      <c r="J424" s="1114"/>
      <c r="K424" s="1619"/>
      <c r="L424" s="1677"/>
      <c r="M424" s="1250">
        <f t="shared" si="11"/>
        <v>0</v>
      </c>
      <c r="N424" s="1249"/>
    </row>
    <row r="425" spans="1:14" ht="14">
      <c r="A425" s="1654"/>
      <c r="B425" s="1670">
        <v>46124</v>
      </c>
      <c r="C425" s="1246"/>
      <c r="D425" s="1678"/>
      <c r="E425" s="1701"/>
      <c r="F425" s="1701"/>
      <c r="G425" s="1674"/>
      <c r="H425" s="1675"/>
      <c r="I425" s="1676"/>
      <c r="J425" s="1114"/>
      <c r="K425" s="1619"/>
      <c r="L425" s="1677"/>
      <c r="M425" s="1250">
        <f t="shared" si="11"/>
        <v>0</v>
      </c>
      <c r="N425" s="1249"/>
    </row>
    <row r="426" spans="1:14" ht="14">
      <c r="A426" s="1654"/>
      <c r="B426" s="1670">
        <v>46125</v>
      </c>
      <c r="C426" s="1246"/>
      <c r="D426" s="1678"/>
      <c r="E426" s="1701"/>
      <c r="F426" s="1701"/>
      <c r="G426" s="1674"/>
      <c r="H426" s="1675"/>
      <c r="I426" s="1676"/>
      <c r="J426" s="1114"/>
      <c r="K426" s="1619"/>
      <c r="L426" s="1677"/>
      <c r="M426" s="1250">
        <f t="shared" si="11"/>
        <v>0</v>
      </c>
      <c r="N426" s="1249"/>
    </row>
    <row r="427" spans="1:14" ht="14">
      <c r="A427" s="1654"/>
      <c r="B427" s="1670">
        <v>46126</v>
      </c>
      <c r="C427" s="1246"/>
      <c r="D427" s="1678"/>
      <c r="E427" s="1701"/>
      <c r="F427" s="1701"/>
      <c r="G427" s="1674"/>
      <c r="H427" s="1675"/>
      <c r="I427" s="1676"/>
      <c r="J427" s="1114"/>
      <c r="K427" s="1619"/>
      <c r="L427" s="1677"/>
      <c r="M427" s="1250">
        <f t="shared" si="11"/>
        <v>0</v>
      </c>
      <c r="N427" s="1249"/>
    </row>
    <row r="428" spans="1:14" ht="14">
      <c r="A428" s="1654"/>
      <c r="B428" s="1670">
        <v>46127</v>
      </c>
      <c r="C428" s="1246"/>
      <c r="D428" s="1678"/>
      <c r="E428" s="1716">
        <v>11000</v>
      </c>
      <c r="F428" s="1717" t="s">
        <v>578</v>
      </c>
      <c r="G428" s="1674"/>
      <c r="H428" s="1675"/>
      <c r="I428" s="1676"/>
      <c r="J428" s="1114"/>
      <c r="K428" s="1619"/>
      <c r="L428" s="1677"/>
      <c r="M428" s="1250">
        <f t="shared" si="11"/>
        <v>11000</v>
      </c>
      <c r="N428" s="1249"/>
    </row>
    <row r="429" spans="1:14" ht="14">
      <c r="A429" s="1654"/>
      <c r="B429" s="1670">
        <v>46128</v>
      </c>
      <c r="C429" s="1246"/>
      <c r="D429" s="1678"/>
      <c r="E429" s="1701"/>
      <c r="F429" s="1701"/>
      <c r="G429" s="1674"/>
      <c r="H429" s="1675"/>
      <c r="I429" s="1676"/>
      <c r="J429" s="1114"/>
      <c r="K429" s="1619"/>
      <c r="L429" s="1677"/>
      <c r="M429" s="1250">
        <f t="shared" si="11"/>
        <v>0</v>
      </c>
      <c r="N429" s="1249"/>
    </row>
    <row r="430" spans="1:14" ht="14">
      <c r="A430" s="1654"/>
      <c r="B430" s="1670">
        <v>46129</v>
      </c>
      <c r="C430" s="1246"/>
      <c r="D430" s="1678"/>
      <c r="E430" s="1701"/>
      <c r="F430" s="1701"/>
      <c r="G430" s="1674"/>
      <c r="H430" s="1675"/>
      <c r="I430" s="1676"/>
      <c r="J430" s="1114"/>
      <c r="K430" s="1619"/>
      <c r="L430" s="1677"/>
      <c r="M430" s="1250">
        <f t="shared" si="11"/>
        <v>0</v>
      </c>
      <c r="N430" s="1249"/>
    </row>
    <row r="431" spans="1:14" ht="14">
      <c r="A431" s="1654"/>
      <c r="B431" s="1670">
        <v>46130</v>
      </c>
      <c r="C431" s="1246"/>
      <c r="D431" s="1678"/>
      <c r="E431" s="1716">
        <v>9307</v>
      </c>
      <c r="F431" s="1718" t="s">
        <v>532</v>
      </c>
      <c r="G431" s="1674"/>
      <c r="H431" s="1675"/>
      <c r="I431" s="1676"/>
      <c r="J431" s="1114"/>
      <c r="K431" s="1619"/>
      <c r="L431" s="1677"/>
      <c r="M431" s="1250">
        <f t="shared" si="11"/>
        <v>9307</v>
      </c>
      <c r="N431" s="1249"/>
    </row>
    <row r="432" spans="1:14" ht="14">
      <c r="A432" s="1654"/>
      <c r="B432" s="1670">
        <v>46131</v>
      </c>
      <c r="C432" s="1246"/>
      <c r="D432" s="1678"/>
      <c r="E432" s="1681"/>
      <c r="F432" s="1681"/>
      <c r="G432" s="1674"/>
      <c r="H432" s="1675"/>
      <c r="I432" s="1676"/>
      <c r="J432" s="1114"/>
      <c r="K432" s="1619"/>
      <c r="L432" s="1677"/>
      <c r="M432" s="1250">
        <f t="shared" si="11"/>
        <v>0</v>
      </c>
      <c r="N432" s="1249"/>
    </row>
    <row r="433" spans="1:14" ht="14">
      <c r="A433" s="1654"/>
      <c r="B433" s="1670">
        <v>46132</v>
      </c>
      <c r="C433" s="1246"/>
      <c r="D433" s="1678"/>
      <c r="E433" s="1681"/>
      <c r="F433" s="1681"/>
      <c r="G433" s="1674"/>
      <c r="H433" s="1675"/>
      <c r="I433" s="1676"/>
      <c r="J433" s="1114"/>
      <c r="K433" s="1619"/>
      <c r="L433" s="1677"/>
      <c r="M433" s="1250">
        <f t="shared" si="11"/>
        <v>0</v>
      </c>
      <c r="N433" s="1249"/>
    </row>
    <row r="434" spans="1:14" ht="14">
      <c r="A434" s="1654"/>
      <c r="B434" s="1670">
        <v>46133</v>
      </c>
      <c r="C434" s="1246"/>
      <c r="D434" s="1678"/>
      <c r="E434" s="1681"/>
      <c r="F434" s="1681"/>
      <c r="G434" s="1674"/>
      <c r="H434" s="1675"/>
      <c r="I434" s="1676"/>
      <c r="J434" s="1114"/>
      <c r="K434" s="1619"/>
      <c r="L434" s="1677"/>
      <c r="M434" s="1250">
        <f t="shared" si="11"/>
        <v>0</v>
      </c>
      <c r="N434" s="1249"/>
    </row>
    <row r="435" spans="1:14" ht="14">
      <c r="A435" s="1654"/>
      <c r="B435" s="1670">
        <v>46134</v>
      </c>
      <c r="C435" s="1246"/>
      <c r="D435" s="1678"/>
      <c r="E435" s="1681"/>
      <c r="F435" s="1681"/>
      <c r="G435" s="1674"/>
      <c r="H435" s="1675"/>
      <c r="I435" s="1676"/>
      <c r="J435" s="1114"/>
      <c r="K435" s="1619"/>
      <c r="L435" s="1677"/>
      <c r="M435" s="1250">
        <f t="shared" si="11"/>
        <v>0</v>
      </c>
      <c r="N435" s="1249"/>
    </row>
    <row r="436" spans="1:14" ht="14">
      <c r="A436" s="1654"/>
      <c r="B436" s="1670">
        <v>46135</v>
      </c>
      <c r="C436" s="1246"/>
      <c r="D436" s="1678"/>
      <c r="E436" s="1681"/>
      <c r="F436" s="1681"/>
      <c r="G436" s="1674"/>
      <c r="H436" s="1675"/>
      <c r="I436" s="1676"/>
      <c r="J436" s="1114"/>
      <c r="K436" s="1619"/>
      <c r="L436" s="1677"/>
      <c r="M436" s="1250">
        <f t="shared" si="11"/>
        <v>0</v>
      </c>
      <c r="N436" s="1249"/>
    </row>
    <row r="437" spans="1:14" ht="14">
      <c r="A437" s="1654"/>
      <c r="B437" s="1670">
        <v>46136</v>
      </c>
      <c r="C437" s="1246"/>
      <c r="D437" s="1678"/>
      <c r="E437" s="1681"/>
      <c r="F437" s="1681"/>
      <c r="G437" s="1674"/>
      <c r="H437" s="1675"/>
      <c r="I437" s="1676"/>
      <c r="J437" s="1114"/>
      <c r="K437" s="1619"/>
      <c r="L437" s="1677"/>
      <c r="M437" s="1250">
        <f t="shared" si="11"/>
        <v>0</v>
      </c>
      <c r="N437" s="1249"/>
    </row>
    <row r="438" spans="1:14" ht="14">
      <c r="A438" s="1654"/>
      <c r="B438" s="1670">
        <v>46137</v>
      </c>
      <c r="C438" s="1246"/>
      <c r="D438" s="1678"/>
      <c r="E438" s="1681"/>
      <c r="F438" s="1681"/>
      <c r="G438" s="1674"/>
      <c r="H438" s="1675"/>
      <c r="I438" s="1676"/>
      <c r="J438" s="1114"/>
      <c r="K438" s="1619"/>
      <c r="L438" s="1677"/>
      <c r="M438" s="1250">
        <f t="shared" si="11"/>
        <v>0</v>
      </c>
      <c r="N438" s="1249"/>
    </row>
    <row r="439" spans="1:14" ht="14">
      <c r="A439" s="1654"/>
      <c r="B439" s="1670">
        <v>46138</v>
      </c>
      <c r="C439" s="1246"/>
      <c r="D439" s="1678"/>
      <c r="E439" s="1681"/>
      <c r="F439" s="1681"/>
      <c r="G439" s="1674"/>
      <c r="H439" s="1675"/>
      <c r="I439" s="1676"/>
      <c r="J439" s="1114"/>
      <c r="K439" s="1619"/>
      <c r="L439" s="1677"/>
      <c r="M439" s="1250">
        <f t="shared" si="11"/>
        <v>0</v>
      </c>
      <c r="N439" s="1249"/>
    </row>
    <row r="440" spans="1:14" ht="14">
      <c r="A440" s="1654"/>
      <c r="B440" s="1683">
        <v>46139</v>
      </c>
      <c r="C440" s="1684"/>
      <c r="D440" s="1685"/>
      <c r="E440" s="1686"/>
      <c r="F440" s="1686"/>
      <c r="G440" s="1687"/>
      <c r="H440" s="1688"/>
      <c r="I440" s="1689"/>
      <c r="J440" s="1690"/>
      <c r="K440" s="1691"/>
      <c r="L440" s="1692"/>
      <c r="M440" s="1693">
        <f t="shared" si="11"/>
        <v>0</v>
      </c>
      <c r="N440" s="1249"/>
    </row>
    <row r="441" spans="1:14" ht="15.5">
      <c r="A441" s="1694"/>
      <c r="B441" s="1724" t="s">
        <v>556</v>
      </c>
      <c r="C441" s="1725">
        <f>SUM(M410:M440)</f>
        <v>30567</v>
      </c>
      <c r="D441" s="1721" t="s">
        <v>594</v>
      </c>
      <c r="E441" s="1722" t="s">
        <v>595</v>
      </c>
      <c r="F441" s="1722">
        <v>0</v>
      </c>
      <c r="G441" s="1722" t="s">
        <v>596</v>
      </c>
      <c r="H441" s="1722">
        <v>0</v>
      </c>
      <c r="I441" s="1722" t="s">
        <v>597</v>
      </c>
      <c r="J441" s="1722">
        <v>0</v>
      </c>
      <c r="K441" s="1722" t="s">
        <v>598</v>
      </c>
      <c r="L441" s="1722">
        <v>0</v>
      </c>
      <c r="M441" s="1723" t="s">
        <v>114</v>
      </c>
      <c r="N441" s="1610"/>
    </row>
    <row r="442" spans="1:14" ht="14">
      <c r="A442" s="1654"/>
      <c r="B442" s="1670">
        <v>46140</v>
      </c>
      <c r="C442" s="1246"/>
      <c r="D442" s="1678"/>
      <c r="E442" s="1681"/>
      <c r="F442" s="1681"/>
      <c r="G442" s="1674"/>
      <c r="H442" s="1675"/>
      <c r="I442" s="1676"/>
      <c r="J442" s="1114"/>
      <c r="K442" s="1619"/>
      <c r="L442" s="1677"/>
      <c r="M442" s="1250">
        <f t="shared" ref="M442:M471" si="12">SUM(C442:L442)</f>
        <v>0</v>
      </c>
      <c r="N442" s="1249"/>
    </row>
    <row r="443" spans="1:14" ht="14">
      <c r="A443" s="1654"/>
      <c r="B443" s="1670">
        <v>46141</v>
      </c>
      <c r="C443" s="1246"/>
      <c r="D443" s="1678"/>
      <c r="E443" s="1681"/>
      <c r="F443" s="1681"/>
      <c r="G443" s="1674"/>
      <c r="H443" s="1675"/>
      <c r="I443" s="1676"/>
      <c r="J443" s="1114"/>
      <c r="K443" s="1619"/>
      <c r="L443" s="1677"/>
      <c r="M443" s="1250">
        <f t="shared" si="12"/>
        <v>0</v>
      </c>
      <c r="N443" s="1249"/>
    </row>
    <row r="444" spans="1:14" ht="14">
      <c r="A444" s="1654"/>
      <c r="B444" s="1670">
        <v>46142</v>
      </c>
      <c r="C444" s="1246"/>
      <c r="D444" s="1678"/>
      <c r="E444" s="1672">
        <v>600</v>
      </c>
      <c r="F444" s="1673" t="s">
        <v>517</v>
      </c>
      <c r="G444" s="1674"/>
      <c r="H444" s="1675"/>
      <c r="I444" s="1676"/>
      <c r="J444" s="1114"/>
      <c r="K444" s="1619"/>
      <c r="L444" s="1677"/>
      <c r="M444" s="1250">
        <f t="shared" si="12"/>
        <v>600</v>
      </c>
      <c r="N444" s="1249"/>
    </row>
    <row r="445" spans="1:14" ht="14">
      <c r="A445" s="1654"/>
      <c r="B445" s="1670">
        <v>46143</v>
      </c>
      <c r="C445" s="1246"/>
      <c r="D445" s="1678"/>
      <c r="E445" s="1672">
        <v>1210</v>
      </c>
      <c r="F445" s="1673" t="s">
        <v>302</v>
      </c>
      <c r="G445" s="1674"/>
      <c r="H445" s="1675"/>
      <c r="I445" s="1676"/>
      <c r="J445" s="1114"/>
      <c r="K445" s="1619"/>
      <c r="L445" s="1677"/>
      <c r="M445" s="1250">
        <f t="shared" si="12"/>
        <v>1210</v>
      </c>
      <c r="N445" s="1249"/>
    </row>
    <row r="446" spans="1:14" ht="14">
      <c r="A446" s="1654"/>
      <c r="B446" s="1670">
        <v>46144</v>
      </c>
      <c r="C446" s="1246"/>
      <c r="D446" s="1678"/>
      <c r="E446" s="1673"/>
      <c r="F446" s="1673"/>
      <c r="G446" s="1674"/>
      <c r="H446" s="1675"/>
      <c r="I446" s="1676"/>
      <c r="J446" s="1114"/>
      <c r="K446" s="1619"/>
      <c r="L446" s="1677"/>
      <c r="M446" s="1250">
        <f t="shared" si="12"/>
        <v>0</v>
      </c>
      <c r="N446" s="1249"/>
    </row>
    <row r="447" spans="1:14" ht="14">
      <c r="A447" s="1654"/>
      <c r="B447" s="1670">
        <v>46145</v>
      </c>
      <c r="C447" s="1246"/>
      <c r="D447" s="1678"/>
      <c r="E447" s="1672">
        <v>450</v>
      </c>
      <c r="F447" s="1673" t="s">
        <v>296</v>
      </c>
      <c r="G447" s="1674"/>
      <c r="H447" s="1675"/>
      <c r="I447" s="1676"/>
      <c r="J447" s="1114"/>
      <c r="K447" s="1619"/>
      <c r="L447" s="1677"/>
      <c r="M447" s="1250">
        <f t="shared" si="12"/>
        <v>450</v>
      </c>
      <c r="N447" s="1249"/>
    </row>
    <row r="448" spans="1:14" ht="14">
      <c r="A448" s="1654"/>
      <c r="B448" s="1670">
        <v>46146</v>
      </c>
      <c r="C448" s="1246"/>
      <c r="D448" s="1678"/>
      <c r="E448" s="1673"/>
      <c r="F448" s="1673"/>
      <c r="G448" s="1674"/>
      <c r="H448" s="1675"/>
      <c r="I448" s="1676"/>
      <c r="J448" s="1114"/>
      <c r="K448" s="1619"/>
      <c r="L448" s="1677"/>
      <c r="M448" s="1250">
        <f t="shared" si="12"/>
        <v>0</v>
      </c>
      <c r="N448" s="1249"/>
    </row>
    <row r="449" spans="1:14" ht="14">
      <c r="A449" s="1654"/>
      <c r="B449" s="1670">
        <v>46147</v>
      </c>
      <c r="C449" s="1246"/>
      <c r="D449" s="1678"/>
      <c r="E449" s="1673"/>
      <c r="F449" s="1673"/>
      <c r="G449" s="1674"/>
      <c r="H449" s="1675"/>
      <c r="I449" s="1676"/>
      <c r="J449" s="1114"/>
      <c r="K449" s="1619"/>
      <c r="L449" s="1677"/>
      <c r="M449" s="1250">
        <f t="shared" si="12"/>
        <v>0</v>
      </c>
      <c r="N449" s="1249"/>
    </row>
    <row r="450" spans="1:14" ht="14">
      <c r="A450" s="1654"/>
      <c r="B450" s="1670">
        <v>46148</v>
      </c>
      <c r="C450" s="1246"/>
      <c r="D450" s="1678"/>
      <c r="E450" s="1716">
        <v>8000</v>
      </c>
      <c r="F450" s="1673" t="s">
        <v>525</v>
      </c>
      <c r="G450" s="1674"/>
      <c r="H450" s="1675"/>
      <c r="I450" s="1676"/>
      <c r="J450" s="1114"/>
      <c r="K450" s="1619"/>
      <c r="L450" s="1677"/>
      <c r="M450" s="1250">
        <f t="shared" si="12"/>
        <v>8000</v>
      </c>
      <c r="N450" s="1249"/>
    </row>
    <row r="451" spans="1:14" ht="14">
      <c r="A451" s="1654"/>
      <c r="B451" s="1670">
        <v>46149</v>
      </c>
      <c r="C451" s="1246"/>
      <c r="D451" s="1678"/>
      <c r="E451" s="1701"/>
      <c r="F451" s="1701"/>
      <c r="G451" s="1674"/>
      <c r="H451" s="1675"/>
      <c r="I451" s="1676"/>
      <c r="J451" s="1114"/>
      <c r="K451" s="1619"/>
      <c r="L451" s="1677"/>
      <c r="M451" s="1250">
        <f t="shared" si="12"/>
        <v>0</v>
      </c>
      <c r="N451" s="1249"/>
    </row>
    <row r="452" spans="1:14" ht="14">
      <c r="A452" s="1654"/>
      <c r="B452" s="1670">
        <v>46150</v>
      </c>
      <c r="C452" s="1246"/>
      <c r="D452" s="1678"/>
      <c r="E452" s="1701"/>
      <c r="F452" s="1701"/>
      <c r="G452" s="1674"/>
      <c r="H452" s="1675"/>
      <c r="I452" s="1676"/>
      <c r="J452" s="1114"/>
      <c r="K452" s="1619"/>
      <c r="L452" s="1677"/>
      <c r="M452" s="1250">
        <f t="shared" si="12"/>
        <v>0</v>
      </c>
      <c r="N452" s="1249"/>
    </row>
    <row r="453" spans="1:14" ht="14">
      <c r="A453" s="1654"/>
      <c r="B453" s="1670">
        <v>46151</v>
      </c>
      <c r="C453" s="1246"/>
      <c r="D453" s="1678"/>
      <c r="E453" s="1701"/>
      <c r="F453" s="1701"/>
      <c r="G453" s="1674"/>
      <c r="H453" s="1675"/>
      <c r="I453" s="1676"/>
      <c r="J453" s="1114"/>
      <c r="K453" s="1619"/>
      <c r="L453" s="1677"/>
      <c r="M453" s="1250">
        <f t="shared" si="12"/>
        <v>0</v>
      </c>
      <c r="N453" s="1249"/>
    </row>
    <row r="454" spans="1:14" ht="14">
      <c r="A454" s="1654"/>
      <c r="B454" s="1670">
        <v>46152</v>
      </c>
      <c r="C454" s="1246"/>
      <c r="D454" s="1678"/>
      <c r="E454" s="1701"/>
      <c r="F454" s="1701"/>
      <c r="G454" s="1674"/>
      <c r="H454" s="1675"/>
      <c r="I454" s="1676"/>
      <c r="J454" s="1114"/>
      <c r="K454" s="1619"/>
      <c r="L454" s="1677"/>
      <c r="M454" s="1250">
        <f t="shared" si="12"/>
        <v>0</v>
      </c>
      <c r="N454" s="1249"/>
    </row>
    <row r="455" spans="1:14" ht="14">
      <c r="A455" s="1654"/>
      <c r="B455" s="1670">
        <v>46153</v>
      </c>
      <c r="C455" s="1246"/>
      <c r="D455" s="1678"/>
      <c r="E455" s="1701"/>
      <c r="F455" s="1701"/>
      <c r="G455" s="1674"/>
      <c r="H455" s="1675"/>
      <c r="I455" s="1676"/>
      <c r="J455" s="1114"/>
      <c r="K455" s="1619"/>
      <c r="L455" s="1677"/>
      <c r="M455" s="1250">
        <f t="shared" si="12"/>
        <v>0</v>
      </c>
      <c r="N455" s="1249"/>
    </row>
    <row r="456" spans="1:14" ht="14">
      <c r="A456" s="1654"/>
      <c r="B456" s="1670">
        <v>46154</v>
      </c>
      <c r="C456" s="1246"/>
      <c r="D456" s="1678"/>
      <c r="E456" s="1701"/>
      <c r="F456" s="1701"/>
      <c r="G456" s="1674"/>
      <c r="H456" s="1675"/>
      <c r="I456" s="1676"/>
      <c r="J456" s="1114"/>
      <c r="K456" s="1619"/>
      <c r="L456" s="1677"/>
      <c r="M456" s="1250">
        <f t="shared" si="12"/>
        <v>0</v>
      </c>
      <c r="N456" s="1249"/>
    </row>
    <row r="457" spans="1:14" ht="14">
      <c r="A457" s="1654"/>
      <c r="B457" s="1670">
        <v>46155</v>
      </c>
      <c r="C457" s="1246"/>
      <c r="D457" s="1678"/>
      <c r="E457" s="1701"/>
      <c r="F457" s="1701"/>
      <c r="G457" s="1674"/>
      <c r="H457" s="1675"/>
      <c r="I457" s="1676"/>
      <c r="J457" s="1114"/>
      <c r="K457" s="1619"/>
      <c r="L457" s="1677"/>
      <c r="M457" s="1250">
        <f t="shared" si="12"/>
        <v>0</v>
      </c>
      <c r="N457" s="1249"/>
    </row>
    <row r="458" spans="1:14" ht="14">
      <c r="A458" s="1654"/>
      <c r="B458" s="1670">
        <v>46156</v>
      </c>
      <c r="C458" s="1246"/>
      <c r="D458" s="1678"/>
      <c r="E458" s="1701"/>
      <c r="F458" s="1701"/>
      <c r="G458" s="1674"/>
      <c r="H458" s="1675"/>
      <c r="I458" s="1676"/>
      <c r="J458" s="1114"/>
      <c r="K458" s="1619"/>
      <c r="L458" s="1677"/>
      <c r="M458" s="1250">
        <f t="shared" si="12"/>
        <v>0</v>
      </c>
      <c r="N458" s="1249"/>
    </row>
    <row r="459" spans="1:14" ht="14">
      <c r="A459" s="1654"/>
      <c r="B459" s="1670">
        <v>46157</v>
      </c>
      <c r="C459" s="1246"/>
      <c r="D459" s="1678"/>
      <c r="E459" s="1716">
        <v>11000</v>
      </c>
      <c r="F459" s="1717" t="s">
        <v>578</v>
      </c>
      <c r="G459" s="1674"/>
      <c r="H459" s="1675"/>
      <c r="I459" s="1676"/>
      <c r="J459" s="1114"/>
      <c r="K459" s="1619"/>
      <c r="L459" s="1677"/>
      <c r="M459" s="1250">
        <f t="shared" si="12"/>
        <v>11000</v>
      </c>
      <c r="N459" s="1249"/>
    </row>
    <row r="460" spans="1:14" ht="14">
      <c r="A460" s="1654"/>
      <c r="B460" s="1670">
        <v>46158</v>
      </c>
      <c r="C460" s="1246"/>
      <c r="D460" s="1678"/>
      <c r="E460" s="1701"/>
      <c r="F460" s="1701"/>
      <c r="G460" s="1674"/>
      <c r="H460" s="1675"/>
      <c r="I460" s="1676"/>
      <c r="J460" s="1114"/>
      <c r="K460" s="1619"/>
      <c r="L460" s="1677"/>
      <c r="M460" s="1250">
        <f t="shared" si="12"/>
        <v>0</v>
      </c>
      <c r="N460" s="1249"/>
    </row>
    <row r="461" spans="1:14" ht="14">
      <c r="A461" s="1654"/>
      <c r="B461" s="1670">
        <v>46159</v>
      </c>
      <c r="C461" s="1246"/>
      <c r="D461" s="1678"/>
      <c r="E461" s="1701"/>
      <c r="F461" s="1701"/>
      <c r="G461" s="1674"/>
      <c r="H461" s="1675"/>
      <c r="I461" s="1676"/>
      <c r="J461" s="1114"/>
      <c r="K461" s="1619"/>
      <c r="L461" s="1677"/>
      <c r="M461" s="1250">
        <f t="shared" si="12"/>
        <v>0</v>
      </c>
      <c r="N461" s="1249"/>
    </row>
    <row r="462" spans="1:14" ht="14">
      <c r="A462" s="1654"/>
      <c r="B462" s="1670">
        <v>46160</v>
      </c>
      <c r="C462" s="1246"/>
      <c r="D462" s="1678"/>
      <c r="E462" s="1701"/>
      <c r="F462" s="1701"/>
      <c r="G462" s="1674"/>
      <c r="H462" s="1675"/>
      <c r="I462" s="1676"/>
      <c r="J462" s="1114"/>
      <c r="K462" s="1619"/>
      <c r="L462" s="1677"/>
      <c r="M462" s="1250">
        <f t="shared" si="12"/>
        <v>0</v>
      </c>
      <c r="N462" s="1249"/>
    </row>
    <row r="463" spans="1:14" ht="14">
      <c r="A463" s="1654"/>
      <c r="B463" s="1670">
        <v>46161</v>
      </c>
      <c r="C463" s="1246"/>
      <c r="D463" s="1678"/>
      <c r="E463" s="1716">
        <v>9307</v>
      </c>
      <c r="F463" s="1718" t="s">
        <v>532</v>
      </c>
      <c r="G463" s="1674"/>
      <c r="H463" s="1675"/>
      <c r="I463" s="1676"/>
      <c r="J463" s="1114"/>
      <c r="K463" s="1619"/>
      <c r="L463" s="1677"/>
      <c r="M463" s="1250">
        <f t="shared" si="12"/>
        <v>9307</v>
      </c>
      <c r="N463" s="1249"/>
    </row>
    <row r="464" spans="1:14" ht="14">
      <c r="A464" s="1654"/>
      <c r="B464" s="1670">
        <v>46162</v>
      </c>
      <c r="C464" s="1246"/>
      <c r="D464" s="1678"/>
      <c r="E464" s="1681"/>
      <c r="F464" s="1681"/>
      <c r="G464" s="1674"/>
      <c r="H464" s="1675"/>
      <c r="I464" s="1676"/>
      <c r="J464" s="1114"/>
      <c r="K464" s="1619"/>
      <c r="L464" s="1677"/>
      <c r="M464" s="1250">
        <f t="shared" si="12"/>
        <v>0</v>
      </c>
      <c r="N464" s="1249"/>
    </row>
    <row r="465" spans="1:14" ht="14">
      <c r="A465" s="1654"/>
      <c r="B465" s="1670">
        <v>46163</v>
      </c>
      <c r="C465" s="1246"/>
      <c r="D465" s="1678"/>
      <c r="E465" s="1681"/>
      <c r="F465" s="1681"/>
      <c r="G465" s="1674"/>
      <c r="H465" s="1675"/>
      <c r="I465" s="1676"/>
      <c r="J465" s="1114"/>
      <c r="K465" s="1619"/>
      <c r="L465" s="1677"/>
      <c r="M465" s="1250">
        <f t="shared" si="12"/>
        <v>0</v>
      </c>
      <c r="N465" s="1249"/>
    </row>
    <row r="466" spans="1:14" ht="14">
      <c r="A466" s="1654"/>
      <c r="B466" s="1670">
        <v>46164</v>
      </c>
      <c r="C466" s="1246"/>
      <c r="D466" s="1678"/>
      <c r="E466" s="1681"/>
      <c r="F466" s="1681"/>
      <c r="G466" s="1674"/>
      <c r="H466" s="1675"/>
      <c r="I466" s="1676"/>
      <c r="J466" s="1114"/>
      <c r="K466" s="1619"/>
      <c r="L466" s="1677"/>
      <c r="M466" s="1250">
        <f t="shared" si="12"/>
        <v>0</v>
      </c>
      <c r="N466" s="1249"/>
    </row>
    <row r="467" spans="1:14" ht="14">
      <c r="A467" s="1654"/>
      <c r="B467" s="1670">
        <v>46165</v>
      </c>
      <c r="C467" s="1246"/>
      <c r="D467" s="1678"/>
      <c r="E467" s="1681"/>
      <c r="F467" s="1681"/>
      <c r="G467" s="1674"/>
      <c r="H467" s="1675"/>
      <c r="I467" s="1676"/>
      <c r="J467" s="1114"/>
      <c r="K467" s="1619"/>
      <c r="L467" s="1677"/>
      <c r="M467" s="1250">
        <f t="shared" si="12"/>
        <v>0</v>
      </c>
      <c r="N467" s="1249"/>
    </row>
    <row r="468" spans="1:14" ht="14">
      <c r="A468" s="1654"/>
      <c r="B468" s="1670">
        <v>46166</v>
      </c>
      <c r="C468" s="1246"/>
      <c r="D468" s="1678"/>
      <c r="E468" s="1681"/>
      <c r="F468" s="1681"/>
      <c r="G468" s="1674"/>
      <c r="H468" s="1675"/>
      <c r="I468" s="1676"/>
      <c r="J468" s="1114"/>
      <c r="K468" s="1619"/>
      <c r="L468" s="1677"/>
      <c r="M468" s="1250">
        <f t="shared" si="12"/>
        <v>0</v>
      </c>
      <c r="N468" s="1249"/>
    </row>
    <row r="469" spans="1:14" ht="14">
      <c r="A469" s="1654"/>
      <c r="B469" s="1670">
        <v>46167</v>
      </c>
      <c r="C469" s="1246"/>
      <c r="D469" s="1678"/>
      <c r="E469" s="1681"/>
      <c r="F469" s="1681"/>
      <c r="G469" s="1674"/>
      <c r="H469" s="1675"/>
      <c r="I469" s="1676"/>
      <c r="J469" s="1114"/>
      <c r="K469" s="1619"/>
      <c r="L469" s="1677"/>
      <c r="M469" s="1250">
        <f t="shared" si="12"/>
        <v>0</v>
      </c>
      <c r="N469" s="1249"/>
    </row>
    <row r="470" spans="1:14" ht="14">
      <c r="A470" s="1654"/>
      <c r="B470" s="1670">
        <v>46168</v>
      </c>
      <c r="C470" s="1246"/>
      <c r="D470" s="1678"/>
      <c r="E470" s="1681"/>
      <c r="F470" s="1681"/>
      <c r="G470" s="1674"/>
      <c r="H470" s="1675"/>
      <c r="I470" s="1676"/>
      <c r="J470" s="1114"/>
      <c r="K470" s="1619"/>
      <c r="L470" s="1677"/>
      <c r="M470" s="1250">
        <f t="shared" si="12"/>
        <v>0</v>
      </c>
      <c r="N470" s="1249"/>
    </row>
    <row r="471" spans="1:14" ht="14">
      <c r="A471" s="1654"/>
      <c r="B471" s="1683">
        <v>46169</v>
      </c>
      <c r="C471" s="1684"/>
      <c r="D471" s="1685"/>
      <c r="E471" s="1686"/>
      <c r="F471" s="1686"/>
      <c r="G471" s="1687"/>
      <c r="H471" s="1688"/>
      <c r="I471" s="1689"/>
      <c r="J471" s="1690"/>
      <c r="K471" s="1691"/>
      <c r="L471" s="1692"/>
      <c r="M471" s="1693">
        <f t="shared" si="12"/>
        <v>0</v>
      </c>
      <c r="N471" s="1249"/>
    </row>
    <row r="472" spans="1:14" ht="15.5">
      <c r="A472" s="1694"/>
      <c r="B472" s="1724" t="s">
        <v>566</v>
      </c>
      <c r="C472" s="1725">
        <f>SUM(M441:M471)</f>
        <v>30567</v>
      </c>
      <c r="D472" s="1721" t="s">
        <v>594</v>
      </c>
      <c r="E472" s="1722" t="s">
        <v>595</v>
      </c>
      <c r="F472" s="1722">
        <v>0</v>
      </c>
      <c r="G472" s="1722" t="s">
        <v>596</v>
      </c>
      <c r="H472" s="1722">
        <v>0</v>
      </c>
      <c r="I472" s="1722" t="s">
        <v>597</v>
      </c>
      <c r="J472" s="1722">
        <v>0</v>
      </c>
      <c r="K472" s="1722" t="s">
        <v>598</v>
      </c>
      <c r="L472" s="1722">
        <v>0</v>
      </c>
      <c r="M472" s="1723" t="s">
        <v>114</v>
      </c>
      <c r="N472" s="1610"/>
    </row>
    <row r="473" spans="1:14" ht="14">
      <c r="A473" s="1654"/>
      <c r="B473" s="1670">
        <v>46170</v>
      </c>
      <c r="C473" s="1246"/>
      <c r="D473" s="1678"/>
      <c r="E473" s="1681"/>
      <c r="F473" s="1681"/>
      <c r="G473" s="1674"/>
      <c r="H473" s="1675"/>
      <c r="I473" s="1676"/>
      <c r="J473" s="1114"/>
      <c r="K473" s="1619"/>
      <c r="L473" s="1677"/>
      <c r="M473" s="1250">
        <f t="shared" ref="M473:M503" si="13">SUM(C473:L473)</f>
        <v>0</v>
      </c>
      <c r="N473" s="1249"/>
    </row>
    <row r="474" spans="1:14" ht="14">
      <c r="A474" s="1654"/>
      <c r="B474" s="1670">
        <v>46171</v>
      </c>
      <c r="C474" s="1246"/>
      <c r="D474" s="1678"/>
      <c r="E474" s="1681"/>
      <c r="F474" s="1681"/>
      <c r="G474" s="1674"/>
      <c r="H474" s="1675"/>
      <c r="I474" s="1676"/>
      <c r="J474" s="1114"/>
      <c r="K474" s="1619"/>
      <c r="L474" s="1677"/>
      <c r="M474" s="1250">
        <f t="shared" si="13"/>
        <v>0</v>
      </c>
      <c r="N474" s="1249"/>
    </row>
    <row r="475" spans="1:14" ht="14">
      <c r="A475" s="1654"/>
      <c r="B475" s="1670">
        <v>46172</v>
      </c>
      <c r="C475" s="1246"/>
      <c r="D475" s="1678"/>
      <c r="E475" s="1672">
        <v>600</v>
      </c>
      <c r="F475" s="1673" t="s">
        <v>517</v>
      </c>
      <c r="G475" s="1674"/>
      <c r="H475" s="1675"/>
      <c r="I475" s="1676"/>
      <c r="J475" s="1114"/>
      <c r="K475" s="1619"/>
      <c r="L475" s="1677"/>
      <c r="M475" s="1250">
        <f t="shared" si="13"/>
        <v>600</v>
      </c>
      <c r="N475" s="1249"/>
    </row>
    <row r="476" spans="1:14" ht="14">
      <c r="A476" s="1654"/>
      <c r="B476" s="1670">
        <v>46173</v>
      </c>
      <c r="C476" s="1246"/>
      <c r="D476" s="1678"/>
      <c r="E476" s="1672">
        <v>1210</v>
      </c>
      <c r="F476" s="1673" t="s">
        <v>302</v>
      </c>
      <c r="G476" s="1674"/>
      <c r="H476" s="1675"/>
      <c r="I476" s="1676"/>
      <c r="J476" s="1114"/>
      <c r="K476" s="1619"/>
      <c r="L476" s="1677"/>
      <c r="M476" s="1250">
        <f t="shared" si="13"/>
        <v>1210</v>
      </c>
      <c r="N476" s="1249"/>
    </row>
    <row r="477" spans="1:14" ht="14">
      <c r="A477" s="1654"/>
      <c r="B477" s="1670">
        <v>46174</v>
      </c>
      <c r="C477" s="1246"/>
      <c r="D477" s="1678"/>
      <c r="E477" s="1673"/>
      <c r="F477" s="1673"/>
      <c r="G477" s="1674"/>
      <c r="H477" s="1675"/>
      <c r="I477" s="1676"/>
      <c r="J477" s="1114"/>
      <c r="K477" s="1619"/>
      <c r="L477" s="1677"/>
      <c r="M477" s="1250">
        <f t="shared" si="13"/>
        <v>0</v>
      </c>
      <c r="N477" s="1249"/>
    </row>
    <row r="478" spans="1:14" ht="14">
      <c r="A478" s="1654"/>
      <c r="B478" s="1670">
        <v>46175</v>
      </c>
      <c r="C478" s="1246"/>
      <c r="D478" s="1678"/>
      <c r="E478" s="1672">
        <v>450</v>
      </c>
      <c r="F478" s="1673" t="s">
        <v>296</v>
      </c>
      <c r="G478" s="1674"/>
      <c r="H478" s="1675"/>
      <c r="I478" s="1676"/>
      <c r="J478" s="1114"/>
      <c r="K478" s="1619"/>
      <c r="L478" s="1677"/>
      <c r="M478" s="1250">
        <f t="shared" si="13"/>
        <v>450</v>
      </c>
      <c r="N478" s="1249"/>
    </row>
    <row r="479" spans="1:14" ht="14">
      <c r="A479" s="1654"/>
      <c r="B479" s="1670">
        <v>46176</v>
      </c>
      <c r="C479" s="1246"/>
      <c r="D479" s="1678"/>
      <c r="E479" s="1673"/>
      <c r="F479" s="1673"/>
      <c r="G479" s="1674"/>
      <c r="H479" s="1675"/>
      <c r="I479" s="1676"/>
      <c r="J479" s="1114"/>
      <c r="K479" s="1619"/>
      <c r="L479" s="1677"/>
      <c r="M479" s="1250">
        <f t="shared" si="13"/>
        <v>0</v>
      </c>
      <c r="N479" s="1249"/>
    </row>
    <row r="480" spans="1:14" ht="14">
      <c r="A480" s="1654"/>
      <c r="B480" s="1670">
        <v>46177</v>
      </c>
      <c r="C480" s="1246"/>
      <c r="D480" s="1678"/>
      <c r="E480" s="1673"/>
      <c r="F480" s="1673"/>
      <c r="G480" s="1674"/>
      <c r="H480" s="1675"/>
      <c r="I480" s="1676"/>
      <c r="J480" s="1114"/>
      <c r="K480" s="1619"/>
      <c r="L480" s="1677"/>
      <c r="M480" s="1250">
        <f t="shared" si="13"/>
        <v>0</v>
      </c>
      <c r="N480" s="1249"/>
    </row>
    <row r="481" spans="1:14" ht="14">
      <c r="A481" s="1654"/>
      <c r="B481" s="1670">
        <v>46178</v>
      </c>
      <c r="C481" s="1246"/>
      <c r="D481" s="1678"/>
      <c r="E481" s="1716">
        <v>8000</v>
      </c>
      <c r="F481" s="1673" t="s">
        <v>525</v>
      </c>
      <c r="G481" s="1674"/>
      <c r="H481" s="1675"/>
      <c r="I481" s="1676"/>
      <c r="J481" s="1114"/>
      <c r="K481" s="1619"/>
      <c r="L481" s="1677"/>
      <c r="M481" s="1250">
        <f t="shared" si="13"/>
        <v>8000</v>
      </c>
      <c r="N481" s="1249"/>
    </row>
    <row r="482" spans="1:14" ht="14">
      <c r="A482" s="1654"/>
      <c r="B482" s="1670">
        <v>46179</v>
      </c>
      <c r="C482" s="1246"/>
      <c r="D482" s="1678"/>
      <c r="E482" s="1701"/>
      <c r="F482" s="1701"/>
      <c r="G482" s="1674"/>
      <c r="H482" s="1675"/>
      <c r="I482" s="1676"/>
      <c r="J482" s="1114"/>
      <c r="K482" s="1619"/>
      <c r="L482" s="1677"/>
      <c r="M482" s="1250">
        <f t="shared" si="13"/>
        <v>0</v>
      </c>
      <c r="N482" s="1249"/>
    </row>
    <row r="483" spans="1:14" ht="14">
      <c r="A483" s="1654"/>
      <c r="B483" s="1670">
        <v>46180</v>
      </c>
      <c r="C483" s="1246"/>
      <c r="D483" s="1678"/>
      <c r="E483" s="1701"/>
      <c r="F483" s="1701"/>
      <c r="G483" s="1674"/>
      <c r="H483" s="1675"/>
      <c r="I483" s="1676"/>
      <c r="J483" s="1114"/>
      <c r="K483" s="1619"/>
      <c r="L483" s="1677"/>
      <c r="M483" s="1250">
        <f t="shared" si="13"/>
        <v>0</v>
      </c>
      <c r="N483" s="1249"/>
    </row>
    <row r="484" spans="1:14" ht="14">
      <c r="A484" s="1654"/>
      <c r="B484" s="1670">
        <v>46181</v>
      </c>
      <c r="C484" s="1246"/>
      <c r="D484" s="1678"/>
      <c r="E484" s="1701"/>
      <c r="F484" s="1701"/>
      <c r="G484" s="1674"/>
      <c r="H484" s="1675"/>
      <c r="I484" s="1676"/>
      <c r="J484" s="1114"/>
      <c r="K484" s="1619"/>
      <c r="L484" s="1677"/>
      <c r="M484" s="1250">
        <f t="shared" si="13"/>
        <v>0</v>
      </c>
      <c r="N484" s="1249"/>
    </row>
    <row r="485" spans="1:14" ht="14">
      <c r="A485" s="1654"/>
      <c r="B485" s="1670">
        <v>46182</v>
      </c>
      <c r="C485" s="1246"/>
      <c r="D485" s="1678"/>
      <c r="E485" s="1701"/>
      <c r="F485" s="1701"/>
      <c r="G485" s="1674"/>
      <c r="H485" s="1675"/>
      <c r="I485" s="1676"/>
      <c r="J485" s="1114"/>
      <c r="K485" s="1619"/>
      <c r="L485" s="1677"/>
      <c r="M485" s="1250">
        <f t="shared" si="13"/>
        <v>0</v>
      </c>
      <c r="N485" s="1249"/>
    </row>
    <row r="486" spans="1:14" ht="14">
      <c r="A486" s="1654"/>
      <c r="B486" s="1670">
        <v>46183</v>
      </c>
      <c r="C486" s="1246"/>
      <c r="D486" s="1678"/>
      <c r="E486" s="1701"/>
      <c r="F486" s="1701"/>
      <c r="G486" s="1674"/>
      <c r="H486" s="1675"/>
      <c r="I486" s="1676"/>
      <c r="J486" s="1114"/>
      <c r="K486" s="1619"/>
      <c r="L486" s="1677"/>
      <c r="M486" s="1250">
        <f t="shared" si="13"/>
        <v>0</v>
      </c>
      <c r="N486" s="1249"/>
    </row>
    <row r="487" spans="1:14" ht="14">
      <c r="A487" s="1654"/>
      <c r="B487" s="1670">
        <v>46184</v>
      </c>
      <c r="C487" s="1246"/>
      <c r="D487" s="1678"/>
      <c r="E487" s="1701"/>
      <c r="F487" s="1701"/>
      <c r="G487" s="1674"/>
      <c r="H487" s="1675"/>
      <c r="I487" s="1676"/>
      <c r="J487" s="1114"/>
      <c r="K487" s="1619"/>
      <c r="L487" s="1677"/>
      <c r="M487" s="1250">
        <f t="shared" si="13"/>
        <v>0</v>
      </c>
      <c r="N487" s="1249"/>
    </row>
    <row r="488" spans="1:14" ht="14">
      <c r="A488" s="1654"/>
      <c r="B488" s="1670">
        <v>46185</v>
      </c>
      <c r="C488" s="1246"/>
      <c r="D488" s="1678"/>
      <c r="E488" s="1701"/>
      <c r="F488" s="1701"/>
      <c r="G488" s="1674"/>
      <c r="H488" s="1675"/>
      <c r="I488" s="1676"/>
      <c r="J488" s="1114"/>
      <c r="K488" s="1619"/>
      <c r="L488" s="1677"/>
      <c r="M488" s="1250">
        <f t="shared" si="13"/>
        <v>0</v>
      </c>
      <c r="N488" s="1249"/>
    </row>
    <row r="489" spans="1:14" ht="14">
      <c r="A489" s="1654"/>
      <c r="B489" s="1670">
        <v>46186</v>
      </c>
      <c r="C489" s="1246"/>
      <c r="D489" s="1678"/>
      <c r="E489" s="1701"/>
      <c r="F489" s="1701"/>
      <c r="G489" s="1674"/>
      <c r="H489" s="1675"/>
      <c r="I489" s="1676"/>
      <c r="J489" s="1114"/>
      <c r="K489" s="1619"/>
      <c r="L489" s="1677"/>
      <c r="M489" s="1250">
        <f t="shared" si="13"/>
        <v>0</v>
      </c>
      <c r="N489" s="1249"/>
    </row>
    <row r="490" spans="1:14" ht="14">
      <c r="A490" s="1654"/>
      <c r="B490" s="1670">
        <v>46187</v>
      </c>
      <c r="C490" s="1246"/>
      <c r="D490" s="1678"/>
      <c r="E490" s="1701"/>
      <c r="F490" s="1701"/>
      <c r="G490" s="1674"/>
      <c r="H490" s="1675"/>
      <c r="I490" s="1676"/>
      <c r="J490" s="1114"/>
      <c r="K490" s="1619"/>
      <c r="L490" s="1677"/>
      <c r="M490" s="1250">
        <f t="shared" si="13"/>
        <v>0</v>
      </c>
      <c r="N490" s="1249"/>
    </row>
    <row r="491" spans="1:14" ht="14">
      <c r="A491" s="1654"/>
      <c r="B491" s="1670">
        <v>46188</v>
      </c>
      <c r="C491" s="1246"/>
      <c r="D491" s="1678"/>
      <c r="E491" s="1701"/>
      <c r="F491" s="1701"/>
      <c r="G491" s="1674"/>
      <c r="H491" s="1675"/>
      <c r="I491" s="1676"/>
      <c r="J491" s="1114"/>
      <c r="K491" s="1619"/>
      <c r="L491" s="1677"/>
      <c r="M491" s="1250">
        <f t="shared" si="13"/>
        <v>0</v>
      </c>
      <c r="N491" s="1249"/>
    </row>
    <row r="492" spans="1:14" ht="14">
      <c r="A492" s="1654"/>
      <c r="B492" s="1670">
        <v>46189</v>
      </c>
      <c r="C492" s="1246"/>
      <c r="D492" s="1678"/>
      <c r="E492" s="1701"/>
      <c r="F492" s="1701"/>
      <c r="G492" s="1674"/>
      <c r="H492" s="1675"/>
      <c r="I492" s="1676"/>
      <c r="J492" s="1114"/>
      <c r="K492" s="1619"/>
      <c r="L492" s="1677"/>
      <c r="M492" s="1250">
        <f t="shared" si="13"/>
        <v>0</v>
      </c>
      <c r="N492" s="1249"/>
    </row>
    <row r="493" spans="1:14" ht="14">
      <c r="A493" s="1654"/>
      <c r="B493" s="1670">
        <v>46190</v>
      </c>
      <c r="C493" s="1246"/>
      <c r="D493" s="1678"/>
      <c r="E493" s="1701"/>
      <c r="F493" s="1701"/>
      <c r="G493" s="1674"/>
      <c r="H493" s="1675"/>
      <c r="I493" s="1676"/>
      <c r="J493" s="1114"/>
      <c r="K493" s="1619"/>
      <c r="L493" s="1677"/>
      <c r="M493" s="1250">
        <f t="shared" si="13"/>
        <v>0</v>
      </c>
      <c r="N493" s="1249"/>
    </row>
    <row r="494" spans="1:14" ht="14">
      <c r="A494" s="1654"/>
      <c r="B494" s="1670">
        <v>46191</v>
      </c>
      <c r="C494" s="1246"/>
      <c r="D494" s="1678"/>
      <c r="E494" s="1716">
        <v>9307</v>
      </c>
      <c r="F494" s="1718" t="s">
        <v>532</v>
      </c>
      <c r="G494" s="1674"/>
      <c r="H494" s="1675"/>
      <c r="I494" s="1676"/>
      <c r="J494" s="1114"/>
      <c r="K494" s="1619"/>
      <c r="L494" s="1677"/>
      <c r="M494" s="1250">
        <f t="shared" si="13"/>
        <v>9307</v>
      </c>
      <c r="N494" s="1249"/>
    </row>
    <row r="495" spans="1:14" ht="14">
      <c r="A495" s="1654"/>
      <c r="B495" s="1670">
        <v>46192</v>
      </c>
      <c r="C495" s="1246"/>
      <c r="D495" s="1678"/>
      <c r="E495" s="1681"/>
      <c r="F495" s="1681"/>
      <c r="G495" s="1674"/>
      <c r="H495" s="1675"/>
      <c r="I495" s="1676"/>
      <c r="J495" s="1114"/>
      <c r="K495" s="1619"/>
      <c r="L495" s="1677"/>
      <c r="M495" s="1250">
        <f t="shared" si="13"/>
        <v>0</v>
      </c>
      <c r="N495" s="1249"/>
    </row>
    <row r="496" spans="1:14" ht="14">
      <c r="A496" s="1654"/>
      <c r="B496" s="1670">
        <v>46193</v>
      </c>
      <c r="C496" s="1246"/>
      <c r="D496" s="1678"/>
      <c r="E496" s="1681"/>
      <c r="F496" s="1681"/>
      <c r="G496" s="1674"/>
      <c r="H496" s="1675"/>
      <c r="I496" s="1676"/>
      <c r="J496" s="1114"/>
      <c r="K496" s="1619"/>
      <c r="L496" s="1677"/>
      <c r="M496" s="1250">
        <f t="shared" si="13"/>
        <v>0</v>
      </c>
      <c r="N496" s="1249"/>
    </row>
    <row r="497" spans="1:14" ht="14">
      <c r="A497" s="1654"/>
      <c r="B497" s="1670">
        <v>46194</v>
      </c>
      <c r="C497" s="1246"/>
      <c r="D497" s="1678"/>
      <c r="E497" s="1681"/>
      <c r="F497" s="1681"/>
      <c r="G497" s="1674"/>
      <c r="H497" s="1675"/>
      <c r="I497" s="1676"/>
      <c r="J497" s="1114"/>
      <c r="K497" s="1619"/>
      <c r="L497" s="1677"/>
      <c r="M497" s="1250">
        <f t="shared" si="13"/>
        <v>0</v>
      </c>
      <c r="N497" s="1249"/>
    </row>
    <row r="498" spans="1:14" ht="14">
      <c r="A498" s="1654"/>
      <c r="B498" s="1670">
        <v>46195</v>
      </c>
      <c r="C498" s="1246"/>
      <c r="D498" s="1678"/>
      <c r="E498" s="1681"/>
      <c r="F498" s="1681"/>
      <c r="G498" s="1674"/>
      <c r="H498" s="1675"/>
      <c r="I498" s="1676"/>
      <c r="J498" s="1114"/>
      <c r="K498" s="1619"/>
      <c r="L498" s="1677"/>
      <c r="M498" s="1250">
        <f t="shared" si="13"/>
        <v>0</v>
      </c>
      <c r="N498" s="1249"/>
    </row>
    <row r="499" spans="1:14" ht="14">
      <c r="A499" s="1654"/>
      <c r="B499" s="1670">
        <v>46196</v>
      </c>
      <c r="C499" s="1246"/>
      <c r="D499" s="1678"/>
      <c r="E499" s="1681"/>
      <c r="F499" s="1681"/>
      <c r="G499" s="1674"/>
      <c r="H499" s="1675"/>
      <c r="I499" s="1676"/>
      <c r="J499" s="1114"/>
      <c r="K499" s="1619"/>
      <c r="L499" s="1677"/>
      <c r="M499" s="1250">
        <f t="shared" si="13"/>
        <v>0</v>
      </c>
      <c r="N499" s="1249"/>
    </row>
    <row r="500" spans="1:14" ht="14">
      <c r="A500" s="1654"/>
      <c r="B500" s="1670">
        <v>46197</v>
      </c>
      <c r="C500" s="1246"/>
      <c r="D500" s="1678"/>
      <c r="E500" s="1681"/>
      <c r="F500" s="1681"/>
      <c r="G500" s="1674"/>
      <c r="H500" s="1675"/>
      <c r="I500" s="1676"/>
      <c r="J500" s="1114"/>
      <c r="K500" s="1619"/>
      <c r="L500" s="1677"/>
      <c r="M500" s="1250">
        <f t="shared" si="13"/>
        <v>0</v>
      </c>
      <c r="N500" s="1249"/>
    </row>
    <row r="501" spans="1:14" ht="14">
      <c r="A501" s="1654"/>
      <c r="B501" s="1670">
        <v>46198</v>
      </c>
      <c r="C501" s="1246"/>
      <c r="D501" s="1678"/>
      <c r="E501" s="1681"/>
      <c r="F501" s="1681"/>
      <c r="G501" s="1674"/>
      <c r="H501" s="1675"/>
      <c r="I501" s="1676"/>
      <c r="J501" s="1114"/>
      <c r="K501" s="1619"/>
      <c r="L501" s="1677"/>
      <c r="M501" s="1250">
        <f t="shared" si="13"/>
        <v>0</v>
      </c>
      <c r="N501" s="1249"/>
    </row>
    <row r="502" spans="1:14" ht="14">
      <c r="A502" s="1654"/>
      <c r="B502" s="1670">
        <v>46199</v>
      </c>
      <c r="C502" s="1246"/>
      <c r="D502" s="1678"/>
      <c r="E502" s="1681"/>
      <c r="F502" s="1681"/>
      <c r="G502" s="1674"/>
      <c r="H502" s="1675"/>
      <c r="I502" s="1676"/>
      <c r="J502" s="1114"/>
      <c r="K502" s="1619"/>
      <c r="L502" s="1677"/>
      <c r="M502" s="1250">
        <f t="shared" si="13"/>
        <v>0</v>
      </c>
      <c r="N502" s="1249"/>
    </row>
    <row r="503" spans="1:14" ht="14">
      <c r="A503" s="1654"/>
      <c r="B503" s="1683">
        <v>46200</v>
      </c>
      <c r="C503" s="1684"/>
      <c r="D503" s="1685"/>
      <c r="E503" s="1686"/>
      <c r="F503" s="1686"/>
      <c r="G503" s="1687"/>
      <c r="H503" s="1688"/>
      <c r="I503" s="1689"/>
      <c r="J503" s="1690"/>
      <c r="K503" s="1691"/>
      <c r="L503" s="1692"/>
      <c r="M503" s="1693">
        <f t="shared" si="13"/>
        <v>0</v>
      </c>
      <c r="N503" s="1249"/>
    </row>
    <row r="504" spans="1:14" ht="15.5">
      <c r="A504" s="1694"/>
      <c r="B504" s="1724" t="s">
        <v>581</v>
      </c>
      <c r="C504" s="1725">
        <f>SUM(M473:M503)</f>
        <v>19567</v>
      </c>
      <c r="D504" s="1721" t="s">
        <v>594</v>
      </c>
      <c r="E504" s="1722" t="s">
        <v>595</v>
      </c>
      <c r="F504" s="1722">
        <v>0</v>
      </c>
      <c r="G504" s="1722" t="s">
        <v>596</v>
      </c>
      <c r="H504" s="1722">
        <v>0</v>
      </c>
      <c r="I504" s="1722" t="s">
        <v>597</v>
      </c>
      <c r="J504" s="1722">
        <v>0</v>
      </c>
      <c r="K504" s="1722" t="s">
        <v>598</v>
      </c>
      <c r="L504" s="1722">
        <v>0</v>
      </c>
      <c r="M504" s="1723" t="s">
        <v>114</v>
      </c>
      <c r="N504" s="1610"/>
    </row>
    <row r="505" spans="1:14" ht="14">
      <c r="A505" s="1654"/>
      <c r="B505" s="1670">
        <v>46201</v>
      </c>
      <c r="C505" s="1246"/>
      <c r="D505" s="1678"/>
      <c r="E505" s="1681"/>
      <c r="F505" s="1681"/>
      <c r="G505" s="1674"/>
      <c r="H505" s="1675"/>
      <c r="I505" s="1676"/>
      <c r="J505" s="1114"/>
      <c r="K505" s="1619"/>
      <c r="L505" s="1677"/>
      <c r="M505" s="1250">
        <f t="shared" ref="M505:M514" si="14">SUM(C505:L505)</f>
        <v>0</v>
      </c>
      <c r="N505" s="1249"/>
    </row>
    <row r="506" spans="1:14" ht="14">
      <c r="A506" s="1654"/>
      <c r="B506" s="1670">
        <v>46202</v>
      </c>
      <c r="C506" s="1246"/>
      <c r="D506" s="1678"/>
      <c r="E506" s="1681"/>
      <c r="F506" s="1681"/>
      <c r="G506" s="1674"/>
      <c r="H506" s="1675"/>
      <c r="I506" s="1676"/>
      <c r="J506" s="1114"/>
      <c r="K506" s="1619"/>
      <c r="L506" s="1677"/>
      <c r="M506" s="1250">
        <f t="shared" si="14"/>
        <v>0</v>
      </c>
      <c r="N506" s="1249"/>
    </row>
    <row r="507" spans="1:14" ht="14">
      <c r="A507" s="1654"/>
      <c r="B507" s="1670">
        <v>46203</v>
      </c>
      <c r="C507" s="1246"/>
      <c r="D507" s="1678"/>
      <c r="E507" s="1672">
        <v>600</v>
      </c>
      <c r="F507" s="1673" t="s">
        <v>517</v>
      </c>
      <c r="G507" s="1674"/>
      <c r="H507" s="1675"/>
      <c r="I507" s="1676"/>
      <c r="J507" s="1114"/>
      <c r="K507" s="1619"/>
      <c r="L507" s="1677"/>
      <c r="M507" s="1250">
        <f t="shared" si="14"/>
        <v>600</v>
      </c>
      <c r="N507" s="1249"/>
    </row>
    <row r="508" spans="1:14" ht="14">
      <c r="A508" s="1654"/>
      <c r="B508" s="1670">
        <v>46204</v>
      </c>
      <c r="C508" s="1246"/>
      <c r="D508" s="1678"/>
      <c r="E508" s="1672">
        <v>1210</v>
      </c>
      <c r="F508" s="1673" t="s">
        <v>302</v>
      </c>
      <c r="G508" s="1674"/>
      <c r="H508" s="1675"/>
      <c r="I508" s="1676"/>
      <c r="J508" s="1114"/>
      <c r="K508" s="1619"/>
      <c r="L508" s="1677"/>
      <c r="M508" s="1250">
        <f t="shared" si="14"/>
        <v>1210</v>
      </c>
      <c r="N508" s="1249"/>
    </row>
    <row r="509" spans="1:14" ht="14">
      <c r="A509" s="1654"/>
      <c r="B509" s="1670">
        <v>46205</v>
      </c>
      <c r="C509" s="1246"/>
      <c r="D509" s="1678"/>
      <c r="E509" s="1673"/>
      <c r="F509" s="1673"/>
      <c r="G509" s="1674"/>
      <c r="H509" s="1675"/>
      <c r="I509" s="1676"/>
      <c r="J509" s="1114"/>
      <c r="K509" s="1619"/>
      <c r="L509" s="1677"/>
      <c r="M509" s="1250">
        <f t="shared" si="14"/>
        <v>0</v>
      </c>
      <c r="N509" s="1249"/>
    </row>
    <row r="510" spans="1:14" ht="14">
      <c r="A510" s="1654"/>
      <c r="B510" s="1670">
        <v>46206</v>
      </c>
      <c r="C510" s="1246"/>
      <c r="D510" s="1678"/>
      <c r="E510" s="1672">
        <v>450</v>
      </c>
      <c r="F510" s="1673" t="s">
        <v>296</v>
      </c>
      <c r="G510" s="1674"/>
      <c r="H510" s="1675"/>
      <c r="I510" s="1676"/>
      <c r="J510" s="1114"/>
      <c r="K510" s="1619"/>
      <c r="L510" s="1677"/>
      <c r="M510" s="1250">
        <f t="shared" si="14"/>
        <v>450</v>
      </c>
      <c r="N510" s="1249"/>
    </row>
    <row r="511" spans="1:14" ht="14">
      <c r="A511" s="1654"/>
      <c r="B511" s="1670">
        <v>46207</v>
      </c>
      <c r="C511" s="1246"/>
      <c r="D511" s="1678"/>
      <c r="E511" s="1673"/>
      <c r="F511" s="1673"/>
      <c r="G511" s="1674"/>
      <c r="H511" s="1675"/>
      <c r="I511" s="1676"/>
      <c r="J511" s="1114"/>
      <c r="K511" s="1619"/>
      <c r="L511" s="1677"/>
      <c r="M511" s="1250">
        <f t="shared" si="14"/>
        <v>0</v>
      </c>
      <c r="N511" s="1249"/>
    </row>
    <row r="512" spans="1:14" ht="14">
      <c r="A512" s="1654"/>
      <c r="B512" s="1670">
        <v>46208</v>
      </c>
      <c r="C512" s="1246"/>
      <c r="D512" s="1678"/>
      <c r="E512" s="1673"/>
      <c r="F512" s="1673"/>
      <c r="G512" s="1674"/>
      <c r="H512" s="1675"/>
      <c r="I512" s="1676"/>
      <c r="J512" s="1114"/>
      <c r="K512" s="1619"/>
      <c r="L512" s="1677"/>
      <c r="M512" s="1250">
        <f t="shared" si="14"/>
        <v>0</v>
      </c>
      <c r="N512" s="1249"/>
    </row>
    <row r="513" spans="1:14" ht="14">
      <c r="A513" s="1654"/>
      <c r="B513" s="1670">
        <v>46209</v>
      </c>
      <c r="C513" s="1246"/>
      <c r="D513" s="1678"/>
      <c r="E513" s="1716">
        <v>8000</v>
      </c>
      <c r="F513" s="1673" t="s">
        <v>525</v>
      </c>
      <c r="G513" s="1674"/>
      <c r="H513" s="1675"/>
      <c r="I513" s="1676"/>
      <c r="J513" s="1114"/>
      <c r="K513" s="1619"/>
      <c r="L513" s="1677"/>
      <c r="M513" s="1250">
        <f t="shared" si="14"/>
        <v>8000</v>
      </c>
      <c r="N513" s="1249"/>
    </row>
    <row r="514" spans="1:14" ht="14">
      <c r="A514" s="1654"/>
      <c r="B514" s="1670">
        <v>46210</v>
      </c>
      <c r="C514" s="1246"/>
      <c r="D514" s="1678"/>
      <c r="E514" s="1701"/>
      <c r="F514" s="1701"/>
      <c r="G514" s="1674"/>
      <c r="H514" s="1675"/>
      <c r="I514" s="1676"/>
      <c r="J514" s="1114"/>
      <c r="K514" s="1619"/>
      <c r="L514" s="1677"/>
      <c r="M514" s="1250">
        <f t="shared" si="14"/>
        <v>0</v>
      </c>
      <c r="N514" s="1249"/>
    </row>
    <row r="515" spans="1:14" ht="14">
      <c r="A515" s="1654"/>
      <c r="B515" s="1670">
        <v>46211</v>
      </c>
      <c r="C515" s="1246"/>
      <c r="D515" s="1678"/>
      <c r="E515" s="1701"/>
      <c r="F515" s="1701"/>
      <c r="G515" s="1674"/>
      <c r="H515" s="1675"/>
      <c r="I515" s="1676"/>
      <c r="J515" s="1114"/>
      <c r="K515" s="1619"/>
      <c r="L515" s="1677"/>
      <c r="M515" s="1726"/>
    </row>
    <row r="516" spans="1:14" ht="14">
      <c r="A516" s="1654"/>
      <c r="B516" s="1670">
        <v>46212</v>
      </c>
      <c r="C516" s="1246"/>
      <c r="D516" s="1678"/>
      <c r="E516" s="1701"/>
      <c r="F516" s="1701"/>
      <c r="G516" s="1674"/>
      <c r="H516" s="1675"/>
      <c r="I516" s="1676"/>
      <c r="J516" s="1114"/>
      <c r="K516" s="1619"/>
      <c r="L516" s="1677"/>
      <c r="M516" s="1726"/>
    </row>
    <row r="517" spans="1:14" ht="14">
      <c r="A517" s="1654"/>
      <c r="B517" s="1670">
        <v>46213</v>
      </c>
      <c r="C517" s="1246"/>
      <c r="D517" s="1678"/>
      <c r="E517" s="1701"/>
      <c r="F517" s="1701"/>
      <c r="G517" s="1674"/>
      <c r="H517" s="1675"/>
      <c r="I517" s="1676"/>
      <c r="J517" s="1114"/>
      <c r="K517" s="1619"/>
      <c r="L517" s="1677"/>
      <c r="M517" s="1726"/>
    </row>
    <row r="518" spans="1:14" ht="14">
      <c r="A518" s="1654"/>
      <c r="B518" s="1670">
        <v>46214</v>
      </c>
      <c r="C518" s="1246"/>
      <c r="D518" s="1678"/>
      <c r="E518" s="1701"/>
      <c r="F518" s="1701"/>
      <c r="G518" s="1674"/>
      <c r="H518" s="1675"/>
      <c r="I518" s="1676"/>
      <c r="J518" s="1114"/>
      <c r="K518" s="1619"/>
      <c r="L518" s="1677"/>
      <c r="M518" s="1726"/>
    </row>
    <row r="519" spans="1:14" ht="14">
      <c r="A519" s="1654"/>
      <c r="B519" s="1670">
        <v>46215</v>
      </c>
      <c r="C519" s="1246"/>
      <c r="D519" s="1678"/>
      <c r="E519" s="1701"/>
      <c r="F519" s="1701"/>
      <c r="G519" s="1674"/>
      <c r="H519" s="1675"/>
      <c r="I519" s="1676"/>
      <c r="J519" s="1114"/>
      <c r="K519" s="1619"/>
      <c r="L519" s="1677"/>
      <c r="M519" s="1726"/>
    </row>
    <row r="520" spans="1:14" ht="14">
      <c r="A520" s="1654"/>
      <c r="B520" s="1670">
        <v>46216</v>
      </c>
      <c r="C520" s="1246"/>
      <c r="D520" s="1678"/>
      <c r="E520" s="1701"/>
      <c r="F520" s="1701"/>
      <c r="G520" s="1674"/>
      <c r="H520" s="1675"/>
      <c r="I520" s="1676"/>
      <c r="J520" s="1114"/>
      <c r="K520" s="1619"/>
      <c r="L520" s="1677"/>
      <c r="M520" s="1726"/>
    </row>
    <row r="521" spans="1:14" ht="14">
      <c r="A521" s="1654"/>
      <c r="B521" s="1670">
        <v>46217</v>
      </c>
      <c r="C521" s="1246"/>
      <c r="D521" s="1678"/>
      <c r="E521" s="1701"/>
      <c r="F521" s="1701"/>
      <c r="G521" s="1674"/>
      <c r="H521" s="1675"/>
      <c r="I521" s="1676"/>
      <c r="J521" s="1114"/>
      <c r="K521" s="1619"/>
      <c r="L521" s="1677"/>
      <c r="M521" s="1726"/>
    </row>
    <row r="522" spans="1:14" ht="14">
      <c r="A522" s="1654"/>
      <c r="B522" s="1670">
        <v>46218</v>
      </c>
      <c r="C522" s="1246"/>
      <c r="D522" s="1678"/>
      <c r="E522" s="1701"/>
      <c r="F522" s="1701"/>
      <c r="G522" s="1674"/>
      <c r="H522" s="1675"/>
      <c r="I522" s="1676"/>
      <c r="J522" s="1114"/>
      <c r="K522" s="1619"/>
      <c r="L522" s="1677"/>
      <c r="M522" s="1726"/>
    </row>
    <row r="523" spans="1:14" ht="14">
      <c r="A523" s="1654"/>
      <c r="B523" s="1670">
        <v>46219</v>
      </c>
      <c r="C523" s="1246"/>
      <c r="D523" s="1678"/>
      <c r="E523" s="1701"/>
      <c r="F523" s="1701"/>
      <c r="G523" s="1674"/>
      <c r="H523" s="1675"/>
      <c r="I523" s="1676"/>
      <c r="J523" s="1114"/>
      <c r="K523" s="1619"/>
      <c r="L523" s="1677"/>
      <c r="M523" s="1726"/>
    </row>
    <row r="524" spans="1:14" ht="14">
      <c r="A524" s="1654"/>
      <c r="B524" s="1670">
        <v>46220</v>
      </c>
      <c r="C524" s="1246"/>
      <c r="D524" s="1678"/>
      <c r="E524" s="1701"/>
      <c r="F524" s="1701"/>
      <c r="G524" s="1674"/>
      <c r="H524" s="1675"/>
      <c r="I524" s="1676"/>
      <c r="J524" s="1114"/>
      <c r="K524" s="1619"/>
      <c r="L524" s="1677"/>
      <c r="M524" s="1726"/>
    </row>
    <row r="525" spans="1:14" ht="14">
      <c r="A525" s="1654"/>
      <c r="B525" s="1670">
        <v>46221</v>
      </c>
      <c r="C525" s="1246"/>
      <c r="D525" s="1678"/>
      <c r="E525" s="1701"/>
      <c r="F525" s="1701"/>
      <c r="G525" s="1674"/>
      <c r="H525" s="1675"/>
      <c r="I525" s="1676"/>
      <c r="J525" s="1114"/>
      <c r="K525" s="1619"/>
      <c r="L525" s="1677"/>
      <c r="M525" s="1726"/>
    </row>
    <row r="526" spans="1:14" ht="14">
      <c r="A526" s="1654"/>
      <c r="B526" s="1670">
        <v>46222</v>
      </c>
      <c r="C526" s="1246"/>
      <c r="D526" s="1678"/>
      <c r="E526" s="1716">
        <v>9307</v>
      </c>
      <c r="F526" s="1718" t="s">
        <v>532</v>
      </c>
      <c r="G526" s="1674"/>
      <c r="H526" s="1675"/>
      <c r="I526" s="1676"/>
      <c r="J526" s="1114"/>
      <c r="K526" s="1619"/>
      <c r="L526" s="1677"/>
      <c r="M526" s="1726"/>
    </row>
    <row r="527" spans="1:14" ht="14">
      <c r="A527" s="1654"/>
      <c r="B527" s="1670">
        <v>46223</v>
      </c>
      <c r="C527" s="1246"/>
      <c r="D527" s="1678"/>
      <c r="E527" s="1681"/>
      <c r="F527" s="1681"/>
      <c r="G527" s="1674"/>
      <c r="H527" s="1675"/>
      <c r="I527" s="1676"/>
      <c r="J527" s="1114"/>
      <c r="K527" s="1619"/>
      <c r="L527" s="1677"/>
      <c r="M527" s="1726"/>
    </row>
    <row r="528" spans="1:14" ht="14">
      <c r="A528" s="1654"/>
      <c r="B528" s="1670">
        <v>46224</v>
      </c>
      <c r="C528" s="1246"/>
      <c r="D528" s="1678"/>
      <c r="E528" s="1681"/>
      <c r="F528" s="1681"/>
      <c r="G528" s="1674"/>
      <c r="H528" s="1675"/>
      <c r="I528" s="1676"/>
      <c r="J528" s="1114"/>
      <c r="K528" s="1619"/>
      <c r="L528" s="1677"/>
      <c r="M528" s="1726"/>
    </row>
    <row r="529" spans="1:14" ht="14">
      <c r="A529" s="1654"/>
      <c r="B529" s="1670">
        <v>46225</v>
      </c>
      <c r="C529" s="1246"/>
      <c r="D529" s="1678"/>
      <c r="E529" s="1681"/>
      <c r="F529" s="1681"/>
      <c r="G529" s="1674"/>
      <c r="H529" s="1675"/>
      <c r="I529" s="1676"/>
      <c r="J529" s="1114"/>
      <c r="K529" s="1619"/>
      <c r="L529" s="1677"/>
      <c r="M529" s="1726"/>
    </row>
    <row r="530" spans="1:14" ht="14">
      <c r="A530" s="1654"/>
      <c r="B530" s="1670">
        <v>46226</v>
      </c>
      <c r="C530" s="1246"/>
      <c r="D530" s="1678"/>
      <c r="E530" s="1681"/>
      <c r="F530" s="1681"/>
      <c r="G530" s="1674"/>
      <c r="H530" s="1675"/>
      <c r="I530" s="1676"/>
      <c r="J530" s="1114"/>
      <c r="K530" s="1619"/>
      <c r="L530" s="1677"/>
      <c r="M530" s="1726"/>
    </row>
    <row r="531" spans="1:14" ht="14">
      <c r="A531" s="1654"/>
      <c r="B531" s="1670">
        <v>46227</v>
      </c>
      <c r="C531" s="1246"/>
      <c r="D531" s="1678"/>
      <c r="E531" s="1681"/>
      <c r="F531" s="1681"/>
      <c r="G531" s="1674"/>
      <c r="H531" s="1675"/>
      <c r="I531" s="1676"/>
      <c r="J531" s="1114"/>
      <c r="K531" s="1619"/>
      <c r="L531" s="1677"/>
      <c r="M531" s="1726"/>
    </row>
    <row r="532" spans="1:14" ht="14">
      <c r="A532" s="1654"/>
      <c r="B532" s="1670">
        <v>46228</v>
      </c>
      <c r="C532" s="1246"/>
      <c r="D532" s="1678"/>
      <c r="E532" s="1681"/>
      <c r="F532" s="1681"/>
      <c r="G532" s="1674"/>
      <c r="H532" s="1675"/>
      <c r="I532" s="1676"/>
      <c r="J532" s="1114"/>
      <c r="K532" s="1619"/>
      <c r="L532" s="1677"/>
      <c r="M532" s="1726"/>
    </row>
    <row r="533" spans="1:14" ht="14">
      <c r="A533" s="1654"/>
      <c r="B533" s="1670">
        <v>46229</v>
      </c>
      <c r="C533" s="1246"/>
      <c r="D533" s="1678"/>
      <c r="E533" s="1681"/>
      <c r="F533" s="1681"/>
      <c r="G533" s="1674"/>
      <c r="H533" s="1675"/>
      <c r="I533" s="1676"/>
      <c r="J533" s="1114"/>
      <c r="K533" s="1619"/>
      <c r="L533" s="1677"/>
      <c r="M533" s="1726"/>
    </row>
    <row r="534" spans="1:14" ht="14">
      <c r="A534" s="1654"/>
      <c r="B534" s="1683">
        <v>46230</v>
      </c>
      <c r="C534" s="1684"/>
      <c r="D534" s="1685"/>
      <c r="E534" s="1686"/>
      <c r="F534" s="1686"/>
      <c r="G534" s="1687"/>
      <c r="H534" s="1688"/>
      <c r="I534" s="1689"/>
      <c r="J534" s="1690"/>
      <c r="K534" s="1691"/>
      <c r="L534" s="1692"/>
      <c r="M534" s="1727"/>
    </row>
    <row r="535" spans="1:14" ht="15.5">
      <c r="A535" s="1694"/>
      <c r="B535" s="1724" t="s">
        <v>593</v>
      </c>
      <c r="C535" s="1725">
        <f>SUM(M504:M534)</f>
        <v>10260</v>
      </c>
      <c r="D535" s="1721" t="s">
        <v>594</v>
      </c>
      <c r="E535" s="1722" t="s">
        <v>595</v>
      </c>
      <c r="F535" s="1722">
        <v>0</v>
      </c>
      <c r="G535" s="1722" t="s">
        <v>596</v>
      </c>
      <c r="H535" s="1722">
        <v>0</v>
      </c>
      <c r="I535" s="1722" t="s">
        <v>597</v>
      </c>
      <c r="J535" s="1722">
        <v>0</v>
      </c>
      <c r="K535" s="1722" t="s">
        <v>598</v>
      </c>
      <c r="L535" s="1722">
        <v>0</v>
      </c>
      <c r="M535" s="1723" t="s">
        <v>114</v>
      </c>
      <c r="N535" s="1610"/>
    </row>
    <row r="536" spans="1:14" ht="14">
      <c r="A536" s="1654"/>
      <c r="B536" s="1670">
        <v>46231</v>
      </c>
      <c r="C536" s="1246"/>
      <c r="D536" s="1678"/>
      <c r="E536" s="1681"/>
      <c r="F536" s="1681"/>
      <c r="G536" s="1674"/>
      <c r="H536" s="1675"/>
      <c r="I536" s="1676"/>
      <c r="J536" s="1114"/>
      <c r="K536" s="1619"/>
      <c r="L536" s="1677"/>
      <c r="M536" s="1726"/>
    </row>
    <row r="537" spans="1:14" ht="14">
      <c r="A537" s="1654"/>
      <c r="B537" s="1670">
        <v>46232</v>
      </c>
      <c r="C537" s="1246"/>
      <c r="D537" s="1678"/>
      <c r="E537" s="1681"/>
      <c r="F537" s="1681"/>
      <c r="G537" s="1674"/>
      <c r="H537" s="1675"/>
      <c r="I537" s="1676"/>
      <c r="J537" s="1114"/>
      <c r="K537" s="1619"/>
      <c r="L537" s="1677"/>
      <c r="M537" s="1726"/>
    </row>
    <row r="538" spans="1:14" ht="14">
      <c r="A538" s="1654"/>
      <c r="B538" s="1670">
        <v>46233</v>
      </c>
      <c r="C538" s="1246"/>
      <c r="D538" s="1678"/>
      <c r="E538" s="1681"/>
      <c r="F538" s="1681"/>
      <c r="G538" s="1674"/>
      <c r="H538" s="1675"/>
      <c r="I538" s="1676"/>
      <c r="J538" s="1114"/>
      <c r="K538" s="1619"/>
      <c r="L538" s="1677"/>
      <c r="M538" s="1726"/>
    </row>
    <row r="539" spans="1:14" ht="14">
      <c r="A539" s="1654"/>
      <c r="B539" s="1670">
        <v>46234</v>
      </c>
      <c r="C539" s="1246"/>
      <c r="D539" s="1678"/>
      <c r="E539" s="1681"/>
      <c r="F539" s="1681"/>
      <c r="G539" s="1674"/>
      <c r="H539" s="1675"/>
      <c r="I539" s="1676"/>
      <c r="J539" s="1114"/>
      <c r="K539" s="1619"/>
      <c r="L539" s="1677"/>
      <c r="M539" s="1726"/>
    </row>
    <row r="540" spans="1:14" ht="14">
      <c r="A540" s="1654"/>
      <c r="B540" s="1670">
        <v>46235</v>
      </c>
      <c r="C540" s="1246"/>
      <c r="D540" s="1678"/>
      <c r="E540" s="1681"/>
      <c r="F540" s="1681"/>
      <c r="G540" s="1674"/>
      <c r="H540" s="1675"/>
      <c r="I540" s="1676"/>
      <c r="J540" s="1114"/>
      <c r="K540" s="1619"/>
      <c r="L540" s="1677"/>
      <c r="M540" s="1726"/>
    </row>
    <row r="541" spans="1:14" ht="14">
      <c r="A541" s="1654"/>
      <c r="B541" s="1670">
        <v>46236</v>
      </c>
      <c r="C541" s="1246"/>
      <c r="D541" s="1678"/>
      <c r="E541" s="1681"/>
      <c r="F541" s="1681"/>
      <c r="G541" s="1674"/>
      <c r="H541" s="1675"/>
      <c r="I541" s="1676"/>
      <c r="J541" s="1114"/>
      <c r="K541" s="1619"/>
      <c r="L541" s="1677"/>
      <c r="M541" s="1726"/>
    </row>
    <row r="542" spans="1:14" ht="14">
      <c r="A542" s="1654"/>
      <c r="B542" s="1670">
        <v>46237</v>
      </c>
      <c r="C542" s="1246"/>
      <c r="D542" s="1678"/>
      <c r="E542" s="1681"/>
      <c r="F542" s="1681"/>
      <c r="G542" s="1674"/>
      <c r="H542" s="1675"/>
      <c r="I542" s="1676"/>
      <c r="J542" s="1114"/>
      <c r="K542" s="1619"/>
      <c r="L542" s="1677"/>
      <c r="M542" s="1726"/>
    </row>
    <row r="543" spans="1:14" ht="14">
      <c r="A543" s="1654"/>
      <c r="B543" s="1670">
        <v>46238</v>
      </c>
      <c r="C543" s="1246"/>
      <c r="D543" s="1678"/>
      <c r="E543" s="1681"/>
      <c r="F543" s="1681"/>
      <c r="G543" s="1674"/>
      <c r="H543" s="1675"/>
      <c r="I543" s="1676"/>
      <c r="J543" s="1114"/>
      <c r="K543" s="1619"/>
      <c r="L543" s="1677"/>
      <c r="M543" s="1726"/>
    </row>
    <row r="544" spans="1:14" ht="14">
      <c r="A544" s="1654"/>
      <c r="B544" s="1670">
        <v>46239</v>
      </c>
      <c r="C544" s="1246"/>
      <c r="D544" s="1678"/>
      <c r="E544" s="1681"/>
      <c r="F544" s="1681"/>
      <c r="G544" s="1674"/>
      <c r="H544" s="1675"/>
      <c r="I544" s="1676"/>
      <c r="J544" s="1114"/>
      <c r="K544" s="1619"/>
      <c r="L544" s="1677"/>
      <c r="M544" s="1726"/>
    </row>
    <row r="545" spans="1:13" ht="14">
      <c r="A545" s="1654"/>
      <c r="B545" s="1670">
        <v>46240</v>
      </c>
      <c r="C545" s="1246"/>
      <c r="D545" s="1678"/>
      <c r="E545" s="1681"/>
      <c r="F545" s="1681"/>
      <c r="G545" s="1674"/>
      <c r="H545" s="1675"/>
      <c r="I545" s="1676"/>
      <c r="J545" s="1114"/>
      <c r="K545" s="1619"/>
      <c r="L545" s="1677"/>
      <c r="M545" s="1726"/>
    </row>
    <row r="546" spans="1:13" ht="14">
      <c r="A546" s="1654"/>
      <c r="B546" s="1670">
        <v>46241</v>
      </c>
      <c r="C546" s="1246"/>
      <c r="D546" s="1678"/>
      <c r="E546" s="1681"/>
      <c r="F546" s="1681"/>
      <c r="G546" s="1674"/>
      <c r="H546" s="1675"/>
      <c r="I546" s="1676"/>
      <c r="J546" s="1114"/>
      <c r="K546" s="1619"/>
      <c r="L546" s="1677"/>
      <c r="M546" s="1726"/>
    </row>
    <row r="547" spans="1:13" ht="14">
      <c r="A547" s="1654"/>
      <c r="B547" s="1670">
        <v>46242</v>
      </c>
      <c r="C547" s="1246"/>
      <c r="D547" s="1678"/>
      <c r="E547" s="1681"/>
      <c r="F547" s="1681"/>
      <c r="G547" s="1674"/>
      <c r="H547" s="1675"/>
      <c r="I547" s="1676"/>
      <c r="J547" s="1114"/>
      <c r="K547" s="1619"/>
      <c r="L547" s="1677"/>
      <c r="M547" s="1726"/>
    </row>
    <row r="548" spans="1:13" ht="14">
      <c r="A548" s="1654"/>
      <c r="B548" s="1670">
        <v>46243</v>
      </c>
      <c r="C548" s="1246"/>
      <c r="D548" s="1678"/>
      <c r="E548" s="1681"/>
      <c r="F548" s="1681"/>
      <c r="G548" s="1674"/>
      <c r="H548" s="1675"/>
      <c r="I548" s="1676"/>
      <c r="J548" s="1114"/>
      <c r="K548" s="1619"/>
      <c r="L548" s="1677"/>
      <c r="M548" s="1726"/>
    </row>
    <row r="549" spans="1:13" ht="14">
      <c r="A549" s="1654"/>
      <c r="B549" s="1670">
        <v>46244</v>
      </c>
      <c r="C549" s="1246"/>
      <c r="D549" s="1678"/>
      <c r="E549" s="1681"/>
      <c r="F549" s="1681"/>
      <c r="G549" s="1674"/>
      <c r="H549" s="1675"/>
      <c r="I549" s="1676"/>
      <c r="J549" s="1114"/>
      <c r="K549" s="1619"/>
      <c r="L549" s="1677"/>
      <c r="M549" s="1726"/>
    </row>
    <row r="550" spans="1:13" ht="14">
      <c r="A550" s="1654"/>
      <c r="B550" s="1670">
        <v>46245</v>
      </c>
      <c r="C550" s="1246"/>
      <c r="D550" s="1678"/>
      <c r="E550" s="1681"/>
      <c r="F550" s="1681"/>
      <c r="G550" s="1674"/>
      <c r="H550" s="1675"/>
      <c r="I550" s="1676"/>
      <c r="J550" s="1114"/>
      <c r="K550" s="1619"/>
      <c r="L550" s="1677"/>
      <c r="M550" s="1726"/>
    </row>
    <row r="551" spans="1:13" ht="14">
      <c r="A551" s="1654"/>
      <c r="B551" s="1670">
        <v>46246</v>
      </c>
      <c r="C551" s="1246"/>
      <c r="D551" s="1678"/>
      <c r="E551" s="1681"/>
      <c r="F551" s="1681"/>
      <c r="G551" s="1674"/>
      <c r="H551" s="1675"/>
      <c r="I551" s="1676"/>
      <c r="J551" s="1114"/>
      <c r="K551" s="1619"/>
      <c r="L551" s="1677"/>
      <c r="M551" s="1726"/>
    </row>
    <row r="552" spans="1:13" ht="14">
      <c r="A552" s="1654"/>
      <c r="B552" s="1670">
        <v>46247</v>
      </c>
      <c r="C552" s="1246"/>
      <c r="D552" s="1678"/>
      <c r="E552" s="1681"/>
      <c r="F552" s="1681"/>
      <c r="G552" s="1674"/>
      <c r="H552" s="1675"/>
      <c r="I552" s="1676"/>
      <c r="J552" s="1114"/>
      <c r="K552" s="1619"/>
      <c r="L552" s="1677"/>
      <c r="M552" s="1726"/>
    </row>
    <row r="553" spans="1:13" ht="14">
      <c r="A553" s="1654"/>
      <c r="B553" s="1670">
        <v>46248</v>
      </c>
      <c r="C553" s="1246"/>
      <c r="D553" s="1678"/>
      <c r="E553" s="1681"/>
      <c r="F553" s="1681"/>
      <c r="G553" s="1674"/>
      <c r="H553" s="1675"/>
      <c r="I553" s="1676"/>
      <c r="J553" s="1114"/>
      <c r="K553" s="1619"/>
      <c r="L553" s="1677"/>
      <c r="M553" s="1726"/>
    </row>
    <row r="554" spans="1:13" ht="14">
      <c r="A554" s="1654"/>
      <c r="B554" s="1670">
        <v>46249</v>
      </c>
      <c r="C554" s="1246"/>
      <c r="D554" s="1678"/>
      <c r="E554" s="1681"/>
      <c r="F554" s="1681"/>
      <c r="G554" s="1674"/>
      <c r="H554" s="1675"/>
      <c r="I554" s="1676"/>
      <c r="J554" s="1114"/>
      <c r="K554" s="1619"/>
      <c r="L554" s="1677"/>
      <c r="M554" s="1726"/>
    </row>
    <row r="555" spans="1:13" ht="14">
      <c r="A555" s="1654"/>
      <c r="B555" s="1670">
        <v>46250</v>
      </c>
      <c r="C555" s="1246"/>
      <c r="D555" s="1678"/>
      <c r="E555" s="1681"/>
      <c r="F555" s="1681"/>
      <c r="G555" s="1674"/>
      <c r="H555" s="1675"/>
      <c r="I555" s="1676"/>
      <c r="J555" s="1114"/>
      <c r="K555" s="1619"/>
      <c r="L555" s="1677"/>
      <c r="M555" s="1726"/>
    </row>
    <row r="556" spans="1:13" ht="14">
      <c r="A556" s="1654"/>
      <c r="B556" s="1670">
        <v>46251</v>
      </c>
      <c r="C556" s="1246"/>
      <c r="D556" s="1678"/>
      <c r="E556" s="1681"/>
      <c r="F556" s="1681"/>
      <c r="G556" s="1674"/>
      <c r="H556" s="1675"/>
      <c r="I556" s="1676"/>
      <c r="J556" s="1114"/>
      <c r="K556" s="1619"/>
      <c r="L556" s="1677"/>
      <c r="M556" s="1726"/>
    </row>
    <row r="557" spans="1:13" ht="14">
      <c r="A557" s="1654"/>
      <c r="B557" s="1670">
        <v>46252</v>
      </c>
      <c r="C557" s="1246"/>
      <c r="D557" s="1678"/>
      <c r="E557" s="1681"/>
      <c r="F557" s="1681"/>
      <c r="G557" s="1674"/>
      <c r="H557" s="1675"/>
      <c r="I557" s="1676"/>
      <c r="J557" s="1114"/>
      <c r="K557" s="1619"/>
      <c r="L557" s="1677"/>
      <c r="M557" s="1726"/>
    </row>
    <row r="558" spans="1:13" ht="14">
      <c r="A558" s="1654"/>
      <c r="B558" s="1670">
        <v>46253</v>
      </c>
      <c r="C558" s="1246"/>
      <c r="D558" s="1678"/>
      <c r="E558" s="1681"/>
      <c r="F558" s="1681"/>
      <c r="G558" s="1674"/>
      <c r="H558" s="1675"/>
      <c r="I558" s="1676"/>
      <c r="J558" s="1114"/>
      <c r="K558" s="1619"/>
      <c r="L558" s="1677"/>
      <c r="M558" s="1726"/>
    </row>
    <row r="559" spans="1:13" ht="14">
      <c r="A559" s="1654"/>
      <c r="B559" s="1670">
        <v>46254</v>
      </c>
      <c r="C559" s="1246"/>
      <c r="D559" s="1678"/>
      <c r="E559" s="1681"/>
      <c r="F559" s="1681"/>
      <c r="G559" s="1674"/>
      <c r="H559" s="1675"/>
      <c r="I559" s="1676"/>
      <c r="J559" s="1114"/>
      <c r="K559" s="1619"/>
      <c r="L559" s="1677"/>
      <c r="M559" s="1726"/>
    </row>
    <row r="560" spans="1:13" ht="14">
      <c r="A560" s="1654"/>
      <c r="B560" s="1670">
        <v>46255</v>
      </c>
      <c r="C560" s="1246"/>
      <c r="D560" s="1678"/>
      <c r="E560" s="1681"/>
      <c r="F560" s="1681"/>
      <c r="G560" s="1674"/>
      <c r="H560" s="1675"/>
      <c r="I560" s="1676"/>
      <c r="J560" s="1114"/>
      <c r="K560" s="1619"/>
      <c r="L560" s="1677"/>
      <c r="M560" s="1726"/>
    </row>
    <row r="561" spans="1:14" ht="14">
      <c r="A561" s="1654"/>
      <c r="B561" s="1670">
        <v>46256</v>
      </c>
      <c r="C561" s="1246"/>
      <c r="D561" s="1678"/>
      <c r="E561" s="1681"/>
      <c r="F561" s="1681"/>
      <c r="G561" s="1674"/>
      <c r="H561" s="1675"/>
      <c r="I561" s="1676"/>
      <c r="J561" s="1114"/>
      <c r="K561" s="1619"/>
      <c r="L561" s="1677"/>
      <c r="M561" s="1726"/>
    </row>
    <row r="562" spans="1:14" ht="14">
      <c r="A562" s="1654"/>
      <c r="B562" s="1670">
        <v>46257</v>
      </c>
      <c r="C562" s="1246"/>
      <c r="D562" s="1678"/>
      <c r="E562" s="1681"/>
      <c r="F562" s="1681"/>
      <c r="G562" s="1674"/>
      <c r="H562" s="1675"/>
      <c r="I562" s="1676"/>
      <c r="J562" s="1114"/>
      <c r="K562" s="1619"/>
      <c r="L562" s="1677"/>
      <c r="M562" s="1726"/>
    </row>
    <row r="563" spans="1:14" ht="14">
      <c r="A563" s="1654"/>
      <c r="B563" s="1670">
        <v>46258</v>
      </c>
      <c r="C563" s="1246"/>
      <c r="D563" s="1678"/>
      <c r="E563" s="1681"/>
      <c r="F563" s="1681"/>
      <c r="G563" s="1674"/>
      <c r="H563" s="1675"/>
      <c r="I563" s="1676"/>
      <c r="J563" s="1114"/>
      <c r="K563" s="1619"/>
      <c r="L563" s="1677"/>
      <c r="M563" s="1726"/>
    </row>
    <row r="564" spans="1:14" ht="14">
      <c r="A564" s="1654"/>
      <c r="B564" s="1670">
        <v>46259</v>
      </c>
      <c r="C564" s="1246"/>
      <c r="D564" s="1678"/>
      <c r="E564" s="1681"/>
      <c r="F564" s="1681"/>
      <c r="G564" s="1674"/>
      <c r="H564" s="1675"/>
      <c r="I564" s="1676"/>
      <c r="J564" s="1114"/>
      <c r="K564" s="1619"/>
      <c r="L564" s="1677"/>
      <c r="M564" s="1726"/>
    </row>
    <row r="565" spans="1:14" ht="14">
      <c r="A565" s="1654"/>
      <c r="B565" s="1670">
        <v>46260</v>
      </c>
      <c r="C565" s="1246"/>
      <c r="D565" s="1678"/>
      <c r="E565" s="1681"/>
      <c r="F565" s="1681"/>
      <c r="G565" s="1674"/>
      <c r="H565" s="1675"/>
      <c r="I565" s="1676"/>
      <c r="J565" s="1114"/>
      <c r="K565" s="1619"/>
      <c r="L565" s="1677"/>
      <c r="M565" s="1726"/>
    </row>
    <row r="566" spans="1:14" ht="14">
      <c r="A566" s="1654"/>
      <c r="B566" s="1670">
        <v>46261</v>
      </c>
      <c r="C566" s="1246"/>
      <c r="D566" s="1678"/>
      <c r="E566" s="1681"/>
      <c r="F566" s="1681"/>
      <c r="G566" s="1674"/>
      <c r="H566" s="1675"/>
      <c r="I566" s="1676"/>
      <c r="J566" s="1114"/>
      <c r="K566" s="1619"/>
      <c r="L566" s="1677"/>
      <c r="M566" s="1726"/>
    </row>
    <row r="567" spans="1:14" ht="15.5">
      <c r="A567" s="1654"/>
      <c r="B567" s="1728" t="s">
        <v>612</v>
      </c>
      <c r="C567" s="1720">
        <f>SUM(M536:M566)</f>
        <v>0</v>
      </c>
      <c r="D567" s="1721" t="s">
        <v>594</v>
      </c>
      <c r="E567" s="1722" t="s">
        <v>595</v>
      </c>
      <c r="F567" s="1722">
        <v>0</v>
      </c>
      <c r="G567" s="1722" t="s">
        <v>596</v>
      </c>
      <c r="H567" s="1722">
        <v>0</v>
      </c>
      <c r="I567" s="1722" t="s">
        <v>597</v>
      </c>
      <c r="J567" s="1722">
        <v>0</v>
      </c>
      <c r="K567" s="1722" t="s">
        <v>598</v>
      </c>
      <c r="L567" s="1722">
        <v>0</v>
      </c>
      <c r="M567" s="1723" t="s">
        <v>114</v>
      </c>
      <c r="N567" s="1610"/>
    </row>
    <row r="568" spans="1:14" ht="14">
      <c r="A568" s="1654"/>
      <c r="B568" s="1670">
        <v>46262</v>
      </c>
      <c r="C568" s="1246"/>
      <c r="D568" s="1678"/>
      <c r="E568" s="1681"/>
      <c r="F568" s="1681"/>
      <c r="G568" s="1674"/>
      <c r="H568" s="1675"/>
      <c r="I568" s="1676"/>
      <c r="J568" s="1114"/>
      <c r="K568" s="1619"/>
      <c r="L568" s="1677"/>
      <c r="M568" s="1726"/>
    </row>
    <row r="569" spans="1:14" ht="14">
      <c r="A569" s="1654"/>
      <c r="B569" s="1670">
        <v>46263</v>
      </c>
      <c r="C569" s="1246"/>
      <c r="D569" s="1678"/>
      <c r="E569" s="1681"/>
      <c r="F569" s="1681"/>
      <c r="G569" s="1674"/>
      <c r="H569" s="1675"/>
      <c r="I569" s="1676"/>
      <c r="J569" s="1114"/>
      <c r="K569" s="1619"/>
      <c r="L569" s="1677"/>
      <c r="M569" s="1726"/>
    </row>
    <row r="570" spans="1:14" ht="14">
      <c r="A570" s="1654"/>
      <c r="B570" s="1670">
        <v>46264</v>
      </c>
      <c r="C570" s="1246"/>
      <c r="D570" s="1678"/>
      <c r="E570" s="1681"/>
      <c r="F570" s="1681"/>
      <c r="G570" s="1674"/>
      <c r="H570" s="1675"/>
      <c r="I570" s="1676"/>
      <c r="J570" s="1114"/>
      <c r="K570" s="1619"/>
      <c r="L570" s="1677"/>
      <c r="M570" s="1726"/>
    </row>
    <row r="571" spans="1:14" ht="14">
      <c r="A571" s="1654"/>
      <c r="B571" s="1670">
        <v>46265</v>
      </c>
      <c r="C571" s="1246"/>
      <c r="D571" s="1678"/>
      <c r="E571" s="1681"/>
      <c r="F571" s="1681"/>
      <c r="G571" s="1674"/>
      <c r="H571" s="1675"/>
      <c r="I571" s="1676"/>
      <c r="J571" s="1114"/>
      <c r="K571" s="1619"/>
      <c r="L571" s="1677"/>
      <c r="M571" s="1726"/>
    </row>
    <row r="572" spans="1:14" ht="14">
      <c r="A572" s="1654"/>
      <c r="B572" s="1670">
        <v>46266</v>
      </c>
      <c r="C572" s="1246"/>
      <c r="D572" s="1678"/>
      <c r="E572" s="1681"/>
      <c r="F572" s="1681"/>
      <c r="G572" s="1674"/>
      <c r="H572" s="1675"/>
      <c r="I572" s="1676"/>
      <c r="J572" s="1114"/>
      <c r="K572" s="1619"/>
      <c r="L572" s="1677"/>
      <c r="M572" s="1726"/>
    </row>
    <row r="573" spans="1:14" ht="14">
      <c r="A573" s="1654"/>
      <c r="B573" s="1670">
        <v>46267</v>
      </c>
      <c r="C573" s="1246"/>
      <c r="D573" s="1678"/>
      <c r="E573" s="1681"/>
      <c r="F573" s="1681"/>
      <c r="G573" s="1674"/>
      <c r="H573" s="1675"/>
      <c r="I573" s="1676"/>
      <c r="J573" s="1114"/>
      <c r="K573" s="1619"/>
      <c r="L573" s="1677"/>
      <c r="M573" s="1726"/>
    </row>
    <row r="574" spans="1:14" ht="14">
      <c r="A574" s="1654"/>
      <c r="B574" s="1670">
        <v>46268</v>
      </c>
      <c r="C574" s="1246"/>
      <c r="D574" s="1678"/>
      <c r="E574" s="1681"/>
      <c r="F574" s="1681"/>
      <c r="G574" s="1674"/>
      <c r="H574" s="1675"/>
      <c r="I574" s="1676"/>
      <c r="J574" s="1114"/>
      <c r="K574" s="1619"/>
      <c r="L574" s="1677"/>
      <c r="M574" s="1726"/>
    </row>
    <row r="575" spans="1:14" ht="14">
      <c r="A575" s="1654"/>
      <c r="B575" s="1670">
        <v>46269</v>
      </c>
      <c r="C575" s="1246"/>
      <c r="D575" s="1678"/>
      <c r="E575" s="1681"/>
      <c r="F575" s="1681"/>
      <c r="G575" s="1674"/>
      <c r="H575" s="1675"/>
      <c r="I575" s="1676"/>
      <c r="J575" s="1114"/>
      <c r="K575" s="1619"/>
      <c r="L575" s="1677"/>
      <c r="M575" s="1726"/>
    </row>
    <row r="576" spans="1:14" ht="14">
      <c r="A576" s="1654"/>
      <c r="B576" s="1670">
        <v>46270</v>
      </c>
      <c r="C576" s="1246"/>
      <c r="D576" s="1678"/>
      <c r="E576" s="1681"/>
      <c r="F576" s="1681"/>
      <c r="G576" s="1674"/>
      <c r="H576" s="1675"/>
      <c r="I576" s="1676"/>
      <c r="J576" s="1114"/>
      <c r="K576" s="1619"/>
      <c r="L576" s="1677"/>
      <c r="M576" s="1726"/>
    </row>
    <row r="577" spans="1:13" ht="14">
      <c r="A577" s="1654"/>
      <c r="B577" s="1670">
        <v>46271</v>
      </c>
      <c r="C577" s="1246"/>
      <c r="D577" s="1678"/>
      <c r="E577" s="1681"/>
      <c r="F577" s="1681"/>
      <c r="G577" s="1674"/>
      <c r="H577" s="1675"/>
      <c r="I577" s="1676"/>
      <c r="J577" s="1114"/>
      <c r="K577" s="1619"/>
      <c r="L577" s="1677"/>
      <c r="M577" s="1726"/>
    </row>
    <row r="578" spans="1:13" ht="14">
      <c r="A578" s="1654"/>
      <c r="B578" s="1670">
        <v>46272</v>
      </c>
      <c r="C578" s="1246"/>
      <c r="D578" s="1678"/>
      <c r="E578" s="1681"/>
      <c r="F578" s="1681"/>
      <c r="G578" s="1674"/>
      <c r="H578" s="1675"/>
      <c r="I578" s="1676"/>
      <c r="J578" s="1114"/>
      <c r="K578" s="1619"/>
      <c r="L578" s="1677"/>
      <c r="M578" s="1726"/>
    </row>
    <row r="579" spans="1:13" ht="14">
      <c r="A579" s="1654"/>
      <c r="B579" s="1670">
        <v>46273</v>
      </c>
      <c r="C579" s="1246"/>
      <c r="D579" s="1678"/>
      <c r="E579" s="1681"/>
      <c r="F579" s="1681"/>
      <c r="G579" s="1674"/>
      <c r="H579" s="1675"/>
      <c r="I579" s="1676"/>
      <c r="J579" s="1114"/>
      <c r="K579" s="1619"/>
      <c r="L579" s="1677"/>
      <c r="M579" s="1726"/>
    </row>
    <row r="580" spans="1:13" ht="14">
      <c r="A580" s="1654"/>
      <c r="B580" s="1670">
        <v>46274</v>
      </c>
      <c r="C580" s="1246"/>
      <c r="D580" s="1678"/>
      <c r="E580" s="1681"/>
      <c r="F580" s="1681"/>
      <c r="G580" s="1674"/>
      <c r="H580" s="1675"/>
      <c r="I580" s="1676"/>
      <c r="J580" s="1114"/>
      <c r="K580" s="1619"/>
      <c r="L580" s="1677"/>
      <c r="M580" s="1726"/>
    </row>
    <row r="581" spans="1:13" ht="14">
      <c r="A581" s="1654"/>
      <c r="B581" s="1670">
        <v>46275</v>
      </c>
      <c r="C581" s="1246"/>
      <c r="D581" s="1678"/>
      <c r="E581" s="1681"/>
      <c r="F581" s="1681"/>
      <c r="G581" s="1674"/>
      <c r="H581" s="1675"/>
      <c r="I581" s="1676"/>
      <c r="J581" s="1114"/>
      <c r="K581" s="1619"/>
      <c r="L581" s="1677"/>
      <c r="M581" s="1726"/>
    </row>
    <row r="582" spans="1:13" ht="14">
      <c r="A582" s="1654"/>
      <c r="B582" s="1670">
        <v>46276</v>
      </c>
      <c r="C582" s="1246"/>
      <c r="D582" s="1678"/>
      <c r="E582" s="1681"/>
      <c r="F582" s="1681"/>
      <c r="G582" s="1674"/>
      <c r="H582" s="1675"/>
      <c r="I582" s="1676"/>
      <c r="J582" s="1114"/>
      <c r="K582" s="1619"/>
      <c r="L582" s="1677"/>
      <c r="M582" s="1726"/>
    </row>
    <row r="583" spans="1:13" ht="14">
      <c r="A583" s="1654"/>
      <c r="B583" s="1670">
        <v>46277</v>
      </c>
      <c r="C583" s="1246"/>
      <c r="D583" s="1678"/>
      <c r="E583" s="1681"/>
      <c r="F583" s="1681"/>
      <c r="G583" s="1674"/>
      <c r="H583" s="1675"/>
      <c r="I583" s="1676"/>
      <c r="J583" s="1114"/>
      <c r="K583" s="1619"/>
      <c r="L583" s="1677"/>
      <c r="M583" s="1726"/>
    </row>
    <row r="584" spans="1:13" ht="14">
      <c r="A584" s="1654"/>
      <c r="B584" s="1670">
        <v>46278</v>
      </c>
      <c r="C584" s="1246"/>
      <c r="D584" s="1678"/>
      <c r="E584" s="1681"/>
      <c r="F584" s="1681"/>
      <c r="G584" s="1674"/>
      <c r="H584" s="1675"/>
      <c r="I584" s="1676"/>
      <c r="J584" s="1114"/>
      <c r="K584" s="1619"/>
      <c r="L584" s="1677"/>
      <c r="M584" s="1726"/>
    </row>
    <row r="585" spans="1:13" ht="14">
      <c r="A585" s="1654"/>
      <c r="B585" s="1670">
        <v>46279</v>
      </c>
      <c r="C585" s="1246"/>
      <c r="D585" s="1678"/>
      <c r="E585" s="1681"/>
      <c r="F585" s="1681"/>
      <c r="G585" s="1674"/>
      <c r="H585" s="1675"/>
      <c r="I585" s="1676"/>
      <c r="J585" s="1114"/>
      <c r="K585" s="1619"/>
      <c r="L585" s="1677"/>
      <c r="M585" s="1726"/>
    </row>
    <row r="586" spans="1:13" ht="14">
      <c r="A586" s="1654"/>
      <c r="B586" s="1670">
        <v>46280</v>
      </c>
      <c r="C586" s="1246"/>
      <c r="D586" s="1678"/>
      <c r="E586" s="1681"/>
      <c r="F586" s="1681"/>
      <c r="G586" s="1674"/>
      <c r="H586" s="1675"/>
      <c r="I586" s="1676"/>
      <c r="J586" s="1114"/>
      <c r="K586" s="1619"/>
      <c r="L586" s="1677"/>
      <c r="M586" s="1726"/>
    </row>
    <row r="587" spans="1:13" ht="14">
      <c r="A587" s="1654"/>
      <c r="B587" s="1670">
        <v>46281</v>
      </c>
      <c r="C587" s="1246"/>
      <c r="D587" s="1678"/>
      <c r="E587" s="1681"/>
      <c r="F587" s="1681"/>
      <c r="G587" s="1674"/>
      <c r="H587" s="1675"/>
      <c r="I587" s="1676"/>
      <c r="J587" s="1114"/>
      <c r="K587" s="1619"/>
      <c r="L587" s="1677"/>
      <c r="M587" s="1726"/>
    </row>
    <row r="588" spans="1:13" ht="14">
      <c r="A588" s="1654"/>
      <c r="B588" s="1670">
        <v>46282</v>
      </c>
      <c r="C588" s="1246"/>
      <c r="D588" s="1678"/>
      <c r="E588" s="1681"/>
      <c r="F588" s="1681"/>
      <c r="G588" s="1674"/>
      <c r="H588" s="1675"/>
      <c r="I588" s="1676"/>
      <c r="J588" s="1114"/>
      <c r="K588" s="1619"/>
      <c r="L588" s="1677"/>
      <c r="M588" s="1726"/>
    </row>
    <row r="589" spans="1:13" ht="14">
      <c r="A589" s="1654"/>
      <c r="B589" s="1670">
        <v>46283</v>
      </c>
      <c r="C589" s="1246"/>
      <c r="D589" s="1678"/>
      <c r="E589" s="1681"/>
      <c r="F589" s="1681"/>
      <c r="G589" s="1674"/>
      <c r="H589" s="1675"/>
      <c r="I589" s="1676"/>
      <c r="J589" s="1114"/>
      <c r="K589" s="1619"/>
      <c r="L589" s="1677"/>
      <c r="M589" s="1726"/>
    </row>
    <row r="590" spans="1:13" ht="14">
      <c r="A590" s="1654"/>
      <c r="B590" s="1670">
        <v>46284</v>
      </c>
      <c r="C590" s="1246"/>
      <c r="D590" s="1678"/>
      <c r="E590" s="1681"/>
      <c r="F590" s="1681"/>
      <c r="G590" s="1674"/>
      <c r="H590" s="1675"/>
      <c r="I590" s="1676"/>
      <c r="J590" s="1114"/>
      <c r="K590" s="1619"/>
      <c r="L590" s="1677"/>
      <c r="M590" s="1726"/>
    </row>
    <row r="591" spans="1:13" ht="14">
      <c r="A591" s="1654"/>
      <c r="B591" s="1670">
        <v>46285</v>
      </c>
      <c r="C591" s="1246"/>
      <c r="D591" s="1678"/>
      <c r="E591" s="1681"/>
      <c r="F591" s="1681"/>
      <c r="G591" s="1674"/>
      <c r="H591" s="1675"/>
      <c r="I591" s="1676"/>
      <c r="J591" s="1114"/>
      <c r="K591" s="1619"/>
      <c r="L591" s="1677"/>
      <c r="M591" s="1726"/>
    </row>
    <row r="592" spans="1:13" ht="14">
      <c r="A592" s="1654"/>
      <c r="B592" s="1670">
        <v>46286</v>
      </c>
      <c r="C592" s="1246"/>
      <c r="D592" s="1678"/>
      <c r="E592" s="1681"/>
      <c r="F592" s="1681"/>
      <c r="G592" s="1674"/>
      <c r="H592" s="1675"/>
      <c r="I592" s="1676"/>
      <c r="J592" s="1114"/>
      <c r="K592" s="1619"/>
      <c r="L592" s="1677"/>
      <c r="M592" s="1726"/>
    </row>
    <row r="593" spans="1:14" ht="14">
      <c r="A593" s="1654"/>
      <c r="B593" s="1670">
        <v>46287</v>
      </c>
      <c r="C593" s="1246"/>
      <c r="D593" s="1678"/>
      <c r="E593" s="1681"/>
      <c r="F593" s="1681"/>
      <c r="G593" s="1674"/>
      <c r="H593" s="1675"/>
      <c r="I593" s="1676"/>
      <c r="J593" s="1114"/>
      <c r="K593" s="1619"/>
      <c r="L593" s="1677"/>
      <c r="M593" s="1726"/>
    </row>
    <row r="594" spans="1:14" ht="14">
      <c r="A594" s="1654"/>
      <c r="B594" s="1670">
        <v>46288</v>
      </c>
      <c r="C594" s="1246"/>
      <c r="D594" s="1678"/>
      <c r="E594" s="1681"/>
      <c r="F594" s="1681"/>
      <c r="G594" s="1674"/>
      <c r="H594" s="1675"/>
      <c r="I594" s="1676"/>
      <c r="J594" s="1114"/>
      <c r="K594" s="1619"/>
      <c r="L594" s="1677"/>
      <c r="M594" s="1726"/>
    </row>
    <row r="595" spans="1:14" ht="14">
      <c r="A595" s="1654"/>
      <c r="B595" s="1670">
        <v>46289</v>
      </c>
      <c r="C595" s="1246"/>
      <c r="D595" s="1678"/>
      <c r="E595" s="1681"/>
      <c r="F595" s="1681"/>
      <c r="G595" s="1674"/>
      <c r="H595" s="1675"/>
      <c r="I595" s="1676"/>
      <c r="J595" s="1114"/>
      <c r="K595" s="1619"/>
      <c r="L595" s="1677"/>
      <c r="M595" s="1726"/>
    </row>
    <row r="596" spans="1:14" ht="14">
      <c r="A596" s="1654"/>
      <c r="B596" s="1670">
        <v>46290</v>
      </c>
      <c r="C596" s="1246"/>
      <c r="D596" s="1678"/>
      <c r="E596" s="1681"/>
      <c r="F596" s="1681"/>
      <c r="G596" s="1674"/>
      <c r="H596" s="1675"/>
      <c r="I596" s="1676"/>
      <c r="J596" s="1114"/>
      <c r="K596" s="1619"/>
      <c r="L596" s="1677"/>
      <c r="M596" s="1726"/>
    </row>
    <row r="597" spans="1:14" ht="14">
      <c r="A597" s="1654"/>
      <c r="B597" s="1670">
        <v>46291</v>
      </c>
      <c r="C597" s="1246"/>
      <c r="D597" s="1678"/>
      <c r="E597" s="1681"/>
      <c r="F597" s="1681"/>
      <c r="G597" s="1674"/>
      <c r="H597" s="1675"/>
      <c r="I597" s="1676"/>
      <c r="J597" s="1114"/>
      <c r="K597" s="1619"/>
      <c r="L597" s="1677"/>
      <c r="M597" s="1726"/>
    </row>
    <row r="598" spans="1:14" ht="14">
      <c r="A598" s="1654"/>
      <c r="B598" s="1683">
        <v>46292</v>
      </c>
      <c r="C598" s="1684"/>
      <c r="D598" s="1685"/>
      <c r="E598" s="1686"/>
      <c r="F598" s="1686"/>
      <c r="G598" s="1687"/>
      <c r="H598" s="1688"/>
      <c r="I598" s="1689"/>
      <c r="J598" s="1690"/>
      <c r="K598" s="1691"/>
      <c r="L598" s="1692"/>
      <c r="M598" s="1727"/>
    </row>
    <row r="599" spans="1:14" ht="15.5">
      <c r="A599" s="1694"/>
      <c r="B599" s="1724" t="s">
        <v>616</v>
      </c>
      <c r="C599" s="1725">
        <f>SUM(M568:M598)</f>
        <v>0</v>
      </c>
      <c r="D599" s="1721" t="s">
        <v>594</v>
      </c>
      <c r="E599" s="1722" t="s">
        <v>595</v>
      </c>
      <c r="F599" s="1722">
        <v>0</v>
      </c>
      <c r="G599" s="1722" t="s">
        <v>596</v>
      </c>
      <c r="H599" s="1722">
        <v>0</v>
      </c>
      <c r="I599" s="1722" t="s">
        <v>597</v>
      </c>
      <c r="J599" s="1722">
        <v>0</v>
      </c>
      <c r="K599" s="1722" t="s">
        <v>598</v>
      </c>
      <c r="L599" s="1722">
        <v>0</v>
      </c>
      <c r="M599" s="1723" t="s">
        <v>114</v>
      </c>
      <c r="N599" s="1610"/>
    </row>
    <row r="600" spans="1:14" ht="14">
      <c r="A600" s="1654"/>
      <c r="B600" s="1670">
        <v>46293</v>
      </c>
      <c r="C600" s="1246"/>
      <c r="D600" s="1678"/>
      <c r="E600" s="1681"/>
      <c r="F600" s="1681"/>
      <c r="G600" s="1674"/>
      <c r="H600" s="1675"/>
      <c r="I600" s="1676"/>
      <c r="J600" s="1114"/>
      <c r="K600" s="1619"/>
      <c r="L600" s="1677"/>
      <c r="M600" s="1726"/>
    </row>
    <row r="601" spans="1:14" ht="14">
      <c r="A601" s="1654"/>
      <c r="B601" s="1670">
        <v>46294</v>
      </c>
      <c r="C601" s="1246"/>
      <c r="D601" s="1678"/>
      <c r="E601" s="1681"/>
      <c r="F601" s="1681"/>
      <c r="G601" s="1674"/>
      <c r="H601" s="1675"/>
      <c r="I601" s="1676"/>
      <c r="J601" s="1114"/>
      <c r="K601" s="1619"/>
      <c r="L601" s="1677"/>
      <c r="M601" s="1726"/>
    </row>
    <row r="602" spans="1:14" ht="14">
      <c r="A602" s="1654"/>
      <c r="B602" s="1670">
        <v>46295</v>
      </c>
      <c r="C602" s="1246"/>
      <c r="D602" s="1678"/>
      <c r="E602" s="1681"/>
      <c r="F602" s="1681"/>
      <c r="G602" s="1674"/>
      <c r="H602" s="1675"/>
      <c r="I602" s="1676"/>
      <c r="J602" s="1114"/>
      <c r="K602" s="1619"/>
      <c r="L602" s="1677"/>
      <c r="M602" s="1726"/>
    </row>
    <row r="603" spans="1:14" ht="14">
      <c r="A603" s="1654"/>
      <c r="B603" s="1670">
        <v>46296</v>
      </c>
      <c r="C603" s="1246"/>
      <c r="D603" s="1678"/>
      <c r="E603" s="1681"/>
      <c r="F603" s="1681"/>
      <c r="G603" s="1674"/>
      <c r="H603" s="1675"/>
      <c r="I603" s="1676"/>
      <c r="J603" s="1114"/>
      <c r="K603" s="1619"/>
      <c r="L603" s="1677"/>
      <c r="M603" s="1726"/>
    </row>
    <row r="604" spans="1:14" ht="14">
      <c r="A604" s="1654"/>
      <c r="B604" s="1670">
        <v>46297</v>
      </c>
      <c r="C604" s="1246"/>
      <c r="D604" s="1678"/>
      <c r="E604" s="1681"/>
      <c r="F604" s="1681"/>
      <c r="G604" s="1674"/>
      <c r="H604" s="1675"/>
      <c r="I604" s="1676"/>
      <c r="J604" s="1114"/>
      <c r="K604" s="1619"/>
      <c r="L604" s="1677"/>
      <c r="M604" s="1726"/>
    </row>
    <row r="605" spans="1:14" ht="14">
      <c r="A605" s="1654"/>
      <c r="B605" s="1670">
        <v>46298</v>
      </c>
      <c r="C605" s="1246"/>
      <c r="D605" s="1678"/>
      <c r="E605" s="1681"/>
      <c r="F605" s="1681"/>
      <c r="G605" s="1674"/>
      <c r="H605" s="1675"/>
      <c r="I605" s="1676"/>
      <c r="J605" s="1114"/>
      <c r="K605" s="1619"/>
      <c r="L605" s="1677"/>
      <c r="M605" s="1726"/>
    </row>
    <row r="606" spans="1:14" ht="14">
      <c r="A606" s="1654"/>
      <c r="B606" s="1670">
        <v>46299</v>
      </c>
      <c r="C606" s="1246"/>
      <c r="D606" s="1678"/>
      <c r="E606" s="1681"/>
      <c r="F606" s="1681"/>
      <c r="G606" s="1674"/>
      <c r="H606" s="1675"/>
      <c r="I606" s="1676"/>
      <c r="J606" s="1114"/>
      <c r="K606" s="1619"/>
      <c r="L606" s="1677"/>
      <c r="M606" s="1726"/>
    </row>
    <row r="607" spans="1:14" ht="14">
      <c r="A607" s="1654"/>
      <c r="B607" s="1670">
        <v>46300</v>
      </c>
      <c r="C607" s="1246"/>
      <c r="D607" s="1678"/>
      <c r="E607" s="1681"/>
      <c r="F607" s="1681"/>
      <c r="G607" s="1674"/>
      <c r="H607" s="1675"/>
      <c r="I607" s="1676"/>
      <c r="J607" s="1114"/>
      <c r="K607" s="1619"/>
      <c r="L607" s="1677"/>
      <c r="M607" s="1726"/>
    </row>
    <row r="608" spans="1:14" ht="14">
      <c r="A608" s="1654"/>
      <c r="B608" s="1670">
        <v>46301</v>
      </c>
      <c r="C608" s="1246"/>
      <c r="D608" s="1678"/>
      <c r="E608" s="1681"/>
      <c r="F608" s="1681"/>
      <c r="G608" s="1674"/>
      <c r="H608" s="1675"/>
      <c r="I608" s="1676"/>
      <c r="J608" s="1114"/>
      <c r="K608" s="1619"/>
      <c r="L608" s="1677"/>
      <c r="M608" s="1726"/>
    </row>
    <row r="609" spans="1:13" ht="14">
      <c r="A609" s="1654"/>
      <c r="B609" s="1670">
        <v>46302</v>
      </c>
      <c r="C609" s="1246"/>
      <c r="D609" s="1678"/>
      <c r="E609" s="1681"/>
      <c r="F609" s="1681"/>
      <c r="G609" s="1674"/>
      <c r="H609" s="1675"/>
      <c r="I609" s="1676"/>
      <c r="J609" s="1114"/>
      <c r="K609" s="1619"/>
      <c r="L609" s="1677"/>
      <c r="M609" s="1726"/>
    </row>
    <row r="610" spans="1:13" ht="14">
      <c r="A610" s="1654"/>
      <c r="B610" s="1670">
        <v>46303</v>
      </c>
      <c r="C610" s="1246"/>
      <c r="D610" s="1678"/>
      <c r="E610" s="1681"/>
      <c r="F610" s="1681"/>
      <c r="G610" s="1674"/>
      <c r="H610" s="1675"/>
      <c r="I610" s="1676"/>
      <c r="J610" s="1114"/>
      <c r="K610" s="1619"/>
      <c r="L610" s="1677"/>
      <c r="M610" s="1726"/>
    </row>
    <row r="611" spans="1:13" ht="14">
      <c r="A611" s="1654"/>
      <c r="B611" s="1670">
        <v>46304</v>
      </c>
      <c r="C611" s="1246"/>
      <c r="D611" s="1678"/>
      <c r="E611" s="1681"/>
      <c r="F611" s="1681"/>
      <c r="G611" s="1674"/>
      <c r="H611" s="1675"/>
      <c r="I611" s="1676"/>
      <c r="J611" s="1114"/>
      <c r="K611" s="1619"/>
      <c r="L611" s="1677"/>
      <c r="M611" s="1726"/>
    </row>
    <row r="612" spans="1:13" ht="14">
      <c r="A612" s="1654"/>
      <c r="B612" s="1670">
        <v>46305</v>
      </c>
      <c r="C612" s="1246"/>
      <c r="D612" s="1678"/>
      <c r="E612" s="1681"/>
      <c r="F612" s="1681"/>
      <c r="G612" s="1674"/>
      <c r="H612" s="1675"/>
      <c r="I612" s="1676"/>
      <c r="J612" s="1114"/>
      <c r="K612" s="1619"/>
      <c r="L612" s="1677"/>
      <c r="M612" s="1726"/>
    </row>
    <row r="613" spans="1:13" ht="14">
      <c r="A613" s="1654"/>
      <c r="B613" s="1670">
        <v>46306</v>
      </c>
      <c r="C613" s="1246"/>
      <c r="D613" s="1678"/>
      <c r="E613" s="1681"/>
      <c r="F613" s="1681"/>
      <c r="G613" s="1674"/>
      <c r="H613" s="1675"/>
      <c r="I613" s="1676"/>
      <c r="J613" s="1114"/>
      <c r="K613" s="1619"/>
      <c r="L613" s="1677"/>
      <c r="M613" s="1726"/>
    </row>
    <row r="614" spans="1:13" ht="14">
      <c r="A614" s="1654"/>
      <c r="B614" s="1670">
        <v>46307</v>
      </c>
      <c r="C614" s="1246"/>
      <c r="D614" s="1678"/>
      <c r="E614" s="1681"/>
      <c r="F614" s="1681"/>
      <c r="G614" s="1674"/>
      <c r="H614" s="1675"/>
      <c r="I614" s="1676"/>
      <c r="J614" s="1114"/>
      <c r="K614" s="1619"/>
      <c r="L614" s="1677"/>
      <c r="M614" s="1726"/>
    </row>
    <row r="615" spans="1:13" ht="14">
      <c r="A615" s="1654"/>
      <c r="B615" s="1670">
        <v>46308</v>
      </c>
      <c r="C615" s="1246"/>
      <c r="D615" s="1678"/>
      <c r="E615" s="1681"/>
      <c r="F615" s="1681"/>
      <c r="G615" s="1674"/>
      <c r="H615" s="1675"/>
      <c r="I615" s="1676"/>
      <c r="J615" s="1114"/>
      <c r="K615" s="1619"/>
      <c r="L615" s="1677"/>
      <c r="M615" s="1726"/>
    </row>
    <row r="616" spans="1:13" ht="14">
      <c r="A616" s="1654"/>
      <c r="B616" s="1670">
        <v>46309</v>
      </c>
      <c r="C616" s="1246"/>
      <c r="D616" s="1678"/>
      <c r="E616" s="1681"/>
      <c r="F616" s="1681"/>
      <c r="G616" s="1674"/>
      <c r="H616" s="1675"/>
      <c r="I616" s="1676"/>
      <c r="J616" s="1114"/>
      <c r="K616" s="1619"/>
      <c r="L616" s="1677"/>
      <c r="M616" s="1726"/>
    </row>
    <row r="617" spans="1:13" ht="14">
      <c r="A617" s="1654"/>
      <c r="B617" s="1670">
        <v>46310</v>
      </c>
      <c r="C617" s="1246"/>
      <c r="D617" s="1678"/>
      <c r="E617" s="1681"/>
      <c r="F617" s="1681"/>
      <c r="G617" s="1674"/>
      <c r="H617" s="1675"/>
      <c r="I617" s="1676"/>
      <c r="J617" s="1114"/>
      <c r="K617" s="1619"/>
      <c r="L617" s="1677"/>
      <c r="M617" s="1726"/>
    </row>
    <row r="618" spans="1:13" ht="14">
      <c r="A618" s="1654"/>
      <c r="B618" s="1670">
        <v>46311</v>
      </c>
      <c r="C618" s="1246"/>
      <c r="D618" s="1678"/>
      <c r="E618" s="1681"/>
      <c r="F618" s="1681"/>
      <c r="G618" s="1674"/>
      <c r="H618" s="1675"/>
      <c r="I618" s="1676"/>
      <c r="J618" s="1114"/>
      <c r="K618" s="1619"/>
      <c r="L618" s="1677"/>
      <c r="M618" s="1726"/>
    </row>
    <row r="619" spans="1:13" ht="14">
      <c r="A619" s="1654"/>
      <c r="B619" s="1670">
        <v>46312</v>
      </c>
      <c r="C619" s="1246"/>
      <c r="D619" s="1678"/>
      <c r="E619" s="1681"/>
      <c r="F619" s="1681"/>
      <c r="G619" s="1674"/>
      <c r="H619" s="1675"/>
      <c r="I619" s="1676"/>
      <c r="J619" s="1114"/>
      <c r="K619" s="1619"/>
      <c r="L619" s="1677"/>
      <c r="M619" s="1726"/>
    </row>
    <row r="620" spans="1:13" ht="14">
      <c r="A620" s="1654"/>
      <c r="B620" s="1670">
        <v>46313</v>
      </c>
      <c r="C620" s="1246"/>
      <c r="D620" s="1678"/>
      <c r="E620" s="1681"/>
      <c r="F620" s="1681"/>
      <c r="G620" s="1674"/>
      <c r="H620" s="1675"/>
      <c r="I620" s="1676"/>
      <c r="J620" s="1114"/>
      <c r="K620" s="1619"/>
      <c r="L620" s="1677"/>
      <c r="M620" s="1726"/>
    </row>
    <row r="621" spans="1:13" ht="14">
      <c r="A621" s="1654"/>
      <c r="B621" s="1670">
        <v>46314</v>
      </c>
      <c r="C621" s="1246"/>
      <c r="D621" s="1678"/>
      <c r="E621" s="1681"/>
      <c r="F621" s="1681"/>
      <c r="G621" s="1674"/>
      <c r="H621" s="1675"/>
      <c r="I621" s="1676"/>
      <c r="J621" s="1114"/>
      <c r="K621" s="1619"/>
      <c r="L621" s="1677"/>
      <c r="M621" s="1726"/>
    </row>
    <row r="622" spans="1:13" ht="14">
      <c r="A622" s="1654"/>
      <c r="B622" s="1670">
        <v>46315</v>
      </c>
      <c r="C622" s="1246"/>
      <c r="D622" s="1678"/>
      <c r="E622" s="1681"/>
      <c r="F622" s="1681"/>
      <c r="G622" s="1674"/>
      <c r="H622" s="1675"/>
      <c r="I622" s="1676"/>
      <c r="J622" s="1114"/>
      <c r="K622" s="1619"/>
      <c r="L622" s="1677"/>
      <c r="M622" s="1726"/>
    </row>
    <row r="623" spans="1:13" ht="14">
      <c r="A623" s="1654"/>
      <c r="B623" s="1670">
        <v>46316</v>
      </c>
      <c r="C623" s="1246"/>
      <c r="D623" s="1678"/>
      <c r="E623" s="1681"/>
      <c r="F623" s="1681"/>
      <c r="G623" s="1674"/>
      <c r="H623" s="1675"/>
      <c r="I623" s="1676"/>
      <c r="J623" s="1114"/>
      <c r="K623" s="1619"/>
      <c r="L623" s="1677"/>
      <c r="M623" s="1726"/>
    </row>
    <row r="624" spans="1:13" ht="14">
      <c r="A624" s="1654"/>
      <c r="B624" s="1670">
        <v>46317</v>
      </c>
      <c r="C624" s="1246"/>
      <c r="D624" s="1678"/>
      <c r="E624" s="1681"/>
      <c r="F624" s="1681"/>
      <c r="G624" s="1674"/>
      <c r="H624" s="1675"/>
      <c r="I624" s="1676"/>
      <c r="J624" s="1114"/>
      <c r="K624" s="1619"/>
      <c r="L624" s="1677"/>
      <c r="M624" s="1726"/>
    </row>
    <row r="625" spans="1:14" ht="14">
      <c r="A625" s="1654"/>
      <c r="B625" s="1670">
        <v>46318</v>
      </c>
      <c r="C625" s="1246"/>
      <c r="D625" s="1678"/>
      <c r="E625" s="1681"/>
      <c r="F625" s="1681"/>
      <c r="G625" s="1674"/>
      <c r="H625" s="1675"/>
      <c r="I625" s="1676"/>
      <c r="J625" s="1114"/>
      <c r="K625" s="1619"/>
      <c r="L625" s="1677"/>
      <c r="M625" s="1726"/>
    </row>
    <row r="626" spans="1:14" ht="14">
      <c r="A626" s="1654"/>
      <c r="B626" s="1670">
        <v>46319</v>
      </c>
      <c r="C626" s="1246"/>
      <c r="D626" s="1678"/>
      <c r="E626" s="1681"/>
      <c r="F626" s="1681"/>
      <c r="G626" s="1674"/>
      <c r="H626" s="1675"/>
      <c r="I626" s="1676"/>
      <c r="J626" s="1114"/>
      <c r="K626" s="1619"/>
      <c r="L626" s="1677"/>
      <c r="M626" s="1726"/>
    </row>
    <row r="627" spans="1:14" ht="14">
      <c r="A627" s="1654"/>
      <c r="B627" s="1670">
        <v>46320</v>
      </c>
      <c r="C627" s="1246"/>
      <c r="D627" s="1678"/>
      <c r="E627" s="1681"/>
      <c r="F627" s="1681"/>
      <c r="G627" s="1674"/>
      <c r="H627" s="1675"/>
      <c r="I627" s="1676"/>
      <c r="J627" s="1114"/>
      <c r="K627" s="1619"/>
      <c r="L627" s="1677"/>
      <c r="M627" s="1726"/>
    </row>
    <row r="628" spans="1:14" ht="14">
      <c r="A628" s="1654"/>
      <c r="B628" s="1670">
        <v>46321</v>
      </c>
      <c r="C628" s="1246"/>
      <c r="D628" s="1678"/>
      <c r="E628" s="1681"/>
      <c r="F628" s="1681"/>
      <c r="G628" s="1674"/>
      <c r="H628" s="1675"/>
      <c r="I628" s="1676"/>
      <c r="J628" s="1114"/>
      <c r="K628" s="1619"/>
      <c r="L628" s="1677"/>
      <c r="M628" s="1726"/>
    </row>
    <row r="629" spans="1:14" ht="14">
      <c r="A629" s="1654"/>
      <c r="B629" s="1683">
        <v>46322</v>
      </c>
      <c r="C629" s="1684"/>
      <c r="D629" s="1685"/>
      <c r="E629" s="1686"/>
      <c r="F629" s="1686"/>
      <c r="G629" s="1687"/>
      <c r="H629" s="1688"/>
      <c r="I629" s="1689"/>
      <c r="J629" s="1690"/>
      <c r="K629" s="1691"/>
      <c r="L629" s="1692"/>
      <c r="M629" s="1727"/>
    </row>
    <row r="630" spans="1:14" ht="15.5">
      <c r="A630" s="1694"/>
      <c r="B630" s="1724" t="s">
        <v>618</v>
      </c>
      <c r="C630" s="1725">
        <f>SUM(M599:M629)</f>
        <v>0</v>
      </c>
      <c r="D630" s="1721" t="s">
        <v>594</v>
      </c>
      <c r="E630" s="1722" t="s">
        <v>595</v>
      </c>
      <c r="F630" s="1722">
        <v>0</v>
      </c>
      <c r="G630" s="1722" t="s">
        <v>596</v>
      </c>
      <c r="H630" s="1722">
        <v>0</v>
      </c>
      <c r="I630" s="1722" t="s">
        <v>597</v>
      </c>
      <c r="J630" s="1722">
        <v>0</v>
      </c>
      <c r="K630" s="1722" t="s">
        <v>598</v>
      </c>
      <c r="L630" s="1722">
        <v>0</v>
      </c>
      <c r="M630" s="1723" t="s">
        <v>114</v>
      </c>
      <c r="N630" s="1610"/>
    </row>
    <row r="631" spans="1:14" ht="14">
      <c r="A631" s="1654"/>
      <c r="B631" s="1670">
        <v>46323</v>
      </c>
      <c r="C631" s="1246"/>
      <c r="D631" s="1678"/>
      <c r="E631" s="1681"/>
      <c r="F631" s="1681"/>
      <c r="G631" s="1674"/>
      <c r="H631" s="1675"/>
      <c r="I631" s="1676"/>
      <c r="J631" s="1114"/>
      <c r="K631" s="1619"/>
      <c r="L631" s="1677"/>
      <c r="M631" s="1726"/>
    </row>
    <row r="632" spans="1:14" ht="14">
      <c r="A632" s="1654"/>
      <c r="B632" s="1670">
        <v>46324</v>
      </c>
      <c r="C632" s="1246"/>
      <c r="D632" s="1678"/>
      <c r="E632" s="1681"/>
      <c r="F632" s="1681"/>
      <c r="G632" s="1674"/>
      <c r="H632" s="1675"/>
      <c r="I632" s="1676"/>
      <c r="J632" s="1114"/>
      <c r="K632" s="1619"/>
      <c r="L632" s="1677"/>
      <c r="M632" s="1726"/>
    </row>
    <row r="633" spans="1:14" ht="14">
      <c r="A633" s="1654"/>
      <c r="B633" s="1670">
        <v>46325</v>
      </c>
      <c r="C633" s="1246"/>
      <c r="D633" s="1678"/>
      <c r="E633" s="1681"/>
      <c r="F633" s="1681"/>
      <c r="G633" s="1674"/>
      <c r="H633" s="1675"/>
      <c r="I633" s="1676"/>
      <c r="J633" s="1114"/>
      <c r="K633" s="1619"/>
      <c r="L633" s="1677"/>
      <c r="M633" s="1726"/>
    </row>
    <row r="634" spans="1:14" ht="14">
      <c r="A634" s="1654"/>
      <c r="B634" s="1670">
        <v>46326</v>
      </c>
      <c r="C634" s="1246"/>
      <c r="D634" s="1678"/>
      <c r="E634" s="1681"/>
      <c r="F634" s="1681"/>
      <c r="G634" s="1674"/>
      <c r="H634" s="1675"/>
      <c r="I634" s="1676"/>
      <c r="J634" s="1114"/>
      <c r="K634" s="1619"/>
      <c r="L634" s="1677"/>
      <c r="M634" s="1726"/>
    </row>
    <row r="635" spans="1:14" ht="14">
      <c r="A635" s="1654"/>
      <c r="B635" s="1670">
        <v>46327</v>
      </c>
      <c r="C635" s="1246"/>
      <c r="D635" s="1678"/>
      <c r="E635" s="1681"/>
      <c r="F635" s="1681"/>
      <c r="G635" s="1674"/>
      <c r="H635" s="1675"/>
      <c r="I635" s="1676"/>
      <c r="J635" s="1114"/>
      <c r="K635" s="1619"/>
      <c r="L635" s="1677"/>
      <c r="M635" s="1726"/>
    </row>
    <row r="636" spans="1:14" ht="14">
      <c r="A636" s="1654"/>
      <c r="B636" s="1670">
        <v>46328</v>
      </c>
      <c r="C636" s="1246"/>
      <c r="D636" s="1678"/>
      <c r="E636" s="1681"/>
      <c r="F636" s="1681"/>
      <c r="G636" s="1674"/>
      <c r="H636" s="1675"/>
      <c r="I636" s="1676"/>
      <c r="J636" s="1114"/>
      <c r="K636" s="1619"/>
      <c r="L636" s="1677"/>
      <c r="M636" s="1726"/>
    </row>
    <row r="637" spans="1:14" ht="14">
      <c r="A637" s="1654"/>
      <c r="B637" s="1670">
        <v>46329</v>
      </c>
      <c r="C637" s="1246"/>
      <c r="D637" s="1678"/>
      <c r="E637" s="1681"/>
      <c r="F637" s="1681"/>
      <c r="G637" s="1674"/>
      <c r="H637" s="1675"/>
      <c r="I637" s="1676"/>
      <c r="J637" s="1114"/>
      <c r="K637" s="1619"/>
      <c r="L637" s="1677"/>
      <c r="M637" s="1726"/>
    </row>
    <row r="638" spans="1:14" ht="14">
      <c r="A638" s="1654"/>
      <c r="B638" s="1670">
        <v>46330</v>
      </c>
      <c r="C638" s="1246"/>
      <c r="D638" s="1678"/>
      <c r="E638" s="1681"/>
      <c r="F638" s="1681"/>
      <c r="G638" s="1674"/>
      <c r="H638" s="1675"/>
      <c r="I638" s="1676"/>
      <c r="J638" s="1114"/>
      <c r="K638" s="1619"/>
      <c r="L638" s="1677"/>
      <c r="M638" s="1726"/>
    </row>
    <row r="639" spans="1:14" ht="14">
      <c r="A639" s="1654"/>
      <c r="B639" s="1670">
        <v>46331</v>
      </c>
      <c r="C639" s="1246"/>
      <c r="D639" s="1678"/>
      <c r="E639" s="1681"/>
      <c r="F639" s="1681"/>
      <c r="G639" s="1674"/>
      <c r="H639" s="1675"/>
      <c r="I639" s="1676"/>
      <c r="J639" s="1114"/>
      <c r="K639" s="1619"/>
      <c r="L639" s="1677"/>
      <c r="M639" s="1726"/>
    </row>
    <row r="640" spans="1:14" ht="14">
      <c r="A640" s="1654"/>
      <c r="B640" s="1670">
        <v>46332</v>
      </c>
      <c r="C640" s="1246"/>
      <c r="D640" s="1678"/>
      <c r="E640" s="1681"/>
      <c r="F640" s="1681"/>
      <c r="G640" s="1674"/>
      <c r="H640" s="1675"/>
      <c r="I640" s="1676"/>
      <c r="J640" s="1114"/>
      <c r="K640" s="1619"/>
      <c r="L640" s="1677"/>
      <c r="M640" s="1726"/>
    </row>
    <row r="641" spans="1:13" ht="14">
      <c r="A641" s="1654"/>
      <c r="B641" s="1670">
        <v>46333</v>
      </c>
      <c r="C641" s="1246"/>
      <c r="D641" s="1678"/>
      <c r="E641" s="1681"/>
      <c r="F641" s="1681"/>
      <c r="G641" s="1674"/>
      <c r="H641" s="1675"/>
      <c r="I641" s="1676"/>
      <c r="J641" s="1114"/>
      <c r="K641" s="1619"/>
      <c r="L641" s="1677"/>
      <c r="M641" s="1726"/>
    </row>
    <row r="642" spans="1:13" ht="14">
      <c r="A642" s="1654"/>
      <c r="B642" s="1670">
        <v>46334</v>
      </c>
      <c r="C642" s="1246"/>
      <c r="D642" s="1678"/>
      <c r="E642" s="1681"/>
      <c r="F642" s="1681"/>
      <c r="G642" s="1674"/>
      <c r="H642" s="1675"/>
      <c r="I642" s="1676"/>
      <c r="J642" s="1114"/>
      <c r="K642" s="1619"/>
      <c r="L642" s="1677"/>
      <c r="M642" s="1726"/>
    </row>
    <row r="643" spans="1:13" ht="12.5">
      <c r="A643" s="1611"/>
      <c r="B643" s="1729"/>
      <c r="C643" s="1246"/>
      <c r="D643" s="1678"/>
      <c r="E643" s="1681"/>
      <c r="F643" s="1681"/>
      <c r="G643" s="1674"/>
      <c r="H643" s="1675"/>
      <c r="I643" s="1676"/>
      <c r="J643" s="1114"/>
      <c r="K643" s="1619"/>
      <c r="L643" s="1677"/>
      <c r="M643" s="1726"/>
    </row>
  </sheetData>
  <phoneticPr fontId="113"/>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C82F"/>
    <outlinePr summaryBelow="0" summaryRight="0"/>
  </sheetPr>
  <dimension ref="A1:W917"/>
  <sheetViews>
    <sheetView workbookViewId="0"/>
  </sheetViews>
  <sheetFormatPr defaultColWidth="12.6328125" defaultRowHeight="15.75" customHeight="1" outlineLevelCol="1"/>
  <cols>
    <col min="1" max="1" width="8.26953125" customWidth="1"/>
    <col min="2" max="2" width="10.08984375" customWidth="1"/>
    <col min="3" max="3" width="10.7265625" customWidth="1"/>
    <col min="4" max="4" width="5.453125" customWidth="1" outlineLevel="1"/>
    <col min="5" max="5" width="6.36328125" customWidth="1" outlineLevel="1"/>
    <col min="6" max="9" width="8.453125" customWidth="1"/>
    <col min="10" max="10" width="4.453125" customWidth="1"/>
    <col min="11" max="11" width="5.6328125" customWidth="1"/>
    <col min="12" max="12" width="10.7265625" customWidth="1"/>
    <col min="13" max="13" width="5.26953125" customWidth="1"/>
    <col min="14" max="14" width="5.90625" customWidth="1"/>
    <col min="15" max="23" width="8" customWidth="1"/>
  </cols>
  <sheetData>
    <row r="1" spans="1:23" ht="15.75" customHeight="1">
      <c r="A1" s="1730"/>
      <c r="B1" s="1731"/>
      <c r="C1" s="1731"/>
      <c r="D1" s="1731"/>
      <c r="E1" s="1732"/>
      <c r="F1" s="1731"/>
      <c r="G1" s="1731"/>
      <c r="H1" s="1731"/>
      <c r="I1" s="1731"/>
      <c r="J1" s="1731"/>
      <c r="K1" s="1731"/>
      <c r="L1" s="1731"/>
      <c r="M1" s="1731"/>
      <c r="N1" s="1731"/>
      <c r="O1" s="1731"/>
      <c r="P1" s="1731"/>
      <c r="Q1" s="1731"/>
      <c r="R1" s="1731"/>
      <c r="S1" s="1731"/>
      <c r="T1" s="1731"/>
      <c r="U1" s="1731"/>
      <c r="V1" s="1731"/>
      <c r="W1" s="1731"/>
    </row>
    <row r="2" spans="1:23" ht="15.75" customHeight="1">
      <c r="A2" s="1730"/>
      <c r="B2" s="1997" t="s">
        <v>623</v>
      </c>
      <c r="C2" s="1998"/>
      <c r="D2" s="1998"/>
      <c r="E2" s="1998"/>
      <c r="F2" s="1998"/>
      <c r="G2" s="1998"/>
      <c r="H2" s="1998"/>
      <c r="I2" s="1999"/>
      <c r="J2" s="1731"/>
      <c r="K2" s="2001" t="s">
        <v>624</v>
      </c>
      <c r="L2" s="1998"/>
      <c r="M2" s="1998"/>
      <c r="N2" s="1998"/>
      <c r="O2" s="1998"/>
      <c r="P2" s="1998"/>
      <c r="Q2" s="1998"/>
      <c r="R2" s="1999"/>
      <c r="S2" s="1731"/>
      <c r="T2" s="1731"/>
      <c r="U2" s="1731"/>
      <c r="V2" s="1731"/>
      <c r="W2" s="1731"/>
    </row>
    <row r="3" spans="1:23" ht="15.75" customHeight="1">
      <c r="A3" s="1730"/>
      <c r="B3" s="2000" t="s">
        <v>625</v>
      </c>
      <c r="C3" s="1998"/>
      <c r="D3" s="1998"/>
      <c r="E3" s="1998"/>
      <c r="F3" s="1998"/>
      <c r="G3" s="1998"/>
      <c r="H3" s="1998"/>
      <c r="I3" s="1999"/>
      <c r="J3" s="1731"/>
      <c r="K3" s="2000" t="s">
        <v>626</v>
      </c>
      <c r="L3" s="1998"/>
      <c r="M3" s="1998"/>
      <c r="N3" s="1998"/>
      <c r="O3" s="1998"/>
      <c r="P3" s="1998"/>
      <c r="Q3" s="1998"/>
      <c r="R3" s="1999"/>
      <c r="S3" s="1731"/>
      <c r="T3" s="1731"/>
      <c r="U3" s="1731"/>
      <c r="V3" s="1731"/>
      <c r="W3" s="1731"/>
    </row>
    <row r="4" spans="1:23" ht="15.75" customHeight="1">
      <c r="A4" s="1730"/>
      <c r="B4" s="1733" t="s">
        <v>627</v>
      </c>
      <c r="C4" s="1733" t="s">
        <v>628</v>
      </c>
      <c r="D4" s="1733" t="s">
        <v>629</v>
      </c>
      <c r="E4" s="1734" t="s">
        <v>630</v>
      </c>
      <c r="F4" s="1733" t="s">
        <v>631</v>
      </c>
      <c r="G4" s="1733" t="s">
        <v>632</v>
      </c>
      <c r="H4" s="1733" t="s">
        <v>633</v>
      </c>
      <c r="I4" s="1733" t="s">
        <v>634</v>
      </c>
      <c r="J4" s="1731"/>
      <c r="K4" s="1733" t="s">
        <v>627</v>
      </c>
      <c r="L4" s="1733" t="s">
        <v>628</v>
      </c>
      <c r="M4" s="1733" t="s">
        <v>629</v>
      </c>
      <c r="N4" s="1733" t="s">
        <v>630</v>
      </c>
      <c r="O4" s="1733" t="s">
        <v>631</v>
      </c>
      <c r="P4" s="1733" t="s">
        <v>632</v>
      </c>
      <c r="Q4" s="1733" t="s">
        <v>633</v>
      </c>
      <c r="R4" s="1733" t="s">
        <v>634</v>
      </c>
      <c r="S4" s="1731"/>
      <c r="T4" s="1731"/>
      <c r="U4" s="1731"/>
      <c r="V4" s="1731"/>
      <c r="W4" s="1731"/>
    </row>
    <row r="5" spans="1:23" ht="15.75" customHeight="1">
      <c r="A5" s="1730"/>
      <c r="B5" s="1735"/>
      <c r="C5" s="1736" t="s">
        <v>635</v>
      </c>
      <c r="D5" s="1737"/>
      <c r="E5" s="1738"/>
      <c r="F5" s="1739"/>
      <c r="G5" s="1739"/>
      <c r="H5" s="1739"/>
      <c r="I5" s="1740">
        <v>568149</v>
      </c>
      <c r="J5" s="1731"/>
      <c r="K5" s="1741" t="s">
        <v>636</v>
      </c>
      <c r="L5" s="1742">
        <v>45809</v>
      </c>
      <c r="M5" s="1741" t="s">
        <v>114</v>
      </c>
      <c r="N5" s="1743">
        <v>0.15</v>
      </c>
      <c r="O5" s="1744" t="s">
        <v>114</v>
      </c>
      <c r="P5" s="1744" t="s">
        <v>114</v>
      </c>
      <c r="Q5" s="1744" t="s">
        <v>114</v>
      </c>
      <c r="R5" s="1745">
        <v>230000</v>
      </c>
      <c r="S5" s="1731"/>
      <c r="T5" s="1731"/>
      <c r="U5" s="1731"/>
      <c r="V5" s="1731"/>
      <c r="W5" s="1731"/>
    </row>
    <row r="6" spans="1:23" ht="15.75" customHeight="1">
      <c r="A6" s="1730"/>
      <c r="B6" s="1746" t="s">
        <v>637</v>
      </c>
      <c r="C6" s="1747">
        <v>45662</v>
      </c>
      <c r="D6" s="1748">
        <v>30</v>
      </c>
      <c r="E6" s="1749">
        <f t="shared" ref="E6:E26" si="0">0.18/365*D6</f>
        <v>1.4794520547945205E-2</v>
      </c>
      <c r="F6" s="1750">
        <v>9500</v>
      </c>
      <c r="G6" s="1750">
        <f>H6-F6</f>
        <v>40500</v>
      </c>
      <c r="H6" s="1750">
        <v>50000</v>
      </c>
      <c r="I6" s="1751">
        <f t="shared" ref="I6:I14" si="1">I5-G6</f>
        <v>527649</v>
      </c>
      <c r="J6" s="1731"/>
      <c r="K6" s="1752" t="s">
        <v>637</v>
      </c>
      <c r="L6" s="1753">
        <v>45839</v>
      </c>
      <c r="M6" s="1748">
        <f t="shared" ref="M6:M13" si="2">L6-L5</f>
        <v>30</v>
      </c>
      <c r="N6" s="1754">
        <f>0.15/365*M6</f>
        <v>1.2328767123287671E-2</v>
      </c>
      <c r="O6" s="1750">
        <v>3289</v>
      </c>
      <c r="P6" s="1750">
        <f t="shared" ref="P6:P13" si="3">Q6-O6</f>
        <v>20000</v>
      </c>
      <c r="Q6" s="1750">
        <v>23289</v>
      </c>
      <c r="R6" s="1751">
        <f t="shared" ref="R6:R13" si="4">R5-P6</f>
        <v>210000</v>
      </c>
      <c r="S6" s="1731"/>
      <c r="T6" s="1731"/>
      <c r="U6" s="1731"/>
      <c r="V6" s="1731"/>
      <c r="W6" s="1731"/>
    </row>
    <row r="7" spans="1:23" ht="15.75" customHeight="1">
      <c r="A7" s="1730"/>
      <c r="B7" s="1746" t="s">
        <v>637</v>
      </c>
      <c r="C7" s="1747">
        <v>45693</v>
      </c>
      <c r="D7" s="1748">
        <v>31</v>
      </c>
      <c r="E7" s="1749">
        <f t="shared" si="0"/>
        <v>1.5287671232876712E-2</v>
      </c>
      <c r="F7" s="1750">
        <v>8700</v>
      </c>
      <c r="G7" s="1750">
        <v>1649</v>
      </c>
      <c r="H7" s="1750">
        <v>8799</v>
      </c>
      <c r="I7" s="1751">
        <f t="shared" si="1"/>
        <v>526000</v>
      </c>
      <c r="J7" s="1731"/>
      <c r="K7" s="1752" t="s">
        <v>637</v>
      </c>
      <c r="L7" s="1753">
        <v>45843</v>
      </c>
      <c r="M7" s="1748">
        <f t="shared" si="2"/>
        <v>4</v>
      </c>
      <c r="N7" s="1754">
        <f t="shared" ref="N7:N13" si="5">0.18/365*M7</f>
        <v>1.9726027397260273E-3</v>
      </c>
      <c r="O7" s="1750">
        <f t="shared" ref="O7:O13" si="6">INT(R6*N7)</f>
        <v>414</v>
      </c>
      <c r="P7" s="1750">
        <f t="shared" si="3"/>
        <v>12000</v>
      </c>
      <c r="Q7" s="1750">
        <v>12414</v>
      </c>
      <c r="R7" s="1751">
        <f t="shared" si="4"/>
        <v>198000</v>
      </c>
      <c r="S7" s="1731"/>
      <c r="T7" s="1731"/>
      <c r="U7" s="1731"/>
      <c r="V7" s="1731"/>
      <c r="W7" s="1731"/>
    </row>
    <row r="8" spans="1:23" ht="15.75" customHeight="1">
      <c r="A8" s="1730"/>
      <c r="B8" s="1746" t="s">
        <v>637</v>
      </c>
      <c r="C8" s="1747">
        <v>45703</v>
      </c>
      <c r="D8" s="1748">
        <v>10</v>
      </c>
      <c r="E8" s="1749">
        <f t="shared" si="0"/>
        <v>4.9315068493150684E-3</v>
      </c>
      <c r="F8" s="1750">
        <v>2075</v>
      </c>
      <c r="G8" s="1750">
        <f t="shared" ref="G8:G14" si="7">H8-F8</f>
        <v>91000</v>
      </c>
      <c r="H8" s="1750">
        <v>93075</v>
      </c>
      <c r="I8" s="1751">
        <f t="shared" si="1"/>
        <v>435000</v>
      </c>
      <c r="J8" s="1731"/>
      <c r="K8" s="1752" t="s">
        <v>637</v>
      </c>
      <c r="L8" s="1755">
        <v>45865</v>
      </c>
      <c r="M8" s="1748">
        <f t="shared" si="2"/>
        <v>22</v>
      </c>
      <c r="N8" s="1754">
        <f t="shared" si="5"/>
        <v>1.084931506849315E-2</v>
      </c>
      <c r="O8" s="1750">
        <f t="shared" si="6"/>
        <v>2148</v>
      </c>
      <c r="P8" s="1750">
        <f t="shared" si="3"/>
        <v>12852</v>
      </c>
      <c r="Q8" s="1750">
        <v>15000</v>
      </c>
      <c r="R8" s="1751">
        <f t="shared" si="4"/>
        <v>185148</v>
      </c>
      <c r="S8" s="1731"/>
      <c r="T8" s="1731"/>
      <c r="U8" s="1731"/>
      <c r="V8" s="1731"/>
      <c r="W8" s="1731"/>
    </row>
    <row r="9" spans="1:23" ht="15.75" customHeight="1">
      <c r="A9" s="1730"/>
      <c r="B9" s="1746" t="s">
        <v>637</v>
      </c>
      <c r="C9" s="1747">
        <v>45704</v>
      </c>
      <c r="D9" s="1748">
        <v>1</v>
      </c>
      <c r="E9" s="1749">
        <f t="shared" si="0"/>
        <v>4.9315068493150684E-4</v>
      </c>
      <c r="F9" s="1750">
        <v>214</v>
      </c>
      <c r="G9" s="1750">
        <f t="shared" si="7"/>
        <v>3000</v>
      </c>
      <c r="H9" s="1750">
        <v>3214</v>
      </c>
      <c r="I9" s="1751">
        <f t="shared" si="1"/>
        <v>432000</v>
      </c>
      <c r="J9" s="1731"/>
      <c r="K9" s="1752" t="s">
        <v>637</v>
      </c>
      <c r="L9" s="1755">
        <v>45896</v>
      </c>
      <c r="M9" s="1748">
        <f t="shared" si="2"/>
        <v>31</v>
      </c>
      <c r="N9" s="1754">
        <f t="shared" si="5"/>
        <v>1.5287671232876712E-2</v>
      </c>
      <c r="O9" s="1750">
        <f t="shared" si="6"/>
        <v>2830</v>
      </c>
      <c r="P9" s="1750">
        <f t="shared" si="3"/>
        <v>12170</v>
      </c>
      <c r="Q9" s="1750">
        <v>15000</v>
      </c>
      <c r="R9" s="1751">
        <f t="shared" si="4"/>
        <v>172978</v>
      </c>
      <c r="S9" s="1731"/>
      <c r="T9" s="1731"/>
      <c r="U9" s="1731"/>
      <c r="V9" s="1731"/>
      <c r="W9" s="1731"/>
    </row>
    <row r="10" spans="1:23" ht="15.75" customHeight="1">
      <c r="A10" s="1730"/>
      <c r="B10" s="1746" t="s">
        <v>637</v>
      </c>
      <c r="C10" s="1747">
        <v>45715</v>
      </c>
      <c r="D10" s="1748">
        <f t="shared" ref="D10:D15" si="8">C10-C9</f>
        <v>11</v>
      </c>
      <c r="E10" s="1749">
        <f t="shared" si="0"/>
        <v>5.4246575342465752E-3</v>
      </c>
      <c r="F10" s="1750">
        <v>2343</v>
      </c>
      <c r="G10" s="1750">
        <f t="shared" si="7"/>
        <v>52000</v>
      </c>
      <c r="H10" s="1750">
        <v>54343</v>
      </c>
      <c r="I10" s="1751">
        <f t="shared" si="1"/>
        <v>380000</v>
      </c>
      <c r="J10" s="1731"/>
      <c r="K10" s="1752" t="s">
        <v>637</v>
      </c>
      <c r="L10" s="1755">
        <v>45912</v>
      </c>
      <c r="M10" s="1748">
        <f t="shared" si="2"/>
        <v>16</v>
      </c>
      <c r="N10" s="1754">
        <f t="shared" si="5"/>
        <v>7.8904109589041094E-3</v>
      </c>
      <c r="O10" s="1750">
        <f t="shared" si="6"/>
        <v>1364</v>
      </c>
      <c r="P10" s="1750">
        <f t="shared" si="3"/>
        <v>102978</v>
      </c>
      <c r="Q10" s="1750">
        <v>104342</v>
      </c>
      <c r="R10" s="1751">
        <f t="shared" si="4"/>
        <v>70000</v>
      </c>
      <c r="S10" s="1731"/>
      <c r="T10" s="1731"/>
      <c r="U10" s="1731"/>
      <c r="V10" s="1731"/>
      <c r="W10" s="1731"/>
    </row>
    <row r="11" spans="1:23" ht="15.75" customHeight="1">
      <c r="A11" s="1730"/>
      <c r="B11" s="1746" t="s">
        <v>637</v>
      </c>
      <c r="C11" s="1747">
        <v>45717</v>
      </c>
      <c r="D11" s="1748">
        <f t="shared" si="8"/>
        <v>2</v>
      </c>
      <c r="E11" s="1749">
        <f t="shared" si="0"/>
        <v>9.8630136986301367E-4</v>
      </c>
      <c r="F11" s="1750">
        <v>374</v>
      </c>
      <c r="G11" s="1750">
        <f t="shared" si="7"/>
        <v>10000</v>
      </c>
      <c r="H11" s="1750">
        <v>10374</v>
      </c>
      <c r="I11" s="1751">
        <f t="shared" si="1"/>
        <v>370000</v>
      </c>
      <c r="J11" s="1731"/>
      <c r="K11" s="1752" t="s">
        <v>637</v>
      </c>
      <c r="L11" s="1755">
        <v>45914</v>
      </c>
      <c r="M11" s="1748">
        <f t="shared" si="2"/>
        <v>2</v>
      </c>
      <c r="N11" s="1754">
        <f t="shared" si="5"/>
        <v>9.8630136986301367E-4</v>
      </c>
      <c r="O11" s="1750">
        <f t="shared" si="6"/>
        <v>69</v>
      </c>
      <c r="P11" s="1750">
        <f t="shared" si="3"/>
        <v>50000</v>
      </c>
      <c r="Q11" s="1750">
        <v>50069</v>
      </c>
      <c r="R11" s="1751">
        <f t="shared" si="4"/>
        <v>20000</v>
      </c>
      <c r="S11" s="1731"/>
      <c r="T11" s="1731"/>
      <c r="U11" s="1731"/>
      <c r="V11" s="1731"/>
      <c r="W11" s="1731"/>
    </row>
    <row r="12" spans="1:23" ht="15.75" customHeight="1">
      <c r="A12" s="1730"/>
      <c r="B12" s="1746" t="s">
        <v>637</v>
      </c>
      <c r="C12" s="1747">
        <v>45729</v>
      </c>
      <c r="D12" s="1748">
        <f t="shared" si="8"/>
        <v>12</v>
      </c>
      <c r="E12" s="1749">
        <f t="shared" si="0"/>
        <v>5.917808219178082E-3</v>
      </c>
      <c r="F12" s="1750">
        <v>2189</v>
      </c>
      <c r="G12" s="1750">
        <f t="shared" si="7"/>
        <v>10000</v>
      </c>
      <c r="H12" s="1750">
        <v>12189</v>
      </c>
      <c r="I12" s="1751">
        <f t="shared" si="1"/>
        <v>360000</v>
      </c>
      <c r="J12" s="1731"/>
      <c r="K12" s="1752" t="s">
        <v>637</v>
      </c>
      <c r="L12" s="1755">
        <v>45914</v>
      </c>
      <c r="M12" s="1748">
        <f t="shared" si="2"/>
        <v>0</v>
      </c>
      <c r="N12" s="1754">
        <f t="shared" si="5"/>
        <v>0</v>
      </c>
      <c r="O12" s="1750">
        <f t="shared" si="6"/>
        <v>0</v>
      </c>
      <c r="P12" s="1750">
        <f t="shared" si="3"/>
        <v>10000</v>
      </c>
      <c r="Q12" s="1750">
        <v>10000</v>
      </c>
      <c r="R12" s="1751">
        <f t="shared" si="4"/>
        <v>10000</v>
      </c>
      <c r="S12" s="1731"/>
      <c r="T12" s="1731"/>
      <c r="U12" s="1731"/>
      <c r="V12" s="1731"/>
      <c r="W12" s="1731"/>
    </row>
    <row r="13" spans="1:23" ht="15.75" customHeight="1">
      <c r="A13" s="1730"/>
      <c r="B13" s="1746" t="s">
        <v>637</v>
      </c>
      <c r="C13" s="1747">
        <v>45738</v>
      </c>
      <c r="D13" s="1748">
        <f t="shared" si="8"/>
        <v>9</v>
      </c>
      <c r="E13" s="1749">
        <f t="shared" si="0"/>
        <v>4.4383561643835615E-3</v>
      </c>
      <c r="F13" s="1750">
        <v>1597</v>
      </c>
      <c r="G13" s="1750">
        <f t="shared" si="7"/>
        <v>0</v>
      </c>
      <c r="H13" s="1750">
        <v>1597</v>
      </c>
      <c r="I13" s="1751">
        <f t="shared" si="1"/>
        <v>360000</v>
      </c>
      <c r="J13" s="1731"/>
      <c r="K13" s="1756" t="s">
        <v>358</v>
      </c>
      <c r="L13" s="1755">
        <v>45915</v>
      </c>
      <c r="M13" s="1748">
        <f t="shared" si="2"/>
        <v>1</v>
      </c>
      <c r="N13" s="1754">
        <f t="shared" si="5"/>
        <v>4.9315068493150684E-4</v>
      </c>
      <c r="O13" s="1750">
        <f t="shared" si="6"/>
        <v>4</v>
      </c>
      <c r="P13" s="1750">
        <f t="shared" si="3"/>
        <v>10000</v>
      </c>
      <c r="Q13" s="1750">
        <v>10004</v>
      </c>
      <c r="R13" s="1751">
        <f t="shared" si="4"/>
        <v>0</v>
      </c>
      <c r="S13" s="1731"/>
      <c r="T13" s="1731"/>
      <c r="U13" s="1731"/>
      <c r="V13" s="1731"/>
      <c r="W13" s="1731"/>
    </row>
    <row r="14" spans="1:23" ht="15.75" customHeight="1">
      <c r="A14" s="1730"/>
      <c r="B14" s="1746" t="s">
        <v>637</v>
      </c>
      <c r="C14" s="1747">
        <v>45767</v>
      </c>
      <c r="D14" s="1748">
        <f t="shared" si="8"/>
        <v>29</v>
      </c>
      <c r="E14" s="1749">
        <f t="shared" si="0"/>
        <v>1.4301369863013698E-2</v>
      </c>
      <c r="F14" s="1750">
        <v>5148</v>
      </c>
      <c r="G14" s="1750">
        <f t="shared" si="7"/>
        <v>0</v>
      </c>
      <c r="H14" s="1750">
        <v>5148</v>
      </c>
      <c r="I14" s="1751">
        <f t="shared" si="1"/>
        <v>360000</v>
      </c>
      <c r="J14" s="1731"/>
      <c r="K14" s="1757"/>
      <c r="L14" s="1758"/>
      <c r="M14" s="1759"/>
      <c r="N14" s="1735" t="s">
        <v>109</v>
      </c>
      <c r="O14" s="1760">
        <f t="shared" ref="O14:Q14" si="9">SUM(O6:O13)</f>
        <v>10118</v>
      </c>
      <c r="P14" s="1760">
        <f t="shared" si="9"/>
        <v>230000</v>
      </c>
      <c r="Q14" s="1760">
        <f t="shared" si="9"/>
        <v>240118</v>
      </c>
      <c r="R14" s="1761"/>
      <c r="S14" s="1731"/>
      <c r="T14" s="1731"/>
      <c r="U14" s="1731"/>
      <c r="V14" s="1731"/>
      <c r="W14" s="1731"/>
    </row>
    <row r="15" spans="1:23" ht="15.75" customHeight="1">
      <c r="A15" s="1730"/>
      <c r="B15" s="1762" t="s">
        <v>638</v>
      </c>
      <c r="C15" s="1742">
        <v>45788</v>
      </c>
      <c r="D15" s="1763">
        <f t="shared" si="8"/>
        <v>21</v>
      </c>
      <c r="E15" s="1764">
        <f t="shared" si="0"/>
        <v>1.0356164383561644E-2</v>
      </c>
      <c r="F15" s="1765" t="s">
        <v>114</v>
      </c>
      <c r="G15" s="1765">
        <v>0</v>
      </c>
      <c r="H15" s="1765" t="s">
        <v>114</v>
      </c>
      <c r="I15" s="1745">
        <f>(I14-G15)+230000</f>
        <v>590000</v>
      </c>
      <c r="J15" s="1731"/>
      <c r="K15" s="1757"/>
      <c r="L15" s="1758"/>
      <c r="M15" s="1759"/>
      <c r="N15" s="1766"/>
      <c r="O15" s="1761"/>
      <c r="P15" s="1761"/>
      <c r="Q15" s="1761"/>
      <c r="R15" s="1761"/>
      <c r="S15" s="1731"/>
      <c r="T15" s="1731"/>
      <c r="U15" s="1731"/>
      <c r="V15" s="1731"/>
      <c r="W15" s="1731"/>
    </row>
    <row r="16" spans="1:23" ht="15.75" customHeight="1">
      <c r="A16" s="1730"/>
      <c r="B16" s="1746" t="s">
        <v>637</v>
      </c>
      <c r="C16" s="1747">
        <v>45800</v>
      </c>
      <c r="D16" s="1748">
        <f>C16-C14</f>
        <v>33</v>
      </c>
      <c r="E16" s="1749">
        <f t="shared" si="0"/>
        <v>1.6273972602739724E-2</v>
      </c>
      <c r="F16" s="1750">
        <v>7219</v>
      </c>
      <c r="G16" s="1750">
        <f t="shared" ref="G16:G26" si="10">H16-F16</f>
        <v>0</v>
      </c>
      <c r="H16" s="1750">
        <v>7219</v>
      </c>
      <c r="I16" s="1751">
        <f t="shared" ref="I16:I26" si="11">I15-G16</f>
        <v>590000</v>
      </c>
      <c r="J16" s="1731"/>
      <c r="K16" s="1757"/>
      <c r="L16" s="1758"/>
      <c r="M16" s="1759"/>
      <c r="N16" s="1766"/>
      <c r="O16" s="1761"/>
      <c r="P16" s="1761"/>
      <c r="Q16" s="1761"/>
      <c r="R16" s="1761"/>
      <c r="S16" s="1731"/>
      <c r="T16" s="1731"/>
      <c r="U16" s="1731"/>
      <c r="V16" s="1731"/>
      <c r="W16" s="1731"/>
    </row>
    <row r="17" spans="1:23" ht="15.75" customHeight="1">
      <c r="A17" s="1730"/>
      <c r="B17" s="1746" t="s">
        <v>637</v>
      </c>
      <c r="C17" s="1747">
        <v>45829</v>
      </c>
      <c r="D17" s="1748">
        <f t="shared" ref="D17:D26" si="12">C17-C16</f>
        <v>29</v>
      </c>
      <c r="E17" s="1749">
        <f t="shared" si="0"/>
        <v>1.4301369863013698E-2</v>
      </c>
      <c r="F17" s="1750">
        <f t="shared" ref="F17:F20" si="13">INT(I16*E17)</f>
        <v>8437</v>
      </c>
      <c r="G17" s="1750">
        <f t="shared" si="10"/>
        <v>0</v>
      </c>
      <c r="H17" s="1750">
        <v>8437</v>
      </c>
      <c r="I17" s="1751">
        <f t="shared" si="11"/>
        <v>590000</v>
      </c>
      <c r="J17" s="1731"/>
      <c r="K17" s="1737"/>
      <c r="L17" s="1737"/>
      <c r="M17" s="1737"/>
      <c r="N17" s="1735"/>
      <c r="O17" s="1760"/>
      <c r="P17" s="1760"/>
      <c r="Q17" s="1760"/>
      <c r="R17" s="1737"/>
      <c r="S17" s="1731"/>
      <c r="T17" s="1731"/>
      <c r="U17" s="1731"/>
      <c r="V17" s="1731"/>
      <c r="W17" s="1731"/>
    </row>
    <row r="18" spans="1:23" ht="15.75" customHeight="1">
      <c r="A18" s="1730"/>
      <c r="B18" s="1746" t="s">
        <v>637</v>
      </c>
      <c r="C18" s="1747">
        <v>45854</v>
      </c>
      <c r="D18" s="1748">
        <f t="shared" si="12"/>
        <v>25</v>
      </c>
      <c r="E18" s="1749">
        <f t="shared" si="0"/>
        <v>1.2328767123287671E-2</v>
      </c>
      <c r="F18" s="1750">
        <f t="shared" si="13"/>
        <v>7273</v>
      </c>
      <c r="G18" s="1750">
        <f t="shared" si="10"/>
        <v>90000</v>
      </c>
      <c r="H18" s="1750">
        <v>97273</v>
      </c>
      <c r="I18" s="1751">
        <f t="shared" si="11"/>
        <v>500000</v>
      </c>
      <c r="J18" s="1731"/>
      <c r="K18" s="1731"/>
      <c r="L18" s="1731"/>
      <c r="M18" s="1731"/>
      <c r="N18" s="1731"/>
      <c r="O18" s="1731"/>
      <c r="P18" s="1731"/>
      <c r="Q18" s="1731"/>
      <c r="R18" s="1731"/>
      <c r="S18" s="1731"/>
      <c r="T18" s="1731"/>
      <c r="U18" s="1731"/>
      <c r="V18" s="1731"/>
      <c r="W18" s="1731"/>
    </row>
    <row r="19" spans="1:23" ht="15.75" customHeight="1">
      <c r="A19" s="1730"/>
      <c r="B19" s="1746" t="s">
        <v>637</v>
      </c>
      <c r="C19" s="1747">
        <v>45855</v>
      </c>
      <c r="D19" s="1748">
        <f t="shared" si="12"/>
        <v>1</v>
      </c>
      <c r="E19" s="1749">
        <f t="shared" si="0"/>
        <v>4.9315068493150684E-4</v>
      </c>
      <c r="F19" s="1750">
        <f t="shared" si="13"/>
        <v>246</v>
      </c>
      <c r="G19" s="1750">
        <f t="shared" si="10"/>
        <v>15000</v>
      </c>
      <c r="H19" s="1750">
        <v>15246</v>
      </c>
      <c r="I19" s="1751">
        <f t="shared" si="11"/>
        <v>485000</v>
      </c>
      <c r="J19" s="1731"/>
      <c r="K19" s="1731" t="s">
        <v>639</v>
      </c>
      <c r="L19" s="1731"/>
      <c r="M19" s="1731"/>
      <c r="N19" s="1731"/>
      <c r="O19" s="1731"/>
      <c r="P19" s="1731"/>
      <c r="Q19" s="1731"/>
      <c r="R19" s="1731"/>
      <c r="S19" s="1731"/>
      <c r="T19" s="1731"/>
      <c r="U19" s="1731"/>
      <c r="V19" s="1731"/>
      <c r="W19" s="1731"/>
    </row>
    <row r="20" spans="1:23" ht="15.75" customHeight="1">
      <c r="A20" s="1730"/>
      <c r="B20" s="1746" t="s">
        <v>637</v>
      </c>
      <c r="C20" s="1747">
        <v>45865</v>
      </c>
      <c r="D20" s="1748">
        <f t="shared" si="12"/>
        <v>10</v>
      </c>
      <c r="E20" s="1749">
        <f t="shared" si="0"/>
        <v>4.9315068493150684E-3</v>
      </c>
      <c r="F20" s="1750">
        <f t="shared" si="13"/>
        <v>2391</v>
      </c>
      <c r="G20" s="1750">
        <f t="shared" si="10"/>
        <v>30000</v>
      </c>
      <c r="H20" s="1750">
        <v>32391</v>
      </c>
      <c r="I20" s="1751">
        <f t="shared" si="11"/>
        <v>455000</v>
      </c>
      <c r="J20" s="1731"/>
      <c r="K20" s="1731" t="s">
        <v>640</v>
      </c>
      <c r="L20" s="1731"/>
      <c r="M20" s="1731"/>
      <c r="N20" s="1731"/>
      <c r="O20" s="1731"/>
      <c r="P20" s="1731"/>
      <c r="Q20" s="1731"/>
      <c r="R20" s="1731"/>
      <c r="S20" s="1731"/>
      <c r="T20" s="1731"/>
      <c r="U20" s="1731"/>
      <c r="V20" s="1731"/>
      <c r="W20" s="1731"/>
    </row>
    <row r="21" spans="1:23" ht="15.75" customHeight="1">
      <c r="A21" s="1730"/>
      <c r="B21" s="1746" t="s">
        <v>637</v>
      </c>
      <c r="C21" s="1747">
        <v>45885</v>
      </c>
      <c r="D21" s="1748">
        <f t="shared" si="12"/>
        <v>20</v>
      </c>
      <c r="E21" s="1749">
        <f t="shared" si="0"/>
        <v>9.8630136986301367E-3</v>
      </c>
      <c r="F21" s="1750">
        <v>4487</v>
      </c>
      <c r="G21" s="1750">
        <f t="shared" si="10"/>
        <v>155000</v>
      </c>
      <c r="H21" s="1750">
        <v>159487</v>
      </c>
      <c r="I21" s="1751">
        <f t="shared" si="11"/>
        <v>300000</v>
      </c>
      <c r="J21" s="1731"/>
      <c r="K21" s="1731" t="s">
        <v>641</v>
      </c>
      <c r="L21" s="1731"/>
      <c r="M21" s="1731"/>
      <c r="N21" s="1731"/>
      <c r="O21" s="1731"/>
      <c r="P21" s="1731"/>
      <c r="Q21" s="1731"/>
      <c r="R21" s="1731"/>
      <c r="S21" s="1731"/>
      <c r="T21" s="1731"/>
      <c r="U21" s="1731"/>
      <c r="V21" s="1731"/>
      <c r="W21" s="1731"/>
    </row>
    <row r="22" spans="1:23" ht="15.75" customHeight="1">
      <c r="A22" s="1730"/>
      <c r="B22" s="1746" t="s">
        <v>637</v>
      </c>
      <c r="C22" s="1747">
        <v>45914</v>
      </c>
      <c r="D22" s="1748">
        <f t="shared" si="12"/>
        <v>29</v>
      </c>
      <c r="E22" s="1749">
        <f t="shared" si="0"/>
        <v>1.4301369863013698E-2</v>
      </c>
      <c r="F22" s="1750">
        <f t="shared" ref="F22:F26" si="14">INT(I21*E22)</f>
        <v>4290</v>
      </c>
      <c r="G22" s="1750">
        <f t="shared" si="10"/>
        <v>10000</v>
      </c>
      <c r="H22" s="1750">
        <v>14290</v>
      </c>
      <c r="I22" s="1751">
        <f t="shared" si="11"/>
        <v>290000</v>
      </c>
      <c r="J22" s="1731"/>
      <c r="K22" s="2002">
        <f>100000*0.18/365*30</f>
        <v>1479.4520547945206</v>
      </c>
      <c r="L22" s="1958"/>
      <c r="M22" s="1731" t="s">
        <v>642</v>
      </c>
      <c r="N22" s="1731"/>
      <c r="O22" s="1731"/>
      <c r="P22" s="1731"/>
      <c r="Q22" s="1731"/>
      <c r="R22" s="1731"/>
      <c r="S22" s="1731"/>
      <c r="T22" s="1731"/>
      <c r="U22" s="1731"/>
      <c r="V22" s="1731"/>
      <c r="W22" s="1731"/>
    </row>
    <row r="23" spans="1:23" ht="15.75" customHeight="1">
      <c r="A23" s="1730"/>
      <c r="B23" s="1746" t="s">
        <v>637</v>
      </c>
      <c r="C23" s="1747">
        <v>45945</v>
      </c>
      <c r="D23" s="1748">
        <f t="shared" si="12"/>
        <v>31</v>
      </c>
      <c r="E23" s="1749">
        <f t="shared" si="0"/>
        <v>1.5287671232876712E-2</v>
      </c>
      <c r="F23" s="1750">
        <f t="shared" si="14"/>
        <v>4433</v>
      </c>
      <c r="G23" s="1750">
        <f t="shared" si="10"/>
        <v>10000</v>
      </c>
      <c r="H23" s="1750">
        <v>14433</v>
      </c>
      <c r="I23" s="1751">
        <f t="shared" si="11"/>
        <v>280000</v>
      </c>
      <c r="J23" s="1731"/>
      <c r="K23" s="1731" t="s">
        <v>643</v>
      </c>
      <c r="L23" s="1731"/>
      <c r="M23" s="1731"/>
      <c r="N23" s="1731"/>
      <c r="O23" s="1731"/>
      <c r="P23" s="1731"/>
      <c r="Q23" s="1731"/>
      <c r="R23" s="1731"/>
      <c r="S23" s="1731"/>
      <c r="T23" s="1731"/>
      <c r="U23" s="1731"/>
      <c r="V23" s="1731"/>
      <c r="W23" s="1731"/>
    </row>
    <row r="24" spans="1:23" ht="15.75" customHeight="1">
      <c r="A24" s="1730"/>
      <c r="B24" s="1746" t="s">
        <v>637</v>
      </c>
      <c r="C24" s="1747">
        <v>45975</v>
      </c>
      <c r="D24" s="1748">
        <f t="shared" si="12"/>
        <v>30</v>
      </c>
      <c r="E24" s="1749">
        <f t="shared" si="0"/>
        <v>1.4794520547945205E-2</v>
      </c>
      <c r="F24" s="1750">
        <f t="shared" si="14"/>
        <v>4142</v>
      </c>
      <c r="G24" s="1750">
        <f t="shared" si="10"/>
        <v>0</v>
      </c>
      <c r="H24" s="1750">
        <v>4142</v>
      </c>
      <c r="I24" s="1751">
        <f t="shared" si="11"/>
        <v>280000</v>
      </c>
      <c r="J24" s="1731"/>
      <c r="K24" s="1731" t="s">
        <v>644</v>
      </c>
      <c r="L24" s="1731"/>
      <c r="M24" s="1731"/>
      <c r="N24" s="1731"/>
      <c r="O24" s="1731"/>
      <c r="P24" s="1731"/>
      <c r="Q24" s="1731"/>
      <c r="R24" s="1731"/>
      <c r="S24" s="1731"/>
      <c r="T24" s="1731"/>
      <c r="U24" s="1731"/>
      <c r="V24" s="1731"/>
      <c r="W24" s="1731"/>
    </row>
    <row r="25" spans="1:23" ht="15.75" customHeight="1">
      <c r="A25" s="1730"/>
      <c r="B25" s="1746" t="s">
        <v>637</v>
      </c>
      <c r="C25" s="1747">
        <v>46006</v>
      </c>
      <c r="D25" s="1748">
        <f t="shared" si="12"/>
        <v>31</v>
      </c>
      <c r="E25" s="1749">
        <f t="shared" si="0"/>
        <v>1.5287671232876712E-2</v>
      </c>
      <c r="F25" s="1750">
        <f t="shared" si="14"/>
        <v>4280</v>
      </c>
      <c r="G25" s="1750">
        <f t="shared" si="10"/>
        <v>220000</v>
      </c>
      <c r="H25" s="1750">
        <v>224280</v>
      </c>
      <c r="I25" s="1751">
        <f t="shared" si="11"/>
        <v>60000</v>
      </c>
      <c r="J25" s="1731"/>
      <c r="K25" s="1731" t="s">
        <v>645</v>
      </c>
      <c r="L25" s="1731"/>
      <c r="M25" s="1731"/>
      <c r="N25" s="1731"/>
      <c r="O25" s="1731"/>
      <c r="P25" s="1731"/>
      <c r="Q25" s="1731"/>
      <c r="R25" s="1731"/>
      <c r="S25" s="1731"/>
      <c r="T25" s="1731"/>
      <c r="U25" s="1731"/>
      <c r="V25" s="1731"/>
      <c r="W25" s="1731"/>
    </row>
    <row r="26" spans="1:23" ht="15.75" customHeight="1">
      <c r="A26" s="1730"/>
      <c r="B26" s="1746" t="s">
        <v>637</v>
      </c>
      <c r="C26" s="1747">
        <v>46018</v>
      </c>
      <c r="D26" s="1748">
        <f t="shared" si="12"/>
        <v>12</v>
      </c>
      <c r="E26" s="1749">
        <f t="shared" si="0"/>
        <v>5.917808219178082E-3</v>
      </c>
      <c r="F26" s="1750">
        <f t="shared" si="14"/>
        <v>355</v>
      </c>
      <c r="G26" s="1750">
        <f t="shared" si="10"/>
        <v>60000</v>
      </c>
      <c r="H26" s="1750">
        <v>60355</v>
      </c>
      <c r="I26" s="1751">
        <f t="shared" si="11"/>
        <v>0</v>
      </c>
      <c r="J26" s="1731"/>
      <c r="K26" s="1731"/>
      <c r="L26" s="1731"/>
      <c r="M26" s="1731"/>
      <c r="N26" s="1731"/>
      <c r="O26" s="1731"/>
      <c r="P26" s="1731"/>
      <c r="Q26" s="1731"/>
      <c r="R26" s="1731"/>
      <c r="S26" s="1731"/>
      <c r="T26" s="1731"/>
      <c r="U26" s="1731"/>
      <c r="V26" s="1731"/>
      <c r="W26" s="1731"/>
    </row>
    <row r="27" spans="1:23" ht="15.75" customHeight="1">
      <c r="A27" s="1730"/>
      <c r="B27" s="1735"/>
      <c r="C27" s="1767"/>
      <c r="D27" s="1759"/>
      <c r="E27" s="1735" t="s">
        <v>109</v>
      </c>
      <c r="F27" s="1760">
        <f t="shared" ref="F27:H27" si="15">SUM(F6:F26)</f>
        <v>79693</v>
      </c>
      <c r="G27" s="1760">
        <f t="shared" si="15"/>
        <v>798149</v>
      </c>
      <c r="H27" s="1760">
        <f t="shared" si="15"/>
        <v>876292</v>
      </c>
      <c r="I27" s="1760"/>
      <c r="J27" s="1731"/>
      <c r="K27" s="1731"/>
      <c r="L27" s="1731"/>
      <c r="M27" s="1731"/>
      <c r="N27" s="1731"/>
      <c r="O27" s="1731"/>
      <c r="P27" s="1731"/>
      <c r="Q27" s="1731"/>
      <c r="R27" s="1731"/>
      <c r="S27" s="1731"/>
      <c r="T27" s="1731"/>
      <c r="U27" s="1731">
        <v>286489</v>
      </c>
      <c r="V27" s="1731">
        <v>284832</v>
      </c>
      <c r="W27" s="1731"/>
    </row>
    <row r="28" spans="1:23" ht="15.75" customHeight="1">
      <c r="A28" s="1730"/>
      <c r="B28" s="1731"/>
      <c r="C28" s="1731"/>
      <c r="D28" s="1731"/>
      <c r="E28" s="1732"/>
      <c r="F28" s="1731"/>
      <c r="G28" s="1731"/>
      <c r="H28" s="1731"/>
      <c r="I28" s="1731"/>
      <c r="J28" s="1731"/>
      <c r="K28" s="1731"/>
      <c r="L28" s="1731"/>
      <c r="M28" s="1731"/>
      <c r="N28" s="1731"/>
      <c r="O28" s="1731"/>
      <c r="P28" s="1731"/>
      <c r="Q28" s="1731"/>
      <c r="R28" s="1731"/>
      <c r="S28" s="1731"/>
      <c r="T28" s="1731"/>
      <c r="U28" s="1731">
        <v>282029</v>
      </c>
      <c r="V28" s="1731">
        <f>U27-V27</f>
        <v>1657</v>
      </c>
      <c r="W28" s="1731"/>
    </row>
    <row r="29" spans="1:23" ht="15.75" customHeight="1">
      <c r="A29" s="1730"/>
      <c r="B29" s="1997" t="s">
        <v>646</v>
      </c>
      <c r="C29" s="1998"/>
      <c r="D29" s="1998"/>
      <c r="E29" s="1998"/>
      <c r="F29" s="1998"/>
      <c r="G29" s="1998"/>
      <c r="H29" s="1998"/>
      <c r="I29" s="1999"/>
      <c r="J29" s="1768"/>
      <c r="K29" s="1997" t="s">
        <v>647</v>
      </c>
      <c r="L29" s="1998"/>
      <c r="M29" s="1998"/>
      <c r="N29" s="1998"/>
      <c r="O29" s="1998"/>
      <c r="P29" s="1998"/>
      <c r="Q29" s="1998"/>
      <c r="R29" s="1999"/>
      <c r="S29" s="1768"/>
      <c r="T29" s="1768"/>
      <c r="U29" s="1768"/>
      <c r="V29" s="1768"/>
      <c r="W29" s="1768"/>
    </row>
    <row r="30" spans="1:23" ht="15.75" customHeight="1">
      <c r="A30" s="1769"/>
      <c r="B30" s="2000" t="s">
        <v>626</v>
      </c>
      <c r="C30" s="1998"/>
      <c r="D30" s="1998"/>
      <c r="E30" s="1998"/>
      <c r="F30" s="1998"/>
      <c r="G30" s="1998"/>
      <c r="H30" s="1998"/>
      <c r="I30" s="1999"/>
      <c r="J30" s="1770"/>
      <c r="K30" s="2000" t="s">
        <v>626</v>
      </c>
      <c r="L30" s="1998"/>
      <c r="M30" s="1998"/>
      <c r="N30" s="1998"/>
      <c r="O30" s="1998"/>
      <c r="P30" s="1998"/>
      <c r="Q30" s="1998"/>
      <c r="R30" s="1999"/>
      <c r="S30" s="1770"/>
      <c r="T30" s="1770"/>
      <c r="U30" s="1770"/>
      <c r="V30" s="1770"/>
      <c r="W30" s="1770"/>
    </row>
    <row r="31" spans="1:23" ht="15.75" customHeight="1">
      <c r="A31" s="1771"/>
      <c r="B31" s="1733" t="s">
        <v>627</v>
      </c>
      <c r="C31" s="1733" t="s">
        <v>628</v>
      </c>
      <c r="D31" s="1733" t="s">
        <v>629</v>
      </c>
      <c r="E31" s="1734" t="s">
        <v>630</v>
      </c>
      <c r="F31" s="1733" t="s">
        <v>631</v>
      </c>
      <c r="G31" s="1733" t="s">
        <v>632</v>
      </c>
      <c r="H31" s="1733" t="s">
        <v>633</v>
      </c>
      <c r="I31" s="1733" t="s">
        <v>634</v>
      </c>
      <c r="J31" s="1772"/>
      <c r="K31" s="1733" t="s">
        <v>627</v>
      </c>
      <c r="L31" s="1733" t="s">
        <v>628</v>
      </c>
      <c r="M31" s="1733" t="s">
        <v>629</v>
      </c>
      <c r="N31" s="1734" t="s">
        <v>630</v>
      </c>
      <c r="O31" s="1733" t="s">
        <v>631</v>
      </c>
      <c r="P31" s="1733" t="s">
        <v>632</v>
      </c>
      <c r="Q31" s="1733" t="s">
        <v>633</v>
      </c>
      <c r="R31" s="1733" t="s">
        <v>634</v>
      </c>
      <c r="S31" s="1772"/>
      <c r="T31" s="1772"/>
      <c r="U31" s="1772"/>
      <c r="V31" s="1772"/>
      <c r="W31" s="1772"/>
    </row>
    <row r="32" spans="1:23" ht="15.75" customHeight="1">
      <c r="A32" s="1771"/>
      <c r="B32" s="1735"/>
      <c r="C32" s="1736" t="s">
        <v>635</v>
      </c>
      <c r="D32" s="1737"/>
      <c r="E32" s="1738"/>
      <c r="F32" s="1739"/>
      <c r="G32" s="1739"/>
      <c r="H32" s="1739"/>
      <c r="I32" s="1773">
        <v>478244</v>
      </c>
      <c r="J32" s="1774"/>
      <c r="K32" s="1735"/>
      <c r="L32" s="1736" t="s">
        <v>635</v>
      </c>
      <c r="M32" s="1737"/>
      <c r="N32" s="1738"/>
      <c r="O32" s="1739"/>
      <c r="P32" s="1739"/>
      <c r="Q32" s="1739"/>
      <c r="R32" s="1773">
        <v>238664</v>
      </c>
      <c r="S32" s="1774"/>
      <c r="T32" s="1774"/>
      <c r="U32" s="1774"/>
      <c r="V32" s="1774"/>
      <c r="W32" s="1774"/>
    </row>
    <row r="33" spans="1:23" ht="15.75" customHeight="1">
      <c r="A33" s="1771"/>
      <c r="B33" s="1756"/>
      <c r="C33" s="1747">
        <v>45378</v>
      </c>
      <c r="D33" s="1746">
        <v>31</v>
      </c>
      <c r="E33" s="1749">
        <f t="shared" ref="E33:E41" si="16">0.15/365*D33</f>
        <v>1.273972602739726E-2</v>
      </c>
      <c r="F33" s="1775">
        <v>6127</v>
      </c>
      <c r="G33" s="1775">
        <f t="shared" ref="G33:G38" si="17">H33-F33</f>
        <v>13873</v>
      </c>
      <c r="H33" s="1775">
        <v>20000</v>
      </c>
      <c r="I33" s="1776">
        <f t="shared" ref="I33:I38" si="18">I32-G33</f>
        <v>464371</v>
      </c>
      <c r="J33" s="1777"/>
      <c r="K33" s="1756"/>
      <c r="L33" s="1747">
        <v>45378</v>
      </c>
      <c r="M33" s="1746">
        <v>456</v>
      </c>
      <c r="N33" s="1749">
        <v>1.4999999999999999E-2</v>
      </c>
      <c r="O33" s="1775">
        <v>3579</v>
      </c>
      <c r="P33" s="1775">
        <v>51421</v>
      </c>
      <c r="Q33" s="1775">
        <v>55000</v>
      </c>
      <c r="R33" s="1776">
        <v>187243</v>
      </c>
      <c r="S33" s="1777"/>
      <c r="T33" s="1777"/>
      <c r="U33" s="1777"/>
      <c r="V33" s="1777"/>
      <c r="W33" s="1777"/>
    </row>
    <row r="34" spans="1:23" ht="15.75" customHeight="1">
      <c r="A34" s="1771"/>
      <c r="B34" s="1756"/>
      <c r="C34" s="1747">
        <v>45409</v>
      </c>
      <c r="D34" s="1746">
        <f t="shared" ref="D34:D41" si="19">C34-C33</f>
        <v>31</v>
      </c>
      <c r="E34" s="1749">
        <f t="shared" si="16"/>
        <v>1.273972602739726E-2</v>
      </c>
      <c r="F34" s="1775">
        <f t="shared" ref="F34:F38" si="20">INT(I33*E34)</f>
        <v>5915</v>
      </c>
      <c r="G34" s="1775">
        <f t="shared" si="17"/>
        <v>14085</v>
      </c>
      <c r="H34" s="1775">
        <v>20000</v>
      </c>
      <c r="I34" s="1776">
        <f t="shared" si="18"/>
        <v>450286</v>
      </c>
      <c r="J34" s="1777"/>
      <c r="K34" s="1756"/>
      <c r="L34" s="1747">
        <v>45409</v>
      </c>
      <c r="M34" s="1746">
        <f t="shared" ref="M34:M37" si="21">L34-L33</f>
        <v>31</v>
      </c>
      <c r="N34" s="1749">
        <f t="shared" ref="N34:N37" si="22">0.18/365*M34</f>
        <v>1.5287671232876712E-2</v>
      </c>
      <c r="O34" s="1775">
        <v>2862</v>
      </c>
      <c r="P34" s="1775">
        <v>27138</v>
      </c>
      <c r="Q34" s="1775">
        <v>30000</v>
      </c>
      <c r="R34" s="1776">
        <v>160105</v>
      </c>
      <c r="S34" s="1777"/>
      <c r="T34" s="1777"/>
      <c r="U34" s="1777"/>
      <c r="V34" s="1777"/>
      <c r="W34" s="1777"/>
    </row>
    <row r="35" spans="1:23" ht="15.75" customHeight="1">
      <c r="A35" s="1771"/>
      <c r="B35" s="1756"/>
      <c r="C35" s="1747">
        <v>45439</v>
      </c>
      <c r="D35" s="1746">
        <f t="shared" si="19"/>
        <v>30</v>
      </c>
      <c r="E35" s="1749">
        <f t="shared" si="16"/>
        <v>1.2328767123287671E-2</v>
      </c>
      <c r="F35" s="1775">
        <f t="shared" si="20"/>
        <v>5551</v>
      </c>
      <c r="G35" s="1775">
        <f t="shared" si="17"/>
        <v>14449</v>
      </c>
      <c r="H35" s="1775">
        <v>20000</v>
      </c>
      <c r="I35" s="1776">
        <f t="shared" si="18"/>
        <v>435837</v>
      </c>
      <c r="J35" s="1777"/>
      <c r="K35" s="1756"/>
      <c r="L35" s="1747">
        <v>45439</v>
      </c>
      <c r="M35" s="1746">
        <f t="shared" si="21"/>
        <v>30</v>
      </c>
      <c r="N35" s="1749">
        <f t="shared" si="22"/>
        <v>1.4794520547945205E-2</v>
      </c>
      <c r="O35" s="1775">
        <v>2368</v>
      </c>
      <c r="P35" s="1775">
        <v>12632</v>
      </c>
      <c r="Q35" s="1775">
        <v>15000</v>
      </c>
      <c r="R35" s="1776">
        <v>147473</v>
      </c>
      <c r="S35" s="1777"/>
      <c r="T35" s="1777"/>
      <c r="U35" s="1777"/>
      <c r="V35" s="1777"/>
      <c r="W35" s="1777"/>
    </row>
    <row r="36" spans="1:23" ht="15.75" customHeight="1">
      <c r="A36" s="1771"/>
      <c r="B36" s="1756"/>
      <c r="C36" s="1747">
        <v>45470</v>
      </c>
      <c r="D36" s="1746">
        <f t="shared" si="19"/>
        <v>31</v>
      </c>
      <c r="E36" s="1749">
        <f t="shared" si="16"/>
        <v>1.273972602739726E-2</v>
      </c>
      <c r="F36" s="1775">
        <f t="shared" si="20"/>
        <v>5552</v>
      </c>
      <c r="G36" s="1775">
        <f t="shared" si="17"/>
        <v>43448</v>
      </c>
      <c r="H36" s="1775">
        <v>49000</v>
      </c>
      <c r="I36" s="1776">
        <f t="shared" si="18"/>
        <v>392389</v>
      </c>
      <c r="J36" s="1777"/>
      <c r="K36" s="1756"/>
      <c r="L36" s="1747">
        <v>45470</v>
      </c>
      <c r="M36" s="1746">
        <f t="shared" si="21"/>
        <v>31</v>
      </c>
      <c r="N36" s="1749">
        <f t="shared" si="22"/>
        <v>1.5287671232876712E-2</v>
      </c>
      <c r="O36" s="1775">
        <v>2254</v>
      </c>
      <c r="P36" s="1775">
        <v>59746</v>
      </c>
      <c r="Q36" s="1775">
        <v>62000</v>
      </c>
      <c r="R36" s="1776">
        <v>87727</v>
      </c>
      <c r="S36" s="1777"/>
      <c r="T36" s="1777"/>
      <c r="U36" s="1777"/>
      <c r="V36" s="1777"/>
      <c r="W36" s="1777"/>
    </row>
    <row r="37" spans="1:23" ht="15.75" customHeight="1">
      <c r="A37" s="1771"/>
      <c r="B37" s="1756"/>
      <c r="C37" s="1747">
        <v>45500</v>
      </c>
      <c r="D37" s="1746">
        <f t="shared" si="19"/>
        <v>30</v>
      </c>
      <c r="E37" s="1749">
        <f t="shared" si="16"/>
        <v>1.2328767123287671E-2</v>
      </c>
      <c r="F37" s="1775">
        <f t="shared" si="20"/>
        <v>4837</v>
      </c>
      <c r="G37" s="1775">
        <f t="shared" si="17"/>
        <v>41163</v>
      </c>
      <c r="H37" s="1775">
        <v>46000</v>
      </c>
      <c r="I37" s="1776">
        <f t="shared" si="18"/>
        <v>351226</v>
      </c>
      <c r="J37" s="1777"/>
      <c r="K37" s="1756" t="s">
        <v>358</v>
      </c>
      <c r="L37" s="1747">
        <v>45509</v>
      </c>
      <c r="M37" s="1746">
        <f t="shared" si="21"/>
        <v>39</v>
      </c>
      <c r="N37" s="1749">
        <f t="shared" si="22"/>
        <v>1.9232876712328768E-2</v>
      </c>
      <c r="O37" s="1775">
        <v>1297</v>
      </c>
      <c r="P37" s="1775">
        <v>87727</v>
      </c>
      <c r="Q37" s="1775">
        <v>89024</v>
      </c>
      <c r="R37" s="1776">
        <v>0</v>
      </c>
      <c r="S37" s="1777"/>
      <c r="T37" s="1777"/>
      <c r="U37" s="1777"/>
      <c r="V37" s="1777"/>
      <c r="W37" s="1777"/>
    </row>
    <row r="38" spans="1:23" ht="15.75" customHeight="1">
      <c r="A38" s="1771"/>
      <c r="B38" s="1756"/>
      <c r="C38" s="1747">
        <v>45531</v>
      </c>
      <c r="D38" s="1746">
        <f t="shared" si="19"/>
        <v>31</v>
      </c>
      <c r="E38" s="1749">
        <f t="shared" si="16"/>
        <v>1.273972602739726E-2</v>
      </c>
      <c r="F38" s="1775">
        <f t="shared" si="20"/>
        <v>4474</v>
      </c>
      <c r="G38" s="1775">
        <f t="shared" si="17"/>
        <v>50526</v>
      </c>
      <c r="H38" s="1775">
        <v>55000</v>
      </c>
      <c r="I38" s="1776">
        <f t="shared" si="18"/>
        <v>300700</v>
      </c>
      <c r="J38" s="1777"/>
      <c r="K38" s="1735"/>
      <c r="L38" s="1735"/>
      <c r="M38" s="1735"/>
      <c r="N38" s="1735" t="s">
        <v>109</v>
      </c>
      <c r="O38" s="1778">
        <f t="shared" ref="O38:Q38" si="23">SUM(O33:O37)</f>
        <v>12360</v>
      </c>
      <c r="P38" s="1778">
        <f t="shared" si="23"/>
        <v>238664</v>
      </c>
      <c r="Q38" s="1778">
        <f t="shared" si="23"/>
        <v>251024</v>
      </c>
      <c r="R38" s="1735"/>
      <c r="S38" s="1777"/>
      <c r="T38" s="1777"/>
      <c r="U38" s="1777"/>
      <c r="V38" s="1777"/>
      <c r="W38" s="1777"/>
    </row>
    <row r="39" spans="1:23" ht="15.75" customHeight="1">
      <c r="A39" s="1771"/>
      <c r="B39" s="1756"/>
      <c r="C39" s="1747">
        <v>45562</v>
      </c>
      <c r="D39" s="1746">
        <f t="shared" si="19"/>
        <v>31</v>
      </c>
      <c r="E39" s="1749">
        <f t="shared" si="16"/>
        <v>1.273972602739726E-2</v>
      </c>
      <c r="F39" s="1775">
        <v>562</v>
      </c>
      <c r="G39" s="1775">
        <v>82337</v>
      </c>
      <c r="H39" s="1775">
        <v>85512</v>
      </c>
      <c r="I39" s="1776">
        <v>192230</v>
      </c>
      <c r="J39" s="1777"/>
      <c r="K39" s="1777"/>
      <c r="L39" s="1777"/>
      <c r="M39" s="1777"/>
      <c r="N39" s="1777"/>
      <c r="O39" s="1777"/>
      <c r="P39" s="1777"/>
      <c r="Q39" s="1777"/>
      <c r="R39" s="1777"/>
      <c r="S39" s="1777"/>
      <c r="T39" s="1777"/>
      <c r="U39" s="1777"/>
      <c r="V39" s="1777"/>
      <c r="W39" s="1777"/>
    </row>
    <row r="40" spans="1:23" ht="15.75" customHeight="1">
      <c r="A40" s="1771"/>
      <c r="B40" s="1756"/>
      <c r="C40" s="1747">
        <v>45595</v>
      </c>
      <c r="D40" s="1746">
        <f t="shared" si="19"/>
        <v>33</v>
      </c>
      <c r="E40" s="1749">
        <f t="shared" si="16"/>
        <v>1.3561643835616437E-2</v>
      </c>
      <c r="F40" s="1775">
        <v>236</v>
      </c>
      <c r="G40" s="1775">
        <v>131764</v>
      </c>
      <c r="H40" s="1775">
        <v>132000</v>
      </c>
      <c r="I40" s="1776">
        <v>56389</v>
      </c>
      <c r="J40" s="1779"/>
      <c r="K40" s="1779"/>
      <c r="L40" s="1779"/>
      <c r="M40" s="1779"/>
      <c r="N40" s="1779"/>
      <c r="O40" s="1779"/>
      <c r="P40" s="1779"/>
      <c r="Q40" s="1779"/>
      <c r="R40" s="1779"/>
      <c r="S40" s="1779"/>
      <c r="T40" s="1779"/>
      <c r="U40" s="1779"/>
      <c r="V40" s="1779"/>
      <c r="W40" s="1779"/>
    </row>
    <row r="41" spans="1:23" ht="15.75" customHeight="1">
      <c r="A41" s="1771"/>
      <c r="B41" s="1756" t="s">
        <v>358</v>
      </c>
      <c r="C41" s="1747">
        <v>45633</v>
      </c>
      <c r="D41" s="1746">
        <f t="shared" si="19"/>
        <v>38</v>
      </c>
      <c r="E41" s="1749">
        <f t="shared" si="16"/>
        <v>1.5616438356164383E-2</v>
      </c>
      <c r="F41" s="1775">
        <v>0</v>
      </c>
      <c r="G41" s="1775">
        <v>56389</v>
      </c>
      <c r="H41" s="1775">
        <v>56389</v>
      </c>
      <c r="I41" s="1776">
        <f>I40-G41</f>
        <v>0</v>
      </c>
      <c r="J41" s="1777"/>
      <c r="K41" s="1777"/>
      <c r="L41" s="1777"/>
      <c r="M41" s="1777"/>
      <c r="N41" s="1777"/>
      <c r="O41" s="1777"/>
      <c r="P41" s="1777"/>
      <c r="Q41" s="1777"/>
      <c r="R41" s="1777"/>
      <c r="S41" s="1777"/>
      <c r="T41" s="1777"/>
      <c r="U41" s="1777"/>
      <c r="V41" s="1777"/>
      <c r="W41" s="1777"/>
    </row>
    <row r="42" spans="1:23" ht="15.75" customHeight="1">
      <c r="A42" s="1730"/>
      <c r="B42" s="1735"/>
      <c r="C42" s="1735"/>
      <c r="D42" s="1735"/>
      <c r="E42" s="1735" t="s">
        <v>109</v>
      </c>
      <c r="F42" s="1778">
        <f t="shared" ref="F42:H42" si="24">SUM(F33:F41)</f>
        <v>33254</v>
      </c>
      <c r="G42" s="1778">
        <f t="shared" si="24"/>
        <v>448034</v>
      </c>
      <c r="H42" s="1778">
        <f t="shared" si="24"/>
        <v>483901</v>
      </c>
      <c r="I42" s="1735"/>
      <c r="J42" s="1731"/>
      <c r="K42" s="1731"/>
      <c r="L42" s="1731"/>
      <c r="M42" s="1731"/>
      <c r="N42" s="1731"/>
      <c r="O42" s="1731"/>
      <c r="P42" s="1731"/>
      <c r="Q42" s="1731"/>
      <c r="R42" s="1731"/>
      <c r="S42" s="1731"/>
      <c r="T42" s="1731"/>
      <c r="U42" s="1731"/>
      <c r="V42" s="1731"/>
      <c r="W42" s="1731"/>
    </row>
    <row r="43" spans="1:23" ht="15.75" customHeight="1">
      <c r="A43" s="1730"/>
      <c r="B43" s="1731"/>
      <c r="C43" s="1731"/>
      <c r="D43" s="1731"/>
      <c r="E43" s="1732"/>
      <c r="F43" s="1731"/>
      <c r="G43" s="1731"/>
      <c r="H43" s="1731"/>
      <c r="I43" s="1731"/>
      <c r="J43" s="1731"/>
      <c r="K43" s="1731"/>
      <c r="L43" s="1731"/>
      <c r="M43" s="1731"/>
      <c r="N43" s="1731"/>
      <c r="O43" s="1731"/>
      <c r="P43" s="1731"/>
      <c r="Q43" s="1731"/>
      <c r="R43" s="1731"/>
      <c r="S43" s="1731"/>
      <c r="T43" s="1731"/>
      <c r="U43" s="1731"/>
      <c r="V43" s="1731"/>
      <c r="W43" s="1731"/>
    </row>
    <row r="44" spans="1:23" ht="15.75" customHeight="1">
      <c r="A44" s="1730"/>
      <c r="B44" s="1731"/>
      <c r="C44" s="1731"/>
      <c r="D44" s="1731"/>
      <c r="E44" s="1732"/>
      <c r="F44" s="1731"/>
      <c r="G44" s="1731"/>
      <c r="H44" s="1731"/>
      <c r="I44" s="1731"/>
      <c r="J44" s="1731"/>
      <c r="K44" s="1731"/>
      <c r="L44" s="1731"/>
      <c r="M44" s="1731"/>
      <c r="N44" s="1731"/>
      <c r="O44" s="1731"/>
      <c r="P44" s="1731"/>
      <c r="Q44" s="1731"/>
      <c r="R44" s="1731"/>
      <c r="S44" s="1731"/>
      <c r="T44" s="1731"/>
      <c r="U44" s="1731"/>
      <c r="V44" s="1731"/>
      <c r="W44" s="1731"/>
    </row>
    <row r="45" spans="1:23" ht="15.75" customHeight="1">
      <c r="A45" s="1730"/>
      <c r="B45" s="1731" t="s">
        <v>648</v>
      </c>
      <c r="C45" s="1777">
        <f>H27+Q14+H42+Q38</f>
        <v>1851335</v>
      </c>
      <c r="D45" s="1731"/>
      <c r="E45" s="1732"/>
      <c r="F45" s="1731"/>
      <c r="G45" s="1731"/>
      <c r="H45" s="1731"/>
      <c r="I45" s="1731"/>
      <c r="J45" s="1731"/>
      <c r="K45" s="1731"/>
      <c r="L45" s="1731"/>
      <c r="M45" s="1731"/>
      <c r="N45" s="1731"/>
      <c r="O45" s="1731"/>
      <c r="P45" s="1731"/>
      <c r="Q45" s="1731"/>
      <c r="R45" s="1731"/>
      <c r="S45" s="1731"/>
      <c r="T45" s="1731"/>
      <c r="U45" s="1731"/>
      <c r="V45" s="1731"/>
      <c r="W45" s="1731"/>
    </row>
    <row r="46" spans="1:23" ht="15.75" customHeight="1">
      <c r="A46" s="1730"/>
      <c r="B46" s="1731" t="s">
        <v>631</v>
      </c>
      <c r="C46" s="1777">
        <f>F27+O14+F42+O38</f>
        <v>135425</v>
      </c>
      <c r="D46" s="1731"/>
      <c r="E46" s="1732"/>
      <c r="F46" s="1731"/>
      <c r="G46" s="1731"/>
      <c r="H46" s="1731"/>
      <c r="I46" s="1731"/>
      <c r="J46" s="1731"/>
      <c r="K46" s="1731"/>
      <c r="L46" s="1731"/>
      <c r="M46" s="1731"/>
      <c r="N46" s="1731"/>
      <c r="O46" s="1731"/>
      <c r="P46" s="1731"/>
      <c r="Q46" s="1731"/>
      <c r="R46" s="1731"/>
      <c r="S46" s="1731"/>
      <c r="T46" s="1731"/>
      <c r="U46" s="1731"/>
      <c r="V46" s="1731"/>
      <c r="W46" s="1731"/>
    </row>
    <row r="47" spans="1:23" ht="15.75" customHeight="1">
      <c r="A47" s="1730"/>
      <c r="B47" s="1731" t="s">
        <v>632</v>
      </c>
      <c r="C47" s="1777">
        <f>G27+P14+G42+P38</f>
        <v>1714847</v>
      </c>
      <c r="D47" s="1731"/>
      <c r="E47" s="1732"/>
      <c r="F47" s="1731"/>
      <c r="G47" s="1731"/>
      <c r="H47" s="1731"/>
      <c r="I47" s="1731"/>
      <c r="J47" s="1731"/>
      <c r="K47" s="1731"/>
      <c r="L47" s="1731"/>
      <c r="M47" s="1731"/>
      <c r="N47" s="1731"/>
      <c r="O47" s="1731"/>
      <c r="P47" s="1731"/>
      <c r="Q47" s="1731"/>
      <c r="R47" s="1731"/>
      <c r="S47" s="1731"/>
      <c r="T47" s="1731"/>
      <c r="U47" s="1731"/>
      <c r="V47" s="1731"/>
      <c r="W47" s="1731"/>
    </row>
    <row r="48" spans="1:23" ht="15.75" customHeight="1">
      <c r="A48" s="1730"/>
      <c r="B48" s="1731"/>
      <c r="C48" s="1731"/>
      <c r="D48" s="1731"/>
      <c r="E48" s="1732"/>
      <c r="F48" s="1731"/>
      <c r="G48" s="1731"/>
      <c r="H48" s="1731"/>
      <c r="I48" s="1731"/>
      <c r="J48" s="1731"/>
      <c r="K48" s="1731"/>
      <c r="L48" s="1731"/>
      <c r="M48" s="1731"/>
      <c r="N48" s="1731"/>
      <c r="O48" s="1731"/>
      <c r="P48" s="1731"/>
      <c r="Q48" s="1731"/>
      <c r="R48" s="1731"/>
      <c r="S48" s="1731"/>
      <c r="T48" s="1731"/>
      <c r="U48" s="1731"/>
      <c r="V48" s="1731"/>
      <c r="W48" s="1731"/>
    </row>
    <row r="49" spans="1:23" ht="15.75" customHeight="1">
      <c r="A49" s="1730"/>
      <c r="B49" s="1731"/>
      <c r="C49" s="1731"/>
      <c r="D49" s="1731"/>
      <c r="E49" s="1732"/>
      <c r="F49" s="1731"/>
      <c r="G49" s="1731"/>
      <c r="H49" s="1731"/>
      <c r="I49" s="1731"/>
      <c r="J49" s="1731"/>
      <c r="K49" s="1731"/>
      <c r="L49" s="1731"/>
      <c r="M49" s="1731"/>
      <c r="N49" s="1731"/>
      <c r="O49" s="1731"/>
      <c r="P49" s="1731"/>
      <c r="Q49" s="1731"/>
      <c r="R49" s="1731"/>
      <c r="S49" s="1731"/>
      <c r="T49" s="1731"/>
      <c r="U49" s="1731"/>
      <c r="V49" s="1731"/>
      <c r="W49" s="1731"/>
    </row>
    <row r="50" spans="1:23" ht="15.75" customHeight="1">
      <c r="A50" s="1730"/>
      <c r="B50" s="1731"/>
      <c r="C50" s="1731"/>
      <c r="D50" s="1731"/>
      <c r="E50" s="1732"/>
      <c r="F50" s="1731"/>
      <c r="G50" s="1731"/>
      <c r="H50" s="1731"/>
      <c r="I50" s="1731"/>
      <c r="J50" s="1731"/>
      <c r="K50" s="1731"/>
      <c r="L50" s="1731"/>
      <c r="M50" s="1731"/>
      <c r="N50" s="1731"/>
      <c r="O50" s="1731"/>
      <c r="P50" s="1731"/>
      <c r="Q50" s="1731"/>
      <c r="R50" s="1731"/>
      <c r="S50" s="1731"/>
      <c r="T50" s="1731"/>
      <c r="U50" s="1731"/>
      <c r="V50" s="1731"/>
      <c r="W50" s="1731"/>
    </row>
    <row r="51" spans="1:23" ht="15.75" customHeight="1">
      <c r="A51" s="1730"/>
      <c r="B51" s="1731"/>
      <c r="C51" s="1731"/>
      <c r="D51" s="1731"/>
      <c r="E51" s="1732"/>
      <c r="F51" s="1731"/>
      <c r="G51" s="1731"/>
      <c r="H51" s="1731"/>
      <c r="I51" s="1731"/>
      <c r="J51" s="1731"/>
      <c r="K51" s="1731"/>
      <c r="L51" s="1731"/>
      <c r="M51" s="1731"/>
      <c r="N51" s="1731"/>
      <c r="O51" s="1731"/>
      <c r="P51" s="1731"/>
      <c r="Q51" s="1731"/>
      <c r="R51" s="1731"/>
      <c r="S51" s="1731"/>
      <c r="T51" s="1731"/>
      <c r="U51" s="1731"/>
      <c r="V51" s="1731"/>
      <c r="W51" s="1731"/>
    </row>
    <row r="52" spans="1:23" ht="16">
      <c r="A52" s="1730"/>
      <c r="B52" s="1731"/>
      <c r="C52" s="1731"/>
      <c r="D52" s="1731"/>
      <c r="E52" s="1732"/>
      <c r="F52" s="1731"/>
      <c r="G52" s="1731"/>
      <c r="H52" s="1731"/>
      <c r="I52" s="1731"/>
      <c r="J52" s="1731"/>
      <c r="K52" s="1731"/>
      <c r="L52" s="1731"/>
      <c r="M52" s="1731"/>
      <c r="N52" s="1731"/>
      <c r="O52" s="1731"/>
      <c r="P52" s="1731"/>
      <c r="Q52" s="1731"/>
      <c r="R52" s="1731"/>
      <c r="S52" s="1731"/>
      <c r="T52" s="1731"/>
      <c r="U52" s="1731"/>
      <c r="V52" s="1731"/>
      <c r="W52" s="1731"/>
    </row>
    <row r="53" spans="1:23" ht="16">
      <c r="A53" s="1730"/>
      <c r="B53" s="1731"/>
      <c r="C53" s="1731"/>
      <c r="D53" s="1731"/>
      <c r="E53" s="1732"/>
      <c r="F53" s="1731"/>
      <c r="G53" s="1731"/>
      <c r="H53" s="1731"/>
      <c r="I53" s="1731"/>
      <c r="J53" s="1731"/>
      <c r="K53" s="1731"/>
      <c r="L53" s="1731"/>
      <c r="M53" s="1731"/>
      <c r="N53" s="1731"/>
      <c r="O53" s="1731"/>
      <c r="P53" s="1731"/>
      <c r="Q53" s="1731"/>
      <c r="R53" s="1731"/>
      <c r="S53" s="1731"/>
      <c r="T53" s="1731"/>
      <c r="U53" s="1731"/>
      <c r="V53" s="1731"/>
      <c r="W53" s="1731"/>
    </row>
    <row r="54" spans="1:23" ht="16">
      <c r="A54" s="1730"/>
      <c r="B54" s="1731"/>
      <c r="C54" s="1731"/>
      <c r="D54" s="1731"/>
      <c r="E54" s="1732"/>
      <c r="F54" s="1731"/>
      <c r="G54" s="1731"/>
      <c r="H54" s="1731"/>
      <c r="I54" s="1731"/>
      <c r="J54" s="1731"/>
      <c r="K54" s="1731"/>
      <c r="L54" s="1731"/>
      <c r="M54" s="1731"/>
      <c r="N54" s="1731"/>
      <c r="O54" s="1731"/>
      <c r="P54" s="1731"/>
      <c r="Q54" s="1731"/>
      <c r="R54" s="1731"/>
      <c r="S54" s="1731"/>
      <c r="T54" s="1731"/>
      <c r="U54" s="1731"/>
      <c r="V54" s="1731"/>
      <c r="W54" s="1731"/>
    </row>
    <row r="55" spans="1:23" ht="16">
      <c r="A55" s="1730"/>
      <c r="B55" s="1731"/>
      <c r="C55" s="1731"/>
      <c r="D55" s="1731"/>
      <c r="E55" s="1732"/>
      <c r="F55" s="1731"/>
      <c r="G55" s="1731"/>
      <c r="H55" s="1731"/>
      <c r="I55" s="1731"/>
      <c r="J55" s="1731"/>
      <c r="K55" s="1731"/>
      <c r="L55" s="1731"/>
      <c r="M55" s="1731"/>
      <c r="N55" s="1731"/>
      <c r="O55" s="1731"/>
      <c r="P55" s="1731"/>
      <c r="Q55" s="1731"/>
      <c r="R55" s="1731"/>
      <c r="S55" s="1731"/>
      <c r="T55" s="1731"/>
      <c r="U55" s="1731"/>
      <c r="V55" s="1731"/>
      <c r="W55" s="1731"/>
    </row>
    <row r="56" spans="1:23" ht="16">
      <c r="A56" s="1730"/>
      <c r="B56" s="1731"/>
      <c r="C56" s="1731"/>
      <c r="D56" s="1731"/>
      <c r="E56" s="1732"/>
      <c r="F56" s="1731"/>
      <c r="G56" s="1731"/>
      <c r="H56" s="1731"/>
      <c r="I56" s="1731"/>
      <c r="J56" s="1731"/>
      <c r="K56" s="1731"/>
      <c r="L56" s="1731"/>
      <c r="M56" s="1731"/>
      <c r="N56" s="1731"/>
      <c r="O56" s="1731"/>
      <c r="P56" s="1731"/>
      <c r="Q56" s="1731"/>
      <c r="R56" s="1731"/>
      <c r="S56" s="1731"/>
      <c r="T56" s="1731"/>
      <c r="U56" s="1731"/>
      <c r="V56" s="1731"/>
      <c r="W56" s="1731"/>
    </row>
    <row r="57" spans="1:23" ht="16">
      <c r="A57" s="1730"/>
      <c r="B57" s="1731"/>
      <c r="C57" s="1731"/>
      <c r="D57" s="1731"/>
      <c r="E57" s="1732"/>
      <c r="F57" s="1731"/>
      <c r="G57" s="1731"/>
      <c r="H57" s="1731"/>
      <c r="I57" s="1731"/>
      <c r="J57" s="1731"/>
      <c r="K57" s="1731"/>
      <c r="L57" s="1731"/>
      <c r="M57" s="1731"/>
      <c r="N57" s="1731"/>
      <c r="O57" s="1731"/>
      <c r="P57" s="1731"/>
      <c r="Q57" s="1731"/>
      <c r="R57" s="1731"/>
      <c r="S57" s="1731"/>
      <c r="T57" s="1731"/>
      <c r="U57" s="1731"/>
      <c r="V57" s="1731"/>
      <c r="W57" s="1731"/>
    </row>
    <row r="58" spans="1:23" ht="16">
      <c r="A58" s="1730"/>
      <c r="B58" s="1731"/>
      <c r="C58" s="1731"/>
      <c r="D58" s="1731"/>
      <c r="E58" s="1732"/>
      <c r="F58" s="1731"/>
      <c r="G58" s="1731"/>
      <c r="H58" s="1731"/>
      <c r="I58" s="1731"/>
      <c r="J58" s="1731"/>
      <c r="K58" s="1731"/>
      <c r="L58" s="1731"/>
      <c r="M58" s="1731"/>
      <c r="N58" s="1731"/>
      <c r="O58" s="1731"/>
      <c r="P58" s="1731"/>
      <c r="Q58" s="1731"/>
      <c r="R58" s="1731"/>
      <c r="S58" s="1731"/>
      <c r="T58" s="1731"/>
      <c r="U58" s="1731"/>
      <c r="V58" s="1731"/>
      <c r="W58" s="1731"/>
    </row>
    <row r="59" spans="1:23" ht="16">
      <c r="A59" s="1730"/>
      <c r="B59" s="1731"/>
      <c r="C59" s="1731"/>
      <c r="D59" s="1731"/>
      <c r="E59" s="1732"/>
      <c r="F59" s="1731"/>
      <c r="G59" s="1731"/>
      <c r="H59" s="1731"/>
      <c r="I59" s="1731"/>
      <c r="J59" s="1731"/>
      <c r="K59" s="1731"/>
      <c r="L59" s="1731"/>
      <c r="M59" s="1731"/>
      <c r="N59" s="1731"/>
      <c r="O59" s="1731"/>
      <c r="P59" s="1731"/>
      <c r="Q59" s="1731"/>
      <c r="R59" s="1731"/>
      <c r="S59" s="1731"/>
      <c r="T59" s="1731"/>
      <c r="U59" s="1731"/>
      <c r="V59" s="1731"/>
      <c r="W59" s="1731"/>
    </row>
    <row r="60" spans="1:23" ht="16">
      <c r="A60" s="1730"/>
      <c r="B60" s="1731"/>
      <c r="C60" s="1731"/>
      <c r="D60" s="1731"/>
      <c r="E60" s="1732"/>
      <c r="F60" s="1731"/>
      <c r="G60" s="1731"/>
      <c r="H60" s="1731"/>
      <c r="I60" s="1731"/>
      <c r="J60" s="1731"/>
      <c r="K60" s="1731"/>
      <c r="L60" s="1731"/>
      <c r="M60" s="1731"/>
      <c r="N60" s="1731"/>
      <c r="O60" s="1731"/>
      <c r="P60" s="1731"/>
      <c r="Q60" s="1731"/>
      <c r="R60" s="1731"/>
      <c r="S60" s="1731"/>
      <c r="T60" s="1731"/>
      <c r="U60" s="1731"/>
      <c r="V60" s="1731"/>
      <c r="W60" s="1731"/>
    </row>
    <row r="61" spans="1:23" ht="16">
      <c r="A61" s="1730"/>
      <c r="B61" s="1731"/>
      <c r="C61" s="1731"/>
      <c r="D61" s="1731"/>
      <c r="E61" s="1732"/>
      <c r="F61" s="1731"/>
      <c r="G61" s="1731"/>
      <c r="H61" s="1731"/>
      <c r="I61" s="1731"/>
      <c r="J61" s="1731"/>
      <c r="K61" s="1731"/>
      <c r="L61" s="1731"/>
      <c r="M61" s="1731"/>
      <c r="N61" s="1731"/>
      <c r="O61" s="1731"/>
      <c r="P61" s="1731"/>
      <c r="Q61" s="1731"/>
      <c r="R61" s="1731"/>
      <c r="S61" s="1731"/>
      <c r="T61" s="1731"/>
      <c r="U61" s="1731"/>
      <c r="V61" s="1731"/>
      <c r="W61" s="1731"/>
    </row>
    <row r="62" spans="1:23" ht="16">
      <c r="A62" s="1730"/>
      <c r="B62" s="1731"/>
      <c r="C62" s="1731"/>
      <c r="D62" s="1731"/>
      <c r="E62" s="1732"/>
      <c r="F62" s="1731"/>
      <c r="G62" s="1731"/>
      <c r="H62" s="1731"/>
      <c r="I62" s="1731"/>
      <c r="J62" s="1731"/>
      <c r="K62" s="1731"/>
      <c r="L62" s="1731"/>
      <c r="M62" s="1731"/>
      <c r="N62" s="1731"/>
      <c r="O62" s="1731"/>
      <c r="P62" s="1731"/>
      <c r="Q62" s="1731"/>
      <c r="R62" s="1731"/>
      <c r="S62" s="1731"/>
      <c r="T62" s="1731"/>
      <c r="U62" s="1731"/>
      <c r="V62" s="1731"/>
      <c r="W62" s="1731"/>
    </row>
    <row r="63" spans="1:23" ht="16">
      <c r="A63" s="1730"/>
      <c r="B63" s="1731"/>
      <c r="C63" s="1731"/>
      <c r="D63" s="1731"/>
      <c r="E63" s="1732"/>
      <c r="F63" s="1731"/>
      <c r="G63" s="1731"/>
      <c r="H63" s="1731"/>
      <c r="I63" s="1731"/>
      <c r="J63" s="1731"/>
      <c r="K63" s="1731"/>
      <c r="L63" s="1731"/>
      <c r="M63" s="1731"/>
      <c r="N63" s="1731"/>
      <c r="O63" s="1731"/>
      <c r="P63" s="1731"/>
      <c r="Q63" s="1731"/>
      <c r="R63" s="1731"/>
      <c r="S63" s="1731"/>
      <c r="T63" s="1731"/>
      <c r="U63" s="1731"/>
      <c r="V63" s="1731"/>
      <c r="W63" s="1731"/>
    </row>
    <row r="64" spans="1:23" ht="16">
      <c r="A64" s="1730"/>
      <c r="B64" s="1731"/>
      <c r="C64" s="1731"/>
      <c r="D64" s="1731"/>
      <c r="E64" s="1732"/>
      <c r="F64" s="1731"/>
      <c r="G64" s="1731"/>
      <c r="H64" s="1731"/>
      <c r="I64" s="1731"/>
      <c r="J64" s="1731"/>
      <c r="K64" s="1731"/>
      <c r="L64" s="1731"/>
      <c r="M64" s="1731"/>
      <c r="N64" s="1731"/>
      <c r="O64" s="1731"/>
      <c r="P64" s="1731"/>
      <c r="Q64" s="1731"/>
      <c r="R64" s="1731"/>
      <c r="S64" s="1731"/>
      <c r="T64" s="1731"/>
      <c r="U64" s="1731"/>
      <c r="V64" s="1731"/>
      <c r="W64" s="1731"/>
    </row>
    <row r="65" spans="1:23" ht="16">
      <c r="A65" s="1730"/>
      <c r="B65" s="1731"/>
      <c r="C65" s="1731"/>
      <c r="D65" s="1731"/>
      <c r="E65" s="1732"/>
      <c r="F65" s="1731"/>
      <c r="G65" s="1731"/>
      <c r="H65" s="1731"/>
      <c r="I65" s="1731"/>
      <c r="J65" s="1731"/>
      <c r="K65" s="1731"/>
      <c r="L65" s="1731"/>
      <c r="M65" s="1731"/>
      <c r="N65" s="1731"/>
      <c r="O65" s="1731"/>
      <c r="P65" s="1731"/>
      <c r="Q65" s="1731"/>
      <c r="R65" s="1731"/>
      <c r="S65" s="1731"/>
      <c r="T65" s="1731"/>
      <c r="U65" s="1731"/>
      <c r="V65" s="1731"/>
      <c r="W65" s="1731"/>
    </row>
    <row r="66" spans="1:23" ht="16">
      <c r="A66" s="1730"/>
      <c r="B66" s="1731"/>
      <c r="C66" s="1731"/>
      <c r="D66" s="1731"/>
      <c r="E66" s="1732"/>
      <c r="F66" s="1731"/>
      <c r="G66" s="1731"/>
      <c r="H66" s="1731"/>
      <c r="I66" s="1731"/>
      <c r="J66" s="1731"/>
      <c r="K66" s="1731"/>
      <c r="L66" s="1731"/>
      <c r="M66" s="1731"/>
      <c r="N66" s="1731"/>
      <c r="O66" s="1731"/>
      <c r="P66" s="1731"/>
      <c r="Q66" s="1731"/>
      <c r="R66" s="1731"/>
      <c r="S66" s="1731"/>
      <c r="T66" s="1731"/>
      <c r="U66" s="1731"/>
      <c r="V66" s="1731"/>
      <c r="W66" s="1731"/>
    </row>
    <row r="67" spans="1:23" ht="16">
      <c r="A67" s="1730"/>
      <c r="B67" s="1731"/>
      <c r="C67" s="1731"/>
      <c r="D67" s="1731"/>
      <c r="E67" s="1732"/>
      <c r="F67" s="1731"/>
      <c r="G67" s="1731"/>
      <c r="H67" s="1731"/>
      <c r="I67" s="1731"/>
      <c r="J67" s="1731"/>
      <c r="K67" s="1731"/>
      <c r="L67" s="1731"/>
      <c r="M67" s="1731"/>
      <c r="N67" s="1731"/>
      <c r="O67" s="1731"/>
      <c r="P67" s="1731"/>
      <c r="Q67" s="1731"/>
      <c r="R67" s="1731"/>
      <c r="S67" s="1731"/>
      <c r="T67" s="1731"/>
      <c r="U67" s="1731"/>
      <c r="V67" s="1731"/>
      <c r="W67" s="1731"/>
    </row>
    <row r="68" spans="1:23" ht="16">
      <c r="A68" s="1730"/>
      <c r="B68" s="1731"/>
      <c r="C68" s="1731"/>
      <c r="D68" s="1731"/>
      <c r="E68" s="1732"/>
      <c r="F68" s="1731"/>
      <c r="G68" s="1731"/>
      <c r="H68" s="1731"/>
      <c r="I68" s="1731"/>
      <c r="J68" s="1731"/>
      <c r="K68" s="1731"/>
      <c r="L68" s="1731"/>
      <c r="M68" s="1731"/>
      <c r="N68" s="1731"/>
      <c r="O68" s="1731"/>
      <c r="P68" s="1731"/>
      <c r="Q68" s="1731"/>
      <c r="R68" s="1731"/>
      <c r="S68" s="1731"/>
      <c r="T68" s="1731"/>
      <c r="U68" s="1731"/>
      <c r="V68" s="1731"/>
      <c r="W68" s="1731"/>
    </row>
    <row r="69" spans="1:23" ht="16">
      <c r="A69" s="1730"/>
      <c r="B69" s="1731"/>
      <c r="C69" s="1731"/>
      <c r="D69" s="1731"/>
      <c r="E69" s="1732"/>
      <c r="F69" s="1731"/>
      <c r="G69" s="1731"/>
      <c r="H69" s="1731"/>
      <c r="I69" s="1731"/>
      <c r="J69" s="1731"/>
      <c r="K69" s="1731"/>
      <c r="L69" s="1731"/>
      <c r="M69" s="1731"/>
      <c r="N69" s="1731"/>
      <c r="O69" s="1731"/>
      <c r="P69" s="1731"/>
      <c r="Q69" s="1731"/>
      <c r="R69" s="1731"/>
      <c r="S69" s="1731"/>
      <c r="T69" s="1731"/>
      <c r="U69" s="1731"/>
      <c r="V69" s="1731"/>
      <c r="W69" s="1731"/>
    </row>
    <row r="70" spans="1:23" ht="16">
      <c r="A70" s="1730"/>
      <c r="B70" s="1731"/>
      <c r="C70" s="1731"/>
      <c r="D70" s="1731"/>
      <c r="E70" s="1732"/>
      <c r="F70" s="1731"/>
      <c r="G70" s="1731"/>
      <c r="H70" s="1731"/>
      <c r="I70" s="1731"/>
      <c r="J70" s="1731"/>
      <c r="K70" s="1731"/>
      <c r="L70" s="1731"/>
      <c r="M70" s="1731"/>
      <c r="N70" s="1731"/>
      <c r="O70" s="1731"/>
      <c r="P70" s="1731"/>
      <c r="Q70" s="1731"/>
      <c r="R70" s="1731"/>
      <c r="S70" s="1731"/>
      <c r="T70" s="1731"/>
      <c r="U70" s="1731"/>
      <c r="V70" s="1731"/>
      <c r="W70" s="1731"/>
    </row>
    <row r="71" spans="1:23" ht="16">
      <c r="A71" s="1730"/>
      <c r="B71" s="1731"/>
      <c r="C71" s="1731"/>
      <c r="D71" s="1731"/>
      <c r="E71" s="1732"/>
      <c r="F71" s="1731"/>
      <c r="G71" s="1731"/>
      <c r="H71" s="1731"/>
      <c r="I71" s="1731"/>
      <c r="J71" s="1731"/>
      <c r="K71" s="1731"/>
      <c r="L71" s="1731"/>
      <c r="M71" s="1731"/>
      <c r="N71" s="1731"/>
      <c r="O71" s="1731"/>
      <c r="P71" s="1731"/>
      <c r="Q71" s="1731"/>
      <c r="R71" s="1731"/>
      <c r="S71" s="1731"/>
      <c r="T71" s="1731"/>
      <c r="U71" s="1731"/>
      <c r="V71" s="1731"/>
      <c r="W71" s="1731"/>
    </row>
    <row r="72" spans="1:23" ht="16">
      <c r="A72" s="1730"/>
      <c r="B72" s="1731"/>
      <c r="C72" s="1731"/>
      <c r="D72" s="1731"/>
      <c r="E72" s="1732"/>
      <c r="F72" s="1731"/>
      <c r="G72" s="1731"/>
      <c r="H72" s="1731"/>
      <c r="I72" s="1731"/>
      <c r="J72" s="1731"/>
      <c r="K72" s="1731"/>
      <c r="L72" s="1731"/>
      <c r="M72" s="1731"/>
      <c r="N72" s="1731"/>
      <c r="O72" s="1731"/>
      <c r="P72" s="1731"/>
      <c r="Q72" s="1731"/>
      <c r="R72" s="1731"/>
      <c r="S72" s="1731"/>
      <c r="T72" s="1731"/>
      <c r="U72" s="1731"/>
      <c r="V72" s="1731"/>
      <c r="W72" s="1731"/>
    </row>
    <row r="73" spans="1:23" ht="16">
      <c r="A73" s="1730"/>
      <c r="B73" s="1731"/>
      <c r="C73" s="1731"/>
      <c r="D73" s="1731"/>
      <c r="E73" s="1732"/>
      <c r="F73" s="1731"/>
      <c r="G73" s="1731"/>
      <c r="H73" s="1731"/>
      <c r="I73" s="1731"/>
      <c r="J73" s="1731"/>
      <c r="K73" s="1731"/>
      <c r="L73" s="1731"/>
      <c r="M73" s="1731"/>
      <c r="N73" s="1731"/>
      <c r="O73" s="1731"/>
      <c r="P73" s="1731"/>
      <c r="Q73" s="1731"/>
      <c r="R73" s="1731"/>
      <c r="S73" s="1731"/>
      <c r="T73" s="1731"/>
      <c r="U73" s="1731"/>
      <c r="V73" s="1731"/>
      <c r="W73" s="1731"/>
    </row>
    <row r="74" spans="1:23" ht="16">
      <c r="A74" s="1730"/>
      <c r="B74" s="1731"/>
      <c r="C74" s="1731"/>
      <c r="D74" s="1731"/>
      <c r="E74" s="1732"/>
      <c r="F74" s="1731"/>
      <c r="G74" s="1731"/>
      <c r="H74" s="1731"/>
      <c r="I74" s="1731"/>
      <c r="J74" s="1731"/>
      <c r="K74" s="1731"/>
      <c r="L74" s="1731"/>
      <c r="M74" s="1731"/>
      <c r="N74" s="1731"/>
      <c r="O74" s="1731"/>
      <c r="P74" s="1731"/>
      <c r="Q74" s="1731"/>
      <c r="R74" s="1731"/>
      <c r="S74" s="1731"/>
      <c r="T74" s="1731"/>
      <c r="U74" s="1731"/>
      <c r="V74" s="1731"/>
      <c r="W74" s="1731"/>
    </row>
    <row r="75" spans="1:23" ht="16">
      <c r="A75" s="1730"/>
      <c r="B75" s="1731"/>
      <c r="C75" s="1731"/>
      <c r="D75" s="1731"/>
      <c r="E75" s="1732"/>
      <c r="F75" s="1731"/>
      <c r="G75" s="1731"/>
      <c r="H75" s="1731"/>
      <c r="I75" s="1731"/>
      <c r="J75" s="1731"/>
      <c r="K75" s="1731"/>
      <c r="L75" s="1731"/>
      <c r="M75" s="1731"/>
      <c r="N75" s="1731"/>
      <c r="O75" s="1731"/>
      <c r="P75" s="1731"/>
      <c r="Q75" s="1731"/>
      <c r="R75" s="1731"/>
      <c r="S75" s="1731"/>
      <c r="T75" s="1731"/>
      <c r="U75" s="1731"/>
      <c r="V75" s="1731"/>
      <c r="W75" s="1731"/>
    </row>
    <row r="76" spans="1:23" ht="16">
      <c r="A76" s="1730"/>
      <c r="B76" s="1731"/>
      <c r="C76" s="1731"/>
      <c r="D76" s="1731"/>
      <c r="E76" s="1732"/>
      <c r="F76" s="1731"/>
      <c r="G76" s="1731"/>
      <c r="H76" s="1731"/>
      <c r="I76" s="1731"/>
      <c r="J76" s="1731"/>
      <c r="K76" s="1731"/>
      <c r="L76" s="1731"/>
      <c r="M76" s="1731"/>
      <c r="N76" s="1731"/>
      <c r="O76" s="1731"/>
      <c r="P76" s="1731"/>
      <c r="Q76" s="1731"/>
      <c r="R76" s="1731"/>
      <c r="S76" s="1731"/>
      <c r="T76" s="1731"/>
      <c r="U76" s="1731"/>
      <c r="V76" s="1731"/>
      <c r="W76" s="1731"/>
    </row>
    <row r="77" spans="1:23" ht="16">
      <c r="A77" s="1730"/>
      <c r="B77" s="1731"/>
      <c r="C77" s="1731"/>
      <c r="D77" s="1731"/>
      <c r="E77" s="1732"/>
      <c r="F77" s="1731"/>
      <c r="G77" s="1731"/>
      <c r="H77" s="1731"/>
      <c r="I77" s="1731"/>
      <c r="J77" s="1731"/>
      <c r="K77" s="1731"/>
      <c r="L77" s="1731"/>
      <c r="M77" s="1731"/>
      <c r="N77" s="1731"/>
      <c r="O77" s="1731"/>
      <c r="P77" s="1731"/>
      <c r="Q77" s="1731"/>
      <c r="R77" s="1731"/>
      <c r="S77" s="1731"/>
      <c r="T77" s="1731"/>
      <c r="U77" s="1731"/>
      <c r="V77" s="1731"/>
      <c r="W77" s="1731"/>
    </row>
    <row r="78" spans="1:23" ht="16">
      <c r="A78" s="1730"/>
      <c r="B78" s="1731"/>
      <c r="C78" s="1731"/>
      <c r="D78" s="1731"/>
      <c r="E78" s="1732"/>
      <c r="F78" s="1731"/>
      <c r="G78" s="1731"/>
      <c r="H78" s="1731"/>
      <c r="I78" s="1731"/>
      <c r="J78" s="1731"/>
      <c r="K78" s="1731"/>
      <c r="L78" s="1731"/>
      <c r="M78" s="1731"/>
      <c r="N78" s="1731"/>
      <c r="O78" s="1731"/>
      <c r="P78" s="1731"/>
      <c r="Q78" s="1731"/>
      <c r="R78" s="1731"/>
      <c r="S78" s="1731"/>
      <c r="T78" s="1731"/>
      <c r="U78" s="1731"/>
      <c r="V78" s="1731"/>
      <c r="W78" s="1731"/>
    </row>
    <row r="79" spans="1:23" ht="16">
      <c r="A79" s="1730"/>
      <c r="B79" s="1731"/>
      <c r="C79" s="1731"/>
      <c r="D79" s="1731"/>
      <c r="E79" s="1732"/>
      <c r="F79" s="1731"/>
      <c r="G79" s="1731"/>
      <c r="H79" s="1731"/>
      <c r="I79" s="1731"/>
      <c r="J79" s="1731"/>
      <c r="K79" s="1731"/>
      <c r="L79" s="1731"/>
      <c r="M79" s="1731"/>
      <c r="N79" s="1731"/>
      <c r="O79" s="1731"/>
      <c r="P79" s="1731"/>
      <c r="Q79" s="1731"/>
      <c r="R79" s="1731"/>
      <c r="S79" s="1731"/>
      <c r="T79" s="1731"/>
      <c r="U79" s="1731"/>
      <c r="V79" s="1731"/>
      <c r="W79" s="1731"/>
    </row>
    <row r="80" spans="1:23" ht="16">
      <c r="A80" s="1730"/>
      <c r="B80" s="1731"/>
      <c r="C80" s="1731"/>
      <c r="D80" s="1731"/>
      <c r="E80" s="1732"/>
      <c r="F80" s="1731"/>
      <c r="G80" s="1731"/>
      <c r="H80" s="1731"/>
      <c r="I80" s="1731"/>
      <c r="J80" s="1731"/>
      <c r="K80" s="1731"/>
      <c r="L80" s="1731"/>
      <c r="M80" s="1731"/>
      <c r="N80" s="1731"/>
      <c r="O80" s="1731"/>
      <c r="P80" s="1731"/>
      <c r="Q80" s="1731"/>
      <c r="R80" s="1731"/>
      <c r="S80" s="1731"/>
      <c r="T80" s="1731"/>
      <c r="U80" s="1731"/>
      <c r="V80" s="1731"/>
      <c r="W80" s="1731"/>
    </row>
    <row r="81" spans="1:23" ht="16">
      <c r="A81" s="1730"/>
      <c r="B81" s="1731"/>
      <c r="C81" s="1731"/>
      <c r="D81" s="1731"/>
      <c r="E81" s="1732"/>
      <c r="F81" s="1731"/>
      <c r="G81" s="1731"/>
      <c r="H81" s="1731"/>
      <c r="I81" s="1731"/>
      <c r="J81" s="1731"/>
      <c r="K81" s="1731"/>
      <c r="L81" s="1731"/>
      <c r="M81" s="1731"/>
      <c r="N81" s="1731"/>
      <c r="O81" s="1731"/>
      <c r="P81" s="1731"/>
      <c r="Q81" s="1731"/>
      <c r="R81" s="1731"/>
      <c r="S81" s="1731"/>
      <c r="T81" s="1731"/>
      <c r="U81" s="1731"/>
      <c r="V81" s="1731"/>
      <c r="W81" s="1731"/>
    </row>
    <row r="82" spans="1:23" ht="16">
      <c r="A82" s="1730"/>
      <c r="B82" s="1731"/>
      <c r="C82" s="1731"/>
      <c r="D82" s="1731"/>
      <c r="E82" s="1732"/>
      <c r="F82" s="1731"/>
      <c r="G82" s="1731"/>
      <c r="H82" s="1731"/>
      <c r="I82" s="1731"/>
      <c r="J82" s="1731"/>
      <c r="K82" s="1731"/>
      <c r="L82" s="1731"/>
      <c r="M82" s="1731"/>
      <c r="N82" s="1731"/>
      <c r="O82" s="1731"/>
      <c r="P82" s="1731"/>
      <c r="Q82" s="1731"/>
      <c r="R82" s="1731"/>
      <c r="S82" s="1731"/>
      <c r="T82" s="1731"/>
      <c r="U82" s="1731"/>
      <c r="V82" s="1731"/>
      <c r="W82" s="1731"/>
    </row>
    <row r="83" spans="1:23" ht="16">
      <c r="A83" s="1730"/>
      <c r="B83" s="1731"/>
      <c r="C83" s="1731"/>
      <c r="D83" s="1731"/>
      <c r="E83" s="1732"/>
      <c r="F83" s="1731"/>
      <c r="G83" s="1731"/>
      <c r="H83" s="1731"/>
      <c r="I83" s="1731"/>
      <c r="J83" s="1731"/>
      <c r="K83" s="1731"/>
      <c r="L83" s="1731"/>
      <c r="M83" s="1731"/>
      <c r="N83" s="1731"/>
      <c r="O83" s="1731"/>
      <c r="P83" s="1731"/>
      <c r="Q83" s="1731"/>
      <c r="R83" s="1731"/>
      <c r="S83" s="1731"/>
      <c r="T83" s="1731"/>
      <c r="U83" s="1731"/>
      <c r="V83" s="1731"/>
      <c r="W83" s="1731"/>
    </row>
    <row r="84" spans="1:23" ht="16">
      <c r="A84" s="1730"/>
      <c r="B84" s="1731"/>
      <c r="C84" s="1731"/>
      <c r="D84" s="1731"/>
      <c r="E84" s="1732"/>
      <c r="F84" s="1731"/>
      <c r="G84" s="1731"/>
      <c r="H84" s="1731"/>
      <c r="I84" s="1731"/>
      <c r="J84" s="1731"/>
      <c r="K84" s="1731"/>
      <c r="L84" s="1731"/>
      <c r="M84" s="1731"/>
      <c r="N84" s="1731"/>
      <c r="O84" s="1731"/>
      <c r="P84" s="1731"/>
      <c r="Q84" s="1731"/>
      <c r="R84" s="1731"/>
      <c r="S84" s="1731"/>
      <c r="T84" s="1731"/>
      <c r="U84" s="1731"/>
      <c r="V84" s="1731"/>
      <c r="W84" s="1731"/>
    </row>
    <row r="85" spans="1:23" ht="16">
      <c r="A85" s="1730"/>
      <c r="B85" s="1731"/>
      <c r="C85" s="1731"/>
      <c r="D85" s="1731"/>
      <c r="E85" s="1732"/>
      <c r="F85" s="1731"/>
      <c r="G85" s="1731"/>
      <c r="H85" s="1731"/>
      <c r="I85" s="1731"/>
      <c r="J85" s="1731"/>
      <c r="K85" s="1731"/>
      <c r="L85" s="1731"/>
      <c r="M85" s="1731"/>
      <c r="N85" s="1731"/>
      <c r="O85" s="1731"/>
      <c r="P85" s="1731"/>
      <c r="Q85" s="1731"/>
      <c r="R85" s="1731"/>
      <c r="S85" s="1731"/>
      <c r="T85" s="1731"/>
      <c r="U85" s="1731"/>
      <c r="V85" s="1731"/>
      <c r="W85" s="1731"/>
    </row>
    <row r="86" spans="1:23" ht="16">
      <c r="A86" s="1730"/>
      <c r="B86" s="1731"/>
      <c r="C86" s="1731"/>
      <c r="D86" s="1731"/>
      <c r="E86" s="1732"/>
      <c r="F86" s="1731"/>
      <c r="G86" s="1731"/>
      <c r="H86" s="1731"/>
      <c r="I86" s="1731"/>
      <c r="J86" s="1731"/>
      <c r="K86" s="1731"/>
      <c r="L86" s="1731"/>
      <c r="M86" s="1731"/>
      <c r="N86" s="1731"/>
      <c r="O86" s="1731"/>
      <c r="P86" s="1731"/>
      <c r="Q86" s="1731"/>
      <c r="R86" s="1731"/>
      <c r="S86" s="1731"/>
      <c r="T86" s="1731"/>
      <c r="U86" s="1731"/>
      <c r="V86" s="1731"/>
      <c r="W86" s="1731"/>
    </row>
    <row r="87" spans="1:23" ht="16">
      <c r="A87" s="1730"/>
      <c r="B87" s="1731"/>
      <c r="C87" s="1731"/>
      <c r="D87" s="1731"/>
      <c r="E87" s="1732"/>
      <c r="F87" s="1731"/>
      <c r="G87" s="1731"/>
      <c r="H87" s="1731"/>
      <c r="I87" s="1731"/>
      <c r="J87" s="1731"/>
      <c r="K87" s="1731"/>
      <c r="L87" s="1731"/>
      <c r="M87" s="1731"/>
      <c r="N87" s="1731"/>
      <c r="O87" s="1731"/>
      <c r="P87" s="1731"/>
      <c r="Q87" s="1731"/>
      <c r="R87" s="1731"/>
      <c r="S87" s="1731"/>
      <c r="T87" s="1731"/>
      <c r="U87" s="1731"/>
      <c r="V87" s="1731"/>
      <c r="W87" s="1731"/>
    </row>
    <row r="88" spans="1:23" ht="16">
      <c r="A88" s="1730"/>
      <c r="B88" s="1731"/>
      <c r="C88" s="1731"/>
      <c r="D88" s="1731"/>
      <c r="E88" s="1732"/>
      <c r="F88" s="1731"/>
      <c r="G88" s="1731"/>
      <c r="H88" s="1731"/>
      <c r="I88" s="1731"/>
      <c r="J88" s="1731"/>
      <c r="K88" s="1731"/>
      <c r="L88" s="1731"/>
      <c r="M88" s="1731"/>
      <c r="N88" s="1731"/>
      <c r="O88" s="1731"/>
      <c r="P88" s="1731"/>
      <c r="Q88" s="1731"/>
      <c r="R88" s="1731"/>
      <c r="S88" s="1731"/>
      <c r="T88" s="1731"/>
      <c r="U88" s="1731"/>
      <c r="V88" s="1731"/>
      <c r="W88" s="1731"/>
    </row>
    <row r="89" spans="1:23" ht="16">
      <c r="A89" s="1730"/>
      <c r="B89" s="1731"/>
      <c r="C89" s="1731"/>
      <c r="D89" s="1731"/>
      <c r="E89" s="1732"/>
      <c r="F89" s="1731"/>
      <c r="G89" s="1731"/>
      <c r="H89" s="1731"/>
      <c r="I89" s="1731"/>
      <c r="J89" s="1731"/>
      <c r="K89" s="1731"/>
      <c r="L89" s="1731"/>
      <c r="M89" s="1731"/>
      <c r="N89" s="1731"/>
      <c r="O89" s="1731"/>
      <c r="P89" s="1731"/>
      <c r="Q89" s="1731"/>
      <c r="R89" s="1731"/>
      <c r="S89" s="1731"/>
      <c r="T89" s="1731"/>
      <c r="U89" s="1731"/>
      <c r="V89" s="1731"/>
      <c r="W89" s="1731"/>
    </row>
    <row r="90" spans="1:23" ht="16">
      <c r="A90" s="1730"/>
      <c r="B90" s="1731"/>
      <c r="C90" s="1731"/>
      <c r="D90" s="1731"/>
      <c r="E90" s="1732"/>
      <c r="F90" s="1731"/>
      <c r="G90" s="1731"/>
      <c r="H90" s="1731"/>
      <c r="I90" s="1731"/>
      <c r="J90" s="1731"/>
      <c r="K90" s="1731"/>
      <c r="L90" s="1731"/>
      <c r="M90" s="1731"/>
      <c r="N90" s="1731"/>
      <c r="O90" s="1731"/>
      <c r="P90" s="1731"/>
      <c r="Q90" s="1731"/>
      <c r="R90" s="1731"/>
      <c r="S90" s="1731"/>
      <c r="T90" s="1731"/>
      <c r="U90" s="1731"/>
      <c r="V90" s="1731"/>
      <c r="W90" s="1731"/>
    </row>
    <row r="91" spans="1:23" ht="16">
      <c r="A91" s="1730"/>
      <c r="B91" s="1731"/>
      <c r="C91" s="1731"/>
      <c r="D91" s="1731"/>
      <c r="E91" s="1732"/>
      <c r="F91" s="1731"/>
      <c r="G91" s="1731"/>
      <c r="H91" s="1731"/>
      <c r="I91" s="1731"/>
      <c r="J91" s="1731"/>
      <c r="K91" s="1731"/>
      <c r="L91" s="1731"/>
      <c r="M91" s="1731"/>
      <c r="N91" s="1731"/>
      <c r="O91" s="1731"/>
      <c r="P91" s="1731"/>
      <c r="Q91" s="1731"/>
      <c r="R91" s="1731"/>
      <c r="S91" s="1731"/>
      <c r="T91" s="1731"/>
      <c r="U91" s="1731"/>
      <c r="V91" s="1731"/>
      <c r="W91" s="1731"/>
    </row>
    <row r="92" spans="1:23" ht="16">
      <c r="A92" s="1730"/>
      <c r="B92" s="1731"/>
      <c r="C92" s="1731"/>
      <c r="D92" s="1731"/>
      <c r="E92" s="1732"/>
      <c r="F92" s="1731"/>
      <c r="G92" s="1731"/>
      <c r="H92" s="1731"/>
      <c r="I92" s="1731"/>
      <c r="J92" s="1731"/>
      <c r="K92" s="1731"/>
      <c r="L92" s="1731"/>
      <c r="M92" s="1731"/>
      <c r="N92" s="1731"/>
      <c r="O92" s="1731"/>
      <c r="P92" s="1731"/>
      <c r="Q92" s="1731"/>
      <c r="R92" s="1731"/>
      <c r="S92" s="1731"/>
      <c r="T92" s="1731"/>
      <c r="U92" s="1731"/>
      <c r="V92" s="1731"/>
      <c r="W92" s="1731"/>
    </row>
    <row r="93" spans="1:23" ht="16">
      <c r="A93" s="1730"/>
      <c r="B93" s="1731"/>
      <c r="C93" s="1731"/>
      <c r="D93" s="1731"/>
      <c r="E93" s="1732"/>
      <c r="F93" s="1731"/>
      <c r="G93" s="1731"/>
      <c r="H93" s="1731"/>
      <c r="I93" s="1731"/>
      <c r="J93" s="1731"/>
      <c r="K93" s="1731"/>
      <c r="L93" s="1731"/>
      <c r="M93" s="1731"/>
      <c r="N93" s="1731"/>
      <c r="O93" s="1731"/>
      <c r="P93" s="1731"/>
      <c r="Q93" s="1731"/>
      <c r="R93" s="1731"/>
      <c r="S93" s="1731"/>
      <c r="T93" s="1731"/>
      <c r="U93" s="1731"/>
      <c r="V93" s="1731"/>
      <c r="W93" s="1731"/>
    </row>
    <row r="94" spans="1:23" ht="16">
      <c r="A94" s="1730"/>
      <c r="B94" s="1731"/>
      <c r="C94" s="1731"/>
      <c r="D94" s="1731"/>
      <c r="E94" s="1732"/>
      <c r="F94" s="1731"/>
      <c r="G94" s="1731"/>
      <c r="H94" s="1731"/>
      <c r="I94" s="1731"/>
      <c r="J94" s="1731"/>
      <c r="K94" s="1731"/>
      <c r="L94" s="1731"/>
      <c r="M94" s="1731"/>
      <c r="N94" s="1731"/>
      <c r="O94" s="1731"/>
      <c r="P94" s="1731"/>
      <c r="Q94" s="1731"/>
      <c r="R94" s="1731"/>
      <c r="S94" s="1731"/>
      <c r="T94" s="1731"/>
      <c r="U94" s="1731"/>
      <c r="V94" s="1731"/>
      <c r="W94" s="1731"/>
    </row>
    <row r="95" spans="1:23" ht="16">
      <c r="A95" s="1730"/>
      <c r="B95" s="1731"/>
      <c r="C95" s="1731"/>
      <c r="D95" s="1731"/>
      <c r="E95" s="1732"/>
      <c r="F95" s="1731"/>
      <c r="G95" s="1731"/>
      <c r="H95" s="1731"/>
      <c r="I95" s="1731"/>
      <c r="J95" s="1731"/>
      <c r="K95" s="1731"/>
      <c r="L95" s="1731"/>
      <c r="M95" s="1731"/>
      <c r="N95" s="1731"/>
      <c r="O95" s="1731"/>
      <c r="P95" s="1731"/>
      <c r="Q95" s="1731"/>
      <c r="R95" s="1731"/>
      <c r="S95" s="1731"/>
      <c r="T95" s="1731"/>
      <c r="U95" s="1731"/>
      <c r="V95" s="1731"/>
      <c r="W95" s="1731"/>
    </row>
    <row r="96" spans="1:23" ht="16">
      <c r="A96" s="1730"/>
      <c r="B96" s="1731"/>
      <c r="C96" s="1731"/>
      <c r="D96" s="1731"/>
      <c r="E96" s="1732"/>
      <c r="F96" s="1731"/>
      <c r="G96" s="1731"/>
      <c r="H96" s="1731"/>
      <c r="I96" s="1731"/>
      <c r="J96" s="1731"/>
      <c r="K96" s="1731"/>
      <c r="L96" s="1731"/>
      <c r="M96" s="1731"/>
      <c r="N96" s="1731"/>
      <c r="O96" s="1731"/>
      <c r="P96" s="1731"/>
      <c r="Q96" s="1731"/>
      <c r="R96" s="1731"/>
      <c r="S96" s="1731"/>
      <c r="T96" s="1731"/>
      <c r="U96" s="1731"/>
      <c r="V96" s="1731"/>
      <c r="W96" s="1731"/>
    </row>
    <row r="97" spans="1:23" ht="16">
      <c r="A97" s="1730"/>
      <c r="B97" s="1731"/>
      <c r="C97" s="1731"/>
      <c r="D97" s="1731"/>
      <c r="E97" s="1732"/>
      <c r="F97" s="1731"/>
      <c r="G97" s="1731"/>
      <c r="H97" s="1731"/>
      <c r="I97" s="1731"/>
      <c r="J97" s="1731"/>
      <c r="K97" s="1731"/>
      <c r="L97" s="1731"/>
      <c r="M97" s="1731"/>
      <c r="N97" s="1731"/>
      <c r="O97" s="1731"/>
      <c r="P97" s="1731"/>
      <c r="Q97" s="1731"/>
      <c r="R97" s="1731"/>
      <c r="S97" s="1731"/>
      <c r="T97" s="1731"/>
      <c r="U97" s="1731"/>
      <c r="V97" s="1731"/>
      <c r="W97" s="1731"/>
    </row>
    <row r="98" spans="1:23" ht="16">
      <c r="A98" s="1730"/>
      <c r="B98" s="1731"/>
      <c r="C98" s="1731"/>
      <c r="D98" s="1731"/>
      <c r="E98" s="1732"/>
      <c r="F98" s="1731"/>
      <c r="G98" s="1731"/>
      <c r="H98" s="1731"/>
      <c r="I98" s="1731"/>
      <c r="J98" s="1731"/>
      <c r="K98" s="1731"/>
      <c r="L98" s="1731"/>
      <c r="M98" s="1731"/>
      <c r="N98" s="1731"/>
      <c r="O98" s="1731"/>
      <c r="P98" s="1731"/>
      <c r="Q98" s="1731"/>
      <c r="R98" s="1731"/>
      <c r="S98" s="1731"/>
      <c r="T98" s="1731"/>
      <c r="U98" s="1731"/>
      <c r="V98" s="1731"/>
      <c r="W98" s="1731"/>
    </row>
    <row r="99" spans="1:23" ht="16">
      <c r="A99" s="1730"/>
      <c r="B99" s="1731"/>
      <c r="C99" s="1731"/>
      <c r="D99" s="1731"/>
      <c r="E99" s="1732"/>
      <c r="F99" s="1731"/>
      <c r="G99" s="1731"/>
      <c r="H99" s="1731"/>
      <c r="I99" s="1731"/>
      <c r="J99" s="1731"/>
      <c r="K99" s="1731"/>
      <c r="L99" s="1731"/>
      <c r="M99" s="1731"/>
      <c r="N99" s="1731"/>
      <c r="O99" s="1731"/>
      <c r="P99" s="1731"/>
      <c r="Q99" s="1731"/>
      <c r="R99" s="1731"/>
      <c r="S99" s="1731"/>
      <c r="T99" s="1731"/>
      <c r="U99" s="1731"/>
      <c r="V99" s="1731"/>
      <c r="W99" s="1731"/>
    </row>
    <row r="100" spans="1:23" ht="16">
      <c r="A100" s="1730"/>
      <c r="B100" s="1731"/>
      <c r="C100" s="1731"/>
      <c r="D100" s="1731"/>
      <c r="E100" s="1732"/>
      <c r="F100" s="1731"/>
      <c r="G100" s="1731"/>
      <c r="H100" s="1731"/>
      <c r="I100" s="1731"/>
      <c r="J100" s="1731"/>
      <c r="K100" s="1731"/>
      <c r="L100" s="1731"/>
      <c r="M100" s="1731"/>
      <c r="N100" s="1731"/>
      <c r="O100" s="1731"/>
      <c r="P100" s="1731"/>
      <c r="Q100" s="1731"/>
      <c r="R100" s="1731"/>
      <c r="S100" s="1731"/>
      <c r="T100" s="1731"/>
      <c r="U100" s="1731"/>
      <c r="V100" s="1731"/>
      <c r="W100" s="1731"/>
    </row>
    <row r="101" spans="1:23" ht="16">
      <c r="A101" s="1730"/>
      <c r="B101" s="1731"/>
      <c r="C101" s="1731"/>
      <c r="D101" s="1731"/>
      <c r="E101" s="1732"/>
      <c r="F101" s="1731"/>
      <c r="G101" s="1731"/>
      <c r="H101" s="1731"/>
      <c r="I101" s="1731"/>
      <c r="J101" s="1731"/>
      <c r="K101" s="1731"/>
      <c r="L101" s="1731"/>
      <c r="M101" s="1731"/>
      <c r="N101" s="1731"/>
      <c r="O101" s="1731"/>
      <c r="P101" s="1731"/>
      <c r="Q101" s="1731"/>
      <c r="R101" s="1731"/>
      <c r="S101" s="1731"/>
      <c r="T101" s="1731"/>
      <c r="U101" s="1731"/>
      <c r="V101" s="1731"/>
      <c r="W101" s="1731"/>
    </row>
    <row r="102" spans="1:23" ht="16">
      <c r="A102" s="1730"/>
      <c r="B102" s="1731"/>
      <c r="C102" s="1731"/>
      <c r="D102" s="1731"/>
      <c r="E102" s="1732"/>
      <c r="F102" s="1731"/>
      <c r="G102" s="1731"/>
      <c r="H102" s="1731"/>
      <c r="I102" s="1731"/>
      <c r="J102" s="1731"/>
      <c r="K102" s="1731"/>
      <c r="L102" s="1731"/>
      <c r="M102" s="1731"/>
      <c r="N102" s="1731"/>
      <c r="O102" s="1731"/>
      <c r="P102" s="1731"/>
      <c r="Q102" s="1731"/>
      <c r="R102" s="1731"/>
      <c r="S102" s="1731"/>
      <c r="T102" s="1731"/>
      <c r="U102" s="1731"/>
      <c r="V102" s="1731"/>
      <c r="W102" s="1731"/>
    </row>
    <row r="103" spans="1:23" ht="16">
      <c r="A103" s="1730"/>
      <c r="B103" s="1731"/>
      <c r="C103" s="1731"/>
      <c r="D103" s="1731"/>
      <c r="E103" s="1732"/>
      <c r="F103" s="1731"/>
      <c r="G103" s="1731"/>
      <c r="H103" s="1731"/>
      <c r="I103" s="1731"/>
      <c r="J103" s="1731"/>
      <c r="K103" s="1731"/>
      <c r="L103" s="1731"/>
      <c r="M103" s="1731"/>
      <c r="N103" s="1731"/>
      <c r="O103" s="1731"/>
      <c r="P103" s="1731"/>
      <c r="Q103" s="1731"/>
      <c r="R103" s="1731"/>
      <c r="S103" s="1731"/>
      <c r="T103" s="1731"/>
      <c r="U103" s="1731"/>
      <c r="V103" s="1731"/>
      <c r="W103" s="1731"/>
    </row>
    <row r="104" spans="1:23" ht="16">
      <c r="A104" s="1730"/>
      <c r="B104" s="1731"/>
      <c r="C104" s="1731"/>
      <c r="D104" s="1731"/>
      <c r="E104" s="1732"/>
      <c r="F104" s="1731"/>
      <c r="G104" s="1731"/>
      <c r="H104" s="1731"/>
      <c r="I104" s="1731"/>
      <c r="J104" s="1731"/>
      <c r="K104" s="1731"/>
      <c r="L104" s="1731"/>
      <c r="M104" s="1731"/>
      <c r="N104" s="1731"/>
      <c r="O104" s="1731"/>
      <c r="P104" s="1731"/>
      <c r="Q104" s="1731"/>
      <c r="R104" s="1731"/>
      <c r="S104" s="1731"/>
      <c r="T104" s="1731"/>
      <c r="U104" s="1731"/>
      <c r="V104" s="1731"/>
      <c r="W104" s="1731"/>
    </row>
    <row r="105" spans="1:23" ht="16">
      <c r="A105" s="1730"/>
      <c r="B105" s="1731"/>
      <c r="C105" s="1731"/>
      <c r="D105" s="1731"/>
      <c r="E105" s="1732"/>
      <c r="F105" s="1731"/>
      <c r="G105" s="1731"/>
      <c r="H105" s="1731"/>
      <c r="I105" s="1731"/>
      <c r="J105" s="1731"/>
      <c r="K105" s="1731"/>
      <c r="L105" s="1731"/>
      <c r="M105" s="1731"/>
      <c r="N105" s="1731"/>
      <c r="O105" s="1731"/>
      <c r="P105" s="1731"/>
      <c r="Q105" s="1731"/>
      <c r="R105" s="1731"/>
      <c r="S105" s="1731"/>
      <c r="T105" s="1731"/>
      <c r="U105" s="1731"/>
      <c r="V105" s="1731"/>
      <c r="W105" s="1731"/>
    </row>
    <row r="106" spans="1:23" ht="16">
      <c r="A106" s="1730"/>
      <c r="B106" s="1731"/>
      <c r="C106" s="1731"/>
      <c r="D106" s="1731"/>
      <c r="E106" s="1732"/>
      <c r="F106" s="1731"/>
      <c r="G106" s="1731"/>
      <c r="H106" s="1731"/>
      <c r="I106" s="1731"/>
      <c r="J106" s="1731"/>
      <c r="K106" s="1731"/>
      <c r="L106" s="1731"/>
      <c r="M106" s="1731"/>
      <c r="N106" s="1731"/>
      <c r="O106" s="1731"/>
      <c r="P106" s="1731"/>
      <c r="Q106" s="1731"/>
      <c r="R106" s="1731"/>
      <c r="S106" s="1731"/>
      <c r="T106" s="1731"/>
      <c r="U106" s="1731"/>
      <c r="V106" s="1731"/>
      <c r="W106" s="1731"/>
    </row>
    <row r="107" spans="1:23" ht="16">
      <c r="A107" s="1730"/>
      <c r="B107" s="1731"/>
      <c r="C107" s="1731"/>
      <c r="D107" s="1731"/>
      <c r="E107" s="1732"/>
      <c r="F107" s="1731"/>
      <c r="G107" s="1731"/>
      <c r="H107" s="1731"/>
      <c r="I107" s="1731"/>
      <c r="J107" s="1731"/>
      <c r="K107" s="1731"/>
      <c r="L107" s="1731"/>
      <c r="M107" s="1731"/>
      <c r="N107" s="1731"/>
      <c r="O107" s="1731"/>
      <c r="P107" s="1731"/>
      <c r="Q107" s="1731"/>
      <c r="R107" s="1731"/>
      <c r="S107" s="1731"/>
      <c r="T107" s="1731"/>
      <c r="U107" s="1731"/>
      <c r="V107" s="1731"/>
      <c r="W107" s="1731"/>
    </row>
    <row r="108" spans="1:23" ht="16">
      <c r="A108" s="1730"/>
      <c r="B108" s="1731"/>
      <c r="C108" s="1731"/>
      <c r="D108" s="1731"/>
      <c r="E108" s="1732"/>
      <c r="F108" s="1731"/>
      <c r="G108" s="1731"/>
      <c r="H108" s="1731"/>
      <c r="I108" s="1731"/>
      <c r="J108" s="1731"/>
      <c r="K108" s="1731"/>
      <c r="L108" s="1731"/>
      <c r="M108" s="1731"/>
      <c r="N108" s="1731"/>
      <c r="O108" s="1731"/>
      <c r="P108" s="1731"/>
      <c r="Q108" s="1731"/>
      <c r="R108" s="1731"/>
      <c r="S108" s="1731"/>
      <c r="T108" s="1731"/>
      <c r="U108" s="1731"/>
      <c r="V108" s="1731"/>
      <c r="W108" s="1731"/>
    </row>
    <row r="109" spans="1:23" ht="16">
      <c r="A109" s="1730"/>
      <c r="B109" s="1731"/>
      <c r="C109" s="1731"/>
      <c r="D109" s="1731"/>
      <c r="E109" s="1732"/>
      <c r="F109" s="1731"/>
      <c r="G109" s="1731"/>
      <c r="H109" s="1731"/>
      <c r="I109" s="1731"/>
      <c r="J109" s="1731"/>
      <c r="K109" s="1731"/>
      <c r="L109" s="1731"/>
      <c r="M109" s="1731"/>
      <c r="N109" s="1731"/>
      <c r="O109" s="1731"/>
      <c r="P109" s="1731"/>
      <c r="Q109" s="1731"/>
      <c r="R109" s="1731"/>
      <c r="S109" s="1731"/>
      <c r="T109" s="1731"/>
      <c r="U109" s="1731"/>
      <c r="V109" s="1731"/>
      <c r="W109" s="1731"/>
    </row>
    <row r="110" spans="1:23" ht="16">
      <c r="A110" s="1730"/>
      <c r="B110" s="1731"/>
      <c r="C110" s="1731"/>
      <c r="D110" s="1731"/>
      <c r="E110" s="1732"/>
      <c r="F110" s="1731"/>
      <c r="G110" s="1731"/>
      <c r="H110" s="1731"/>
      <c r="I110" s="1731"/>
      <c r="J110" s="1731"/>
      <c r="K110" s="1731"/>
      <c r="L110" s="1731"/>
      <c r="M110" s="1731"/>
      <c r="N110" s="1731"/>
      <c r="O110" s="1731"/>
      <c r="P110" s="1731"/>
      <c r="Q110" s="1731"/>
      <c r="R110" s="1731"/>
      <c r="S110" s="1731"/>
      <c r="T110" s="1731"/>
      <c r="U110" s="1731"/>
      <c r="V110" s="1731"/>
      <c r="W110" s="1731"/>
    </row>
    <row r="111" spans="1:23" ht="16">
      <c r="A111" s="1730"/>
      <c r="B111" s="1731"/>
      <c r="C111" s="1731"/>
      <c r="D111" s="1731"/>
      <c r="E111" s="1732"/>
      <c r="F111" s="1731"/>
      <c r="G111" s="1731"/>
      <c r="H111" s="1731"/>
      <c r="I111" s="1731"/>
      <c r="J111" s="1731"/>
      <c r="K111" s="1731"/>
      <c r="L111" s="1731"/>
      <c r="M111" s="1731"/>
      <c r="N111" s="1731"/>
      <c r="O111" s="1731"/>
      <c r="P111" s="1731"/>
      <c r="Q111" s="1731"/>
      <c r="R111" s="1731"/>
      <c r="S111" s="1731"/>
      <c r="T111" s="1731"/>
      <c r="U111" s="1731"/>
      <c r="V111" s="1731"/>
      <c r="W111" s="1731"/>
    </row>
    <row r="112" spans="1:23" ht="16">
      <c r="A112" s="1730"/>
      <c r="B112" s="1731"/>
      <c r="C112" s="1731"/>
      <c r="D112" s="1731"/>
      <c r="E112" s="1732"/>
      <c r="F112" s="1731"/>
      <c r="G112" s="1731"/>
      <c r="H112" s="1731"/>
      <c r="I112" s="1731"/>
      <c r="J112" s="1731"/>
      <c r="K112" s="1731"/>
      <c r="L112" s="1731"/>
      <c r="M112" s="1731"/>
      <c r="N112" s="1731"/>
      <c r="O112" s="1731"/>
      <c r="P112" s="1731"/>
      <c r="Q112" s="1731"/>
      <c r="R112" s="1731"/>
      <c r="S112" s="1731"/>
      <c r="T112" s="1731"/>
      <c r="U112" s="1731"/>
      <c r="V112" s="1731"/>
      <c r="W112" s="1731"/>
    </row>
    <row r="113" spans="1:23" ht="16">
      <c r="A113" s="1730"/>
      <c r="B113" s="1731"/>
      <c r="C113" s="1731"/>
      <c r="D113" s="1731"/>
      <c r="E113" s="1732"/>
      <c r="F113" s="1731"/>
      <c r="G113" s="1731"/>
      <c r="H113" s="1731"/>
      <c r="I113" s="1731"/>
      <c r="J113" s="1731"/>
      <c r="K113" s="1731"/>
      <c r="L113" s="1731"/>
      <c r="M113" s="1731"/>
      <c r="N113" s="1731"/>
      <c r="O113" s="1731"/>
      <c r="P113" s="1731"/>
      <c r="Q113" s="1731"/>
      <c r="R113" s="1731"/>
      <c r="S113" s="1731"/>
      <c r="T113" s="1731"/>
      <c r="U113" s="1731"/>
      <c r="V113" s="1731"/>
      <c r="W113" s="1731"/>
    </row>
    <row r="114" spans="1:23" ht="16">
      <c r="A114" s="1730"/>
      <c r="B114" s="1731"/>
      <c r="C114" s="1731"/>
      <c r="D114" s="1731"/>
      <c r="E114" s="1732"/>
      <c r="F114" s="1731"/>
      <c r="G114" s="1731"/>
      <c r="H114" s="1731"/>
      <c r="I114" s="1731"/>
      <c r="J114" s="1731"/>
      <c r="K114" s="1731"/>
      <c r="L114" s="1731"/>
      <c r="M114" s="1731"/>
      <c r="N114" s="1731"/>
      <c r="O114" s="1731"/>
      <c r="P114" s="1731"/>
      <c r="Q114" s="1731"/>
      <c r="R114" s="1731"/>
      <c r="S114" s="1731"/>
      <c r="T114" s="1731"/>
      <c r="U114" s="1731"/>
      <c r="V114" s="1731"/>
      <c r="W114" s="1731"/>
    </row>
    <row r="115" spans="1:23" ht="16">
      <c r="A115" s="1730"/>
      <c r="B115" s="1731"/>
      <c r="C115" s="1731"/>
      <c r="D115" s="1731"/>
      <c r="E115" s="1732"/>
      <c r="F115" s="1731"/>
      <c r="G115" s="1731"/>
      <c r="H115" s="1731"/>
      <c r="I115" s="1731"/>
      <c r="J115" s="1731"/>
      <c r="K115" s="1731"/>
      <c r="L115" s="1731"/>
      <c r="M115" s="1731"/>
      <c r="N115" s="1731"/>
      <c r="O115" s="1731"/>
      <c r="P115" s="1731"/>
      <c r="Q115" s="1731"/>
      <c r="R115" s="1731"/>
      <c r="S115" s="1731"/>
      <c r="T115" s="1731"/>
      <c r="U115" s="1731"/>
      <c r="V115" s="1731"/>
      <c r="W115" s="1731"/>
    </row>
    <row r="116" spans="1:23" ht="16">
      <c r="A116" s="1730"/>
      <c r="B116" s="1731"/>
      <c r="C116" s="1731"/>
      <c r="D116" s="1731"/>
      <c r="E116" s="1732"/>
      <c r="F116" s="1731"/>
      <c r="G116" s="1731"/>
      <c r="H116" s="1731"/>
      <c r="I116" s="1731"/>
      <c r="J116" s="1731"/>
      <c r="K116" s="1731"/>
      <c r="L116" s="1731"/>
      <c r="M116" s="1731"/>
      <c r="N116" s="1731"/>
      <c r="O116" s="1731"/>
      <c r="P116" s="1731"/>
      <c r="Q116" s="1731"/>
      <c r="R116" s="1731"/>
      <c r="S116" s="1731"/>
      <c r="T116" s="1731"/>
      <c r="U116" s="1731"/>
      <c r="V116" s="1731"/>
      <c r="W116" s="1731"/>
    </row>
    <row r="117" spans="1:23" ht="16">
      <c r="A117" s="1730"/>
      <c r="B117" s="1731"/>
      <c r="C117" s="1731"/>
      <c r="D117" s="1731"/>
      <c r="E117" s="1732"/>
      <c r="F117" s="1731"/>
      <c r="G117" s="1731"/>
      <c r="H117" s="1731"/>
      <c r="I117" s="1731"/>
      <c r="J117" s="1731"/>
      <c r="K117" s="1731"/>
      <c r="L117" s="1731"/>
      <c r="M117" s="1731"/>
      <c r="N117" s="1731"/>
      <c r="O117" s="1731"/>
      <c r="P117" s="1731"/>
      <c r="Q117" s="1731"/>
      <c r="R117" s="1731"/>
      <c r="S117" s="1731"/>
      <c r="T117" s="1731"/>
      <c r="U117" s="1731"/>
      <c r="V117" s="1731"/>
      <c r="W117" s="1731"/>
    </row>
    <row r="118" spans="1:23" ht="16">
      <c r="A118" s="1730"/>
      <c r="B118" s="1731"/>
      <c r="C118" s="1731"/>
      <c r="D118" s="1731"/>
      <c r="E118" s="1732"/>
      <c r="F118" s="1731"/>
      <c r="G118" s="1731"/>
      <c r="H118" s="1731"/>
      <c r="I118" s="1731"/>
      <c r="J118" s="1731"/>
      <c r="K118" s="1731"/>
      <c r="L118" s="1731"/>
      <c r="M118" s="1731"/>
      <c r="N118" s="1731"/>
      <c r="O118" s="1731"/>
      <c r="P118" s="1731"/>
      <c r="Q118" s="1731"/>
      <c r="R118" s="1731"/>
      <c r="S118" s="1731"/>
      <c r="T118" s="1731"/>
      <c r="U118" s="1731"/>
      <c r="V118" s="1731"/>
      <c r="W118" s="1731"/>
    </row>
    <row r="119" spans="1:23" ht="16">
      <c r="A119" s="1730"/>
      <c r="B119" s="1731"/>
      <c r="C119" s="1731"/>
      <c r="D119" s="1731"/>
      <c r="E119" s="1732"/>
      <c r="F119" s="1731"/>
      <c r="G119" s="1731"/>
      <c r="H119" s="1731"/>
      <c r="I119" s="1731"/>
      <c r="J119" s="1731"/>
      <c r="K119" s="1731"/>
      <c r="L119" s="1731"/>
      <c r="M119" s="1731"/>
      <c r="N119" s="1731"/>
      <c r="O119" s="1731"/>
      <c r="P119" s="1731"/>
      <c r="Q119" s="1731"/>
      <c r="R119" s="1731"/>
      <c r="S119" s="1731"/>
      <c r="T119" s="1731"/>
      <c r="U119" s="1731"/>
      <c r="V119" s="1731"/>
      <c r="W119" s="1731"/>
    </row>
    <row r="120" spans="1:23" ht="16">
      <c r="A120" s="1730"/>
      <c r="B120" s="1731"/>
      <c r="C120" s="1731"/>
      <c r="D120" s="1731"/>
      <c r="E120" s="1732"/>
      <c r="F120" s="1731"/>
      <c r="G120" s="1731"/>
      <c r="H120" s="1731"/>
      <c r="I120" s="1731"/>
      <c r="J120" s="1731"/>
      <c r="K120" s="1731"/>
      <c r="L120" s="1731"/>
      <c r="M120" s="1731"/>
      <c r="N120" s="1731"/>
      <c r="O120" s="1731"/>
      <c r="P120" s="1731"/>
      <c r="Q120" s="1731"/>
      <c r="R120" s="1731"/>
      <c r="S120" s="1731"/>
      <c r="T120" s="1731"/>
      <c r="U120" s="1731"/>
      <c r="V120" s="1731"/>
      <c r="W120" s="1731"/>
    </row>
    <row r="121" spans="1:23" ht="16">
      <c r="A121" s="1730"/>
      <c r="B121" s="1731"/>
      <c r="C121" s="1731"/>
      <c r="D121" s="1731"/>
      <c r="E121" s="1732"/>
      <c r="F121" s="1731"/>
      <c r="G121" s="1731"/>
      <c r="H121" s="1731"/>
      <c r="I121" s="1731"/>
      <c r="J121" s="1731"/>
      <c r="K121" s="1731"/>
      <c r="L121" s="1731"/>
      <c r="M121" s="1731"/>
      <c r="N121" s="1731"/>
      <c r="O121" s="1731"/>
      <c r="P121" s="1731"/>
      <c r="Q121" s="1731"/>
      <c r="R121" s="1731"/>
      <c r="S121" s="1731"/>
      <c r="T121" s="1731"/>
      <c r="U121" s="1731"/>
      <c r="V121" s="1731"/>
      <c r="W121" s="1731"/>
    </row>
    <row r="122" spans="1:23" ht="16">
      <c r="A122" s="1730"/>
      <c r="B122" s="1731"/>
      <c r="C122" s="1731"/>
      <c r="D122" s="1731"/>
      <c r="E122" s="1732"/>
      <c r="F122" s="1731"/>
      <c r="G122" s="1731"/>
      <c r="H122" s="1731"/>
      <c r="I122" s="1731"/>
      <c r="J122" s="1731"/>
      <c r="K122" s="1731"/>
      <c r="L122" s="1731"/>
      <c r="M122" s="1731"/>
      <c r="N122" s="1731"/>
      <c r="O122" s="1731"/>
      <c r="P122" s="1731"/>
      <c r="Q122" s="1731"/>
      <c r="R122" s="1731"/>
      <c r="S122" s="1731"/>
      <c r="T122" s="1731"/>
      <c r="U122" s="1731"/>
      <c r="V122" s="1731"/>
      <c r="W122" s="1731"/>
    </row>
    <row r="123" spans="1:23" ht="16">
      <c r="A123" s="1730"/>
      <c r="B123" s="1731"/>
      <c r="C123" s="1731"/>
      <c r="D123" s="1731"/>
      <c r="E123" s="1732"/>
      <c r="F123" s="1731"/>
      <c r="G123" s="1731"/>
      <c r="H123" s="1731"/>
      <c r="I123" s="1731"/>
      <c r="J123" s="1731"/>
      <c r="K123" s="1731"/>
      <c r="L123" s="1731"/>
      <c r="M123" s="1731"/>
      <c r="N123" s="1731"/>
      <c r="O123" s="1731"/>
      <c r="P123" s="1731"/>
      <c r="Q123" s="1731"/>
      <c r="R123" s="1731"/>
      <c r="S123" s="1731"/>
      <c r="T123" s="1731"/>
      <c r="U123" s="1731"/>
      <c r="V123" s="1731"/>
      <c r="W123" s="1731"/>
    </row>
    <row r="124" spans="1:23" ht="16">
      <c r="A124" s="1730"/>
      <c r="B124" s="1731"/>
      <c r="C124" s="1731"/>
      <c r="D124" s="1731"/>
      <c r="E124" s="1732"/>
      <c r="F124" s="1731"/>
      <c r="G124" s="1731"/>
      <c r="H124" s="1731"/>
      <c r="I124" s="1731"/>
      <c r="J124" s="1731"/>
      <c r="K124" s="1731"/>
      <c r="L124" s="1731"/>
      <c r="M124" s="1731"/>
      <c r="N124" s="1731"/>
      <c r="O124" s="1731"/>
      <c r="P124" s="1731"/>
      <c r="Q124" s="1731"/>
      <c r="R124" s="1731"/>
      <c r="S124" s="1731"/>
      <c r="T124" s="1731"/>
      <c r="U124" s="1731"/>
      <c r="V124" s="1731"/>
      <c r="W124" s="1731"/>
    </row>
    <row r="125" spans="1:23" ht="16">
      <c r="A125" s="1730"/>
      <c r="B125" s="1731"/>
      <c r="C125" s="1731"/>
      <c r="D125" s="1731"/>
      <c r="E125" s="1732"/>
      <c r="F125" s="1731"/>
      <c r="G125" s="1731"/>
      <c r="H125" s="1731"/>
      <c r="I125" s="1731"/>
      <c r="J125" s="1731"/>
      <c r="K125" s="1731"/>
      <c r="L125" s="1731"/>
      <c r="M125" s="1731"/>
      <c r="N125" s="1731"/>
      <c r="O125" s="1731"/>
      <c r="P125" s="1731"/>
      <c r="Q125" s="1731"/>
      <c r="R125" s="1731"/>
      <c r="S125" s="1731"/>
      <c r="T125" s="1731"/>
      <c r="U125" s="1731"/>
      <c r="V125" s="1731"/>
      <c r="W125" s="1731"/>
    </row>
    <row r="126" spans="1:23" ht="16">
      <c r="A126" s="1730"/>
      <c r="B126" s="1731"/>
      <c r="C126" s="1731"/>
      <c r="D126" s="1731"/>
      <c r="E126" s="1732"/>
      <c r="F126" s="1731"/>
      <c r="G126" s="1731"/>
      <c r="H126" s="1731"/>
      <c r="I126" s="1731"/>
      <c r="J126" s="1731"/>
      <c r="K126" s="1731"/>
      <c r="L126" s="1731"/>
      <c r="M126" s="1731"/>
      <c r="N126" s="1731"/>
      <c r="O126" s="1731"/>
      <c r="P126" s="1731"/>
      <c r="Q126" s="1731"/>
      <c r="R126" s="1731"/>
      <c r="S126" s="1731"/>
      <c r="T126" s="1731"/>
      <c r="U126" s="1731"/>
      <c r="V126" s="1731"/>
      <c r="W126" s="1731"/>
    </row>
    <row r="127" spans="1:23" ht="16">
      <c r="A127" s="1730"/>
      <c r="B127" s="1731"/>
      <c r="C127" s="1731"/>
      <c r="D127" s="1731"/>
      <c r="E127" s="1732"/>
      <c r="F127" s="1731"/>
      <c r="G127" s="1731"/>
      <c r="H127" s="1731"/>
      <c r="I127" s="1731"/>
      <c r="J127" s="1731"/>
      <c r="K127" s="1731"/>
      <c r="L127" s="1731"/>
      <c r="M127" s="1731"/>
      <c r="N127" s="1731"/>
      <c r="O127" s="1731"/>
      <c r="P127" s="1731"/>
      <c r="Q127" s="1731"/>
      <c r="R127" s="1731"/>
      <c r="S127" s="1731"/>
      <c r="T127" s="1731"/>
      <c r="U127" s="1731"/>
      <c r="V127" s="1731"/>
      <c r="W127" s="1731"/>
    </row>
    <row r="128" spans="1:23" ht="16">
      <c r="A128" s="1730"/>
      <c r="B128" s="1731"/>
      <c r="C128" s="1731"/>
      <c r="D128" s="1731"/>
      <c r="E128" s="1732"/>
      <c r="F128" s="1731"/>
      <c r="G128" s="1731"/>
      <c r="H128" s="1731"/>
      <c r="I128" s="1731"/>
      <c r="J128" s="1731"/>
      <c r="K128" s="1731"/>
      <c r="L128" s="1731"/>
      <c r="M128" s="1731"/>
      <c r="N128" s="1731"/>
      <c r="O128" s="1731"/>
      <c r="P128" s="1731"/>
      <c r="Q128" s="1731"/>
      <c r="R128" s="1731"/>
      <c r="S128" s="1731"/>
      <c r="T128" s="1731"/>
      <c r="U128" s="1731"/>
      <c r="V128" s="1731"/>
      <c r="W128" s="1731"/>
    </row>
    <row r="129" spans="1:23" ht="16">
      <c r="A129" s="1730"/>
      <c r="B129" s="1731"/>
      <c r="C129" s="1731"/>
      <c r="D129" s="1731"/>
      <c r="E129" s="1732"/>
      <c r="F129" s="1731"/>
      <c r="G129" s="1731"/>
      <c r="H129" s="1731"/>
      <c r="I129" s="1731"/>
      <c r="J129" s="1731"/>
      <c r="K129" s="1731"/>
      <c r="L129" s="1731"/>
      <c r="M129" s="1731"/>
      <c r="N129" s="1731"/>
      <c r="O129" s="1731"/>
      <c r="P129" s="1731"/>
      <c r="Q129" s="1731"/>
      <c r="R129" s="1731"/>
      <c r="S129" s="1731"/>
      <c r="T129" s="1731"/>
      <c r="U129" s="1731"/>
      <c r="V129" s="1731"/>
      <c r="W129" s="1731"/>
    </row>
    <row r="130" spans="1:23" ht="16">
      <c r="A130" s="1730"/>
      <c r="B130" s="1731"/>
      <c r="C130" s="1731"/>
      <c r="D130" s="1731"/>
      <c r="E130" s="1732"/>
      <c r="F130" s="1731"/>
      <c r="G130" s="1731"/>
      <c r="H130" s="1731"/>
      <c r="I130" s="1731"/>
      <c r="J130" s="1731"/>
      <c r="K130" s="1731"/>
      <c r="L130" s="1731"/>
      <c r="M130" s="1731"/>
      <c r="N130" s="1731"/>
      <c r="O130" s="1731"/>
      <c r="P130" s="1731"/>
      <c r="Q130" s="1731"/>
      <c r="R130" s="1731"/>
      <c r="S130" s="1731"/>
      <c r="T130" s="1731"/>
      <c r="U130" s="1731"/>
      <c r="V130" s="1731"/>
      <c r="W130" s="1731"/>
    </row>
    <row r="131" spans="1:23" ht="16">
      <c r="A131" s="1730"/>
      <c r="B131" s="1731"/>
      <c r="C131" s="1731"/>
      <c r="D131" s="1731"/>
      <c r="E131" s="1732"/>
      <c r="F131" s="1731"/>
      <c r="G131" s="1731"/>
      <c r="H131" s="1731"/>
      <c r="I131" s="1731"/>
      <c r="J131" s="1731"/>
      <c r="K131" s="1731"/>
      <c r="L131" s="1731"/>
      <c r="M131" s="1731"/>
      <c r="N131" s="1731"/>
      <c r="O131" s="1731"/>
      <c r="P131" s="1731"/>
      <c r="Q131" s="1731"/>
      <c r="R131" s="1731"/>
      <c r="S131" s="1731"/>
      <c r="T131" s="1731"/>
      <c r="U131" s="1731"/>
      <c r="V131" s="1731"/>
      <c r="W131" s="1731"/>
    </row>
    <row r="132" spans="1:23" ht="16">
      <c r="A132" s="1730"/>
      <c r="B132" s="1731"/>
      <c r="C132" s="1731"/>
      <c r="D132" s="1731"/>
      <c r="E132" s="1732"/>
      <c r="F132" s="1731"/>
      <c r="G132" s="1731"/>
      <c r="H132" s="1731"/>
      <c r="I132" s="1731"/>
      <c r="J132" s="1731"/>
      <c r="K132" s="1731"/>
      <c r="L132" s="1731"/>
      <c r="M132" s="1731"/>
      <c r="N132" s="1731"/>
      <c r="O132" s="1731"/>
      <c r="P132" s="1731"/>
      <c r="Q132" s="1731"/>
      <c r="R132" s="1731"/>
      <c r="S132" s="1731"/>
      <c r="T132" s="1731"/>
      <c r="U132" s="1731"/>
      <c r="V132" s="1731"/>
      <c r="W132" s="1731"/>
    </row>
    <row r="133" spans="1:23" ht="16">
      <c r="A133" s="1730"/>
      <c r="B133" s="1731"/>
      <c r="C133" s="1731"/>
      <c r="D133" s="1731"/>
      <c r="E133" s="1732"/>
      <c r="F133" s="1731"/>
      <c r="G133" s="1731"/>
      <c r="H133" s="1731"/>
      <c r="I133" s="1731"/>
      <c r="J133" s="1731"/>
      <c r="K133" s="1731"/>
      <c r="L133" s="1731"/>
      <c r="M133" s="1731"/>
      <c r="N133" s="1731"/>
      <c r="O133" s="1731"/>
      <c r="P133" s="1731"/>
      <c r="Q133" s="1731"/>
      <c r="R133" s="1731"/>
      <c r="S133" s="1731"/>
      <c r="T133" s="1731"/>
      <c r="U133" s="1731"/>
      <c r="V133" s="1731"/>
      <c r="W133" s="1731"/>
    </row>
    <row r="134" spans="1:23" ht="16">
      <c r="A134" s="1730"/>
      <c r="B134" s="1731"/>
      <c r="C134" s="1731"/>
      <c r="D134" s="1731"/>
      <c r="E134" s="1732"/>
      <c r="F134" s="1731"/>
      <c r="G134" s="1731"/>
      <c r="H134" s="1731"/>
      <c r="I134" s="1731"/>
      <c r="J134" s="1731"/>
      <c r="K134" s="1731"/>
      <c r="L134" s="1731"/>
      <c r="M134" s="1731"/>
      <c r="N134" s="1731"/>
      <c r="O134" s="1731"/>
      <c r="P134" s="1731"/>
      <c r="Q134" s="1731"/>
      <c r="R134" s="1731"/>
      <c r="S134" s="1731"/>
      <c r="T134" s="1731"/>
      <c r="U134" s="1731"/>
      <c r="V134" s="1731"/>
      <c r="W134" s="1731"/>
    </row>
    <row r="135" spans="1:23" ht="16">
      <c r="A135" s="1730"/>
      <c r="B135" s="1731"/>
      <c r="C135" s="1731"/>
      <c r="D135" s="1731"/>
      <c r="E135" s="1732"/>
      <c r="F135" s="1731"/>
      <c r="G135" s="1731"/>
      <c r="H135" s="1731"/>
      <c r="I135" s="1731"/>
      <c r="J135" s="1731"/>
      <c r="K135" s="1731"/>
      <c r="L135" s="1731"/>
      <c r="M135" s="1731"/>
      <c r="N135" s="1731"/>
      <c r="O135" s="1731"/>
      <c r="P135" s="1731"/>
      <c r="Q135" s="1731"/>
      <c r="R135" s="1731"/>
      <c r="S135" s="1731"/>
      <c r="T135" s="1731"/>
      <c r="U135" s="1731"/>
      <c r="V135" s="1731"/>
      <c r="W135" s="1731"/>
    </row>
    <row r="136" spans="1:23" ht="16">
      <c r="A136" s="1730"/>
      <c r="B136" s="1731"/>
      <c r="C136" s="1731"/>
      <c r="D136" s="1731"/>
      <c r="E136" s="1732"/>
      <c r="F136" s="1731"/>
      <c r="G136" s="1731"/>
      <c r="H136" s="1731"/>
      <c r="I136" s="1731"/>
      <c r="J136" s="1731"/>
      <c r="K136" s="1731"/>
      <c r="L136" s="1731"/>
      <c r="M136" s="1731"/>
      <c r="N136" s="1731"/>
      <c r="O136" s="1731"/>
      <c r="P136" s="1731"/>
      <c r="Q136" s="1731"/>
      <c r="R136" s="1731"/>
      <c r="S136" s="1731"/>
      <c r="T136" s="1731"/>
      <c r="U136" s="1731"/>
      <c r="V136" s="1731"/>
      <c r="W136" s="1731"/>
    </row>
    <row r="137" spans="1:23" ht="16">
      <c r="A137" s="1730"/>
      <c r="B137" s="1731"/>
      <c r="C137" s="1731"/>
      <c r="D137" s="1731"/>
      <c r="E137" s="1732"/>
      <c r="F137" s="1731"/>
      <c r="G137" s="1731"/>
      <c r="H137" s="1731"/>
      <c r="I137" s="1731"/>
      <c r="J137" s="1731"/>
      <c r="K137" s="1731"/>
      <c r="L137" s="1731"/>
      <c r="M137" s="1731"/>
      <c r="N137" s="1731"/>
      <c r="O137" s="1731"/>
      <c r="P137" s="1731"/>
      <c r="Q137" s="1731"/>
      <c r="R137" s="1731"/>
      <c r="S137" s="1731"/>
      <c r="T137" s="1731"/>
      <c r="U137" s="1731"/>
      <c r="V137" s="1731"/>
      <c r="W137" s="1731"/>
    </row>
    <row r="138" spans="1:23" ht="16">
      <c r="A138" s="1730"/>
      <c r="B138" s="1731"/>
      <c r="C138" s="1731"/>
      <c r="D138" s="1731"/>
      <c r="E138" s="1732"/>
      <c r="F138" s="1731"/>
      <c r="G138" s="1731"/>
      <c r="H138" s="1731"/>
      <c r="I138" s="1731"/>
      <c r="J138" s="1731"/>
      <c r="K138" s="1731"/>
      <c r="L138" s="1731"/>
      <c r="M138" s="1731"/>
      <c r="N138" s="1731"/>
      <c r="O138" s="1731"/>
      <c r="P138" s="1731"/>
      <c r="Q138" s="1731"/>
      <c r="R138" s="1731"/>
      <c r="S138" s="1731"/>
      <c r="T138" s="1731"/>
      <c r="U138" s="1731"/>
      <c r="V138" s="1731"/>
      <c r="W138" s="1731"/>
    </row>
    <row r="139" spans="1:23" ht="16">
      <c r="A139" s="1730"/>
      <c r="B139" s="1731"/>
      <c r="C139" s="1731"/>
      <c r="D139" s="1731"/>
      <c r="E139" s="1732"/>
      <c r="F139" s="1731"/>
      <c r="G139" s="1731"/>
      <c r="H139" s="1731"/>
      <c r="I139" s="1731"/>
      <c r="J139" s="1731"/>
      <c r="K139" s="1731"/>
      <c r="L139" s="1731"/>
      <c r="M139" s="1731"/>
      <c r="N139" s="1731"/>
      <c r="O139" s="1731"/>
      <c r="P139" s="1731"/>
      <c r="Q139" s="1731"/>
      <c r="R139" s="1731"/>
      <c r="S139" s="1731"/>
      <c r="T139" s="1731"/>
      <c r="U139" s="1731"/>
      <c r="V139" s="1731"/>
      <c r="W139" s="1731"/>
    </row>
    <row r="140" spans="1:23" ht="16">
      <c r="A140" s="1730"/>
      <c r="B140" s="1731"/>
      <c r="C140" s="1731"/>
      <c r="D140" s="1731"/>
      <c r="E140" s="1732"/>
      <c r="F140" s="1731"/>
      <c r="G140" s="1731"/>
      <c r="H140" s="1731"/>
      <c r="I140" s="1731"/>
      <c r="J140" s="1731"/>
      <c r="K140" s="1731"/>
      <c r="L140" s="1731"/>
      <c r="M140" s="1731"/>
      <c r="N140" s="1731"/>
      <c r="O140" s="1731"/>
      <c r="P140" s="1731"/>
      <c r="Q140" s="1731"/>
      <c r="R140" s="1731"/>
      <c r="S140" s="1731"/>
      <c r="T140" s="1731"/>
      <c r="U140" s="1731"/>
      <c r="V140" s="1731"/>
      <c r="W140" s="1731"/>
    </row>
    <row r="141" spans="1:23" ht="16">
      <c r="A141" s="1730"/>
      <c r="B141" s="1731"/>
      <c r="C141" s="1731"/>
      <c r="D141" s="1731"/>
      <c r="E141" s="1732"/>
      <c r="F141" s="1731"/>
      <c r="G141" s="1731"/>
      <c r="H141" s="1731"/>
      <c r="I141" s="1731"/>
      <c r="J141" s="1731"/>
      <c r="K141" s="1731"/>
      <c r="L141" s="1731"/>
      <c r="M141" s="1731"/>
      <c r="N141" s="1731"/>
      <c r="O141" s="1731"/>
      <c r="P141" s="1731"/>
      <c r="Q141" s="1731"/>
      <c r="R141" s="1731"/>
      <c r="S141" s="1731"/>
      <c r="T141" s="1731"/>
      <c r="U141" s="1731"/>
      <c r="V141" s="1731"/>
      <c r="W141" s="1731"/>
    </row>
    <row r="142" spans="1:23" ht="16">
      <c r="A142" s="1730"/>
      <c r="B142" s="1731"/>
      <c r="C142" s="1731"/>
      <c r="D142" s="1731"/>
      <c r="E142" s="1732"/>
      <c r="F142" s="1731"/>
      <c r="G142" s="1731"/>
      <c r="H142" s="1731"/>
      <c r="I142" s="1731"/>
      <c r="J142" s="1731"/>
      <c r="K142" s="1731"/>
      <c r="L142" s="1731"/>
      <c r="M142" s="1731"/>
      <c r="N142" s="1731"/>
      <c r="O142" s="1731"/>
      <c r="P142" s="1731"/>
      <c r="Q142" s="1731"/>
      <c r="R142" s="1731"/>
      <c r="S142" s="1731"/>
      <c r="T142" s="1731"/>
      <c r="U142" s="1731"/>
      <c r="V142" s="1731"/>
      <c r="W142" s="1731"/>
    </row>
    <row r="143" spans="1:23" ht="16">
      <c r="A143" s="1730"/>
      <c r="B143" s="1731"/>
      <c r="C143" s="1731"/>
      <c r="D143" s="1731"/>
      <c r="E143" s="1732"/>
      <c r="F143" s="1731"/>
      <c r="G143" s="1731"/>
      <c r="H143" s="1731"/>
      <c r="I143" s="1731"/>
      <c r="J143" s="1731"/>
      <c r="K143" s="1731"/>
      <c r="L143" s="1731"/>
      <c r="M143" s="1731"/>
      <c r="N143" s="1731"/>
      <c r="O143" s="1731"/>
      <c r="P143" s="1731"/>
      <c r="Q143" s="1731"/>
      <c r="R143" s="1731"/>
      <c r="S143" s="1731"/>
      <c r="T143" s="1731"/>
      <c r="U143" s="1731"/>
      <c r="V143" s="1731"/>
      <c r="W143" s="1731"/>
    </row>
    <row r="144" spans="1:23" ht="16">
      <c r="A144" s="1730"/>
      <c r="B144" s="1731"/>
      <c r="C144" s="1731"/>
      <c r="D144" s="1731"/>
      <c r="E144" s="1732"/>
      <c r="F144" s="1731"/>
      <c r="G144" s="1731"/>
      <c r="H144" s="1731"/>
      <c r="I144" s="1731"/>
      <c r="J144" s="1731"/>
      <c r="K144" s="1731"/>
      <c r="L144" s="1731"/>
      <c r="M144" s="1731"/>
      <c r="N144" s="1731"/>
      <c r="O144" s="1731"/>
      <c r="P144" s="1731"/>
      <c r="Q144" s="1731"/>
      <c r="R144" s="1731"/>
      <c r="S144" s="1731"/>
      <c r="T144" s="1731"/>
      <c r="U144" s="1731"/>
      <c r="V144" s="1731"/>
      <c r="W144" s="1731"/>
    </row>
    <row r="145" spans="1:23" ht="16">
      <c r="A145" s="1730"/>
      <c r="B145" s="1731"/>
      <c r="C145" s="1731"/>
      <c r="D145" s="1731"/>
      <c r="E145" s="1732"/>
      <c r="F145" s="1731"/>
      <c r="G145" s="1731"/>
      <c r="H145" s="1731"/>
      <c r="I145" s="1731"/>
      <c r="J145" s="1731"/>
      <c r="K145" s="1731"/>
      <c r="L145" s="1731"/>
      <c r="M145" s="1731"/>
      <c r="N145" s="1731"/>
      <c r="O145" s="1731"/>
      <c r="P145" s="1731"/>
      <c r="Q145" s="1731"/>
      <c r="R145" s="1731"/>
      <c r="S145" s="1731"/>
      <c r="T145" s="1731"/>
      <c r="U145" s="1731"/>
      <c r="V145" s="1731"/>
      <c r="W145" s="1731"/>
    </row>
    <row r="146" spans="1:23" ht="16">
      <c r="A146" s="1730"/>
      <c r="B146" s="1731"/>
      <c r="C146" s="1731"/>
      <c r="D146" s="1731"/>
      <c r="E146" s="1732"/>
      <c r="F146" s="1731"/>
      <c r="G146" s="1731"/>
      <c r="H146" s="1731"/>
      <c r="I146" s="1731"/>
      <c r="J146" s="1731"/>
      <c r="K146" s="1731"/>
      <c r="L146" s="1731"/>
      <c r="M146" s="1731"/>
      <c r="N146" s="1731"/>
      <c r="O146" s="1731"/>
      <c r="P146" s="1731"/>
      <c r="Q146" s="1731"/>
      <c r="R146" s="1731"/>
      <c r="S146" s="1731"/>
      <c r="T146" s="1731"/>
      <c r="U146" s="1731"/>
      <c r="V146" s="1731"/>
      <c r="W146" s="1731"/>
    </row>
    <row r="147" spans="1:23" ht="16">
      <c r="A147" s="1730"/>
      <c r="B147" s="1731"/>
      <c r="C147" s="1731"/>
      <c r="D147" s="1731"/>
      <c r="E147" s="1732"/>
      <c r="F147" s="1731"/>
      <c r="G147" s="1731"/>
      <c r="H147" s="1731"/>
      <c r="I147" s="1731"/>
      <c r="J147" s="1731"/>
      <c r="K147" s="1731"/>
      <c r="L147" s="1731"/>
      <c r="M147" s="1731"/>
      <c r="N147" s="1731"/>
      <c r="O147" s="1731"/>
      <c r="P147" s="1731"/>
      <c r="Q147" s="1731"/>
      <c r="R147" s="1731"/>
      <c r="S147" s="1731"/>
      <c r="T147" s="1731"/>
      <c r="U147" s="1731"/>
      <c r="V147" s="1731"/>
      <c r="W147" s="1731"/>
    </row>
    <row r="148" spans="1:23" ht="16">
      <c r="A148" s="1730"/>
      <c r="B148" s="1731"/>
      <c r="C148" s="1731"/>
      <c r="D148" s="1731"/>
      <c r="E148" s="1732"/>
      <c r="F148" s="1731"/>
      <c r="G148" s="1731"/>
      <c r="H148" s="1731"/>
      <c r="I148" s="1731"/>
      <c r="J148" s="1731"/>
      <c r="K148" s="1731"/>
      <c r="L148" s="1731"/>
      <c r="M148" s="1731"/>
      <c r="N148" s="1731"/>
      <c r="O148" s="1731"/>
      <c r="P148" s="1731"/>
      <c r="Q148" s="1731"/>
      <c r="R148" s="1731"/>
      <c r="S148" s="1731"/>
      <c r="T148" s="1731"/>
      <c r="U148" s="1731"/>
      <c r="V148" s="1731"/>
      <c r="W148" s="1731"/>
    </row>
    <row r="149" spans="1:23" ht="16">
      <c r="A149" s="1730"/>
      <c r="B149" s="1731"/>
      <c r="C149" s="1731"/>
      <c r="D149" s="1731"/>
      <c r="E149" s="1732"/>
      <c r="F149" s="1731"/>
      <c r="G149" s="1731"/>
      <c r="H149" s="1731"/>
      <c r="I149" s="1731"/>
      <c r="J149" s="1731"/>
      <c r="K149" s="1731"/>
      <c r="L149" s="1731"/>
      <c r="M149" s="1731"/>
      <c r="N149" s="1731"/>
      <c r="O149" s="1731"/>
      <c r="P149" s="1731"/>
      <c r="Q149" s="1731"/>
      <c r="R149" s="1731"/>
      <c r="S149" s="1731"/>
      <c r="T149" s="1731"/>
      <c r="U149" s="1731"/>
      <c r="V149" s="1731"/>
      <c r="W149" s="1731"/>
    </row>
    <row r="150" spans="1:23" ht="16">
      <c r="A150" s="1730"/>
      <c r="B150" s="1731"/>
      <c r="C150" s="1731"/>
      <c r="D150" s="1731"/>
      <c r="E150" s="1732"/>
      <c r="F150" s="1731"/>
      <c r="G150" s="1731"/>
      <c r="H150" s="1731"/>
      <c r="I150" s="1731"/>
      <c r="J150" s="1731"/>
      <c r="K150" s="1731"/>
      <c r="L150" s="1731"/>
      <c r="M150" s="1731"/>
      <c r="N150" s="1731"/>
      <c r="O150" s="1731"/>
      <c r="P150" s="1731"/>
      <c r="Q150" s="1731"/>
      <c r="R150" s="1731"/>
      <c r="S150" s="1731"/>
      <c r="T150" s="1731"/>
      <c r="U150" s="1731"/>
      <c r="V150" s="1731"/>
      <c r="W150" s="1731"/>
    </row>
    <row r="151" spans="1:23" ht="16">
      <c r="A151" s="1730"/>
      <c r="B151" s="1731"/>
      <c r="C151" s="1731"/>
      <c r="D151" s="1731"/>
      <c r="E151" s="1732"/>
      <c r="F151" s="1731"/>
      <c r="G151" s="1731"/>
      <c r="H151" s="1731"/>
      <c r="I151" s="1731"/>
      <c r="J151" s="1731"/>
      <c r="K151" s="1731"/>
      <c r="L151" s="1731"/>
      <c r="M151" s="1731"/>
      <c r="N151" s="1731"/>
      <c r="O151" s="1731"/>
      <c r="P151" s="1731"/>
      <c r="Q151" s="1731"/>
      <c r="R151" s="1731"/>
      <c r="S151" s="1731"/>
      <c r="T151" s="1731"/>
      <c r="U151" s="1731"/>
      <c r="V151" s="1731"/>
      <c r="W151" s="1731"/>
    </row>
    <row r="152" spans="1:23" ht="16">
      <c r="A152" s="1730"/>
      <c r="B152" s="1731"/>
      <c r="C152" s="1731"/>
      <c r="D152" s="1731"/>
      <c r="E152" s="1732"/>
      <c r="F152" s="1731"/>
      <c r="G152" s="1731"/>
      <c r="H152" s="1731"/>
      <c r="I152" s="1731"/>
      <c r="J152" s="1731"/>
      <c r="K152" s="1731"/>
      <c r="L152" s="1731"/>
      <c r="M152" s="1731"/>
      <c r="N152" s="1731"/>
      <c r="O152" s="1731"/>
      <c r="P152" s="1731"/>
      <c r="Q152" s="1731"/>
      <c r="R152" s="1731"/>
      <c r="S152" s="1731"/>
      <c r="T152" s="1731"/>
      <c r="U152" s="1731"/>
      <c r="V152" s="1731"/>
      <c r="W152" s="1731"/>
    </row>
    <row r="153" spans="1:23" ht="16">
      <c r="A153" s="1730"/>
      <c r="B153" s="1731"/>
      <c r="C153" s="1731"/>
      <c r="D153" s="1731"/>
      <c r="E153" s="1732"/>
      <c r="F153" s="1731"/>
      <c r="G153" s="1731"/>
      <c r="H153" s="1731"/>
      <c r="I153" s="1731"/>
      <c r="J153" s="1731"/>
      <c r="K153" s="1731"/>
      <c r="L153" s="1731"/>
      <c r="M153" s="1731"/>
      <c r="N153" s="1731"/>
      <c r="O153" s="1731"/>
      <c r="P153" s="1731"/>
      <c r="Q153" s="1731"/>
      <c r="R153" s="1731"/>
      <c r="S153" s="1731"/>
      <c r="T153" s="1731"/>
      <c r="U153" s="1731"/>
      <c r="V153" s="1731"/>
      <c r="W153" s="1731"/>
    </row>
    <row r="154" spans="1:23" ht="16">
      <c r="A154" s="1730"/>
      <c r="B154" s="1731"/>
      <c r="C154" s="1731"/>
      <c r="D154" s="1731"/>
      <c r="E154" s="1732"/>
      <c r="F154" s="1731"/>
      <c r="G154" s="1731"/>
      <c r="H154" s="1731"/>
      <c r="I154" s="1731"/>
      <c r="J154" s="1731"/>
      <c r="K154" s="1731"/>
      <c r="L154" s="1731"/>
      <c r="M154" s="1731"/>
      <c r="N154" s="1731"/>
      <c r="O154" s="1731"/>
      <c r="P154" s="1731"/>
      <c r="Q154" s="1731"/>
      <c r="R154" s="1731"/>
      <c r="S154" s="1731"/>
      <c r="T154" s="1731"/>
      <c r="U154" s="1731"/>
      <c r="V154" s="1731"/>
      <c r="W154" s="1731"/>
    </row>
    <row r="155" spans="1:23" ht="16">
      <c r="A155" s="1730"/>
      <c r="B155" s="1731"/>
      <c r="C155" s="1731"/>
      <c r="D155" s="1731"/>
      <c r="E155" s="1732"/>
      <c r="F155" s="1731"/>
      <c r="G155" s="1731"/>
      <c r="H155" s="1731"/>
      <c r="I155" s="1731"/>
      <c r="J155" s="1731"/>
      <c r="K155" s="1731"/>
      <c r="L155" s="1731"/>
      <c r="M155" s="1731"/>
      <c r="N155" s="1731"/>
      <c r="O155" s="1731"/>
      <c r="P155" s="1731"/>
      <c r="Q155" s="1731"/>
      <c r="R155" s="1731"/>
      <c r="S155" s="1731"/>
      <c r="T155" s="1731"/>
      <c r="U155" s="1731"/>
      <c r="V155" s="1731"/>
      <c r="W155" s="1731"/>
    </row>
    <row r="156" spans="1:23" ht="16">
      <c r="A156" s="1730"/>
      <c r="B156" s="1731"/>
      <c r="C156" s="1731"/>
      <c r="D156" s="1731"/>
      <c r="E156" s="1732"/>
      <c r="F156" s="1731"/>
      <c r="G156" s="1731"/>
      <c r="H156" s="1731"/>
      <c r="I156" s="1731"/>
      <c r="J156" s="1731"/>
      <c r="K156" s="1731"/>
      <c r="L156" s="1731"/>
      <c r="M156" s="1731"/>
      <c r="N156" s="1731"/>
      <c r="O156" s="1731"/>
      <c r="P156" s="1731"/>
      <c r="Q156" s="1731"/>
      <c r="R156" s="1731"/>
      <c r="S156" s="1731"/>
      <c r="T156" s="1731"/>
      <c r="U156" s="1731"/>
      <c r="V156" s="1731"/>
      <c r="W156" s="1731"/>
    </row>
    <row r="157" spans="1:23" ht="16">
      <c r="A157" s="1730"/>
      <c r="B157" s="1731"/>
      <c r="C157" s="1731"/>
      <c r="D157" s="1731"/>
      <c r="E157" s="1732"/>
      <c r="F157" s="1731"/>
      <c r="G157" s="1731"/>
      <c r="H157" s="1731"/>
      <c r="I157" s="1731"/>
      <c r="J157" s="1731"/>
      <c r="K157" s="1731"/>
      <c r="L157" s="1731"/>
      <c r="M157" s="1731"/>
      <c r="N157" s="1731"/>
      <c r="O157" s="1731"/>
      <c r="P157" s="1731"/>
      <c r="Q157" s="1731"/>
      <c r="R157" s="1731"/>
      <c r="S157" s="1731"/>
      <c r="T157" s="1731"/>
      <c r="U157" s="1731"/>
      <c r="V157" s="1731"/>
      <c r="W157" s="1731"/>
    </row>
    <row r="158" spans="1:23" ht="16">
      <c r="A158" s="1730"/>
      <c r="B158" s="1731"/>
      <c r="C158" s="1731"/>
      <c r="D158" s="1731"/>
      <c r="E158" s="1732"/>
      <c r="F158" s="1731"/>
      <c r="G158" s="1731"/>
      <c r="H158" s="1731"/>
      <c r="I158" s="1731"/>
      <c r="J158" s="1731"/>
      <c r="K158" s="1731"/>
      <c r="L158" s="1731"/>
      <c r="M158" s="1731"/>
      <c r="N158" s="1731"/>
      <c r="O158" s="1731"/>
      <c r="P158" s="1731"/>
      <c r="Q158" s="1731"/>
      <c r="R158" s="1731"/>
      <c r="S158" s="1731"/>
      <c r="T158" s="1731"/>
      <c r="U158" s="1731"/>
      <c r="V158" s="1731"/>
      <c r="W158" s="1731"/>
    </row>
    <row r="159" spans="1:23" ht="16">
      <c r="A159" s="1730"/>
      <c r="B159" s="1731"/>
      <c r="C159" s="1731"/>
      <c r="D159" s="1731"/>
      <c r="E159" s="1732"/>
      <c r="F159" s="1731"/>
      <c r="G159" s="1731"/>
      <c r="H159" s="1731"/>
      <c r="I159" s="1731"/>
      <c r="J159" s="1731"/>
      <c r="K159" s="1731"/>
      <c r="L159" s="1731"/>
      <c r="M159" s="1731"/>
      <c r="N159" s="1731"/>
      <c r="O159" s="1731"/>
      <c r="P159" s="1731"/>
      <c r="Q159" s="1731"/>
      <c r="R159" s="1731"/>
      <c r="S159" s="1731"/>
      <c r="T159" s="1731"/>
      <c r="U159" s="1731"/>
      <c r="V159" s="1731"/>
      <c r="W159" s="1731"/>
    </row>
    <row r="160" spans="1:23" ht="16">
      <c r="A160" s="1730"/>
      <c r="B160" s="1731"/>
      <c r="C160" s="1731"/>
      <c r="D160" s="1731"/>
      <c r="E160" s="1732"/>
      <c r="F160" s="1731"/>
      <c r="G160" s="1731"/>
      <c r="H160" s="1731"/>
      <c r="I160" s="1731"/>
      <c r="J160" s="1731"/>
      <c r="K160" s="1731"/>
      <c r="L160" s="1731"/>
      <c r="M160" s="1731"/>
      <c r="N160" s="1731"/>
      <c r="O160" s="1731"/>
      <c r="P160" s="1731"/>
      <c r="Q160" s="1731"/>
      <c r="R160" s="1731"/>
      <c r="S160" s="1731"/>
      <c r="T160" s="1731"/>
      <c r="U160" s="1731"/>
      <c r="V160" s="1731"/>
      <c r="W160" s="1731"/>
    </row>
    <row r="161" spans="1:23" ht="16">
      <c r="A161" s="1730"/>
      <c r="B161" s="1731"/>
      <c r="C161" s="1731"/>
      <c r="D161" s="1731"/>
      <c r="E161" s="1732"/>
      <c r="F161" s="1731"/>
      <c r="G161" s="1731"/>
      <c r="H161" s="1731"/>
      <c r="I161" s="1731"/>
      <c r="J161" s="1731"/>
      <c r="K161" s="1731"/>
      <c r="L161" s="1731"/>
      <c r="M161" s="1731"/>
      <c r="N161" s="1731"/>
      <c r="O161" s="1731"/>
      <c r="P161" s="1731"/>
      <c r="Q161" s="1731"/>
      <c r="R161" s="1731"/>
      <c r="S161" s="1731"/>
      <c r="T161" s="1731"/>
      <c r="U161" s="1731"/>
      <c r="V161" s="1731"/>
      <c r="W161" s="1731"/>
    </row>
    <row r="162" spans="1:23" ht="16">
      <c r="A162" s="1730"/>
      <c r="B162" s="1731"/>
      <c r="C162" s="1731"/>
      <c r="D162" s="1731"/>
      <c r="E162" s="1732"/>
      <c r="F162" s="1731"/>
      <c r="G162" s="1731"/>
      <c r="H162" s="1731"/>
      <c r="I162" s="1731"/>
      <c r="J162" s="1731"/>
      <c r="K162" s="1731"/>
      <c r="L162" s="1731"/>
      <c r="M162" s="1731"/>
      <c r="N162" s="1731"/>
      <c r="O162" s="1731"/>
      <c r="P162" s="1731"/>
      <c r="Q162" s="1731"/>
      <c r="R162" s="1731"/>
      <c r="S162" s="1731"/>
      <c r="T162" s="1731"/>
      <c r="U162" s="1731"/>
      <c r="V162" s="1731"/>
      <c r="W162" s="1731"/>
    </row>
    <row r="163" spans="1:23" ht="16">
      <c r="A163" s="1730"/>
      <c r="B163" s="1731"/>
      <c r="C163" s="1731"/>
      <c r="D163" s="1731"/>
      <c r="E163" s="1732"/>
      <c r="F163" s="1731"/>
      <c r="G163" s="1731"/>
      <c r="H163" s="1731"/>
      <c r="I163" s="1731"/>
      <c r="J163" s="1731"/>
      <c r="K163" s="1731"/>
      <c r="L163" s="1731"/>
      <c r="M163" s="1731"/>
      <c r="N163" s="1731"/>
      <c r="O163" s="1731"/>
      <c r="P163" s="1731"/>
      <c r="Q163" s="1731"/>
      <c r="R163" s="1731"/>
      <c r="S163" s="1731"/>
      <c r="T163" s="1731"/>
      <c r="U163" s="1731"/>
      <c r="V163" s="1731"/>
      <c r="W163" s="1731"/>
    </row>
    <row r="164" spans="1:23" ht="16">
      <c r="A164" s="1730"/>
      <c r="B164" s="1731"/>
      <c r="C164" s="1731"/>
      <c r="D164" s="1731"/>
      <c r="E164" s="1732"/>
      <c r="F164" s="1731"/>
      <c r="G164" s="1731"/>
      <c r="H164" s="1731"/>
      <c r="I164" s="1731"/>
      <c r="J164" s="1731"/>
      <c r="K164" s="1731"/>
      <c r="L164" s="1731"/>
      <c r="M164" s="1731"/>
      <c r="N164" s="1731"/>
      <c r="O164" s="1731"/>
      <c r="P164" s="1731"/>
      <c r="Q164" s="1731"/>
      <c r="R164" s="1731"/>
      <c r="S164" s="1731"/>
      <c r="T164" s="1731"/>
      <c r="U164" s="1731"/>
      <c r="V164" s="1731"/>
      <c r="W164" s="1731"/>
    </row>
    <row r="165" spans="1:23" ht="16">
      <c r="A165" s="1730"/>
      <c r="B165" s="1731"/>
      <c r="C165" s="1731"/>
      <c r="D165" s="1731"/>
      <c r="E165" s="1732"/>
      <c r="F165" s="1731"/>
      <c r="G165" s="1731"/>
      <c r="H165" s="1731"/>
      <c r="I165" s="1731"/>
      <c r="J165" s="1731"/>
      <c r="K165" s="1731"/>
      <c r="L165" s="1731"/>
      <c r="M165" s="1731"/>
      <c r="N165" s="1731"/>
      <c r="O165" s="1731"/>
      <c r="P165" s="1731"/>
      <c r="Q165" s="1731"/>
      <c r="R165" s="1731"/>
      <c r="S165" s="1731"/>
      <c r="T165" s="1731"/>
      <c r="U165" s="1731"/>
      <c r="V165" s="1731"/>
      <c r="W165" s="1731"/>
    </row>
    <row r="166" spans="1:23" ht="16">
      <c r="A166" s="1730"/>
      <c r="B166" s="1731"/>
      <c r="C166" s="1731"/>
      <c r="D166" s="1731"/>
      <c r="E166" s="1732"/>
      <c r="F166" s="1731"/>
      <c r="G166" s="1731"/>
      <c r="H166" s="1731"/>
      <c r="I166" s="1731"/>
      <c r="J166" s="1731"/>
      <c r="K166" s="1731"/>
      <c r="L166" s="1731"/>
      <c r="M166" s="1731"/>
      <c r="N166" s="1731"/>
      <c r="O166" s="1731"/>
      <c r="P166" s="1731"/>
      <c r="Q166" s="1731"/>
      <c r="R166" s="1731"/>
      <c r="S166" s="1731"/>
      <c r="T166" s="1731"/>
      <c r="U166" s="1731"/>
      <c r="V166" s="1731"/>
      <c r="W166" s="1731"/>
    </row>
    <row r="167" spans="1:23" ht="16">
      <c r="A167" s="1730"/>
      <c r="B167" s="1731"/>
      <c r="C167" s="1731"/>
      <c r="D167" s="1731"/>
      <c r="E167" s="1732"/>
      <c r="F167" s="1731"/>
      <c r="G167" s="1731"/>
      <c r="H167" s="1731"/>
      <c r="I167" s="1731"/>
      <c r="J167" s="1731"/>
      <c r="K167" s="1731"/>
      <c r="L167" s="1731"/>
      <c r="M167" s="1731"/>
      <c r="N167" s="1731"/>
      <c r="O167" s="1731"/>
      <c r="P167" s="1731"/>
      <c r="Q167" s="1731"/>
      <c r="R167" s="1731"/>
      <c r="S167" s="1731"/>
      <c r="T167" s="1731"/>
      <c r="U167" s="1731"/>
      <c r="V167" s="1731"/>
      <c r="W167" s="1731"/>
    </row>
    <row r="168" spans="1:23" ht="16">
      <c r="A168" s="1730"/>
      <c r="B168" s="1731"/>
      <c r="C168" s="1731"/>
      <c r="D168" s="1731"/>
      <c r="E168" s="1732"/>
      <c r="F168" s="1731"/>
      <c r="G168" s="1731"/>
      <c r="H168" s="1731"/>
      <c r="I168" s="1731"/>
      <c r="J168" s="1731"/>
      <c r="K168" s="1731"/>
      <c r="L168" s="1731"/>
      <c r="M168" s="1731"/>
      <c r="N168" s="1731"/>
      <c r="O168" s="1731"/>
      <c r="P168" s="1731"/>
      <c r="Q168" s="1731"/>
      <c r="R168" s="1731"/>
      <c r="S168" s="1731"/>
      <c r="T168" s="1731"/>
      <c r="U168" s="1731"/>
      <c r="V168" s="1731"/>
      <c r="W168" s="1731"/>
    </row>
    <row r="169" spans="1:23" ht="16">
      <c r="A169" s="1730"/>
      <c r="B169" s="1731"/>
      <c r="C169" s="1731"/>
      <c r="D169" s="1731"/>
      <c r="E169" s="1732"/>
      <c r="F169" s="1731"/>
      <c r="G169" s="1731"/>
      <c r="H169" s="1731"/>
      <c r="I169" s="1731"/>
      <c r="J169" s="1731"/>
      <c r="K169" s="1731"/>
      <c r="L169" s="1731"/>
      <c r="M169" s="1731"/>
      <c r="N169" s="1731"/>
      <c r="O169" s="1731"/>
      <c r="P169" s="1731"/>
      <c r="Q169" s="1731"/>
      <c r="R169" s="1731"/>
      <c r="S169" s="1731"/>
      <c r="T169" s="1731"/>
      <c r="U169" s="1731"/>
      <c r="V169" s="1731"/>
      <c r="W169" s="1731"/>
    </row>
    <row r="170" spans="1:23" ht="16">
      <c r="A170" s="1730"/>
      <c r="B170" s="1731"/>
      <c r="C170" s="1731"/>
      <c r="D170" s="1731"/>
      <c r="E170" s="1732"/>
      <c r="F170" s="1731"/>
      <c r="G170" s="1731"/>
      <c r="H170" s="1731"/>
      <c r="I170" s="1731"/>
      <c r="J170" s="1731"/>
      <c r="K170" s="1731"/>
      <c r="L170" s="1731"/>
      <c r="M170" s="1731"/>
      <c r="N170" s="1731"/>
      <c r="O170" s="1731"/>
      <c r="P170" s="1731"/>
      <c r="Q170" s="1731"/>
      <c r="R170" s="1731"/>
      <c r="S170" s="1731"/>
      <c r="T170" s="1731"/>
      <c r="U170" s="1731"/>
      <c r="V170" s="1731"/>
      <c r="W170" s="1731"/>
    </row>
    <row r="171" spans="1:23" ht="16">
      <c r="A171" s="1730"/>
      <c r="B171" s="1731"/>
      <c r="C171" s="1731"/>
      <c r="D171" s="1731"/>
      <c r="E171" s="1732"/>
      <c r="F171" s="1731"/>
      <c r="G171" s="1731"/>
      <c r="H171" s="1731"/>
      <c r="I171" s="1731"/>
      <c r="J171" s="1731"/>
      <c r="K171" s="1731"/>
      <c r="L171" s="1731"/>
      <c r="M171" s="1731"/>
      <c r="N171" s="1731"/>
      <c r="O171" s="1731"/>
      <c r="P171" s="1731"/>
      <c r="Q171" s="1731"/>
      <c r="R171" s="1731"/>
      <c r="S171" s="1731"/>
      <c r="T171" s="1731"/>
      <c r="U171" s="1731"/>
      <c r="V171" s="1731"/>
      <c r="W171" s="1731"/>
    </row>
    <row r="172" spans="1:23" ht="16">
      <c r="A172" s="1730"/>
      <c r="B172" s="1731"/>
      <c r="C172" s="1731"/>
      <c r="D172" s="1731"/>
      <c r="E172" s="1732"/>
      <c r="F172" s="1731"/>
      <c r="G172" s="1731"/>
      <c r="H172" s="1731"/>
      <c r="I172" s="1731"/>
      <c r="J172" s="1731"/>
      <c r="K172" s="1731"/>
      <c r="L172" s="1731"/>
      <c r="M172" s="1731"/>
      <c r="N172" s="1731"/>
      <c r="O172" s="1731"/>
      <c r="P172" s="1731"/>
      <c r="Q172" s="1731"/>
      <c r="R172" s="1731"/>
      <c r="S172" s="1731"/>
      <c r="T172" s="1731"/>
      <c r="U172" s="1731"/>
      <c r="V172" s="1731"/>
      <c r="W172" s="1731"/>
    </row>
    <row r="173" spans="1:23" ht="16">
      <c r="A173" s="1730"/>
      <c r="B173" s="1731"/>
      <c r="C173" s="1731"/>
      <c r="D173" s="1731"/>
      <c r="E173" s="1732"/>
      <c r="F173" s="1731"/>
      <c r="G173" s="1731"/>
      <c r="H173" s="1731"/>
      <c r="I173" s="1731"/>
      <c r="J173" s="1731"/>
      <c r="K173" s="1731"/>
      <c r="L173" s="1731"/>
      <c r="M173" s="1731"/>
      <c r="N173" s="1731"/>
      <c r="O173" s="1731"/>
      <c r="P173" s="1731"/>
      <c r="Q173" s="1731"/>
      <c r="R173" s="1731"/>
      <c r="S173" s="1731"/>
      <c r="T173" s="1731"/>
      <c r="U173" s="1731"/>
      <c r="V173" s="1731"/>
      <c r="W173" s="1731"/>
    </row>
    <row r="174" spans="1:23" ht="16">
      <c r="A174" s="1730"/>
      <c r="B174" s="1731"/>
      <c r="C174" s="1731"/>
      <c r="D174" s="1731"/>
      <c r="E174" s="1732"/>
      <c r="F174" s="1731"/>
      <c r="G174" s="1731"/>
      <c r="H174" s="1731"/>
      <c r="I174" s="1731"/>
      <c r="J174" s="1731"/>
      <c r="K174" s="1731"/>
      <c r="L174" s="1731"/>
      <c r="M174" s="1731"/>
      <c r="N174" s="1731"/>
      <c r="O174" s="1731"/>
      <c r="P174" s="1731"/>
      <c r="Q174" s="1731"/>
      <c r="R174" s="1731"/>
      <c r="S174" s="1731"/>
      <c r="T174" s="1731"/>
      <c r="U174" s="1731"/>
      <c r="V174" s="1731"/>
      <c r="W174" s="1731"/>
    </row>
    <row r="175" spans="1:23" ht="16">
      <c r="A175" s="1730"/>
      <c r="B175" s="1731"/>
      <c r="C175" s="1731"/>
      <c r="D175" s="1731"/>
      <c r="E175" s="1732"/>
      <c r="F175" s="1731"/>
      <c r="G175" s="1731"/>
      <c r="H175" s="1731"/>
      <c r="I175" s="1731"/>
      <c r="J175" s="1731"/>
      <c r="K175" s="1731"/>
      <c r="L175" s="1731"/>
      <c r="M175" s="1731"/>
      <c r="N175" s="1731"/>
      <c r="O175" s="1731"/>
      <c r="P175" s="1731"/>
      <c r="Q175" s="1731"/>
      <c r="R175" s="1731"/>
      <c r="S175" s="1731"/>
      <c r="T175" s="1731"/>
      <c r="U175" s="1731"/>
      <c r="V175" s="1731"/>
      <c r="W175" s="1731"/>
    </row>
    <row r="176" spans="1:23" ht="16">
      <c r="A176" s="1730"/>
      <c r="B176" s="1731"/>
      <c r="C176" s="1731"/>
      <c r="D176" s="1731"/>
      <c r="E176" s="1732"/>
      <c r="F176" s="1731"/>
      <c r="G176" s="1731"/>
      <c r="H176" s="1731"/>
      <c r="I176" s="1731"/>
      <c r="J176" s="1731"/>
      <c r="K176" s="1731"/>
      <c r="L176" s="1731"/>
      <c r="M176" s="1731"/>
      <c r="N176" s="1731"/>
      <c r="O176" s="1731"/>
      <c r="P176" s="1731"/>
      <c r="Q176" s="1731"/>
      <c r="R176" s="1731"/>
      <c r="S176" s="1731"/>
      <c r="T176" s="1731"/>
      <c r="U176" s="1731"/>
      <c r="V176" s="1731"/>
      <c r="W176" s="1731"/>
    </row>
    <row r="177" spans="1:23" ht="16">
      <c r="A177" s="1730"/>
      <c r="B177" s="1731"/>
      <c r="C177" s="1731"/>
      <c r="D177" s="1731"/>
      <c r="E177" s="1732"/>
      <c r="F177" s="1731"/>
      <c r="G177" s="1731"/>
      <c r="H177" s="1731"/>
      <c r="I177" s="1731"/>
      <c r="J177" s="1731"/>
      <c r="K177" s="1731"/>
      <c r="L177" s="1731"/>
      <c r="M177" s="1731"/>
      <c r="N177" s="1731"/>
      <c r="O177" s="1731"/>
      <c r="P177" s="1731"/>
      <c r="Q177" s="1731"/>
      <c r="R177" s="1731"/>
      <c r="S177" s="1731"/>
      <c r="T177" s="1731"/>
      <c r="U177" s="1731"/>
      <c r="V177" s="1731"/>
      <c r="W177" s="1731"/>
    </row>
    <row r="178" spans="1:23" ht="16">
      <c r="A178" s="1730"/>
      <c r="B178" s="1731"/>
      <c r="C178" s="1731"/>
      <c r="D178" s="1731"/>
      <c r="E178" s="1732"/>
      <c r="F178" s="1731"/>
      <c r="G178" s="1731"/>
      <c r="H178" s="1731"/>
      <c r="I178" s="1731"/>
      <c r="J178" s="1731"/>
      <c r="K178" s="1731"/>
      <c r="L178" s="1731"/>
      <c r="M178" s="1731"/>
      <c r="N178" s="1731"/>
      <c r="O178" s="1731"/>
      <c r="P178" s="1731"/>
      <c r="Q178" s="1731"/>
      <c r="R178" s="1731"/>
      <c r="S178" s="1731"/>
      <c r="T178" s="1731"/>
      <c r="U178" s="1731"/>
      <c r="V178" s="1731"/>
      <c r="W178" s="1731"/>
    </row>
    <row r="179" spans="1:23" ht="16">
      <c r="A179" s="1730"/>
      <c r="B179" s="1731"/>
      <c r="C179" s="1731"/>
      <c r="D179" s="1731"/>
      <c r="E179" s="1732"/>
      <c r="F179" s="1731"/>
      <c r="G179" s="1731"/>
      <c r="H179" s="1731"/>
      <c r="I179" s="1731"/>
      <c r="J179" s="1731"/>
      <c r="K179" s="1731"/>
      <c r="L179" s="1731"/>
      <c r="M179" s="1731"/>
      <c r="N179" s="1731"/>
      <c r="O179" s="1731"/>
      <c r="P179" s="1731"/>
      <c r="Q179" s="1731"/>
      <c r="R179" s="1731"/>
      <c r="S179" s="1731"/>
      <c r="T179" s="1731"/>
      <c r="U179" s="1731"/>
      <c r="V179" s="1731"/>
      <c r="W179" s="1731"/>
    </row>
    <row r="180" spans="1:23" ht="16">
      <c r="A180" s="1730"/>
      <c r="B180" s="1731"/>
      <c r="C180" s="1731"/>
      <c r="D180" s="1731"/>
      <c r="E180" s="1732"/>
      <c r="F180" s="1731"/>
      <c r="G180" s="1731"/>
      <c r="H180" s="1731"/>
      <c r="I180" s="1731"/>
      <c r="J180" s="1731"/>
      <c r="K180" s="1731"/>
      <c r="L180" s="1731"/>
      <c r="M180" s="1731"/>
      <c r="N180" s="1731"/>
      <c r="O180" s="1731"/>
      <c r="P180" s="1731"/>
      <c r="Q180" s="1731"/>
      <c r="R180" s="1731"/>
      <c r="S180" s="1731"/>
      <c r="T180" s="1731"/>
      <c r="U180" s="1731"/>
      <c r="V180" s="1731"/>
      <c r="W180" s="1731"/>
    </row>
    <row r="181" spans="1:23" ht="16">
      <c r="A181" s="1730"/>
      <c r="B181" s="1731"/>
      <c r="C181" s="1731"/>
      <c r="D181" s="1731"/>
      <c r="E181" s="1732"/>
      <c r="F181" s="1731"/>
      <c r="G181" s="1731"/>
      <c r="H181" s="1731"/>
      <c r="I181" s="1731"/>
      <c r="J181" s="1731"/>
      <c r="K181" s="1731"/>
      <c r="L181" s="1731"/>
      <c r="M181" s="1731"/>
      <c r="N181" s="1731"/>
      <c r="O181" s="1731"/>
      <c r="P181" s="1731"/>
      <c r="Q181" s="1731"/>
      <c r="R181" s="1731"/>
      <c r="S181" s="1731"/>
      <c r="T181" s="1731"/>
      <c r="U181" s="1731"/>
      <c r="V181" s="1731"/>
      <c r="W181" s="1731"/>
    </row>
    <row r="182" spans="1:23" ht="16">
      <c r="A182" s="1730"/>
      <c r="B182" s="1731"/>
      <c r="C182" s="1731"/>
      <c r="D182" s="1731"/>
      <c r="E182" s="1732"/>
      <c r="F182" s="1731"/>
      <c r="G182" s="1731"/>
      <c r="H182" s="1731"/>
      <c r="I182" s="1731"/>
      <c r="J182" s="1731"/>
      <c r="K182" s="1731"/>
      <c r="L182" s="1731"/>
      <c r="M182" s="1731"/>
      <c r="N182" s="1731"/>
      <c r="O182" s="1731"/>
      <c r="P182" s="1731"/>
      <c r="Q182" s="1731"/>
      <c r="R182" s="1731"/>
      <c r="S182" s="1731"/>
      <c r="T182" s="1731"/>
      <c r="U182" s="1731"/>
      <c r="V182" s="1731"/>
      <c r="W182" s="1731"/>
    </row>
    <row r="183" spans="1:23" ht="16">
      <c r="A183" s="1730"/>
      <c r="B183" s="1731"/>
      <c r="C183" s="1731"/>
      <c r="D183" s="1731"/>
      <c r="E183" s="1732"/>
      <c r="F183" s="1731"/>
      <c r="G183" s="1731"/>
      <c r="H183" s="1731"/>
      <c r="I183" s="1731"/>
      <c r="J183" s="1731"/>
      <c r="K183" s="1731"/>
      <c r="L183" s="1731"/>
      <c r="M183" s="1731"/>
      <c r="N183" s="1731"/>
      <c r="O183" s="1731"/>
      <c r="P183" s="1731"/>
      <c r="Q183" s="1731"/>
      <c r="R183" s="1731"/>
      <c r="S183" s="1731"/>
      <c r="T183" s="1731"/>
      <c r="U183" s="1731"/>
      <c r="V183" s="1731"/>
      <c r="W183" s="1731"/>
    </row>
    <row r="184" spans="1:23" ht="16">
      <c r="A184" s="1730"/>
      <c r="B184" s="1731"/>
      <c r="C184" s="1731"/>
      <c r="D184" s="1731"/>
      <c r="E184" s="1732"/>
      <c r="F184" s="1731"/>
      <c r="G184" s="1731"/>
      <c r="H184" s="1731"/>
      <c r="I184" s="1731"/>
      <c r="J184" s="1731"/>
      <c r="K184" s="1731"/>
      <c r="L184" s="1731"/>
      <c r="M184" s="1731"/>
      <c r="N184" s="1731"/>
      <c r="O184" s="1731"/>
      <c r="P184" s="1731"/>
      <c r="Q184" s="1731"/>
      <c r="R184" s="1731"/>
      <c r="S184" s="1731"/>
      <c r="T184" s="1731"/>
      <c r="U184" s="1731"/>
      <c r="V184" s="1731"/>
      <c r="W184" s="1731"/>
    </row>
    <row r="185" spans="1:23" ht="16">
      <c r="A185" s="1730"/>
      <c r="B185" s="1731"/>
      <c r="C185" s="1731"/>
      <c r="D185" s="1731"/>
      <c r="E185" s="1732"/>
      <c r="F185" s="1731"/>
      <c r="G185" s="1731"/>
      <c r="H185" s="1731"/>
      <c r="I185" s="1731"/>
      <c r="J185" s="1731"/>
      <c r="K185" s="1731"/>
      <c r="L185" s="1731"/>
      <c r="M185" s="1731"/>
      <c r="N185" s="1731"/>
      <c r="O185" s="1731"/>
      <c r="P185" s="1731"/>
      <c r="Q185" s="1731"/>
      <c r="R185" s="1731"/>
      <c r="S185" s="1731"/>
      <c r="T185" s="1731"/>
      <c r="U185" s="1731"/>
      <c r="V185" s="1731"/>
      <c r="W185" s="1731"/>
    </row>
    <row r="186" spans="1:23" ht="16">
      <c r="A186" s="1730"/>
      <c r="B186" s="1731"/>
      <c r="C186" s="1731"/>
      <c r="D186" s="1731"/>
      <c r="E186" s="1732"/>
      <c r="F186" s="1731"/>
      <c r="G186" s="1731"/>
      <c r="H186" s="1731"/>
      <c r="I186" s="1731"/>
      <c r="J186" s="1731"/>
      <c r="K186" s="1731"/>
      <c r="L186" s="1731"/>
      <c r="M186" s="1731"/>
      <c r="N186" s="1731"/>
      <c r="O186" s="1731"/>
      <c r="P186" s="1731"/>
      <c r="Q186" s="1731"/>
      <c r="R186" s="1731"/>
      <c r="S186" s="1731"/>
      <c r="T186" s="1731"/>
      <c r="U186" s="1731"/>
      <c r="V186" s="1731"/>
      <c r="W186" s="1731"/>
    </row>
    <row r="187" spans="1:23" ht="16">
      <c r="A187" s="1730"/>
      <c r="B187" s="1731"/>
      <c r="C187" s="1731"/>
      <c r="D187" s="1731"/>
      <c r="E187" s="1732"/>
      <c r="F187" s="1731"/>
      <c r="G187" s="1731"/>
      <c r="H187" s="1731"/>
      <c r="I187" s="1731"/>
      <c r="J187" s="1731"/>
      <c r="K187" s="1731"/>
      <c r="L187" s="1731"/>
      <c r="M187" s="1731"/>
      <c r="N187" s="1731"/>
      <c r="O187" s="1731"/>
      <c r="P187" s="1731"/>
      <c r="Q187" s="1731"/>
      <c r="R187" s="1731"/>
      <c r="S187" s="1731"/>
      <c r="T187" s="1731"/>
      <c r="U187" s="1731"/>
      <c r="V187" s="1731"/>
      <c r="W187" s="1731"/>
    </row>
    <row r="188" spans="1:23" ht="16">
      <c r="A188" s="1730"/>
      <c r="B188" s="1731"/>
      <c r="C188" s="1731"/>
      <c r="D188" s="1731"/>
      <c r="E188" s="1732"/>
      <c r="F188" s="1731"/>
      <c r="G188" s="1731"/>
      <c r="H188" s="1731"/>
      <c r="I188" s="1731"/>
      <c r="J188" s="1731"/>
      <c r="K188" s="1731"/>
      <c r="L188" s="1731"/>
      <c r="M188" s="1731"/>
      <c r="N188" s="1731"/>
      <c r="O188" s="1731"/>
      <c r="P188" s="1731"/>
      <c r="Q188" s="1731"/>
      <c r="R188" s="1731"/>
      <c r="S188" s="1731"/>
      <c r="T188" s="1731"/>
      <c r="U188" s="1731"/>
      <c r="V188" s="1731"/>
      <c r="W188" s="1731"/>
    </row>
    <row r="189" spans="1:23" ht="16">
      <c r="A189" s="1730"/>
      <c r="B189" s="1731"/>
      <c r="C189" s="1731"/>
      <c r="D189" s="1731"/>
      <c r="E189" s="1732"/>
      <c r="F189" s="1731"/>
      <c r="G189" s="1731"/>
      <c r="H189" s="1731"/>
      <c r="I189" s="1731"/>
      <c r="J189" s="1731"/>
      <c r="K189" s="1731"/>
      <c r="L189" s="1731"/>
      <c r="M189" s="1731"/>
      <c r="N189" s="1731"/>
      <c r="O189" s="1731"/>
      <c r="P189" s="1731"/>
      <c r="Q189" s="1731"/>
      <c r="R189" s="1731"/>
      <c r="S189" s="1731"/>
      <c r="T189" s="1731"/>
      <c r="U189" s="1731"/>
      <c r="V189" s="1731"/>
      <c r="W189" s="1731"/>
    </row>
    <row r="190" spans="1:23" ht="16">
      <c r="A190" s="1730"/>
      <c r="B190" s="1731"/>
      <c r="C190" s="1731"/>
      <c r="D190" s="1731"/>
      <c r="E190" s="1732"/>
      <c r="F190" s="1731"/>
      <c r="G190" s="1731"/>
      <c r="H190" s="1731"/>
      <c r="I190" s="1731"/>
      <c r="J190" s="1731"/>
      <c r="K190" s="1731"/>
      <c r="L190" s="1731"/>
      <c r="M190" s="1731"/>
      <c r="N190" s="1731"/>
      <c r="O190" s="1731"/>
      <c r="P190" s="1731"/>
      <c r="Q190" s="1731"/>
      <c r="R190" s="1731"/>
      <c r="S190" s="1731"/>
      <c r="T190" s="1731"/>
      <c r="U190" s="1731"/>
      <c r="V190" s="1731"/>
      <c r="W190" s="1731"/>
    </row>
    <row r="191" spans="1:23" ht="16">
      <c r="A191" s="1730"/>
      <c r="B191" s="1731"/>
      <c r="C191" s="1731"/>
      <c r="D191" s="1731"/>
      <c r="E191" s="1732"/>
      <c r="F191" s="1731"/>
      <c r="G191" s="1731"/>
      <c r="H191" s="1731"/>
      <c r="I191" s="1731"/>
      <c r="J191" s="1731"/>
      <c r="K191" s="1731"/>
      <c r="L191" s="1731"/>
      <c r="M191" s="1731"/>
      <c r="N191" s="1731"/>
      <c r="O191" s="1731"/>
      <c r="P191" s="1731"/>
      <c r="Q191" s="1731"/>
      <c r="R191" s="1731"/>
      <c r="S191" s="1731"/>
      <c r="T191" s="1731"/>
      <c r="U191" s="1731"/>
      <c r="V191" s="1731"/>
      <c r="W191" s="1731"/>
    </row>
    <row r="192" spans="1:23" ht="16">
      <c r="A192" s="1730"/>
      <c r="B192" s="1731"/>
      <c r="C192" s="1731"/>
      <c r="D192" s="1731"/>
      <c r="E192" s="1732"/>
      <c r="F192" s="1731"/>
      <c r="G192" s="1731"/>
      <c r="H192" s="1731"/>
      <c r="I192" s="1731"/>
      <c r="J192" s="1731"/>
      <c r="K192" s="1731"/>
      <c r="L192" s="1731"/>
      <c r="M192" s="1731"/>
      <c r="N192" s="1731"/>
      <c r="O192" s="1731"/>
      <c r="P192" s="1731"/>
      <c r="Q192" s="1731"/>
      <c r="R192" s="1731"/>
      <c r="S192" s="1731"/>
      <c r="T192" s="1731"/>
      <c r="U192" s="1731"/>
      <c r="V192" s="1731"/>
      <c r="W192" s="1731"/>
    </row>
    <row r="193" spans="1:23" ht="16">
      <c r="A193" s="1730"/>
      <c r="B193" s="1731"/>
      <c r="C193" s="1731"/>
      <c r="D193" s="1731"/>
      <c r="E193" s="1732"/>
      <c r="F193" s="1731"/>
      <c r="G193" s="1731"/>
      <c r="H193" s="1731"/>
      <c r="I193" s="1731"/>
      <c r="J193" s="1731"/>
      <c r="K193" s="1731"/>
      <c r="L193" s="1731"/>
      <c r="M193" s="1731"/>
      <c r="N193" s="1731"/>
      <c r="O193" s="1731"/>
      <c r="P193" s="1731"/>
      <c r="Q193" s="1731"/>
      <c r="R193" s="1731"/>
      <c r="S193" s="1731"/>
      <c r="T193" s="1731"/>
      <c r="U193" s="1731"/>
      <c r="V193" s="1731"/>
      <c r="W193" s="1731"/>
    </row>
    <row r="194" spans="1:23" ht="16">
      <c r="A194" s="1730"/>
      <c r="B194" s="1731"/>
      <c r="C194" s="1731"/>
      <c r="D194" s="1731"/>
      <c r="E194" s="1732"/>
      <c r="F194" s="1731"/>
      <c r="G194" s="1731"/>
      <c r="H194" s="1731"/>
      <c r="I194" s="1731"/>
      <c r="J194" s="1731"/>
      <c r="K194" s="1731"/>
      <c r="L194" s="1731"/>
      <c r="M194" s="1731"/>
      <c r="N194" s="1731"/>
      <c r="O194" s="1731"/>
      <c r="P194" s="1731"/>
      <c r="Q194" s="1731"/>
      <c r="R194" s="1731"/>
      <c r="S194" s="1731"/>
      <c r="T194" s="1731"/>
      <c r="U194" s="1731"/>
      <c r="V194" s="1731"/>
      <c r="W194" s="1731"/>
    </row>
    <row r="195" spans="1:23" ht="16">
      <c r="A195" s="1730"/>
      <c r="B195" s="1731"/>
      <c r="C195" s="1731"/>
      <c r="D195" s="1731"/>
      <c r="E195" s="1732"/>
      <c r="F195" s="1731"/>
      <c r="G195" s="1731"/>
      <c r="H195" s="1731"/>
      <c r="I195" s="1731"/>
      <c r="J195" s="1731"/>
      <c r="K195" s="1731"/>
      <c r="L195" s="1731"/>
      <c r="M195" s="1731"/>
      <c r="N195" s="1731"/>
      <c r="O195" s="1731"/>
      <c r="P195" s="1731"/>
      <c r="Q195" s="1731"/>
      <c r="R195" s="1731"/>
      <c r="S195" s="1731"/>
      <c r="T195" s="1731"/>
      <c r="U195" s="1731"/>
      <c r="V195" s="1731"/>
      <c r="W195" s="1731"/>
    </row>
    <row r="196" spans="1:23" ht="16">
      <c r="A196" s="1730"/>
      <c r="B196" s="1731"/>
      <c r="C196" s="1731"/>
      <c r="D196" s="1731"/>
      <c r="E196" s="1732"/>
      <c r="F196" s="1731"/>
      <c r="G196" s="1731"/>
      <c r="H196" s="1731"/>
      <c r="I196" s="1731"/>
      <c r="J196" s="1731"/>
      <c r="K196" s="1731"/>
      <c r="L196" s="1731"/>
      <c r="M196" s="1731"/>
      <c r="N196" s="1731"/>
      <c r="O196" s="1731"/>
      <c r="P196" s="1731"/>
      <c r="Q196" s="1731"/>
      <c r="R196" s="1731"/>
      <c r="S196" s="1731"/>
      <c r="T196" s="1731"/>
      <c r="U196" s="1731"/>
      <c r="V196" s="1731"/>
      <c r="W196" s="1731"/>
    </row>
    <row r="197" spans="1:23" ht="16">
      <c r="A197" s="1730"/>
      <c r="B197" s="1731"/>
      <c r="C197" s="1731"/>
      <c r="D197" s="1731"/>
      <c r="E197" s="1732"/>
      <c r="F197" s="1731"/>
      <c r="G197" s="1731"/>
      <c r="H197" s="1731"/>
      <c r="I197" s="1731"/>
      <c r="J197" s="1731"/>
      <c r="K197" s="1731"/>
      <c r="L197" s="1731"/>
      <c r="M197" s="1731"/>
      <c r="N197" s="1731"/>
      <c r="O197" s="1731"/>
      <c r="P197" s="1731"/>
      <c r="Q197" s="1731"/>
      <c r="R197" s="1731"/>
      <c r="S197" s="1731"/>
      <c r="T197" s="1731"/>
      <c r="U197" s="1731"/>
      <c r="V197" s="1731"/>
      <c r="W197" s="1731"/>
    </row>
    <row r="198" spans="1:23" ht="16">
      <c r="A198" s="1730"/>
      <c r="B198" s="1731"/>
      <c r="C198" s="1731"/>
      <c r="D198" s="1731"/>
      <c r="E198" s="1732"/>
      <c r="F198" s="1731"/>
      <c r="G198" s="1731"/>
      <c r="H198" s="1731"/>
      <c r="I198" s="1731"/>
      <c r="J198" s="1731"/>
      <c r="K198" s="1731"/>
      <c r="L198" s="1731"/>
      <c r="M198" s="1731"/>
      <c r="N198" s="1731"/>
      <c r="O198" s="1731"/>
      <c r="P198" s="1731"/>
      <c r="Q198" s="1731"/>
      <c r="R198" s="1731"/>
      <c r="S198" s="1731"/>
      <c r="T198" s="1731"/>
      <c r="U198" s="1731"/>
      <c r="V198" s="1731"/>
      <c r="W198" s="1731"/>
    </row>
    <row r="199" spans="1:23" ht="16">
      <c r="A199" s="1730"/>
      <c r="B199" s="1731"/>
      <c r="C199" s="1731"/>
      <c r="D199" s="1731"/>
      <c r="E199" s="1732"/>
      <c r="F199" s="1731"/>
      <c r="G199" s="1731"/>
      <c r="H199" s="1731"/>
      <c r="I199" s="1731"/>
      <c r="J199" s="1731"/>
      <c r="K199" s="1731"/>
      <c r="L199" s="1731"/>
      <c r="M199" s="1731"/>
      <c r="N199" s="1731"/>
      <c r="O199" s="1731"/>
      <c r="P199" s="1731"/>
      <c r="Q199" s="1731"/>
      <c r="R199" s="1731"/>
      <c r="S199" s="1731"/>
      <c r="T199" s="1731"/>
      <c r="U199" s="1731"/>
      <c r="V199" s="1731"/>
      <c r="W199" s="1731"/>
    </row>
    <row r="200" spans="1:23" ht="16">
      <c r="A200" s="1730"/>
      <c r="B200" s="1731"/>
      <c r="C200" s="1731"/>
      <c r="D200" s="1731"/>
      <c r="E200" s="1732"/>
      <c r="F200" s="1731"/>
      <c r="G200" s="1731"/>
      <c r="H200" s="1731"/>
      <c r="I200" s="1731"/>
      <c r="J200" s="1731"/>
      <c r="K200" s="1731"/>
      <c r="L200" s="1731"/>
      <c r="M200" s="1731"/>
      <c r="N200" s="1731"/>
      <c r="O200" s="1731"/>
      <c r="P200" s="1731"/>
      <c r="Q200" s="1731"/>
      <c r="R200" s="1731"/>
      <c r="S200" s="1731"/>
      <c r="T200" s="1731"/>
      <c r="U200" s="1731"/>
      <c r="V200" s="1731"/>
      <c r="W200" s="1731"/>
    </row>
    <row r="201" spans="1:23" ht="16">
      <c r="A201" s="1730"/>
      <c r="B201" s="1731"/>
      <c r="C201" s="1731"/>
      <c r="D201" s="1731"/>
      <c r="E201" s="1732"/>
      <c r="F201" s="1731"/>
      <c r="G201" s="1731"/>
      <c r="H201" s="1731"/>
      <c r="I201" s="1731"/>
      <c r="J201" s="1731"/>
      <c r="K201" s="1731"/>
      <c r="L201" s="1731"/>
      <c r="M201" s="1731"/>
      <c r="N201" s="1731"/>
      <c r="O201" s="1731"/>
      <c r="P201" s="1731"/>
      <c r="Q201" s="1731"/>
      <c r="R201" s="1731"/>
      <c r="S201" s="1731"/>
      <c r="T201" s="1731"/>
      <c r="U201" s="1731"/>
      <c r="V201" s="1731"/>
      <c r="W201" s="1731"/>
    </row>
    <row r="202" spans="1:23" ht="16">
      <c r="A202" s="1730"/>
      <c r="B202" s="1731"/>
      <c r="C202" s="1731"/>
      <c r="D202" s="1731"/>
      <c r="E202" s="1732"/>
      <c r="F202" s="1731"/>
      <c r="G202" s="1731"/>
      <c r="H202" s="1731"/>
      <c r="I202" s="1731"/>
      <c r="J202" s="1731"/>
      <c r="K202" s="1731"/>
      <c r="L202" s="1731"/>
      <c r="M202" s="1731"/>
      <c r="N202" s="1731"/>
      <c r="O202" s="1731"/>
      <c r="P202" s="1731"/>
      <c r="Q202" s="1731"/>
      <c r="R202" s="1731"/>
      <c r="S202" s="1731"/>
      <c r="T202" s="1731"/>
      <c r="U202" s="1731"/>
      <c r="V202" s="1731"/>
      <c r="W202" s="1731"/>
    </row>
    <row r="203" spans="1:23" ht="16">
      <c r="A203" s="1730"/>
      <c r="B203" s="1731"/>
      <c r="C203" s="1731"/>
      <c r="D203" s="1731"/>
      <c r="E203" s="1732"/>
      <c r="F203" s="1731"/>
      <c r="G203" s="1731"/>
      <c r="H203" s="1731"/>
      <c r="I203" s="1731"/>
      <c r="J203" s="1731"/>
      <c r="K203" s="1731"/>
      <c r="L203" s="1731"/>
      <c r="M203" s="1731"/>
      <c r="N203" s="1731"/>
      <c r="O203" s="1731"/>
      <c r="P203" s="1731"/>
      <c r="Q203" s="1731"/>
      <c r="R203" s="1731"/>
      <c r="S203" s="1731"/>
      <c r="T203" s="1731"/>
      <c r="U203" s="1731"/>
      <c r="V203" s="1731"/>
      <c r="W203" s="1731"/>
    </row>
    <row r="204" spans="1:23" ht="16">
      <c r="A204" s="1730"/>
      <c r="B204" s="1731"/>
      <c r="C204" s="1731"/>
      <c r="D204" s="1731"/>
      <c r="E204" s="1732"/>
      <c r="F204" s="1731"/>
      <c r="G204" s="1731"/>
      <c r="H204" s="1731"/>
      <c r="I204" s="1731"/>
      <c r="J204" s="1731"/>
      <c r="K204" s="1731"/>
      <c r="L204" s="1731"/>
      <c r="M204" s="1731"/>
      <c r="N204" s="1731"/>
      <c r="O204" s="1731"/>
      <c r="P204" s="1731"/>
      <c r="Q204" s="1731"/>
      <c r="R204" s="1731"/>
      <c r="S204" s="1731"/>
      <c r="T204" s="1731"/>
      <c r="U204" s="1731"/>
      <c r="V204" s="1731"/>
      <c r="W204" s="1731"/>
    </row>
    <row r="205" spans="1:23" ht="16">
      <c r="A205" s="1730"/>
      <c r="B205" s="1731"/>
      <c r="C205" s="1731"/>
      <c r="D205" s="1731"/>
      <c r="E205" s="1732"/>
      <c r="F205" s="1731"/>
      <c r="G205" s="1731"/>
      <c r="H205" s="1731"/>
      <c r="I205" s="1731"/>
      <c r="J205" s="1731"/>
      <c r="K205" s="1731"/>
      <c r="L205" s="1731"/>
      <c r="M205" s="1731"/>
      <c r="N205" s="1731"/>
      <c r="O205" s="1731"/>
      <c r="P205" s="1731"/>
      <c r="Q205" s="1731"/>
      <c r="R205" s="1731"/>
      <c r="S205" s="1731"/>
      <c r="T205" s="1731"/>
      <c r="U205" s="1731"/>
      <c r="V205" s="1731"/>
      <c r="W205" s="1731"/>
    </row>
    <row r="206" spans="1:23" ht="16">
      <c r="A206" s="1730"/>
      <c r="B206" s="1731"/>
      <c r="C206" s="1731"/>
      <c r="D206" s="1731"/>
      <c r="E206" s="1732"/>
      <c r="F206" s="1731"/>
      <c r="G206" s="1731"/>
      <c r="H206" s="1731"/>
      <c r="I206" s="1731"/>
      <c r="J206" s="1731"/>
      <c r="K206" s="1731"/>
      <c r="L206" s="1731"/>
      <c r="M206" s="1731"/>
      <c r="N206" s="1731"/>
      <c r="O206" s="1731"/>
      <c r="P206" s="1731"/>
      <c r="Q206" s="1731"/>
      <c r="R206" s="1731"/>
      <c r="S206" s="1731"/>
      <c r="T206" s="1731"/>
      <c r="U206" s="1731"/>
      <c r="V206" s="1731"/>
      <c r="W206" s="1731"/>
    </row>
    <row r="207" spans="1:23" ht="16">
      <c r="A207" s="1730"/>
      <c r="B207" s="1731"/>
      <c r="C207" s="1731"/>
      <c r="D207" s="1731"/>
      <c r="E207" s="1732"/>
      <c r="F207" s="1731"/>
      <c r="G207" s="1731"/>
      <c r="H207" s="1731"/>
      <c r="I207" s="1731"/>
      <c r="J207" s="1731"/>
      <c r="K207" s="1731"/>
      <c r="L207" s="1731"/>
      <c r="M207" s="1731"/>
      <c r="N207" s="1731"/>
      <c r="O207" s="1731"/>
      <c r="P207" s="1731"/>
      <c r="Q207" s="1731"/>
      <c r="R207" s="1731"/>
      <c r="S207" s="1731"/>
      <c r="T207" s="1731"/>
      <c r="U207" s="1731"/>
      <c r="V207" s="1731"/>
      <c r="W207" s="1731"/>
    </row>
    <row r="208" spans="1:23" ht="16">
      <c r="A208" s="1730"/>
      <c r="B208" s="1731"/>
      <c r="C208" s="1731"/>
      <c r="D208" s="1731"/>
      <c r="E208" s="1732"/>
      <c r="F208" s="1731"/>
      <c r="G208" s="1731"/>
      <c r="H208" s="1731"/>
      <c r="I208" s="1731"/>
      <c r="J208" s="1731"/>
      <c r="K208" s="1731"/>
      <c r="L208" s="1731"/>
      <c r="M208" s="1731"/>
      <c r="N208" s="1731"/>
      <c r="O208" s="1731"/>
      <c r="P208" s="1731"/>
      <c r="Q208" s="1731"/>
      <c r="R208" s="1731"/>
      <c r="S208" s="1731"/>
      <c r="T208" s="1731"/>
      <c r="U208" s="1731"/>
      <c r="V208" s="1731"/>
      <c r="W208" s="1731"/>
    </row>
    <row r="209" spans="1:23" ht="16">
      <c r="A209" s="1730"/>
      <c r="B209" s="1731"/>
      <c r="C209" s="1731"/>
      <c r="D209" s="1731"/>
      <c r="E209" s="1732"/>
      <c r="F209" s="1731"/>
      <c r="G209" s="1731"/>
      <c r="H209" s="1731"/>
      <c r="I209" s="1731"/>
      <c r="J209" s="1731"/>
      <c r="K209" s="1731"/>
      <c r="L209" s="1731"/>
      <c r="M209" s="1731"/>
      <c r="N209" s="1731"/>
      <c r="O209" s="1731"/>
      <c r="P209" s="1731"/>
      <c r="Q209" s="1731"/>
      <c r="R209" s="1731"/>
      <c r="S209" s="1731"/>
      <c r="T209" s="1731"/>
      <c r="U209" s="1731"/>
      <c r="V209" s="1731"/>
      <c r="W209" s="1731"/>
    </row>
    <row r="210" spans="1:23" ht="16">
      <c r="A210" s="1730"/>
      <c r="B210" s="1731"/>
      <c r="C210" s="1731"/>
      <c r="D210" s="1731"/>
      <c r="E210" s="1732"/>
      <c r="F210" s="1731"/>
      <c r="G210" s="1731"/>
      <c r="H210" s="1731"/>
      <c r="I210" s="1731"/>
      <c r="J210" s="1731"/>
      <c r="K210" s="1731"/>
      <c r="L210" s="1731"/>
      <c r="M210" s="1731"/>
      <c r="N210" s="1731"/>
      <c r="O210" s="1731"/>
      <c r="P210" s="1731"/>
      <c r="Q210" s="1731"/>
      <c r="R210" s="1731"/>
      <c r="S210" s="1731"/>
      <c r="T210" s="1731"/>
      <c r="U210" s="1731"/>
      <c r="V210" s="1731"/>
      <c r="W210" s="1731"/>
    </row>
    <row r="211" spans="1:23" ht="16">
      <c r="A211" s="1730"/>
      <c r="B211" s="1731"/>
      <c r="C211" s="1731"/>
      <c r="D211" s="1731"/>
      <c r="E211" s="1732"/>
      <c r="F211" s="1731"/>
      <c r="G211" s="1731"/>
      <c r="H211" s="1731"/>
      <c r="I211" s="1731"/>
      <c r="J211" s="1731"/>
      <c r="K211" s="1731"/>
      <c r="L211" s="1731"/>
      <c r="M211" s="1731"/>
      <c r="N211" s="1731"/>
      <c r="O211" s="1731"/>
      <c r="P211" s="1731"/>
      <c r="Q211" s="1731"/>
      <c r="R211" s="1731"/>
      <c r="S211" s="1731"/>
      <c r="T211" s="1731"/>
      <c r="U211" s="1731"/>
      <c r="V211" s="1731"/>
      <c r="W211" s="1731"/>
    </row>
    <row r="212" spans="1:23" ht="16">
      <c r="A212" s="1730"/>
      <c r="B212" s="1731"/>
      <c r="C212" s="1731"/>
      <c r="D212" s="1731"/>
      <c r="E212" s="1732"/>
      <c r="F212" s="1731"/>
      <c r="G212" s="1731"/>
      <c r="H212" s="1731"/>
      <c r="I212" s="1731"/>
      <c r="J212" s="1731"/>
      <c r="K212" s="1731"/>
      <c r="L212" s="1731"/>
      <c r="M212" s="1731"/>
      <c r="N212" s="1731"/>
      <c r="O212" s="1731"/>
      <c r="P212" s="1731"/>
      <c r="Q212" s="1731"/>
      <c r="R212" s="1731"/>
      <c r="S212" s="1731"/>
      <c r="T212" s="1731"/>
      <c r="U212" s="1731"/>
      <c r="V212" s="1731"/>
      <c r="W212" s="1731"/>
    </row>
    <row r="213" spans="1:23" ht="16">
      <c r="A213" s="1730"/>
      <c r="B213" s="1731"/>
      <c r="C213" s="1731"/>
      <c r="D213" s="1731"/>
      <c r="E213" s="1732"/>
      <c r="F213" s="1731"/>
      <c r="G213" s="1731"/>
      <c r="H213" s="1731"/>
      <c r="I213" s="1731"/>
      <c r="J213" s="1731"/>
      <c r="K213" s="1731"/>
      <c r="L213" s="1731"/>
      <c r="M213" s="1731"/>
      <c r="N213" s="1731"/>
      <c r="O213" s="1731"/>
      <c r="P213" s="1731"/>
      <c r="Q213" s="1731"/>
      <c r="R213" s="1731"/>
      <c r="S213" s="1731"/>
      <c r="T213" s="1731"/>
      <c r="U213" s="1731"/>
      <c r="V213" s="1731"/>
      <c r="W213" s="1731"/>
    </row>
    <row r="214" spans="1:23" ht="16">
      <c r="A214" s="1730"/>
      <c r="B214" s="1731"/>
      <c r="C214" s="1731"/>
      <c r="D214" s="1731"/>
      <c r="E214" s="1732"/>
      <c r="F214" s="1731"/>
      <c r="G214" s="1731"/>
      <c r="H214" s="1731"/>
      <c r="I214" s="1731"/>
      <c r="J214" s="1731"/>
      <c r="K214" s="1731"/>
      <c r="L214" s="1731"/>
      <c r="M214" s="1731"/>
      <c r="N214" s="1731"/>
      <c r="O214" s="1731"/>
      <c r="P214" s="1731"/>
      <c r="Q214" s="1731"/>
      <c r="R214" s="1731"/>
      <c r="S214" s="1731"/>
      <c r="T214" s="1731"/>
      <c r="U214" s="1731"/>
      <c r="V214" s="1731"/>
      <c r="W214" s="1731"/>
    </row>
    <row r="215" spans="1:23" ht="16">
      <c r="A215" s="1730"/>
      <c r="B215" s="1731"/>
      <c r="C215" s="1731"/>
      <c r="D215" s="1731"/>
      <c r="E215" s="1732"/>
      <c r="F215" s="1731"/>
      <c r="G215" s="1731"/>
      <c r="H215" s="1731"/>
      <c r="I215" s="1731"/>
      <c r="J215" s="1731"/>
      <c r="K215" s="1731"/>
      <c r="L215" s="1731"/>
      <c r="M215" s="1731"/>
      <c r="N215" s="1731"/>
      <c r="O215" s="1731"/>
      <c r="P215" s="1731"/>
      <c r="Q215" s="1731"/>
      <c r="R215" s="1731"/>
      <c r="S215" s="1731"/>
      <c r="T215" s="1731"/>
      <c r="U215" s="1731"/>
      <c r="V215" s="1731"/>
      <c r="W215" s="1731"/>
    </row>
    <row r="216" spans="1:23" ht="16">
      <c r="A216" s="1730"/>
      <c r="B216" s="1731"/>
      <c r="C216" s="1731"/>
      <c r="D216" s="1731"/>
      <c r="E216" s="1732"/>
      <c r="F216" s="1731"/>
      <c r="G216" s="1731"/>
      <c r="H216" s="1731"/>
      <c r="I216" s="1731"/>
      <c r="J216" s="1731"/>
      <c r="K216" s="1731"/>
      <c r="L216" s="1731"/>
      <c r="M216" s="1731"/>
      <c r="N216" s="1731"/>
      <c r="O216" s="1731"/>
      <c r="P216" s="1731"/>
      <c r="Q216" s="1731"/>
      <c r="R216" s="1731"/>
      <c r="S216" s="1731"/>
      <c r="T216" s="1731"/>
      <c r="U216" s="1731"/>
      <c r="V216" s="1731"/>
      <c r="W216" s="1731"/>
    </row>
    <row r="217" spans="1:23" ht="16">
      <c r="A217" s="1730"/>
      <c r="B217" s="1731"/>
      <c r="C217" s="1731"/>
      <c r="D217" s="1731"/>
      <c r="E217" s="1732"/>
      <c r="F217" s="1731"/>
      <c r="G217" s="1731"/>
      <c r="H217" s="1731"/>
      <c r="I217" s="1731"/>
      <c r="J217" s="1731"/>
      <c r="K217" s="1731"/>
      <c r="L217" s="1731"/>
      <c r="M217" s="1731"/>
      <c r="N217" s="1731"/>
      <c r="O217" s="1731"/>
      <c r="P217" s="1731"/>
      <c r="Q217" s="1731"/>
      <c r="R217" s="1731"/>
      <c r="S217" s="1731"/>
      <c r="T217" s="1731"/>
      <c r="U217" s="1731"/>
      <c r="V217" s="1731"/>
      <c r="W217" s="1731"/>
    </row>
    <row r="218" spans="1:23" ht="16">
      <c r="A218" s="1730"/>
      <c r="B218" s="1731"/>
      <c r="C218" s="1731"/>
      <c r="D218" s="1731"/>
      <c r="E218" s="1732"/>
      <c r="F218" s="1731"/>
      <c r="G218" s="1731"/>
      <c r="H218" s="1731"/>
      <c r="I218" s="1731"/>
      <c r="J218" s="1731"/>
      <c r="K218" s="1731"/>
      <c r="L218" s="1731"/>
      <c r="M218" s="1731"/>
      <c r="N218" s="1731"/>
      <c r="O218" s="1731"/>
      <c r="P218" s="1731"/>
      <c r="Q218" s="1731"/>
      <c r="R218" s="1731"/>
      <c r="S218" s="1731"/>
      <c r="T218" s="1731"/>
      <c r="U218" s="1731"/>
      <c r="V218" s="1731"/>
      <c r="W218" s="1731"/>
    </row>
    <row r="219" spans="1:23" ht="16">
      <c r="A219" s="1730"/>
      <c r="B219" s="1731"/>
      <c r="C219" s="1731"/>
      <c r="D219" s="1731"/>
      <c r="E219" s="1732"/>
      <c r="F219" s="1731"/>
      <c r="G219" s="1731"/>
      <c r="H219" s="1731"/>
      <c r="I219" s="1731"/>
      <c r="J219" s="1731"/>
      <c r="K219" s="1731"/>
      <c r="L219" s="1731"/>
      <c r="M219" s="1731"/>
      <c r="N219" s="1731"/>
      <c r="O219" s="1731"/>
      <c r="P219" s="1731"/>
      <c r="Q219" s="1731"/>
      <c r="R219" s="1731"/>
      <c r="S219" s="1731"/>
      <c r="T219" s="1731"/>
      <c r="U219" s="1731"/>
      <c r="V219" s="1731"/>
      <c r="W219" s="1731"/>
    </row>
    <row r="220" spans="1:23" ht="16">
      <c r="A220" s="1730"/>
      <c r="B220" s="1731"/>
      <c r="C220" s="1731"/>
      <c r="D220" s="1731"/>
      <c r="E220" s="1732"/>
      <c r="F220" s="1731"/>
      <c r="G220" s="1731"/>
      <c r="H220" s="1731"/>
      <c r="I220" s="1731"/>
      <c r="J220" s="1731"/>
      <c r="K220" s="1731"/>
      <c r="L220" s="1731"/>
      <c r="M220" s="1731"/>
      <c r="N220" s="1731"/>
      <c r="O220" s="1731"/>
      <c r="P220" s="1731"/>
      <c r="Q220" s="1731"/>
      <c r="R220" s="1731"/>
      <c r="S220" s="1731"/>
      <c r="T220" s="1731"/>
      <c r="U220" s="1731"/>
      <c r="V220" s="1731"/>
      <c r="W220" s="1731"/>
    </row>
    <row r="221" spans="1:23" ht="16">
      <c r="A221" s="1730"/>
      <c r="B221" s="1731"/>
      <c r="C221" s="1731"/>
      <c r="D221" s="1731"/>
      <c r="E221" s="1732"/>
      <c r="F221" s="1731"/>
      <c r="G221" s="1731"/>
      <c r="H221" s="1731"/>
      <c r="I221" s="1731"/>
      <c r="J221" s="1731"/>
      <c r="K221" s="1731"/>
      <c r="L221" s="1731"/>
      <c r="M221" s="1731"/>
      <c r="N221" s="1731"/>
      <c r="O221" s="1731"/>
      <c r="P221" s="1731"/>
      <c r="Q221" s="1731"/>
      <c r="R221" s="1731"/>
      <c r="S221" s="1731"/>
      <c r="T221" s="1731"/>
      <c r="U221" s="1731"/>
      <c r="V221" s="1731"/>
      <c r="W221" s="1731"/>
    </row>
    <row r="222" spans="1:23" ht="16">
      <c r="A222" s="1730"/>
      <c r="B222" s="1731"/>
      <c r="C222" s="1731"/>
      <c r="D222" s="1731"/>
      <c r="E222" s="1732"/>
      <c r="F222" s="1731"/>
      <c r="G222" s="1731"/>
      <c r="H222" s="1731"/>
      <c r="I222" s="1731"/>
      <c r="J222" s="1731"/>
      <c r="K222" s="1731"/>
      <c r="L222" s="1731"/>
      <c r="M222" s="1731"/>
      <c r="N222" s="1731"/>
      <c r="O222" s="1731"/>
      <c r="P222" s="1731"/>
      <c r="Q222" s="1731"/>
      <c r="R222" s="1731"/>
      <c r="S222" s="1731"/>
      <c r="T222" s="1731"/>
      <c r="U222" s="1731"/>
      <c r="V222" s="1731"/>
      <c r="W222" s="1731"/>
    </row>
    <row r="223" spans="1:23" ht="16">
      <c r="A223" s="1730"/>
      <c r="B223" s="1731"/>
      <c r="C223" s="1731"/>
      <c r="D223" s="1731"/>
      <c r="E223" s="1732"/>
      <c r="F223" s="1731"/>
      <c r="G223" s="1731"/>
      <c r="H223" s="1731"/>
      <c r="I223" s="1731"/>
      <c r="J223" s="1731"/>
      <c r="K223" s="1731"/>
      <c r="L223" s="1731"/>
      <c r="M223" s="1731"/>
      <c r="N223" s="1731"/>
      <c r="O223" s="1731"/>
      <c r="P223" s="1731"/>
      <c r="Q223" s="1731"/>
      <c r="R223" s="1731"/>
      <c r="S223" s="1731"/>
      <c r="T223" s="1731"/>
      <c r="U223" s="1731"/>
      <c r="V223" s="1731"/>
      <c r="W223" s="1731"/>
    </row>
    <row r="224" spans="1:23" ht="16">
      <c r="A224" s="1730"/>
      <c r="B224" s="1731"/>
      <c r="C224" s="1731"/>
      <c r="D224" s="1731"/>
      <c r="E224" s="1732"/>
      <c r="F224" s="1731"/>
      <c r="G224" s="1731"/>
      <c r="H224" s="1731"/>
      <c r="I224" s="1731"/>
      <c r="J224" s="1731"/>
      <c r="K224" s="1731"/>
      <c r="L224" s="1731"/>
      <c r="M224" s="1731"/>
      <c r="N224" s="1731"/>
      <c r="O224" s="1731"/>
      <c r="P224" s="1731"/>
      <c r="Q224" s="1731"/>
      <c r="R224" s="1731"/>
      <c r="S224" s="1731"/>
      <c r="T224" s="1731"/>
      <c r="U224" s="1731"/>
      <c r="V224" s="1731"/>
      <c r="W224" s="1731"/>
    </row>
    <row r="225" spans="1:23" ht="16">
      <c r="A225" s="1730"/>
      <c r="B225" s="1731"/>
      <c r="C225" s="1731"/>
      <c r="D225" s="1731"/>
      <c r="E225" s="1732"/>
      <c r="F225" s="1731"/>
      <c r="G225" s="1731"/>
      <c r="H225" s="1731"/>
      <c r="I225" s="1731"/>
      <c r="J225" s="1731"/>
      <c r="K225" s="1731"/>
      <c r="L225" s="1731"/>
      <c r="M225" s="1731"/>
      <c r="N225" s="1731"/>
      <c r="O225" s="1731"/>
      <c r="P225" s="1731"/>
      <c r="Q225" s="1731"/>
      <c r="R225" s="1731"/>
      <c r="S225" s="1731"/>
      <c r="T225" s="1731"/>
      <c r="U225" s="1731"/>
      <c r="V225" s="1731"/>
      <c r="W225" s="1731"/>
    </row>
    <row r="226" spans="1:23" ht="16">
      <c r="A226" s="1730"/>
      <c r="B226" s="1731"/>
      <c r="C226" s="1731"/>
      <c r="D226" s="1731"/>
      <c r="E226" s="1732"/>
      <c r="F226" s="1731"/>
      <c r="G226" s="1731"/>
      <c r="H226" s="1731"/>
      <c r="I226" s="1731"/>
      <c r="J226" s="1731"/>
      <c r="K226" s="1731"/>
      <c r="L226" s="1731"/>
      <c r="M226" s="1731"/>
      <c r="N226" s="1731"/>
      <c r="O226" s="1731"/>
      <c r="P226" s="1731"/>
      <c r="Q226" s="1731"/>
      <c r="R226" s="1731"/>
      <c r="S226" s="1731"/>
      <c r="T226" s="1731"/>
      <c r="U226" s="1731"/>
      <c r="V226" s="1731"/>
      <c r="W226" s="1731"/>
    </row>
    <row r="227" spans="1:23" ht="16">
      <c r="A227" s="1730"/>
      <c r="B227" s="1731"/>
      <c r="C227" s="1731"/>
      <c r="D227" s="1731"/>
      <c r="E227" s="1732"/>
      <c r="F227" s="1731"/>
      <c r="G227" s="1731"/>
      <c r="H227" s="1731"/>
      <c r="I227" s="1731"/>
      <c r="J227" s="1731"/>
      <c r="K227" s="1731"/>
      <c r="L227" s="1731"/>
      <c r="M227" s="1731"/>
      <c r="N227" s="1731"/>
      <c r="O227" s="1731"/>
      <c r="P227" s="1731"/>
      <c r="Q227" s="1731"/>
      <c r="R227" s="1731"/>
      <c r="S227" s="1731"/>
      <c r="T227" s="1731"/>
      <c r="U227" s="1731"/>
      <c r="V227" s="1731"/>
      <c r="W227" s="1731"/>
    </row>
    <row r="228" spans="1:23" ht="16">
      <c r="A228" s="1730"/>
      <c r="B228" s="1731"/>
      <c r="C228" s="1731"/>
      <c r="D228" s="1731"/>
      <c r="E228" s="1732"/>
      <c r="F228" s="1731"/>
      <c r="G228" s="1731"/>
      <c r="H228" s="1731"/>
      <c r="I228" s="1731"/>
      <c r="J228" s="1731"/>
      <c r="K228" s="1731"/>
      <c r="L228" s="1731"/>
      <c r="M228" s="1731"/>
      <c r="N228" s="1731"/>
      <c r="O228" s="1731"/>
      <c r="P228" s="1731"/>
      <c r="Q228" s="1731"/>
      <c r="R228" s="1731"/>
      <c r="S228" s="1731"/>
      <c r="T228" s="1731"/>
      <c r="U228" s="1731"/>
      <c r="V228" s="1731"/>
      <c r="W228" s="1731"/>
    </row>
    <row r="229" spans="1:23" ht="16">
      <c r="A229" s="1730"/>
      <c r="B229" s="1731"/>
      <c r="C229" s="1731"/>
      <c r="D229" s="1731"/>
      <c r="E229" s="1732"/>
      <c r="F229" s="1731"/>
      <c r="G229" s="1731"/>
      <c r="H229" s="1731"/>
      <c r="I229" s="1731"/>
      <c r="J229" s="1731"/>
      <c r="K229" s="1731"/>
      <c r="L229" s="1731"/>
      <c r="M229" s="1731"/>
      <c r="N229" s="1731"/>
      <c r="O229" s="1731"/>
      <c r="P229" s="1731"/>
      <c r="Q229" s="1731"/>
      <c r="R229" s="1731"/>
      <c r="S229" s="1731"/>
      <c r="T229" s="1731"/>
      <c r="U229" s="1731"/>
      <c r="V229" s="1731"/>
      <c r="W229" s="1731"/>
    </row>
    <row r="230" spans="1:23" ht="16">
      <c r="A230" s="1730"/>
      <c r="B230" s="1731"/>
      <c r="C230" s="1731"/>
      <c r="D230" s="1731"/>
      <c r="E230" s="1732"/>
      <c r="F230" s="1731"/>
      <c r="G230" s="1731"/>
      <c r="H230" s="1731"/>
      <c r="I230" s="1731"/>
      <c r="J230" s="1731"/>
      <c r="K230" s="1731"/>
      <c r="L230" s="1731"/>
      <c r="M230" s="1731"/>
      <c r="N230" s="1731"/>
      <c r="O230" s="1731"/>
      <c r="P230" s="1731"/>
      <c r="Q230" s="1731"/>
      <c r="R230" s="1731"/>
      <c r="S230" s="1731"/>
      <c r="T230" s="1731"/>
      <c r="U230" s="1731"/>
      <c r="V230" s="1731"/>
      <c r="W230" s="1731"/>
    </row>
    <row r="231" spans="1:23" ht="16">
      <c r="A231" s="1730"/>
      <c r="B231" s="1731"/>
      <c r="C231" s="1731"/>
      <c r="D231" s="1731"/>
      <c r="E231" s="1732"/>
      <c r="F231" s="1731"/>
      <c r="G231" s="1731"/>
      <c r="H231" s="1731"/>
      <c r="I231" s="1731"/>
      <c r="J231" s="1731"/>
      <c r="K231" s="1731"/>
      <c r="L231" s="1731"/>
      <c r="M231" s="1731"/>
      <c r="N231" s="1731"/>
      <c r="O231" s="1731"/>
      <c r="P231" s="1731"/>
      <c r="Q231" s="1731"/>
      <c r="R231" s="1731"/>
      <c r="S231" s="1731"/>
      <c r="T231" s="1731"/>
      <c r="U231" s="1731"/>
      <c r="V231" s="1731"/>
      <c r="W231" s="1731"/>
    </row>
    <row r="232" spans="1:23" ht="16">
      <c r="A232" s="1730"/>
      <c r="B232" s="1731"/>
      <c r="C232" s="1731"/>
      <c r="D232" s="1731"/>
      <c r="E232" s="1732"/>
      <c r="F232" s="1731"/>
      <c r="G232" s="1731"/>
      <c r="H232" s="1731"/>
      <c r="I232" s="1731"/>
      <c r="J232" s="1731"/>
      <c r="K232" s="1731"/>
      <c r="L232" s="1731"/>
      <c r="M232" s="1731"/>
      <c r="N232" s="1731"/>
      <c r="O232" s="1731"/>
      <c r="P232" s="1731"/>
      <c r="Q232" s="1731"/>
      <c r="R232" s="1731"/>
      <c r="S232" s="1731"/>
      <c r="T232" s="1731"/>
      <c r="U232" s="1731"/>
      <c r="V232" s="1731"/>
      <c r="W232" s="1731"/>
    </row>
    <row r="233" spans="1:23" ht="16">
      <c r="A233" s="1730"/>
      <c r="B233" s="1731"/>
      <c r="C233" s="1731"/>
      <c r="D233" s="1731"/>
      <c r="E233" s="1732"/>
      <c r="F233" s="1731"/>
      <c r="G233" s="1731"/>
      <c r="H233" s="1731"/>
      <c r="I233" s="1731"/>
      <c r="J233" s="1731"/>
      <c r="K233" s="1731"/>
      <c r="L233" s="1731"/>
      <c r="M233" s="1731"/>
      <c r="N233" s="1731"/>
      <c r="O233" s="1731"/>
      <c r="P233" s="1731"/>
      <c r="Q233" s="1731"/>
      <c r="R233" s="1731"/>
      <c r="S233" s="1731"/>
      <c r="T233" s="1731"/>
      <c r="U233" s="1731"/>
      <c r="V233" s="1731"/>
      <c r="W233" s="1731"/>
    </row>
    <row r="234" spans="1:23" ht="16">
      <c r="A234" s="1730"/>
      <c r="B234" s="1731"/>
      <c r="C234" s="1731"/>
      <c r="D234" s="1731"/>
      <c r="E234" s="1732"/>
      <c r="F234" s="1731"/>
      <c r="G234" s="1731"/>
      <c r="H234" s="1731"/>
      <c r="I234" s="1731"/>
      <c r="J234" s="1731"/>
      <c r="K234" s="1731"/>
      <c r="L234" s="1731"/>
      <c r="M234" s="1731"/>
      <c r="N234" s="1731"/>
      <c r="O234" s="1731"/>
      <c r="P234" s="1731"/>
      <c r="Q234" s="1731"/>
      <c r="R234" s="1731"/>
      <c r="S234" s="1731"/>
      <c r="T234" s="1731"/>
      <c r="U234" s="1731"/>
      <c r="V234" s="1731"/>
      <c r="W234" s="1731"/>
    </row>
    <row r="235" spans="1:23" ht="16">
      <c r="A235" s="1730"/>
      <c r="B235" s="1731"/>
      <c r="C235" s="1731"/>
      <c r="D235" s="1731"/>
      <c r="E235" s="1732"/>
      <c r="F235" s="1731"/>
      <c r="G235" s="1731"/>
      <c r="H235" s="1731"/>
      <c r="I235" s="1731"/>
      <c r="J235" s="1731"/>
      <c r="K235" s="1731"/>
      <c r="L235" s="1731"/>
      <c r="M235" s="1731"/>
      <c r="N235" s="1731"/>
      <c r="O235" s="1731"/>
      <c r="P235" s="1731"/>
      <c r="Q235" s="1731"/>
      <c r="R235" s="1731"/>
      <c r="S235" s="1731"/>
      <c r="T235" s="1731"/>
      <c r="U235" s="1731"/>
      <c r="V235" s="1731"/>
      <c r="W235" s="1731"/>
    </row>
    <row r="236" spans="1:23" ht="16">
      <c r="A236" s="1730"/>
      <c r="B236" s="1731"/>
      <c r="C236" s="1731"/>
      <c r="D236" s="1731"/>
      <c r="E236" s="1732"/>
      <c r="F236" s="1731"/>
      <c r="G236" s="1731"/>
      <c r="H236" s="1731"/>
      <c r="I236" s="1731"/>
      <c r="J236" s="1731"/>
      <c r="K236" s="1731"/>
      <c r="L236" s="1731"/>
      <c r="M236" s="1731"/>
      <c r="N236" s="1731"/>
      <c r="O236" s="1731"/>
      <c r="P236" s="1731"/>
      <c r="Q236" s="1731"/>
      <c r="R236" s="1731"/>
      <c r="S236" s="1731"/>
      <c r="T236" s="1731"/>
      <c r="U236" s="1731"/>
      <c r="V236" s="1731"/>
      <c r="W236" s="1731"/>
    </row>
    <row r="237" spans="1:23" ht="16">
      <c r="A237" s="1730"/>
      <c r="B237" s="1731"/>
      <c r="C237" s="1731"/>
      <c r="D237" s="1731"/>
      <c r="E237" s="1732"/>
      <c r="F237" s="1731"/>
      <c r="G237" s="1731"/>
      <c r="H237" s="1731"/>
      <c r="I237" s="1731"/>
      <c r="J237" s="1731"/>
      <c r="K237" s="1731"/>
      <c r="L237" s="1731"/>
      <c r="M237" s="1731"/>
      <c r="N237" s="1731"/>
      <c r="O237" s="1731"/>
      <c r="P237" s="1731"/>
      <c r="Q237" s="1731"/>
      <c r="R237" s="1731"/>
      <c r="S237" s="1731"/>
      <c r="T237" s="1731"/>
      <c r="U237" s="1731"/>
      <c r="V237" s="1731"/>
      <c r="W237" s="1731"/>
    </row>
    <row r="238" spans="1:23" ht="16">
      <c r="A238" s="1730"/>
      <c r="B238" s="1731"/>
      <c r="C238" s="1731"/>
      <c r="D238" s="1731"/>
      <c r="E238" s="1732"/>
      <c r="F238" s="1731"/>
      <c r="G238" s="1731"/>
      <c r="H238" s="1731"/>
      <c r="I238" s="1731"/>
      <c r="J238" s="1731"/>
      <c r="K238" s="1731"/>
      <c r="L238" s="1731"/>
      <c r="M238" s="1731"/>
      <c r="N238" s="1731"/>
      <c r="O238" s="1731"/>
      <c r="P238" s="1731"/>
      <c r="Q238" s="1731"/>
      <c r="R238" s="1731"/>
      <c r="S238" s="1731"/>
      <c r="T238" s="1731"/>
      <c r="U238" s="1731"/>
      <c r="V238" s="1731"/>
      <c r="W238" s="1731"/>
    </row>
    <row r="239" spans="1:23" ht="16">
      <c r="A239" s="1730"/>
      <c r="B239" s="1731"/>
      <c r="C239" s="1731"/>
      <c r="D239" s="1731"/>
      <c r="E239" s="1732"/>
      <c r="F239" s="1731"/>
      <c r="G239" s="1731"/>
      <c r="H239" s="1731"/>
      <c r="I239" s="1731"/>
      <c r="J239" s="1731"/>
      <c r="K239" s="1731"/>
      <c r="L239" s="1731"/>
      <c r="M239" s="1731"/>
      <c r="N239" s="1731"/>
      <c r="O239" s="1731"/>
      <c r="P239" s="1731"/>
      <c r="Q239" s="1731"/>
      <c r="R239" s="1731"/>
      <c r="S239" s="1731"/>
      <c r="T239" s="1731"/>
      <c r="U239" s="1731"/>
      <c r="V239" s="1731"/>
      <c r="W239" s="1731"/>
    </row>
    <row r="240" spans="1:23" ht="16">
      <c r="A240" s="1730"/>
      <c r="B240" s="1731"/>
      <c r="C240" s="1731"/>
      <c r="D240" s="1731"/>
      <c r="E240" s="1732"/>
      <c r="F240" s="1731"/>
      <c r="G240" s="1731"/>
      <c r="H240" s="1731"/>
      <c r="I240" s="1731"/>
      <c r="J240" s="1731"/>
      <c r="K240" s="1731"/>
      <c r="L240" s="1731"/>
      <c r="M240" s="1731"/>
      <c r="N240" s="1731"/>
      <c r="O240" s="1731"/>
      <c r="P240" s="1731"/>
      <c r="Q240" s="1731"/>
      <c r="R240" s="1731"/>
      <c r="S240" s="1731"/>
      <c r="T240" s="1731"/>
      <c r="U240" s="1731"/>
      <c r="V240" s="1731"/>
      <c r="W240" s="1731"/>
    </row>
    <row r="241" spans="1:23" ht="16">
      <c r="A241" s="1730"/>
      <c r="B241" s="1731"/>
      <c r="C241" s="1731"/>
      <c r="D241" s="1731"/>
      <c r="E241" s="1732"/>
      <c r="F241" s="1731"/>
      <c r="G241" s="1731"/>
      <c r="H241" s="1731"/>
      <c r="I241" s="1731"/>
      <c r="J241" s="1731"/>
      <c r="K241" s="1731"/>
      <c r="L241" s="1731"/>
      <c r="M241" s="1731"/>
      <c r="N241" s="1731"/>
      <c r="O241" s="1731"/>
      <c r="P241" s="1731"/>
      <c r="Q241" s="1731"/>
      <c r="R241" s="1731"/>
      <c r="S241" s="1731"/>
      <c r="T241" s="1731"/>
      <c r="U241" s="1731"/>
      <c r="V241" s="1731"/>
      <c r="W241" s="1731"/>
    </row>
    <row r="242" spans="1:23" ht="16">
      <c r="A242" s="1730"/>
      <c r="B242" s="1731"/>
      <c r="C242" s="1731"/>
      <c r="D242" s="1731"/>
      <c r="E242" s="1732"/>
      <c r="F242" s="1731"/>
      <c r="G242" s="1731"/>
      <c r="H242" s="1731"/>
      <c r="I242" s="1731"/>
      <c r="J242" s="1731"/>
      <c r="K242" s="1731"/>
      <c r="L242" s="1731"/>
      <c r="M242" s="1731"/>
      <c r="N242" s="1731"/>
      <c r="O242" s="1731"/>
      <c r="P242" s="1731"/>
      <c r="Q242" s="1731"/>
      <c r="R242" s="1731"/>
      <c r="S242" s="1731"/>
      <c r="T242" s="1731"/>
      <c r="U242" s="1731"/>
      <c r="V242" s="1731"/>
      <c r="W242" s="1731"/>
    </row>
    <row r="243" spans="1:23" ht="16">
      <c r="A243" s="1730"/>
      <c r="B243" s="1731"/>
      <c r="C243" s="1731"/>
      <c r="D243" s="1731"/>
      <c r="E243" s="1732"/>
      <c r="F243" s="1731"/>
      <c r="G243" s="1731"/>
      <c r="H243" s="1731"/>
      <c r="I243" s="1731"/>
      <c r="J243" s="1731"/>
      <c r="K243" s="1731"/>
      <c r="L243" s="1731"/>
      <c r="M243" s="1731"/>
      <c r="N243" s="1731"/>
      <c r="O243" s="1731"/>
      <c r="P243" s="1731"/>
      <c r="Q243" s="1731"/>
      <c r="R243" s="1731"/>
      <c r="S243" s="1731"/>
      <c r="T243" s="1731"/>
      <c r="U243" s="1731"/>
      <c r="V243" s="1731"/>
      <c r="W243" s="1731"/>
    </row>
    <row r="244" spans="1:23" ht="16">
      <c r="A244" s="1730"/>
      <c r="B244" s="1731"/>
      <c r="C244" s="1731"/>
      <c r="D244" s="1731"/>
      <c r="E244" s="1732"/>
      <c r="F244" s="1731"/>
      <c r="G244" s="1731"/>
      <c r="H244" s="1731"/>
      <c r="I244" s="1731"/>
      <c r="J244" s="1731"/>
      <c r="K244" s="1731"/>
      <c r="L244" s="1731"/>
      <c r="M244" s="1731"/>
      <c r="N244" s="1731"/>
      <c r="O244" s="1731"/>
      <c r="P244" s="1731"/>
      <c r="Q244" s="1731"/>
      <c r="R244" s="1731"/>
      <c r="S244" s="1731"/>
      <c r="T244" s="1731"/>
      <c r="U244" s="1731"/>
      <c r="V244" s="1731"/>
      <c r="W244" s="1731"/>
    </row>
    <row r="245" spans="1:23" ht="16">
      <c r="A245" s="1730"/>
      <c r="B245" s="1731"/>
      <c r="C245" s="1731"/>
      <c r="D245" s="1731"/>
      <c r="E245" s="1732"/>
      <c r="F245" s="1731"/>
      <c r="G245" s="1731"/>
      <c r="H245" s="1731"/>
      <c r="I245" s="1731"/>
      <c r="J245" s="1731"/>
      <c r="K245" s="1731"/>
      <c r="L245" s="1731"/>
      <c r="M245" s="1731"/>
      <c r="N245" s="1731"/>
      <c r="O245" s="1731"/>
      <c r="P245" s="1731"/>
      <c r="Q245" s="1731"/>
      <c r="R245" s="1731"/>
      <c r="S245" s="1731"/>
      <c r="T245" s="1731"/>
      <c r="U245" s="1731"/>
      <c r="V245" s="1731"/>
      <c r="W245" s="1731"/>
    </row>
    <row r="246" spans="1:23" ht="16">
      <c r="A246" s="1730"/>
      <c r="B246" s="1731"/>
      <c r="C246" s="1731"/>
      <c r="D246" s="1731"/>
      <c r="E246" s="1732"/>
      <c r="F246" s="1731"/>
      <c r="G246" s="1731"/>
      <c r="H246" s="1731"/>
      <c r="I246" s="1731"/>
      <c r="J246" s="1731"/>
      <c r="K246" s="1731"/>
      <c r="L246" s="1731"/>
      <c r="M246" s="1731"/>
      <c r="N246" s="1731"/>
      <c r="O246" s="1731"/>
      <c r="P246" s="1731"/>
      <c r="Q246" s="1731"/>
      <c r="R246" s="1731"/>
      <c r="S246" s="1731"/>
      <c r="T246" s="1731"/>
      <c r="U246" s="1731"/>
      <c r="V246" s="1731"/>
      <c r="W246" s="1731"/>
    </row>
    <row r="247" spans="1:23" ht="16">
      <c r="A247" s="1730"/>
      <c r="B247" s="1731"/>
      <c r="C247" s="1731"/>
      <c r="D247" s="1731"/>
      <c r="E247" s="1732"/>
      <c r="F247" s="1731"/>
      <c r="G247" s="1731"/>
      <c r="H247" s="1731"/>
      <c r="I247" s="1731"/>
      <c r="J247" s="1731"/>
      <c r="K247" s="1731"/>
      <c r="L247" s="1731"/>
      <c r="M247" s="1731"/>
      <c r="N247" s="1731"/>
      <c r="O247" s="1731"/>
      <c r="P247" s="1731"/>
      <c r="Q247" s="1731"/>
      <c r="R247" s="1731"/>
      <c r="S247" s="1731"/>
      <c r="T247" s="1731"/>
      <c r="U247" s="1731"/>
      <c r="V247" s="1731"/>
      <c r="W247" s="1731"/>
    </row>
    <row r="248" spans="1:23" ht="16">
      <c r="A248" s="1730"/>
      <c r="B248" s="1731"/>
      <c r="C248" s="1731"/>
      <c r="D248" s="1731"/>
      <c r="E248" s="1732"/>
      <c r="F248" s="1731"/>
      <c r="G248" s="1731"/>
      <c r="H248" s="1731"/>
      <c r="I248" s="1731"/>
      <c r="J248" s="1731"/>
      <c r="K248" s="1731"/>
      <c r="L248" s="1731"/>
      <c r="M248" s="1731"/>
      <c r="N248" s="1731"/>
      <c r="O248" s="1731"/>
      <c r="P248" s="1731"/>
      <c r="Q248" s="1731"/>
      <c r="R248" s="1731"/>
      <c r="S248" s="1731"/>
      <c r="T248" s="1731"/>
      <c r="U248" s="1731"/>
      <c r="V248" s="1731"/>
      <c r="W248" s="1731"/>
    </row>
    <row r="249" spans="1:23" ht="16">
      <c r="A249" s="1730"/>
      <c r="B249" s="1731"/>
      <c r="C249" s="1731"/>
      <c r="D249" s="1731"/>
      <c r="E249" s="1732"/>
      <c r="F249" s="1731"/>
      <c r="G249" s="1731"/>
      <c r="H249" s="1731"/>
      <c r="I249" s="1731"/>
      <c r="J249" s="1731"/>
      <c r="K249" s="1731"/>
      <c r="L249" s="1731"/>
      <c r="M249" s="1731"/>
      <c r="N249" s="1731"/>
      <c r="O249" s="1731"/>
      <c r="P249" s="1731"/>
      <c r="Q249" s="1731"/>
      <c r="R249" s="1731"/>
      <c r="S249" s="1731"/>
      <c r="T249" s="1731"/>
      <c r="U249" s="1731"/>
      <c r="V249" s="1731"/>
      <c r="W249" s="1731"/>
    </row>
    <row r="250" spans="1:23" ht="16">
      <c r="A250" s="1730"/>
      <c r="B250" s="1731"/>
      <c r="C250" s="1731"/>
      <c r="D250" s="1731"/>
      <c r="E250" s="1732"/>
      <c r="F250" s="1731"/>
      <c r="G250" s="1731"/>
      <c r="H250" s="1731"/>
      <c r="I250" s="1731"/>
      <c r="J250" s="1731"/>
      <c r="K250" s="1731"/>
      <c r="L250" s="1731"/>
      <c r="M250" s="1731"/>
      <c r="N250" s="1731"/>
      <c r="O250" s="1731"/>
      <c r="P250" s="1731"/>
      <c r="Q250" s="1731"/>
      <c r="R250" s="1731"/>
      <c r="S250" s="1731"/>
      <c r="T250" s="1731"/>
      <c r="U250" s="1731"/>
      <c r="V250" s="1731"/>
      <c r="W250" s="1731"/>
    </row>
    <row r="251" spans="1:23" ht="16">
      <c r="A251" s="1730"/>
      <c r="B251" s="1731"/>
      <c r="C251" s="1731"/>
      <c r="D251" s="1731"/>
      <c r="E251" s="1732"/>
      <c r="F251" s="1731"/>
      <c r="G251" s="1731"/>
      <c r="H251" s="1731"/>
      <c r="I251" s="1731"/>
      <c r="J251" s="1731"/>
      <c r="K251" s="1731"/>
      <c r="L251" s="1731"/>
      <c r="M251" s="1731"/>
      <c r="N251" s="1731"/>
      <c r="O251" s="1731"/>
      <c r="P251" s="1731"/>
      <c r="Q251" s="1731"/>
      <c r="R251" s="1731"/>
      <c r="S251" s="1731"/>
      <c r="T251" s="1731"/>
      <c r="U251" s="1731"/>
      <c r="V251" s="1731"/>
      <c r="W251" s="1731"/>
    </row>
    <row r="252" spans="1:23" ht="16">
      <c r="A252" s="1730"/>
      <c r="B252" s="1731"/>
      <c r="C252" s="1731"/>
      <c r="D252" s="1731"/>
      <c r="E252" s="1732"/>
      <c r="F252" s="1731"/>
      <c r="G252" s="1731"/>
      <c r="H252" s="1731"/>
      <c r="I252" s="1731"/>
      <c r="J252" s="1731"/>
      <c r="K252" s="1731"/>
      <c r="L252" s="1731"/>
      <c r="M252" s="1731"/>
      <c r="N252" s="1731"/>
      <c r="O252" s="1731"/>
      <c r="P252" s="1731"/>
      <c r="Q252" s="1731"/>
      <c r="R252" s="1731"/>
      <c r="S252" s="1731"/>
      <c r="T252" s="1731"/>
      <c r="U252" s="1731"/>
      <c r="V252" s="1731"/>
      <c r="W252" s="1731"/>
    </row>
    <row r="253" spans="1:23" ht="16">
      <c r="A253" s="1730"/>
      <c r="B253" s="1731"/>
      <c r="C253" s="1731"/>
      <c r="D253" s="1731"/>
      <c r="E253" s="1732"/>
      <c r="F253" s="1731"/>
      <c r="G253" s="1731"/>
      <c r="H253" s="1731"/>
      <c r="I253" s="1731"/>
      <c r="J253" s="1731"/>
      <c r="K253" s="1731"/>
      <c r="L253" s="1731"/>
      <c r="M253" s="1731"/>
      <c r="N253" s="1731"/>
      <c r="O253" s="1731"/>
      <c r="P253" s="1731"/>
      <c r="Q253" s="1731"/>
      <c r="R253" s="1731"/>
      <c r="S253" s="1731"/>
      <c r="T253" s="1731"/>
      <c r="U253" s="1731"/>
      <c r="V253" s="1731"/>
      <c r="W253" s="1731"/>
    </row>
    <row r="254" spans="1:23" ht="16">
      <c r="A254" s="1730"/>
      <c r="B254" s="1731"/>
      <c r="C254" s="1731"/>
      <c r="D254" s="1731"/>
      <c r="E254" s="1732"/>
      <c r="F254" s="1731"/>
      <c r="G254" s="1731"/>
      <c r="H254" s="1731"/>
      <c r="I254" s="1731"/>
      <c r="J254" s="1731"/>
      <c r="K254" s="1731"/>
      <c r="L254" s="1731"/>
      <c r="M254" s="1731"/>
      <c r="N254" s="1731"/>
      <c r="O254" s="1731"/>
      <c r="P254" s="1731"/>
      <c r="Q254" s="1731"/>
      <c r="R254" s="1731"/>
      <c r="S254" s="1731"/>
      <c r="T254" s="1731"/>
      <c r="U254" s="1731"/>
      <c r="V254" s="1731"/>
      <c r="W254" s="1731"/>
    </row>
    <row r="255" spans="1:23" ht="16">
      <c r="A255" s="1730"/>
      <c r="B255" s="1731"/>
      <c r="C255" s="1731"/>
      <c r="D255" s="1731"/>
      <c r="E255" s="1732"/>
      <c r="F255" s="1731"/>
      <c r="G255" s="1731"/>
      <c r="H255" s="1731"/>
      <c r="I255" s="1731"/>
      <c r="J255" s="1731"/>
      <c r="K255" s="1731"/>
      <c r="L255" s="1731"/>
      <c r="M255" s="1731"/>
      <c r="N255" s="1731"/>
      <c r="O255" s="1731"/>
      <c r="P255" s="1731"/>
      <c r="Q255" s="1731"/>
      <c r="R255" s="1731"/>
      <c r="S255" s="1731"/>
      <c r="T255" s="1731"/>
      <c r="U255" s="1731"/>
      <c r="V255" s="1731"/>
      <c r="W255" s="1731"/>
    </row>
    <row r="256" spans="1:23" ht="16">
      <c r="A256" s="1730"/>
      <c r="B256" s="1731"/>
      <c r="C256" s="1731"/>
      <c r="D256" s="1731"/>
      <c r="E256" s="1732"/>
      <c r="F256" s="1731"/>
      <c r="G256" s="1731"/>
      <c r="H256" s="1731"/>
      <c r="I256" s="1731"/>
      <c r="J256" s="1731"/>
      <c r="K256" s="1731"/>
      <c r="L256" s="1731"/>
      <c r="M256" s="1731"/>
      <c r="N256" s="1731"/>
      <c r="O256" s="1731"/>
      <c r="P256" s="1731"/>
      <c r="Q256" s="1731"/>
      <c r="R256" s="1731"/>
      <c r="S256" s="1731"/>
      <c r="T256" s="1731"/>
      <c r="U256" s="1731"/>
      <c r="V256" s="1731"/>
      <c r="W256" s="1731"/>
    </row>
    <row r="257" spans="1:23" ht="16">
      <c r="A257" s="1730"/>
      <c r="B257" s="1731"/>
      <c r="C257" s="1731"/>
      <c r="D257" s="1731"/>
      <c r="E257" s="1732"/>
      <c r="F257" s="1731"/>
      <c r="G257" s="1731"/>
      <c r="H257" s="1731"/>
      <c r="I257" s="1731"/>
      <c r="J257" s="1731"/>
      <c r="K257" s="1731"/>
      <c r="L257" s="1731"/>
      <c r="M257" s="1731"/>
      <c r="N257" s="1731"/>
      <c r="O257" s="1731"/>
      <c r="P257" s="1731"/>
      <c r="Q257" s="1731"/>
      <c r="R257" s="1731"/>
      <c r="S257" s="1731"/>
      <c r="T257" s="1731"/>
      <c r="U257" s="1731"/>
      <c r="V257" s="1731"/>
      <c r="W257" s="1731"/>
    </row>
    <row r="258" spans="1:23" ht="16">
      <c r="A258" s="1730"/>
      <c r="B258" s="1731"/>
      <c r="C258" s="1731"/>
      <c r="D258" s="1731"/>
      <c r="E258" s="1732"/>
      <c r="F258" s="1731"/>
      <c r="G258" s="1731"/>
      <c r="H258" s="1731"/>
      <c r="I258" s="1731"/>
      <c r="J258" s="1731"/>
      <c r="K258" s="1731"/>
      <c r="L258" s="1731"/>
      <c r="M258" s="1731"/>
      <c r="N258" s="1731"/>
      <c r="O258" s="1731"/>
      <c r="P258" s="1731"/>
      <c r="Q258" s="1731"/>
      <c r="R258" s="1731"/>
      <c r="S258" s="1731"/>
      <c r="T258" s="1731"/>
      <c r="U258" s="1731"/>
      <c r="V258" s="1731"/>
      <c r="W258" s="1731"/>
    </row>
    <row r="259" spans="1:23" ht="16">
      <c r="A259" s="1730"/>
      <c r="B259" s="1731"/>
      <c r="C259" s="1731"/>
      <c r="D259" s="1731"/>
      <c r="E259" s="1732"/>
      <c r="F259" s="1731"/>
      <c r="G259" s="1731"/>
      <c r="H259" s="1731"/>
      <c r="I259" s="1731"/>
      <c r="J259" s="1731"/>
      <c r="K259" s="1731"/>
      <c r="L259" s="1731"/>
      <c r="M259" s="1731"/>
      <c r="N259" s="1731"/>
      <c r="O259" s="1731"/>
      <c r="P259" s="1731"/>
      <c r="Q259" s="1731"/>
      <c r="R259" s="1731"/>
      <c r="S259" s="1731"/>
      <c r="T259" s="1731"/>
      <c r="U259" s="1731"/>
      <c r="V259" s="1731"/>
      <c r="W259" s="1731"/>
    </row>
    <row r="260" spans="1:23" ht="16">
      <c r="A260" s="1730"/>
      <c r="B260" s="1731"/>
      <c r="C260" s="1731"/>
      <c r="D260" s="1731"/>
      <c r="E260" s="1732"/>
      <c r="F260" s="1731"/>
      <c r="G260" s="1731"/>
      <c r="H260" s="1731"/>
      <c r="I260" s="1731"/>
      <c r="J260" s="1731"/>
      <c r="K260" s="1731"/>
      <c r="L260" s="1731"/>
      <c r="M260" s="1731"/>
      <c r="N260" s="1731"/>
      <c r="O260" s="1731"/>
      <c r="P260" s="1731"/>
      <c r="Q260" s="1731"/>
      <c r="R260" s="1731"/>
      <c r="S260" s="1731"/>
      <c r="T260" s="1731"/>
      <c r="U260" s="1731"/>
      <c r="V260" s="1731"/>
      <c r="W260" s="1731"/>
    </row>
    <row r="261" spans="1:23" ht="16">
      <c r="A261" s="1730"/>
      <c r="B261" s="1731"/>
      <c r="C261" s="1731"/>
      <c r="D261" s="1731"/>
      <c r="E261" s="1732"/>
      <c r="F261" s="1731"/>
      <c r="G261" s="1731"/>
      <c r="H261" s="1731"/>
      <c r="I261" s="1731"/>
      <c r="J261" s="1731"/>
      <c r="K261" s="1731"/>
      <c r="L261" s="1731"/>
      <c r="M261" s="1731"/>
      <c r="N261" s="1731"/>
      <c r="O261" s="1731"/>
      <c r="P261" s="1731"/>
      <c r="Q261" s="1731"/>
      <c r="R261" s="1731"/>
      <c r="S261" s="1731"/>
      <c r="T261" s="1731"/>
      <c r="U261" s="1731"/>
      <c r="V261" s="1731"/>
      <c r="W261" s="1731"/>
    </row>
    <row r="262" spans="1:23" ht="16">
      <c r="A262" s="1730"/>
      <c r="B262" s="1731"/>
      <c r="C262" s="1731"/>
      <c r="D262" s="1731"/>
      <c r="E262" s="1732"/>
      <c r="F262" s="1731"/>
      <c r="G262" s="1731"/>
      <c r="H262" s="1731"/>
      <c r="I262" s="1731"/>
      <c r="J262" s="1731"/>
      <c r="K262" s="1731"/>
      <c r="L262" s="1731"/>
      <c r="M262" s="1731"/>
      <c r="N262" s="1731"/>
      <c r="O262" s="1731"/>
      <c r="P262" s="1731"/>
      <c r="Q262" s="1731"/>
      <c r="R262" s="1731"/>
      <c r="S262" s="1731"/>
      <c r="T262" s="1731"/>
      <c r="U262" s="1731"/>
      <c r="V262" s="1731"/>
      <c r="W262" s="1731"/>
    </row>
    <row r="263" spans="1:23" ht="16">
      <c r="A263" s="1730"/>
      <c r="B263" s="1731"/>
      <c r="C263" s="1731"/>
      <c r="D263" s="1731"/>
      <c r="E263" s="1732"/>
      <c r="F263" s="1731"/>
      <c r="G263" s="1731"/>
      <c r="H263" s="1731"/>
      <c r="I263" s="1731"/>
      <c r="J263" s="1731"/>
      <c r="K263" s="1731"/>
      <c r="L263" s="1731"/>
      <c r="M263" s="1731"/>
      <c r="N263" s="1731"/>
      <c r="O263" s="1731"/>
      <c r="P263" s="1731"/>
      <c r="Q263" s="1731"/>
      <c r="R263" s="1731"/>
      <c r="S263" s="1731"/>
      <c r="T263" s="1731"/>
      <c r="U263" s="1731"/>
      <c r="V263" s="1731"/>
      <c r="W263" s="1731"/>
    </row>
    <row r="264" spans="1:23" ht="16">
      <c r="A264" s="1730"/>
      <c r="B264" s="1731"/>
      <c r="C264" s="1731"/>
      <c r="D264" s="1731"/>
      <c r="E264" s="1732"/>
      <c r="F264" s="1731"/>
      <c r="G264" s="1731"/>
      <c r="H264" s="1731"/>
      <c r="I264" s="1731"/>
      <c r="J264" s="1731"/>
      <c r="K264" s="1731"/>
      <c r="L264" s="1731"/>
      <c r="M264" s="1731"/>
      <c r="N264" s="1731"/>
      <c r="O264" s="1731"/>
      <c r="P264" s="1731"/>
      <c r="Q264" s="1731"/>
      <c r="R264" s="1731"/>
      <c r="S264" s="1731"/>
      <c r="T264" s="1731"/>
      <c r="U264" s="1731"/>
      <c r="V264" s="1731"/>
      <c r="W264" s="1731"/>
    </row>
    <row r="265" spans="1:23" ht="16">
      <c r="A265" s="1730"/>
      <c r="B265" s="1731"/>
      <c r="C265" s="1731"/>
      <c r="D265" s="1731"/>
      <c r="E265" s="1732"/>
      <c r="F265" s="1731"/>
      <c r="G265" s="1731"/>
      <c r="H265" s="1731"/>
      <c r="I265" s="1731"/>
      <c r="J265" s="1731"/>
      <c r="K265" s="1731"/>
      <c r="L265" s="1731"/>
      <c r="M265" s="1731"/>
      <c r="N265" s="1731"/>
      <c r="O265" s="1731"/>
      <c r="P265" s="1731"/>
      <c r="Q265" s="1731"/>
      <c r="R265" s="1731"/>
      <c r="S265" s="1731"/>
      <c r="T265" s="1731"/>
      <c r="U265" s="1731"/>
      <c r="V265" s="1731"/>
      <c r="W265" s="1731"/>
    </row>
    <row r="266" spans="1:23" ht="16">
      <c r="A266" s="1730"/>
      <c r="B266" s="1731"/>
      <c r="C266" s="1731"/>
      <c r="D266" s="1731"/>
      <c r="E266" s="1732"/>
      <c r="F266" s="1731"/>
      <c r="G266" s="1731"/>
      <c r="H266" s="1731"/>
      <c r="I266" s="1731"/>
      <c r="J266" s="1731"/>
      <c r="K266" s="1731"/>
      <c r="L266" s="1731"/>
      <c r="M266" s="1731"/>
      <c r="N266" s="1731"/>
      <c r="O266" s="1731"/>
      <c r="P266" s="1731"/>
      <c r="Q266" s="1731"/>
      <c r="R266" s="1731"/>
      <c r="S266" s="1731"/>
      <c r="T266" s="1731"/>
      <c r="U266" s="1731"/>
      <c r="V266" s="1731"/>
      <c r="W266" s="1731"/>
    </row>
    <row r="267" spans="1:23" ht="16">
      <c r="A267" s="1730"/>
      <c r="B267" s="1731"/>
      <c r="C267" s="1731"/>
      <c r="D267" s="1731"/>
      <c r="E267" s="1732"/>
      <c r="F267" s="1731"/>
      <c r="G267" s="1731"/>
      <c r="H267" s="1731"/>
      <c r="I267" s="1731"/>
      <c r="J267" s="1731"/>
      <c r="K267" s="1731"/>
      <c r="L267" s="1731"/>
      <c r="M267" s="1731"/>
      <c r="N267" s="1731"/>
      <c r="O267" s="1731"/>
      <c r="P267" s="1731"/>
      <c r="Q267" s="1731"/>
      <c r="R267" s="1731"/>
      <c r="S267" s="1731"/>
      <c r="T267" s="1731"/>
      <c r="U267" s="1731"/>
      <c r="V267" s="1731"/>
      <c r="W267" s="1731"/>
    </row>
    <row r="268" spans="1:23" ht="16">
      <c r="A268" s="1730"/>
      <c r="B268" s="1731"/>
      <c r="C268" s="1731"/>
      <c r="D268" s="1731"/>
      <c r="E268" s="1732"/>
      <c r="F268" s="1731"/>
      <c r="G268" s="1731"/>
      <c r="H268" s="1731"/>
      <c r="I268" s="1731"/>
      <c r="J268" s="1731"/>
      <c r="K268" s="1731"/>
      <c r="L268" s="1731"/>
      <c r="M268" s="1731"/>
      <c r="N268" s="1731"/>
      <c r="O268" s="1731"/>
      <c r="P268" s="1731"/>
      <c r="Q268" s="1731"/>
      <c r="R268" s="1731"/>
      <c r="S268" s="1731"/>
      <c r="T268" s="1731"/>
      <c r="U268" s="1731"/>
      <c r="V268" s="1731"/>
      <c r="W268" s="1731"/>
    </row>
    <row r="269" spans="1:23" ht="16">
      <c r="A269" s="1730"/>
      <c r="B269" s="1731"/>
      <c r="C269" s="1731"/>
      <c r="D269" s="1731"/>
      <c r="E269" s="1732"/>
      <c r="F269" s="1731"/>
      <c r="G269" s="1731"/>
      <c r="H269" s="1731"/>
      <c r="I269" s="1731"/>
      <c r="J269" s="1731"/>
      <c r="K269" s="1731"/>
      <c r="L269" s="1731"/>
      <c r="M269" s="1731"/>
      <c r="N269" s="1731"/>
      <c r="O269" s="1731"/>
      <c r="P269" s="1731"/>
      <c r="Q269" s="1731"/>
      <c r="R269" s="1731"/>
      <c r="S269" s="1731"/>
      <c r="T269" s="1731"/>
      <c r="U269" s="1731"/>
      <c r="V269" s="1731"/>
      <c r="W269" s="1731"/>
    </row>
    <row r="270" spans="1:23" ht="16">
      <c r="A270" s="1730"/>
      <c r="B270" s="1731"/>
      <c r="C270" s="1731"/>
      <c r="D270" s="1731"/>
      <c r="E270" s="1732"/>
      <c r="F270" s="1731"/>
      <c r="G270" s="1731"/>
      <c r="H270" s="1731"/>
      <c r="I270" s="1731"/>
      <c r="J270" s="1731"/>
      <c r="K270" s="1731"/>
      <c r="L270" s="1731"/>
      <c r="M270" s="1731"/>
      <c r="N270" s="1731"/>
      <c r="O270" s="1731"/>
      <c r="P270" s="1731"/>
      <c r="Q270" s="1731"/>
      <c r="R270" s="1731"/>
      <c r="S270" s="1731"/>
      <c r="T270" s="1731"/>
      <c r="U270" s="1731"/>
      <c r="V270" s="1731"/>
      <c r="W270" s="1731"/>
    </row>
    <row r="271" spans="1:23" ht="16">
      <c r="A271" s="1730"/>
      <c r="B271" s="1731"/>
      <c r="C271" s="1731"/>
      <c r="D271" s="1731"/>
      <c r="E271" s="1732"/>
      <c r="F271" s="1731"/>
      <c r="G271" s="1731"/>
      <c r="H271" s="1731"/>
      <c r="I271" s="1731"/>
      <c r="J271" s="1731"/>
      <c r="K271" s="1731"/>
      <c r="L271" s="1731"/>
      <c r="M271" s="1731"/>
      <c r="N271" s="1731"/>
      <c r="O271" s="1731"/>
      <c r="P271" s="1731"/>
      <c r="Q271" s="1731"/>
      <c r="R271" s="1731"/>
      <c r="S271" s="1731"/>
      <c r="T271" s="1731"/>
      <c r="U271" s="1731"/>
      <c r="V271" s="1731"/>
      <c r="W271" s="1731"/>
    </row>
    <row r="272" spans="1:23" ht="16">
      <c r="A272" s="1730"/>
      <c r="B272" s="1731"/>
      <c r="C272" s="1731"/>
      <c r="D272" s="1731"/>
      <c r="E272" s="1732"/>
      <c r="F272" s="1731"/>
      <c r="G272" s="1731"/>
      <c r="H272" s="1731"/>
      <c r="I272" s="1731"/>
      <c r="J272" s="1731"/>
      <c r="K272" s="1731"/>
      <c r="L272" s="1731"/>
      <c r="M272" s="1731"/>
      <c r="N272" s="1731"/>
      <c r="O272" s="1731"/>
      <c r="P272" s="1731"/>
      <c r="Q272" s="1731"/>
      <c r="R272" s="1731"/>
      <c r="S272" s="1731"/>
      <c r="T272" s="1731"/>
      <c r="U272" s="1731"/>
      <c r="V272" s="1731"/>
      <c r="W272" s="1731"/>
    </row>
    <row r="273" spans="1:23" ht="16">
      <c r="A273" s="1730"/>
      <c r="B273" s="1731"/>
      <c r="C273" s="1731"/>
      <c r="D273" s="1731"/>
      <c r="E273" s="1732"/>
      <c r="F273" s="1731"/>
      <c r="G273" s="1731"/>
      <c r="H273" s="1731"/>
      <c r="I273" s="1731"/>
      <c r="J273" s="1731"/>
      <c r="K273" s="1731"/>
      <c r="L273" s="1731"/>
      <c r="M273" s="1731"/>
      <c r="N273" s="1731"/>
      <c r="O273" s="1731"/>
      <c r="P273" s="1731"/>
      <c r="Q273" s="1731"/>
      <c r="R273" s="1731"/>
      <c r="S273" s="1731"/>
      <c r="T273" s="1731"/>
      <c r="U273" s="1731"/>
      <c r="V273" s="1731"/>
      <c r="W273" s="1731"/>
    </row>
    <row r="274" spans="1:23" ht="16">
      <c r="A274" s="1730"/>
      <c r="B274" s="1731"/>
      <c r="C274" s="1731"/>
      <c r="D274" s="1731"/>
      <c r="E274" s="1732"/>
      <c r="F274" s="1731"/>
      <c r="G274" s="1731"/>
      <c r="H274" s="1731"/>
      <c r="I274" s="1731"/>
      <c r="J274" s="1731"/>
      <c r="K274" s="1731"/>
      <c r="L274" s="1731"/>
      <c r="M274" s="1731"/>
      <c r="N274" s="1731"/>
      <c r="O274" s="1731"/>
      <c r="P274" s="1731"/>
      <c r="Q274" s="1731"/>
      <c r="R274" s="1731"/>
      <c r="S274" s="1731"/>
      <c r="T274" s="1731"/>
      <c r="U274" s="1731"/>
      <c r="V274" s="1731"/>
      <c r="W274" s="1731"/>
    </row>
    <row r="275" spans="1:23" ht="16">
      <c r="A275" s="1730"/>
      <c r="B275" s="1731"/>
      <c r="C275" s="1731"/>
      <c r="D275" s="1731"/>
      <c r="E275" s="1732"/>
      <c r="F275" s="1731"/>
      <c r="G275" s="1731"/>
      <c r="H275" s="1731"/>
      <c r="I275" s="1731"/>
      <c r="J275" s="1731"/>
      <c r="K275" s="1731"/>
      <c r="L275" s="1731"/>
      <c r="M275" s="1731"/>
      <c r="N275" s="1731"/>
      <c r="O275" s="1731"/>
      <c r="P275" s="1731"/>
      <c r="Q275" s="1731"/>
      <c r="R275" s="1731"/>
      <c r="S275" s="1731"/>
      <c r="T275" s="1731"/>
      <c r="U275" s="1731"/>
      <c r="V275" s="1731"/>
      <c r="W275" s="1731"/>
    </row>
    <row r="276" spans="1:23" ht="16">
      <c r="A276" s="1730"/>
      <c r="B276" s="1731"/>
      <c r="C276" s="1731"/>
      <c r="D276" s="1731"/>
      <c r="E276" s="1732"/>
      <c r="F276" s="1731"/>
      <c r="G276" s="1731"/>
      <c r="H276" s="1731"/>
      <c r="I276" s="1731"/>
      <c r="J276" s="1731"/>
      <c r="K276" s="1731"/>
      <c r="L276" s="1731"/>
      <c r="M276" s="1731"/>
      <c r="N276" s="1731"/>
      <c r="O276" s="1731"/>
      <c r="P276" s="1731"/>
      <c r="Q276" s="1731"/>
      <c r="R276" s="1731"/>
      <c r="S276" s="1731"/>
      <c r="T276" s="1731"/>
      <c r="U276" s="1731"/>
      <c r="V276" s="1731"/>
      <c r="W276" s="1731"/>
    </row>
    <row r="277" spans="1:23" ht="16">
      <c r="A277" s="1730"/>
      <c r="B277" s="1731"/>
      <c r="C277" s="1731"/>
      <c r="D277" s="1731"/>
      <c r="E277" s="1732"/>
      <c r="F277" s="1731"/>
      <c r="G277" s="1731"/>
      <c r="H277" s="1731"/>
      <c r="I277" s="1731"/>
      <c r="J277" s="1731"/>
      <c r="K277" s="1731"/>
      <c r="L277" s="1731"/>
      <c r="M277" s="1731"/>
      <c r="N277" s="1731"/>
      <c r="O277" s="1731"/>
      <c r="P277" s="1731"/>
      <c r="Q277" s="1731"/>
      <c r="R277" s="1731"/>
      <c r="S277" s="1731"/>
      <c r="T277" s="1731"/>
      <c r="U277" s="1731"/>
      <c r="V277" s="1731"/>
      <c r="W277" s="1731"/>
    </row>
    <row r="278" spans="1:23" ht="16">
      <c r="A278" s="1730"/>
      <c r="B278" s="1731"/>
      <c r="C278" s="1731"/>
      <c r="D278" s="1731"/>
      <c r="E278" s="1732"/>
      <c r="F278" s="1731"/>
      <c r="G278" s="1731"/>
      <c r="H278" s="1731"/>
      <c r="I278" s="1731"/>
      <c r="J278" s="1731"/>
      <c r="K278" s="1731"/>
      <c r="L278" s="1731"/>
      <c r="M278" s="1731"/>
      <c r="N278" s="1731"/>
      <c r="O278" s="1731"/>
      <c r="P278" s="1731"/>
      <c r="Q278" s="1731"/>
      <c r="R278" s="1731"/>
      <c r="S278" s="1731"/>
      <c r="T278" s="1731"/>
      <c r="U278" s="1731"/>
      <c r="V278" s="1731"/>
      <c r="W278" s="1731"/>
    </row>
    <row r="279" spans="1:23" ht="16">
      <c r="A279" s="1730"/>
      <c r="B279" s="1731"/>
      <c r="C279" s="1731"/>
      <c r="D279" s="1731"/>
      <c r="E279" s="1732"/>
      <c r="F279" s="1731"/>
      <c r="G279" s="1731"/>
      <c r="H279" s="1731"/>
      <c r="I279" s="1731"/>
      <c r="J279" s="1731"/>
      <c r="K279" s="1731"/>
      <c r="L279" s="1731"/>
      <c r="M279" s="1731"/>
      <c r="N279" s="1731"/>
      <c r="O279" s="1731"/>
      <c r="P279" s="1731"/>
      <c r="Q279" s="1731"/>
      <c r="R279" s="1731"/>
      <c r="S279" s="1731"/>
      <c r="T279" s="1731"/>
      <c r="U279" s="1731"/>
      <c r="V279" s="1731"/>
      <c r="W279" s="1731"/>
    </row>
    <row r="280" spans="1:23" ht="16">
      <c r="A280" s="1730"/>
      <c r="B280" s="1731"/>
      <c r="C280" s="1731"/>
      <c r="D280" s="1731"/>
      <c r="E280" s="1732"/>
      <c r="F280" s="1731"/>
      <c r="G280" s="1731"/>
      <c r="H280" s="1731"/>
      <c r="I280" s="1731"/>
      <c r="J280" s="1731"/>
      <c r="K280" s="1731"/>
      <c r="L280" s="1731"/>
      <c r="M280" s="1731"/>
      <c r="N280" s="1731"/>
      <c r="O280" s="1731"/>
      <c r="P280" s="1731"/>
      <c r="Q280" s="1731"/>
      <c r="R280" s="1731"/>
      <c r="S280" s="1731"/>
      <c r="T280" s="1731"/>
      <c r="U280" s="1731"/>
      <c r="V280" s="1731"/>
      <c r="W280" s="1731"/>
    </row>
    <row r="281" spans="1:23" ht="16">
      <c r="A281" s="1730"/>
      <c r="B281" s="1731"/>
      <c r="C281" s="1731"/>
      <c r="D281" s="1731"/>
      <c r="E281" s="1732"/>
      <c r="F281" s="1731"/>
      <c r="G281" s="1731"/>
      <c r="H281" s="1731"/>
      <c r="I281" s="1731"/>
      <c r="J281" s="1731"/>
      <c r="K281" s="1731"/>
      <c r="L281" s="1731"/>
      <c r="M281" s="1731"/>
      <c r="N281" s="1731"/>
      <c r="O281" s="1731"/>
      <c r="P281" s="1731"/>
      <c r="Q281" s="1731"/>
      <c r="R281" s="1731"/>
      <c r="S281" s="1731"/>
      <c r="T281" s="1731"/>
      <c r="U281" s="1731"/>
      <c r="V281" s="1731"/>
      <c r="W281" s="1731"/>
    </row>
    <row r="282" spans="1:23" ht="16">
      <c r="A282" s="1730"/>
      <c r="B282" s="1731"/>
      <c r="C282" s="1731"/>
      <c r="D282" s="1731"/>
      <c r="E282" s="1732"/>
      <c r="F282" s="1731"/>
      <c r="G282" s="1731"/>
      <c r="H282" s="1731"/>
      <c r="I282" s="1731"/>
      <c r="J282" s="1731"/>
      <c r="K282" s="1731"/>
      <c r="L282" s="1731"/>
      <c r="M282" s="1731"/>
      <c r="N282" s="1731"/>
      <c r="O282" s="1731"/>
      <c r="P282" s="1731"/>
      <c r="Q282" s="1731"/>
      <c r="R282" s="1731"/>
      <c r="S282" s="1731"/>
      <c r="T282" s="1731"/>
      <c r="U282" s="1731"/>
      <c r="V282" s="1731"/>
      <c r="W282" s="1731"/>
    </row>
    <row r="283" spans="1:23" ht="16">
      <c r="A283" s="1730"/>
      <c r="B283" s="1731"/>
      <c r="C283" s="1731"/>
      <c r="D283" s="1731"/>
      <c r="E283" s="1732"/>
      <c r="F283" s="1731"/>
      <c r="G283" s="1731"/>
      <c r="H283" s="1731"/>
      <c r="I283" s="1731"/>
      <c r="J283" s="1731"/>
      <c r="K283" s="1731"/>
      <c r="L283" s="1731"/>
      <c r="M283" s="1731"/>
      <c r="N283" s="1731"/>
      <c r="O283" s="1731"/>
      <c r="P283" s="1731"/>
      <c r="Q283" s="1731"/>
      <c r="R283" s="1731"/>
      <c r="S283" s="1731"/>
      <c r="T283" s="1731"/>
      <c r="U283" s="1731"/>
      <c r="V283" s="1731"/>
      <c r="W283" s="1731"/>
    </row>
    <row r="284" spans="1:23" ht="16">
      <c r="A284" s="1730"/>
      <c r="B284" s="1731"/>
      <c r="C284" s="1731"/>
      <c r="D284" s="1731"/>
      <c r="E284" s="1732"/>
      <c r="F284" s="1731"/>
      <c r="G284" s="1731"/>
      <c r="H284" s="1731"/>
      <c r="I284" s="1731"/>
      <c r="J284" s="1731"/>
      <c r="K284" s="1731"/>
      <c r="L284" s="1731"/>
      <c r="M284" s="1731"/>
      <c r="N284" s="1731"/>
      <c r="O284" s="1731"/>
      <c r="P284" s="1731"/>
      <c r="Q284" s="1731"/>
      <c r="R284" s="1731"/>
      <c r="S284" s="1731"/>
      <c r="T284" s="1731"/>
      <c r="U284" s="1731"/>
      <c r="V284" s="1731"/>
      <c r="W284" s="1731"/>
    </row>
    <row r="285" spans="1:23" ht="16">
      <c r="A285" s="1730"/>
      <c r="B285" s="1731"/>
      <c r="C285" s="1731"/>
      <c r="D285" s="1731"/>
      <c r="E285" s="1732"/>
      <c r="F285" s="1731"/>
      <c r="G285" s="1731"/>
      <c r="H285" s="1731"/>
      <c r="I285" s="1731"/>
      <c r="J285" s="1731"/>
      <c r="K285" s="1731"/>
      <c r="L285" s="1731"/>
      <c r="M285" s="1731"/>
      <c r="N285" s="1731"/>
      <c r="O285" s="1731"/>
      <c r="P285" s="1731"/>
      <c r="Q285" s="1731"/>
      <c r="R285" s="1731"/>
      <c r="S285" s="1731"/>
      <c r="T285" s="1731"/>
      <c r="U285" s="1731"/>
      <c r="V285" s="1731"/>
      <c r="W285" s="1731"/>
    </row>
    <row r="286" spans="1:23" ht="16">
      <c r="A286" s="1730"/>
      <c r="B286" s="1731"/>
      <c r="C286" s="1731"/>
      <c r="D286" s="1731"/>
      <c r="E286" s="1732"/>
      <c r="F286" s="1731"/>
      <c r="G286" s="1731"/>
      <c r="H286" s="1731"/>
      <c r="I286" s="1731"/>
      <c r="J286" s="1731"/>
      <c r="K286" s="1731"/>
      <c r="L286" s="1731"/>
      <c r="M286" s="1731"/>
      <c r="N286" s="1731"/>
      <c r="O286" s="1731"/>
      <c r="P286" s="1731"/>
      <c r="Q286" s="1731"/>
      <c r="R286" s="1731"/>
      <c r="S286" s="1731"/>
      <c r="T286" s="1731"/>
      <c r="U286" s="1731"/>
      <c r="V286" s="1731"/>
      <c r="W286" s="1731"/>
    </row>
    <row r="287" spans="1:23" ht="16">
      <c r="A287" s="1730"/>
      <c r="B287" s="1731"/>
      <c r="C287" s="1731"/>
      <c r="D287" s="1731"/>
      <c r="E287" s="1732"/>
      <c r="F287" s="1731"/>
      <c r="G287" s="1731"/>
      <c r="H287" s="1731"/>
      <c r="I287" s="1731"/>
      <c r="J287" s="1731"/>
      <c r="K287" s="1731"/>
      <c r="L287" s="1731"/>
      <c r="M287" s="1731"/>
      <c r="N287" s="1731"/>
      <c r="O287" s="1731"/>
      <c r="P287" s="1731"/>
      <c r="Q287" s="1731"/>
      <c r="R287" s="1731"/>
      <c r="S287" s="1731"/>
      <c r="T287" s="1731"/>
      <c r="U287" s="1731"/>
      <c r="V287" s="1731"/>
      <c r="W287" s="1731"/>
    </row>
    <row r="288" spans="1:23" ht="16">
      <c r="A288" s="1730"/>
      <c r="B288" s="1731"/>
      <c r="C288" s="1731"/>
      <c r="D288" s="1731"/>
      <c r="E288" s="1732"/>
      <c r="F288" s="1731"/>
      <c r="G288" s="1731"/>
      <c r="H288" s="1731"/>
      <c r="I288" s="1731"/>
      <c r="J288" s="1731"/>
      <c r="K288" s="1731"/>
      <c r="L288" s="1731"/>
      <c r="M288" s="1731"/>
      <c r="N288" s="1731"/>
      <c r="O288" s="1731"/>
      <c r="P288" s="1731"/>
      <c r="Q288" s="1731"/>
      <c r="R288" s="1731"/>
      <c r="S288" s="1731"/>
      <c r="T288" s="1731"/>
      <c r="U288" s="1731"/>
      <c r="V288" s="1731"/>
      <c r="W288" s="1731"/>
    </row>
    <row r="289" spans="1:23" ht="16">
      <c r="A289" s="1730"/>
      <c r="B289" s="1731"/>
      <c r="C289" s="1731"/>
      <c r="D289" s="1731"/>
      <c r="E289" s="1732"/>
      <c r="F289" s="1731"/>
      <c r="G289" s="1731"/>
      <c r="H289" s="1731"/>
      <c r="I289" s="1731"/>
      <c r="J289" s="1731"/>
      <c r="K289" s="1731"/>
      <c r="L289" s="1731"/>
      <c r="M289" s="1731"/>
      <c r="N289" s="1731"/>
      <c r="O289" s="1731"/>
      <c r="P289" s="1731"/>
      <c r="Q289" s="1731"/>
      <c r="R289" s="1731"/>
      <c r="S289" s="1731"/>
      <c r="T289" s="1731"/>
      <c r="U289" s="1731"/>
      <c r="V289" s="1731"/>
      <c r="W289" s="1731"/>
    </row>
    <row r="290" spans="1:23" ht="16">
      <c r="A290" s="1730"/>
      <c r="B290" s="1731"/>
      <c r="C290" s="1731"/>
      <c r="D290" s="1731"/>
      <c r="E290" s="1732"/>
      <c r="F290" s="1731"/>
      <c r="G290" s="1731"/>
      <c r="H290" s="1731"/>
      <c r="I290" s="1731"/>
      <c r="J290" s="1731"/>
      <c r="K290" s="1731"/>
      <c r="L290" s="1731"/>
      <c r="M290" s="1731"/>
      <c r="N290" s="1731"/>
      <c r="O290" s="1731"/>
      <c r="P290" s="1731"/>
      <c r="Q290" s="1731"/>
      <c r="R290" s="1731"/>
      <c r="S290" s="1731"/>
      <c r="T290" s="1731"/>
      <c r="U290" s="1731"/>
      <c r="V290" s="1731"/>
      <c r="W290" s="1731"/>
    </row>
    <row r="291" spans="1:23" ht="16">
      <c r="A291" s="1730"/>
      <c r="B291" s="1731"/>
      <c r="C291" s="1731"/>
      <c r="D291" s="1731"/>
      <c r="E291" s="1732"/>
      <c r="F291" s="1731"/>
      <c r="G291" s="1731"/>
      <c r="H291" s="1731"/>
      <c r="I291" s="1731"/>
      <c r="J291" s="1731"/>
      <c r="K291" s="1731"/>
      <c r="L291" s="1731"/>
      <c r="M291" s="1731"/>
      <c r="N291" s="1731"/>
      <c r="O291" s="1731"/>
      <c r="P291" s="1731"/>
      <c r="Q291" s="1731"/>
      <c r="R291" s="1731"/>
      <c r="S291" s="1731"/>
      <c r="T291" s="1731"/>
      <c r="U291" s="1731"/>
      <c r="V291" s="1731"/>
      <c r="W291" s="1731"/>
    </row>
    <row r="292" spans="1:23" ht="16">
      <c r="A292" s="1730"/>
      <c r="B292" s="1731"/>
      <c r="C292" s="1731"/>
      <c r="D292" s="1731"/>
      <c r="E292" s="1732"/>
      <c r="F292" s="1731"/>
      <c r="G292" s="1731"/>
      <c r="H292" s="1731"/>
      <c r="I292" s="1731"/>
      <c r="J292" s="1731"/>
      <c r="K292" s="1731"/>
      <c r="L292" s="1731"/>
      <c r="M292" s="1731"/>
      <c r="N292" s="1731"/>
      <c r="O292" s="1731"/>
      <c r="P292" s="1731"/>
      <c r="Q292" s="1731"/>
      <c r="R292" s="1731"/>
      <c r="S292" s="1731"/>
      <c r="T292" s="1731"/>
      <c r="U292" s="1731"/>
      <c r="V292" s="1731"/>
      <c r="W292" s="1731"/>
    </row>
    <row r="293" spans="1:23" ht="16">
      <c r="A293" s="1730"/>
      <c r="B293" s="1731"/>
      <c r="C293" s="1731"/>
      <c r="D293" s="1731"/>
      <c r="E293" s="1732"/>
      <c r="F293" s="1731"/>
      <c r="G293" s="1731"/>
      <c r="H293" s="1731"/>
      <c r="I293" s="1731"/>
      <c r="J293" s="1731"/>
      <c r="K293" s="1731"/>
      <c r="L293" s="1731"/>
      <c r="M293" s="1731"/>
      <c r="N293" s="1731"/>
      <c r="O293" s="1731"/>
      <c r="P293" s="1731"/>
      <c r="Q293" s="1731"/>
      <c r="R293" s="1731"/>
      <c r="S293" s="1731"/>
      <c r="T293" s="1731"/>
      <c r="U293" s="1731"/>
      <c r="V293" s="1731"/>
      <c r="W293" s="1731"/>
    </row>
    <row r="294" spans="1:23" ht="16">
      <c r="A294" s="1730"/>
      <c r="B294" s="1731"/>
      <c r="C294" s="1731"/>
      <c r="D294" s="1731"/>
      <c r="E294" s="1732"/>
      <c r="F294" s="1731"/>
      <c r="G294" s="1731"/>
      <c r="H294" s="1731"/>
      <c r="I294" s="1731"/>
      <c r="J294" s="1731"/>
      <c r="K294" s="1731"/>
      <c r="L294" s="1731"/>
      <c r="M294" s="1731"/>
      <c r="N294" s="1731"/>
      <c r="O294" s="1731"/>
      <c r="P294" s="1731"/>
      <c r="Q294" s="1731"/>
      <c r="R294" s="1731"/>
      <c r="S294" s="1731"/>
      <c r="T294" s="1731"/>
      <c r="U294" s="1731"/>
      <c r="V294" s="1731"/>
      <c r="W294" s="1731"/>
    </row>
    <row r="295" spans="1:23" ht="16">
      <c r="A295" s="1730"/>
      <c r="B295" s="1731"/>
      <c r="C295" s="1731"/>
      <c r="D295" s="1731"/>
      <c r="E295" s="1732"/>
      <c r="F295" s="1731"/>
      <c r="G295" s="1731"/>
      <c r="H295" s="1731"/>
      <c r="I295" s="1731"/>
      <c r="J295" s="1731"/>
      <c r="K295" s="1731"/>
      <c r="L295" s="1731"/>
      <c r="M295" s="1731"/>
      <c r="N295" s="1731"/>
      <c r="O295" s="1731"/>
      <c r="P295" s="1731"/>
      <c r="Q295" s="1731"/>
      <c r="R295" s="1731"/>
      <c r="S295" s="1731"/>
      <c r="T295" s="1731"/>
      <c r="U295" s="1731"/>
      <c r="V295" s="1731"/>
      <c r="W295" s="1731"/>
    </row>
    <row r="296" spans="1:23" ht="16">
      <c r="A296" s="1730"/>
      <c r="B296" s="1731"/>
      <c r="C296" s="1731"/>
      <c r="D296" s="1731"/>
      <c r="E296" s="1732"/>
      <c r="F296" s="1731"/>
      <c r="G296" s="1731"/>
      <c r="H296" s="1731"/>
      <c r="I296" s="1731"/>
      <c r="J296" s="1731"/>
      <c r="K296" s="1731"/>
      <c r="L296" s="1731"/>
      <c r="M296" s="1731"/>
      <c r="N296" s="1731"/>
      <c r="O296" s="1731"/>
      <c r="P296" s="1731"/>
      <c r="Q296" s="1731"/>
      <c r="R296" s="1731"/>
      <c r="S296" s="1731"/>
      <c r="T296" s="1731"/>
      <c r="U296" s="1731"/>
      <c r="V296" s="1731"/>
      <c r="W296" s="1731"/>
    </row>
    <row r="297" spans="1:23" ht="16">
      <c r="A297" s="1730"/>
      <c r="B297" s="1731"/>
      <c r="C297" s="1731"/>
      <c r="D297" s="1731"/>
      <c r="E297" s="1732"/>
      <c r="F297" s="1731"/>
      <c r="G297" s="1731"/>
      <c r="H297" s="1731"/>
      <c r="I297" s="1731"/>
      <c r="J297" s="1731"/>
      <c r="K297" s="1731"/>
      <c r="L297" s="1731"/>
      <c r="M297" s="1731"/>
      <c r="N297" s="1731"/>
      <c r="O297" s="1731"/>
      <c r="P297" s="1731"/>
      <c r="Q297" s="1731"/>
      <c r="R297" s="1731"/>
      <c r="S297" s="1731"/>
      <c r="T297" s="1731"/>
      <c r="U297" s="1731"/>
      <c r="V297" s="1731"/>
      <c r="W297" s="1731"/>
    </row>
    <row r="298" spans="1:23" ht="16">
      <c r="A298" s="1730"/>
      <c r="B298" s="1731"/>
      <c r="C298" s="1731"/>
      <c r="D298" s="1731"/>
      <c r="E298" s="1732"/>
      <c r="F298" s="1731"/>
      <c r="G298" s="1731"/>
      <c r="H298" s="1731"/>
      <c r="I298" s="1731"/>
      <c r="J298" s="1731"/>
      <c r="K298" s="1731"/>
      <c r="L298" s="1731"/>
      <c r="M298" s="1731"/>
      <c r="N298" s="1731"/>
      <c r="O298" s="1731"/>
      <c r="P298" s="1731"/>
      <c r="Q298" s="1731"/>
      <c r="R298" s="1731"/>
      <c r="S298" s="1731"/>
      <c r="T298" s="1731"/>
      <c r="U298" s="1731"/>
      <c r="V298" s="1731"/>
      <c r="W298" s="1731"/>
    </row>
    <row r="299" spans="1:23" ht="16">
      <c r="A299" s="1730"/>
      <c r="B299" s="1731"/>
      <c r="C299" s="1731"/>
      <c r="D299" s="1731"/>
      <c r="E299" s="1732"/>
      <c r="F299" s="1731"/>
      <c r="G299" s="1731"/>
      <c r="H299" s="1731"/>
      <c r="I299" s="1731"/>
      <c r="J299" s="1731"/>
      <c r="K299" s="1731"/>
      <c r="L299" s="1731"/>
      <c r="M299" s="1731"/>
      <c r="N299" s="1731"/>
      <c r="O299" s="1731"/>
      <c r="P299" s="1731"/>
      <c r="Q299" s="1731"/>
      <c r="R299" s="1731"/>
      <c r="S299" s="1731"/>
      <c r="T299" s="1731"/>
      <c r="U299" s="1731"/>
      <c r="V299" s="1731"/>
      <c r="W299" s="1731"/>
    </row>
    <row r="300" spans="1:23" ht="16">
      <c r="A300" s="1730"/>
      <c r="B300" s="1731"/>
      <c r="C300" s="1731"/>
      <c r="D300" s="1731"/>
      <c r="E300" s="1732"/>
      <c r="F300" s="1731"/>
      <c r="G300" s="1731"/>
      <c r="H300" s="1731"/>
      <c r="I300" s="1731"/>
      <c r="J300" s="1731"/>
      <c r="K300" s="1731"/>
      <c r="L300" s="1731"/>
      <c r="M300" s="1731"/>
      <c r="N300" s="1731"/>
      <c r="O300" s="1731"/>
      <c r="P300" s="1731"/>
      <c r="Q300" s="1731"/>
      <c r="R300" s="1731"/>
      <c r="S300" s="1731"/>
      <c r="T300" s="1731"/>
      <c r="U300" s="1731"/>
      <c r="V300" s="1731"/>
      <c r="W300" s="1731"/>
    </row>
    <row r="301" spans="1:23" ht="16">
      <c r="A301" s="1730"/>
      <c r="B301" s="1731"/>
      <c r="C301" s="1731"/>
      <c r="D301" s="1731"/>
      <c r="E301" s="1732"/>
      <c r="F301" s="1731"/>
      <c r="G301" s="1731"/>
      <c r="H301" s="1731"/>
      <c r="I301" s="1731"/>
      <c r="J301" s="1731"/>
      <c r="K301" s="1731"/>
      <c r="L301" s="1731"/>
      <c r="M301" s="1731"/>
      <c r="N301" s="1731"/>
      <c r="O301" s="1731"/>
      <c r="P301" s="1731"/>
      <c r="Q301" s="1731"/>
      <c r="R301" s="1731"/>
      <c r="S301" s="1731"/>
      <c r="T301" s="1731"/>
      <c r="U301" s="1731"/>
      <c r="V301" s="1731"/>
      <c r="W301" s="1731"/>
    </row>
    <row r="302" spans="1:23" ht="16">
      <c r="A302" s="1730"/>
      <c r="B302" s="1731"/>
      <c r="C302" s="1731"/>
      <c r="D302" s="1731"/>
      <c r="E302" s="1732"/>
      <c r="F302" s="1731"/>
      <c r="G302" s="1731"/>
      <c r="H302" s="1731"/>
      <c r="I302" s="1731"/>
      <c r="J302" s="1731"/>
      <c r="K302" s="1731"/>
      <c r="L302" s="1731"/>
      <c r="M302" s="1731"/>
      <c r="N302" s="1731"/>
      <c r="O302" s="1731"/>
      <c r="P302" s="1731"/>
      <c r="Q302" s="1731"/>
      <c r="R302" s="1731"/>
      <c r="S302" s="1731"/>
      <c r="T302" s="1731"/>
      <c r="U302" s="1731"/>
      <c r="V302" s="1731"/>
      <c r="W302" s="1731"/>
    </row>
    <row r="303" spans="1:23" ht="16">
      <c r="A303" s="1730"/>
      <c r="B303" s="1731"/>
      <c r="C303" s="1731"/>
      <c r="D303" s="1731"/>
      <c r="E303" s="1732"/>
      <c r="F303" s="1731"/>
      <c r="G303" s="1731"/>
      <c r="H303" s="1731"/>
      <c r="I303" s="1731"/>
      <c r="J303" s="1731"/>
      <c r="K303" s="1731"/>
      <c r="L303" s="1731"/>
      <c r="M303" s="1731"/>
      <c r="N303" s="1731"/>
      <c r="O303" s="1731"/>
      <c r="P303" s="1731"/>
      <c r="Q303" s="1731"/>
      <c r="R303" s="1731"/>
      <c r="S303" s="1731"/>
      <c r="T303" s="1731"/>
      <c r="U303" s="1731"/>
      <c r="V303" s="1731"/>
      <c r="W303" s="1731"/>
    </row>
    <row r="304" spans="1:23" ht="16">
      <c r="A304" s="1730"/>
      <c r="B304" s="1731"/>
      <c r="C304" s="1731"/>
      <c r="D304" s="1731"/>
      <c r="E304" s="1732"/>
      <c r="F304" s="1731"/>
      <c r="G304" s="1731"/>
      <c r="H304" s="1731"/>
      <c r="I304" s="1731"/>
      <c r="J304" s="1731"/>
      <c r="K304" s="1731"/>
      <c r="L304" s="1731"/>
      <c r="M304" s="1731"/>
      <c r="N304" s="1731"/>
      <c r="O304" s="1731"/>
      <c r="P304" s="1731"/>
      <c r="Q304" s="1731"/>
      <c r="R304" s="1731"/>
      <c r="S304" s="1731"/>
      <c r="T304" s="1731"/>
      <c r="U304" s="1731"/>
      <c r="V304" s="1731"/>
      <c r="W304" s="1731"/>
    </row>
    <row r="305" spans="1:23" ht="16">
      <c r="A305" s="1730"/>
      <c r="B305" s="1731"/>
      <c r="C305" s="1731"/>
      <c r="D305" s="1731"/>
      <c r="E305" s="1732"/>
      <c r="F305" s="1731"/>
      <c r="G305" s="1731"/>
      <c r="H305" s="1731"/>
      <c r="I305" s="1731"/>
      <c r="J305" s="1731"/>
      <c r="K305" s="1731"/>
      <c r="L305" s="1731"/>
      <c r="M305" s="1731"/>
      <c r="N305" s="1731"/>
      <c r="O305" s="1731"/>
      <c r="P305" s="1731"/>
      <c r="Q305" s="1731"/>
      <c r="R305" s="1731"/>
      <c r="S305" s="1731"/>
      <c r="T305" s="1731"/>
      <c r="U305" s="1731"/>
      <c r="V305" s="1731"/>
      <c r="W305" s="1731"/>
    </row>
    <row r="306" spans="1:23" ht="16">
      <c r="A306" s="1730"/>
      <c r="B306" s="1731"/>
      <c r="C306" s="1731"/>
      <c r="D306" s="1731"/>
      <c r="E306" s="1732"/>
      <c r="F306" s="1731"/>
      <c r="G306" s="1731"/>
      <c r="H306" s="1731"/>
      <c r="I306" s="1731"/>
      <c r="J306" s="1731"/>
      <c r="K306" s="1731"/>
      <c r="L306" s="1731"/>
      <c r="M306" s="1731"/>
      <c r="N306" s="1731"/>
      <c r="O306" s="1731"/>
      <c r="P306" s="1731"/>
      <c r="Q306" s="1731"/>
      <c r="R306" s="1731"/>
      <c r="S306" s="1731"/>
      <c r="T306" s="1731"/>
      <c r="U306" s="1731"/>
      <c r="V306" s="1731"/>
      <c r="W306" s="1731"/>
    </row>
    <row r="307" spans="1:23" ht="16">
      <c r="A307" s="1730"/>
      <c r="B307" s="1731"/>
      <c r="C307" s="1731"/>
      <c r="D307" s="1731"/>
      <c r="E307" s="1732"/>
      <c r="F307" s="1731"/>
      <c r="G307" s="1731"/>
      <c r="H307" s="1731"/>
      <c r="I307" s="1731"/>
      <c r="J307" s="1731"/>
      <c r="K307" s="1731"/>
      <c r="L307" s="1731"/>
      <c r="M307" s="1731"/>
      <c r="N307" s="1731"/>
      <c r="O307" s="1731"/>
      <c r="P307" s="1731"/>
      <c r="Q307" s="1731"/>
      <c r="R307" s="1731"/>
      <c r="S307" s="1731"/>
      <c r="T307" s="1731"/>
      <c r="U307" s="1731"/>
      <c r="V307" s="1731"/>
      <c r="W307" s="1731"/>
    </row>
    <row r="308" spans="1:23" ht="16">
      <c r="A308" s="1730"/>
      <c r="B308" s="1731"/>
      <c r="C308" s="1731"/>
      <c r="D308" s="1731"/>
      <c r="E308" s="1732"/>
      <c r="F308" s="1731"/>
      <c r="G308" s="1731"/>
      <c r="H308" s="1731"/>
      <c r="I308" s="1731"/>
      <c r="J308" s="1731"/>
      <c r="K308" s="1731"/>
      <c r="L308" s="1731"/>
      <c r="M308" s="1731"/>
      <c r="N308" s="1731"/>
      <c r="O308" s="1731"/>
      <c r="P308" s="1731"/>
      <c r="Q308" s="1731"/>
      <c r="R308" s="1731"/>
      <c r="S308" s="1731"/>
      <c r="T308" s="1731"/>
      <c r="U308" s="1731"/>
      <c r="V308" s="1731"/>
      <c r="W308" s="1731"/>
    </row>
    <row r="309" spans="1:23" ht="16">
      <c r="A309" s="1730"/>
      <c r="B309" s="1731"/>
      <c r="C309" s="1731"/>
      <c r="D309" s="1731"/>
      <c r="E309" s="1732"/>
      <c r="F309" s="1731"/>
      <c r="G309" s="1731"/>
      <c r="H309" s="1731"/>
      <c r="I309" s="1731"/>
      <c r="J309" s="1731"/>
      <c r="K309" s="1731"/>
      <c r="L309" s="1731"/>
      <c r="M309" s="1731"/>
      <c r="N309" s="1731"/>
      <c r="O309" s="1731"/>
      <c r="P309" s="1731"/>
      <c r="Q309" s="1731"/>
      <c r="R309" s="1731"/>
      <c r="S309" s="1731"/>
      <c r="T309" s="1731"/>
      <c r="U309" s="1731"/>
      <c r="V309" s="1731"/>
      <c r="W309" s="1731"/>
    </row>
    <row r="310" spans="1:23" ht="16">
      <c r="A310" s="1730"/>
      <c r="B310" s="1731"/>
      <c r="C310" s="1731"/>
      <c r="D310" s="1731"/>
      <c r="E310" s="1732"/>
      <c r="F310" s="1731"/>
      <c r="G310" s="1731"/>
      <c r="H310" s="1731"/>
      <c r="I310" s="1731"/>
      <c r="J310" s="1731"/>
      <c r="K310" s="1731"/>
      <c r="L310" s="1731"/>
      <c r="M310" s="1731"/>
      <c r="N310" s="1731"/>
      <c r="O310" s="1731"/>
      <c r="P310" s="1731"/>
      <c r="Q310" s="1731"/>
      <c r="R310" s="1731"/>
      <c r="S310" s="1731"/>
      <c r="T310" s="1731"/>
      <c r="U310" s="1731"/>
      <c r="V310" s="1731"/>
      <c r="W310" s="1731"/>
    </row>
    <row r="311" spans="1:23" ht="16">
      <c r="A311" s="1730"/>
      <c r="B311" s="1731"/>
      <c r="C311" s="1731"/>
      <c r="D311" s="1731"/>
      <c r="E311" s="1732"/>
      <c r="F311" s="1731"/>
      <c r="G311" s="1731"/>
      <c r="H311" s="1731"/>
      <c r="I311" s="1731"/>
      <c r="J311" s="1731"/>
      <c r="K311" s="1731"/>
      <c r="L311" s="1731"/>
      <c r="M311" s="1731"/>
      <c r="N311" s="1731"/>
      <c r="O311" s="1731"/>
      <c r="P311" s="1731"/>
      <c r="Q311" s="1731"/>
      <c r="R311" s="1731"/>
      <c r="S311" s="1731"/>
      <c r="T311" s="1731"/>
      <c r="U311" s="1731"/>
      <c r="V311" s="1731"/>
      <c r="W311" s="1731"/>
    </row>
    <row r="312" spans="1:23" ht="16">
      <c r="A312" s="1730"/>
      <c r="B312" s="1731"/>
      <c r="C312" s="1731"/>
      <c r="D312" s="1731"/>
      <c r="E312" s="1732"/>
      <c r="F312" s="1731"/>
      <c r="G312" s="1731"/>
      <c r="H312" s="1731"/>
      <c r="I312" s="1731"/>
      <c r="J312" s="1731"/>
      <c r="K312" s="1731"/>
      <c r="L312" s="1731"/>
      <c r="M312" s="1731"/>
      <c r="N312" s="1731"/>
      <c r="O312" s="1731"/>
      <c r="P312" s="1731"/>
      <c r="Q312" s="1731"/>
      <c r="R312" s="1731"/>
      <c r="S312" s="1731"/>
      <c r="T312" s="1731"/>
      <c r="U312" s="1731"/>
      <c r="V312" s="1731"/>
      <c r="W312" s="1731"/>
    </row>
    <row r="313" spans="1:23" ht="16">
      <c r="A313" s="1730"/>
      <c r="B313" s="1731"/>
      <c r="C313" s="1731"/>
      <c r="D313" s="1731"/>
      <c r="E313" s="1732"/>
      <c r="F313" s="1731"/>
      <c r="G313" s="1731"/>
      <c r="H313" s="1731"/>
      <c r="I313" s="1731"/>
      <c r="J313" s="1731"/>
      <c r="K313" s="1731"/>
      <c r="L313" s="1731"/>
      <c r="M313" s="1731"/>
      <c r="N313" s="1731"/>
      <c r="O313" s="1731"/>
      <c r="P313" s="1731"/>
      <c r="Q313" s="1731"/>
      <c r="R313" s="1731"/>
      <c r="S313" s="1731"/>
      <c r="T313" s="1731"/>
      <c r="U313" s="1731"/>
      <c r="V313" s="1731"/>
      <c r="W313" s="1731"/>
    </row>
    <row r="314" spans="1:23" ht="16">
      <c r="A314" s="1730"/>
      <c r="B314" s="1731"/>
      <c r="C314" s="1731"/>
      <c r="D314" s="1731"/>
      <c r="E314" s="1732"/>
      <c r="F314" s="1731"/>
      <c r="G314" s="1731"/>
      <c r="H314" s="1731"/>
      <c r="I314" s="1731"/>
      <c r="J314" s="1731"/>
      <c r="K314" s="1731"/>
      <c r="L314" s="1731"/>
      <c r="M314" s="1731"/>
      <c r="N314" s="1731"/>
      <c r="O314" s="1731"/>
      <c r="P314" s="1731"/>
      <c r="Q314" s="1731"/>
      <c r="R314" s="1731"/>
      <c r="S314" s="1731"/>
      <c r="T314" s="1731"/>
      <c r="U314" s="1731"/>
      <c r="V314" s="1731"/>
      <c r="W314" s="1731"/>
    </row>
    <row r="315" spans="1:23" ht="16">
      <c r="A315" s="1730"/>
      <c r="B315" s="1731"/>
      <c r="C315" s="1731"/>
      <c r="D315" s="1731"/>
      <c r="E315" s="1732"/>
      <c r="F315" s="1731"/>
      <c r="G315" s="1731"/>
      <c r="H315" s="1731"/>
      <c r="I315" s="1731"/>
      <c r="J315" s="1731"/>
      <c r="K315" s="1731"/>
      <c r="L315" s="1731"/>
      <c r="M315" s="1731"/>
      <c r="N315" s="1731"/>
      <c r="O315" s="1731"/>
      <c r="P315" s="1731"/>
      <c r="Q315" s="1731"/>
      <c r="R315" s="1731"/>
      <c r="S315" s="1731"/>
      <c r="T315" s="1731"/>
      <c r="U315" s="1731"/>
      <c r="V315" s="1731"/>
      <c r="W315" s="1731"/>
    </row>
    <row r="316" spans="1:23" ht="16">
      <c r="A316" s="1730"/>
      <c r="B316" s="1731"/>
      <c r="C316" s="1731"/>
      <c r="D316" s="1731"/>
      <c r="E316" s="1732"/>
      <c r="F316" s="1731"/>
      <c r="G316" s="1731"/>
      <c r="H316" s="1731"/>
      <c r="I316" s="1731"/>
      <c r="J316" s="1731"/>
      <c r="K316" s="1731"/>
      <c r="L316" s="1731"/>
      <c r="M316" s="1731"/>
      <c r="N316" s="1731"/>
      <c r="O316" s="1731"/>
      <c r="P316" s="1731"/>
      <c r="Q316" s="1731"/>
      <c r="R316" s="1731"/>
      <c r="S316" s="1731"/>
      <c r="T316" s="1731"/>
      <c r="U316" s="1731"/>
      <c r="V316" s="1731"/>
      <c r="W316" s="1731"/>
    </row>
    <row r="317" spans="1:23" ht="16">
      <c r="A317" s="1730"/>
      <c r="B317" s="1731"/>
      <c r="C317" s="1731"/>
      <c r="D317" s="1731"/>
      <c r="E317" s="1732"/>
      <c r="F317" s="1731"/>
      <c r="G317" s="1731"/>
      <c r="H317" s="1731"/>
      <c r="I317" s="1731"/>
      <c r="J317" s="1731"/>
      <c r="K317" s="1731"/>
      <c r="L317" s="1731"/>
      <c r="M317" s="1731"/>
      <c r="N317" s="1731"/>
      <c r="O317" s="1731"/>
      <c r="P317" s="1731"/>
      <c r="Q317" s="1731"/>
      <c r="R317" s="1731"/>
      <c r="S317" s="1731"/>
      <c r="T317" s="1731"/>
      <c r="U317" s="1731"/>
      <c r="V317" s="1731"/>
      <c r="W317" s="1731"/>
    </row>
    <row r="318" spans="1:23" ht="16">
      <c r="A318" s="1730"/>
      <c r="B318" s="1731"/>
      <c r="C318" s="1731"/>
      <c r="D318" s="1731"/>
      <c r="E318" s="1732"/>
      <c r="F318" s="1731"/>
      <c r="G318" s="1731"/>
      <c r="H318" s="1731"/>
      <c r="I318" s="1731"/>
      <c r="J318" s="1731"/>
      <c r="K318" s="1731"/>
      <c r="L318" s="1731"/>
      <c r="M318" s="1731"/>
      <c r="N318" s="1731"/>
      <c r="O318" s="1731"/>
      <c r="P318" s="1731"/>
      <c r="Q318" s="1731"/>
      <c r="R318" s="1731"/>
      <c r="S318" s="1731"/>
      <c r="T318" s="1731"/>
      <c r="U318" s="1731"/>
      <c r="V318" s="1731"/>
      <c r="W318" s="1731"/>
    </row>
    <row r="319" spans="1:23" ht="16">
      <c r="A319" s="1730"/>
      <c r="B319" s="1731"/>
      <c r="C319" s="1731"/>
      <c r="D319" s="1731"/>
      <c r="E319" s="1732"/>
      <c r="F319" s="1731"/>
      <c r="G319" s="1731"/>
      <c r="H319" s="1731"/>
      <c r="I319" s="1731"/>
      <c r="J319" s="1731"/>
      <c r="K319" s="1731"/>
      <c r="L319" s="1731"/>
      <c r="M319" s="1731"/>
      <c r="N319" s="1731"/>
      <c r="O319" s="1731"/>
      <c r="P319" s="1731"/>
      <c r="Q319" s="1731"/>
      <c r="R319" s="1731"/>
      <c r="S319" s="1731"/>
      <c r="T319" s="1731"/>
      <c r="U319" s="1731"/>
      <c r="V319" s="1731"/>
      <c r="W319" s="1731"/>
    </row>
    <row r="320" spans="1:23" ht="16">
      <c r="A320" s="1730"/>
      <c r="B320" s="1731"/>
      <c r="C320" s="1731"/>
      <c r="D320" s="1731"/>
      <c r="E320" s="1732"/>
      <c r="F320" s="1731"/>
      <c r="G320" s="1731"/>
      <c r="H320" s="1731"/>
      <c r="I320" s="1731"/>
      <c r="J320" s="1731"/>
      <c r="K320" s="1731"/>
      <c r="L320" s="1731"/>
      <c r="M320" s="1731"/>
      <c r="N320" s="1731"/>
      <c r="O320" s="1731"/>
      <c r="P320" s="1731"/>
      <c r="Q320" s="1731"/>
      <c r="R320" s="1731"/>
      <c r="S320" s="1731"/>
      <c r="T320" s="1731"/>
      <c r="U320" s="1731"/>
      <c r="V320" s="1731"/>
      <c r="W320" s="1731"/>
    </row>
    <row r="321" spans="1:23" ht="16">
      <c r="A321" s="1730"/>
      <c r="B321" s="1731"/>
      <c r="C321" s="1731"/>
      <c r="D321" s="1731"/>
      <c r="E321" s="1732"/>
      <c r="F321" s="1731"/>
      <c r="G321" s="1731"/>
      <c r="H321" s="1731"/>
      <c r="I321" s="1731"/>
      <c r="J321" s="1731"/>
      <c r="K321" s="1731"/>
      <c r="L321" s="1731"/>
      <c r="M321" s="1731"/>
      <c r="N321" s="1731"/>
      <c r="O321" s="1731"/>
      <c r="P321" s="1731"/>
      <c r="Q321" s="1731"/>
      <c r="R321" s="1731"/>
      <c r="S321" s="1731"/>
      <c r="T321" s="1731"/>
      <c r="U321" s="1731"/>
      <c r="V321" s="1731"/>
      <c r="W321" s="1731"/>
    </row>
    <row r="322" spans="1:23" ht="16">
      <c r="A322" s="1730"/>
      <c r="B322" s="1731"/>
      <c r="C322" s="1731"/>
      <c r="D322" s="1731"/>
      <c r="E322" s="1732"/>
      <c r="F322" s="1731"/>
      <c r="G322" s="1731"/>
      <c r="H322" s="1731"/>
      <c r="I322" s="1731"/>
      <c r="J322" s="1731"/>
      <c r="K322" s="1731"/>
      <c r="L322" s="1731"/>
      <c r="M322" s="1731"/>
      <c r="N322" s="1731"/>
      <c r="O322" s="1731"/>
      <c r="P322" s="1731"/>
      <c r="Q322" s="1731"/>
      <c r="R322" s="1731"/>
      <c r="S322" s="1731"/>
      <c r="T322" s="1731"/>
      <c r="U322" s="1731"/>
      <c r="V322" s="1731"/>
      <c r="W322" s="1731"/>
    </row>
    <row r="323" spans="1:23" ht="16">
      <c r="A323" s="1730"/>
      <c r="B323" s="1731"/>
      <c r="C323" s="1731"/>
      <c r="D323" s="1731"/>
      <c r="E323" s="1732"/>
      <c r="F323" s="1731"/>
      <c r="G323" s="1731"/>
      <c r="H323" s="1731"/>
      <c r="I323" s="1731"/>
      <c r="J323" s="1731"/>
      <c r="K323" s="1731"/>
      <c r="L323" s="1731"/>
      <c r="M323" s="1731"/>
      <c r="N323" s="1731"/>
      <c r="O323" s="1731"/>
      <c r="P323" s="1731"/>
      <c r="Q323" s="1731"/>
      <c r="R323" s="1731"/>
      <c r="S323" s="1731"/>
      <c r="T323" s="1731"/>
      <c r="U323" s="1731"/>
      <c r="V323" s="1731"/>
      <c r="W323" s="1731"/>
    </row>
    <row r="324" spans="1:23" ht="16">
      <c r="A324" s="1730"/>
      <c r="B324" s="1731"/>
      <c r="C324" s="1731"/>
      <c r="D324" s="1731"/>
      <c r="E324" s="1732"/>
      <c r="F324" s="1731"/>
      <c r="G324" s="1731"/>
      <c r="H324" s="1731"/>
      <c r="I324" s="1731"/>
      <c r="J324" s="1731"/>
      <c r="K324" s="1731"/>
      <c r="L324" s="1731"/>
      <c r="M324" s="1731"/>
      <c r="N324" s="1731"/>
      <c r="O324" s="1731"/>
      <c r="P324" s="1731"/>
      <c r="Q324" s="1731"/>
      <c r="R324" s="1731"/>
      <c r="S324" s="1731"/>
      <c r="T324" s="1731"/>
      <c r="U324" s="1731"/>
      <c r="V324" s="1731"/>
      <c r="W324" s="1731"/>
    </row>
    <row r="325" spans="1:23" ht="16">
      <c r="A325" s="1730"/>
      <c r="B325" s="1731"/>
      <c r="C325" s="1731"/>
      <c r="D325" s="1731"/>
      <c r="E325" s="1732"/>
      <c r="F325" s="1731"/>
      <c r="G325" s="1731"/>
      <c r="H325" s="1731"/>
      <c r="I325" s="1731"/>
      <c r="J325" s="1731"/>
      <c r="K325" s="1731"/>
      <c r="L325" s="1731"/>
      <c r="M325" s="1731"/>
      <c r="N325" s="1731"/>
      <c r="O325" s="1731"/>
      <c r="P325" s="1731"/>
      <c r="Q325" s="1731"/>
      <c r="R325" s="1731"/>
      <c r="S325" s="1731"/>
      <c r="T325" s="1731"/>
      <c r="U325" s="1731"/>
      <c r="V325" s="1731"/>
      <c r="W325" s="1731"/>
    </row>
    <row r="326" spans="1:23" ht="16">
      <c r="A326" s="1730"/>
      <c r="B326" s="1731"/>
      <c r="C326" s="1731"/>
      <c r="D326" s="1731"/>
      <c r="E326" s="1732"/>
      <c r="F326" s="1731"/>
      <c r="G326" s="1731"/>
      <c r="H326" s="1731"/>
      <c r="I326" s="1731"/>
      <c r="J326" s="1731"/>
      <c r="K326" s="1731"/>
      <c r="L326" s="1731"/>
      <c r="M326" s="1731"/>
      <c r="N326" s="1731"/>
      <c r="O326" s="1731"/>
      <c r="P326" s="1731"/>
      <c r="Q326" s="1731"/>
      <c r="R326" s="1731"/>
      <c r="S326" s="1731"/>
      <c r="T326" s="1731"/>
      <c r="U326" s="1731"/>
      <c r="V326" s="1731"/>
      <c r="W326" s="1731"/>
    </row>
    <row r="327" spans="1:23" ht="16">
      <c r="A327" s="1730"/>
      <c r="B327" s="1731"/>
      <c r="C327" s="1731"/>
      <c r="D327" s="1731"/>
      <c r="E327" s="1732"/>
      <c r="F327" s="1731"/>
      <c r="G327" s="1731"/>
      <c r="H327" s="1731"/>
      <c r="I327" s="1731"/>
      <c r="J327" s="1731"/>
      <c r="K327" s="1731"/>
      <c r="L327" s="1731"/>
      <c r="M327" s="1731"/>
      <c r="N327" s="1731"/>
      <c r="O327" s="1731"/>
      <c r="P327" s="1731"/>
      <c r="Q327" s="1731"/>
      <c r="R327" s="1731"/>
      <c r="S327" s="1731"/>
      <c r="T327" s="1731"/>
      <c r="U327" s="1731"/>
      <c r="V327" s="1731"/>
      <c r="W327" s="1731"/>
    </row>
    <row r="328" spans="1:23" ht="16">
      <c r="A328" s="1730"/>
      <c r="B328" s="1731"/>
      <c r="C328" s="1731"/>
      <c r="D328" s="1731"/>
      <c r="E328" s="1732"/>
      <c r="F328" s="1731"/>
      <c r="G328" s="1731"/>
      <c r="H328" s="1731"/>
      <c r="I328" s="1731"/>
      <c r="J328" s="1731"/>
      <c r="K328" s="1731"/>
      <c r="L328" s="1731"/>
      <c r="M328" s="1731"/>
      <c r="N328" s="1731"/>
      <c r="O328" s="1731"/>
      <c r="P328" s="1731"/>
      <c r="Q328" s="1731"/>
      <c r="R328" s="1731"/>
      <c r="S328" s="1731"/>
      <c r="T328" s="1731"/>
      <c r="U328" s="1731"/>
      <c r="V328" s="1731"/>
      <c r="W328" s="1731"/>
    </row>
    <row r="329" spans="1:23" ht="16">
      <c r="A329" s="1730"/>
      <c r="B329" s="1731"/>
      <c r="C329" s="1731"/>
      <c r="D329" s="1731"/>
      <c r="E329" s="1732"/>
      <c r="F329" s="1731"/>
      <c r="G329" s="1731"/>
      <c r="H329" s="1731"/>
      <c r="I329" s="1731"/>
      <c r="J329" s="1731"/>
      <c r="K329" s="1731"/>
      <c r="L329" s="1731"/>
      <c r="M329" s="1731"/>
      <c r="N329" s="1731"/>
      <c r="O329" s="1731"/>
      <c r="P329" s="1731"/>
      <c r="Q329" s="1731"/>
      <c r="R329" s="1731"/>
      <c r="S329" s="1731"/>
      <c r="T329" s="1731"/>
      <c r="U329" s="1731"/>
      <c r="V329" s="1731"/>
      <c r="W329" s="1731"/>
    </row>
    <row r="330" spans="1:23" ht="16">
      <c r="A330" s="1730"/>
      <c r="B330" s="1731"/>
      <c r="C330" s="1731"/>
      <c r="D330" s="1731"/>
      <c r="E330" s="1732"/>
      <c r="F330" s="1731"/>
      <c r="G330" s="1731"/>
      <c r="H330" s="1731"/>
      <c r="I330" s="1731"/>
      <c r="J330" s="1731"/>
      <c r="K330" s="1731"/>
      <c r="L330" s="1731"/>
      <c r="M330" s="1731"/>
      <c r="N330" s="1731"/>
      <c r="O330" s="1731"/>
      <c r="P330" s="1731"/>
      <c r="Q330" s="1731"/>
      <c r="R330" s="1731"/>
      <c r="S330" s="1731"/>
      <c r="T330" s="1731"/>
      <c r="U330" s="1731"/>
      <c r="V330" s="1731"/>
      <c r="W330" s="1731"/>
    </row>
    <row r="331" spans="1:23" ht="16">
      <c r="A331" s="1730"/>
      <c r="B331" s="1731"/>
      <c r="C331" s="1731"/>
      <c r="D331" s="1731"/>
      <c r="E331" s="1732"/>
      <c r="F331" s="1731"/>
      <c r="G331" s="1731"/>
      <c r="H331" s="1731"/>
      <c r="I331" s="1731"/>
      <c r="J331" s="1731"/>
      <c r="K331" s="1731"/>
      <c r="L331" s="1731"/>
      <c r="M331" s="1731"/>
      <c r="N331" s="1731"/>
      <c r="O331" s="1731"/>
      <c r="P331" s="1731"/>
      <c r="Q331" s="1731"/>
      <c r="R331" s="1731"/>
      <c r="S331" s="1731"/>
      <c r="T331" s="1731"/>
      <c r="U331" s="1731"/>
      <c r="V331" s="1731"/>
      <c r="W331" s="1731"/>
    </row>
    <row r="332" spans="1:23" ht="16">
      <c r="A332" s="1730"/>
      <c r="B332" s="1731"/>
      <c r="C332" s="1731"/>
      <c r="D332" s="1731"/>
      <c r="E332" s="1732"/>
      <c r="F332" s="1731"/>
      <c r="G332" s="1731"/>
      <c r="H332" s="1731"/>
      <c r="I332" s="1731"/>
      <c r="J332" s="1731"/>
      <c r="K332" s="1731"/>
      <c r="L332" s="1731"/>
      <c r="M332" s="1731"/>
      <c r="N332" s="1731"/>
      <c r="O332" s="1731"/>
      <c r="P332" s="1731"/>
      <c r="Q332" s="1731"/>
      <c r="R332" s="1731"/>
      <c r="S332" s="1731"/>
      <c r="T332" s="1731"/>
      <c r="U332" s="1731"/>
      <c r="V332" s="1731"/>
      <c r="W332" s="1731"/>
    </row>
    <row r="333" spans="1:23" ht="16">
      <c r="A333" s="1730"/>
      <c r="B333" s="1731"/>
      <c r="C333" s="1731"/>
      <c r="D333" s="1731"/>
      <c r="E333" s="1732"/>
      <c r="F333" s="1731"/>
      <c r="G333" s="1731"/>
      <c r="H333" s="1731"/>
      <c r="I333" s="1731"/>
      <c r="J333" s="1731"/>
      <c r="K333" s="1731"/>
      <c r="L333" s="1731"/>
      <c r="M333" s="1731"/>
      <c r="N333" s="1731"/>
      <c r="O333" s="1731"/>
      <c r="P333" s="1731"/>
      <c r="Q333" s="1731"/>
      <c r="R333" s="1731"/>
      <c r="S333" s="1731"/>
      <c r="T333" s="1731"/>
      <c r="U333" s="1731"/>
      <c r="V333" s="1731"/>
      <c r="W333" s="1731"/>
    </row>
    <row r="334" spans="1:23" ht="16">
      <c r="A334" s="1730"/>
      <c r="B334" s="1731"/>
      <c r="C334" s="1731"/>
      <c r="D334" s="1731"/>
      <c r="E334" s="1732"/>
      <c r="F334" s="1731"/>
      <c r="G334" s="1731"/>
      <c r="H334" s="1731"/>
      <c r="I334" s="1731"/>
      <c r="J334" s="1731"/>
      <c r="K334" s="1731"/>
      <c r="L334" s="1731"/>
      <c r="M334" s="1731"/>
      <c r="N334" s="1731"/>
      <c r="O334" s="1731"/>
      <c r="P334" s="1731"/>
      <c r="Q334" s="1731"/>
      <c r="R334" s="1731"/>
      <c r="S334" s="1731"/>
      <c r="T334" s="1731"/>
      <c r="U334" s="1731"/>
      <c r="V334" s="1731"/>
      <c r="W334" s="1731"/>
    </row>
    <row r="335" spans="1:23" ht="16">
      <c r="A335" s="1730"/>
      <c r="B335" s="1731"/>
      <c r="C335" s="1731"/>
      <c r="D335" s="1731"/>
      <c r="E335" s="1732"/>
      <c r="F335" s="1731"/>
      <c r="G335" s="1731"/>
      <c r="H335" s="1731"/>
      <c r="I335" s="1731"/>
      <c r="J335" s="1731"/>
      <c r="K335" s="1731"/>
      <c r="L335" s="1731"/>
      <c r="M335" s="1731"/>
      <c r="N335" s="1731"/>
      <c r="O335" s="1731"/>
      <c r="P335" s="1731"/>
      <c r="Q335" s="1731"/>
      <c r="R335" s="1731"/>
      <c r="S335" s="1731"/>
      <c r="T335" s="1731"/>
      <c r="U335" s="1731"/>
      <c r="V335" s="1731"/>
      <c r="W335" s="1731"/>
    </row>
    <row r="336" spans="1:23" ht="16">
      <c r="A336" s="1730"/>
      <c r="B336" s="1731"/>
      <c r="C336" s="1731"/>
      <c r="D336" s="1731"/>
      <c r="E336" s="1732"/>
      <c r="F336" s="1731"/>
      <c r="G336" s="1731"/>
      <c r="H336" s="1731"/>
      <c r="I336" s="1731"/>
      <c r="J336" s="1731"/>
      <c r="K336" s="1731"/>
      <c r="L336" s="1731"/>
      <c r="M336" s="1731"/>
      <c r="N336" s="1731"/>
      <c r="O336" s="1731"/>
      <c r="P336" s="1731"/>
      <c r="Q336" s="1731"/>
      <c r="R336" s="1731"/>
      <c r="S336" s="1731"/>
      <c r="T336" s="1731"/>
      <c r="U336" s="1731"/>
      <c r="V336" s="1731"/>
      <c r="W336" s="1731"/>
    </row>
    <row r="337" spans="1:23" ht="16">
      <c r="A337" s="1730"/>
      <c r="B337" s="1731"/>
      <c r="C337" s="1731"/>
      <c r="D337" s="1731"/>
      <c r="E337" s="1732"/>
      <c r="F337" s="1731"/>
      <c r="G337" s="1731"/>
      <c r="H337" s="1731"/>
      <c r="I337" s="1731"/>
      <c r="J337" s="1731"/>
      <c r="K337" s="1731"/>
      <c r="L337" s="1731"/>
      <c r="M337" s="1731"/>
      <c r="N337" s="1731"/>
      <c r="O337" s="1731"/>
      <c r="P337" s="1731"/>
      <c r="Q337" s="1731"/>
      <c r="R337" s="1731"/>
      <c r="S337" s="1731"/>
      <c r="T337" s="1731"/>
      <c r="U337" s="1731"/>
      <c r="V337" s="1731"/>
      <c r="W337" s="1731"/>
    </row>
    <row r="338" spans="1:23" ht="16">
      <c r="A338" s="1730"/>
      <c r="B338" s="1731"/>
      <c r="C338" s="1731"/>
      <c r="D338" s="1731"/>
      <c r="E338" s="1732"/>
      <c r="F338" s="1731"/>
      <c r="G338" s="1731"/>
      <c r="H338" s="1731"/>
      <c r="I338" s="1731"/>
      <c r="J338" s="1731"/>
      <c r="K338" s="1731"/>
      <c r="L338" s="1731"/>
      <c r="M338" s="1731"/>
      <c r="N338" s="1731"/>
      <c r="O338" s="1731"/>
      <c r="P338" s="1731"/>
      <c r="Q338" s="1731"/>
      <c r="R338" s="1731"/>
      <c r="S338" s="1731"/>
      <c r="T338" s="1731"/>
      <c r="U338" s="1731"/>
      <c r="V338" s="1731"/>
      <c r="W338" s="1731"/>
    </row>
    <row r="339" spans="1:23" ht="16">
      <c r="A339" s="1730"/>
      <c r="B339" s="1731"/>
      <c r="C339" s="1731"/>
      <c r="D339" s="1731"/>
      <c r="E339" s="1732"/>
      <c r="F339" s="1731"/>
      <c r="G339" s="1731"/>
      <c r="H339" s="1731"/>
      <c r="I339" s="1731"/>
      <c r="J339" s="1731"/>
      <c r="K339" s="1731"/>
      <c r="L339" s="1731"/>
      <c r="M339" s="1731"/>
      <c r="N339" s="1731"/>
      <c r="O339" s="1731"/>
      <c r="P339" s="1731"/>
      <c r="Q339" s="1731"/>
      <c r="R339" s="1731"/>
      <c r="S339" s="1731"/>
      <c r="T339" s="1731"/>
      <c r="U339" s="1731"/>
      <c r="V339" s="1731"/>
      <c r="W339" s="1731"/>
    </row>
    <row r="340" spans="1:23" ht="16">
      <c r="A340" s="1730"/>
      <c r="B340" s="1731"/>
      <c r="C340" s="1731"/>
      <c r="D340" s="1731"/>
      <c r="E340" s="1732"/>
      <c r="F340" s="1731"/>
      <c r="G340" s="1731"/>
      <c r="H340" s="1731"/>
      <c r="I340" s="1731"/>
      <c r="J340" s="1731"/>
      <c r="K340" s="1731"/>
      <c r="L340" s="1731"/>
      <c r="M340" s="1731"/>
      <c r="N340" s="1731"/>
      <c r="O340" s="1731"/>
      <c r="P340" s="1731"/>
      <c r="Q340" s="1731"/>
      <c r="R340" s="1731"/>
      <c r="S340" s="1731"/>
      <c r="T340" s="1731"/>
      <c r="U340" s="1731"/>
      <c r="V340" s="1731"/>
      <c r="W340" s="1731"/>
    </row>
    <row r="341" spans="1:23" ht="16">
      <c r="A341" s="1730"/>
      <c r="B341" s="1731"/>
      <c r="C341" s="1731"/>
      <c r="D341" s="1731"/>
      <c r="E341" s="1732"/>
      <c r="F341" s="1731"/>
      <c r="G341" s="1731"/>
      <c r="H341" s="1731"/>
      <c r="I341" s="1731"/>
      <c r="J341" s="1731"/>
      <c r="K341" s="1731"/>
      <c r="L341" s="1731"/>
      <c r="M341" s="1731"/>
      <c r="N341" s="1731"/>
      <c r="O341" s="1731"/>
      <c r="P341" s="1731"/>
      <c r="Q341" s="1731"/>
      <c r="R341" s="1731"/>
      <c r="S341" s="1731"/>
      <c r="T341" s="1731"/>
      <c r="U341" s="1731"/>
      <c r="V341" s="1731"/>
      <c r="W341" s="1731"/>
    </row>
    <row r="342" spans="1:23" ht="16">
      <c r="A342" s="1730"/>
      <c r="B342" s="1731"/>
      <c r="C342" s="1731"/>
      <c r="D342" s="1731"/>
      <c r="E342" s="1732"/>
      <c r="F342" s="1731"/>
      <c r="G342" s="1731"/>
      <c r="H342" s="1731"/>
      <c r="I342" s="1731"/>
      <c r="J342" s="1731"/>
      <c r="K342" s="1731"/>
      <c r="L342" s="1731"/>
      <c r="M342" s="1731"/>
      <c r="N342" s="1731"/>
      <c r="O342" s="1731"/>
      <c r="P342" s="1731"/>
      <c r="Q342" s="1731"/>
      <c r="R342" s="1731"/>
      <c r="S342" s="1731"/>
      <c r="T342" s="1731"/>
      <c r="U342" s="1731"/>
      <c r="V342" s="1731"/>
      <c r="W342" s="1731"/>
    </row>
    <row r="343" spans="1:23" ht="16">
      <c r="A343" s="1730"/>
      <c r="B343" s="1731"/>
      <c r="C343" s="1731"/>
      <c r="D343" s="1731"/>
      <c r="E343" s="1732"/>
      <c r="F343" s="1731"/>
      <c r="G343" s="1731"/>
      <c r="H343" s="1731"/>
      <c r="I343" s="1731"/>
      <c r="J343" s="1731"/>
      <c r="K343" s="1731"/>
      <c r="L343" s="1731"/>
      <c r="M343" s="1731"/>
      <c r="N343" s="1731"/>
      <c r="O343" s="1731"/>
      <c r="P343" s="1731"/>
      <c r="Q343" s="1731"/>
      <c r="R343" s="1731"/>
      <c r="S343" s="1731"/>
      <c r="T343" s="1731"/>
      <c r="U343" s="1731"/>
      <c r="V343" s="1731"/>
      <c r="W343" s="1731"/>
    </row>
    <row r="344" spans="1:23" ht="16">
      <c r="A344" s="1730"/>
      <c r="B344" s="1731"/>
      <c r="C344" s="1731"/>
      <c r="D344" s="1731"/>
      <c r="E344" s="1732"/>
      <c r="F344" s="1731"/>
      <c r="G344" s="1731"/>
      <c r="H344" s="1731"/>
      <c r="I344" s="1731"/>
      <c r="J344" s="1731"/>
      <c r="K344" s="1731"/>
      <c r="L344" s="1731"/>
      <c r="M344" s="1731"/>
      <c r="N344" s="1731"/>
      <c r="O344" s="1731"/>
      <c r="P344" s="1731"/>
      <c r="Q344" s="1731"/>
      <c r="R344" s="1731"/>
      <c r="S344" s="1731"/>
      <c r="T344" s="1731"/>
      <c r="U344" s="1731"/>
      <c r="V344" s="1731"/>
      <c r="W344" s="1731"/>
    </row>
    <row r="345" spans="1:23" ht="16">
      <c r="A345" s="1730"/>
      <c r="B345" s="1731"/>
      <c r="C345" s="1731"/>
      <c r="D345" s="1731"/>
      <c r="E345" s="1732"/>
      <c r="F345" s="1731"/>
      <c r="G345" s="1731"/>
      <c r="H345" s="1731"/>
      <c r="I345" s="1731"/>
      <c r="J345" s="1731"/>
      <c r="K345" s="1731"/>
      <c r="L345" s="1731"/>
      <c r="M345" s="1731"/>
      <c r="N345" s="1731"/>
      <c r="O345" s="1731"/>
      <c r="P345" s="1731"/>
      <c r="Q345" s="1731"/>
      <c r="R345" s="1731"/>
      <c r="S345" s="1731"/>
      <c r="T345" s="1731"/>
      <c r="U345" s="1731"/>
      <c r="V345" s="1731"/>
      <c r="W345" s="1731"/>
    </row>
    <row r="346" spans="1:23" ht="16">
      <c r="A346" s="1730"/>
      <c r="B346" s="1731"/>
      <c r="C346" s="1731"/>
      <c r="D346" s="1731"/>
      <c r="E346" s="1732"/>
      <c r="F346" s="1731"/>
      <c r="G346" s="1731"/>
      <c r="H346" s="1731"/>
      <c r="I346" s="1731"/>
      <c r="J346" s="1731"/>
      <c r="K346" s="1731"/>
      <c r="L346" s="1731"/>
      <c r="M346" s="1731"/>
      <c r="N346" s="1731"/>
      <c r="O346" s="1731"/>
      <c r="P346" s="1731"/>
      <c r="Q346" s="1731"/>
      <c r="R346" s="1731"/>
      <c r="S346" s="1731"/>
      <c r="T346" s="1731"/>
      <c r="U346" s="1731"/>
      <c r="V346" s="1731"/>
      <c r="W346" s="1731"/>
    </row>
    <row r="347" spans="1:23" ht="16">
      <c r="A347" s="1730"/>
      <c r="B347" s="1731"/>
      <c r="C347" s="1731"/>
      <c r="D347" s="1731"/>
      <c r="E347" s="1732"/>
      <c r="F347" s="1731"/>
      <c r="G347" s="1731"/>
      <c r="H347" s="1731"/>
      <c r="I347" s="1731"/>
      <c r="J347" s="1731"/>
      <c r="K347" s="1731"/>
      <c r="L347" s="1731"/>
      <c r="M347" s="1731"/>
      <c r="N347" s="1731"/>
      <c r="O347" s="1731"/>
      <c r="P347" s="1731"/>
      <c r="Q347" s="1731"/>
      <c r="R347" s="1731"/>
      <c r="S347" s="1731"/>
      <c r="T347" s="1731"/>
      <c r="U347" s="1731"/>
      <c r="V347" s="1731"/>
      <c r="W347" s="1731"/>
    </row>
    <row r="348" spans="1:23" ht="16">
      <c r="A348" s="1730"/>
      <c r="B348" s="1731"/>
      <c r="C348" s="1731"/>
      <c r="D348" s="1731"/>
      <c r="E348" s="1732"/>
      <c r="F348" s="1731"/>
      <c r="G348" s="1731"/>
      <c r="H348" s="1731"/>
      <c r="I348" s="1731"/>
      <c r="J348" s="1731"/>
      <c r="K348" s="1731"/>
      <c r="L348" s="1731"/>
      <c r="M348" s="1731"/>
      <c r="N348" s="1731"/>
      <c r="O348" s="1731"/>
      <c r="P348" s="1731"/>
      <c r="Q348" s="1731"/>
      <c r="R348" s="1731"/>
      <c r="S348" s="1731"/>
      <c r="T348" s="1731"/>
      <c r="U348" s="1731"/>
      <c r="V348" s="1731"/>
      <c r="W348" s="1731"/>
    </row>
    <row r="349" spans="1:23" ht="16">
      <c r="A349" s="1730"/>
      <c r="B349" s="1731"/>
      <c r="C349" s="1731"/>
      <c r="D349" s="1731"/>
      <c r="E349" s="1732"/>
      <c r="F349" s="1731"/>
      <c r="G349" s="1731"/>
      <c r="H349" s="1731"/>
      <c r="I349" s="1731"/>
      <c r="J349" s="1731"/>
      <c r="K349" s="1731"/>
      <c r="L349" s="1731"/>
      <c r="M349" s="1731"/>
      <c r="N349" s="1731"/>
      <c r="O349" s="1731"/>
      <c r="P349" s="1731"/>
      <c r="Q349" s="1731"/>
      <c r="R349" s="1731"/>
      <c r="S349" s="1731"/>
      <c r="T349" s="1731"/>
      <c r="U349" s="1731"/>
      <c r="V349" s="1731"/>
      <c r="W349" s="1731"/>
    </row>
    <row r="350" spans="1:23" ht="16">
      <c r="A350" s="1730"/>
      <c r="B350" s="1731"/>
      <c r="C350" s="1731"/>
      <c r="D350" s="1731"/>
      <c r="E350" s="1732"/>
      <c r="F350" s="1731"/>
      <c r="G350" s="1731"/>
      <c r="H350" s="1731"/>
      <c r="I350" s="1731"/>
      <c r="J350" s="1731"/>
      <c r="K350" s="1731"/>
      <c r="L350" s="1731"/>
      <c r="M350" s="1731"/>
      <c r="N350" s="1731"/>
      <c r="O350" s="1731"/>
      <c r="P350" s="1731"/>
      <c r="Q350" s="1731"/>
      <c r="R350" s="1731"/>
      <c r="S350" s="1731"/>
      <c r="T350" s="1731"/>
      <c r="U350" s="1731"/>
      <c r="V350" s="1731"/>
      <c r="W350" s="1731"/>
    </row>
    <row r="351" spans="1:23" ht="16">
      <c r="A351" s="1730"/>
      <c r="B351" s="1731"/>
      <c r="C351" s="1731"/>
      <c r="D351" s="1731"/>
      <c r="E351" s="1732"/>
      <c r="F351" s="1731"/>
      <c r="G351" s="1731"/>
      <c r="H351" s="1731"/>
      <c r="I351" s="1731"/>
      <c r="J351" s="1731"/>
      <c r="K351" s="1731"/>
      <c r="L351" s="1731"/>
      <c r="M351" s="1731"/>
      <c r="N351" s="1731"/>
      <c r="O351" s="1731"/>
      <c r="P351" s="1731"/>
      <c r="Q351" s="1731"/>
      <c r="R351" s="1731"/>
      <c r="S351" s="1731"/>
      <c r="T351" s="1731"/>
      <c r="U351" s="1731"/>
      <c r="V351" s="1731"/>
      <c r="W351" s="1731"/>
    </row>
    <row r="352" spans="1:23" ht="16">
      <c r="A352" s="1730"/>
      <c r="B352" s="1731"/>
      <c r="C352" s="1731"/>
      <c r="D352" s="1731"/>
      <c r="E352" s="1732"/>
      <c r="F352" s="1731"/>
      <c r="G352" s="1731"/>
      <c r="H352" s="1731"/>
      <c r="I352" s="1731"/>
      <c r="J352" s="1731"/>
      <c r="K352" s="1731"/>
      <c r="L352" s="1731"/>
      <c r="M352" s="1731"/>
      <c r="N352" s="1731"/>
      <c r="O352" s="1731"/>
      <c r="P352" s="1731"/>
      <c r="Q352" s="1731"/>
      <c r="R352" s="1731"/>
      <c r="S352" s="1731"/>
      <c r="T352" s="1731"/>
      <c r="U352" s="1731"/>
      <c r="V352" s="1731"/>
      <c r="W352" s="1731"/>
    </row>
    <row r="353" spans="1:23" ht="16">
      <c r="A353" s="1730"/>
      <c r="B353" s="1731"/>
      <c r="C353" s="1731"/>
      <c r="D353" s="1731"/>
      <c r="E353" s="1732"/>
      <c r="F353" s="1731"/>
      <c r="G353" s="1731"/>
      <c r="H353" s="1731"/>
      <c r="I353" s="1731"/>
      <c r="J353" s="1731"/>
      <c r="K353" s="1731"/>
      <c r="L353" s="1731"/>
      <c r="M353" s="1731"/>
      <c r="N353" s="1731"/>
      <c r="O353" s="1731"/>
      <c r="P353" s="1731"/>
      <c r="Q353" s="1731"/>
      <c r="R353" s="1731"/>
      <c r="S353" s="1731"/>
      <c r="T353" s="1731"/>
      <c r="U353" s="1731"/>
      <c r="V353" s="1731"/>
      <c r="W353" s="1731"/>
    </row>
    <row r="354" spans="1:23" ht="16">
      <c r="A354" s="1730"/>
      <c r="B354" s="1731"/>
      <c r="C354" s="1731"/>
      <c r="D354" s="1731"/>
      <c r="E354" s="1732"/>
      <c r="F354" s="1731"/>
      <c r="G354" s="1731"/>
      <c r="H354" s="1731"/>
      <c r="I354" s="1731"/>
      <c r="J354" s="1731"/>
      <c r="K354" s="1731"/>
      <c r="L354" s="1731"/>
      <c r="M354" s="1731"/>
      <c r="N354" s="1731"/>
      <c r="O354" s="1731"/>
      <c r="P354" s="1731"/>
      <c r="Q354" s="1731"/>
      <c r="R354" s="1731"/>
      <c r="S354" s="1731"/>
      <c r="T354" s="1731"/>
      <c r="U354" s="1731"/>
      <c r="V354" s="1731"/>
      <c r="W354" s="1731"/>
    </row>
    <row r="355" spans="1:23" ht="16">
      <c r="A355" s="1730"/>
      <c r="B355" s="1731"/>
      <c r="C355" s="1731"/>
      <c r="D355" s="1731"/>
      <c r="E355" s="1732"/>
      <c r="F355" s="1731"/>
      <c r="G355" s="1731"/>
      <c r="H355" s="1731"/>
      <c r="I355" s="1731"/>
      <c r="J355" s="1731"/>
      <c r="K355" s="1731"/>
      <c r="L355" s="1731"/>
      <c r="M355" s="1731"/>
      <c r="N355" s="1731"/>
      <c r="O355" s="1731"/>
      <c r="P355" s="1731"/>
      <c r="Q355" s="1731"/>
      <c r="R355" s="1731"/>
      <c r="S355" s="1731"/>
      <c r="T355" s="1731"/>
      <c r="U355" s="1731"/>
      <c r="V355" s="1731"/>
      <c r="W355" s="1731"/>
    </row>
    <row r="356" spans="1:23" ht="16">
      <c r="A356" s="1730"/>
      <c r="B356" s="1731"/>
      <c r="C356" s="1731"/>
      <c r="D356" s="1731"/>
      <c r="E356" s="1732"/>
      <c r="F356" s="1731"/>
      <c r="G356" s="1731"/>
      <c r="H356" s="1731"/>
      <c r="I356" s="1731"/>
      <c r="J356" s="1731"/>
      <c r="K356" s="1731"/>
      <c r="L356" s="1731"/>
      <c r="M356" s="1731"/>
      <c r="N356" s="1731"/>
      <c r="O356" s="1731"/>
      <c r="P356" s="1731"/>
      <c r="Q356" s="1731"/>
      <c r="R356" s="1731"/>
      <c r="S356" s="1731"/>
      <c r="T356" s="1731"/>
      <c r="U356" s="1731"/>
      <c r="V356" s="1731"/>
      <c r="W356" s="1731"/>
    </row>
    <row r="357" spans="1:23" ht="16">
      <c r="A357" s="1730"/>
      <c r="B357" s="1731"/>
      <c r="C357" s="1731"/>
      <c r="D357" s="1731"/>
      <c r="E357" s="1732"/>
      <c r="F357" s="1731"/>
      <c r="G357" s="1731"/>
      <c r="H357" s="1731"/>
      <c r="I357" s="1731"/>
      <c r="J357" s="1731"/>
      <c r="K357" s="1731"/>
      <c r="L357" s="1731"/>
      <c r="M357" s="1731"/>
      <c r="N357" s="1731"/>
      <c r="O357" s="1731"/>
      <c r="P357" s="1731"/>
      <c r="Q357" s="1731"/>
      <c r="R357" s="1731"/>
      <c r="S357" s="1731"/>
      <c r="T357" s="1731"/>
      <c r="U357" s="1731"/>
      <c r="V357" s="1731"/>
      <c r="W357" s="1731"/>
    </row>
    <row r="358" spans="1:23" ht="16">
      <c r="A358" s="1730"/>
      <c r="B358" s="1731"/>
      <c r="C358" s="1731"/>
      <c r="D358" s="1731"/>
      <c r="E358" s="1732"/>
      <c r="F358" s="1731"/>
      <c r="G358" s="1731"/>
      <c r="H358" s="1731"/>
      <c r="I358" s="1731"/>
      <c r="J358" s="1731"/>
      <c r="K358" s="1731"/>
      <c r="L358" s="1731"/>
      <c r="M358" s="1731"/>
      <c r="N358" s="1731"/>
      <c r="O358" s="1731"/>
      <c r="P358" s="1731"/>
      <c r="Q358" s="1731"/>
      <c r="R358" s="1731"/>
      <c r="S358" s="1731"/>
      <c r="T358" s="1731"/>
      <c r="U358" s="1731"/>
      <c r="V358" s="1731"/>
      <c r="W358" s="1731"/>
    </row>
    <row r="359" spans="1:23" ht="16">
      <c r="A359" s="1730"/>
      <c r="B359" s="1731"/>
      <c r="C359" s="1731"/>
      <c r="D359" s="1731"/>
      <c r="E359" s="1732"/>
      <c r="F359" s="1731"/>
      <c r="G359" s="1731"/>
      <c r="H359" s="1731"/>
      <c r="I359" s="1731"/>
      <c r="J359" s="1731"/>
      <c r="K359" s="1731"/>
      <c r="L359" s="1731"/>
      <c r="M359" s="1731"/>
      <c r="N359" s="1731"/>
      <c r="O359" s="1731"/>
      <c r="P359" s="1731"/>
      <c r="Q359" s="1731"/>
      <c r="R359" s="1731"/>
      <c r="S359" s="1731"/>
      <c r="T359" s="1731"/>
      <c r="U359" s="1731"/>
      <c r="V359" s="1731"/>
      <c r="W359" s="1731"/>
    </row>
    <row r="360" spans="1:23" ht="16">
      <c r="A360" s="1730"/>
      <c r="B360" s="1731"/>
      <c r="C360" s="1731"/>
      <c r="D360" s="1731"/>
      <c r="E360" s="1732"/>
      <c r="F360" s="1731"/>
      <c r="G360" s="1731"/>
      <c r="H360" s="1731"/>
      <c r="I360" s="1731"/>
      <c r="J360" s="1731"/>
      <c r="K360" s="1731"/>
      <c r="L360" s="1731"/>
      <c r="M360" s="1731"/>
      <c r="N360" s="1731"/>
      <c r="O360" s="1731"/>
      <c r="P360" s="1731"/>
      <c r="Q360" s="1731"/>
      <c r="R360" s="1731"/>
      <c r="S360" s="1731"/>
      <c r="T360" s="1731"/>
      <c r="U360" s="1731"/>
      <c r="V360" s="1731"/>
      <c r="W360" s="1731"/>
    </row>
    <row r="361" spans="1:23" ht="16">
      <c r="A361" s="1730"/>
      <c r="B361" s="1731"/>
      <c r="C361" s="1731"/>
      <c r="D361" s="1731"/>
      <c r="E361" s="1732"/>
      <c r="F361" s="1731"/>
      <c r="G361" s="1731"/>
      <c r="H361" s="1731"/>
      <c r="I361" s="1731"/>
      <c r="J361" s="1731"/>
      <c r="K361" s="1731"/>
      <c r="L361" s="1731"/>
      <c r="M361" s="1731"/>
      <c r="N361" s="1731"/>
      <c r="O361" s="1731"/>
      <c r="P361" s="1731"/>
      <c r="Q361" s="1731"/>
      <c r="R361" s="1731"/>
      <c r="S361" s="1731"/>
      <c r="T361" s="1731"/>
      <c r="U361" s="1731"/>
      <c r="V361" s="1731"/>
      <c r="W361" s="1731"/>
    </row>
    <row r="362" spans="1:23" ht="16">
      <c r="A362" s="1730"/>
      <c r="B362" s="1731"/>
      <c r="C362" s="1731"/>
      <c r="D362" s="1731"/>
      <c r="E362" s="1732"/>
      <c r="F362" s="1731"/>
      <c r="G362" s="1731"/>
      <c r="H362" s="1731"/>
      <c r="I362" s="1731"/>
      <c r="J362" s="1731"/>
      <c r="K362" s="1731"/>
      <c r="L362" s="1731"/>
      <c r="M362" s="1731"/>
      <c r="N362" s="1731"/>
      <c r="O362" s="1731"/>
      <c r="P362" s="1731"/>
      <c r="Q362" s="1731"/>
      <c r="R362" s="1731"/>
      <c r="S362" s="1731"/>
      <c r="T362" s="1731"/>
      <c r="U362" s="1731"/>
      <c r="V362" s="1731"/>
      <c r="W362" s="1731"/>
    </row>
    <row r="363" spans="1:23" ht="16">
      <c r="A363" s="1730"/>
      <c r="B363" s="1731"/>
      <c r="C363" s="1731"/>
      <c r="D363" s="1731"/>
      <c r="E363" s="1732"/>
      <c r="F363" s="1731"/>
      <c r="G363" s="1731"/>
      <c r="H363" s="1731"/>
      <c r="I363" s="1731"/>
      <c r="J363" s="1731"/>
      <c r="K363" s="1731"/>
      <c r="L363" s="1731"/>
      <c r="M363" s="1731"/>
      <c r="N363" s="1731"/>
      <c r="O363" s="1731"/>
      <c r="P363" s="1731"/>
      <c r="Q363" s="1731"/>
      <c r="R363" s="1731"/>
      <c r="S363" s="1731"/>
      <c r="T363" s="1731"/>
      <c r="U363" s="1731"/>
      <c r="V363" s="1731"/>
      <c r="W363" s="1731"/>
    </row>
    <row r="364" spans="1:23" ht="16">
      <c r="A364" s="1730"/>
      <c r="B364" s="1731"/>
      <c r="C364" s="1731"/>
      <c r="D364" s="1731"/>
      <c r="E364" s="1732"/>
      <c r="F364" s="1731"/>
      <c r="G364" s="1731"/>
      <c r="H364" s="1731"/>
      <c r="I364" s="1731"/>
      <c r="J364" s="1731"/>
      <c r="K364" s="1731"/>
      <c r="L364" s="1731"/>
      <c r="M364" s="1731"/>
      <c r="N364" s="1731"/>
      <c r="O364" s="1731"/>
      <c r="P364" s="1731"/>
      <c r="Q364" s="1731"/>
      <c r="R364" s="1731"/>
      <c r="S364" s="1731"/>
      <c r="T364" s="1731"/>
      <c r="U364" s="1731"/>
      <c r="V364" s="1731"/>
      <c r="W364" s="1731"/>
    </row>
    <row r="365" spans="1:23" ht="16">
      <c r="A365" s="1730"/>
      <c r="B365" s="1731"/>
      <c r="C365" s="1731"/>
      <c r="D365" s="1731"/>
      <c r="E365" s="1732"/>
      <c r="F365" s="1731"/>
      <c r="G365" s="1731"/>
      <c r="H365" s="1731"/>
      <c r="I365" s="1731"/>
      <c r="J365" s="1731"/>
      <c r="K365" s="1731"/>
      <c r="L365" s="1731"/>
      <c r="M365" s="1731"/>
      <c r="N365" s="1731"/>
      <c r="O365" s="1731"/>
      <c r="P365" s="1731"/>
      <c r="Q365" s="1731"/>
      <c r="R365" s="1731"/>
      <c r="S365" s="1731"/>
      <c r="T365" s="1731"/>
      <c r="U365" s="1731"/>
      <c r="V365" s="1731"/>
      <c r="W365" s="1731"/>
    </row>
    <row r="366" spans="1:23" ht="16">
      <c r="A366" s="1730"/>
      <c r="B366" s="1731"/>
      <c r="C366" s="1731"/>
      <c r="D366" s="1731"/>
      <c r="E366" s="1732"/>
      <c r="F366" s="1731"/>
      <c r="G366" s="1731"/>
      <c r="H366" s="1731"/>
      <c r="I366" s="1731"/>
      <c r="J366" s="1731"/>
      <c r="K366" s="1731"/>
      <c r="L366" s="1731"/>
      <c r="M366" s="1731"/>
      <c r="N366" s="1731"/>
      <c r="O366" s="1731"/>
      <c r="P366" s="1731"/>
      <c r="Q366" s="1731"/>
      <c r="R366" s="1731"/>
      <c r="S366" s="1731"/>
      <c r="T366" s="1731"/>
      <c r="U366" s="1731"/>
      <c r="V366" s="1731"/>
      <c r="W366" s="1731"/>
    </row>
    <row r="367" spans="1:23" ht="16">
      <c r="A367" s="1730"/>
      <c r="B367" s="1731"/>
      <c r="C367" s="1731"/>
      <c r="D367" s="1731"/>
      <c r="E367" s="1732"/>
      <c r="F367" s="1731"/>
      <c r="G367" s="1731"/>
      <c r="H367" s="1731"/>
      <c r="I367" s="1731"/>
      <c r="J367" s="1731"/>
      <c r="K367" s="1731"/>
      <c r="L367" s="1731"/>
      <c r="M367" s="1731"/>
      <c r="N367" s="1731"/>
      <c r="O367" s="1731"/>
      <c r="P367" s="1731"/>
      <c r="Q367" s="1731"/>
      <c r="R367" s="1731"/>
      <c r="S367" s="1731"/>
      <c r="T367" s="1731"/>
      <c r="U367" s="1731"/>
      <c r="V367" s="1731"/>
      <c r="W367" s="1731"/>
    </row>
    <row r="368" spans="1:23" ht="16">
      <c r="A368" s="1730"/>
      <c r="B368" s="1731"/>
      <c r="C368" s="1731"/>
      <c r="D368" s="1731"/>
      <c r="E368" s="1732"/>
      <c r="F368" s="1731"/>
      <c r="G368" s="1731"/>
      <c r="H368" s="1731"/>
      <c r="I368" s="1731"/>
      <c r="J368" s="1731"/>
      <c r="K368" s="1731"/>
      <c r="L368" s="1731"/>
      <c r="M368" s="1731"/>
      <c r="N368" s="1731"/>
      <c r="O368" s="1731"/>
      <c r="P368" s="1731"/>
      <c r="Q368" s="1731"/>
      <c r="R368" s="1731"/>
      <c r="S368" s="1731"/>
      <c r="T368" s="1731"/>
      <c r="U368" s="1731"/>
      <c r="V368" s="1731"/>
      <c r="W368" s="1731"/>
    </row>
    <row r="369" spans="1:23" ht="16">
      <c r="A369" s="1730"/>
      <c r="B369" s="1731"/>
      <c r="C369" s="1731"/>
      <c r="D369" s="1731"/>
      <c r="E369" s="1732"/>
      <c r="F369" s="1731"/>
      <c r="G369" s="1731"/>
      <c r="H369" s="1731"/>
      <c r="I369" s="1731"/>
      <c r="J369" s="1731"/>
      <c r="K369" s="1731"/>
      <c r="L369" s="1731"/>
      <c r="M369" s="1731"/>
      <c r="N369" s="1731"/>
      <c r="O369" s="1731"/>
      <c r="P369" s="1731"/>
      <c r="Q369" s="1731"/>
      <c r="R369" s="1731"/>
      <c r="S369" s="1731"/>
      <c r="T369" s="1731"/>
      <c r="U369" s="1731"/>
      <c r="V369" s="1731"/>
      <c r="W369" s="1731"/>
    </row>
    <row r="370" spans="1:23" ht="16">
      <c r="A370" s="1730"/>
      <c r="B370" s="1731"/>
      <c r="C370" s="1731"/>
      <c r="D370" s="1731"/>
      <c r="E370" s="1732"/>
      <c r="F370" s="1731"/>
      <c r="G370" s="1731"/>
      <c r="H370" s="1731"/>
      <c r="I370" s="1731"/>
      <c r="J370" s="1731"/>
      <c r="K370" s="1731"/>
      <c r="L370" s="1731"/>
      <c r="M370" s="1731"/>
      <c r="N370" s="1731"/>
      <c r="O370" s="1731"/>
      <c r="P370" s="1731"/>
      <c r="Q370" s="1731"/>
      <c r="R370" s="1731"/>
      <c r="S370" s="1731"/>
      <c r="T370" s="1731"/>
      <c r="U370" s="1731"/>
      <c r="V370" s="1731"/>
      <c r="W370" s="1731"/>
    </row>
    <row r="371" spans="1:23" ht="16">
      <c r="A371" s="1730"/>
      <c r="B371" s="1731"/>
      <c r="C371" s="1731"/>
      <c r="D371" s="1731"/>
      <c r="E371" s="1732"/>
      <c r="F371" s="1731"/>
      <c r="G371" s="1731"/>
      <c r="H371" s="1731"/>
      <c r="I371" s="1731"/>
      <c r="J371" s="1731"/>
      <c r="K371" s="1731"/>
      <c r="L371" s="1731"/>
      <c r="M371" s="1731"/>
      <c r="N371" s="1731"/>
      <c r="O371" s="1731"/>
      <c r="P371" s="1731"/>
      <c r="Q371" s="1731"/>
      <c r="R371" s="1731"/>
      <c r="S371" s="1731"/>
      <c r="T371" s="1731"/>
      <c r="U371" s="1731"/>
      <c r="V371" s="1731"/>
      <c r="W371" s="1731"/>
    </row>
    <row r="372" spans="1:23" ht="16">
      <c r="A372" s="1730"/>
      <c r="B372" s="1731"/>
      <c r="C372" s="1731"/>
      <c r="D372" s="1731"/>
      <c r="E372" s="1732"/>
      <c r="F372" s="1731"/>
      <c r="G372" s="1731"/>
      <c r="H372" s="1731"/>
      <c r="I372" s="1731"/>
      <c r="J372" s="1731"/>
      <c r="K372" s="1731"/>
      <c r="L372" s="1731"/>
      <c r="M372" s="1731"/>
      <c r="N372" s="1731"/>
      <c r="O372" s="1731"/>
      <c r="P372" s="1731"/>
      <c r="Q372" s="1731"/>
      <c r="R372" s="1731"/>
      <c r="S372" s="1731"/>
      <c r="T372" s="1731"/>
      <c r="U372" s="1731"/>
      <c r="V372" s="1731"/>
      <c r="W372" s="1731"/>
    </row>
    <row r="373" spans="1:23" ht="16">
      <c r="A373" s="1730"/>
      <c r="B373" s="1731"/>
      <c r="C373" s="1731"/>
      <c r="D373" s="1731"/>
      <c r="E373" s="1732"/>
      <c r="F373" s="1731"/>
      <c r="G373" s="1731"/>
      <c r="H373" s="1731"/>
      <c r="I373" s="1731"/>
      <c r="J373" s="1731"/>
      <c r="K373" s="1731"/>
      <c r="L373" s="1731"/>
      <c r="M373" s="1731"/>
      <c r="N373" s="1731"/>
      <c r="O373" s="1731"/>
      <c r="P373" s="1731"/>
      <c r="Q373" s="1731"/>
      <c r="R373" s="1731"/>
      <c r="S373" s="1731"/>
      <c r="T373" s="1731"/>
      <c r="U373" s="1731"/>
      <c r="V373" s="1731"/>
      <c r="W373" s="1731"/>
    </row>
    <row r="374" spans="1:23" ht="16">
      <c r="A374" s="1730"/>
      <c r="B374" s="1731"/>
      <c r="C374" s="1731"/>
      <c r="D374" s="1731"/>
      <c r="E374" s="1732"/>
      <c r="F374" s="1731"/>
      <c r="G374" s="1731"/>
      <c r="H374" s="1731"/>
      <c r="I374" s="1731"/>
      <c r="J374" s="1731"/>
      <c r="K374" s="1731"/>
      <c r="L374" s="1731"/>
      <c r="M374" s="1731"/>
      <c r="N374" s="1731"/>
      <c r="O374" s="1731"/>
      <c r="P374" s="1731"/>
      <c r="Q374" s="1731"/>
      <c r="R374" s="1731"/>
      <c r="S374" s="1731"/>
      <c r="T374" s="1731"/>
      <c r="U374" s="1731"/>
      <c r="V374" s="1731"/>
      <c r="W374" s="1731"/>
    </row>
    <row r="375" spans="1:23" ht="16">
      <c r="A375" s="1730"/>
      <c r="B375" s="1731"/>
      <c r="C375" s="1731"/>
      <c r="D375" s="1731"/>
      <c r="E375" s="1732"/>
      <c r="F375" s="1731"/>
      <c r="G375" s="1731"/>
      <c r="H375" s="1731"/>
      <c r="I375" s="1731"/>
      <c r="J375" s="1731"/>
      <c r="K375" s="1731"/>
      <c r="L375" s="1731"/>
      <c r="M375" s="1731"/>
      <c r="N375" s="1731"/>
      <c r="O375" s="1731"/>
      <c r="P375" s="1731"/>
      <c r="Q375" s="1731"/>
      <c r="R375" s="1731"/>
      <c r="S375" s="1731"/>
      <c r="T375" s="1731"/>
      <c r="U375" s="1731"/>
      <c r="V375" s="1731"/>
      <c r="W375" s="1731"/>
    </row>
    <row r="376" spans="1:23" ht="16">
      <c r="A376" s="1730"/>
      <c r="B376" s="1731"/>
      <c r="C376" s="1731"/>
      <c r="D376" s="1731"/>
      <c r="E376" s="1732"/>
      <c r="F376" s="1731"/>
      <c r="G376" s="1731"/>
      <c r="H376" s="1731"/>
      <c r="I376" s="1731"/>
      <c r="J376" s="1731"/>
      <c r="K376" s="1731"/>
      <c r="L376" s="1731"/>
      <c r="M376" s="1731"/>
      <c r="N376" s="1731"/>
      <c r="O376" s="1731"/>
      <c r="P376" s="1731"/>
      <c r="Q376" s="1731"/>
      <c r="R376" s="1731"/>
      <c r="S376" s="1731"/>
      <c r="T376" s="1731"/>
      <c r="U376" s="1731"/>
      <c r="V376" s="1731"/>
      <c r="W376" s="1731"/>
    </row>
    <row r="377" spans="1:23" ht="16">
      <c r="A377" s="1730"/>
      <c r="B377" s="1731"/>
      <c r="C377" s="1731"/>
      <c r="D377" s="1731"/>
      <c r="E377" s="1732"/>
      <c r="F377" s="1731"/>
      <c r="G377" s="1731"/>
      <c r="H377" s="1731"/>
      <c r="I377" s="1731"/>
      <c r="J377" s="1731"/>
      <c r="K377" s="1731"/>
      <c r="L377" s="1731"/>
      <c r="M377" s="1731"/>
      <c r="N377" s="1731"/>
      <c r="O377" s="1731"/>
      <c r="P377" s="1731"/>
      <c r="Q377" s="1731"/>
      <c r="R377" s="1731"/>
      <c r="S377" s="1731"/>
      <c r="T377" s="1731"/>
      <c r="U377" s="1731"/>
      <c r="V377" s="1731"/>
      <c r="W377" s="1731"/>
    </row>
    <row r="378" spans="1:23" ht="16">
      <c r="A378" s="1730"/>
      <c r="B378" s="1731"/>
      <c r="C378" s="1731"/>
      <c r="D378" s="1731"/>
      <c r="E378" s="1732"/>
      <c r="F378" s="1731"/>
      <c r="G378" s="1731"/>
      <c r="H378" s="1731"/>
      <c r="I378" s="1731"/>
      <c r="J378" s="1731"/>
      <c r="K378" s="1731"/>
      <c r="L378" s="1731"/>
      <c r="M378" s="1731"/>
      <c r="N378" s="1731"/>
      <c r="O378" s="1731"/>
      <c r="P378" s="1731"/>
      <c r="Q378" s="1731"/>
      <c r="R378" s="1731"/>
      <c r="S378" s="1731"/>
      <c r="T378" s="1731"/>
      <c r="U378" s="1731"/>
      <c r="V378" s="1731"/>
      <c r="W378" s="1731"/>
    </row>
    <row r="379" spans="1:23" ht="16">
      <c r="A379" s="1730"/>
      <c r="B379" s="1731"/>
      <c r="C379" s="1731"/>
      <c r="D379" s="1731"/>
      <c r="E379" s="1732"/>
      <c r="F379" s="1731"/>
      <c r="G379" s="1731"/>
      <c r="H379" s="1731"/>
      <c r="I379" s="1731"/>
      <c r="J379" s="1731"/>
      <c r="K379" s="1731"/>
      <c r="L379" s="1731"/>
      <c r="M379" s="1731"/>
      <c r="N379" s="1731"/>
      <c r="O379" s="1731"/>
      <c r="P379" s="1731"/>
      <c r="Q379" s="1731"/>
      <c r="R379" s="1731"/>
      <c r="S379" s="1731"/>
      <c r="T379" s="1731"/>
      <c r="U379" s="1731"/>
      <c r="V379" s="1731"/>
      <c r="W379" s="1731"/>
    </row>
    <row r="380" spans="1:23" ht="16">
      <c r="A380" s="1730"/>
      <c r="B380" s="1731"/>
      <c r="C380" s="1731"/>
      <c r="D380" s="1731"/>
      <c r="E380" s="1732"/>
      <c r="F380" s="1731"/>
      <c r="G380" s="1731"/>
      <c r="H380" s="1731"/>
      <c r="I380" s="1731"/>
      <c r="J380" s="1731"/>
      <c r="K380" s="1731"/>
      <c r="L380" s="1731"/>
      <c r="M380" s="1731"/>
      <c r="N380" s="1731"/>
      <c r="O380" s="1731"/>
      <c r="P380" s="1731"/>
      <c r="Q380" s="1731"/>
      <c r="R380" s="1731"/>
      <c r="S380" s="1731"/>
      <c r="T380" s="1731"/>
      <c r="U380" s="1731"/>
      <c r="V380" s="1731"/>
      <c r="W380" s="1731"/>
    </row>
    <row r="381" spans="1:23" ht="16">
      <c r="A381" s="1730"/>
      <c r="B381" s="1731"/>
      <c r="C381" s="1731"/>
      <c r="D381" s="1731"/>
      <c r="E381" s="1732"/>
      <c r="F381" s="1731"/>
      <c r="G381" s="1731"/>
      <c r="H381" s="1731"/>
      <c r="I381" s="1731"/>
      <c r="J381" s="1731"/>
      <c r="K381" s="1731"/>
      <c r="L381" s="1731"/>
      <c r="M381" s="1731"/>
      <c r="N381" s="1731"/>
      <c r="O381" s="1731"/>
      <c r="P381" s="1731"/>
      <c r="Q381" s="1731"/>
      <c r="R381" s="1731"/>
      <c r="S381" s="1731"/>
      <c r="T381" s="1731"/>
      <c r="U381" s="1731"/>
      <c r="V381" s="1731"/>
      <c r="W381" s="1731"/>
    </row>
    <row r="382" spans="1:23" ht="16">
      <c r="A382" s="1730"/>
      <c r="B382" s="1731"/>
      <c r="C382" s="1731"/>
      <c r="D382" s="1731"/>
      <c r="E382" s="1732"/>
      <c r="F382" s="1731"/>
      <c r="G382" s="1731"/>
      <c r="H382" s="1731"/>
      <c r="I382" s="1731"/>
      <c r="J382" s="1731"/>
      <c r="K382" s="1731"/>
      <c r="L382" s="1731"/>
      <c r="M382" s="1731"/>
      <c r="N382" s="1731"/>
      <c r="O382" s="1731"/>
      <c r="P382" s="1731"/>
      <c r="Q382" s="1731"/>
      <c r="R382" s="1731"/>
      <c r="S382" s="1731"/>
      <c r="T382" s="1731"/>
      <c r="U382" s="1731"/>
      <c r="V382" s="1731"/>
      <c r="W382" s="1731"/>
    </row>
    <row r="383" spans="1:23" ht="16">
      <c r="A383" s="1730"/>
      <c r="B383" s="1731"/>
      <c r="C383" s="1731"/>
      <c r="D383" s="1731"/>
      <c r="E383" s="1732"/>
      <c r="F383" s="1731"/>
      <c r="G383" s="1731"/>
      <c r="H383" s="1731"/>
      <c r="I383" s="1731"/>
      <c r="J383" s="1731"/>
      <c r="K383" s="1731"/>
      <c r="L383" s="1731"/>
      <c r="M383" s="1731"/>
      <c r="N383" s="1731"/>
      <c r="O383" s="1731"/>
      <c r="P383" s="1731"/>
      <c r="Q383" s="1731"/>
      <c r="R383" s="1731"/>
      <c r="S383" s="1731"/>
      <c r="T383" s="1731"/>
      <c r="U383" s="1731"/>
      <c r="V383" s="1731"/>
      <c r="W383" s="1731"/>
    </row>
    <row r="384" spans="1:23" ht="16">
      <c r="A384" s="1730"/>
      <c r="B384" s="1731"/>
      <c r="C384" s="1731"/>
      <c r="D384" s="1731"/>
      <c r="E384" s="1732"/>
      <c r="F384" s="1731"/>
      <c r="G384" s="1731"/>
      <c r="H384" s="1731"/>
      <c r="I384" s="1731"/>
      <c r="J384" s="1731"/>
      <c r="K384" s="1731"/>
      <c r="L384" s="1731"/>
      <c r="M384" s="1731"/>
      <c r="N384" s="1731"/>
      <c r="O384" s="1731"/>
      <c r="P384" s="1731"/>
      <c r="Q384" s="1731"/>
      <c r="R384" s="1731"/>
      <c r="S384" s="1731"/>
      <c r="T384" s="1731"/>
      <c r="U384" s="1731"/>
      <c r="V384" s="1731"/>
      <c r="W384" s="1731"/>
    </row>
    <row r="385" spans="1:23" ht="16">
      <c r="A385" s="1730"/>
      <c r="B385" s="1731"/>
      <c r="C385" s="1731"/>
      <c r="D385" s="1731"/>
      <c r="E385" s="1732"/>
      <c r="F385" s="1731"/>
      <c r="G385" s="1731"/>
      <c r="H385" s="1731"/>
      <c r="I385" s="1731"/>
      <c r="J385" s="1731"/>
      <c r="K385" s="1731"/>
      <c r="L385" s="1731"/>
      <c r="M385" s="1731"/>
      <c r="N385" s="1731"/>
      <c r="O385" s="1731"/>
      <c r="P385" s="1731"/>
      <c r="Q385" s="1731"/>
      <c r="R385" s="1731"/>
      <c r="S385" s="1731"/>
      <c r="T385" s="1731"/>
      <c r="U385" s="1731"/>
      <c r="V385" s="1731"/>
      <c r="W385" s="1731"/>
    </row>
    <row r="386" spans="1:23" ht="16">
      <c r="A386" s="1730"/>
      <c r="B386" s="1731"/>
      <c r="C386" s="1731"/>
      <c r="D386" s="1731"/>
      <c r="E386" s="1732"/>
      <c r="F386" s="1731"/>
      <c r="G386" s="1731"/>
      <c r="H386" s="1731"/>
      <c r="I386" s="1731"/>
      <c r="J386" s="1731"/>
      <c r="K386" s="1731"/>
      <c r="L386" s="1731"/>
      <c r="M386" s="1731"/>
      <c r="N386" s="1731"/>
      <c r="O386" s="1731"/>
      <c r="P386" s="1731"/>
      <c r="Q386" s="1731"/>
      <c r="R386" s="1731"/>
      <c r="S386" s="1731"/>
      <c r="T386" s="1731"/>
      <c r="U386" s="1731"/>
      <c r="V386" s="1731"/>
      <c r="W386" s="1731"/>
    </row>
    <row r="387" spans="1:23" ht="16">
      <c r="A387" s="1730"/>
      <c r="B387" s="1731"/>
      <c r="C387" s="1731"/>
      <c r="D387" s="1731"/>
      <c r="E387" s="1732"/>
      <c r="F387" s="1731"/>
      <c r="G387" s="1731"/>
      <c r="H387" s="1731"/>
      <c r="I387" s="1731"/>
      <c r="J387" s="1731"/>
      <c r="K387" s="1731"/>
      <c r="L387" s="1731"/>
      <c r="M387" s="1731"/>
      <c r="N387" s="1731"/>
      <c r="O387" s="1731"/>
      <c r="P387" s="1731"/>
      <c r="Q387" s="1731"/>
      <c r="R387" s="1731"/>
      <c r="S387" s="1731"/>
      <c r="T387" s="1731"/>
      <c r="U387" s="1731"/>
      <c r="V387" s="1731"/>
      <c r="W387" s="1731"/>
    </row>
    <row r="388" spans="1:23" ht="16">
      <c r="A388" s="1730"/>
      <c r="B388" s="1731"/>
      <c r="C388" s="1731"/>
      <c r="D388" s="1731"/>
      <c r="E388" s="1732"/>
      <c r="F388" s="1731"/>
      <c r="G388" s="1731"/>
      <c r="H388" s="1731"/>
      <c r="I388" s="1731"/>
      <c r="J388" s="1731"/>
      <c r="K388" s="1731"/>
      <c r="L388" s="1731"/>
      <c r="M388" s="1731"/>
      <c r="N388" s="1731"/>
      <c r="O388" s="1731"/>
      <c r="P388" s="1731"/>
      <c r="Q388" s="1731"/>
      <c r="R388" s="1731"/>
      <c r="S388" s="1731"/>
      <c r="T388" s="1731"/>
      <c r="U388" s="1731"/>
      <c r="V388" s="1731"/>
      <c r="W388" s="1731"/>
    </row>
    <row r="389" spans="1:23" ht="16">
      <c r="A389" s="1730"/>
      <c r="B389" s="1731"/>
      <c r="C389" s="1731"/>
      <c r="D389" s="1731"/>
      <c r="E389" s="1732"/>
      <c r="F389" s="1731"/>
      <c r="G389" s="1731"/>
      <c r="H389" s="1731"/>
      <c r="I389" s="1731"/>
      <c r="J389" s="1731"/>
      <c r="K389" s="1731"/>
      <c r="L389" s="1731"/>
      <c r="M389" s="1731"/>
      <c r="N389" s="1731"/>
      <c r="O389" s="1731"/>
      <c r="P389" s="1731"/>
      <c r="Q389" s="1731"/>
      <c r="R389" s="1731"/>
      <c r="S389" s="1731"/>
      <c r="T389" s="1731"/>
      <c r="U389" s="1731"/>
      <c r="V389" s="1731"/>
      <c r="W389" s="1731"/>
    </row>
    <row r="390" spans="1:23" ht="16">
      <c r="A390" s="1730"/>
      <c r="B390" s="1731"/>
      <c r="C390" s="1731"/>
      <c r="D390" s="1731"/>
      <c r="E390" s="1732"/>
      <c r="F390" s="1731"/>
      <c r="G390" s="1731"/>
      <c r="H390" s="1731"/>
      <c r="I390" s="1731"/>
      <c r="J390" s="1731"/>
      <c r="K390" s="1731"/>
      <c r="L390" s="1731"/>
      <c r="M390" s="1731"/>
      <c r="N390" s="1731"/>
      <c r="O390" s="1731"/>
      <c r="P390" s="1731"/>
      <c r="Q390" s="1731"/>
      <c r="R390" s="1731"/>
      <c r="S390" s="1731"/>
      <c r="T390" s="1731"/>
      <c r="U390" s="1731"/>
      <c r="V390" s="1731"/>
      <c r="W390" s="1731"/>
    </row>
    <row r="391" spans="1:23" ht="16">
      <c r="A391" s="1730"/>
      <c r="B391" s="1731"/>
      <c r="C391" s="1731"/>
      <c r="D391" s="1731"/>
      <c r="E391" s="1732"/>
      <c r="F391" s="1731"/>
      <c r="G391" s="1731"/>
      <c r="H391" s="1731"/>
      <c r="I391" s="1731"/>
      <c r="J391" s="1731"/>
      <c r="K391" s="1731"/>
      <c r="L391" s="1731"/>
      <c r="M391" s="1731"/>
      <c r="N391" s="1731"/>
      <c r="O391" s="1731"/>
      <c r="P391" s="1731"/>
      <c r="Q391" s="1731"/>
      <c r="R391" s="1731"/>
      <c r="S391" s="1731"/>
      <c r="T391" s="1731"/>
      <c r="U391" s="1731"/>
      <c r="V391" s="1731"/>
      <c r="W391" s="1731"/>
    </row>
    <row r="392" spans="1:23" ht="16">
      <c r="A392" s="1730"/>
      <c r="B392" s="1731"/>
      <c r="C392" s="1731"/>
      <c r="D392" s="1731"/>
      <c r="E392" s="1732"/>
      <c r="F392" s="1731"/>
      <c r="G392" s="1731"/>
      <c r="H392" s="1731"/>
      <c r="I392" s="1731"/>
      <c r="J392" s="1731"/>
      <c r="K392" s="1731"/>
      <c r="L392" s="1731"/>
      <c r="M392" s="1731"/>
      <c r="N392" s="1731"/>
      <c r="O392" s="1731"/>
      <c r="P392" s="1731"/>
      <c r="Q392" s="1731"/>
      <c r="R392" s="1731"/>
      <c r="S392" s="1731"/>
      <c r="T392" s="1731"/>
      <c r="U392" s="1731"/>
      <c r="V392" s="1731"/>
      <c r="W392" s="1731"/>
    </row>
    <row r="393" spans="1:23" ht="16">
      <c r="A393" s="1730"/>
      <c r="B393" s="1731"/>
      <c r="C393" s="1731"/>
      <c r="D393" s="1731"/>
      <c r="E393" s="1732"/>
      <c r="F393" s="1731"/>
      <c r="G393" s="1731"/>
      <c r="H393" s="1731"/>
      <c r="I393" s="1731"/>
      <c r="J393" s="1731"/>
      <c r="K393" s="1731"/>
      <c r="L393" s="1731"/>
      <c r="M393" s="1731"/>
      <c r="N393" s="1731"/>
      <c r="O393" s="1731"/>
      <c r="P393" s="1731"/>
      <c r="Q393" s="1731"/>
      <c r="R393" s="1731"/>
      <c r="S393" s="1731"/>
      <c r="T393" s="1731"/>
      <c r="U393" s="1731"/>
      <c r="V393" s="1731"/>
      <c r="W393" s="1731"/>
    </row>
    <row r="394" spans="1:23" ht="16">
      <c r="A394" s="1730"/>
      <c r="B394" s="1731"/>
      <c r="C394" s="1731"/>
      <c r="D394" s="1731"/>
      <c r="E394" s="1732"/>
      <c r="F394" s="1731"/>
      <c r="G394" s="1731"/>
      <c r="H394" s="1731"/>
      <c r="I394" s="1731"/>
      <c r="J394" s="1731"/>
      <c r="K394" s="1731"/>
      <c r="L394" s="1731"/>
      <c r="M394" s="1731"/>
      <c r="N394" s="1731"/>
      <c r="O394" s="1731"/>
      <c r="P394" s="1731"/>
      <c r="Q394" s="1731"/>
      <c r="R394" s="1731"/>
      <c r="S394" s="1731"/>
      <c r="T394" s="1731"/>
      <c r="U394" s="1731"/>
      <c r="V394" s="1731"/>
      <c r="W394" s="1731"/>
    </row>
    <row r="395" spans="1:23" ht="16">
      <c r="A395" s="1730"/>
      <c r="B395" s="1731"/>
      <c r="C395" s="1731"/>
      <c r="D395" s="1731"/>
      <c r="E395" s="1732"/>
      <c r="F395" s="1731"/>
      <c r="G395" s="1731"/>
      <c r="H395" s="1731"/>
      <c r="I395" s="1731"/>
      <c r="J395" s="1731"/>
      <c r="K395" s="1731"/>
      <c r="L395" s="1731"/>
      <c r="M395" s="1731"/>
      <c r="N395" s="1731"/>
      <c r="O395" s="1731"/>
      <c r="P395" s="1731"/>
      <c r="Q395" s="1731"/>
      <c r="R395" s="1731"/>
      <c r="S395" s="1731"/>
      <c r="T395" s="1731"/>
      <c r="U395" s="1731"/>
      <c r="V395" s="1731"/>
      <c r="W395" s="1731"/>
    </row>
    <row r="396" spans="1:23" ht="16">
      <c r="A396" s="1730"/>
      <c r="B396" s="1731"/>
      <c r="C396" s="1731"/>
      <c r="D396" s="1731"/>
      <c r="E396" s="1732"/>
      <c r="F396" s="1731"/>
      <c r="G396" s="1731"/>
      <c r="H396" s="1731"/>
      <c r="I396" s="1731"/>
      <c r="J396" s="1731"/>
      <c r="K396" s="1731"/>
      <c r="L396" s="1731"/>
      <c r="M396" s="1731"/>
      <c r="N396" s="1731"/>
      <c r="O396" s="1731"/>
      <c r="P396" s="1731"/>
      <c r="Q396" s="1731"/>
      <c r="R396" s="1731"/>
      <c r="S396" s="1731"/>
      <c r="T396" s="1731"/>
      <c r="U396" s="1731"/>
      <c r="V396" s="1731"/>
      <c r="W396" s="1731"/>
    </row>
    <row r="397" spans="1:23" ht="16">
      <c r="A397" s="1730"/>
      <c r="B397" s="1731"/>
      <c r="C397" s="1731"/>
      <c r="D397" s="1731"/>
      <c r="E397" s="1732"/>
      <c r="F397" s="1731"/>
      <c r="G397" s="1731"/>
      <c r="H397" s="1731"/>
      <c r="I397" s="1731"/>
      <c r="J397" s="1731"/>
      <c r="K397" s="1731"/>
      <c r="L397" s="1731"/>
      <c r="M397" s="1731"/>
      <c r="N397" s="1731"/>
      <c r="O397" s="1731"/>
      <c r="P397" s="1731"/>
      <c r="Q397" s="1731"/>
      <c r="R397" s="1731"/>
      <c r="S397" s="1731"/>
      <c r="T397" s="1731"/>
      <c r="U397" s="1731"/>
      <c r="V397" s="1731"/>
      <c r="W397" s="1731"/>
    </row>
    <row r="398" spans="1:23" ht="16">
      <c r="A398" s="1730"/>
      <c r="B398" s="1731"/>
      <c r="C398" s="1731"/>
      <c r="D398" s="1731"/>
      <c r="E398" s="1732"/>
      <c r="F398" s="1731"/>
      <c r="G398" s="1731"/>
      <c r="H398" s="1731"/>
      <c r="I398" s="1731"/>
      <c r="J398" s="1731"/>
      <c r="K398" s="1731"/>
      <c r="L398" s="1731"/>
      <c r="M398" s="1731"/>
      <c r="N398" s="1731"/>
      <c r="O398" s="1731"/>
      <c r="P398" s="1731"/>
      <c r="Q398" s="1731"/>
      <c r="R398" s="1731"/>
      <c r="S398" s="1731"/>
      <c r="T398" s="1731"/>
      <c r="U398" s="1731"/>
      <c r="V398" s="1731"/>
      <c r="W398" s="1731"/>
    </row>
    <row r="399" spans="1:23" ht="16">
      <c r="A399" s="1730"/>
      <c r="B399" s="1731"/>
      <c r="C399" s="1731"/>
      <c r="D399" s="1731"/>
      <c r="E399" s="1732"/>
      <c r="F399" s="1731"/>
      <c r="G399" s="1731"/>
      <c r="H399" s="1731"/>
      <c r="I399" s="1731"/>
      <c r="J399" s="1731"/>
      <c r="K399" s="1731"/>
      <c r="L399" s="1731"/>
      <c r="M399" s="1731"/>
      <c r="N399" s="1731"/>
      <c r="O399" s="1731"/>
      <c r="P399" s="1731"/>
      <c r="Q399" s="1731"/>
      <c r="R399" s="1731"/>
      <c r="S399" s="1731"/>
      <c r="T399" s="1731"/>
      <c r="U399" s="1731"/>
      <c r="V399" s="1731"/>
      <c r="W399" s="1731"/>
    </row>
    <row r="400" spans="1:23" ht="16">
      <c r="A400" s="1730"/>
      <c r="B400" s="1731"/>
      <c r="C400" s="1731"/>
      <c r="D400" s="1731"/>
      <c r="E400" s="1732"/>
      <c r="F400" s="1731"/>
      <c r="G400" s="1731"/>
      <c r="H400" s="1731"/>
      <c r="I400" s="1731"/>
      <c r="J400" s="1731"/>
      <c r="K400" s="1731"/>
      <c r="L400" s="1731"/>
      <c r="M400" s="1731"/>
      <c r="N400" s="1731"/>
      <c r="O400" s="1731"/>
      <c r="P400" s="1731"/>
      <c r="Q400" s="1731"/>
      <c r="R400" s="1731"/>
      <c r="S400" s="1731"/>
      <c r="T400" s="1731"/>
      <c r="U400" s="1731"/>
      <c r="V400" s="1731"/>
      <c r="W400" s="1731"/>
    </row>
    <row r="401" spans="1:23" ht="16">
      <c r="A401" s="1730"/>
      <c r="B401" s="1731"/>
      <c r="C401" s="1731"/>
      <c r="D401" s="1731"/>
      <c r="E401" s="1732"/>
      <c r="F401" s="1731"/>
      <c r="G401" s="1731"/>
      <c r="H401" s="1731"/>
      <c r="I401" s="1731"/>
      <c r="J401" s="1731"/>
      <c r="K401" s="1731"/>
      <c r="L401" s="1731"/>
      <c r="M401" s="1731"/>
      <c r="N401" s="1731"/>
      <c r="O401" s="1731"/>
      <c r="P401" s="1731"/>
      <c r="Q401" s="1731"/>
      <c r="R401" s="1731"/>
      <c r="S401" s="1731"/>
      <c r="T401" s="1731"/>
      <c r="U401" s="1731"/>
      <c r="V401" s="1731"/>
      <c r="W401" s="1731"/>
    </row>
    <row r="402" spans="1:23" ht="16">
      <c r="A402" s="1730"/>
      <c r="B402" s="1731"/>
      <c r="C402" s="1731"/>
      <c r="D402" s="1731"/>
      <c r="E402" s="1732"/>
      <c r="F402" s="1731"/>
      <c r="G402" s="1731"/>
      <c r="H402" s="1731"/>
      <c r="I402" s="1731"/>
      <c r="J402" s="1731"/>
      <c r="K402" s="1731"/>
      <c r="L402" s="1731"/>
      <c r="M402" s="1731"/>
      <c r="N402" s="1731"/>
      <c r="O402" s="1731"/>
      <c r="P402" s="1731"/>
      <c r="Q402" s="1731"/>
      <c r="R402" s="1731"/>
      <c r="S402" s="1731"/>
      <c r="T402" s="1731"/>
      <c r="U402" s="1731"/>
      <c r="V402" s="1731"/>
      <c r="W402" s="1731"/>
    </row>
    <row r="403" spans="1:23" ht="16">
      <c r="A403" s="1730"/>
      <c r="B403" s="1731"/>
      <c r="C403" s="1731"/>
      <c r="D403" s="1731"/>
      <c r="E403" s="1732"/>
      <c r="F403" s="1731"/>
      <c r="G403" s="1731"/>
      <c r="H403" s="1731"/>
      <c r="I403" s="1731"/>
      <c r="J403" s="1731"/>
      <c r="K403" s="1731"/>
      <c r="L403" s="1731"/>
      <c r="M403" s="1731"/>
      <c r="N403" s="1731"/>
      <c r="O403" s="1731"/>
      <c r="P403" s="1731"/>
      <c r="Q403" s="1731"/>
      <c r="R403" s="1731"/>
      <c r="S403" s="1731"/>
      <c r="T403" s="1731"/>
      <c r="U403" s="1731"/>
      <c r="V403" s="1731"/>
      <c r="W403" s="1731"/>
    </row>
    <row r="404" spans="1:23" ht="16">
      <c r="A404" s="1730"/>
      <c r="B404" s="1731"/>
      <c r="C404" s="1731"/>
      <c r="D404" s="1731"/>
      <c r="E404" s="1732"/>
      <c r="F404" s="1731"/>
      <c r="G404" s="1731"/>
      <c r="H404" s="1731"/>
      <c r="I404" s="1731"/>
      <c r="J404" s="1731"/>
      <c r="K404" s="1731"/>
      <c r="L404" s="1731"/>
      <c r="M404" s="1731"/>
      <c r="N404" s="1731"/>
      <c r="O404" s="1731"/>
      <c r="P404" s="1731"/>
      <c r="Q404" s="1731"/>
      <c r="R404" s="1731"/>
      <c r="S404" s="1731"/>
      <c r="T404" s="1731"/>
      <c r="U404" s="1731"/>
      <c r="V404" s="1731"/>
      <c r="W404" s="1731"/>
    </row>
    <row r="405" spans="1:23" ht="16">
      <c r="A405" s="1730"/>
      <c r="B405" s="1731"/>
      <c r="C405" s="1731"/>
      <c r="D405" s="1731"/>
      <c r="E405" s="1732"/>
      <c r="F405" s="1731"/>
      <c r="G405" s="1731"/>
      <c r="H405" s="1731"/>
      <c r="I405" s="1731"/>
      <c r="J405" s="1731"/>
      <c r="K405" s="1731"/>
      <c r="L405" s="1731"/>
      <c r="M405" s="1731"/>
      <c r="N405" s="1731"/>
      <c r="O405" s="1731"/>
      <c r="P405" s="1731"/>
      <c r="Q405" s="1731"/>
      <c r="R405" s="1731"/>
      <c r="S405" s="1731"/>
      <c r="T405" s="1731"/>
      <c r="U405" s="1731"/>
      <c r="V405" s="1731"/>
      <c r="W405" s="1731"/>
    </row>
    <row r="406" spans="1:23" ht="16">
      <c r="A406" s="1730"/>
      <c r="B406" s="1731"/>
      <c r="C406" s="1731"/>
      <c r="D406" s="1731"/>
      <c r="E406" s="1732"/>
      <c r="F406" s="1731"/>
      <c r="G406" s="1731"/>
      <c r="H406" s="1731"/>
      <c r="I406" s="1731"/>
      <c r="J406" s="1731"/>
      <c r="K406" s="1731"/>
      <c r="L406" s="1731"/>
      <c r="M406" s="1731"/>
      <c r="N406" s="1731"/>
      <c r="O406" s="1731"/>
      <c r="P406" s="1731"/>
      <c r="Q406" s="1731"/>
      <c r="R406" s="1731"/>
      <c r="S406" s="1731"/>
      <c r="T406" s="1731"/>
      <c r="U406" s="1731"/>
      <c r="V406" s="1731"/>
      <c r="W406" s="1731"/>
    </row>
    <row r="407" spans="1:23" ht="16">
      <c r="A407" s="1730"/>
      <c r="B407" s="1731"/>
      <c r="C407" s="1731"/>
      <c r="D407" s="1731"/>
      <c r="E407" s="1732"/>
      <c r="F407" s="1731"/>
      <c r="G407" s="1731"/>
      <c r="H407" s="1731"/>
      <c r="I407" s="1731"/>
      <c r="J407" s="1731"/>
      <c r="K407" s="1731"/>
      <c r="L407" s="1731"/>
      <c r="M407" s="1731"/>
      <c r="N407" s="1731"/>
      <c r="O407" s="1731"/>
      <c r="P407" s="1731"/>
      <c r="Q407" s="1731"/>
      <c r="R407" s="1731"/>
      <c r="S407" s="1731"/>
      <c r="T407" s="1731"/>
      <c r="U407" s="1731"/>
      <c r="V407" s="1731"/>
      <c r="W407" s="1731"/>
    </row>
    <row r="408" spans="1:23" ht="16">
      <c r="A408" s="1730"/>
      <c r="B408" s="1731"/>
      <c r="C408" s="1731"/>
      <c r="D408" s="1731"/>
      <c r="E408" s="1732"/>
      <c r="F408" s="1731"/>
      <c r="G408" s="1731"/>
      <c r="H408" s="1731"/>
      <c r="I408" s="1731"/>
      <c r="J408" s="1731"/>
      <c r="K408" s="1731"/>
      <c r="L408" s="1731"/>
      <c r="M408" s="1731"/>
      <c r="N408" s="1731"/>
      <c r="O408" s="1731"/>
      <c r="P408" s="1731"/>
      <c r="Q408" s="1731"/>
      <c r="R408" s="1731"/>
      <c r="S408" s="1731"/>
      <c r="T408" s="1731"/>
      <c r="U408" s="1731"/>
      <c r="V408" s="1731"/>
      <c r="W408" s="1731"/>
    </row>
    <row r="409" spans="1:23" ht="16">
      <c r="A409" s="1730"/>
      <c r="B409" s="1731"/>
      <c r="C409" s="1731"/>
      <c r="D409" s="1731"/>
      <c r="E409" s="1732"/>
      <c r="F409" s="1731"/>
      <c r="G409" s="1731"/>
      <c r="H409" s="1731"/>
      <c r="I409" s="1731"/>
      <c r="J409" s="1731"/>
      <c r="K409" s="1731"/>
      <c r="L409" s="1731"/>
      <c r="M409" s="1731"/>
      <c r="N409" s="1731"/>
      <c r="O409" s="1731"/>
      <c r="P409" s="1731"/>
      <c r="Q409" s="1731"/>
      <c r="R409" s="1731"/>
      <c r="S409" s="1731"/>
      <c r="T409" s="1731"/>
      <c r="U409" s="1731"/>
      <c r="V409" s="1731"/>
      <c r="W409" s="1731"/>
    </row>
    <row r="410" spans="1:23" ht="16">
      <c r="A410" s="1730"/>
      <c r="B410" s="1731"/>
      <c r="C410" s="1731"/>
      <c r="D410" s="1731"/>
      <c r="E410" s="1732"/>
      <c r="F410" s="1731"/>
      <c r="G410" s="1731"/>
      <c r="H410" s="1731"/>
      <c r="I410" s="1731"/>
      <c r="J410" s="1731"/>
      <c r="K410" s="1731"/>
      <c r="L410" s="1731"/>
      <c r="M410" s="1731"/>
      <c r="N410" s="1731"/>
      <c r="O410" s="1731"/>
      <c r="P410" s="1731"/>
      <c r="Q410" s="1731"/>
      <c r="R410" s="1731"/>
      <c r="S410" s="1731"/>
      <c r="T410" s="1731"/>
      <c r="U410" s="1731"/>
      <c r="V410" s="1731"/>
      <c r="W410" s="1731"/>
    </row>
    <row r="411" spans="1:23" ht="16">
      <c r="A411" s="1730"/>
      <c r="B411" s="1731"/>
      <c r="C411" s="1731"/>
      <c r="D411" s="1731"/>
      <c r="E411" s="1732"/>
      <c r="F411" s="1731"/>
      <c r="G411" s="1731"/>
      <c r="H411" s="1731"/>
      <c r="I411" s="1731"/>
      <c r="J411" s="1731"/>
      <c r="K411" s="1731"/>
      <c r="L411" s="1731"/>
      <c r="M411" s="1731"/>
      <c r="N411" s="1731"/>
      <c r="O411" s="1731"/>
      <c r="P411" s="1731"/>
      <c r="Q411" s="1731"/>
      <c r="R411" s="1731"/>
      <c r="S411" s="1731"/>
      <c r="T411" s="1731"/>
      <c r="U411" s="1731"/>
      <c r="V411" s="1731"/>
      <c r="W411" s="1731"/>
    </row>
    <row r="412" spans="1:23" ht="16">
      <c r="A412" s="1730"/>
      <c r="B412" s="1731"/>
      <c r="C412" s="1731"/>
      <c r="D412" s="1731"/>
      <c r="E412" s="1732"/>
      <c r="F412" s="1731"/>
      <c r="G412" s="1731"/>
      <c r="H412" s="1731"/>
      <c r="I412" s="1731"/>
      <c r="J412" s="1731"/>
      <c r="K412" s="1731"/>
      <c r="L412" s="1731"/>
      <c r="M412" s="1731"/>
      <c r="N412" s="1731"/>
      <c r="O412" s="1731"/>
      <c r="P412" s="1731"/>
      <c r="Q412" s="1731"/>
      <c r="R412" s="1731"/>
      <c r="S412" s="1731"/>
      <c r="T412" s="1731"/>
      <c r="U412" s="1731"/>
      <c r="V412" s="1731"/>
      <c r="W412" s="1731"/>
    </row>
    <row r="413" spans="1:23" ht="16">
      <c r="A413" s="1730"/>
      <c r="B413" s="1731"/>
      <c r="C413" s="1731"/>
      <c r="D413" s="1731"/>
      <c r="E413" s="1732"/>
      <c r="F413" s="1731"/>
      <c r="G413" s="1731"/>
      <c r="H413" s="1731"/>
      <c r="I413" s="1731"/>
      <c r="J413" s="1731"/>
      <c r="K413" s="1731"/>
      <c r="L413" s="1731"/>
      <c r="M413" s="1731"/>
      <c r="N413" s="1731"/>
      <c r="O413" s="1731"/>
      <c r="P413" s="1731"/>
      <c r="Q413" s="1731"/>
      <c r="R413" s="1731"/>
      <c r="S413" s="1731"/>
      <c r="T413" s="1731"/>
      <c r="U413" s="1731"/>
      <c r="V413" s="1731"/>
      <c r="W413" s="1731"/>
    </row>
    <row r="414" spans="1:23" ht="16">
      <c r="A414" s="1730"/>
      <c r="B414" s="1731"/>
      <c r="C414" s="1731"/>
      <c r="D414" s="1731"/>
      <c r="E414" s="1732"/>
      <c r="F414" s="1731"/>
      <c r="G414" s="1731"/>
      <c r="H414" s="1731"/>
      <c r="I414" s="1731"/>
      <c r="J414" s="1731"/>
      <c r="K414" s="1731"/>
      <c r="L414" s="1731"/>
      <c r="M414" s="1731"/>
      <c r="N414" s="1731"/>
      <c r="O414" s="1731"/>
      <c r="P414" s="1731"/>
      <c r="Q414" s="1731"/>
      <c r="R414" s="1731"/>
      <c r="S414" s="1731"/>
      <c r="T414" s="1731"/>
      <c r="U414" s="1731"/>
      <c r="V414" s="1731"/>
      <c r="W414" s="1731"/>
    </row>
    <row r="415" spans="1:23" ht="16">
      <c r="A415" s="1730"/>
      <c r="B415" s="1731"/>
      <c r="C415" s="1731"/>
      <c r="D415" s="1731"/>
      <c r="E415" s="1732"/>
      <c r="F415" s="1731"/>
      <c r="G415" s="1731"/>
      <c r="H415" s="1731"/>
      <c r="I415" s="1731"/>
      <c r="J415" s="1731"/>
      <c r="K415" s="1731"/>
      <c r="L415" s="1731"/>
      <c r="M415" s="1731"/>
      <c r="N415" s="1731"/>
      <c r="O415" s="1731"/>
      <c r="P415" s="1731"/>
      <c r="Q415" s="1731"/>
      <c r="R415" s="1731"/>
      <c r="S415" s="1731"/>
      <c r="T415" s="1731"/>
      <c r="U415" s="1731"/>
      <c r="V415" s="1731"/>
      <c r="W415" s="1731"/>
    </row>
    <row r="416" spans="1:23" ht="16">
      <c r="A416" s="1730"/>
      <c r="B416" s="1731"/>
      <c r="C416" s="1731"/>
      <c r="D416" s="1731"/>
      <c r="E416" s="1732"/>
      <c r="F416" s="1731"/>
      <c r="G416" s="1731"/>
      <c r="H416" s="1731"/>
      <c r="I416" s="1731"/>
      <c r="J416" s="1731"/>
      <c r="K416" s="1731"/>
      <c r="L416" s="1731"/>
      <c r="M416" s="1731"/>
      <c r="N416" s="1731"/>
      <c r="O416" s="1731"/>
      <c r="P416" s="1731"/>
      <c r="Q416" s="1731"/>
      <c r="R416" s="1731"/>
      <c r="S416" s="1731"/>
      <c r="T416" s="1731"/>
      <c r="U416" s="1731"/>
      <c r="V416" s="1731"/>
      <c r="W416" s="1731"/>
    </row>
    <row r="417" spans="1:23" ht="16">
      <c r="A417" s="1730"/>
      <c r="B417" s="1731"/>
      <c r="C417" s="1731"/>
      <c r="D417" s="1731"/>
      <c r="E417" s="1732"/>
      <c r="F417" s="1731"/>
      <c r="G417" s="1731"/>
      <c r="H417" s="1731"/>
      <c r="I417" s="1731"/>
      <c r="J417" s="1731"/>
      <c r="K417" s="1731"/>
      <c r="L417" s="1731"/>
      <c r="M417" s="1731"/>
      <c r="N417" s="1731"/>
      <c r="O417" s="1731"/>
      <c r="P417" s="1731"/>
      <c r="Q417" s="1731"/>
      <c r="R417" s="1731"/>
      <c r="S417" s="1731"/>
      <c r="T417" s="1731"/>
      <c r="U417" s="1731"/>
      <c r="V417" s="1731"/>
      <c r="W417" s="1731"/>
    </row>
    <row r="418" spans="1:23" ht="16">
      <c r="A418" s="1730"/>
      <c r="B418" s="1731"/>
      <c r="C418" s="1731"/>
      <c r="D418" s="1731"/>
      <c r="E418" s="1732"/>
      <c r="F418" s="1731"/>
      <c r="G418" s="1731"/>
      <c r="H418" s="1731"/>
      <c r="I418" s="1731"/>
      <c r="J418" s="1731"/>
      <c r="K418" s="1731"/>
      <c r="L418" s="1731"/>
      <c r="M418" s="1731"/>
      <c r="N418" s="1731"/>
      <c r="O418" s="1731"/>
      <c r="P418" s="1731"/>
      <c r="Q418" s="1731"/>
      <c r="R418" s="1731"/>
      <c r="S418" s="1731"/>
      <c r="T418" s="1731"/>
      <c r="U418" s="1731"/>
      <c r="V418" s="1731"/>
      <c r="W418" s="1731"/>
    </row>
    <row r="419" spans="1:23" ht="16">
      <c r="A419" s="1730"/>
      <c r="B419" s="1731"/>
      <c r="C419" s="1731"/>
      <c r="D419" s="1731"/>
      <c r="E419" s="1732"/>
      <c r="F419" s="1731"/>
      <c r="G419" s="1731"/>
      <c r="H419" s="1731"/>
      <c r="I419" s="1731"/>
      <c r="J419" s="1731"/>
      <c r="K419" s="1731"/>
      <c r="L419" s="1731"/>
      <c r="M419" s="1731"/>
      <c r="N419" s="1731"/>
      <c r="O419" s="1731"/>
      <c r="P419" s="1731"/>
      <c r="Q419" s="1731"/>
      <c r="R419" s="1731"/>
      <c r="S419" s="1731"/>
      <c r="T419" s="1731"/>
      <c r="U419" s="1731"/>
      <c r="V419" s="1731"/>
      <c r="W419" s="1731"/>
    </row>
    <row r="420" spans="1:23" ht="16">
      <c r="A420" s="1730"/>
      <c r="B420" s="1731"/>
      <c r="C420" s="1731"/>
      <c r="D420" s="1731"/>
      <c r="E420" s="1732"/>
      <c r="F420" s="1731"/>
      <c r="G420" s="1731"/>
      <c r="H420" s="1731"/>
      <c r="I420" s="1731"/>
      <c r="J420" s="1731"/>
      <c r="K420" s="1731"/>
      <c r="L420" s="1731"/>
      <c r="M420" s="1731"/>
      <c r="N420" s="1731"/>
      <c r="O420" s="1731"/>
      <c r="P420" s="1731"/>
      <c r="Q420" s="1731"/>
      <c r="R420" s="1731"/>
      <c r="S420" s="1731"/>
      <c r="T420" s="1731"/>
      <c r="U420" s="1731"/>
      <c r="V420" s="1731"/>
      <c r="W420" s="1731"/>
    </row>
    <row r="421" spans="1:23" ht="16">
      <c r="A421" s="1730"/>
      <c r="B421" s="1731"/>
      <c r="C421" s="1731"/>
      <c r="D421" s="1731"/>
      <c r="E421" s="1732"/>
      <c r="F421" s="1731"/>
      <c r="G421" s="1731"/>
      <c r="H421" s="1731"/>
      <c r="I421" s="1731"/>
      <c r="J421" s="1731"/>
      <c r="K421" s="1731"/>
      <c r="L421" s="1731"/>
      <c r="M421" s="1731"/>
      <c r="N421" s="1731"/>
      <c r="O421" s="1731"/>
      <c r="P421" s="1731"/>
      <c r="Q421" s="1731"/>
      <c r="R421" s="1731"/>
      <c r="S421" s="1731"/>
      <c r="T421" s="1731"/>
      <c r="U421" s="1731"/>
      <c r="V421" s="1731"/>
      <c r="W421" s="1731"/>
    </row>
    <row r="422" spans="1:23" ht="16">
      <c r="A422" s="1730"/>
      <c r="B422" s="1731"/>
      <c r="C422" s="1731"/>
      <c r="D422" s="1731"/>
      <c r="E422" s="1732"/>
      <c r="F422" s="1731"/>
      <c r="G422" s="1731"/>
      <c r="H422" s="1731"/>
      <c r="I422" s="1731"/>
      <c r="J422" s="1731"/>
      <c r="K422" s="1731"/>
      <c r="L422" s="1731"/>
      <c r="M422" s="1731"/>
      <c r="N422" s="1731"/>
      <c r="O422" s="1731"/>
      <c r="P422" s="1731"/>
      <c r="Q422" s="1731"/>
      <c r="R422" s="1731"/>
      <c r="S422" s="1731"/>
      <c r="T422" s="1731"/>
      <c r="U422" s="1731"/>
      <c r="V422" s="1731"/>
      <c r="W422" s="1731"/>
    </row>
    <row r="423" spans="1:23" ht="16">
      <c r="A423" s="1730"/>
      <c r="B423" s="1731"/>
      <c r="C423" s="1731"/>
      <c r="D423" s="1731"/>
      <c r="E423" s="1732"/>
      <c r="F423" s="1731"/>
      <c r="G423" s="1731"/>
      <c r="H423" s="1731"/>
      <c r="I423" s="1731"/>
      <c r="J423" s="1731"/>
      <c r="K423" s="1731"/>
      <c r="L423" s="1731"/>
      <c r="M423" s="1731"/>
      <c r="N423" s="1731"/>
      <c r="O423" s="1731"/>
      <c r="P423" s="1731"/>
      <c r="Q423" s="1731"/>
      <c r="R423" s="1731"/>
      <c r="S423" s="1731"/>
      <c r="T423" s="1731"/>
      <c r="U423" s="1731"/>
      <c r="V423" s="1731"/>
      <c r="W423" s="1731"/>
    </row>
    <row r="424" spans="1:23" ht="16">
      <c r="A424" s="1730"/>
      <c r="B424" s="1731"/>
      <c r="C424" s="1731"/>
      <c r="D424" s="1731"/>
      <c r="E424" s="1732"/>
      <c r="F424" s="1731"/>
      <c r="G424" s="1731"/>
      <c r="H424" s="1731"/>
      <c r="I424" s="1731"/>
      <c r="J424" s="1731"/>
      <c r="K424" s="1731"/>
      <c r="L424" s="1731"/>
      <c r="M424" s="1731"/>
      <c r="N424" s="1731"/>
      <c r="O424" s="1731"/>
      <c r="P424" s="1731"/>
      <c r="Q424" s="1731"/>
      <c r="R424" s="1731"/>
      <c r="S424" s="1731"/>
      <c r="T424" s="1731"/>
      <c r="U424" s="1731"/>
      <c r="V424" s="1731"/>
      <c r="W424" s="1731"/>
    </row>
    <row r="425" spans="1:23" ht="16">
      <c r="A425" s="1730"/>
      <c r="B425" s="1731"/>
      <c r="C425" s="1731"/>
      <c r="D425" s="1731"/>
      <c r="E425" s="1732"/>
      <c r="F425" s="1731"/>
      <c r="G425" s="1731"/>
      <c r="H425" s="1731"/>
      <c r="I425" s="1731"/>
      <c r="J425" s="1731"/>
      <c r="K425" s="1731"/>
      <c r="L425" s="1731"/>
      <c r="M425" s="1731"/>
      <c r="N425" s="1731"/>
      <c r="O425" s="1731"/>
      <c r="P425" s="1731"/>
      <c r="Q425" s="1731"/>
      <c r="R425" s="1731"/>
      <c r="S425" s="1731"/>
      <c r="T425" s="1731"/>
      <c r="U425" s="1731"/>
      <c r="V425" s="1731"/>
      <c r="W425" s="1731"/>
    </row>
    <row r="426" spans="1:23" ht="16">
      <c r="A426" s="1730"/>
      <c r="B426" s="1731"/>
      <c r="C426" s="1731"/>
      <c r="D426" s="1731"/>
      <c r="E426" s="1732"/>
      <c r="F426" s="1731"/>
      <c r="G426" s="1731"/>
      <c r="H426" s="1731"/>
      <c r="I426" s="1731"/>
      <c r="J426" s="1731"/>
      <c r="K426" s="1731"/>
      <c r="L426" s="1731"/>
      <c r="M426" s="1731"/>
      <c r="N426" s="1731"/>
      <c r="O426" s="1731"/>
      <c r="P426" s="1731"/>
      <c r="Q426" s="1731"/>
      <c r="R426" s="1731"/>
      <c r="S426" s="1731"/>
      <c r="T426" s="1731"/>
      <c r="U426" s="1731"/>
      <c r="V426" s="1731"/>
      <c r="W426" s="1731"/>
    </row>
    <row r="427" spans="1:23" ht="16">
      <c r="A427" s="1730"/>
      <c r="B427" s="1731"/>
      <c r="C427" s="1731"/>
      <c r="D427" s="1731"/>
      <c r="E427" s="1732"/>
      <c r="F427" s="1731"/>
      <c r="G427" s="1731"/>
      <c r="H427" s="1731"/>
      <c r="I427" s="1731"/>
      <c r="J427" s="1731"/>
      <c r="K427" s="1731"/>
      <c r="L427" s="1731"/>
      <c r="M427" s="1731"/>
      <c r="N427" s="1731"/>
      <c r="O427" s="1731"/>
      <c r="P427" s="1731"/>
      <c r="Q427" s="1731"/>
      <c r="R427" s="1731"/>
      <c r="S427" s="1731"/>
      <c r="T427" s="1731"/>
      <c r="U427" s="1731"/>
      <c r="V427" s="1731"/>
      <c r="W427" s="1731"/>
    </row>
    <row r="428" spans="1:23" ht="16">
      <c r="A428" s="1730"/>
      <c r="B428" s="1731"/>
      <c r="C428" s="1731"/>
      <c r="D428" s="1731"/>
      <c r="E428" s="1732"/>
      <c r="F428" s="1731"/>
      <c r="G428" s="1731"/>
      <c r="H428" s="1731"/>
      <c r="I428" s="1731"/>
      <c r="J428" s="1731"/>
      <c r="K428" s="1731"/>
      <c r="L428" s="1731"/>
      <c r="M428" s="1731"/>
      <c r="N428" s="1731"/>
      <c r="O428" s="1731"/>
      <c r="P428" s="1731"/>
      <c r="Q428" s="1731"/>
      <c r="R428" s="1731"/>
      <c r="S428" s="1731"/>
      <c r="T428" s="1731"/>
      <c r="U428" s="1731"/>
      <c r="V428" s="1731"/>
      <c r="W428" s="1731"/>
    </row>
    <row r="429" spans="1:23" ht="16">
      <c r="A429" s="1730"/>
      <c r="B429" s="1731"/>
      <c r="C429" s="1731"/>
      <c r="D429" s="1731"/>
      <c r="E429" s="1732"/>
      <c r="F429" s="1731"/>
      <c r="G429" s="1731"/>
      <c r="H429" s="1731"/>
      <c r="I429" s="1731"/>
      <c r="J429" s="1731"/>
      <c r="K429" s="1731"/>
      <c r="L429" s="1731"/>
      <c r="M429" s="1731"/>
      <c r="N429" s="1731"/>
      <c r="O429" s="1731"/>
      <c r="P429" s="1731"/>
      <c r="Q429" s="1731"/>
      <c r="R429" s="1731"/>
      <c r="S429" s="1731"/>
      <c r="T429" s="1731"/>
      <c r="U429" s="1731"/>
      <c r="V429" s="1731"/>
      <c r="W429" s="1731"/>
    </row>
    <row r="430" spans="1:23" ht="16">
      <c r="A430" s="1730"/>
      <c r="B430" s="1731"/>
      <c r="C430" s="1731"/>
      <c r="D430" s="1731"/>
      <c r="E430" s="1732"/>
      <c r="F430" s="1731"/>
      <c r="G430" s="1731"/>
      <c r="H430" s="1731"/>
      <c r="I430" s="1731"/>
      <c r="J430" s="1731"/>
      <c r="K430" s="1731"/>
      <c r="L430" s="1731"/>
      <c r="M430" s="1731"/>
      <c r="N430" s="1731"/>
      <c r="O430" s="1731"/>
      <c r="P430" s="1731"/>
      <c r="Q430" s="1731"/>
      <c r="R430" s="1731"/>
      <c r="S430" s="1731"/>
      <c r="T430" s="1731"/>
      <c r="U430" s="1731"/>
      <c r="V430" s="1731"/>
      <c r="W430" s="1731"/>
    </row>
    <row r="431" spans="1:23" ht="16">
      <c r="A431" s="1730"/>
      <c r="B431" s="1731"/>
      <c r="C431" s="1731"/>
      <c r="D431" s="1731"/>
      <c r="E431" s="1732"/>
      <c r="F431" s="1731"/>
      <c r="G431" s="1731"/>
      <c r="H431" s="1731"/>
      <c r="I431" s="1731"/>
      <c r="J431" s="1731"/>
      <c r="K431" s="1731"/>
      <c r="L431" s="1731"/>
      <c r="M431" s="1731"/>
      <c r="N431" s="1731"/>
      <c r="O431" s="1731"/>
      <c r="P431" s="1731"/>
      <c r="Q431" s="1731"/>
      <c r="R431" s="1731"/>
      <c r="S431" s="1731"/>
      <c r="T431" s="1731"/>
      <c r="U431" s="1731"/>
      <c r="V431" s="1731"/>
      <c r="W431" s="1731"/>
    </row>
    <row r="432" spans="1:23" ht="16">
      <c r="A432" s="1730"/>
      <c r="B432" s="1731"/>
      <c r="C432" s="1731"/>
      <c r="D432" s="1731"/>
      <c r="E432" s="1732"/>
      <c r="F432" s="1731"/>
      <c r="G432" s="1731"/>
      <c r="H432" s="1731"/>
      <c r="I432" s="1731"/>
      <c r="J432" s="1731"/>
      <c r="K432" s="1731"/>
      <c r="L432" s="1731"/>
      <c r="M432" s="1731"/>
      <c r="N432" s="1731"/>
      <c r="O432" s="1731"/>
      <c r="P432" s="1731"/>
      <c r="Q432" s="1731"/>
      <c r="R432" s="1731"/>
      <c r="S432" s="1731"/>
      <c r="T432" s="1731"/>
      <c r="U432" s="1731"/>
      <c r="V432" s="1731"/>
      <c r="W432" s="1731"/>
    </row>
    <row r="433" spans="1:23" ht="16">
      <c r="A433" s="1730"/>
      <c r="B433" s="1731"/>
      <c r="C433" s="1731"/>
      <c r="D433" s="1731"/>
      <c r="E433" s="1732"/>
      <c r="F433" s="1731"/>
      <c r="G433" s="1731"/>
      <c r="H433" s="1731"/>
      <c r="I433" s="1731"/>
      <c r="J433" s="1731"/>
      <c r="K433" s="1731"/>
      <c r="L433" s="1731"/>
      <c r="M433" s="1731"/>
      <c r="N433" s="1731"/>
      <c r="O433" s="1731"/>
      <c r="P433" s="1731"/>
      <c r="Q433" s="1731"/>
      <c r="R433" s="1731"/>
      <c r="S433" s="1731"/>
      <c r="T433" s="1731"/>
      <c r="U433" s="1731"/>
      <c r="V433" s="1731"/>
      <c r="W433" s="1731"/>
    </row>
    <row r="434" spans="1:23" ht="16">
      <c r="A434" s="1730"/>
      <c r="B434" s="1731"/>
      <c r="C434" s="1731"/>
      <c r="D434" s="1731"/>
      <c r="E434" s="1732"/>
      <c r="F434" s="1731"/>
      <c r="G434" s="1731"/>
      <c r="H434" s="1731"/>
      <c r="I434" s="1731"/>
      <c r="J434" s="1731"/>
      <c r="K434" s="1731"/>
      <c r="L434" s="1731"/>
      <c r="M434" s="1731"/>
      <c r="N434" s="1731"/>
      <c r="O434" s="1731"/>
      <c r="P434" s="1731"/>
      <c r="Q434" s="1731"/>
      <c r="R434" s="1731"/>
      <c r="S434" s="1731"/>
      <c r="T434" s="1731"/>
      <c r="U434" s="1731"/>
      <c r="V434" s="1731"/>
      <c r="W434" s="1731"/>
    </row>
    <row r="435" spans="1:23" ht="16">
      <c r="A435" s="1730"/>
      <c r="B435" s="1731"/>
      <c r="C435" s="1731"/>
      <c r="D435" s="1731"/>
      <c r="E435" s="1732"/>
      <c r="F435" s="1731"/>
      <c r="G435" s="1731"/>
      <c r="H435" s="1731"/>
      <c r="I435" s="1731"/>
      <c r="J435" s="1731"/>
      <c r="K435" s="1731"/>
      <c r="L435" s="1731"/>
      <c r="M435" s="1731"/>
      <c r="N435" s="1731"/>
      <c r="O435" s="1731"/>
      <c r="P435" s="1731"/>
      <c r="Q435" s="1731"/>
      <c r="R435" s="1731"/>
      <c r="S435" s="1731"/>
      <c r="T435" s="1731"/>
      <c r="U435" s="1731"/>
      <c r="V435" s="1731"/>
      <c r="W435" s="1731"/>
    </row>
    <row r="436" spans="1:23" ht="16">
      <c r="A436" s="1730"/>
      <c r="B436" s="1731"/>
      <c r="C436" s="1731"/>
      <c r="D436" s="1731"/>
      <c r="E436" s="1732"/>
      <c r="F436" s="1731"/>
      <c r="G436" s="1731"/>
      <c r="H436" s="1731"/>
      <c r="I436" s="1731"/>
      <c r="J436" s="1731"/>
      <c r="K436" s="1731"/>
      <c r="L436" s="1731"/>
      <c r="M436" s="1731"/>
      <c r="N436" s="1731"/>
      <c r="O436" s="1731"/>
      <c r="P436" s="1731"/>
      <c r="Q436" s="1731"/>
      <c r="R436" s="1731"/>
      <c r="S436" s="1731"/>
      <c r="T436" s="1731"/>
      <c r="U436" s="1731"/>
      <c r="V436" s="1731"/>
      <c r="W436" s="1731"/>
    </row>
    <row r="437" spans="1:23" ht="16">
      <c r="A437" s="1730"/>
      <c r="B437" s="1731"/>
      <c r="C437" s="1731"/>
      <c r="D437" s="1731"/>
      <c r="E437" s="1732"/>
      <c r="F437" s="1731"/>
      <c r="G437" s="1731"/>
      <c r="H437" s="1731"/>
      <c r="I437" s="1731"/>
      <c r="J437" s="1731"/>
      <c r="K437" s="1731"/>
      <c r="L437" s="1731"/>
      <c r="M437" s="1731"/>
      <c r="N437" s="1731"/>
      <c r="O437" s="1731"/>
      <c r="P437" s="1731"/>
      <c r="Q437" s="1731"/>
      <c r="R437" s="1731"/>
      <c r="S437" s="1731"/>
      <c r="T437" s="1731"/>
      <c r="U437" s="1731"/>
      <c r="V437" s="1731"/>
      <c r="W437" s="1731"/>
    </row>
    <row r="438" spans="1:23" ht="16">
      <c r="A438" s="1730"/>
      <c r="B438" s="1731"/>
      <c r="C438" s="1731"/>
      <c r="D438" s="1731"/>
      <c r="E438" s="1732"/>
      <c r="F438" s="1731"/>
      <c r="G438" s="1731"/>
      <c r="H438" s="1731"/>
      <c r="I438" s="1731"/>
      <c r="J438" s="1731"/>
      <c r="K438" s="1731"/>
      <c r="L438" s="1731"/>
      <c r="M438" s="1731"/>
      <c r="N438" s="1731"/>
      <c r="O438" s="1731"/>
      <c r="P438" s="1731"/>
      <c r="Q438" s="1731"/>
      <c r="R438" s="1731"/>
      <c r="S438" s="1731"/>
      <c r="T438" s="1731"/>
      <c r="U438" s="1731"/>
      <c r="V438" s="1731"/>
      <c r="W438" s="1731"/>
    </row>
    <row r="439" spans="1:23" ht="16">
      <c r="A439" s="1730"/>
      <c r="B439" s="1731"/>
      <c r="C439" s="1731"/>
      <c r="D439" s="1731"/>
      <c r="E439" s="1732"/>
      <c r="F439" s="1731"/>
      <c r="G439" s="1731"/>
      <c r="H439" s="1731"/>
      <c r="I439" s="1731"/>
      <c r="J439" s="1731"/>
      <c r="K439" s="1731"/>
      <c r="L439" s="1731"/>
      <c r="M439" s="1731"/>
      <c r="N439" s="1731"/>
      <c r="O439" s="1731"/>
      <c r="P439" s="1731"/>
      <c r="Q439" s="1731"/>
      <c r="R439" s="1731"/>
      <c r="S439" s="1731"/>
      <c r="T439" s="1731"/>
      <c r="U439" s="1731"/>
      <c r="V439" s="1731"/>
      <c r="W439" s="1731"/>
    </row>
    <row r="440" spans="1:23" ht="16">
      <c r="A440" s="1730"/>
      <c r="B440" s="1731"/>
      <c r="C440" s="1731"/>
      <c r="D440" s="1731"/>
      <c r="E440" s="1732"/>
      <c r="F440" s="1731"/>
      <c r="G440" s="1731"/>
      <c r="H440" s="1731"/>
      <c r="I440" s="1731"/>
      <c r="J440" s="1731"/>
      <c r="K440" s="1731"/>
      <c r="L440" s="1731"/>
      <c r="M440" s="1731"/>
      <c r="N440" s="1731"/>
      <c r="O440" s="1731"/>
      <c r="P440" s="1731"/>
      <c r="Q440" s="1731"/>
      <c r="R440" s="1731"/>
      <c r="S440" s="1731"/>
      <c r="T440" s="1731"/>
      <c r="U440" s="1731"/>
      <c r="V440" s="1731"/>
      <c r="W440" s="1731"/>
    </row>
    <row r="441" spans="1:23" ht="16">
      <c r="A441" s="1730"/>
      <c r="B441" s="1731"/>
      <c r="C441" s="1731"/>
      <c r="D441" s="1731"/>
      <c r="E441" s="1732"/>
      <c r="F441" s="1731"/>
      <c r="G441" s="1731"/>
      <c r="H441" s="1731"/>
      <c r="I441" s="1731"/>
      <c r="J441" s="1731"/>
      <c r="K441" s="1731"/>
      <c r="L441" s="1731"/>
      <c r="M441" s="1731"/>
      <c r="N441" s="1731"/>
      <c r="O441" s="1731"/>
      <c r="P441" s="1731"/>
      <c r="Q441" s="1731"/>
      <c r="R441" s="1731"/>
      <c r="S441" s="1731"/>
      <c r="T441" s="1731"/>
      <c r="U441" s="1731"/>
      <c r="V441" s="1731"/>
      <c r="W441" s="1731"/>
    </row>
    <row r="442" spans="1:23" ht="16">
      <c r="A442" s="1730"/>
      <c r="B442" s="1731"/>
      <c r="C442" s="1731"/>
      <c r="D442" s="1731"/>
      <c r="E442" s="1732"/>
      <c r="F442" s="1731"/>
      <c r="G442" s="1731"/>
      <c r="H442" s="1731"/>
      <c r="I442" s="1731"/>
      <c r="J442" s="1731"/>
      <c r="K442" s="1731"/>
      <c r="L442" s="1731"/>
      <c r="M442" s="1731"/>
      <c r="N442" s="1731"/>
      <c r="O442" s="1731"/>
      <c r="P442" s="1731"/>
      <c r="Q442" s="1731"/>
      <c r="R442" s="1731"/>
      <c r="S442" s="1731"/>
      <c r="T442" s="1731"/>
      <c r="U442" s="1731"/>
      <c r="V442" s="1731"/>
      <c r="W442" s="1731"/>
    </row>
    <row r="443" spans="1:23" ht="16">
      <c r="A443" s="1730"/>
      <c r="B443" s="1731"/>
      <c r="C443" s="1731"/>
      <c r="D443" s="1731"/>
      <c r="E443" s="1732"/>
      <c r="F443" s="1731"/>
      <c r="G443" s="1731"/>
      <c r="H443" s="1731"/>
      <c r="I443" s="1731"/>
      <c r="J443" s="1731"/>
      <c r="K443" s="1731"/>
      <c r="L443" s="1731"/>
      <c r="M443" s="1731"/>
      <c r="N443" s="1731"/>
      <c r="O443" s="1731"/>
      <c r="P443" s="1731"/>
      <c r="Q443" s="1731"/>
      <c r="R443" s="1731"/>
      <c r="S443" s="1731"/>
      <c r="T443" s="1731"/>
      <c r="U443" s="1731"/>
      <c r="V443" s="1731"/>
      <c r="W443" s="1731"/>
    </row>
    <row r="444" spans="1:23" ht="16">
      <c r="A444" s="1730"/>
      <c r="B444" s="1731"/>
      <c r="C444" s="1731"/>
      <c r="D444" s="1731"/>
      <c r="E444" s="1732"/>
      <c r="F444" s="1731"/>
      <c r="G444" s="1731"/>
      <c r="H444" s="1731"/>
      <c r="I444" s="1731"/>
      <c r="J444" s="1731"/>
      <c r="K444" s="1731"/>
      <c r="L444" s="1731"/>
      <c r="M444" s="1731"/>
      <c r="N444" s="1731"/>
      <c r="O444" s="1731"/>
      <c r="P444" s="1731"/>
      <c r="Q444" s="1731"/>
      <c r="R444" s="1731"/>
      <c r="S444" s="1731"/>
      <c r="T444" s="1731"/>
      <c r="U444" s="1731"/>
      <c r="V444" s="1731"/>
      <c r="W444" s="1731"/>
    </row>
    <row r="445" spans="1:23" ht="16">
      <c r="A445" s="1730"/>
      <c r="B445" s="1731"/>
      <c r="C445" s="1731"/>
      <c r="D445" s="1731"/>
      <c r="E445" s="1732"/>
      <c r="F445" s="1731"/>
      <c r="G445" s="1731"/>
      <c r="H445" s="1731"/>
      <c r="I445" s="1731"/>
      <c r="J445" s="1731"/>
      <c r="K445" s="1731"/>
      <c r="L445" s="1731"/>
      <c r="M445" s="1731"/>
      <c r="N445" s="1731"/>
      <c r="O445" s="1731"/>
      <c r="P445" s="1731"/>
      <c r="Q445" s="1731"/>
      <c r="R445" s="1731"/>
      <c r="S445" s="1731"/>
      <c r="T445" s="1731"/>
      <c r="U445" s="1731"/>
      <c r="V445" s="1731"/>
      <c r="W445" s="1731"/>
    </row>
    <row r="446" spans="1:23" ht="16">
      <c r="A446" s="1730"/>
      <c r="B446" s="1731"/>
      <c r="C446" s="1731"/>
      <c r="D446" s="1731"/>
      <c r="E446" s="1732"/>
      <c r="F446" s="1731"/>
      <c r="G446" s="1731"/>
      <c r="H446" s="1731"/>
      <c r="I446" s="1731"/>
      <c r="J446" s="1731"/>
      <c r="K446" s="1731"/>
      <c r="L446" s="1731"/>
      <c r="M446" s="1731"/>
      <c r="N446" s="1731"/>
      <c r="O446" s="1731"/>
      <c r="P446" s="1731"/>
      <c r="Q446" s="1731"/>
      <c r="R446" s="1731"/>
      <c r="S446" s="1731"/>
      <c r="T446" s="1731"/>
      <c r="U446" s="1731"/>
      <c r="V446" s="1731"/>
      <c r="W446" s="1731"/>
    </row>
    <row r="447" spans="1:23" ht="16">
      <c r="A447" s="1730"/>
      <c r="B447" s="1731"/>
      <c r="C447" s="1731"/>
      <c r="D447" s="1731"/>
      <c r="E447" s="1732"/>
      <c r="F447" s="1731"/>
      <c r="G447" s="1731"/>
      <c r="H447" s="1731"/>
      <c r="I447" s="1731"/>
      <c r="J447" s="1731"/>
      <c r="K447" s="1731"/>
      <c r="L447" s="1731"/>
      <c r="M447" s="1731"/>
      <c r="N447" s="1731"/>
      <c r="O447" s="1731"/>
      <c r="P447" s="1731"/>
      <c r="Q447" s="1731"/>
      <c r="R447" s="1731"/>
      <c r="S447" s="1731"/>
      <c r="T447" s="1731"/>
      <c r="U447" s="1731"/>
      <c r="V447" s="1731"/>
      <c r="W447" s="1731"/>
    </row>
    <row r="448" spans="1:23" ht="16">
      <c r="A448" s="1730"/>
      <c r="B448" s="1731"/>
      <c r="C448" s="1731"/>
      <c r="D448" s="1731"/>
      <c r="E448" s="1732"/>
      <c r="F448" s="1731"/>
      <c r="G448" s="1731"/>
      <c r="H448" s="1731"/>
      <c r="I448" s="1731"/>
      <c r="J448" s="1731"/>
      <c r="K448" s="1731"/>
      <c r="L448" s="1731"/>
      <c r="M448" s="1731"/>
      <c r="N448" s="1731"/>
      <c r="O448" s="1731"/>
      <c r="P448" s="1731"/>
      <c r="Q448" s="1731"/>
      <c r="R448" s="1731"/>
      <c r="S448" s="1731"/>
      <c r="T448" s="1731"/>
      <c r="U448" s="1731"/>
      <c r="V448" s="1731"/>
      <c r="W448" s="1731"/>
    </row>
    <row r="449" spans="1:23" ht="16">
      <c r="A449" s="1730"/>
      <c r="B449" s="1731"/>
      <c r="C449" s="1731"/>
      <c r="D449" s="1731"/>
      <c r="E449" s="1732"/>
      <c r="F449" s="1731"/>
      <c r="G449" s="1731"/>
      <c r="H449" s="1731"/>
      <c r="I449" s="1731"/>
      <c r="J449" s="1731"/>
      <c r="K449" s="1731"/>
      <c r="L449" s="1731"/>
      <c r="M449" s="1731"/>
      <c r="N449" s="1731"/>
      <c r="O449" s="1731"/>
      <c r="P449" s="1731"/>
      <c r="Q449" s="1731"/>
      <c r="R449" s="1731"/>
      <c r="S449" s="1731"/>
      <c r="T449" s="1731"/>
      <c r="U449" s="1731"/>
      <c r="V449" s="1731"/>
      <c r="W449" s="1731"/>
    </row>
    <row r="450" spans="1:23" ht="16">
      <c r="A450" s="1730"/>
      <c r="B450" s="1731"/>
      <c r="C450" s="1731"/>
      <c r="D450" s="1731"/>
      <c r="E450" s="1732"/>
      <c r="F450" s="1731"/>
      <c r="G450" s="1731"/>
      <c r="H450" s="1731"/>
      <c r="I450" s="1731"/>
      <c r="J450" s="1731"/>
      <c r="K450" s="1731"/>
      <c r="L450" s="1731"/>
      <c r="M450" s="1731"/>
      <c r="N450" s="1731"/>
      <c r="O450" s="1731"/>
      <c r="P450" s="1731"/>
      <c r="Q450" s="1731"/>
      <c r="R450" s="1731"/>
      <c r="S450" s="1731"/>
      <c r="T450" s="1731"/>
      <c r="U450" s="1731"/>
      <c r="V450" s="1731"/>
      <c r="W450" s="1731"/>
    </row>
    <row r="451" spans="1:23" ht="16">
      <c r="A451" s="1730"/>
      <c r="B451" s="1731"/>
      <c r="C451" s="1731"/>
      <c r="D451" s="1731"/>
      <c r="E451" s="1732"/>
      <c r="F451" s="1731"/>
      <c r="G451" s="1731"/>
      <c r="H451" s="1731"/>
      <c r="I451" s="1731"/>
      <c r="J451" s="1731"/>
      <c r="K451" s="1731"/>
      <c r="L451" s="1731"/>
      <c r="M451" s="1731"/>
      <c r="N451" s="1731"/>
      <c r="O451" s="1731"/>
      <c r="P451" s="1731"/>
      <c r="Q451" s="1731"/>
      <c r="R451" s="1731"/>
      <c r="S451" s="1731"/>
      <c r="T451" s="1731"/>
      <c r="U451" s="1731"/>
      <c r="V451" s="1731"/>
      <c r="W451" s="1731"/>
    </row>
    <row r="452" spans="1:23" ht="16">
      <c r="A452" s="1730"/>
      <c r="B452" s="1731"/>
      <c r="C452" s="1731"/>
      <c r="D452" s="1731"/>
      <c r="E452" s="1732"/>
      <c r="F452" s="1731"/>
      <c r="G452" s="1731"/>
      <c r="H452" s="1731"/>
      <c r="I452" s="1731"/>
      <c r="J452" s="1731"/>
      <c r="K452" s="1731"/>
      <c r="L452" s="1731"/>
      <c r="M452" s="1731"/>
      <c r="N452" s="1731"/>
      <c r="O452" s="1731"/>
      <c r="P452" s="1731"/>
      <c r="Q452" s="1731"/>
      <c r="R452" s="1731"/>
      <c r="S452" s="1731"/>
      <c r="T452" s="1731"/>
      <c r="U452" s="1731"/>
      <c r="V452" s="1731"/>
      <c r="W452" s="1731"/>
    </row>
    <row r="453" spans="1:23" ht="16">
      <c r="A453" s="1730"/>
      <c r="B453" s="1731"/>
      <c r="C453" s="1731"/>
      <c r="D453" s="1731"/>
      <c r="E453" s="1732"/>
      <c r="F453" s="1731"/>
      <c r="G453" s="1731"/>
      <c r="H453" s="1731"/>
      <c r="I453" s="1731"/>
      <c r="J453" s="1731"/>
      <c r="K453" s="1731"/>
      <c r="L453" s="1731"/>
      <c r="M453" s="1731"/>
      <c r="N453" s="1731"/>
      <c r="O453" s="1731"/>
      <c r="P453" s="1731"/>
      <c r="Q453" s="1731"/>
      <c r="R453" s="1731"/>
      <c r="S453" s="1731"/>
      <c r="T453" s="1731"/>
      <c r="U453" s="1731"/>
      <c r="V453" s="1731"/>
      <c r="W453" s="1731"/>
    </row>
    <row r="454" spans="1:23" ht="16">
      <c r="A454" s="1730"/>
      <c r="B454" s="1731"/>
      <c r="C454" s="1731"/>
      <c r="D454" s="1731"/>
      <c r="E454" s="1732"/>
      <c r="F454" s="1731"/>
      <c r="G454" s="1731"/>
      <c r="H454" s="1731"/>
      <c r="I454" s="1731"/>
      <c r="J454" s="1731"/>
      <c r="K454" s="1731"/>
      <c r="L454" s="1731"/>
      <c r="M454" s="1731"/>
      <c r="N454" s="1731"/>
      <c r="O454" s="1731"/>
      <c r="P454" s="1731"/>
      <c r="Q454" s="1731"/>
      <c r="R454" s="1731"/>
      <c r="S454" s="1731"/>
      <c r="T454" s="1731"/>
      <c r="U454" s="1731"/>
      <c r="V454" s="1731"/>
      <c r="W454" s="1731"/>
    </row>
    <row r="455" spans="1:23" ht="16">
      <c r="A455" s="1730"/>
      <c r="B455" s="1731"/>
      <c r="C455" s="1731"/>
      <c r="D455" s="1731"/>
      <c r="E455" s="1732"/>
      <c r="F455" s="1731"/>
      <c r="G455" s="1731"/>
      <c r="H455" s="1731"/>
      <c r="I455" s="1731"/>
      <c r="J455" s="1731"/>
      <c r="K455" s="1731"/>
      <c r="L455" s="1731"/>
      <c r="M455" s="1731"/>
      <c r="N455" s="1731"/>
      <c r="O455" s="1731"/>
      <c r="P455" s="1731"/>
      <c r="Q455" s="1731"/>
      <c r="R455" s="1731"/>
      <c r="S455" s="1731"/>
      <c r="T455" s="1731"/>
      <c r="U455" s="1731"/>
      <c r="V455" s="1731"/>
      <c r="W455" s="1731"/>
    </row>
    <row r="456" spans="1:23" ht="16">
      <c r="A456" s="1730"/>
      <c r="B456" s="1731"/>
      <c r="C456" s="1731"/>
      <c r="D456" s="1731"/>
      <c r="E456" s="1732"/>
      <c r="F456" s="1731"/>
      <c r="G456" s="1731"/>
      <c r="H456" s="1731"/>
      <c r="I456" s="1731"/>
      <c r="J456" s="1731"/>
      <c r="K456" s="1731"/>
      <c r="L456" s="1731"/>
      <c r="M456" s="1731"/>
      <c r="N456" s="1731"/>
      <c r="O456" s="1731"/>
      <c r="P456" s="1731"/>
      <c r="Q456" s="1731"/>
      <c r="R456" s="1731"/>
      <c r="S456" s="1731"/>
      <c r="T456" s="1731"/>
      <c r="U456" s="1731"/>
      <c r="V456" s="1731"/>
      <c r="W456" s="1731"/>
    </row>
    <row r="457" spans="1:23" ht="16">
      <c r="A457" s="1730"/>
      <c r="B457" s="1731"/>
      <c r="C457" s="1731"/>
      <c r="D457" s="1731"/>
      <c r="E457" s="1732"/>
      <c r="F457" s="1731"/>
      <c r="G457" s="1731"/>
      <c r="H457" s="1731"/>
      <c r="I457" s="1731"/>
      <c r="J457" s="1731"/>
      <c r="K457" s="1731"/>
      <c r="L457" s="1731"/>
      <c r="M457" s="1731"/>
      <c r="N457" s="1731"/>
      <c r="O457" s="1731"/>
      <c r="P457" s="1731"/>
      <c r="Q457" s="1731"/>
      <c r="R457" s="1731"/>
      <c r="S457" s="1731"/>
      <c r="T457" s="1731"/>
      <c r="U457" s="1731"/>
      <c r="V457" s="1731"/>
      <c r="W457" s="1731"/>
    </row>
    <row r="458" spans="1:23" ht="16">
      <c r="A458" s="1730"/>
      <c r="B458" s="1731"/>
      <c r="C458" s="1731"/>
      <c r="D458" s="1731"/>
      <c r="E458" s="1732"/>
      <c r="F458" s="1731"/>
      <c r="G458" s="1731"/>
      <c r="H458" s="1731"/>
      <c r="I458" s="1731"/>
      <c r="J458" s="1731"/>
      <c r="K458" s="1731"/>
      <c r="L458" s="1731"/>
      <c r="M458" s="1731"/>
      <c r="N458" s="1731"/>
      <c r="O458" s="1731"/>
      <c r="P458" s="1731"/>
      <c r="Q458" s="1731"/>
      <c r="R458" s="1731"/>
      <c r="S458" s="1731"/>
      <c r="T458" s="1731"/>
      <c r="U458" s="1731"/>
      <c r="V458" s="1731"/>
      <c r="W458" s="1731"/>
    </row>
    <row r="459" spans="1:23" ht="16">
      <c r="A459" s="1730"/>
      <c r="B459" s="1731"/>
      <c r="C459" s="1731"/>
      <c r="D459" s="1731"/>
      <c r="E459" s="1732"/>
      <c r="F459" s="1731"/>
      <c r="G459" s="1731"/>
      <c r="H459" s="1731"/>
      <c r="I459" s="1731"/>
      <c r="J459" s="1731"/>
      <c r="K459" s="1731"/>
      <c r="L459" s="1731"/>
      <c r="M459" s="1731"/>
      <c r="N459" s="1731"/>
      <c r="O459" s="1731"/>
      <c r="P459" s="1731"/>
      <c r="Q459" s="1731"/>
      <c r="R459" s="1731"/>
      <c r="S459" s="1731"/>
      <c r="T459" s="1731"/>
      <c r="U459" s="1731"/>
      <c r="V459" s="1731"/>
      <c r="W459" s="1731"/>
    </row>
    <row r="460" spans="1:23" ht="16">
      <c r="A460" s="1730"/>
      <c r="B460" s="1731"/>
      <c r="C460" s="1731"/>
      <c r="D460" s="1731"/>
      <c r="E460" s="1732"/>
      <c r="F460" s="1731"/>
      <c r="G460" s="1731"/>
      <c r="H460" s="1731"/>
      <c r="I460" s="1731"/>
      <c r="J460" s="1731"/>
      <c r="K460" s="1731"/>
      <c r="L460" s="1731"/>
      <c r="M460" s="1731"/>
      <c r="N460" s="1731"/>
      <c r="O460" s="1731"/>
      <c r="P460" s="1731"/>
      <c r="Q460" s="1731"/>
      <c r="R460" s="1731"/>
      <c r="S460" s="1731"/>
      <c r="T460" s="1731"/>
      <c r="U460" s="1731"/>
      <c r="V460" s="1731"/>
      <c r="W460" s="1731"/>
    </row>
    <row r="461" spans="1:23" ht="16">
      <c r="A461" s="1730"/>
      <c r="B461" s="1731"/>
      <c r="C461" s="1731"/>
      <c r="D461" s="1731"/>
      <c r="E461" s="1732"/>
      <c r="F461" s="1731"/>
      <c r="G461" s="1731"/>
      <c r="H461" s="1731"/>
      <c r="I461" s="1731"/>
      <c r="J461" s="1731"/>
      <c r="K461" s="1731"/>
      <c r="L461" s="1731"/>
      <c r="M461" s="1731"/>
      <c r="N461" s="1731"/>
      <c r="O461" s="1731"/>
      <c r="P461" s="1731"/>
      <c r="Q461" s="1731"/>
      <c r="R461" s="1731"/>
      <c r="S461" s="1731"/>
      <c r="T461" s="1731"/>
      <c r="U461" s="1731"/>
      <c r="V461" s="1731"/>
      <c r="W461" s="1731"/>
    </row>
    <row r="462" spans="1:23" ht="16">
      <c r="A462" s="1730"/>
      <c r="B462" s="1731"/>
      <c r="C462" s="1731"/>
      <c r="D462" s="1731"/>
      <c r="E462" s="1732"/>
      <c r="F462" s="1731"/>
      <c r="G462" s="1731"/>
      <c r="H462" s="1731"/>
      <c r="I462" s="1731"/>
      <c r="J462" s="1731"/>
      <c r="K462" s="1731"/>
      <c r="L462" s="1731"/>
      <c r="M462" s="1731"/>
      <c r="N462" s="1731"/>
      <c r="O462" s="1731"/>
      <c r="P462" s="1731"/>
      <c r="Q462" s="1731"/>
      <c r="R462" s="1731"/>
      <c r="S462" s="1731"/>
      <c r="T462" s="1731"/>
      <c r="U462" s="1731"/>
      <c r="V462" s="1731"/>
      <c r="W462" s="1731"/>
    </row>
    <row r="463" spans="1:23" ht="16">
      <c r="A463" s="1730"/>
      <c r="B463" s="1731"/>
      <c r="C463" s="1731"/>
      <c r="D463" s="1731"/>
      <c r="E463" s="1732"/>
      <c r="F463" s="1731"/>
      <c r="G463" s="1731"/>
      <c r="H463" s="1731"/>
      <c r="I463" s="1731"/>
      <c r="J463" s="1731"/>
      <c r="K463" s="1731"/>
      <c r="L463" s="1731"/>
      <c r="M463" s="1731"/>
      <c r="N463" s="1731"/>
      <c r="O463" s="1731"/>
      <c r="P463" s="1731"/>
      <c r="Q463" s="1731"/>
      <c r="R463" s="1731"/>
      <c r="S463" s="1731"/>
      <c r="T463" s="1731"/>
      <c r="U463" s="1731"/>
      <c r="V463" s="1731"/>
      <c r="W463" s="1731"/>
    </row>
    <row r="464" spans="1:23" ht="16">
      <c r="A464" s="1730"/>
      <c r="B464" s="1731"/>
      <c r="C464" s="1731"/>
      <c r="D464" s="1731"/>
      <c r="E464" s="1732"/>
      <c r="F464" s="1731"/>
      <c r="G464" s="1731"/>
      <c r="H464" s="1731"/>
      <c r="I464" s="1731"/>
      <c r="J464" s="1731"/>
      <c r="K464" s="1731"/>
      <c r="L464" s="1731"/>
      <c r="M464" s="1731"/>
      <c r="N464" s="1731"/>
      <c r="O464" s="1731"/>
      <c r="P464" s="1731"/>
      <c r="Q464" s="1731"/>
      <c r="R464" s="1731"/>
      <c r="S464" s="1731"/>
      <c r="T464" s="1731"/>
      <c r="U464" s="1731"/>
      <c r="V464" s="1731"/>
      <c r="W464" s="1731"/>
    </row>
    <row r="465" spans="1:23" ht="16">
      <c r="A465" s="1730"/>
      <c r="B465" s="1731"/>
      <c r="C465" s="1731"/>
      <c r="D465" s="1731"/>
      <c r="E465" s="1732"/>
      <c r="F465" s="1731"/>
      <c r="G465" s="1731"/>
      <c r="H465" s="1731"/>
      <c r="I465" s="1731"/>
      <c r="J465" s="1731"/>
      <c r="K465" s="1731"/>
      <c r="L465" s="1731"/>
      <c r="M465" s="1731"/>
      <c r="N465" s="1731"/>
      <c r="O465" s="1731"/>
      <c r="P465" s="1731"/>
      <c r="Q465" s="1731"/>
      <c r="R465" s="1731"/>
      <c r="S465" s="1731"/>
      <c r="T465" s="1731"/>
      <c r="U465" s="1731"/>
      <c r="V465" s="1731"/>
      <c r="W465" s="1731"/>
    </row>
    <row r="466" spans="1:23" ht="16">
      <c r="A466" s="1730"/>
      <c r="B466" s="1731"/>
      <c r="C466" s="1731"/>
      <c r="D466" s="1731"/>
      <c r="E466" s="1732"/>
      <c r="F466" s="1731"/>
      <c r="G466" s="1731"/>
      <c r="H466" s="1731"/>
      <c r="I466" s="1731"/>
      <c r="J466" s="1731"/>
      <c r="K466" s="1731"/>
      <c r="L466" s="1731"/>
      <c r="M466" s="1731"/>
      <c r="N466" s="1731"/>
      <c r="O466" s="1731"/>
      <c r="P466" s="1731"/>
      <c r="Q466" s="1731"/>
      <c r="R466" s="1731"/>
      <c r="S466" s="1731"/>
      <c r="T466" s="1731"/>
      <c r="U466" s="1731"/>
      <c r="V466" s="1731"/>
      <c r="W466" s="1731"/>
    </row>
    <row r="467" spans="1:23" ht="16">
      <c r="A467" s="1730"/>
      <c r="B467" s="1731"/>
      <c r="C467" s="1731"/>
      <c r="D467" s="1731"/>
      <c r="E467" s="1732"/>
      <c r="F467" s="1731"/>
      <c r="G467" s="1731"/>
      <c r="H467" s="1731"/>
      <c r="I467" s="1731"/>
      <c r="J467" s="1731"/>
      <c r="K467" s="1731"/>
      <c r="L467" s="1731"/>
      <c r="M467" s="1731"/>
      <c r="N467" s="1731"/>
      <c r="O467" s="1731"/>
      <c r="P467" s="1731"/>
      <c r="Q467" s="1731"/>
      <c r="R467" s="1731"/>
      <c r="S467" s="1731"/>
      <c r="T467" s="1731"/>
      <c r="U467" s="1731"/>
      <c r="V467" s="1731"/>
      <c r="W467" s="1731"/>
    </row>
    <row r="468" spans="1:23" ht="16">
      <c r="A468" s="1730"/>
      <c r="B468" s="1731"/>
      <c r="C468" s="1731"/>
      <c r="D468" s="1731"/>
      <c r="E468" s="1732"/>
      <c r="F468" s="1731"/>
      <c r="G468" s="1731"/>
      <c r="H468" s="1731"/>
      <c r="I468" s="1731"/>
      <c r="J468" s="1731"/>
      <c r="K468" s="1731"/>
      <c r="L468" s="1731"/>
      <c r="M468" s="1731"/>
      <c r="N468" s="1731"/>
      <c r="O468" s="1731"/>
      <c r="P468" s="1731"/>
      <c r="Q468" s="1731"/>
      <c r="R468" s="1731"/>
      <c r="S468" s="1731"/>
      <c r="T468" s="1731"/>
      <c r="U468" s="1731"/>
      <c r="V468" s="1731"/>
      <c r="W468" s="1731"/>
    </row>
    <row r="469" spans="1:23" ht="16">
      <c r="A469" s="1730"/>
      <c r="B469" s="1731"/>
      <c r="C469" s="1731"/>
      <c r="D469" s="1731"/>
      <c r="E469" s="1732"/>
      <c r="F469" s="1731"/>
      <c r="G469" s="1731"/>
      <c r="H469" s="1731"/>
      <c r="I469" s="1731"/>
      <c r="J469" s="1731"/>
      <c r="K469" s="1731"/>
      <c r="L469" s="1731"/>
      <c r="M469" s="1731"/>
      <c r="N469" s="1731"/>
      <c r="O469" s="1731"/>
      <c r="P469" s="1731"/>
      <c r="Q469" s="1731"/>
      <c r="R469" s="1731"/>
      <c r="S469" s="1731"/>
      <c r="T469" s="1731"/>
      <c r="U469" s="1731"/>
      <c r="V469" s="1731"/>
      <c r="W469" s="1731"/>
    </row>
    <row r="470" spans="1:23" ht="16">
      <c r="A470" s="1730"/>
      <c r="B470" s="1731"/>
      <c r="C470" s="1731"/>
      <c r="D470" s="1731"/>
      <c r="E470" s="1732"/>
      <c r="F470" s="1731"/>
      <c r="G470" s="1731"/>
      <c r="H470" s="1731"/>
      <c r="I470" s="1731"/>
      <c r="J470" s="1731"/>
      <c r="K470" s="1731"/>
      <c r="L470" s="1731"/>
      <c r="M470" s="1731"/>
      <c r="N470" s="1731"/>
      <c r="O470" s="1731"/>
      <c r="P470" s="1731"/>
      <c r="Q470" s="1731"/>
      <c r="R470" s="1731"/>
      <c r="S470" s="1731"/>
      <c r="T470" s="1731"/>
      <c r="U470" s="1731"/>
      <c r="V470" s="1731"/>
      <c r="W470" s="1731"/>
    </row>
    <row r="471" spans="1:23" ht="16">
      <c r="A471" s="1730"/>
      <c r="B471" s="1731"/>
      <c r="C471" s="1731"/>
      <c r="D471" s="1731"/>
      <c r="E471" s="1732"/>
      <c r="F471" s="1731"/>
      <c r="G471" s="1731"/>
      <c r="H471" s="1731"/>
      <c r="I471" s="1731"/>
      <c r="J471" s="1731"/>
      <c r="K471" s="1731"/>
      <c r="L471" s="1731"/>
      <c r="M471" s="1731"/>
      <c r="N471" s="1731"/>
      <c r="O471" s="1731"/>
      <c r="P471" s="1731"/>
      <c r="Q471" s="1731"/>
      <c r="R471" s="1731"/>
      <c r="S471" s="1731"/>
      <c r="T471" s="1731"/>
      <c r="U471" s="1731"/>
      <c r="V471" s="1731"/>
      <c r="W471" s="1731"/>
    </row>
    <row r="472" spans="1:23" ht="16">
      <c r="A472" s="1730"/>
      <c r="B472" s="1731"/>
      <c r="C472" s="1731"/>
      <c r="D472" s="1731"/>
      <c r="E472" s="1732"/>
      <c r="F472" s="1731"/>
      <c r="G472" s="1731"/>
      <c r="H472" s="1731"/>
      <c r="I472" s="1731"/>
      <c r="J472" s="1731"/>
      <c r="K472" s="1731"/>
      <c r="L472" s="1731"/>
      <c r="M472" s="1731"/>
      <c r="N472" s="1731"/>
      <c r="O472" s="1731"/>
      <c r="P472" s="1731"/>
      <c r="Q472" s="1731"/>
      <c r="R472" s="1731"/>
      <c r="S472" s="1731"/>
      <c r="T472" s="1731"/>
      <c r="U472" s="1731"/>
      <c r="V472" s="1731"/>
      <c r="W472" s="1731"/>
    </row>
    <row r="473" spans="1:23" ht="16">
      <c r="A473" s="1730"/>
      <c r="B473" s="1731"/>
      <c r="C473" s="1731"/>
      <c r="D473" s="1731"/>
      <c r="E473" s="1732"/>
      <c r="F473" s="1731"/>
      <c r="G473" s="1731"/>
      <c r="H473" s="1731"/>
      <c r="I473" s="1731"/>
      <c r="J473" s="1731"/>
      <c r="K473" s="1731"/>
      <c r="L473" s="1731"/>
      <c r="M473" s="1731"/>
      <c r="N473" s="1731"/>
      <c r="O473" s="1731"/>
      <c r="P473" s="1731"/>
      <c r="Q473" s="1731"/>
      <c r="R473" s="1731"/>
      <c r="S473" s="1731"/>
      <c r="T473" s="1731"/>
      <c r="U473" s="1731"/>
      <c r="V473" s="1731"/>
      <c r="W473" s="1731"/>
    </row>
    <row r="474" spans="1:23" ht="16">
      <c r="A474" s="1730"/>
      <c r="B474" s="1731"/>
      <c r="C474" s="1731"/>
      <c r="D474" s="1731"/>
      <c r="E474" s="1732"/>
      <c r="F474" s="1731"/>
      <c r="G474" s="1731"/>
      <c r="H474" s="1731"/>
      <c r="I474" s="1731"/>
      <c r="J474" s="1731"/>
      <c r="K474" s="1731"/>
      <c r="L474" s="1731"/>
      <c r="M474" s="1731"/>
      <c r="N474" s="1731"/>
      <c r="O474" s="1731"/>
      <c r="P474" s="1731"/>
      <c r="Q474" s="1731"/>
      <c r="R474" s="1731"/>
      <c r="S474" s="1731"/>
      <c r="T474" s="1731"/>
      <c r="U474" s="1731"/>
      <c r="V474" s="1731"/>
      <c r="W474" s="1731"/>
    </row>
    <row r="475" spans="1:23" ht="16">
      <c r="A475" s="1730"/>
      <c r="B475" s="1731"/>
      <c r="C475" s="1731"/>
      <c r="D475" s="1731"/>
      <c r="E475" s="1732"/>
      <c r="F475" s="1731"/>
      <c r="G475" s="1731"/>
      <c r="H475" s="1731"/>
      <c r="I475" s="1731"/>
      <c r="J475" s="1731"/>
      <c r="K475" s="1731"/>
      <c r="L475" s="1731"/>
      <c r="M475" s="1731"/>
      <c r="N475" s="1731"/>
      <c r="O475" s="1731"/>
      <c r="P475" s="1731"/>
      <c r="Q475" s="1731"/>
      <c r="R475" s="1731"/>
      <c r="S475" s="1731"/>
      <c r="T475" s="1731"/>
      <c r="U475" s="1731"/>
      <c r="V475" s="1731"/>
      <c r="W475" s="1731"/>
    </row>
    <row r="476" spans="1:23" ht="16">
      <c r="A476" s="1730"/>
      <c r="B476" s="1731"/>
      <c r="C476" s="1731"/>
      <c r="D476" s="1731"/>
      <c r="E476" s="1732"/>
      <c r="F476" s="1731"/>
      <c r="G476" s="1731"/>
      <c r="H476" s="1731"/>
      <c r="I476" s="1731"/>
      <c r="J476" s="1731"/>
      <c r="K476" s="1731"/>
      <c r="L476" s="1731"/>
      <c r="M476" s="1731"/>
      <c r="N476" s="1731"/>
      <c r="O476" s="1731"/>
      <c r="P476" s="1731"/>
      <c r="Q476" s="1731"/>
      <c r="R476" s="1731"/>
      <c r="S476" s="1731"/>
      <c r="T476" s="1731"/>
      <c r="U476" s="1731"/>
      <c r="V476" s="1731"/>
      <c r="W476" s="1731"/>
    </row>
    <row r="477" spans="1:23" ht="16">
      <c r="A477" s="1730"/>
      <c r="B477" s="1731"/>
      <c r="C477" s="1731"/>
      <c r="D477" s="1731"/>
      <c r="E477" s="1732"/>
      <c r="F477" s="1731"/>
      <c r="G477" s="1731"/>
      <c r="H477" s="1731"/>
      <c r="I477" s="1731"/>
      <c r="J477" s="1731"/>
      <c r="K477" s="1731"/>
      <c r="L477" s="1731"/>
      <c r="M477" s="1731"/>
      <c r="N477" s="1731"/>
      <c r="O477" s="1731"/>
      <c r="P477" s="1731"/>
      <c r="Q477" s="1731"/>
      <c r="R477" s="1731"/>
      <c r="S477" s="1731"/>
      <c r="T477" s="1731"/>
      <c r="U477" s="1731"/>
      <c r="V477" s="1731"/>
      <c r="W477" s="1731"/>
    </row>
    <row r="478" spans="1:23" ht="16">
      <c r="A478" s="1730"/>
      <c r="B478" s="1731"/>
      <c r="C478" s="1731"/>
      <c r="D478" s="1731"/>
      <c r="E478" s="1732"/>
      <c r="F478" s="1731"/>
      <c r="G478" s="1731"/>
      <c r="H478" s="1731"/>
      <c r="I478" s="1731"/>
      <c r="J478" s="1731"/>
      <c r="K478" s="1731"/>
      <c r="L478" s="1731"/>
      <c r="M478" s="1731"/>
      <c r="N478" s="1731"/>
      <c r="O478" s="1731"/>
      <c r="P478" s="1731"/>
      <c r="Q478" s="1731"/>
      <c r="R478" s="1731"/>
      <c r="S478" s="1731"/>
      <c r="T478" s="1731"/>
      <c r="U478" s="1731"/>
      <c r="V478" s="1731"/>
      <c r="W478" s="1731"/>
    </row>
    <row r="479" spans="1:23" ht="16">
      <c r="A479" s="1730"/>
      <c r="B479" s="1731"/>
      <c r="C479" s="1731"/>
      <c r="D479" s="1731"/>
      <c r="E479" s="1732"/>
      <c r="F479" s="1731"/>
      <c r="G479" s="1731"/>
      <c r="H479" s="1731"/>
      <c r="I479" s="1731"/>
      <c r="J479" s="1731"/>
      <c r="K479" s="1731"/>
      <c r="L479" s="1731"/>
      <c r="M479" s="1731"/>
      <c r="N479" s="1731"/>
      <c r="O479" s="1731"/>
      <c r="P479" s="1731"/>
      <c r="Q479" s="1731"/>
      <c r="R479" s="1731"/>
      <c r="S479" s="1731"/>
      <c r="T479" s="1731"/>
      <c r="U479" s="1731"/>
      <c r="V479" s="1731"/>
      <c r="W479" s="1731"/>
    </row>
    <row r="480" spans="1:23" ht="16">
      <c r="A480" s="1730"/>
      <c r="B480" s="1731"/>
      <c r="C480" s="1731"/>
      <c r="D480" s="1731"/>
      <c r="E480" s="1732"/>
      <c r="F480" s="1731"/>
      <c r="G480" s="1731"/>
      <c r="H480" s="1731"/>
      <c r="I480" s="1731"/>
      <c r="J480" s="1731"/>
      <c r="K480" s="1731"/>
      <c r="L480" s="1731"/>
      <c r="M480" s="1731"/>
      <c r="N480" s="1731"/>
      <c r="O480" s="1731"/>
      <c r="P480" s="1731"/>
      <c r="Q480" s="1731"/>
      <c r="R480" s="1731"/>
      <c r="S480" s="1731"/>
      <c r="T480" s="1731"/>
      <c r="U480" s="1731"/>
      <c r="V480" s="1731"/>
      <c r="W480" s="1731"/>
    </row>
    <row r="481" spans="1:23" ht="16">
      <c r="A481" s="1730"/>
      <c r="B481" s="1731"/>
      <c r="C481" s="1731"/>
      <c r="D481" s="1731"/>
      <c r="E481" s="1732"/>
      <c r="F481" s="1731"/>
      <c r="G481" s="1731"/>
      <c r="H481" s="1731"/>
      <c r="I481" s="1731"/>
      <c r="J481" s="1731"/>
      <c r="K481" s="1731"/>
      <c r="L481" s="1731"/>
      <c r="M481" s="1731"/>
      <c r="N481" s="1731"/>
      <c r="O481" s="1731"/>
      <c r="P481" s="1731"/>
      <c r="Q481" s="1731"/>
      <c r="R481" s="1731"/>
      <c r="S481" s="1731"/>
      <c r="T481" s="1731"/>
      <c r="U481" s="1731"/>
      <c r="V481" s="1731"/>
      <c r="W481" s="1731"/>
    </row>
    <row r="482" spans="1:23" ht="16">
      <c r="A482" s="1730"/>
      <c r="B482" s="1731"/>
      <c r="C482" s="1731"/>
      <c r="D482" s="1731"/>
      <c r="E482" s="1732"/>
      <c r="F482" s="1731"/>
      <c r="G482" s="1731"/>
      <c r="H482" s="1731"/>
      <c r="I482" s="1731"/>
      <c r="J482" s="1731"/>
      <c r="K482" s="1731"/>
      <c r="L482" s="1731"/>
      <c r="M482" s="1731"/>
      <c r="N482" s="1731"/>
      <c r="O482" s="1731"/>
      <c r="P482" s="1731"/>
      <c r="Q482" s="1731"/>
      <c r="R482" s="1731"/>
      <c r="S482" s="1731"/>
      <c r="T482" s="1731"/>
      <c r="U482" s="1731"/>
      <c r="V482" s="1731"/>
      <c r="W482" s="1731"/>
    </row>
    <row r="483" spans="1:23" ht="16">
      <c r="A483" s="1730"/>
      <c r="B483" s="1731"/>
      <c r="C483" s="1731"/>
      <c r="D483" s="1731"/>
      <c r="E483" s="1732"/>
      <c r="F483" s="1731"/>
      <c r="G483" s="1731"/>
      <c r="H483" s="1731"/>
      <c r="I483" s="1731"/>
      <c r="J483" s="1731"/>
      <c r="K483" s="1731"/>
      <c r="L483" s="1731"/>
      <c r="M483" s="1731"/>
      <c r="N483" s="1731"/>
      <c r="O483" s="1731"/>
      <c r="P483" s="1731"/>
      <c r="Q483" s="1731"/>
      <c r="R483" s="1731"/>
      <c r="S483" s="1731"/>
      <c r="T483" s="1731"/>
      <c r="U483" s="1731"/>
      <c r="V483" s="1731"/>
      <c r="W483" s="1731"/>
    </row>
    <row r="484" spans="1:23" ht="16">
      <c r="A484" s="1730"/>
      <c r="B484" s="1731"/>
      <c r="C484" s="1731"/>
      <c r="D484" s="1731"/>
      <c r="E484" s="1732"/>
      <c r="F484" s="1731"/>
      <c r="G484" s="1731"/>
      <c r="H484" s="1731"/>
      <c r="I484" s="1731"/>
      <c r="J484" s="1731"/>
      <c r="K484" s="1731"/>
      <c r="L484" s="1731"/>
      <c r="M484" s="1731"/>
      <c r="N484" s="1731"/>
      <c r="O484" s="1731"/>
      <c r="P484" s="1731"/>
      <c r="Q484" s="1731"/>
      <c r="R484" s="1731"/>
      <c r="S484" s="1731"/>
      <c r="T484" s="1731"/>
      <c r="U484" s="1731"/>
      <c r="V484" s="1731"/>
      <c r="W484" s="1731"/>
    </row>
    <row r="485" spans="1:23" ht="16">
      <c r="A485" s="1730"/>
      <c r="B485" s="1731"/>
      <c r="C485" s="1731"/>
      <c r="D485" s="1731"/>
      <c r="E485" s="1732"/>
      <c r="F485" s="1731"/>
      <c r="G485" s="1731"/>
      <c r="H485" s="1731"/>
      <c r="I485" s="1731"/>
      <c r="J485" s="1731"/>
      <c r="K485" s="1731"/>
      <c r="L485" s="1731"/>
      <c r="M485" s="1731"/>
      <c r="N485" s="1731"/>
      <c r="O485" s="1731"/>
      <c r="P485" s="1731"/>
      <c r="Q485" s="1731"/>
      <c r="R485" s="1731"/>
      <c r="S485" s="1731"/>
      <c r="T485" s="1731"/>
      <c r="U485" s="1731"/>
      <c r="V485" s="1731"/>
      <c r="W485" s="1731"/>
    </row>
    <row r="486" spans="1:23" ht="16">
      <c r="A486" s="1730"/>
      <c r="B486" s="1731"/>
      <c r="C486" s="1731"/>
      <c r="D486" s="1731"/>
      <c r="E486" s="1732"/>
      <c r="F486" s="1731"/>
      <c r="G486" s="1731"/>
      <c r="H486" s="1731"/>
      <c r="I486" s="1731"/>
      <c r="J486" s="1731"/>
      <c r="K486" s="1731"/>
      <c r="L486" s="1731"/>
      <c r="M486" s="1731"/>
      <c r="N486" s="1731"/>
      <c r="O486" s="1731"/>
      <c r="P486" s="1731"/>
      <c r="Q486" s="1731"/>
      <c r="R486" s="1731"/>
      <c r="S486" s="1731"/>
      <c r="T486" s="1731"/>
      <c r="U486" s="1731"/>
      <c r="V486" s="1731"/>
      <c r="W486" s="1731"/>
    </row>
    <row r="487" spans="1:23" ht="16">
      <c r="A487" s="1730"/>
      <c r="B487" s="1731"/>
      <c r="C487" s="1731"/>
      <c r="D487" s="1731"/>
      <c r="E487" s="1732"/>
      <c r="F487" s="1731"/>
      <c r="G487" s="1731"/>
      <c r="H487" s="1731"/>
      <c r="I487" s="1731"/>
      <c r="J487" s="1731"/>
      <c r="K487" s="1731"/>
      <c r="L487" s="1731"/>
      <c r="M487" s="1731"/>
      <c r="N487" s="1731"/>
      <c r="O487" s="1731"/>
      <c r="P487" s="1731"/>
      <c r="Q487" s="1731"/>
      <c r="R487" s="1731"/>
      <c r="S487" s="1731"/>
      <c r="T487" s="1731"/>
      <c r="U487" s="1731"/>
      <c r="V487" s="1731"/>
      <c r="W487" s="1731"/>
    </row>
    <row r="488" spans="1:23" ht="16">
      <c r="A488" s="1730"/>
      <c r="B488" s="1731"/>
      <c r="C488" s="1731"/>
      <c r="D488" s="1731"/>
      <c r="E488" s="1732"/>
      <c r="F488" s="1731"/>
      <c r="G488" s="1731"/>
      <c r="H488" s="1731"/>
      <c r="I488" s="1731"/>
      <c r="J488" s="1731"/>
      <c r="K488" s="1731"/>
      <c r="L488" s="1731"/>
      <c r="M488" s="1731"/>
      <c r="N488" s="1731"/>
      <c r="O488" s="1731"/>
      <c r="P488" s="1731"/>
      <c r="Q488" s="1731"/>
      <c r="R488" s="1731"/>
      <c r="S488" s="1731"/>
      <c r="T488" s="1731"/>
      <c r="U488" s="1731"/>
      <c r="V488" s="1731"/>
      <c r="W488" s="1731"/>
    </row>
    <row r="489" spans="1:23" ht="16">
      <c r="A489" s="1730"/>
      <c r="B489" s="1731"/>
      <c r="C489" s="1731"/>
      <c r="D489" s="1731"/>
      <c r="E489" s="1732"/>
      <c r="F489" s="1731"/>
      <c r="G489" s="1731"/>
      <c r="H489" s="1731"/>
      <c r="I489" s="1731"/>
      <c r="J489" s="1731"/>
      <c r="K489" s="1731"/>
      <c r="L489" s="1731"/>
      <c r="M489" s="1731"/>
      <c r="N489" s="1731"/>
      <c r="O489" s="1731"/>
      <c r="P489" s="1731"/>
      <c r="Q489" s="1731"/>
      <c r="R489" s="1731"/>
      <c r="S489" s="1731"/>
      <c r="T489" s="1731"/>
      <c r="U489" s="1731"/>
      <c r="V489" s="1731"/>
      <c r="W489" s="1731"/>
    </row>
    <row r="490" spans="1:23" ht="16">
      <c r="A490" s="1730"/>
      <c r="B490" s="1731"/>
      <c r="C490" s="1731"/>
      <c r="D490" s="1731"/>
      <c r="E490" s="1732"/>
      <c r="F490" s="1731"/>
      <c r="G490" s="1731"/>
      <c r="H490" s="1731"/>
      <c r="I490" s="1731"/>
      <c r="J490" s="1731"/>
      <c r="K490" s="1731"/>
      <c r="L490" s="1731"/>
      <c r="M490" s="1731"/>
      <c r="N490" s="1731"/>
      <c r="O490" s="1731"/>
      <c r="P490" s="1731"/>
      <c r="Q490" s="1731"/>
      <c r="R490" s="1731"/>
      <c r="S490" s="1731"/>
      <c r="T490" s="1731"/>
      <c r="U490" s="1731"/>
      <c r="V490" s="1731"/>
      <c r="W490" s="1731"/>
    </row>
    <row r="491" spans="1:23" ht="16">
      <c r="A491" s="1730"/>
      <c r="B491" s="1731"/>
      <c r="C491" s="1731"/>
      <c r="D491" s="1731"/>
      <c r="E491" s="1732"/>
      <c r="F491" s="1731"/>
      <c r="G491" s="1731"/>
      <c r="H491" s="1731"/>
      <c r="I491" s="1731"/>
      <c r="J491" s="1731"/>
      <c r="K491" s="1731"/>
      <c r="L491" s="1731"/>
      <c r="M491" s="1731"/>
      <c r="N491" s="1731"/>
      <c r="O491" s="1731"/>
      <c r="P491" s="1731"/>
      <c r="Q491" s="1731"/>
      <c r="R491" s="1731"/>
      <c r="S491" s="1731"/>
      <c r="T491" s="1731"/>
      <c r="U491" s="1731"/>
      <c r="V491" s="1731"/>
      <c r="W491" s="1731"/>
    </row>
    <row r="492" spans="1:23" ht="16">
      <c r="A492" s="1730"/>
      <c r="B492" s="1731"/>
      <c r="C492" s="1731"/>
      <c r="D492" s="1731"/>
      <c r="E492" s="1732"/>
      <c r="F492" s="1731"/>
      <c r="G492" s="1731"/>
      <c r="H492" s="1731"/>
      <c r="I492" s="1731"/>
      <c r="J492" s="1731"/>
      <c r="K492" s="1731"/>
      <c r="L492" s="1731"/>
      <c r="M492" s="1731"/>
      <c r="N492" s="1731"/>
      <c r="O492" s="1731"/>
      <c r="P492" s="1731"/>
      <c r="Q492" s="1731"/>
      <c r="R492" s="1731"/>
      <c r="S492" s="1731"/>
      <c r="T492" s="1731"/>
      <c r="U492" s="1731"/>
      <c r="V492" s="1731"/>
      <c r="W492" s="1731"/>
    </row>
    <row r="493" spans="1:23" ht="16">
      <c r="A493" s="1730"/>
      <c r="B493" s="1731"/>
      <c r="C493" s="1731"/>
      <c r="D493" s="1731"/>
      <c r="E493" s="1732"/>
      <c r="F493" s="1731"/>
      <c r="G493" s="1731"/>
      <c r="H493" s="1731"/>
      <c r="I493" s="1731"/>
      <c r="J493" s="1731"/>
      <c r="K493" s="1731"/>
      <c r="L493" s="1731"/>
      <c r="M493" s="1731"/>
      <c r="N493" s="1731"/>
      <c r="O493" s="1731"/>
      <c r="P493" s="1731"/>
      <c r="Q493" s="1731"/>
      <c r="R493" s="1731"/>
      <c r="S493" s="1731"/>
      <c r="T493" s="1731"/>
      <c r="U493" s="1731"/>
      <c r="V493" s="1731"/>
      <c r="W493" s="1731"/>
    </row>
    <row r="494" spans="1:23" ht="16">
      <c r="A494" s="1730"/>
      <c r="B494" s="1731"/>
      <c r="C494" s="1731"/>
      <c r="D494" s="1731"/>
      <c r="E494" s="1732"/>
      <c r="F494" s="1731"/>
      <c r="G494" s="1731"/>
      <c r="H494" s="1731"/>
      <c r="I494" s="1731"/>
      <c r="J494" s="1731"/>
      <c r="K494" s="1731"/>
      <c r="L494" s="1731"/>
      <c r="M494" s="1731"/>
      <c r="N494" s="1731"/>
      <c r="O494" s="1731"/>
      <c r="P494" s="1731"/>
      <c r="Q494" s="1731"/>
      <c r="R494" s="1731"/>
      <c r="S494" s="1731"/>
      <c r="T494" s="1731"/>
      <c r="U494" s="1731"/>
      <c r="V494" s="1731"/>
      <c r="W494" s="1731"/>
    </row>
    <row r="495" spans="1:23" ht="16">
      <c r="A495" s="1730"/>
      <c r="B495" s="1731"/>
      <c r="C495" s="1731"/>
      <c r="D495" s="1731"/>
      <c r="E495" s="1732"/>
      <c r="F495" s="1731"/>
      <c r="G495" s="1731"/>
      <c r="H495" s="1731"/>
      <c r="I495" s="1731"/>
      <c r="J495" s="1731"/>
      <c r="K495" s="1731"/>
      <c r="L495" s="1731"/>
      <c r="M495" s="1731"/>
      <c r="N495" s="1731"/>
      <c r="O495" s="1731"/>
      <c r="P495" s="1731"/>
      <c r="Q495" s="1731"/>
      <c r="R495" s="1731"/>
      <c r="S495" s="1731"/>
      <c r="T495" s="1731"/>
      <c r="U495" s="1731"/>
      <c r="V495" s="1731"/>
      <c r="W495" s="1731"/>
    </row>
    <row r="496" spans="1:23" ht="16">
      <c r="A496" s="1730"/>
      <c r="B496" s="1731"/>
      <c r="C496" s="1731"/>
      <c r="D496" s="1731"/>
      <c r="E496" s="1732"/>
      <c r="F496" s="1731"/>
      <c r="G496" s="1731"/>
      <c r="H496" s="1731"/>
      <c r="I496" s="1731"/>
      <c r="J496" s="1731"/>
      <c r="K496" s="1731"/>
      <c r="L496" s="1731"/>
      <c r="M496" s="1731"/>
      <c r="N496" s="1731"/>
      <c r="O496" s="1731"/>
      <c r="P496" s="1731"/>
      <c r="Q496" s="1731"/>
      <c r="R496" s="1731"/>
      <c r="S496" s="1731"/>
      <c r="T496" s="1731"/>
      <c r="U496" s="1731"/>
      <c r="V496" s="1731"/>
      <c r="W496" s="1731"/>
    </row>
    <row r="497" spans="1:23" ht="16">
      <c r="A497" s="1730"/>
      <c r="B497" s="1731"/>
      <c r="C497" s="1731"/>
      <c r="D497" s="1731"/>
      <c r="E497" s="1732"/>
      <c r="F497" s="1731"/>
      <c r="G497" s="1731"/>
      <c r="H497" s="1731"/>
      <c r="I497" s="1731"/>
      <c r="J497" s="1731"/>
      <c r="K497" s="1731"/>
      <c r="L497" s="1731"/>
      <c r="M497" s="1731"/>
      <c r="N497" s="1731"/>
      <c r="O497" s="1731"/>
      <c r="P497" s="1731"/>
      <c r="Q497" s="1731"/>
      <c r="R497" s="1731"/>
      <c r="S497" s="1731"/>
      <c r="T497" s="1731"/>
      <c r="U497" s="1731"/>
      <c r="V497" s="1731"/>
      <c r="W497" s="1731"/>
    </row>
    <row r="498" spans="1:23" ht="16">
      <c r="A498" s="1730"/>
      <c r="B498" s="1731"/>
      <c r="C498" s="1731"/>
      <c r="D498" s="1731"/>
      <c r="E498" s="1732"/>
      <c r="F498" s="1731"/>
      <c r="G498" s="1731"/>
      <c r="H498" s="1731"/>
      <c r="I498" s="1731"/>
      <c r="J498" s="1731"/>
      <c r="K498" s="1731"/>
      <c r="L498" s="1731"/>
      <c r="M498" s="1731"/>
      <c r="N498" s="1731"/>
      <c r="O498" s="1731"/>
      <c r="P498" s="1731"/>
      <c r="Q498" s="1731"/>
      <c r="R498" s="1731"/>
      <c r="S498" s="1731"/>
      <c r="T498" s="1731"/>
      <c r="U498" s="1731"/>
      <c r="V498" s="1731"/>
      <c r="W498" s="1731"/>
    </row>
    <row r="499" spans="1:23" ht="16">
      <c r="A499" s="1730"/>
      <c r="B499" s="1731"/>
      <c r="C499" s="1731"/>
      <c r="D499" s="1731"/>
      <c r="E499" s="1732"/>
      <c r="F499" s="1731"/>
      <c r="G499" s="1731"/>
      <c r="H499" s="1731"/>
      <c r="I499" s="1731"/>
      <c r="J499" s="1731"/>
      <c r="K499" s="1731"/>
      <c r="L499" s="1731"/>
      <c r="M499" s="1731"/>
      <c r="N499" s="1731"/>
      <c r="O499" s="1731"/>
      <c r="P499" s="1731"/>
      <c r="Q499" s="1731"/>
      <c r="R499" s="1731"/>
      <c r="S499" s="1731"/>
      <c r="T499" s="1731"/>
      <c r="U499" s="1731"/>
      <c r="V499" s="1731"/>
      <c r="W499" s="1731"/>
    </row>
    <row r="500" spans="1:23" ht="16">
      <c r="A500" s="1730"/>
      <c r="B500" s="1731"/>
      <c r="C500" s="1731"/>
      <c r="D500" s="1731"/>
      <c r="E500" s="1732"/>
      <c r="F500" s="1731"/>
      <c r="G500" s="1731"/>
      <c r="H500" s="1731"/>
      <c r="I500" s="1731"/>
      <c r="J500" s="1731"/>
      <c r="K500" s="1731"/>
      <c r="L500" s="1731"/>
      <c r="M500" s="1731"/>
      <c r="N500" s="1731"/>
      <c r="O500" s="1731"/>
      <c r="P500" s="1731"/>
      <c r="Q500" s="1731"/>
      <c r="R500" s="1731"/>
      <c r="S500" s="1731"/>
      <c r="T500" s="1731"/>
      <c r="U500" s="1731"/>
      <c r="V500" s="1731"/>
      <c r="W500" s="1731"/>
    </row>
    <row r="501" spans="1:23" ht="16">
      <c r="A501" s="1730"/>
      <c r="B501" s="1731"/>
      <c r="C501" s="1731"/>
      <c r="D501" s="1731"/>
      <c r="E501" s="1732"/>
      <c r="F501" s="1731"/>
      <c r="G501" s="1731"/>
      <c r="H501" s="1731"/>
      <c r="I501" s="1731"/>
      <c r="J501" s="1731"/>
      <c r="K501" s="1731"/>
      <c r="L501" s="1731"/>
      <c r="M501" s="1731"/>
      <c r="N501" s="1731"/>
      <c r="O501" s="1731"/>
      <c r="P501" s="1731"/>
      <c r="Q501" s="1731"/>
      <c r="R501" s="1731"/>
      <c r="S501" s="1731"/>
      <c r="T501" s="1731"/>
      <c r="U501" s="1731"/>
      <c r="V501" s="1731"/>
      <c r="W501" s="1731"/>
    </row>
    <row r="502" spans="1:23" ht="16">
      <c r="A502" s="1730"/>
      <c r="B502" s="1731"/>
      <c r="C502" s="1731"/>
      <c r="D502" s="1731"/>
      <c r="E502" s="1732"/>
      <c r="F502" s="1731"/>
      <c r="G502" s="1731"/>
      <c r="H502" s="1731"/>
      <c r="I502" s="1731"/>
      <c r="J502" s="1731"/>
      <c r="K502" s="1731"/>
      <c r="L502" s="1731"/>
      <c r="M502" s="1731"/>
      <c r="N502" s="1731"/>
      <c r="O502" s="1731"/>
      <c r="P502" s="1731"/>
      <c r="Q502" s="1731"/>
      <c r="R502" s="1731"/>
      <c r="S502" s="1731"/>
      <c r="T502" s="1731"/>
      <c r="U502" s="1731"/>
      <c r="V502" s="1731"/>
      <c r="W502" s="1731"/>
    </row>
    <row r="503" spans="1:23" ht="16">
      <c r="A503" s="1730"/>
      <c r="B503" s="1731"/>
      <c r="C503" s="1731"/>
      <c r="D503" s="1731"/>
      <c r="E503" s="1732"/>
      <c r="F503" s="1731"/>
      <c r="G503" s="1731"/>
      <c r="H503" s="1731"/>
      <c r="I503" s="1731"/>
      <c r="J503" s="1731"/>
      <c r="K503" s="1731"/>
      <c r="L503" s="1731"/>
      <c r="M503" s="1731"/>
      <c r="N503" s="1731"/>
      <c r="O503" s="1731"/>
      <c r="P503" s="1731"/>
      <c r="Q503" s="1731"/>
      <c r="R503" s="1731"/>
      <c r="S503" s="1731"/>
      <c r="T503" s="1731"/>
      <c r="U503" s="1731"/>
      <c r="V503" s="1731"/>
      <c r="W503" s="1731"/>
    </row>
    <row r="504" spans="1:23" ht="16">
      <c r="A504" s="1730"/>
      <c r="B504" s="1731"/>
      <c r="C504" s="1731"/>
      <c r="D504" s="1731"/>
      <c r="E504" s="1732"/>
      <c r="F504" s="1731"/>
      <c r="G504" s="1731"/>
      <c r="H504" s="1731"/>
      <c r="I504" s="1731"/>
      <c r="J504" s="1731"/>
      <c r="K504" s="1731"/>
      <c r="L504" s="1731"/>
      <c r="M504" s="1731"/>
      <c r="N504" s="1731"/>
      <c r="O504" s="1731"/>
      <c r="P504" s="1731"/>
      <c r="Q504" s="1731"/>
      <c r="R504" s="1731"/>
      <c r="S504" s="1731"/>
      <c r="T504" s="1731"/>
      <c r="U504" s="1731"/>
      <c r="V504" s="1731"/>
      <c r="W504" s="1731"/>
    </row>
    <row r="505" spans="1:23" ht="16">
      <c r="A505" s="1730"/>
      <c r="B505" s="1731"/>
      <c r="C505" s="1731"/>
      <c r="D505" s="1731"/>
      <c r="E505" s="1732"/>
      <c r="F505" s="1731"/>
      <c r="G505" s="1731"/>
      <c r="H505" s="1731"/>
      <c r="I505" s="1731"/>
      <c r="J505" s="1731"/>
      <c r="K505" s="1731"/>
      <c r="L505" s="1731"/>
      <c r="M505" s="1731"/>
      <c r="N505" s="1731"/>
      <c r="O505" s="1731"/>
      <c r="P505" s="1731"/>
      <c r="Q505" s="1731"/>
      <c r="R505" s="1731"/>
      <c r="S505" s="1731"/>
      <c r="T505" s="1731"/>
      <c r="U505" s="1731"/>
      <c r="V505" s="1731"/>
      <c r="W505" s="1731"/>
    </row>
    <row r="506" spans="1:23" ht="16">
      <c r="A506" s="1730"/>
      <c r="B506" s="1731"/>
      <c r="C506" s="1731"/>
      <c r="D506" s="1731"/>
      <c r="E506" s="1732"/>
      <c r="F506" s="1731"/>
      <c r="G506" s="1731"/>
      <c r="H506" s="1731"/>
      <c r="I506" s="1731"/>
      <c r="J506" s="1731"/>
      <c r="K506" s="1731"/>
      <c r="L506" s="1731"/>
      <c r="M506" s="1731"/>
      <c r="N506" s="1731"/>
      <c r="O506" s="1731"/>
      <c r="P506" s="1731"/>
      <c r="Q506" s="1731"/>
      <c r="R506" s="1731"/>
      <c r="S506" s="1731"/>
      <c r="T506" s="1731"/>
      <c r="U506" s="1731"/>
      <c r="V506" s="1731"/>
      <c r="W506" s="1731"/>
    </row>
    <row r="507" spans="1:23" ht="16">
      <c r="A507" s="1730"/>
      <c r="B507" s="1731"/>
      <c r="C507" s="1731"/>
      <c r="D507" s="1731"/>
      <c r="E507" s="1732"/>
      <c r="F507" s="1731"/>
      <c r="G507" s="1731"/>
      <c r="H507" s="1731"/>
      <c r="I507" s="1731"/>
      <c r="J507" s="1731"/>
      <c r="K507" s="1731"/>
      <c r="L507" s="1731"/>
      <c r="M507" s="1731"/>
      <c r="N507" s="1731"/>
      <c r="O507" s="1731"/>
      <c r="P507" s="1731"/>
      <c r="Q507" s="1731"/>
      <c r="R507" s="1731"/>
      <c r="S507" s="1731"/>
      <c r="T507" s="1731"/>
      <c r="U507" s="1731"/>
      <c r="V507" s="1731"/>
      <c r="W507" s="1731"/>
    </row>
    <row r="508" spans="1:23" ht="16">
      <c r="A508" s="1730"/>
      <c r="B508" s="1731"/>
      <c r="C508" s="1731"/>
      <c r="D508" s="1731"/>
      <c r="E508" s="1732"/>
      <c r="F508" s="1731"/>
      <c r="G508" s="1731"/>
      <c r="H508" s="1731"/>
      <c r="I508" s="1731"/>
      <c r="J508" s="1731"/>
      <c r="K508" s="1731"/>
      <c r="L508" s="1731"/>
      <c r="M508" s="1731"/>
      <c r="N508" s="1731"/>
      <c r="O508" s="1731"/>
      <c r="P508" s="1731"/>
      <c r="Q508" s="1731"/>
      <c r="R508" s="1731"/>
      <c r="S508" s="1731"/>
      <c r="T508" s="1731"/>
      <c r="U508" s="1731"/>
      <c r="V508" s="1731"/>
      <c r="W508" s="1731"/>
    </row>
    <row r="509" spans="1:23" ht="16">
      <c r="A509" s="1730"/>
      <c r="B509" s="1731"/>
      <c r="C509" s="1731"/>
      <c r="D509" s="1731"/>
      <c r="E509" s="1732"/>
      <c r="F509" s="1731"/>
      <c r="G509" s="1731"/>
      <c r="H509" s="1731"/>
      <c r="I509" s="1731"/>
      <c r="J509" s="1731"/>
      <c r="K509" s="1731"/>
      <c r="L509" s="1731"/>
      <c r="M509" s="1731"/>
      <c r="N509" s="1731"/>
      <c r="O509" s="1731"/>
      <c r="P509" s="1731"/>
      <c r="Q509" s="1731"/>
      <c r="R509" s="1731"/>
      <c r="S509" s="1731"/>
      <c r="T509" s="1731"/>
      <c r="U509" s="1731"/>
      <c r="V509" s="1731"/>
      <c r="W509" s="1731"/>
    </row>
    <row r="510" spans="1:23" ht="16">
      <c r="A510" s="1730"/>
      <c r="B510" s="1731"/>
      <c r="C510" s="1731"/>
      <c r="D510" s="1731"/>
      <c r="E510" s="1732"/>
      <c r="F510" s="1731"/>
      <c r="G510" s="1731"/>
      <c r="H510" s="1731"/>
      <c r="I510" s="1731"/>
      <c r="J510" s="1731"/>
      <c r="K510" s="1731"/>
      <c r="L510" s="1731"/>
      <c r="M510" s="1731"/>
      <c r="N510" s="1731"/>
      <c r="O510" s="1731"/>
      <c r="P510" s="1731"/>
      <c r="Q510" s="1731"/>
      <c r="R510" s="1731"/>
      <c r="S510" s="1731"/>
      <c r="T510" s="1731"/>
      <c r="U510" s="1731"/>
      <c r="V510" s="1731"/>
      <c r="W510" s="1731"/>
    </row>
    <row r="511" spans="1:23" ht="16">
      <c r="A511" s="1730"/>
      <c r="B511" s="1731"/>
      <c r="C511" s="1731"/>
      <c r="D511" s="1731"/>
      <c r="E511" s="1732"/>
      <c r="F511" s="1731"/>
      <c r="G511" s="1731"/>
      <c r="H511" s="1731"/>
      <c r="I511" s="1731"/>
      <c r="J511" s="1731"/>
      <c r="K511" s="1731"/>
      <c r="L511" s="1731"/>
      <c r="M511" s="1731"/>
      <c r="N511" s="1731"/>
      <c r="O511" s="1731"/>
      <c r="P511" s="1731"/>
      <c r="Q511" s="1731"/>
      <c r="R511" s="1731"/>
      <c r="S511" s="1731"/>
      <c r="T511" s="1731"/>
      <c r="U511" s="1731"/>
      <c r="V511" s="1731"/>
      <c r="W511" s="1731"/>
    </row>
    <row r="512" spans="1:23" ht="16">
      <c r="A512" s="1730"/>
      <c r="B512" s="1731"/>
      <c r="C512" s="1731"/>
      <c r="D512" s="1731"/>
      <c r="E512" s="1732"/>
      <c r="F512" s="1731"/>
      <c r="G512" s="1731"/>
      <c r="H512" s="1731"/>
      <c r="I512" s="1731"/>
      <c r="J512" s="1731"/>
      <c r="K512" s="1731"/>
      <c r="L512" s="1731"/>
      <c r="M512" s="1731"/>
      <c r="N512" s="1731"/>
      <c r="O512" s="1731"/>
      <c r="P512" s="1731"/>
      <c r="Q512" s="1731"/>
      <c r="R512" s="1731"/>
      <c r="S512" s="1731"/>
      <c r="T512" s="1731"/>
      <c r="U512" s="1731"/>
      <c r="V512" s="1731"/>
      <c r="W512" s="1731"/>
    </row>
    <row r="513" spans="1:23" ht="16">
      <c r="A513" s="1730"/>
      <c r="B513" s="1731"/>
      <c r="C513" s="1731"/>
      <c r="D513" s="1731"/>
      <c r="E513" s="1732"/>
      <c r="F513" s="1731"/>
      <c r="G513" s="1731"/>
      <c r="H513" s="1731"/>
      <c r="I513" s="1731"/>
      <c r="J513" s="1731"/>
      <c r="K513" s="1731"/>
      <c r="L513" s="1731"/>
      <c r="M513" s="1731"/>
      <c r="N513" s="1731"/>
      <c r="O513" s="1731"/>
      <c r="P513" s="1731"/>
      <c r="Q513" s="1731"/>
      <c r="R513" s="1731"/>
      <c r="S513" s="1731"/>
      <c r="T513" s="1731"/>
      <c r="U513" s="1731"/>
      <c r="V513" s="1731"/>
      <c r="W513" s="1731"/>
    </row>
    <row r="514" spans="1:23" ht="16">
      <c r="A514" s="1730"/>
      <c r="B514" s="1731"/>
      <c r="C514" s="1731"/>
      <c r="D514" s="1731"/>
      <c r="E514" s="1732"/>
      <c r="F514" s="1731"/>
      <c r="G514" s="1731"/>
      <c r="H514" s="1731"/>
      <c r="I514" s="1731"/>
      <c r="J514" s="1731"/>
      <c r="K514" s="1731"/>
      <c r="L514" s="1731"/>
      <c r="M514" s="1731"/>
      <c r="N514" s="1731"/>
      <c r="O514" s="1731"/>
      <c r="P514" s="1731"/>
      <c r="Q514" s="1731"/>
      <c r="R514" s="1731"/>
      <c r="S514" s="1731"/>
      <c r="T514" s="1731"/>
      <c r="U514" s="1731"/>
      <c r="V514" s="1731"/>
      <c r="W514" s="1731"/>
    </row>
    <row r="515" spans="1:23" ht="16">
      <c r="A515" s="1730"/>
      <c r="B515" s="1731"/>
      <c r="C515" s="1731"/>
      <c r="D515" s="1731"/>
      <c r="E515" s="1732"/>
      <c r="F515" s="1731"/>
      <c r="G515" s="1731"/>
      <c r="H515" s="1731"/>
      <c r="I515" s="1731"/>
      <c r="J515" s="1731"/>
      <c r="K515" s="1731"/>
      <c r="L515" s="1731"/>
      <c r="M515" s="1731"/>
      <c r="N515" s="1731"/>
      <c r="O515" s="1731"/>
      <c r="P515" s="1731"/>
      <c r="Q515" s="1731"/>
      <c r="R515" s="1731"/>
      <c r="S515" s="1731"/>
      <c r="T515" s="1731"/>
      <c r="U515" s="1731"/>
      <c r="V515" s="1731"/>
      <c r="W515" s="1731"/>
    </row>
    <row r="516" spans="1:23" ht="16">
      <c r="A516" s="1730"/>
      <c r="B516" s="1731"/>
      <c r="C516" s="1731"/>
      <c r="D516" s="1731"/>
      <c r="E516" s="1732"/>
      <c r="F516" s="1731"/>
      <c r="G516" s="1731"/>
      <c r="H516" s="1731"/>
      <c r="I516" s="1731"/>
      <c r="J516" s="1731"/>
      <c r="K516" s="1731"/>
      <c r="L516" s="1731"/>
      <c r="M516" s="1731"/>
      <c r="N516" s="1731"/>
      <c r="O516" s="1731"/>
      <c r="P516" s="1731"/>
      <c r="Q516" s="1731"/>
      <c r="R516" s="1731"/>
      <c r="S516" s="1731"/>
      <c r="T516" s="1731"/>
      <c r="U516" s="1731"/>
      <c r="V516" s="1731"/>
      <c r="W516" s="1731"/>
    </row>
    <row r="517" spans="1:23" ht="16">
      <c r="A517" s="1730"/>
      <c r="B517" s="1731"/>
      <c r="C517" s="1731"/>
      <c r="D517" s="1731"/>
      <c r="E517" s="1732"/>
      <c r="F517" s="1731"/>
      <c r="G517" s="1731"/>
      <c r="H517" s="1731"/>
      <c r="I517" s="1731"/>
      <c r="J517" s="1731"/>
      <c r="K517" s="1731"/>
      <c r="L517" s="1731"/>
      <c r="M517" s="1731"/>
      <c r="N517" s="1731"/>
      <c r="O517" s="1731"/>
      <c r="P517" s="1731"/>
      <c r="Q517" s="1731"/>
      <c r="R517" s="1731"/>
      <c r="S517" s="1731"/>
      <c r="T517" s="1731"/>
      <c r="U517" s="1731"/>
      <c r="V517" s="1731"/>
      <c r="W517" s="1731"/>
    </row>
    <row r="518" spans="1:23" ht="16">
      <c r="A518" s="1730"/>
      <c r="B518" s="1731"/>
      <c r="C518" s="1731"/>
      <c r="D518" s="1731"/>
      <c r="E518" s="1732"/>
      <c r="F518" s="1731"/>
      <c r="G518" s="1731"/>
      <c r="H518" s="1731"/>
      <c r="I518" s="1731"/>
      <c r="J518" s="1731"/>
      <c r="K518" s="1731"/>
      <c r="L518" s="1731"/>
      <c r="M518" s="1731"/>
      <c r="N518" s="1731"/>
      <c r="O518" s="1731"/>
      <c r="P518" s="1731"/>
      <c r="Q518" s="1731"/>
      <c r="R518" s="1731"/>
      <c r="S518" s="1731"/>
      <c r="T518" s="1731"/>
      <c r="U518" s="1731"/>
      <c r="V518" s="1731"/>
      <c r="W518" s="1731"/>
    </row>
    <row r="519" spans="1:23" ht="16">
      <c r="A519" s="1730"/>
      <c r="B519" s="1731"/>
      <c r="C519" s="1731"/>
      <c r="D519" s="1731"/>
      <c r="E519" s="1732"/>
      <c r="F519" s="1731"/>
      <c r="G519" s="1731"/>
      <c r="H519" s="1731"/>
      <c r="I519" s="1731"/>
      <c r="J519" s="1731"/>
      <c r="K519" s="1731"/>
      <c r="L519" s="1731"/>
      <c r="M519" s="1731"/>
      <c r="N519" s="1731"/>
      <c r="O519" s="1731"/>
      <c r="P519" s="1731"/>
      <c r="Q519" s="1731"/>
      <c r="R519" s="1731"/>
      <c r="S519" s="1731"/>
      <c r="T519" s="1731"/>
      <c r="U519" s="1731"/>
      <c r="V519" s="1731"/>
      <c r="W519" s="1731"/>
    </row>
    <row r="520" spans="1:23" ht="16">
      <c r="A520" s="1730"/>
      <c r="B520" s="1731"/>
      <c r="C520" s="1731"/>
      <c r="D520" s="1731"/>
      <c r="E520" s="1732"/>
      <c r="F520" s="1731"/>
      <c r="G520" s="1731"/>
      <c r="H520" s="1731"/>
      <c r="I520" s="1731"/>
      <c r="J520" s="1731"/>
      <c r="K520" s="1731"/>
      <c r="L520" s="1731"/>
      <c r="M520" s="1731"/>
      <c r="N520" s="1731"/>
      <c r="O520" s="1731"/>
      <c r="P520" s="1731"/>
      <c r="Q520" s="1731"/>
      <c r="R520" s="1731"/>
      <c r="S520" s="1731"/>
      <c r="T520" s="1731"/>
      <c r="U520" s="1731"/>
      <c r="V520" s="1731"/>
      <c r="W520" s="1731"/>
    </row>
    <row r="521" spans="1:23" ht="16">
      <c r="A521" s="1730"/>
      <c r="B521" s="1731"/>
      <c r="C521" s="1731"/>
      <c r="D521" s="1731"/>
      <c r="E521" s="1732"/>
      <c r="F521" s="1731"/>
      <c r="G521" s="1731"/>
      <c r="H521" s="1731"/>
      <c r="I521" s="1731"/>
      <c r="J521" s="1731"/>
      <c r="K521" s="1731"/>
      <c r="L521" s="1731"/>
      <c r="M521" s="1731"/>
      <c r="N521" s="1731"/>
      <c r="O521" s="1731"/>
      <c r="P521" s="1731"/>
      <c r="Q521" s="1731"/>
      <c r="R521" s="1731"/>
      <c r="S521" s="1731"/>
      <c r="T521" s="1731"/>
      <c r="U521" s="1731"/>
      <c r="V521" s="1731"/>
      <c r="W521" s="1731"/>
    </row>
    <row r="522" spans="1:23" ht="16">
      <c r="A522" s="1730"/>
      <c r="B522" s="1731"/>
      <c r="C522" s="1731"/>
      <c r="D522" s="1731"/>
      <c r="E522" s="1732"/>
      <c r="F522" s="1731"/>
      <c r="G522" s="1731"/>
      <c r="H522" s="1731"/>
      <c r="I522" s="1731"/>
      <c r="J522" s="1731"/>
      <c r="K522" s="1731"/>
      <c r="L522" s="1731"/>
      <c r="M522" s="1731"/>
      <c r="N522" s="1731"/>
      <c r="O522" s="1731"/>
      <c r="P522" s="1731"/>
      <c r="Q522" s="1731"/>
      <c r="R522" s="1731"/>
      <c r="S522" s="1731"/>
      <c r="T522" s="1731"/>
      <c r="U522" s="1731"/>
      <c r="V522" s="1731"/>
      <c r="W522" s="1731"/>
    </row>
    <row r="523" spans="1:23" ht="16">
      <c r="A523" s="1730"/>
      <c r="B523" s="1731"/>
      <c r="C523" s="1731"/>
      <c r="D523" s="1731"/>
      <c r="E523" s="1732"/>
      <c r="F523" s="1731"/>
      <c r="G523" s="1731"/>
      <c r="H523" s="1731"/>
      <c r="I523" s="1731"/>
      <c r="J523" s="1731"/>
      <c r="K523" s="1731"/>
      <c r="L523" s="1731"/>
      <c r="M523" s="1731"/>
      <c r="N523" s="1731"/>
      <c r="O523" s="1731"/>
      <c r="P523" s="1731"/>
      <c r="Q523" s="1731"/>
      <c r="R523" s="1731"/>
      <c r="S523" s="1731"/>
      <c r="T523" s="1731"/>
      <c r="U523" s="1731"/>
      <c r="V523" s="1731"/>
      <c r="W523" s="1731"/>
    </row>
    <row r="524" spans="1:23" ht="16">
      <c r="A524" s="1730"/>
      <c r="B524" s="1731"/>
      <c r="C524" s="1731"/>
      <c r="D524" s="1731"/>
      <c r="E524" s="1732"/>
      <c r="F524" s="1731"/>
      <c r="G524" s="1731"/>
      <c r="H524" s="1731"/>
      <c r="I524" s="1731"/>
      <c r="J524" s="1731"/>
      <c r="K524" s="1731"/>
      <c r="L524" s="1731"/>
      <c r="M524" s="1731"/>
      <c r="N524" s="1731"/>
      <c r="O524" s="1731"/>
      <c r="P524" s="1731"/>
      <c r="Q524" s="1731"/>
      <c r="R524" s="1731"/>
      <c r="S524" s="1731"/>
      <c r="T524" s="1731"/>
      <c r="U524" s="1731"/>
      <c r="V524" s="1731"/>
      <c r="W524" s="1731"/>
    </row>
    <row r="525" spans="1:23" ht="16">
      <c r="A525" s="1730"/>
      <c r="B525" s="1731"/>
      <c r="C525" s="1731"/>
      <c r="D525" s="1731"/>
      <c r="E525" s="1732"/>
      <c r="F525" s="1731"/>
      <c r="G525" s="1731"/>
      <c r="H525" s="1731"/>
      <c r="I525" s="1731"/>
      <c r="J525" s="1731"/>
      <c r="K525" s="1731"/>
      <c r="L525" s="1731"/>
      <c r="M525" s="1731"/>
      <c r="N525" s="1731"/>
      <c r="O525" s="1731"/>
      <c r="P525" s="1731"/>
      <c r="Q525" s="1731"/>
      <c r="R525" s="1731"/>
      <c r="S525" s="1731"/>
      <c r="T525" s="1731"/>
      <c r="U525" s="1731"/>
      <c r="V525" s="1731"/>
      <c r="W525" s="1731"/>
    </row>
    <row r="526" spans="1:23" ht="16">
      <c r="A526" s="1730"/>
      <c r="B526" s="1731"/>
      <c r="C526" s="1731"/>
      <c r="D526" s="1731"/>
      <c r="E526" s="1732"/>
      <c r="F526" s="1731"/>
      <c r="G526" s="1731"/>
      <c r="H526" s="1731"/>
      <c r="I526" s="1731"/>
      <c r="J526" s="1731"/>
      <c r="K526" s="1731"/>
      <c r="L526" s="1731"/>
      <c r="M526" s="1731"/>
      <c r="N526" s="1731"/>
      <c r="O526" s="1731"/>
      <c r="P526" s="1731"/>
      <c r="Q526" s="1731"/>
      <c r="R526" s="1731"/>
      <c r="S526" s="1731"/>
      <c r="T526" s="1731"/>
      <c r="U526" s="1731"/>
      <c r="V526" s="1731"/>
      <c r="W526" s="1731"/>
    </row>
    <row r="527" spans="1:23" ht="16">
      <c r="A527" s="1730"/>
      <c r="B527" s="1731"/>
      <c r="C527" s="1731"/>
      <c r="D527" s="1731"/>
      <c r="E527" s="1732"/>
      <c r="F527" s="1731"/>
      <c r="G527" s="1731"/>
      <c r="H527" s="1731"/>
      <c r="I527" s="1731"/>
      <c r="J527" s="1731"/>
      <c r="K527" s="1731"/>
      <c r="L527" s="1731"/>
      <c r="M527" s="1731"/>
      <c r="N527" s="1731"/>
      <c r="O527" s="1731"/>
      <c r="P527" s="1731"/>
      <c r="Q527" s="1731"/>
      <c r="R527" s="1731"/>
      <c r="S527" s="1731"/>
      <c r="T527" s="1731"/>
      <c r="U527" s="1731"/>
      <c r="V527" s="1731"/>
      <c r="W527" s="1731"/>
    </row>
    <row r="528" spans="1:23" ht="16">
      <c r="A528" s="1730"/>
      <c r="B528" s="1731"/>
      <c r="C528" s="1731"/>
      <c r="D528" s="1731"/>
      <c r="E528" s="1732"/>
      <c r="F528" s="1731"/>
      <c r="G528" s="1731"/>
      <c r="H528" s="1731"/>
      <c r="I528" s="1731"/>
      <c r="J528" s="1731"/>
      <c r="K528" s="1731"/>
      <c r="L528" s="1731"/>
      <c r="M528" s="1731"/>
      <c r="N528" s="1731"/>
      <c r="O528" s="1731"/>
      <c r="P528" s="1731"/>
      <c r="Q528" s="1731"/>
      <c r="R528" s="1731"/>
      <c r="S528" s="1731"/>
      <c r="T528" s="1731"/>
      <c r="U528" s="1731"/>
      <c r="V528" s="1731"/>
      <c r="W528" s="1731"/>
    </row>
    <row r="529" spans="1:23" ht="16">
      <c r="A529" s="1730"/>
      <c r="B529" s="1731"/>
      <c r="C529" s="1731"/>
      <c r="D529" s="1731"/>
      <c r="E529" s="1732"/>
      <c r="F529" s="1731"/>
      <c r="G529" s="1731"/>
      <c r="H529" s="1731"/>
      <c r="I529" s="1731"/>
      <c r="J529" s="1731"/>
      <c r="K529" s="1731"/>
      <c r="L529" s="1731"/>
      <c r="M529" s="1731"/>
      <c r="N529" s="1731"/>
      <c r="O529" s="1731"/>
      <c r="P529" s="1731"/>
      <c r="Q529" s="1731"/>
      <c r="R529" s="1731"/>
      <c r="S529" s="1731"/>
      <c r="T529" s="1731"/>
      <c r="U529" s="1731"/>
      <c r="V529" s="1731"/>
      <c r="W529" s="1731"/>
    </row>
    <row r="530" spans="1:23" ht="16">
      <c r="A530" s="1730"/>
      <c r="B530" s="1731"/>
      <c r="C530" s="1731"/>
      <c r="D530" s="1731"/>
      <c r="E530" s="1732"/>
      <c r="F530" s="1731"/>
      <c r="G530" s="1731"/>
      <c r="H530" s="1731"/>
      <c r="I530" s="1731"/>
      <c r="J530" s="1731"/>
      <c r="K530" s="1731"/>
      <c r="L530" s="1731"/>
      <c r="M530" s="1731"/>
      <c r="N530" s="1731"/>
      <c r="O530" s="1731"/>
      <c r="P530" s="1731"/>
      <c r="Q530" s="1731"/>
      <c r="R530" s="1731"/>
      <c r="S530" s="1731"/>
      <c r="T530" s="1731"/>
      <c r="U530" s="1731"/>
      <c r="V530" s="1731"/>
      <c r="W530" s="1731"/>
    </row>
    <row r="531" spans="1:23" ht="16">
      <c r="A531" s="1730"/>
      <c r="B531" s="1731"/>
      <c r="C531" s="1731"/>
      <c r="D531" s="1731"/>
      <c r="E531" s="1732"/>
      <c r="F531" s="1731"/>
      <c r="G531" s="1731"/>
      <c r="H531" s="1731"/>
      <c r="I531" s="1731"/>
      <c r="J531" s="1731"/>
      <c r="K531" s="1731"/>
      <c r="L531" s="1731"/>
      <c r="M531" s="1731"/>
      <c r="N531" s="1731"/>
      <c r="O531" s="1731"/>
      <c r="P531" s="1731"/>
      <c r="Q531" s="1731"/>
      <c r="R531" s="1731"/>
      <c r="S531" s="1731"/>
      <c r="T531" s="1731"/>
      <c r="U531" s="1731"/>
      <c r="V531" s="1731"/>
      <c r="W531" s="1731"/>
    </row>
    <row r="532" spans="1:23" ht="16">
      <c r="A532" s="1730"/>
      <c r="B532" s="1731"/>
      <c r="C532" s="1731"/>
      <c r="D532" s="1731"/>
      <c r="E532" s="1732"/>
      <c r="F532" s="1731"/>
      <c r="G532" s="1731"/>
      <c r="H532" s="1731"/>
      <c r="I532" s="1731"/>
      <c r="J532" s="1731"/>
      <c r="K532" s="1731"/>
      <c r="L532" s="1731"/>
      <c r="M532" s="1731"/>
      <c r="N532" s="1731"/>
      <c r="O532" s="1731"/>
      <c r="P532" s="1731"/>
      <c r="Q532" s="1731"/>
      <c r="R532" s="1731"/>
      <c r="S532" s="1731"/>
      <c r="T532" s="1731"/>
      <c r="U532" s="1731"/>
      <c r="V532" s="1731"/>
      <c r="W532" s="1731"/>
    </row>
    <row r="533" spans="1:23" ht="16">
      <c r="A533" s="1730"/>
      <c r="B533" s="1731"/>
      <c r="C533" s="1731"/>
      <c r="D533" s="1731"/>
      <c r="E533" s="1732"/>
      <c r="F533" s="1731"/>
      <c r="G533" s="1731"/>
      <c r="H533" s="1731"/>
      <c r="I533" s="1731"/>
      <c r="J533" s="1731"/>
      <c r="K533" s="1731"/>
      <c r="L533" s="1731"/>
      <c r="M533" s="1731"/>
      <c r="N533" s="1731"/>
      <c r="O533" s="1731"/>
      <c r="P533" s="1731"/>
      <c r="Q533" s="1731"/>
      <c r="R533" s="1731"/>
      <c r="S533" s="1731"/>
      <c r="T533" s="1731"/>
      <c r="U533" s="1731"/>
      <c r="V533" s="1731"/>
      <c r="W533" s="1731"/>
    </row>
    <row r="534" spans="1:23" ht="16">
      <c r="A534" s="1730"/>
      <c r="B534" s="1731"/>
      <c r="C534" s="1731"/>
      <c r="D534" s="1731"/>
      <c r="E534" s="1732"/>
      <c r="F534" s="1731"/>
      <c r="G534" s="1731"/>
      <c r="H534" s="1731"/>
      <c r="I534" s="1731"/>
      <c r="J534" s="1731"/>
      <c r="K534" s="1731"/>
      <c r="L534" s="1731"/>
      <c r="M534" s="1731"/>
      <c r="N534" s="1731"/>
      <c r="O534" s="1731"/>
      <c r="P534" s="1731"/>
      <c r="Q534" s="1731"/>
      <c r="R534" s="1731"/>
      <c r="S534" s="1731"/>
      <c r="T534" s="1731"/>
      <c r="U534" s="1731"/>
      <c r="V534" s="1731"/>
      <c r="W534" s="1731"/>
    </row>
    <row r="535" spans="1:23" ht="16">
      <c r="A535" s="1730"/>
      <c r="B535" s="1731"/>
      <c r="C535" s="1731"/>
      <c r="D535" s="1731"/>
      <c r="E535" s="1732"/>
      <c r="F535" s="1731"/>
      <c r="G535" s="1731"/>
      <c r="H535" s="1731"/>
      <c r="I535" s="1731"/>
      <c r="J535" s="1731"/>
      <c r="K535" s="1731"/>
      <c r="L535" s="1731"/>
      <c r="M535" s="1731"/>
      <c r="N535" s="1731"/>
      <c r="O535" s="1731"/>
      <c r="P535" s="1731"/>
      <c r="Q535" s="1731"/>
      <c r="R535" s="1731"/>
      <c r="S535" s="1731"/>
      <c r="T535" s="1731"/>
      <c r="U535" s="1731"/>
      <c r="V535" s="1731"/>
      <c r="W535" s="1731"/>
    </row>
    <row r="536" spans="1:23" ht="16">
      <c r="A536" s="1730"/>
      <c r="B536" s="1731"/>
      <c r="C536" s="1731"/>
      <c r="D536" s="1731"/>
      <c r="E536" s="1732"/>
      <c r="F536" s="1731"/>
      <c r="G536" s="1731"/>
      <c r="H536" s="1731"/>
      <c r="I536" s="1731"/>
      <c r="J536" s="1731"/>
      <c r="K536" s="1731"/>
      <c r="L536" s="1731"/>
      <c r="M536" s="1731"/>
      <c r="N536" s="1731"/>
      <c r="O536" s="1731"/>
      <c r="P536" s="1731"/>
      <c r="Q536" s="1731"/>
      <c r="R536" s="1731"/>
      <c r="S536" s="1731"/>
      <c r="T536" s="1731"/>
      <c r="U536" s="1731"/>
      <c r="V536" s="1731"/>
      <c r="W536" s="1731"/>
    </row>
    <row r="537" spans="1:23" ht="16">
      <c r="A537" s="1730"/>
      <c r="B537" s="1731"/>
      <c r="C537" s="1731"/>
      <c r="D537" s="1731"/>
      <c r="E537" s="1732"/>
      <c r="F537" s="1731"/>
      <c r="G537" s="1731"/>
      <c r="H537" s="1731"/>
      <c r="I537" s="1731"/>
      <c r="J537" s="1731"/>
      <c r="K537" s="1731"/>
      <c r="L537" s="1731"/>
      <c r="M537" s="1731"/>
      <c r="N537" s="1731"/>
      <c r="O537" s="1731"/>
      <c r="P537" s="1731"/>
      <c r="Q537" s="1731"/>
      <c r="R537" s="1731"/>
      <c r="S537" s="1731"/>
      <c r="T537" s="1731"/>
      <c r="U537" s="1731"/>
      <c r="V537" s="1731"/>
      <c r="W537" s="1731"/>
    </row>
    <row r="538" spans="1:23" ht="16">
      <c r="A538" s="1730"/>
      <c r="B538" s="1731"/>
      <c r="C538" s="1731"/>
      <c r="D538" s="1731"/>
      <c r="E538" s="1732"/>
      <c r="F538" s="1731"/>
      <c r="G538" s="1731"/>
      <c r="H538" s="1731"/>
      <c r="I538" s="1731"/>
      <c r="J538" s="1731"/>
      <c r="K538" s="1731"/>
      <c r="L538" s="1731"/>
      <c r="M538" s="1731"/>
      <c r="N538" s="1731"/>
      <c r="O538" s="1731"/>
      <c r="P538" s="1731"/>
      <c r="Q538" s="1731"/>
      <c r="R538" s="1731"/>
      <c r="S538" s="1731"/>
      <c r="T538" s="1731"/>
      <c r="U538" s="1731"/>
      <c r="V538" s="1731"/>
      <c r="W538" s="1731"/>
    </row>
    <row r="539" spans="1:23" ht="16">
      <c r="A539" s="1730"/>
      <c r="B539" s="1731"/>
      <c r="C539" s="1731"/>
      <c r="D539" s="1731"/>
      <c r="E539" s="1732"/>
      <c r="F539" s="1731"/>
      <c r="G539" s="1731"/>
      <c r="H539" s="1731"/>
      <c r="I539" s="1731"/>
      <c r="J539" s="1731"/>
      <c r="K539" s="1731"/>
      <c r="L539" s="1731"/>
      <c r="M539" s="1731"/>
      <c r="N539" s="1731"/>
      <c r="O539" s="1731"/>
      <c r="P539" s="1731"/>
      <c r="Q539" s="1731"/>
      <c r="R539" s="1731"/>
      <c r="S539" s="1731"/>
      <c r="T539" s="1731"/>
      <c r="U539" s="1731"/>
      <c r="V539" s="1731"/>
      <c r="W539" s="1731"/>
    </row>
    <row r="540" spans="1:23" ht="16">
      <c r="A540" s="1730"/>
      <c r="B540" s="1731"/>
      <c r="C540" s="1731"/>
      <c r="D540" s="1731"/>
      <c r="E540" s="1732"/>
      <c r="F540" s="1731"/>
      <c r="G540" s="1731"/>
      <c r="H540" s="1731"/>
      <c r="I540" s="1731"/>
      <c r="J540" s="1731"/>
      <c r="K540" s="1731"/>
      <c r="L540" s="1731"/>
      <c r="M540" s="1731"/>
      <c r="N540" s="1731"/>
      <c r="O540" s="1731"/>
      <c r="P540" s="1731"/>
      <c r="Q540" s="1731"/>
      <c r="R540" s="1731"/>
      <c r="S540" s="1731"/>
      <c r="T540" s="1731"/>
      <c r="U540" s="1731"/>
      <c r="V540" s="1731"/>
      <c r="W540" s="1731"/>
    </row>
    <row r="541" spans="1:23" ht="16">
      <c r="A541" s="1730"/>
      <c r="B541" s="1731"/>
      <c r="C541" s="1731"/>
      <c r="D541" s="1731"/>
      <c r="E541" s="1732"/>
      <c r="F541" s="1731"/>
      <c r="G541" s="1731"/>
      <c r="H541" s="1731"/>
      <c r="I541" s="1731"/>
      <c r="J541" s="1731"/>
      <c r="K541" s="1731"/>
      <c r="L541" s="1731"/>
      <c r="M541" s="1731"/>
      <c r="N541" s="1731"/>
      <c r="O541" s="1731"/>
      <c r="P541" s="1731"/>
      <c r="Q541" s="1731"/>
      <c r="R541" s="1731"/>
      <c r="S541" s="1731"/>
      <c r="T541" s="1731"/>
      <c r="U541" s="1731"/>
      <c r="V541" s="1731"/>
      <c r="W541" s="1731"/>
    </row>
    <row r="542" spans="1:23" ht="16">
      <c r="A542" s="1730"/>
      <c r="B542" s="1731"/>
      <c r="C542" s="1731"/>
      <c r="D542" s="1731"/>
      <c r="E542" s="1732"/>
      <c r="F542" s="1731"/>
      <c r="G542" s="1731"/>
      <c r="H542" s="1731"/>
      <c r="I542" s="1731"/>
      <c r="J542" s="1731"/>
      <c r="K542" s="1731"/>
      <c r="L542" s="1731"/>
      <c r="M542" s="1731"/>
      <c r="N542" s="1731"/>
      <c r="O542" s="1731"/>
      <c r="P542" s="1731"/>
      <c r="Q542" s="1731"/>
      <c r="R542" s="1731"/>
      <c r="S542" s="1731"/>
      <c r="T542" s="1731"/>
      <c r="U542" s="1731"/>
      <c r="V542" s="1731"/>
      <c r="W542" s="1731"/>
    </row>
    <row r="543" spans="1:23" ht="16">
      <c r="A543" s="1730"/>
      <c r="B543" s="1731"/>
      <c r="C543" s="1731"/>
      <c r="D543" s="1731"/>
      <c r="E543" s="1732"/>
      <c r="F543" s="1731"/>
      <c r="G543" s="1731"/>
      <c r="H543" s="1731"/>
      <c r="I543" s="1731"/>
      <c r="J543" s="1731"/>
      <c r="K543" s="1731"/>
      <c r="L543" s="1731"/>
      <c r="M543" s="1731"/>
      <c r="N543" s="1731"/>
      <c r="O543" s="1731"/>
      <c r="P543" s="1731"/>
      <c r="Q543" s="1731"/>
      <c r="R543" s="1731"/>
      <c r="S543" s="1731"/>
      <c r="T543" s="1731"/>
      <c r="U543" s="1731"/>
      <c r="V543" s="1731"/>
      <c r="W543" s="1731"/>
    </row>
    <row r="544" spans="1:23" ht="16">
      <c r="A544" s="1730"/>
      <c r="B544" s="1731"/>
      <c r="C544" s="1731"/>
      <c r="D544" s="1731"/>
      <c r="E544" s="1732"/>
      <c r="F544" s="1731"/>
      <c r="G544" s="1731"/>
      <c r="H544" s="1731"/>
      <c r="I544" s="1731"/>
      <c r="J544" s="1731"/>
      <c r="K544" s="1731"/>
      <c r="L544" s="1731"/>
      <c r="M544" s="1731"/>
      <c r="N544" s="1731"/>
      <c r="O544" s="1731"/>
      <c r="P544" s="1731"/>
      <c r="Q544" s="1731"/>
      <c r="R544" s="1731"/>
      <c r="S544" s="1731"/>
      <c r="T544" s="1731"/>
      <c r="U544" s="1731"/>
      <c r="V544" s="1731"/>
      <c r="W544" s="1731"/>
    </row>
    <row r="545" spans="1:23" ht="16">
      <c r="A545" s="1730"/>
      <c r="B545" s="1731"/>
      <c r="C545" s="1731"/>
      <c r="D545" s="1731"/>
      <c r="E545" s="1732"/>
      <c r="F545" s="1731"/>
      <c r="G545" s="1731"/>
      <c r="H545" s="1731"/>
      <c r="I545" s="1731"/>
      <c r="J545" s="1731"/>
      <c r="K545" s="1731"/>
      <c r="L545" s="1731"/>
      <c r="M545" s="1731"/>
      <c r="N545" s="1731"/>
      <c r="O545" s="1731"/>
      <c r="P545" s="1731"/>
      <c r="Q545" s="1731"/>
      <c r="R545" s="1731"/>
      <c r="S545" s="1731"/>
      <c r="T545" s="1731"/>
      <c r="U545" s="1731"/>
      <c r="V545" s="1731"/>
      <c r="W545" s="1731"/>
    </row>
    <row r="546" spans="1:23" ht="16">
      <c r="A546" s="1730"/>
      <c r="B546" s="1731"/>
      <c r="C546" s="1731"/>
      <c r="D546" s="1731"/>
      <c r="E546" s="1732"/>
      <c r="F546" s="1731"/>
      <c r="G546" s="1731"/>
      <c r="H546" s="1731"/>
      <c r="I546" s="1731"/>
      <c r="J546" s="1731"/>
      <c r="K546" s="1731"/>
      <c r="L546" s="1731"/>
      <c r="M546" s="1731"/>
      <c r="N546" s="1731"/>
      <c r="O546" s="1731"/>
      <c r="P546" s="1731"/>
      <c r="Q546" s="1731"/>
      <c r="R546" s="1731"/>
      <c r="S546" s="1731"/>
      <c r="T546" s="1731"/>
      <c r="U546" s="1731"/>
      <c r="V546" s="1731"/>
      <c r="W546" s="1731"/>
    </row>
    <row r="547" spans="1:23" ht="16">
      <c r="A547" s="1730"/>
      <c r="B547" s="1731"/>
      <c r="C547" s="1731"/>
      <c r="D547" s="1731"/>
      <c r="E547" s="1732"/>
      <c r="F547" s="1731"/>
      <c r="G547" s="1731"/>
      <c r="H547" s="1731"/>
      <c r="I547" s="1731"/>
      <c r="J547" s="1731"/>
      <c r="K547" s="1731"/>
      <c r="L547" s="1731"/>
      <c r="M547" s="1731"/>
      <c r="N547" s="1731"/>
      <c r="O547" s="1731"/>
      <c r="P547" s="1731"/>
      <c r="Q547" s="1731"/>
      <c r="R547" s="1731"/>
      <c r="S547" s="1731"/>
      <c r="T547" s="1731"/>
      <c r="U547" s="1731"/>
      <c r="V547" s="1731"/>
      <c r="W547" s="1731"/>
    </row>
    <row r="548" spans="1:23" ht="16">
      <c r="A548" s="1730"/>
      <c r="B548" s="1731"/>
      <c r="C548" s="1731"/>
      <c r="D548" s="1731"/>
      <c r="E548" s="1732"/>
      <c r="F548" s="1731"/>
      <c r="G548" s="1731"/>
      <c r="H548" s="1731"/>
      <c r="I548" s="1731"/>
      <c r="J548" s="1731"/>
      <c r="K548" s="1731"/>
      <c r="L548" s="1731"/>
      <c r="M548" s="1731"/>
      <c r="N548" s="1731"/>
      <c r="O548" s="1731"/>
      <c r="P548" s="1731"/>
      <c r="Q548" s="1731"/>
      <c r="R548" s="1731"/>
      <c r="S548" s="1731"/>
      <c r="T548" s="1731"/>
      <c r="U548" s="1731"/>
      <c r="V548" s="1731"/>
      <c r="W548" s="1731"/>
    </row>
    <row r="549" spans="1:23" ht="16">
      <c r="A549" s="1730"/>
      <c r="B549" s="1731"/>
      <c r="C549" s="1731"/>
      <c r="D549" s="1731"/>
      <c r="E549" s="1732"/>
      <c r="F549" s="1731"/>
      <c r="G549" s="1731"/>
      <c r="H549" s="1731"/>
      <c r="I549" s="1731"/>
      <c r="J549" s="1731"/>
      <c r="K549" s="1731"/>
      <c r="L549" s="1731"/>
      <c r="M549" s="1731"/>
      <c r="N549" s="1731"/>
      <c r="O549" s="1731"/>
      <c r="P549" s="1731"/>
      <c r="Q549" s="1731"/>
      <c r="R549" s="1731"/>
      <c r="S549" s="1731"/>
      <c r="T549" s="1731"/>
      <c r="U549" s="1731"/>
      <c r="V549" s="1731"/>
      <c r="W549" s="1731"/>
    </row>
    <row r="550" spans="1:23" ht="16">
      <c r="A550" s="1730"/>
      <c r="B550" s="1731"/>
      <c r="C550" s="1731"/>
      <c r="D550" s="1731"/>
      <c r="E550" s="1732"/>
      <c r="F550" s="1731"/>
      <c r="G550" s="1731"/>
      <c r="H550" s="1731"/>
      <c r="I550" s="1731"/>
      <c r="J550" s="1731"/>
      <c r="K550" s="1731"/>
      <c r="L550" s="1731"/>
      <c r="M550" s="1731"/>
      <c r="N550" s="1731"/>
      <c r="O550" s="1731"/>
      <c r="P550" s="1731"/>
      <c r="Q550" s="1731"/>
      <c r="R550" s="1731"/>
      <c r="S550" s="1731"/>
      <c r="T550" s="1731"/>
      <c r="U550" s="1731"/>
      <c r="V550" s="1731"/>
      <c r="W550" s="1731"/>
    </row>
    <row r="551" spans="1:23" ht="16">
      <c r="A551" s="1730"/>
      <c r="B551" s="1731"/>
      <c r="C551" s="1731"/>
      <c r="D551" s="1731"/>
      <c r="E551" s="1732"/>
      <c r="F551" s="1731"/>
      <c r="G551" s="1731"/>
      <c r="H551" s="1731"/>
      <c r="I551" s="1731"/>
      <c r="J551" s="1731"/>
      <c r="K551" s="1731"/>
      <c r="L551" s="1731"/>
      <c r="M551" s="1731"/>
      <c r="N551" s="1731"/>
      <c r="O551" s="1731"/>
      <c r="P551" s="1731"/>
      <c r="Q551" s="1731"/>
      <c r="R551" s="1731"/>
      <c r="S551" s="1731"/>
      <c r="T551" s="1731"/>
      <c r="U551" s="1731"/>
      <c r="V551" s="1731"/>
      <c r="W551" s="1731"/>
    </row>
    <row r="552" spans="1:23" ht="16">
      <c r="A552" s="1730"/>
      <c r="B552" s="1731"/>
      <c r="C552" s="1731"/>
      <c r="D552" s="1731"/>
      <c r="E552" s="1732"/>
      <c r="F552" s="1731"/>
      <c r="G552" s="1731"/>
      <c r="H552" s="1731"/>
      <c r="I552" s="1731"/>
      <c r="J552" s="1731"/>
      <c r="K552" s="1731"/>
      <c r="L552" s="1731"/>
      <c r="M552" s="1731"/>
      <c r="N552" s="1731"/>
      <c r="O552" s="1731"/>
      <c r="P552" s="1731"/>
      <c r="Q552" s="1731"/>
      <c r="R552" s="1731"/>
      <c r="S552" s="1731"/>
      <c r="T552" s="1731"/>
      <c r="U552" s="1731"/>
      <c r="V552" s="1731"/>
      <c r="W552" s="1731"/>
    </row>
    <row r="553" spans="1:23" ht="16">
      <c r="A553" s="1730"/>
      <c r="B553" s="1731"/>
      <c r="C553" s="1731"/>
      <c r="D553" s="1731"/>
      <c r="E553" s="1732"/>
      <c r="F553" s="1731"/>
      <c r="G553" s="1731"/>
      <c r="H553" s="1731"/>
      <c r="I553" s="1731"/>
      <c r="J553" s="1731"/>
      <c r="K553" s="1731"/>
      <c r="L553" s="1731"/>
      <c r="M553" s="1731"/>
      <c r="N553" s="1731"/>
      <c r="O553" s="1731"/>
      <c r="P553" s="1731"/>
      <c r="Q553" s="1731"/>
      <c r="R553" s="1731"/>
      <c r="S553" s="1731"/>
      <c r="T553" s="1731"/>
      <c r="U553" s="1731"/>
      <c r="V553" s="1731"/>
      <c r="W553" s="1731"/>
    </row>
    <row r="554" spans="1:23" ht="16">
      <c r="A554" s="1730"/>
      <c r="B554" s="1731"/>
      <c r="C554" s="1731"/>
      <c r="D554" s="1731"/>
      <c r="E554" s="1732"/>
      <c r="F554" s="1731"/>
      <c r="G554" s="1731"/>
      <c r="H554" s="1731"/>
      <c r="I554" s="1731"/>
      <c r="J554" s="1731"/>
      <c r="K554" s="1731"/>
      <c r="L554" s="1731"/>
      <c r="M554" s="1731"/>
      <c r="N554" s="1731"/>
      <c r="O554" s="1731"/>
      <c r="P554" s="1731"/>
      <c r="Q554" s="1731"/>
      <c r="R554" s="1731"/>
      <c r="S554" s="1731"/>
      <c r="T554" s="1731"/>
      <c r="U554" s="1731"/>
      <c r="V554" s="1731"/>
      <c r="W554" s="1731"/>
    </row>
    <row r="555" spans="1:23" ht="16">
      <c r="A555" s="1730"/>
      <c r="B555" s="1731"/>
      <c r="C555" s="1731"/>
      <c r="D555" s="1731"/>
      <c r="E555" s="1732"/>
      <c r="F555" s="1731"/>
      <c r="G555" s="1731"/>
      <c r="H555" s="1731"/>
      <c r="I555" s="1731"/>
      <c r="J555" s="1731"/>
      <c r="K555" s="1731"/>
      <c r="L555" s="1731"/>
      <c r="M555" s="1731"/>
      <c r="N555" s="1731"/>
      <c r="O555" s="1731"/>
      <c r="P555" s="1731"/>
      <c r="Q555" s="1731"/>
      <c r="R555" s="1731"/>
      <c r="S555" s="1731"/>
      <c r="T555" s="1731"/>
      <c r="U555" s="1731"/>
      <c r="V555" s="1731"/>
      <c r="W555" s="1731"/>
    </row>
    <row r="556" spans="1:23" ht="16">
      <c r="A556" s="1730"/>
      <c r="B556" s="1731"/>
      <c r="C556" s="1731"/>
      <c r="D556" s="1731"/>
      <c r="E556" s="1732"/>
      <c r="F556" s="1731"/>
      <c r="G556" s="1731"/>
      <c r="H556" s="1731"/>
      <c r="I556" s="1731"/>
      <c r="J556" s="1731"/>
      <c r="K556" s="1731"/>
      <c r="L556" s="1731"/>
      <c r="M556" s="1731"/>
      <c r="N556" s="1731"/>
      <c r="O556" s="1731"/>
      <c r="P556" s="1731"/>
      <c r="Q556" s="1731"/>
      <c r="R556" s="1731"/>
      <c r="S556" s="1731"/>
      <c r="T556" s="1731"/>
      <c r="U556" s="1731"/>
      <c r="V556" s="1731"/>
      <c r="W556" s="1731"/>
    </row>
    <row r="557" spans="1:23" ht="16">
      <c r="A557" s="1730"/>
      <c r="B557" s="1731"/>
      <c r="C557" s="1731"/>
      <c r="D557" s="1731"/>
      <c r="E557" s="1732"/>
      <c r="F557" s="1731"/>
      <c r="G557" s="1731"/>
      <c r="H557" s="1731"/>
      <c r="I557" s="1731"/>
      <c r="J557" s="1731"/>
      <c r="K557" s="1731"/>
      <c r="L557" s="1731"/>
      <c r="M557" s="1731"/>
      <c r="N557" s="1731"/>
      <c r="O557" s="1731"/>
      <c r="P557" s="1731"/>
      <c r="Q557" s="1731"/>
      <c r="R557" s="1731"/>
      <c r="S557" s="1731"/>
      <c r="T557" s="1731"/>
      <c r="U557" s="1731"/>
      <c r="V557" s="1731"/>
      <c r="W557" s="1731"/>
    </row>
    <row r="558" spans="1:23" ht="16">
      <c r="A558" s="1730"/>
      <c r="B558" s="1731"/>
      <c r="C558" s="1731"/>
      <c r="D558" s="1731"/>
      <c r="E558" s="1732"/>
      <c r="F558" s="1731"/>
      <c r="G558" s="1731"/>
      <c r="H558" s="1731"/>
      <c r="I558" s="1731"/>
      <c r="J558" s="1731"/>
      <c r="K558" s="1731"/>
      <c r="L558" s="1731"/>
      <c r="M558" s="1731"/>
      <c r="N558" s="1731"/>
      <c r="O558" s="1731"/>
      <c r="P558" s="1731"/>
      <c r="Q558" s="1731"/>
      <c r="R558" s="1731"/>
      <c r="S558" s="1731"/>
      <c r="T558" s="1731"/>
      <c r="U558" s="1731"/>
      <c r="V558" s="1731"/>
      <c r="W558" s="1731"/>
    </row>
    <row r="559" spans="1:23" ht="16">
      <c r="A559" s="1730"/>
      <c r="B559" s="1731"/>
      <c r="C559" s="1731"/>
      <c r="D559" s="1731"/>
      <c r="E559" s="1732"/>
      <c r="F559" s="1731"/>
      <c r="G559" s="1731"/>
      <c r="H559" s="1731"/>
      <c r="I559" s="1731"/>
      <c r="J559" s="1731"/>
      <c r="K559" s="1731"/>
      <c r="L559" s="1731"/>
      <c r="M559" s="1731"/>
      <c r="N559" s="1731"/>
      <c r="O559" s="1731"/>
      <c r="P559" s="1731"/>
      <c r="Q559" s="1731"/>
      <c r="R559" s="1731"/>
      <c r="S559" s="1731"/>
      <c r="T559" s="1731"/>
      <c r="U559" s="1731"/>
      <c r="V559" s="1731"/>
      <c r="W559" s="1731"/>
    </row>
    <row r="560" spans="1:23" ht="16">
      <c r="A560" s="1730"/>
      <c r="B560" s="1731"/>
      <c r="C560" s="1731"/>
      <c r="D560" s="1731"/>
      <c r="E560" s="1732"/>
      <c r="F560" s="1731"/>
      <c r="G560" s="1731"/>
      <c r="H560" s="1731"/>
      <c r="I560" s="1731"/>
      <c r="J560" s="1731"/>
      <c r="K560" s="1731"/>
      <c r="L560" s="1731"/>
      <c r="M560" s="1731"/>
      <c r="N560" s="1731"/>
      <c r="O560" s="1731"/>
      <c r="P560" s="1731"/>
      <c r="Q560" s="1731"/>
      <c r="R560" s="1731"/>
      <c r="S560" s="1731"/>
      <c r="T560" s="1731"/>
      <c r="U560" s="1731"/>
      <c r="V560" s="1731"/>
      <c r="W560" s="1731"/>
    </row>
    <row r="561" spans="1:23" ht="16">
      <c r="A561" s="1730"/>
      <c r="B561" s="1731"/>
      <c r="C561" s="1731"/>
      <c r="D561" s="1731"/>
      <c r="E561" s="1732"/>
      <c r="F561" s="1731"/>
      <c r="G561" s="1731"/>
      <c r="H561" s="1731"/>
      <c r="I561" s="1731"/>
      <c r="J561" s="1731"/>
      <c r="K561" s="1731"/>
      <c r="L561" s="1731"/>
      <c r="M561" s="1731"/>
      <c r="N561" s="1731"/>
      <c r="O561" s="1731"/>
      <c r="P561" s="1731"/>
      <c r="Q561" s="1731"/>
      <c r="R561" s="1731"/>
      <c r="S561" s="1731"/>
      <c r="T561" s="1731"/>
      <c r="U561" s="1731"/>
      <c r="V561" s="1731"/>
      <c r="W561" s="1731"/>
    </row>
    <row r="562" spans="1:23" ht="16">
      <c r="A562" s="1730"/>
      <c r="B562" s="1731"/>
      <c r="C562" s="1731"/>
      <c r="D562" s="1731"/>
      <c r="E562" s="1732"/>
      <c r="F562" s="1731"/>
      <c r="G562" s="1731"/>
      <c r="H562" s="1731"/>
      <c r="I562" s="1731"/>
      <c r="J562" s="1731"/>
      <c r="K562" s="1731"/>
      <c r="L562" s="1731"/>
      <c r="M562" s="1731"/>
      <c r="N562" s="1731"/>
      <c r="O562" s="1731"/>
      <c r="P562" s="1731"/>
      <c r="Q562" s="1731"/>
      <c r="R562" s="1731"/>
      <c r="S562" s="1731"/>
      <c r="T562" s="1731"/>
      <c r="U562" s="1731"/>
      <c r="V562" s="1731"/>
      <c r="W562" s="1731"/>
    </row>
    <row r="563" spans="1:23" ht="16">
      <c r="A563" s="1730"/>
      <c r="B563" s="1731"/>
      <c r="C563" s="1731"/>
      <c r="D563" s="1731"/>
      <c r="E563" s="1732"/>
      <c r="F563" s="1731"/>
      <c r="G563" s="1731"/>
      <c r="H563" s="1731"/>
      <c r="I563" s="1731"/>
      <c r="J563" s="1731"/>
      <c r="K563" s="1731"/>
      <c r="L563" s="1731"/>
      <c r="M563" s="1731"/>
      <c r="N563" s="1731"/>
      <c r="O563" s="1731"/>
      <c r="P563" s="1731"/>
      <c r="Q563" s="1731"/>
      <c r="R563" s="1731"/>
      <c r="S563" s="1731"/>
      <c r="T563" s="1731"/>
      <c r="U563" s="1731"/>
      <c r="V563" s="1731"/>
      <c r="W563" s="1731"/>
    </row>
    <row r="564" spans="1:23" ht="16">
      <c r="A564" s="1730"/>
      <c r="B564" s="1731"/>
      <c r="C564" s="1731"/>
      <c r="D564" s="1731"/>
      <c r="E564" s="1732"/>
      <c r="F564" s="1731"/>
      <c r="G564" s="1731"/>
      <c r="H564" s="1731"/>
      <c r="I564" s="1731"/>
      <c r="J564" s="1731"/>
      <c r="K564" s="1731"/>
      <c r="L564" s="1731"/>
      <c r="M564" s="1731"/>
      <c r="N564" s="1731"/>
      <c r="O564" s="1731"/>
      <c r="P564" s="1731"/>
      <c r="Q564" s="1731"/>
      <c r="R564" s="1731"/>
      <c r="S564" s="1731"/>
      <c r="T564" s="1731"/>
      <c r="U564" s="1731"/>
      <c r="V564" s="1731"/>
      <c r="W564" s="1731"/>
    </row>
    <row r="565" spans="1:23" ht="16">
      <c r="A565" s="1730"/>
      <c r="B565" s="1731"/>
      <c r="C565" s="1731"/>
      <c r="D565" s="1731"/>
      <c r="E565" s="1732"/>
      <c r="F565" s="1731"/>
      <c r="G565" s="1731"/>
      <c r="H565" s="1731"/>
      <c r="I565" s="1731"/>
      <c r="J565" s="1731"/>
      <c r="K565" s="1731"/>
      <c r="L565" s="1731"/>
      <c r="M565" s="1731"/>
      <c r="N565" s="1731"/>
      <c r="O565" s="1731"/>
      <c r="P565" s="1731"/>
      <c r="Q565" s="1731"/>
      <c r="R565" s="1731"/>
      <c r="S565" s="1731"/>
      <c r="T565" s="1731"/>
      <c r="U565" s="1731"/>
      <c r="V565" s="1731"/>
      <c r="W565" s="1731"/>
    </row>
    <row r="566" spans="1:23" ht="16">
      <c r="A566" s="1730"/>
      <c r="B566" s="1731"/>
      <c r="C566" s="1731"/>
      <c r="D566" s="1731"/>
      <c r="E566" s="1732"/>
      <c r="F566" s="1731"/>
      <c r="G566" s="1731"/>
      <c r="H566" s="1731"/>
      <c r="I566" s="1731"/>
      <c r="J566" s="1731"/>
      <c r="K566" s="1731"/>
      <c r="L566" s="1731"/>
      <c r="M566" s="1731"/>
      <c r="N566" s="1731"/>
      <c r="O566" s="1731"/>
      <c r="P566" s="1731"/>
      <c r="Q566" s="1731"/>
      <c r="R566" s="1731"/>
      <c r="S566" s="1731"/>
      <c r="T566" s="1731"/>
      <c r="U566" s="1731"/>
      <c r="V566" s="1731"/>
      <c r="W566" s="1731"/>
    </row>
    <row r="567" spans="1:23" ht="16">
      <c r="A567" s="1730"/>
      <c r="B567" s="1731"/>
      <c r="C567" s="1731"/>
      <c r="D567" s="1731"/>
      <c r="E567" s="1732"/>
      <c r="F567" s="1731"/>
      <c r="G567" s="1731"/>
      <c r="H567" s="1731"/>
      <c r="I567" s="1731"/>
      <c r="J567" s="1731"/>
      <c r="K567" s="1731"/>
      <c r="L567" s="1731"/>
      <c r="M567" s="1731"/>
      <c r="N567" s="1731"/>
      <c r="O567" s="1731"/>
      <c r="P567" s="1731"/>
      <c r="Q567" s="1731"/>
      <c r="R567" s="1731"/>
      <c r="S567" s="1731"/>
      <c r="T567" s="1731"/>
      <c r="U567" s="1731"/>
      <c r="V567" s="1731"/>
      <c r="W567" s="1731"/>
    </row>
    <row r="568" spans="1:23" ht="16">
      <c r="A568" s="1730"/>
      <c r="B568" s="1731"/>
      <c r="C568" s="1731"/>
      <c r="D568" s="1731"/>
      <c r="E568" s="1732"/>
      <c r="F568" s="1731"/>
      <c r="G568" s="1731"/>
      <c r="H568" s="1731"/>
      <c r="I568" s="1731"/>
      <c r="J568" s="1731"/>
      <c r="K568" s="1731"/>
      <c r="L568" s="1731"/>
      <c r="M568" s="1731"/>
      <c r="N568" s="1731"/>
      <c r="O568" s="1731"/>
      <c r="P568" s="1731"/>
      <c r="Q568" s="1731"/>
      <c r="R568" s="1731"/>
      <c r="S568" s="1731"/>
      <c r="T568" s="1731"/>
      <c r="U568" s="1731"/>
      <c r="V568" s="1731"/>
      <c r="W568" s="1731"/>
    </row>
    <row r="569" spans="1:23" ht="16">
      <c r="A569" s="1730"/>
      <c r="B569" s="1731"/>
      <c r="C569" s="1731"/>
      <c r="D569" s="1731"/>
      <c r="E569" s="1732"/>
      <c r="F569" s="1731"/>
      <c r="G569" s="1731"/>
      <c r="H569" s="1731"/>
      <c r="I569" s="1731"/>
      <c r="J569" s="1731"/>
      <c r="K569" s="1731"/>
      <c r="L569" s="1731"/>
      <c r="M569" s="1731"/>
      <c r="N569" s="1731"/>
      <c r="O569" s="1731"/>
      <c r="P569" s="1731"/>
      <c r="Q569" s="1731"/>
      <c r="R569" s="1731"/>
      <c r="S569" s="1731"/>
      <c r="T569" s="1731"/>
      <c r="U569" s="1731"/>
      <c r="V569" s="1731"/>
      <c r="W569" s="1731"/>
    </row>
    <row r="570" spans="1:23" ht="16">
      <c r="A570" s="1730"/>
      <c r="B570" s="1731"/>
      <c r="C570" s="1731"/>
      <c r="D570" s="1731"/>
      <c r="E570" s="1732"/>
      <c r="F570" s="1731"/>
      <c r="G570" s="1731"/>
      <c r="H570" s="1731"/>
      <c r="I570" s="1731"/>
      <c r="J570" s="1731"/>
      <c r="K570" s="1731"/>
      <c r="L570" s="1731"/>
      <c r="M570" s="1731"/>
      <c r="N570" s="1731"/>
      <c r="O570" s="1731"/>
      <c r="P570" s="1731"/>
      <c r="Q570" s="1731"/>
      <c r="R570" s="1731"/>
      <c r="S570" s="1731"/>
      <c r="T570" s="1731"/>
      <c r="U570" s="1731"/>
      <c r="V570" s="1731"/>
      <c r="W570" s="1731"/>
    </row>
    <row r="571" spans="1:23" ht="16">
      <c r="A571" s="1730"/>
      <c r="B571" s="1731"/>
      <c r="C571" s="1731"/>
      <c r="D571" s="1731"/>
      <c r="E571" s="1732"/>
      <c r="F571" s="1731"/>
      <c r="G571" s="1731"/>
      <c r="H571" s="1731"/>
      <c r="I571" s="1731"/>
      <c r="J571" s="1731"/>
      <c r="K571" s="1731"/>
      <c r="L571" s="1731"/>
      <c r="M571" s="1731"/>
      <c r="N571" s="1731"/>
      <c r="O571" s="1731"/>
      <c r="P571" s="1731"/>
      <c r="Q571" s="1731"/>
      <c r="R571" s="1731"/>
      <c r="S571" s="1731"/>
      <c r="T571" s="1731"/>
      <c r="U571" s="1731"/>
      <c r="V571" s="1731"/>
      <c r="W571" s="1731"/>
    </row>
    <row r="572" spans="1:23" ht="16">
      <c r="A572" s="1730"/>
      <c r="B572" s="1731"/>
      <c r="C572" s="1731"/>
      <c r="D572" s="1731"/>
      <c r="E572" s="1732"/>
      <c r="F572" s="1731"/>
      <c r="G572" s="1731"/>
      <c r="H572" s="1731"/>
      <c r="I572" s="1731"/>
      <c r="J572" s="1731"/>
      <c r="K572" s="1731"/>
      <c r="L572" s="1731"/>
      <c r="M572" s="1731"/>
      <c r="N572" s="1731"/>
      <c r="O572" s="1731"/>
      <c r="P572" s="1731"/>
      <c r="Q572" s="1731"/>
      <c r="R572" s="1731"/>
      <c r="S572" s="1731"/>
      <c r="T572" s="1731"/>
      <c r="U572" s="1731"/>
      <c r="V572" s="1731"/>
      <c r="W572" s="1731"/>
    </row>
    <row r="573" spans="1:23" ht="16">
      <c r="A573" s="1730"/>
      <c r="B573" s="1731"/>
      <c r="C573" s="1731"/>
      <c r="D573" s="1731"/>
      <c r="E573" s="1732"/>
      <c r="F573" s="1731"/>
      <c r="G573" s="1731"/>
      <c r="H573" s="1731"/>
      <c r="I573" s="1731"/>
      <c r="J573" s="1731"/>
      <c r="K573" s="1731"/>
      <c r="L573" s="1731"/>
      <c r="M573" s="1731"/>
      <c r="N573" s="1731"/>
      <c r="O573" s="1731"/>
      <c r="P573" s="1731"/>
      <c r="Q573" s="1731"/>
      <c r="R573" s="1731"/>
      <c r="S573" s="1731"/>
      <c r="T573" s="1731"/>
      <c r="U573" s="1731"/>
      <c r="V573" s="1731"/>
      <c r="W573" s="1731"/>
    </row>
    <row r="574" spans="1:23" ht="16">
      <c r="A574" s="1730"/>
      <c r="B574" s="1731"/>
      <c r="C574" s="1731"/>
      <c r="D574" s="1731"/>
      <c r="E574" s="1732"/>
      <c r="F574" s="1731"/>
      <c r="G574" s="1731"/>
      <c r="H574" s="1731"/>
      <c r="I574" s="1731"/>
      <c r="J574" s="1731"/>
      <c r="K574" s="1731"/>
      <c r="L574" s="1731"/>
      <c r="M574" s="1731"/>
      <c r="N574" s="1731"/>
      <c r="O574" s="1731"/>
      <c r="P574" s="1731"/>
      <c r="Q574" s="1731"/>
      <c r="R574" s="1731"/>
      <c r="S574" s="1731"/>
      <c r="T574" s="1731"/>
      <c r="U574" s="1731"/>
      <c r="V574" s="1731"/>
      <c r="W574" s="1731"/>
    </row>
    <row r="575" spans="1:23" ht="16">
      <c r="A575" s="1730"/>
      <c r="B575" s="1731"/>
      <c r="C575" s="1731"/>
      <c r="D575" s="1731"/>
      <c r="E575" s="1732"/>
      <c r="F575" s="1731"/>
      <c r="G575" s="1731"/>
      <c r="H575" s="1731"/>
      <c r="I575" s="1731"/>
      <c r="J575" s="1731"/>
      <c r="K575" s="1731"/>
      <c r="L575" s="1731"/>
      <c r="M575" s="1731"/>
      <c r="N575" s="1731"/>
      <c r="O575" s="1731"/>
      <c r="P575" s="1731"/>
      <c r="Q575" s="1731"/>
      <c r="R575" s="1731"/>
      <c r="S575" s="1731"/>
      <c r="T575" s="1731"/>
      <c r="U575" s="1731"/>
      <c r="V575" s="1731"/>
      <c r="W575" s="1731"/>
    </row>
    <row r="576" spans="1:23" ht="16">
      <c r="A576" s="1730"/>
      <c r="B576" s="1731"/>
      <c r="C576" s="1731"/>
      <c r="D576" s="1731"/>
      <c r="E576" s="1732"/>
      <c r="F576" s="1731"/>
      <c r="G576" s="1731"/>
      <c r="H576" s="1731"/>
      <c r="I576" s="1731"/>
      <c r="J576" s="1731"/>
      <c r="K576" s="1731"/>
      <c r="L576" s="1731"/>
      <c r="M576" s="1731"/>
      <c r="N576" s="1731"/>
      <c r="O576" s="1731"/>
      <c r="P576" s="1731"/>
      <c r="Q576" s="1731"/>
      <c r="R576" s="1731"/>
      <c r="S576" s="1731"/>
      <c r="T576" s="1731"/>
      <c r="U576" s="1731"/>
      <c r="V576" s="1731"/>
      <c r="W576" s="1731"/>
    </row>
    <row r="577" spans="1:23" ht="16">
      <c r="A577" s="1730"/>
      <c r="B577" s="1731"/>
      <c r="C577" s="1731"/>
      <c r="D577" s="1731"/>
      <c r="E577" s="1732"/>
      <c r="F577" s="1731"/>
      <c r="G577" s="1731"/>
      <c r="H577" s="1731"/>
      <c r="I577" s="1731"/>
      <c r="J577" s="1731"/>
      <c r="K577" s="1731"/>
      <c r="L577" s="1731"/>
      <c r="M577" s="1731"/>
      <c r="N577" s="1731"/>
      <c r="O577" s="1731"/>
      <c r="P577" s="1731"/>
      <c r="Q577" s="1731"/>
      <c r="R577" s="1731"/>
      <c r="S577" s="1731"/>
      <c r="T577" s="1731"/>
      <c r="U577" s="1731"/>
      <c r="V577" s="1731"/>
      <c r="W577" s="1731"/>
    </row>
    <row r="578" spans="1:23" ht="16">
      <c r="A578" s="1730"/>
      <c r="B578" s="1731"/>
      <c r="C578" s="1731"/>
      <c r="D578" s="1731"/>
      <c r="E578" s="1732"/>
      <c r="F578" s="1731"/>
      <c r="G578" s="1731"/>
      <c r="H578" s="1731"/>
      <c r="I578" s="1731"/>
      <c r="J578" s="1731"/>
      <c r="K578" s="1731"/>
      <c r="L578" s="1731"/>
      <c r="M578" s="1731"/>
      <c r="N578" s="1731"/>
      <c r="O578" s="1731"/>
      <c r="P578" s="1731"/>
      <c r="Q578" s="1731"/>
      <c r="R578" s="1731"/>
      <c r="S578" s="1731"/>
      <c r="T578" s="1731"/>
      <c r="U578" s="1731"/>
      <c r="V578" s="1731"/>
      <c r="W578" s="1731"/>
    </row>
    <row r="579" spans="1:23" ht="16">
      <c r="A579" s="1730"/>
      <c r="B579" s="1731"/>
      <c r="C579" s="1731"/>
      <c r="D579" s="1731"/>
      <c r="E579" s="1732"/>
      <c r="F579" s="1731"/>
      <c r="G579" s="1731"/>
      <c r="H579" s="1731"/>
      <c r="I579" s="1731"/>
      <c r="J579" s="1731"/>
      <c r="K579" s="1731"/>
      <c r="L579" s="1731"/>
      <c r="M579" s="1731"/>
      <c r="N579" s="1731"/>
      <c r="O579" s="1731"/>
      <c r="P579" s="1731"/>
      <c r="Q579" s="1731"/>
      <c r="R579" s="1731"/>
      <c r="S579" s="1731"/>
      <c r="T579" s="1731"/>
      <c r="U579" s="1731"/>
      <c r="V579" s="1731"/>
      <c r="W579" s="1731"/>
    </row>
    <row r="580" spans="1:23" ht="16">
      <c r="A580" s="1730"/>
      <c r="B580" s="1731"/>
      <c r="C580" s="1731"/>
      <c r="D580" s="1731"/>
      <c r="E580" s="1732"/>
      <c r="F580" s="1731"/>
      <c r="G580" s="1731"/>
      <c r="H580" s="1731"/>
      <c r="I580" s="1731"/>
      <c r="J580" s="1731"/>
      <c r="K580" s="1731"/>
      <c r="L580" s="1731"/>
      <c r="M580" s="1731"/>
      <c r="N580" s="1731"/>
      <c r="O580" s="1731"/>
      <c r="P580" s="1731"/>
      <c r="Q580" s="1731"/>
      <c r="R580" s="1731"/>
      <c r="S580" s="1731"/>
      <c r="T580" s="1731"/>
      <c r="U580" s="1731"/>
      <c r="V580" s="1731"/>
      <c r="W580" s="1731"/>
    </row>
    <row r="581" spans="1:23" ht="16">
      <c r="A581" s="1730"/>
      <c r="B581" s="1731"/>
      <c r="C581" s="1731"/>
      <c r="D581" s="1731"/>
      <c r="E581" s="1732"/>
      <c r="F581" s="1731"/>
      <c r="G581" s="1731"/>
      <c r="H581" s="1731"/>
      <c r="I581" s="1731"/>
      <c r="J581" s="1731"/>
      <c r="K581" s="1731"/>
      <c r="L581" s="1731"/>
      <c r="M581" s="1731"/>
      <c r="N581" s="1731"/>
      <c r="O581" s="1731"/>
      <c r="P581" s="1731"/>
      <c r="Q581" s="1731"/>
      <c r="R581" s="1731"/>
      <c r="S581" s="1731"/>
      <c r="T581" s="1731"/>
      <c r="U581" s="1731"/>
      <c r="V581" s="1731"/>
      <c r="W581" s="1731"/>
    </row>
    <row r="582" spans="1:23" ht="16">
      <c r="A582" s="1730"/>
      <c r="B582" s="1731"/>
      <c r="C582" s="1731"/>
      <c r="D582" s="1731"/>
      <c r="E582" s="1732"/>
      <c r="F582" s="1731"/>
      <c r="G582" s="1731"/>
      <c r="H582" s="1731"/>
      <c r="I582" s="1731"/>
      <c r="J582" s="1731"/>
      <c r="K582" s="1731"/>
      <c r="L582" s="1731"/>
      <c r="M582" s="1731"/>
      <c r="N582" s="1731"/>
      <c r="O582" s="1731"/>
      <c r="P582" s="1731"/>
      <c r="Q582" s="1731"/>
      <c r="R582" s="1731"/>
      <c r="S582" s="1731"/>
      <c r="T582" s="1731"/>
      <c r="U582" s="1731"/>
      <c r="V582" s="1731"/>
      <c r="W582" s="1731"/>
    </row>
    <row r="583" spans="1:23" ht="16">
      <c r="A583" s="1730"/>
      <c r="B583" s="1731"/>
      <c r="C583" s="1731"/>
      <c r="D583" s="1731"/>
      <c r="E583" s="1732"/>
      <c r="F583" s="1731"/>
      <c r="G583" s="1731"/>
      <c r="H583" s="1731"/>
      <c r="I583" s="1731"/>
      <c r="J583" s="1731"/>
      <c r="K583" s="1731"/>
      <c r="L583" s="1731"/>
      <c r="M583" s="1731"/>
      <c r="N583" s="1731"/>
      <c r="O583" s="1731"/>
      <c r="P583" s="1731"/>
      <c r="Q583" s="1731"/>
      <c r="R583" s="1731"/>
      <c r="S583" s="1731"/>
      <c r="T583" s="1731"/>
      <c r="U583" s="1731"/>
      <c r="V583" s="1731"/>
      <c r="W583" s="1731"/>
    </row>
    <row r="584" spans="1:23" ht="16">
      <c r="A584" s="1730"/>
      <c r="B584" s="1731"/>
      <c r="C584" s="1731"/>
      <c r="D584" s="1731"/>
      <c r="E584" s="1732"/>
      <c r="F584" s="1731"/>
      <c r="G584" s="1731"/>
      <c r="H584" s="1731"/>
      <c r="I584" s="1731"/>
      <c r="J584" s="1731"/>
      <c r="K584" s="1731"/>
      <c r="L584" s="1731"/>
      <c r="M584" s="1731"/>
      <c r="N584" s="1731"/>
      <c r="O584" s="1731"/>
      <c r="P584" s="1731"/>
      <c r="Q584" s="1731"/>
      <c r="R584" s="1731"/>
      <c r="S584" s="1731"/>
      <c r="T584" s="1731"/>
      <c r="U584" s="1731"/>
      <c r="V584" s="1731"/>
      <c r="W584" s="1731"/>
    </row>
    <row r="585" spans="1:23" ht="16">
      <c r="A585" s="1730"/>
      <c r="B585" s="1731"/>
      <c r="C585" s="1731"/>
      <c r="D585" s="1731"/>
      <c r="E585" s="1732"/>
      <c r="F585" s="1731"/>
      <c r="G585" s="1731"/>
      <c r="H585" s="1731"/>
      <c r="I585" s="1731"/>
      <c r="J585" s="1731"/>
      <c r="K585" s="1731"/>
      <c r="L585" s="1731"/>
      <c r="M585" s="1731"/>
      <c r="N585" s="1731"/>
      <c r="O585" s="1731"/>
      <c r="P585" s="1731"/>
      <c r="Q585" s="1731"/>
      <c r="R585" s="1731"/>
      <c r="S585" s="1731"/>
      <c r="T585" s="1731"/>
      <c r="U585" s="1731"/>
      <c r="V585" s="1731"/>
      <c r="W585" s="1731"/>
    </row>
    <row r="586" spans="1:23" ht="16">
      <c r="A586" s="1730"/>
      <c r="B586" s="1731"/>
      <c r="C586" s="1731"/>
      <c r="D586" s="1731"/>
      <c r="E586" s="1732"/>
      <c r="F586" s="1731"/>
      <c r="G586" s="1731"/>
      <c r="H586" s="1731"/>
      <c r="I586" s="1731"/>
      <c r="J586" s="1731"/>
      <c r="K586" s="1731"/>
      <c r="L586" s="1731"/>
      <c r="M586" s="1731"/>
      <c r="N586" s="1731"/>
      <c r="O586" s="1731"/>
      <c r="P586" s="1731"/>
      <c r="Q586" s="1731"/>
      <c r="R586" s="1731"/>
      <c r="S586" s="1731"/>
      <c r="T586" s="1731"/>
      <c r="U586" s="1731"/>
      <c r="V586" s="1731"/>
      <c r="W586" s="1731"/>
    </row>
    <row r="587" spans="1:23" ht="16">
      <c r="A587" s="1730"/>
      <c r="B587" s="1731"/>
      <c r="C587" s="1731"/>
      <c r="D587" s="1731"/>
      <c r="E587" s="1732"/>
      <c r="F587" s="1731"/>
      <c r="G587" s="1731"/>
      <c r="H587" s="1731"/>
      <c r="I587" s="1731"/>
      <c r="J587" s="1731"/>
      <c r="K587" s="1731"/>
      <c r="L587" s="1731"/>
      <c r="M587" s="1731"/>
      <c r="N587" s="1731"/>
      <c r="O587" s="1731"/>
      <c r="P587" s="1731"/>
      <c r="Q587" s="1731"/>
      <c r="R587" s="1731"/>
      <c r="S587" s="1731"/>
      <c r="T587" s="1731"/>
      <c r="U587" s="1731"/>
      <c r="V587" s="1731"/>
      <c r="W587" s="1731"/>
    </row>
    <row r="588" spans="1:23" ht="16">
      <c r="A588" s="1730"/>
      <c r="B588" s="1731"/>
      <c r="C588" s="1731"/>
      <c r="D588" s="1731"/>
      <c r="E588" s="1732"/>
      <c r="F588" s="1731"/>
      <c r="G588" s="1731"/>
      <c r="H588" s="1731"/>
      <c r="I588" s="1731"/>
      <c r="J588" s="1731"/>
      <c r="K588" s="1731"/>
      <c r="L588" s="1731"/>
      <c r="M588" s="1731"/>
      <c r="N588" s="1731"/>
      <c r="O588" s="1731"/>
      <c r="P588" s="1731"/>
      <c r="Q588" s="1731"/>
      <c r="R588" s="1731"/>
      <c r="S588" s="1731"/>
      <c r="T588" s="1731"/>
      <c r="U588" s="1731"/>
      <c r="V588" s="1731"/>
      <c r="W588" s="1731"/>
    </row>
    <row r="589" spans="1:23" ht="16">
      <c r="A589" s="1730"/>
      <c r="B589" s="1731"/>
      <c r="C589" s="1731"/>
      <c r="D589" s="1731"/>
      <c r="E589" s="1732"/>
      <c r="F589" s="1731"/>
      <c r="G589" s="1731"/>
      <c r="H589" s="1731"/>
      <c r="I589" s="1731"/>
      <c r="J589" s="1731"/>
      <c r="K589" s="1731"/>
      <c r="L589" s="1731"/>
      <c r="M589" s="1731"/>
      <c r="N589" s="1731"/>
      <c r="O589" s="1731"/>
      <c r="P589" s="1731"/>
      <c r="Q589" s="1731"/>
      <c r="R589" s="1731"/>
      <c r="S589" s="1731"/>
      <c r="T589" s="1731"/>
      <c r="U589" s="1731"/>
      <c r="V589" s="1731"/>
      <c r="W589" s="1731"/>
    </row>
    <row r="590" spans="1:23" ht="16">
      <c r="A590" s="1730"/>
      <c r="B590" s="1731"/>
      <c r="C590" s="1731"/>
      <c r="D590" s="1731"/>
      <c r="E590" s="1732"/>
      <c r="F590" s="1731"/>
      <c r="G590" s="1731"/>
      <c r="H590" s="1731"/>
      <c r="I590" s="1731"/>
      <c r="J590" s="1731"/>
      <c r="K590" s="1731"/>
      <c r="L590" s="1731"/>
      <c r="M590" s="1731"/>
      <c r="N590" s="1731"/>
      <c r="O590" s="1731"/>
      <c r="P590" s="1731"/>
      <c r="Q590" s="1731"/>
      <c r="R590" s="1731"/>
      <c r="S590" s="1731"/>
      <c r="T590" s="1731"/>
      <c r="U590" s="1731"/>
      <c r="V590" s="1731"/>
      <c r="W590" s="1731"/>
    </row>
    <row r="591" spans="1:23" ht="16">
      <c r="A591" s="1730"/>
      <c r="B591" s="1731"/>
      <c r="C591" s="1731"/>
      <c r="D591" s="1731"/>
      <c r="E591" s="1732"/>
      <c r="F591" s="1731"/>
      <c r="G591" s="1731"/>
      <c r="H591" s="1731"/>
      <c r="I591" s="1731"/>
      <c r="J591" s="1731"/>
      <c r="K591" s="1731"/>
      <c r="L591" s="1731"/>
      <c r="M591" s="1731"/>
      <c r="N591" s="1731"/>
      <c r="O591" s="1731"/>
      <c r="P591" s="1731"/>
      <c r="Q591" s="1731"/>
      <c r="R591" s="1731"/>
      <c r="S591" s="1731"/>
      <c r="T591" s="1731"/>
      <c r="U591" s="1731"/>
      <c r="V591" s="1731"/>
      <c r="W591" s="1731"/>
    </row>
    <row r="592" spans="1:23" ht="16">
      <c r="A592" s="1730"/>
      <c r="B592" s="1731"/>
      <c r="C592" s="1731"/>
      <c r="D592" s="1731"/>
      <c r="E592" s="1732"/>
      <c r="F592" s="1731"/>
      <c r="G592" s="1731"/>
      <c r="H592" s="1731"/>
      <c r="I592" s="1731"/>
      <c r="J592" s="1731"/>
      <c r="K592" s="1731"/>
      <c r="L592" s="1731"/>
      <c r="M592" s="1731"/>
      <c r="N592" s="1731"/>
      <c r="O592" s="1731"/>
      <c r="P592" s="1731"/>
      <c r="Q592" s="1731"/>
      <c r="R592" s="1731"/>
      <c r="S592" s="1731"/>
      <c r="T592" s="1731"/>
      <c r="U592" s="1731"/>
      <c r="V592" s="1731"/>
      <c r="W592" s="1731"/>
    </row>
    <row r="593" spans="1:23" ht="16">
      <c r="A593" s="1730"/>
      <c r="B593" s="1731"/>
      <c r="C593" s="1731"/>
      <c r="D593" s="1731"/>
      <c r="E593" s="1732"/>
      <c r="F593" s="1731"/>
      <c r="G593" s="1731"/>
      <c r="H593" s="1731"/>
      <c r="I593" s="1731"/>
      <c r="J593" s="1731"/>
      <c r="K593" s="1731"/>
      <c r="L593" s="1731"/>
      <c r="M593" s="1731"/>
      <c r="N593" s="1731"/>
      <c r="O593" s="1731"/>
      <c r="P593" s="1731"/>
      <c r="Q593" s="1731"/>
      <c r="R593" s="1731"/>
      <c r="S593" s="1731"/>
      <c r="T593" s="1731"/>
      <c r="U593" s="1731"/>
      <c r="V593" s="1731"/>
      <c r="W593" s="1731"/>
    </row>
    <row r="594" spans="1:23" ht="16">
      <c r="A594" s="1730"/>
      <c r="B594" s="1731"/>
      <c r="C594" s="1731"/>
      <c r="D594" s="1731"/>
      <c r="E594" s="1732"/>
      <c r="F594" s="1731"/>
      <c r="G594" s="1731"/>
      <c r="H594" s="1731"/>
      <c r="I594" s="1731"/>
      <c r="J594" s="1731"/>
      <c r="K594" s="1731"/>
      <c r="L594" s="1731"/>
      <c r="M594" s="1731"/>
      <c r="N594" s="1731"/>
      <c r="O594" s="1731"/>
      <c r="P594" s="1731"/>
      <c r="Q594" s="1731"/>
      <c r="R594" s="1731"/>
      <c r="S594" s="1731"/>
      <c r="T594" s="1731"/>
      <c r="U594" s="1731"/>
      <c r="V594" s="1731"/>
      <c r="W594" s="1731"/>
    </row>
    <row r="595" spans="1:23" ht="16">
      <c r="A595" s="1730"/>
      <c r="B595" s="1731"/>
      <c r="C595" s="1731"/>
      <c r="D595" s="1731"/>
      <c r="E595" s="1732"/>
      <c r="F595" s="1731"/>
      <c r="G595" s="1731"/>
      <c r="H595" s="1731"/>
      <c r="I595" s="1731"/>
      <c r="J595" s="1731"/>
      <c r="K595" s="1731"/>
      <c r="L595" s="1731"/>
      <c r="M595" s="1731"/>
      <c r="N595" s="1731"/>
      <c r="O595" s="1731"/>
      <c r="P595" s="1731"/>
      <c r="Q595" s="1731"/>
      <c r="R595" s="1731"/>
      <c r="S595" s="1731"/>
      <c r="T595" s="1731"/>
      <c r="U595" s="1731"/>
      <c r="V595" s="1731"/>
      <c r="W595" s="1731"/>
    </row>
    <row r="596" spans="1:23" ht="16">
      <c r="A596" s="1730"/>
      <c r="B596" s="1731"/>
      <c r="C596" s="1731"/>
      <c r="D596" s="1731"/>
      <c r="E596" s="1732"/>
      <c r="F596" s="1731"/>
      <c r="G596" s="1731"/>
      <c r="H596" s="1731"/>
      <c r="I596" s="1731"/>
      <c r="J596" s="1731"/>
      <c r="K596" s="1731"/>
      <c r="L596" s="1731"/>
      <c r="M596" s="1731"/>
      <c r="N596" s="1731"/>
      <c r="O596" s="1731"/>
      <c r="P596" s="1731"/>
      <c r="Q596" s="1731"/>
      <c r="R596" s="1731"/>
      <c r="S596" s="1731"/>
      <c r="T596" s="1731"/>
      <c r="U596" s="1731"/>
      <c r="V596" s="1731"/>
      <c r="W596" s="1731"/>
    </row>
    <row r="597" spans="1:23" ht="16">
      <c r="A597" s="1730"/>
      <c r="B597" s="1731"/>
      <c r="C597" s="1731"/>
      <c r="D597" s="1731"/>
      <c r="E597" s="1732"/>
      <c r="F597" s="1731"/>
      <c r="G597" s="1731"/>
      <c r="H597" s="1731"/>
      <c r="I597" s="1731"/>
      <c r="J597" s="1731"/>
      <c r="K597" s="1731"/>
      <c r="L597" s="1731"/>
      <c r="M597" s="1731"/>
      <c r="N597" s="1731"/>
      <c r="O597" s="1731"/>
      <c r="P597" s="1731"/>
      <c r="Q597" s="1731"/>
      <c r="R597" s="1731"/>
      <c r="S597" s="1731"/>
      <c r="T597" s="1731"/>
      <c r="U597" s="1731"/>
      <c r="V597" s="1731"/>
      <c r="W597" s="1731"/>
    </row>
    <row r="598" spans="1:23" ht="16">
      <c r="A598" s="1730"/>
      <c r="B598" s="1731"/>
      <c r="C598" s="1731"/>
      <c r="D598" s="1731"/>
      <c r="E598" s="1732"/>
      <c r="F598" s="1731"/>
      <c r="G598" s="1731"/>
      <c r="H598" s="1731"/>
      <c r="I598" s="1731"/>
      <c r="J598" s="1731"/>
      <c r="K598" s="1731"/>
      <c r="L598" s="1731"/>
      <c r="M598" s="1731"/>
      <c r="N598" s="1731"/>
      <c r="O598" s="1731"/>
      <c r="P598" s="1731"/>
      <c r="Q598" s="1731"/>
      <c r="R598" s="1731"/>
      <c r="S598" s="1731"/>
      <c r="T598" s="1731"/>
      <c r="U598" s="1731"/>
      <c r="V598" s="1731"/>
      <c r="W598" s="1731"/>
    </row>
    <row r="599" spans="1:23" ht="16">
      <c r="A599" s="1730"/>
      <c r="B599" s="1731"/>
      <c r="C599" s="1731"/>
      <c r="D599" s="1731"/>
      <c r="E599" s="1732"/>
      <c r="F599" s="1731"/>
      <c r="G599" s="1731"/>
      <c r="H599" s="1731"/>
      <c r="I599" s="1731"/>
      <c r="J599" s="1731"/>
      <c r="K599" s="1731"/>
      <c r="L599" s="1731"/>
      <c r="M599" s="1731"/>
      <c r="N599" s="1731"/>
      <c r="O599" s="1731"/>
      <c r="P599" s="1731"/>
      <c r="Q599" s="1731"/>
      <c r="R599" s="1731"/>
      <c r="S599" s="1731"/>
      <c r="T599" s="1731"/>
      <c r="U599" s="1731"/>
      <c r="V599" s="1731"/>
      <c r="W599" s="1731"/>
    </row>
    <row r="600" spans="1:23" ht="16">
      <c r="A600" s="1730"/>
      <c r="B600" s="1731"/>
      <c r="C600" s="1731"/>
      <c r="D600" s="1731"/>
      <c r="E600" s="1732"/>
      <c r="F600" s="1731"/>
      <c r="G600" s="1731"/>
      <c r="H600" s="1731"/>
      <c r="I600" s="1731"/>
      <c r="J600" s="1731"/>
      <c r="K600" s="1731"/>
      <c r="L600" s="1731"/>
      <c r="M600" s="1731"/>
      <c r="N600" s="1731"/>
      <c r="O600" s="1731"/>
      <c r="P600" s="1731"/>
      <c r="Q600" s="1731"/>
      <c r="R600" s="1731"/>
      <c r="S600" s="1731"/>
      <c r="T600" s="1731"/>
      <c r="U600" s="1731"/>
      <c r="V600" s="1731"/>
      <c r="W600" s="1731"/>
    </row>
    <row r="601" spans="1:23" ht="16">
      <c r="A601" s="1730"/>
      <c r="B601" s="1731"/>
      <c r="C601" s="1731"/>
      <c r="D601" s="1731"/>
      <c r="E601" s="1732"/>
      <c r="F601" s="1731"/>
      <c r="G601" s="1731"/>
      <c r="H601" s="1731"/>
      <c r="I601" s="1731"/>
      <c r="J601" s="1731"/>
      <c r="K601" s="1731"/>
      <c r="L601" s="1731"/>
      <c r="M601" s="1731"/>
      <c r="N601" s="1731"/>
      <c r="O601" s="1731"/>
      <c r="P601" s="1731"/>
      <c r="Q601" s="1731"/>
      <c r="R601" s="1731"/>
      <c r="S601" s="1731"/>
      <c r="T601" s="1731"/>
      <c r="U601" s="1731"/>
      <c r="V601" s="1731"/>
      <c r="W601" s="1731"/>
    </row>
    <row r="602" spans="1:23" ht="16">
      <c r="A602" s="1730"/>
      <c r="B602" s="1731"/>
      <c r="C602" s="1731"/>
      <c r="D602" s="1731"/>
      <c r="E602" s="1732"/>
      <c r="F602" s="1731"/>
      <c r="G602" s="1731"/>
      <c r="H602" s="1731"/>
      <c r="I602" s="1731"/>
      <c r="J602" s="1731"/>
      <c r="K602" s="1731"/>
      <c r="L602" s="1731"/>
      <c r="M602" s="1731"/>
      <c r="N602" s="1731"/>
      <c r="O602" s="1731"/>
      <c r="P602" s="1731"/>
      <c r="Q602" s="1731"/>
      <c r="R602" s="1731"/>
      <c r="S602" s="1731"/>
      <c r="T602" s="1731"/>
      <c r="U602" s="1731"/>
      <c r="V602" s="1731"/>
      <c r="W602" s="1731"/>
    </row>
    <row r="603" spans="1:23" ht="16">
      <c r="A603" s="1730"/>
      <c r="B603" s="1731"/>
      <c r="C603" s="1731"/>
      <c r="D603" s="1731"/>
      <c r="E603" s="1732"/>
      <c r="F603" s="1731"/>
      <c r="G603" s="1731"/>
      <c r="H603" s="1731"/>
      <c r="I603" s="1731"/>
      <c r="J603" s="1731"/>
      <c r="K603" s="1731"/>
      <c r="L603" s="1731"/>
      <c r="M603" s="1731"/>
      <c r="N603" s="1731"/>
      <c r="O603" s="1731"/>
      <c r="P603" s="1731"/>
      <c r="Q603" s="1731"/>
      <c r="R603" s="1731"/>
      <c r="S603" s="1731"/>
      <c r="T603" s="1731"/>
      <c r="U603" s="1731"/>
      <c r="V603" s="1731"/>
      <c r="W603" s="1731"/>
    </row>
    <row r="604" spans="1:23" ht="16">
      <c r="A604" s="1730"/>
      <c r="B604" s="1731"/>
      <c r="C604" s="1731"/>
      <c r="D604" s="1731"/>
      <c r="E604" s="1732"/>
      <c r="F604" s="1731"/>
      <c r="G604" s="1731"/>
      <c r="H604" s="1731"/>
      <c r="I604" s="1731"/>
      <c r="J604" s="1731"/>
      <c r="K604" s="1731"/>
      <c r="L604" s="1731"/>
      <c r="M604" s="1731"/>
      <c r="N604" s="1731"/>
      <c r="O604" s="1731"/>
      <c r="P604" s="1731"/>
      <c r="Q604" s="1731"/>
      <c r="R604" s="1731"/>
      <c r="S604" s="1731"/>
      <c r="T604" s="1731"/>
      <c r="U604" s="1731"/>
      <c r="V604" s="1731"/>
      <c r="W604" s="1731"/>
    </row>
    <row r="605" spans="1:23" ht="16">
      <c r="A605" s="1730"/>
      <c r="B605" s="1731"/>
      <c r="C605" s="1731"/>
      <c r="D605" s="1731"/>
      <c r="E605" s="1732"/>
      <c r="F605" s="1731"/>
      <c r="G605" s="1731"/>
      <c r="H605" s="1731"/>
      <c r="I605" s="1731"/>
      <c r="J605" s="1731"/>
      <c r="K605" s="1731"/>
      <c r="L605" s="1731"/>
      <c r="M605" s="1731"/>
      <c r="N605" s="1731"/>
      <c r="O605" s="1731"/>
      <c r="P605" s="1731"/>
      <c r="Q605" s="1731"/>
      <c r="R605" s="1731"/>
      <c r="S605" s="1731"/>
      <c r="T605" s="1731"/>
      <c r="U605" s="1731"/>
      <c r="V605" s="1731"/>
      <c r="W605" s="1731"/>
    </row>
    <row r="606" spans="1:23" ht="16">
      <c r="A606" s="1730"/>
      <c r="B606" s="1731"/>
      <c r="C606" s="1731"/>
      <c r="D606" s="1731"/>
      <c r="E606" s="1732"/>
      <c r="F606" s="1731"/>
      <c r="G606" s="1731"/>
      <c r="H606" s="1731"/>
      <c r="I606" s="1731"/>
      <c r="J606" s="1731"/>
      <c r="K606" s="1731"/>
      <c r="L606" s="1731"/>
      <c r="M606" s="1731"/>
      <c r="N606" s="1731"/>
      <c r="O606" s="1731"/>
      <c r="P606" s="1731"/>
      <c r="Q606" s="1731"/>
      <c r="R606" s="1731"/>
      <c r="S606" s="1731"/>
      <c r="T606" s="1731"/>
      <c r="U606" s="1731"/>
      <c r="V606" s="1731"/>
      <c r="W606" s="1731"/>
    </row>
    <row r="607" spans="1:23" ht="16">
      <c r="A607" s="1730"/>
      <c r="B607" s="1731"/>
      <c r="C607" s="1731"/>
      <c r="D607" s="1731"/>
      <c r="E607" s="1732"/>
      <c r="F607" s="1731"/>
      <c r="G607" s="1731"/>
      <c r="H607" s="1731"/>
      <c r="I607" s="1731"/>
      <c r="J607" s="1731"/>
      <c r="K607" s="1731"/>
      <c r="L607" s="1731"/>
      <c r="M607" s="1731"/>
      <c r="N607" s="1731"/>
      <c r="O607" s="1731"/>
      <c r="P607" s="1731"/>
      <c r="Q607" s="1731"/>
      <c r="R607" s="1731"/>
      <c r="S607" s="1731"/>
      <c r="T607" s="1731"/>
      <c r="U607" s="1731"/>
      <c r="V607" s="1731"/>
      <c r="W607" s="1731"/>
    </row>
    <row r="608" spans="1:23" ht="16">
      <c r="A608" s="1730"/>
      <c r="B608" s="1731"/>
      <c r="C608" s="1731"/>
      <c r="D608" s="1731"/>
      <c r="E608" s="1732"/>
      <c r="F608" s="1731"/>
      <c r="G608" s="1731"/>
      <c r="H608" s="1731"/>
      <c r="I608" s="1731"/>
      <c r="J608" s="1731"/>
      <c r="K608" s="1731"/>
      <c r="L608" s="1731"/>
      <c r="M608" s="1731"/>
      <c r="N608" s="1731"/>
      <c r="O608" s="1731"/>
      <c r="P608" s="1731"/>
      <c r="Q608" s="1731"/>
      <c r="R608" s="1731"/>
      <c r="S608" s="1731"/>
      <c r="T608" s="1731"/>
      <c r="U608" s="1731"/>
      <c r="V608" s="1731"/>
      <c r="W608" s="1731"/>
    </row>
    <row r="609" spans="1:23" ht="16">
      <c r="A609" s="1730"/>
      <c r="B609" s="1731"/>
      <c r="C609" s="1731"/>
      <c r="D609" s="1731"/>
      <c r="E609" s="1732"/>
      <c r="F609" s="1731"/>
      <c r="G609" s="1731"/>
      <c r="H609" s="1731"/>
      <c r="I609" s="1731"/>
      <c r="J609" s="1731"/>
      <c r="K609" s="1731"/>
      <c r="L609" s="1731"/>
      <c r="M609" s="1731"/>
      <c r="N609" s="1731"/>
      <c r="O609" s="1731"/>
      <c r="P609" s="1731"/>
      <c r="Q609" s="1731"/>
      <c r="R609" s="1731"/>
      <c r="S609" s="1731"/>
      <c r="T609" s="1731"/>
      <c r="U609" s="1731"/>
      <c r="V609" s="1731"/>
      <c r="W609" s="1731"/>
    </row>
    <row r="610" spans="1:23" ht="16">
      <c r="A610" s="1730"/>
      <c r="B610" s="1731"/>
      <c r="C610" s="1731"/>
      <c r="D610" s="1731"/>
      <c r="E610" s="1732"/>
      <c r="F610" s="1731"/>
      <c r="G610" s="1731"/>
      <c r="H610" s="1731"/>
      <c r="I610" s="1731"/>
      <c r="J610" s="1731"/>
      <c r="K610" s="1731"/>
      <c r="L610" s="1731"/>
      <c r="M610" s="1731"/>
      <c r="N610" s="1731"/>
      <c r="O610" s="1731"/>
      <c r="P610" s="1731"/>
      <c r="Q610" s="1731"/>
      <c r="R610" s="1731"/>
      <c r="S610" s="1731"/>
      <c r="T610" s="1731"/>
      <c r="U610" s="1731"/>
      <c r="V610" s="1731"/>
      <c r="W610" s="1731"/>
    </row>
    <row r="611" spans="1:23" ht="16">
      <c r="A611" s="1730"/>
      <c r="B611" s="1731"/>
      <c r="C611" s="1731"/>
      <c r="D611" s="1731"/>
      <c r="E611" s="1732"/>
      <c r="F611" s="1731"/>
      <c r="G611" s="1731"/>
      <c r="H611" s="1731"/>
      <c r="I611" s="1731"/>
      <c r="J611" s="1731"/>
      <c r="K611" s="1731"/>
      <c r="L611" s="1731"/>
      <c r="M611" s="1731"/>
      <c r="N611" s="1731"/>
      <c r="O611" s="1731"/>
      <c r="P611" s="1731"/>
      <c r="Q611" s="1731"/>
      <c r="R611" s="1731"/>
      <c r="S611" s="1731"/>
      <c r="T611" s="1731"/>
      <c r="U611" s="1731"/>
      <c r="V611" s="1731"/>
      <c r="W611" s="1731"/>
    </row>
    <row r="612" spans="1:23" ht="16">
      <c r="A612" s="1730"/>
      <c r="B612" s="1731"/>
      <c r="C612" s="1731"/>
      <c r="D612" s="1731"/>
      <c r="E612" s="1732"/>
      <c r="F612" s="1731"/>
      <c r="G612" s="1731"/>
      <c r="H612" s="1731"/>
      <c r="I612" s="1731"/>
      <c r="J612" s="1731"/>
      <c r="K612" s="1731"/>
      <c r="L612" s="1731"/>
      <c r="M612" s="1731"/>
      <c r="N612" s="1731"/>
      <c r="O612" s="1731"/>
      <c r="P612" s="1731"/>
      <c r="Q612" s="1731"/>
      <c r="R612" s="1731"/>
      <c r="S612" s="1731"/>
      <c r="T612" s="1731"/>
      <c r="U612" s="1731"/>
      <c r="V612" s="1731"/>
      <c r="W612" s="1731"/>
    </row>
    <row r="613" spans="1:23" ht="16">
      <c r="A613" s="1730"/>
      <c r="B613" s="1731"/>
      <c r="C613" s="1731"/>
      <c r="D613" s="1731"/>
      <c r="E613" s="1732"/>
      <c r="F613" s="1731"/>
      <c r="G613" s="1731"/>
      <c r="H613" s="1731"/>
      <c r="I613" s="1731"/>
      <c r="J613" s="1731"/>
      <c r="K613" s="1731"/>
      <c r="L613" s="1731"/>
      <c r="M613" s="1731"/>
      <c r="N613" s="1731"/>
      <c r="O613" s="1731"/>
      <c r="P613" s="1731"/>
      <c r="Q613" s="1731"/>
      <c r="R613" s="1731"/>
      <c r="S613" s="1731"/>
      <c r="T613" s="1731"/>
      <c r="U613" s="1731"/>
      <c r="V613" s="1731"/>
      <c r="W613" s="1731"/>
    </row>
    <row r="614" spans="1:23" ht="16">
      <c r="A614" s="1730"/>
      <c r="B614" s="1731"/>
      <c r="C614" s="1731"/>
      <c r="D614" s="1731"/>
      <c r="E614" s="1732"/>
      <c r="F614" s="1731"/>
      <c r="G614" s="1731"/>
      <c r="H614" s="1731"/>
      <c r="I614" s="1731"/>
      <c r="J614" s="1731"/>
      <c r="K614" s="1731"/>
      <c r="L614" s="1731"/>
      <c r="M614" s="1731"/>
      <c r="N614" s="1731"/>
      <c r="O614" s="1731"/>
      <c r="P614" s="1731"/>
      <c r="Q614" s="1731"/>
      <c r="R614" s="1731"/>
      <c r="S614" s="1731"/>
      <c r="T614" s="1731"/>
      <c r="U614" s="1731"/>
      <c r="V614" s="1731"/>
      <c r="W614" s="1731"/>
    </row>
    <row r="615" spans="1:23" ht="16">
      <c r="A615" s="1730"/>
      <c r="B615" s="1731"/>
      <c r="C615" s="1731"/>
      <c r="D615" s="1731"/>
      <c r="E615" s="1732"/>
      <c r="F615" s="1731"/>
      <c r="G615" s="1731"/>
      <c r="H615" s="1731"/>
      <c r="I615" s="1731"/>
      <c r="J615" s="1731"/>
      <c r="K615" s="1731"/>
      <c r="L615" s="1731"/>
      <c r="M615" s="1731"/>
      <c r="N615" s="1731"/>
      <c r="O615" s="1731"/>
      <c r="P615" s="1731"/>
      <c r="Q615" s="1731"/>
      <c r="R615" s="1731"/>
      <c r="S615" s="1731"/>
      <c r="T615" s="1731"/>
      <c r="U615" s="1731"/>
      <c r="V615" s="1731"/>
      <c r="W615" s="1731"/>
    </row>
    <row r="616" spans="1:23" ht="16">
      <c r="A616" s="1730"/>
      <c r="B616" s="1731"/>
      <c r="C616" s="1731"/>
      <c r="D616" s="1731"/>
      <c r="E616" s="1732"/>
      <c r="F616" s="1731"/>
      <c r="G616" s="1731"/>
      <c r="H616" s="1731"/>
      <c r="I616" s="1731"/>
      <c r="J616" s="1731"/>
      <c r="K616" s="1731"/>
      <c r="L616" s="1731"/>
      <c r="M616" s="1731"/>
      <c r="N616" s="1731"/>
      <c r="O616" s="1731"/>
      <c r="P616" s="1731"/>
      <c r="Q616" s="1731"/>
      <c r="R616" s="1731"/>
      <c r="S616" s="1731"/>
      <c r="T616" s="1731"/>
      <c r="U616" s="1731"/>
      <c r="V616" s="1731"/>
      <c r="W616" s="1731"/>
    </row>
    <row r="617" spans="1:23" ht="16">
      <c r="A617" s="1730"/>
      <c r="B617" s="1731"/>
      <c r="C617" s="1731"/>
      <c r="D617" s="1731"/>
      <c r="E617" s="1732"/>
      <c r="F617" s="1731"/>
      <c r="G617" s="1731"/>
      <c r="H617" s="1731"/>
      <c r="I617" s="1731"/>
      <c r="J617" s="1731"/>
      <c r="K617" s="1731"/>
      <c r="L617" s="1731"/>
      <c r="M617" s="1731"/>
      <c r="N617" s="1731"/>
      <c r="O617" s="1731"/>
      <c r="P617" s="1731"/>
      <c r="Q617" s="1731"/>
      <c r="R617" s="1731"/>
      <c r="S617" s="1731"/>
      <c r="T617" s="1731"/>
      <c r="U617" s="1731"/>
      <c r="V617" s="1731"/>
      <c r="W617" s="1731"/>
    </row>
    <row r="618" spans="1:23" ht="16">
      <c r="A618" s="1730"/>
      <c r="B618" s="1731"/>
      <c r="C618" s="1731"/>
      <c r="D618" s="1731"/>
      <c r="E618" s="1732"/>
      <c r="F618" s="1731"/>
      <c r="G618" s="1731"/>
      <c r="H618" s="1731"/>
      <c r="I618" s="1731"/>
      <c r="J618" s="1731"/>
      <c r="K618" s="1731"/>
      <c r="L618" s="1731"/>
      <c r="M618" s="1731"/>
      <c r="N618" s="1731"/>
      <c r="O618" s="1731"/>
      <c r="P618" s="1731"/>
      <c r="Q618" s="1731"/>
      <c r="R618" s="1731"/>
      <c r="S618" s="1731"/>
      <c r="T618" s="1731"/>
      <c r="U618" s="1731"/>
      <c r="V618" s="1731"/>
      <c r="W618" s="1731"/>
    </row>
    <row r="619" spans="1:23" ht="16">
      <c r="A619" s="1730"/>
      <c r="B619" s="1731"/>
      <c r="C619" s="1731"/>
      <c r="D619" s="1731"/>
      <c r="E619" s="1732"/>
      <c r="F619" s="1731"/>
      <c r="G619" s="1731"/>
      <c r="H619" s="1731"/>
      <c r="I619" s="1731"/>
      <c r="J619" s="1731"/>
      <c r="K619" s="1731"/>
      <c r="L619" s="1731"/>
      <c r="M619" s="1731"/>
      <c r="N619" s="1731"/>
      <c r="O619" s="1731"/>
      <c r="P619" s="1731"/>
      <c r="Q619" s="1731"/>
      <c r="R619" s="1731"/>
      <c r="S619" s="1731"/>
      <c r="T619" s="1731"/>
      <c r="U619" s="1731"/>
      <c r="V619" s="1731"/>
      <c r="W619" s="1731"/>
    </row>
    <row r="620" spans="1:23" ht="16">
      <c r="A620" s="1730"/>
      <c r="B620" s="1731"/>
      <c r="C620" s="1731"/>
      <c r="D620" s="1731"/>
      <c r="E620" s="1732"/>
      <c r="F620" s="1731"/>
      <c r="G620" s="1731"/>
      <c r="H620" s="1731"/>
      <c r="I620" s="1731"/>
      <c r="J620" s="1731"/>
      <c r="K620" s="1731"/>
      <c r="L620" s="1731"/>
      <c r="M620" s="1731"/>
      <c r="N620" s="1731"/>
      <c r="O620" s="1731"/>
      <c r="P620" s="1731"/>
      <c r="Q620" s="1731"/>
      <c r="R620" s="1731"/>
      <c r="S620" s="1731"/>
      <c r="T620" s="1731"/>
      <c r="U620" s="1731"/>
      <c r="V620" s="1731"/>
      <c r="W620" s="1731"/>
    </row>
    <row r="621" spans="1:23" ht="16">
      <c r="A621" s="1730"/>
      <c r="B621" s="1731"/>
      <c r="C621" s="1731"/>
      <c r="D621" s="1731"/>
      <c r="E621" s="1732"/>
      <c r="F621" s="1731"/>
      <c r="G621" s="1731"/>
      <c r="H621" s="1731"/>
      <c r="I621" s="1731"/>
      <c r="J621" s="1731"/>
      <c r="K621" s="1731"/>
      <c r="L621" s="1731"/>
      <c r="M621" s="1731"/>
      <c r="N621" s="1731"/>
      <c r="O621" s="1731"/>
      <c r="P621" s="1731"/>
      <c r="Q621" s="1731"/>
      <c r="R621" s="1731"/>
      <c r="S621" s="1731"/>
      <c r="T621" s="1731"/>
      <c r="U621" s="1731"/>
      <c r="V621" s="1731"/>
      <c r="W621" s="1731"/>
    </row>
    <row r="622" spans="1:23" ht="16">
      <c r="A622" s="1730"/>
      <c r="B622" s="1731"/>
      <c r="C622" s="1731"/>
      <c r="D622" s="1731"/>
      <c r="E622" s="1732"/>
      <c r="F622" s="1731"/>
      <c r="G622" s="1731"/>
      <c r="H622" s="1731"/>
      <c r="I622" s="1731"/>
      <c r="J622" s="1731"/>
      <c r="K622" s="1731"/>
      <c r="L622" s="1731"/>
      <c r="M622" s="1731"/>
      <c r="N622" s="1731"/>
      <c r="O622" s="1731"/>
      <c r="P622" s="1731"/>
      <c r="Q622" s="1731"/>
      <c r="R622" s="1731"/>
      <c r="S622" s="1731"/>
      <c r="T622" s="1731"/>
      <c r="U622" s="1731"/>
      <c r="V622" s="1731"/>
      <c r="W622" s="1731"/>
    </row>
    <row r="623" spans="1:23" ht="16">
      <c r="A623" s="1730"/>
      <c r="B623" s="1731"/>
      <c r="C623" s="1731"/>
      <c r="D623" s="1731"/>
      <c r="E623" s="1732"/>
      <c r="F623" s="1731"/>
      <c r="G623" s="1731"/>
      <c r="H623" s="1731"/>
      <c r="I623" s="1731"/>
      <c r="J623" s="1731"/>
      <c r="K623" s="1731"/>
      <c r="L623" s="1731"/>
      <c r="M623" s="1731"/>
      <c r="N623" s="1731"/>
      <c r="O623" s="1731"/>
      <c r="P623" s="1731"/>
      <c r="Q623" s="1731"/>
      <c r="R623" s="1731"/>
      <c r="S623" s="1731"/>
      <c r="T623" s="1731"/>
      <c r="U623" s="1731"/>
      <c r="V623" s="1731"/>
      <c r="W623" s="1731"/>
    </row>
    <row r="624" spans="1:23" ht="16">
      <c r="A624" s="1730"/>
      <c r="B624" s="1731"/>
      <c r="C624" s="1731"/>
      <c r="D624" s="1731"/>
      <c r="E624" s="1732"/>
      <c r="F624" s="1731"/>
      <c r="G624" s="1731"/>
      <c r="H624" s="1731"/>
      <c r="I624" s="1731"/>
      <c r="J624" s="1731"/>
      <c r="K624" s="1731"/>
      <c r="L624" s="1731"/>
      <c r="M624" s="1731"/>
      <c r="N624" s="1731"/>
      <c r="O624" s="1731"/>
      <c r="P624" s="1731"/>
      <c r="Q624" s="1731"/>
      <c r="R624" s="1731"/>
      <c r="S624" s="1731"/>
      <c r="T624" s="1731"/>
      <c r="U624" s="1731"/>
      <c r="V624" s="1731"/>
      <c r="W624" s="1731"/>
    </row>
    <row r="625" spans="1:23" ht="16">
      <c r="A625" s="1730"/>
      <c r="B625" s="1731"/>
      <c r="C625" s="1731"/>
      <c r="D625" s="1731"/>
      <c r="E625" s="1732"/>
      <c r="F625" s="1731"/>
      <c r="G625" s="1731"/>
      <c r="H625" s="1731"/>
      <c r="I625" s="1731"/>
      <c r="J625" s="1731"/>
      <c r="K625" s="1731"/>
      <c r="L625" s="1731"/>
      <c r="M625" s="1731"/>
      <c r="N625" s="1731"/>
      <c r="O625" s="1731"/>
      <c r="P625" s="1731"/>
      <c r="Q625" s="1731"/>
      <c r="R625" s="1731"/>
      <c r="S625" s="1731"/>
      <c r="T625" s="1731"/>
      <c r="U625" s="1731"/>
      <c r="V625" s="1731"/>
      <c r="W625" s="1731"/>
    </row>
    <row r="626" spans="1:23" ht="16">
      <c r="A626" s="1730"/>
      <c r="B626" s="1731"/>
      <c r="C626" s="1731"/>
      <c r="D626" s="1731"/>
      <c r="E626" s="1732"/>
      <c r="F626" s="1731"/>
      <c r="G626" s="1731"/>
      <c r="H626" s="1731"/>
      <c r="I626" s="1731"/>
      <c r="J626" s="1731"/>
      <c r="K626" s="1731"/>
      <c r="L626" s="1731"/>
      <c r="M626" s="1731"/>
      <c r="N626" s="1731"/>
      <c r="O626" s="1731"/>
      <c r="P626" s="1731"/>
      <c r="Q626" s="1731"/>
      <c r="R626" s="1731"/>
      <c r="S626" s="1731"/>
      <c r="T626" s="1731"/>
      <c r="U626" s="1731"/>
      <c r="V626" s="1731"/>
      <c r="W626" s="1731"/>
    </row>
    <row r="627" spans="1:23" ht="16">
      <c r="A627" s="1730"/>
      <c r="B627" s="1731"/>
      <c r="C627" s="1731"/>
      <c r="D627" s="1731"/>
      <c r="E627" s="1732"/>
      <c r="F627" s="1731"/>
      <c r="G627" s="1731"/>
      <c r="H627" s="1731"/>
      <c r="I627" s="1731"/>
      <c r="J627" s="1731"/>
      <c r="K627" s="1731"/>
      <c r="L627" s="1731"/>
      <c r="M627" s="1731"/>
      <c r="N627" s="1731"/>
      <c r="O627" s="1731"/>
      <c r="P627" s="1731"/>
      <c r="Q627" s="1731"/>
      <c r="R627" s="1731"/>
      <c r="S627" s="1731"/>
      <c r="T627" s="1731"/>
      <c r="U627" s="1731"/>
      <c r="V627" s="1731"/>
      <c r="W627" s="1731"/>
    </row>
    <row r="628" spans="1:23" ht="16">
      <c r="A628" s="1730"/>
      <c r="B628" s="1731"/>
      <c r="C628" s="1731"/>
      <c r="D628" s="1731"/>
      <c r="E628" s="1732"/>
      <c r="F628" s="1731"/>
      <c r="G628" s="1731"/>
      <c r="H628" s="1731"/>
      <c r="I628" s="1731"/>
      <c r="J628" s="1731"/>
      <c r="K628" s="1731"/>
      <c r="L628" s="1731"/>
      <c r="M628" s="1731"/>
      <c r="N628" s="1731"/>
      <c r="O628" s="1731"/>
      <c r="P628" s="1731"/>
      <c r="Q628" s="1731"/>
      <c r="R628" s="1731"/>
      <c r="S628" s="1731"/>
      <c r="T628" s="1731"/>
      <c r="U628" s="1731"/>
      <c r="V628" s="1731"/>
      <c r="W628" s="1731"/>
    </row>
    <row r="629" spans="1:23" ht="16">
      <c r="A629" s="1730"/>
      <c r="B629" s="1731"/>
      <c r="C629" s="1731"/>
      <c r="D629" s="1731"/>
      <c r="E629" s="1732"/>
      <c r="F629" s="1731"/>
      <c r="G629" s="1731"/>
      <c r="H629" s="1731"/>
      <c r="I629" s="1731"/>
      <c r="J629" s="1731"/>
      <c r="K629" s="1731"/>
      <c r="L629" s="1731"/>
      <c r="M629" s="1731"/>
      <c r="N629" s="1731"/>
      <c r="O629" s="1731"/>
      <c r="P629" s="1731"/>
      <c r="Q629" s="1731"/>
      <c r="R629" s="1731"/>
      <c r="S629" s="1731"/>
      <c r="T629" s="1731"/>
      <c r="U629" s="1731"/>
      <c r="V629" s="1731"/>
      <c r="W629" s="1731"/>
    </row>
    <row r="630" spans="1:23" ht="16">
      <c r="A630" s="1730"/>
      <c r="B630" s="1731"/>
      <c r="C630" s="1731"/>
      <c r="D630" s="1731"/>
      <c r="E630" s="1732"/>
      <c r="F630" s="1731"/>
      <c r="G630" s="1731"/>
      <c r="H630" s="1731"/>
      <c r="I630" s="1731"/>
      <c r="J630" s="1731"/>
      <c r="K630" s="1731"/>
      <c r="L630" s="1731"/>
      <c r="M630" s="1731"/>
      <c r="N630" s="1731"/>
      <c r="O630" s="1731"/>
      <c r="P630" s="1731"/>
      <c r="Q630" s="1731"/>
      <c r="R630" s="1731"/>
      <c r="S630" s="1731"/>
      <c r="T630" s="1731"/>
      <c r="U630" s="1731"/>
      <c r="V630" s="1731"/>
      <c r="W630" s="1731"/>
    </row>
    <row r="631" spans="1:23" ht="16">
      <c r="A631" s="1730"/>
      <c r="B631" s="1731"/>
      <c r="C631" s="1731"/>
      <c r="D631" s="1731"/>
      <c r="E631" s="1732"/>
      <c r="F631" s="1731"/>
      <c r="G631" s="1731"/>
      <c r="H631" s="1731"/>
      <c r="I631" s="1731"/>
      <c r="J631" s="1731"/>
      <c r="K631" s="1731"/>
      <c r="L631" s="1731"/>
      <c r="M631" s="1731"/>
      <c r="N631" s="1731"/>
      <c r="O631" s="1731"/>
      <c r="P631" s="1731"/>
      <c r="Q631" s="1731"/>
      <c r="R631" s="1731"/>
      <c r="S631" s="1731"/>
      <c r="T631" s="1731"/>
      <c r="U631" s="1731"/>
      <c r="V631" s="1731"/>
      <c r="W631" s="1731"/>
    </row>
    <row r="632" spans="1:23" ht="16">
      <c r="A632" s="1730"/>
      <c r="B632" s="1731"/>
      <c r="C632" s="1731"/>
      <c r="D632" s="1731"/>
      <c r="E632" s="1732"/>
      <c r="F632" s="1731"/>
      <c r="G632" s="1731"/>
      <c r="H632" s="1731"/>
      <c r="I632" s="1731"/>
      <c r="J632" s="1731"/>
      <c r="K632" s="1731"/>
      <c r="L632" s="1731"/>
      <c r="M632" s="1731"/>
      <c r="N632" s="1731"/>
      <c r="O632" s="1731"/>
      <c r="P632" s="1731"/>
      <c r="Q632" s="1731"/>
      <c r="R632" s="1731"/>
      <c r="S632" s="1731"/>
      <c r="T632" s="1731"/>
      <c r="U632" s="1731"/>
      <c r="V632" s="1731"/>
      <c r="W632" s="1731"/>
    </row>
    <row r="633" spans="1:23" ht="16">
      <c r="A633" s="1730"/>
      <c r="B633" s="1731"/>
      <c r="C633" s="1731"/>
      <c r="D633" s="1731"/>
      <c r="E633" s="1732"/>
      <c r="F633" s="1731"/>
      <c r="G633" s="1731"/>
      <c r="H633" s="1731"/>
      <c r="I633" s="1731"/>
      <c r="J633" s="1731"/>
      <c r="K633" s="1731"/>
      <c r="L633" s="1731"/>
      <c r="M633" s="1731"/>
      <c r="N633" s="1731"/>
      <c r="O633" s="1731"/>
      <c r="P633" s="1731"/>
      <c r="Q633" s="1731"/>
      <c r="R633" s="1731"/>
      <c r="S633" s="1731"/>
      <c r="T633" s="1731"/>
      <c r="U633" s="1731"/>
      <c r="V633" s="1731"/>
      <c r="W633" s="1731"/>
    </row>
    <row r="634" spans="1:23" ht="16">
      <c r="A634" s="1730"/>
      <c r="B634" s="1731"/>
      <c r="C634" s="1731"/>
      <c r="D634" s="1731"/>
      <c r="E634" s="1732"/>
      <c r="F634" s="1731"/>
      <c r="G634" s="1731"/>
      <c r="H634" s="1731"/>
      <c r="I634" s="1731"/>
      <c r="J634" s="1731"/>
      <c r="K634" s="1731"/>
      <c r="L634" s="1731"/>
      <c r="M634" s="1731"/>
      <c r="N634" s="1731"/>
      <c r="O634" s="1731"/>
      <c r="P634" s="1731"/>
      <c r="Q634" s="1731"/>
      <c r="R634" s="1731"/>
      <c r="S634" s="1731"/>
      <c r="T634" s="1731"/>
      <c r="U634" s="1731"/>
      <c r="V634" s="1731"/>
      <c r="W634" s="1731"/>
    </row>
    <row r="635" spans="1:23" ht="16">
      <c r="A635" s="1730"/>
      <c r="B635" s="1731"/>
      <c r="C635" s="1731"/>
      <c r="D635" s="1731"/>
      <c r="E635" s="1732"/>
      <c r="F635" s="1731"/>
      <c r="G635" s="1731"/>
      <c r="H635" s="1731"/>
      <c r="I635" s="1731"/>
      <c r="J635" s="1731"/>
      <c r="K635" s="1731"/>
      <c r="L635" s="1731"/>
      <c r="M635" s="1731"/>
      <c r="N635" s="1731"/>
      <c r="O635" s="1731"/>
      <c r="P635" s="1731"/>
      <c r="Q635" s="1731"/>
      <c r="R635" s="1731"/>
      <c r="S635" s="1731"/>
      <c r="T635" s="1731"/>
      <c r="U635" s="1731"/>
      <c r="V635" s="1731"/>
      <c r="W635" s="1731"/>
    </row>
    <row r="636" spans="1:23" ht="16">
      <c r="A636" s="1730"/>
      <c r="B636" s="1731"/>
      <c r="C636" s="1731"/>
      <c r="D636" s="1731"/>
      <c r="E636" s="1732"/>
      <c r="F636" s="1731"/>
      <c r="G636" s="1731"/>
      <c r="H636" s="1731"/>
      <c r="I636" s="1731"/>
      <c r="J636" s="1731"/>
      <c r="K636" s="1731"/>
      <c r="L636" s="1731"/>
      <c r="M636" s="1731"/>
      <c r="N636" s="1731"/>
      <c r="O636" s="1731"/>
      <c r="P636" s="1731"/>
      <c r="Q636" s="1731"/>
      <c r="R636" s="1731"/>
      <c r="S636" s="1731"/>
      <c r="T636" s="1731"/>
      <c r="U636" s="1731"/>
      <c r="V636" s="1731"/>
      <c r="W636" s="1731"/>
    </row>
    <row r="637" spans="1:23" ht="16">
      <c r="A637" s="1730"/>
      <c r="B637" s="1731"/>
      <c r="C637" s="1731"/>
      <c r="D637" s="1731"/>
      <c r="E637" s="1732"/>
      <c r="F637" s="1731"/>
      <c r="G637" s="1731"/>
      <c r="H637" s="1731"/>
      <c r="I637" s="1731"/>
      <c r="J637" s="1731"/>
      <c r="K637" s="1731"/>
      <c r="L637" s="1731"/>
      <c r="M637" s="1731"/>
      <c r="N637" s="1731"/>
      <c r="O637" s="1731"/>
      <c r="P637" s="1731"/>
      <c r="Q637" s="1731"/>
      <c r="R637" s="1731"/>
      <c r="S637" s="1731"/>
      <c r="T637" s="1731"/>
      <c r="U637" s="1731"/>
      <c r="V637" s="1731"/>
      <c r="W637" s="1731"/>
    </row>
    <row r="638" spans="1:23" ht="16">
      <c r="A638" s="1730"/>
      <c r="B638" s="1731"/>
      <c r="C638" s="1731"/>
      <c r="D638" s="1731"/>
      <c r="E638" s="1732"/>
      <c r="F638" s="1731"/>
      <c r="G638" s="1731"/>
      <c r="H638" s="1731"/>
      <c r="I638" s="1731"/>
      <c r="J638" s="1731"/>
      <c r="K638" s="1731"/>
      <c r="L638" s="1731"/>
      <c r="M638" s="1731"/>
      <c r="N638" s="1731"/>
      <c r="O638" s="1731"/>
      <c r="P638" s="1731"/>
      <c r="Q638" s="1731"/>
      <c r="R638" s="1731"/>
      <c r="S638" s="1731"/>
      <c r="T638" s="1731"/>
      <c r="U638" s="1731"/>
      <c r="V638" s="1731"/>
      <c r="W638" s="1731"/>
    </row>
    <row r="639" spans="1:23" ht="16">
      <c r="A639" s="1730"/>
      <c r="B639" s="1731"/>
      <c r="C639" s="1731"/>
      <c r="D639" s="1731"/>
      <c r="E639" s="1732"/>
      <c r="F639" s="1731"/>
      <c r="G639" s="1731"/>
      <c r="H639" s="1731"/>
      <c r="I639" s="1731"/>
      <c r="J639" s="1731"/>
      <c r="K639" s="1731"/>
      <c r="L639" s="1731"/>
      <c r="M639" s="1731"/>
      <c r="N639" s="1731"/>
      <c r="O639" s="1731"/>
      <c r="P639" s="1731"/>
      <c r="Q639" s="1731"/>
      <c r="R639" s="1731"/>
      <c r="S639" s="1731"/>
      <c r="T639" s="1731"/>
      <c r="U639" s="1731"/>
      <c r="V639" s="1731"/>
      <c r="W639" s="1731"/>
    </row>
    <row r="640" spans="1:23" ht="16">
      <c r="A640" s="1730"/>
      <c r="B640" s="1731"/>
      <c r="C640" s="1731"/>
      <c r="D640" s="1731"/>
      <c r="E640" s="1732"/>
      <c r="F640" s="1731"/>
      <c r="G640" s="1731"/>
      <c r="H640" s="1731"/>
      <c r="I640" s="1731"/>
      <c r="J640" s="1731"/>
      <c r="K640" s="1731"/>
      <c r="L640" s="1731"/>
      <c r="M640" s="1731"/>
      <c r="N640" s="1731"/>
      <c r="O640" s="1731"/>
      <c r="P640" s="1731"/>
      <c r="Q640" s="1731"/>
      <c r="R640" s="1731"/>
      <c r="S640" s="1731"/>
      <c r="T640" s="1731"/>
      <c r="U640" s="1731"/>
      <c r="V640" s="1731"/>
      <c r="W640" s="1731"/>
    </row>
    <row r="641" spans="1:23" ht="16">
      <c r="A641" s="1730"/>
      <c r="B641" s="1731"/>
      <c r="C641" s="1731"/>
      <c r="D641" s="1731"/>
      <c r="E641" s="1732"/>
      <c r="F641" s="1731"/>
      <c r="G641" s="1731"/>
      <c r="H641" s="1731"/>
      <c r="I641" s="1731"/>
      <c r="J641" s="1731"/>
      <c r="K641" s="1731"/>
      <c r="L641" s="1731"/>
      <c r="M641" s="1731"/>
      <c r="N641" s="1731"/>
      <c r="O641" s="1731"/>
      <c r="P641" s="1731"/>
      <c r="Q641" s="1731"/>
      <c r="R641" s="1731"/>
      <c r="S641" s="1731"/>
      <c r="T641" s="1731"/>
      <c r="U641" s="1731"/>
      <c r="V641" s="1731"/>
      <c r="W641" s="1731"/>
    </row>
    <row r="642" spans="1:23" ht="16">
      <c r="A642" s="1730"/>
      <c r="B642" s="1731"/>
      <c r="C642" s="1731"/>
      <c r="D642" s="1731"/>
      <c r="E642" s="1732"/>
      <c r="F642" s="1731"/>
      <c r="G642" s="1731"/>
      <c r="H642" s="1731"/>
      <c r="I642" s="1731"/>
      <c r="J642" s="1731"/>
      <c r="K642" s="1731"/>
      <c r="L642" s="1731"/>
      <c r="M642" s="1731"/>
      <c r="N642" s="1731"/>
      <c r="O642" s="1731"/>
      <c r="P642" s="1731"/>
      <c r="Q642" s="1731"/>
      <c r="R642" s="1731"/>
      <c r="S642" s="1731"/>
      <c r="T642" s="1731"/>
      <c r="U642" s="1731"/>
      <c r="V642" s="1731"/>
      <c r="W642" s="1731"/>
    </row>
    <row r="643" spans="1:23" ht="16">
      <c r="A643" s="1730"/>
      <c r="B643" s="1731"/>
      <c r="C643" s="1731"/>
      <c r="D643" s="1731"/>
      <c r="E643" s="1732"/>
      <c r="F643" s="1731"/>
      <c r="G643" s="1731"/>
      <c r="H643" s="1731"/>
      <c r="I643" s="1731"/>
      <c r="J643" s="1731"/>
      <c r="K643" s="1731"/>
      <c r="L643" s="1731"/>
      <c r="M643" s="1731"/>
      <c r="N643" s="1731"/>
      <c r="O643" s="1731"/>
      <c r="P643" s="1731"/>
      <c r="Q643" s="1731"/>
      <c r="R643" s="1731"/>
      <c r="S643" s="1731"/>
      <c r="T643" s="1731"/>
      <c r="U643" s="1731"/>
      <c r="V643" s="1731"/>
      <c r="W643" s="1731"/>
    </row>
    <row r="644" spans="1:23" ht="16">
      <c r="A644" s="1730"/>
      <c r="B644" s="1731"/>
      <c r="C644" s="1731"/>
      <c r="D644" s="1731"/>
      <c r="E644" s="1732"/>
      <c r="F644" s="1731"/>
      <c r="G644" s="1731"/>
      <c r="H644" s="1731"/>
      <c r="I644" s="1731"/>
      <c r="J644" s="1731"/>
      <c r="K644" s="1731"/>
      <c r="L644" s="1731"/>
      <c r="M644" s="1731"/>
      <c r="N644" s="1731"/>
      <c r="O644" s="1731"/>
      <c r="P644" s="1731"/>
      <c r="Q644" s="1731"/>
      <c r="R644" s="1731"/>
      <c r="S644" s="1731"/>
      <c r="T644" s="1731"/>
      <c r="U644" s="1731"/>
      <c r="V644" s="1731"/>
      <c r="W644" s="1731"/>
    </row>
    <row r="645" spans="1:23" ht="16">
      <c r="A645" s="1730"/>
      <c r="B645" s="1731"/>
      <c r="C645" s="1731"/>
      <c r="D645" s="1731"/>
      <c r="E645" s="1732"/>
      <c r="F645" s="1731"/>
      <c r="G645" s="1731"/>
      <c r="H645" s="1731"/>
      <c r="I645" s="1731"/>
      <c r="J645" s="1731"/>
      <c r="K645" s="1731"/>
      <c r="L645" s="1731"/>
      <c r="M645" s="1731"/>
      <c r="N645" s="1731"/>
      <c r="O645" s="1731"/>
      <c r="P645" s="1731"/>
      <c r="Q645" s="1731"/>
      <c r="R645" s="1731"/>
      <c r="S645" s="1731"/>
      <c r="T645" s="1731"/>
      <c r="U645" s="1731"/>
      <c r="V645" s="1731"/>
      <c r="W645" s="1731"/>
    </row>
    <row r="646" spans="1:23" ht="16">
      <c r="A646" s="1730"/>
      <c r="B646" s="1731"/>
      <c r="C646" s="1731"/>
      <c r="D646" s="1731"/>
      <c r="E646" s="1732"/>
      <c r="F646" s="1731"/>
      <c r="G646" s="1731"/>
      <c r="H646" s="1731"/>
      <c r="I646" s="1731"/>
      <c r="J646" s="1731"/>
      <c r="K646" s="1731"/>
      <c r="L646" s="1731"/>
      <c r="M646" s="1731"/>
      <c r="N646" s="1731"/>
      <c r="O646" s="1731"/>
      <c r="P646" s="1731"/>
      <c r="Q646" s="1731"/>
      <c r="R646" s="1731"/>
      <c r="S646" s="1731"/>
      <c r="T646" s="1731"/>
      <c r="U646" s="1731"/>
      <c r="V646" s="1731"/>
      <c r="W646" s="1731"/>
    </row>
    <row r="647" spans="1:23" ht="16">
      <c r="A647" s="1730"/>
      <c r="B647" s="1731"/>
      <c r="C647" s="1731"/>
      <c r="D647" s="1731"/>
      <c r="E647" s="1732"/>
      <c r="F647" s="1731"/>
      <c r="G647" s="1731"/>
      <c r="H647" s="1731"/>
      <c r="I647" s="1731"/>
      <c r="J647" s="1731"/>
      <c r="K647" s="1731"/>
      <c r="L647" s="1731"/>
      <c r="M647" s="1731"/>
      <c r="N647" s="1731"/>
      <c r="O647" s="1731"/>
      <c r="P647" s="1731"/>
      <c r="Q647" s="1731"/>
      <c r="R647" s="1731"/>
      <c r="S647" s="1731"/>
      <c r="T647" s="1731"/>
      <c r="U647" s="1731"/>
      <c r="V647" s="1731"/>
      <c r="W647" s="1731"/>
    </row>
    <row r="648" spans="1:23" ht="16">
      <c r="A648" s="1730"/>
      <c r="B648" s="1731"/>
      <c r="C648" s="1731"/>
      <c r="D648" s="1731"/>
      <c r="E648" s="1732"/>
      <c r="F648" s="1731"/>
      <c r="G648" s="1731"/>
      <c r="H648" s="1731"/>
      <c r="I648" s="1731"/>
      <c r="J648" s="1731"/>
      <c r="K648" s="1731"/>
      <c r="L648" s="1731"/>
      <c r="M648" s="1731"/>
      <c r="N648" s="1731"/>
      <c r="O648" s="1731"/>
      <c r="P648" s="1731"/>
      <c r="Q648" s="1731"/>
      <c r="R648" s="1731"/>
      <c r="S648" s="1731"/>
      <c r="T648" s="1731"/>
      <c r="U648" s="1731"/>
      <c r="V648" s="1731"/>
      <c r="W648" s="1731"/>
    </row>
    <row r="649" spans="1:23" ht="16">
      <c r="A649" s="1730"/>
      <c r="B649" s="1731"/>
      <c r="C649" s="1731"/>
      <c r="D649" s="1731"/>
      <c r="E649" s="1732"/>
      <c r="F649" s="1731"/>
      <c r="G649" s="1731"/>
      <c r="H649" s="1731"/>
      <c r="I649" s="1731"/>
      <c r="J649" s="1731"/>
      <c r="K649" s="1731"/>
      <c r="L649" s="1731"/>
      <c r="M649" s="1731"/>
      <c r="N649" s="1731"/>
      <c r="O649" s="1731"/>
      <c r="P649" s="1731"/>
      <c r="Q649" s="1731"/>
      <c r="R649" s="1731"/>
      <c r="S649" s="1731"/>
      <c r="T649" s="1731"/>
      <c r="U649" s="1731"/>
      <c r="V649" s="1731"/>
      <c r="W649" s="1731"/>
    </row>
    <row r="650" spans="1:23" ht="16">
      <c r="A650" s="1730"/>
      <c r="B650" s="1731"/>
      <c r="C650" s="1731"/>
      <c r="D650" s="1731"/>
      <c r="E650" s="1732"/>
      <c r="F650" s="1731"/>
      <c r="G650" s="1731"/>
      <c r="H650" s="1731"/>
      <c r="I650" s="1731"/>
      <c r="J650" s="1731"/>
      <c r="K650" s="1731"/>
      <c r="L650" s="1731"/>
      <c r="M650" s="1731"/>
      <c r="N650" s="1731"/>
      <c r="O650" s="1731"/>
      <c r="P650" s="1731"/>
      <c r="Q650" s="1731"/>
      <c r="R650" s="1731"/>
      <c r="S650" s="1731"/>
      <c r="T650" s="1731"/>
      <c r="U650" s="1731"/>
      <c r="V650" s="1731"/>
      <c r="W650" s="1731"/>
    </row>
    <row r="651" spans="1:23" ht="16">
      <c r="A651" s="1730"/>
      <c r="B651" s="1731"/>
      <c r="C651" s="1731"/>
      <c r="D651" s="1731"/>
      <c r="E651" s="1732"/>
      <c r="F651" s="1731"/>
      <c r="G651" s="1731"/>
      <c r="H651" s="1731"/>
      <c r="I651" s="1731"/>
      <c r="J651" s="1731"/>
      <c r="K651" s="1731"/>
      <c r="L651" s="1731"/>
      <c r="M651" s="1731"/>
      <c r="N651" s="1731"/>
      <c r="O651" s="1731"/>
      <c r="P651" s="1731"/>
      <c r="Q651" s="1731"/>
      <c r="R651" s="1731"/>
      <c r="S651" s="1731"/>
      <c r="T651" s="1731"/>
      <c r="U651" s="1731"/>
      <c r="V651" s="1731"/>
      <c r="W651" s="1731"/>
    </row>
    <row r="652" spans="1:23" ht="16">
      <c r="A652" s="1730"/>
      <c r="B652" s="1731"/>
      <c r="C652" s="1731"/>
      <c r="D652" s="1731"/>
      <c r="E652" s="1732"/>
      <c r="F652" s="1731"/>
      <c r="G652" s="1731"/>
      <c r="H652" s="1731"/>
      <c r="I652" s="1731"/>
      <c r="J652" s="1731"/>
      <c r="K652" s="1731"/>
      <c r="L652" s="1731"/>
      <c r="M652" s="1731"/>
      <c r="N652" s="1731"/>
      <c r="O652" s="1731"/>
      <c r="P652" s="1731"/>
      <c r="Q652" s="1731"/>
      <c r="R652" s="1731"/>
      <c r="S652" s="1731"/>
      <c r="T652" s="1731"/>
      <c r="U652" s="1731"/>
      <c r="V652" s="1731"/>
      <c r="W652" s="1731"/>
    </row>
    <row r="653" spans="1:23" ht="16">
      <c r="A653" s="1730"/>
      <c r="B653" s="1731"/>
      <c r="C653" s="1731"/>
      <c r="D653" s="1731"/>
      <c r="E653" s="1732"/>
      <c r="F653" s="1731"/>
      <c r="G653" s="1731"/>
      <c r="H653" s="1731"/>
      <c r="I653" s="1731"/>
      <c r="J653" s="1731"/>
      <c r="K653" s="1731"/>
      <c r="L653" s="1731"/>
      <c r="M653" s="1731"/>
      <c r="N653" s="1731"/>
      <c r="O653" s="1731"/>
      <c r="P653" s="1731"/>
      <c r="Q653" s="1731"/>
      <c r="R653" s="1731"/>
      <c r="S653" s="1731"/>
      <c r="T653" s="1731"/>
      <c r="U653" s="1731"/>
      <c r="V653" s="1731"/>
      <c r="W653" s="1731"/>
    </row>
    <row r="654" spans="1:23" ht="16">
      <c r="A654" s="1730"/>
      <c r="B654" s="1731"/>
      <c r="C654" s="1731"/>
      <c r="D654" s="1731"/>
      <c r="E654" s="1732"/>
      <c r="F654" s="1731"/>
      <c r="G654" s="1731"/>
      <c r="H654" s="1731"/>
      <c r="I654" s="1731"/>
      <c r="J654" s="1731"/>
      <c r="K654" s="1731"/>
      <c r="L654" s="1731"/>
      <c r="M654" s="1731"/>
      <c r="N654" s="1731"/>
      <c r="O654" s="1731"/>
      <c r="P654" s="1731"/>
      <c r="Q654" s="1731"/>
      <c r="R654" s="1731"/>
      <c r="S654" s="1731"/>
      <c r="T654" s="1731"/>
      <c r="U654" s="1731"/>
      <c r="V654" s="1731"/>
      <c r="W654" s="1731"/>
    </row>
    <row r="655" spans="1:23" ht="16">
      <c r="A655" s="1730"/>
      <c r="B655" s="1731"/>
      <c r="C655" s="1731"/>
      <c r="D655" s="1731"/>
      <c r="E655" s="1732"/>
      <c r="F655" s="1731"/>
      <c r="G655" s="1731"/>
      <c r="H655" s="1731"/>
      <c r="I655" s="1731"/>
      <c r="J655" s="1731"/>
      <c r="K655" s="1731"/>
      <c r="L655" s="1731"/>
      <c r="M655" s="1731"/>
      <c r="N655" s="1731"/>
      <c r="O655" s="1731"/>
      <c r="P655" s="1731"/>
      <c r="Q655" s="1731"/>
      <c r="R655" s="1731"/>
      <c r="S655" s="1731"/>
      <c r="T655" s="1731"/>
      <c r="U655" s="1731"/>
      <c r="V655" s="1731"/>
      <c r="W655" s="1731"/>
    </row>
    <row r="656" spans="1:23" ht="16">
      <c r="A656" s="1730"/>
      <c r="B656" s="1731"/>
      <c r="C656" s="1731"/>
      <c r="D656" s="1731"/>
      <c r="E656" s="1732"/>
      <c r="F656" s="1731"/>
      <c r="G656" s="1731"/>
      <c r="H656" s="1731"/>
      <c r="I656" s="1731"/>
      <c r="J656" s="1731"/>
      <c r="K656" s="1731"/>
      <c r="L656" s="1731"/>
      <c r="M656" s="1731"/>
      <c r="N656" s="1731"/>
      <c r="O656" s="1731"/>
      <c r="P656" s="1731"/>
      <c r="Q656" s="1731"/>
      <c r="R656" s="1731"/>
      <c r="S656" s="1731"/>
      <c r="T656" s="1731"/>
      <c r="U656" s="1731"/>
      <c r="V656" s="1731"/>
      <c r="W656" s="1731"/>
    </row>
    <row r="657" spans="1:23" ht="16">
      <c r="A657" s="1730"/>
      <c r="B657" s="1731"/>
      <c r="C657" s="1731"/>
      <c r="D657" s="1731"/>
      <c r="E657" s="1732"/>
      <c r="F657" s="1731"/>
      <c r="G657" s="1731"/>
      <c r="H657" s="1731"/>
      <c r="I657" s="1731"/>
      <c r="J657" s="1731"/>
      <c r="K657" s="1731"/>
      <c r="L657" s="1731"/>
      <c r="M657" s="1731"/>
      <c r="N657" s="1731"/>
      <c r="O657" s="1731"/>
      <c r="P657" s="1731"/>
      <c r="Q657" s="1731"/>
      <c r="R657" s="1731"/>
      <c r="S657" s="1731"/>
      <c r="T657" s="1731"/>
      <c r="U657" s="1731"/>
      <c r="V657" s="1731"/>
      <c r="W657" s="1731"/>
    </row>
    <row r="658" spans="1:23" ht="16">
      <c r="A658" s="1730"/>
      <c r="B658" s="1731"/>
      <c r="C658" s="1731"/>
      <c r="D658" s="1731"/>
      <c r="E658" s="1732"/>
      <c r="F658" s="1731"/>
      <c r="G658" s="1731"/>
      <c r="H658" s="1731"/>
      <c r="I658" s="1731"/>
      <c r="J658" s="1731"/>
      <c r="K658" s="1731"/>
      <c r="L658" s="1731"/>
      <c r="M658" s="1731"/>
      <c r="N658" s="1731"/>
      <c r="O658" s="1731"/>
      <c r="P658" s="1731"/>
      <c r="Q658" s="1731"/>
      <c r="R658" s="1731"/>
      <c r="S658" s="1731"/>
      <c r="T658" s="1731"/>
      <c r="U658" s="1731"/>
      <c r="V658" s="1731"/>
      <c r="W658" s="1731"/>
    </row>
    <row r="659" spans="1:23" ht="16">
      <c r="A659" s="1730"/>
      <c r="B659" s="1731"/>
      <c r="C659" s="1731"/>
      <c r="D659" s="1731"/>
      <c r="E659" s="1732"/>
      <c r="F659" s="1731"/>
      <c r="G659" s="1731"/>
      <c r="H659" s="1731"/>
      <c r="I659" s="1731"/>
      <c r="J659" s="1731"/>
      <c r="K659" s="1731"/>
      <c r="L659" s="1731"/>
      <c r="M659" s="1731"/>
      <c r="N659" s="1731"/>
      <c r="O659" s="1731"/>
      <c r="P659" s="1731"/>
      <c r="Q659" s="1731"/>
      <c r="R659" s="1731"/>
      <c r="S659" s="1731"/>
      <c r="T659" s="1731"/>
      <c r="U659" s="1731"/>
      <c r="V659" s="1731"/>
      <c r="W659" s="1731"/>
    </row>
    <row r="660" spans="1:23" ht="16">
      <c r="A660" s="1730"/>
      <c r="B660" s="1731"/>
      <c r="C660" s="1731"/>
      <c r="D660" s="1731"/>
      <c r="E660" s="1732"/>
      <c r="F660" s="1731"/>
      <c r="G660" s="1731"/>
      <c r="H660" s="1731"/>
      <c r="I660" s="1731"/>
      <c r="J660" s="1731"/>
      <c r="K660" s="1731"/>
      <c r="L660" s="1731"/>
      <c r="M660" s="1731"/>
      <c r="N660" s="1731"/>
      <c r="O660" s="1731"/>
      <c r="P660" s="1731"/>
      <c r="Q660" s="1731"/>
      <c r="R660" s="1731"/>
      <c r="S660" s="1731"/>
      <c r="T660" s="1731"/>
      <c r="U660" s="1731"/>
      <c r="V660" s="1731"/>
      <c r="W660" s="1731"/>
    </row>
    <row r="661" spans="1:23" ht="16">
      <c r="A661" s="1730"/>
      <c r="B661" s="1731"/>
      <c r="C661" s="1731"/>
      <c r="D661" s="1731"/>
      <c r="E661" s="1732"/>
      <c r="F661" s="1731"/>
      <c r="G661" s="1731"/>
      <c r="H661" s="1731"/>
      <c r="I661" s="1731"/>
      <c r="J661" s="1731"/>
      <c r="K661" s="1731"/>
      <c r="L661" s="1731"/>
      <c r="M661" s="1731"/>
      <c r="N661" s="1731"/>
      <c r="O661" s="1731"/>
      <c r="P661" s="1731"/>
      <c r="Q661" s="1731"/>
      <c r="R661" s="1731"/>
      <c r="S661" s="1731"/>
      <c r="T661" s="1731"/>
      <c r="U661" s="1731"/>
      <c r="V661" s="1731"/>
      <c r="W661" s="1731"/>
    </row>
    <row r="662" spans="1:23" ht="16">
      <c r="A662" s="1730"/>
      <c r="B662" s="1731"/>
      <c r="C662" s="1731"/>
      <c r="D662" s="1731"/>
      <c r="E662" s="1732"/>
      <c r="F662" s="1731"/>
      <c r="G662" s="1731"/>
      <c r="H662" s="1731"/>
      <c r="I662" s="1731"/>
      <c r="J662" s="1731"/>
      <c r="K662" s="1731"/>
      <c r="L662" s="1731"/>
      <c r="M662" s="1731"/>
      <c r="N662" s="1731"/>
      <c r="O662" s="1731"/>
      <c r="P662" s="1731"/>
      <c r="Q662" s="1731"/>
      <c r="R662" s="1731"/>
      <c r="S662" s="1731"/>
      <c r="T662" s="1731"/>
      <c r="U662" s="1731"/>
      <c r="V662" s="1731"/>
      <c r="W662" s="1731"/>
    </row>
    <row r="663" spans="1:23" ht="16">
      <c r="A663" s="1730"/>
      <c r="B663" s="1731"/>
      <c r="C663" s="1731"/>
      <c r="D663" s="1731"/>
      <c r="E663" s="1732"/>
      <c r="F663" s="1731"/>
      <c r="G663" s="1731"/>
      <c r="H663" s="1731"/>
      <c r="I663" s="1731"/>
      <c r="J663" s="1731"/>
      <c r="K663" s="1731"/>
      <c r="L663" s="1731"/>
      <c r="M663" s="1731"/>
      <c r="N663" s="1731"/>
      <c r="O663" s="1731"/>
      <c r="P663" s="1731"/>
      <c r="Q663" s="1731"/>
      <c r="R663" s="1731"/>
      <c r="S663" s="1731"/>
      <c r="T663" s="1731"/>
      <c r="U663" s="1731"/>
      <c r="V663" s="1731"/>
      <c r="W663" s="1731"/>
    </row>
    <row r="664" spans="1:23" ht="16">
      <c r="A664" s="1730"/>
      <c r="B664" s="1731"/>
      <c r="C664" s="1731"/>
      <c r="D664" s="1731"/>
      <c r="E664" s="1732"/>
      <c r="F664" s="1731"/>
      <c r="G664" s="1731"/>
      <c r="H664" s="1731"/>
      <c r="I664" s="1731"/>
      <c r="J664" s="1731"/>
      <c r="K664" s="1731"/>
      <c r="L664" s="1731"/>
      <c r="M664" s="1731"/>
      <c r="N664" s="1731"/>
      <c r="O664" s="1731"/>
      <c r="P664" s="1731"/>
      <c r="Q664" s="1731"/>
      <c r="R664" s="1731"/>
      <c r="S664" s="1731"/>
      <c r="T664" s="1731"/>
      <c r="U664" s="1731"/>
      <c r="V664" s="1731"/>
      <c r="W664" s="1731"/>
    </row>
    <row r="665" spans="1:23" ht="16">
      <c r="A665" s="1730"/>
      <c r="B665" s="1731"/>
      <c r="C665" s="1731"/>
      <c r="D665" s="1731"/>
      <c r="E665" s="1732"/>
      <c r="F665" s="1731"/>
      <c r="G665" s="1731"/>
      <c r="H665" s="1731"/>
      <c r="I665" s="1731"/>
      <c r="J665" s="1731"/>
      <c r="K665" s="1731"/>
      <c r="L665" s="1731"/>
      <c r="M665" s="1731"/>
      <c r="N665" s="1731"/>
      <c r="O665" s="1731"/>
      <c r="P665" s="1731"/>
      <c r="Q665" s="1731"/>
      <c r="R665" s="1731"/>
      <c r="S665" s="1731"/>
      <c r="T665" s="1731"/>
      <c r="U665" s="1731"/>
      <c r="V665" s="1731"/>
      <c r="W665" s="1731"/>
    </row>
    <row r="666" spans="1:23" ht="16">
      <c r="A666" s="1730"/>
      <c r="B666" s="1731"/>
      <c r="C666" s="1731"/>
      <c r="D666" s="1731"/>
      <c r="E666" s="1732"/>
      <c r="F666" s="1731"/>
      <c r="G666" s="1731"/>
      <c r="H666" s="1731"/>
      <c r="I666" s="1731"/>
      <c r="J666" s="1731"/>
      <c r="K666" s="1731"/>
      <c r="L666" s="1731"/>
      <c r="M666" s="1731"/>
      <c r="N666" s="1731"/>
      <c r="O666" s="1731"/>
      <c r="P666" s="1731"/>
      <c r="Q666" s="1731"/>
      <c r="R666" s="1731"/>
      <c r="S666" s="1731"/>
      <c r="T666" s="1731"/>
      <c r="U666" s="1731"/>
      <c r="V666" s="1731"/>
      <c r="W666" s="1731"/>
    </row>
    <row r="667" spans="1:23" ht="16">
      <c r="A667" s="1730"/>
      <c r="B667" s="1731"/>
      <c r="C667" s="1731"/>
      <c r="D667" s="1731"/>
      <c r="E667" s="1732"/>
      <c r="F667" s="1731"/>
      <c r="G667" s="1731"/>
      <c r="H667" s="1731"/>
      <c r="I667" s="1731"/>
      <c r="J667" s="1731"/>
      <c r="K667" s="1731"/>
      <c r="L667" s="1731"/>
      <c r="M667" s="1731"/>
      <c r="N667" s="1731"/>
      <c r="O667" s="1731"/>
      <c r="P667" s="1731"/>
      <c r="Q667" s="1731"/>
      <c r="R667" s="1731"/>
      <c r="S667" s="1731"/>
      <c r="T667" s="1731"/>
      <c r="U667" s="1731"/>
      <c r="V667" s="1731"/>
      <c r="W667" s="1731"/>
    </row>
    <row r="668" spans="1:23" ht="16">
      <c r="A668" s="1730"/>
      <c r="B668" s="1731"/>
      <c r="C668" s="1731"/>
      <c r="D668" s="1731"/>
      <c r="E668" s="1732"/>
      <c r="F668" s="1731"/>
      <c r="G668" s="1731"/>
      <c r="H668" s="1731"/>
      <c r="I668" s="1731"/>
      <c r="J668" s="1731"/>
      <c r="K668" s="1731"/>
      <c r="L668" s="1731"/>
      <c r="M668" s="1731"/>
      <c r="N668" s="1731"/>
      <c r="O668" s="1731"/>
      <c r="P668" s="1731"/>
      <c r="Q668" s="1731"/>
      <c r="R668" s="1731"/>
      <c r="S668" s="1731"/>
      <c r="T668" s="1731"/>
      <c r="U668" s="1731"/>
      <c r="V668" s="1731"/>
      <c r="W668" s="1731"/>
    </row>
    <row r="669" spans="1:23" ht="16">
      <c r="A669" s="1730"/>
      <c r="B669" s="1731"/>
      <c r="C669" s="1731"/>
      <c r="D669" s="1731"/>
      <c r="E669" s="1732"/>
      <c r="F669" s="1731"/>
      <c r="G669" s="1731"/>
      <c r="H669" s="1731"/>
      <c r="I669" s="1731"/>
      <c r="J669" s="1731"/>
      <c r="K669" s="1731"/>
      <c r="L669" s="1731"/>
      <c r="M669" s="1731"/>
      <c r="N669" s="1731"/>
      <c r="O669" s="1731"/>
      <c r="P669" s="1731"/>
      <c r="Q669" s="1731"/>
      <c r="R669" s="1731"/>
      <c r="S669" s="1731"/>
      <c r="T669" s="1731"/>
      <c r="U669" s="1731"/>
      <c r="V669" s="1731"/>
      <c r="W669" s="1731"/>
    </row>
    <row r="670" spans="1:23" ht="16">
      <c r="A670" s="1730"/>
      <c r="B670" s="1731"/>
      <c r="C670" s="1731"/>
      <c r="D670" s="1731"/>
      <c r="E670" s="1732"/>
      <c r="F670" s="1731"/>
      <c r="G670" s="1731"/>
      <c r="H670" s="1731"/>
      <c r="I670" s="1731"/>
      <c r="J670" s="1731"/>
      <c r="K670" s="1731"/>
      <c r="L670" s="1731"/>
      <c r="M670" s="1731"/>
      <c r="N670" s="1731"/>
      <c r="O670" s="1731"/>
      <c r="P670" s="1731"/>
      <c r="Q670" s="1731"/>
      <c r="R670" s="1731"/>
      <c r="S670" s="1731"/>
      <c r="T670" s="1731"/>
      <c r="U670" s="1731"/>
      <c r="V670" s="1731"/>
      <c r="W670" s="1731"/>
    </row>
    <row r="671" spans="1:23" ht="16">
      <c r="A671" s="1730"/>
      <c r="B671" s="1731"/>
      <c r="C671" s="1731"/>
      <c r="D671" s="1731"/>
      <c r="E671" s="1732"/>
      <c r="F671" s="1731"/>
      <c r="G671" s="1731"/>
      <c r="H671" s="1731"/>
      <c r="I671" s="1731"/>
      <c r="J671" s="1731"/>
      <c r="K671" s="1731"/>
      <c r="L671" s="1731"/>
      <c r="M671" s="1731"/>
      <c r="N671" s="1731"/>
      <c r="O671" s="1731"/>
      <c r="P671" s="1731"/>
      <c r="Q671" s="1731"/>
      <c r="R671" s="1731"/>
      <c r="S671" s="1731"/>
      <c r="T671" s="1731"/>
      <c r="U671" s="1731"/>
      <c r="V671" s="1731"/>
      <c r="W671" s="1731"/>
    </row>
    <row r="672" spans="1:23" ht="16">
      <c r="A672" s="1730"/>
      <c r="B672" s="1731"/>
      <c r="C672" s="1731"/>
      <c r="D672" s="1731"/>
      <c r="E672" s="1732"/>
      <c r="F672" s="1731"/>
      <c r="G672" s="1731"/>
      <c r="H672" s="1731"/>
      <c r="I672" s="1731"/>
      <c r="J672" s="1731"/>
      <c r="K672" s="1731"/>
      <c r="L672" s="1731"/>
      <c r="M672" s="1731"/>
      <c r="N672" s="1731"/>
      <c r="O672" s="1731"/>
      <c r="P672" s="1731"/>
      <c r="Q672" s="1731"/>
      <c r="R672" s="1731"/>
      <c r="S672" s="1731"/>
      <c r="T672" s="1731"/>
      <c r="U672" s="1731"/>
      <c r="V672" s="1731"/>
      <c r="W672" s="1731"/>
    </row>
    <row r="673" spans="1:23" ht="16">
      <c r="A673" s="1730"/>
      <c r="B673" s="1731"/>
      <c r="C673" s="1731"/>
      <c r="D673" s="1731"/>
      <c r="E673" s="1732"/>
      <c r="F673" s="1731"/>
      <c r="G673" s="1731"/>
      <c r="H673" s="1731"/>
      <c r="I673" s="1731"/>
      <c r="J673" s="1731"/>
      <c r="K673" s="1731"/>
      <c r="L673" s="1731"/>
      <c r="M673" s="1731"/>
      <c r="N673" s="1731"/>
      <c r="O673" s="1731"/>
      <c r="P673" s="1731"/>
      <c r="Q673" s="1731"/>
      <c r="R673" s="1731"/>
      <c r="S673" s="1731"/>
      <c r="T673" s="1731"/>
      <c r="U673" s="1731"/>
      <c r="V673" s="1731"/>
      <c r="W673" s="1731"/>
    </row>
    <row r="674" spans="1:23" ht="16">
      <c r="A674" s="1730"/>
      <c r="B674" s="1731"/>
      <c r="C674" s="1731"/>
      <c r="D674" s="1731"/>
      <c r="E674" s="1732"/>
      <c r="F674" s="1731"/>
      <c r="G674" s="1731"/>
      <c r="H674" s="1731"/>
      <c r="I674" s="1731"/>
      <c r="J674" s="1731"/>
      <c r="K674" s="1731"/>
      <c r="L674" s="1731"/>
      <c r="M674" s="1731"/>
      <c r="N674" s="1731"/>
      <c r="O674" s="1731"/>
      <c r="P674" s="1731"/>
      <c r="Q674" s="1731"/>
      <c r="R674" s="1731"/>
      <c r="S674" s="1731"/>
      <c r="T674" s="1731"/>
      <c r="U674" s="1731"/>
      <c r="V674" s="1731"/>
      <c r="W674" s="1731"/>
    </row>
    <row r="675" spans="1:23" ht="16">
      <c r="A675" s="1730"/>
      <c r="B675" s="1731"/>
      <c r="C675" s="1731"/>
      <c r="D675" s="1731"/>
      <c r="E675" s="1732"/>
      <c r="F675" s="1731"/>
      <c r="G675" s="1731"/>
      <c r="H675" s="1731"/>
      <c r="I675" s="1731"/>
      <c r="J675" s="1731"/>
      <c r="K675" s="1731"/>
      <c r="L675" s="1731"/>
      <c r="M675" s="1731"/>
      <c r="N675" s="1731"/>
      <c r="O675" s="1731"/>
      <c r="P675" s="1731"/>
      <c r="Q675" s="1731"/>
      <c r="R675" s="1731"/>
      <c r="S675" s="1731"/>
      <c r="T675" s="1731"/>
      <c r="U675" s="1731"/>
      <c r="V675" s="1731"/>
      <c r="W675" s="1731"/>
    </row>
    <row r="676" spans="1:23" ht="16">
      <c r="A676" s="1730"/>
      <c r="B676" s="1731"/>
      <c r="C676" s="1731"/>
      <c r="D676" s="1731"/>
      <c r="E676" s="1732"/>
      <c r="F676" s="1731"/>
      <c r="G676" s="1731"/>
      <c r="H676" s="1731"/>
      <c r="I676" s="1731"/>
      <c r="J676" s="1731"/>
      <c r="K676" s="1731"/>
      <c r="L676" s="1731"/>
      <c r="M676" s="1731"/>
      <c r="N676" s="1731"/>
      <c r="O676" s="1731"/>
      <c r="P676" s="1731"/>
      <c r="Q676" s="1731"/>
      <c r="R676" s="1731"/>
      <c r="S676" s="1731"/>
      <c r="T676" s="1731"/>
      <c r="U676" s="1731"/>
      <c r="V676" s="1731"/>
      <c r="W676" s="1731"/>
    </row>
    <row r="677" spans="1:23" ht="16">
      <c r="A677" s="1730"/>
      <c r="B677" s="1731"/>
      <c r="C677" s="1731"/>
      <c r="D677" s="1731"/>
      <c r="E677" s="1732"/>
      <c r="F677" s="1731"/>
      <c r="G677" s="1731"/>
      <c r="H677" s="1731"/>
      <c r="I677" s="1731"/>
      <c r="J677" s="1731"/>
      <c r="K677" s="1731"/>
      <c r="L677" s="1731"/>
      <c r="M677" s="1731"/>
      <c r="N677" s="1731"/>
      <c r="O677" s="1731"/>
      <c r="P677" s="1731"/>
      <c r="Q677" s="1731"/>
      <c r="R677" s="1731"/>
      <c r="S677" s="1731"/>
      <c r="T677" s="1731"/>
      <c r="U677" s="1731"/>
      <c r="V677" s="1731"/>
      <c r="W677" s="1731"/>
    </row>
    <row r="678" spans="1:23" ht="16">
      <c r="A678" s="1730"/>
      <c r="B678" s="1731"/>
      <c r="C678" s="1731"/>
      <c r="D678" s="1731"/>
      <c r="E678" s="1732"/>
      <c r="F678" s="1731"/>
      <c r="G678" s="1731"/>
      <c r="H678" s="1731"/>
      <c r="I678" s="1731"/>
      <c r="J678" s="1731"/>
      <c r="K678" s="1731"/>
      <c r="L678" s="1731"/>
      <c r="M678" s="1731"/>
      <c r="N678" s="1731"/>
      <c r="O678" s="1731"/>
      <c r="P678" s="1731"/>
      <c r="Q678" s="1731"/>
      <c r="R678" s="1731"/>
      <c r="S678" s="1731"/>
      <c r="T678" s="1731"/>
      <c r="U678" s="1731"/>
      <c r="V678" s="1731"/>
      <c r="W678" s="1731"/>
    </row>
    <row r="679" spans="1:23" ht="16">
      <c r="A679" s="1730"/>
      <c r="B679" s="1731"/>
      <c r="C679" s="1731"/>
      <c r="D679" s="1731"/>
      <c r="E679" s="1732"/>
      <c r="F679" s="1731"/>
      <c r="G679" s="1731"/>
      <c r="H679" s="1731"/>
      <c r="I679" s="1731"/>
      <c r="J679" s="1731"/>
      <c r="K679" s="1731"/>
      <c r="L679" s="1731"/>
      <c r="M679" s="1731"/>
      <c r="N679" s="1731"/>
      <c r="O679" s="1731"/>
      <c r="P679" s="1731"/>
      <c r="Q679" s="1731"/>
      <c r="R679" s="1731"/>
      <c r="S679" s="1731"/>
      <c r="T679" s="1731"/>
      <c r="U679" s="1731"/>
      <c r="V679" s="1731"/>
      <c r="W679" s="1731"/>
    </row>
    <row r="680" spans="1:23" ht="16">
      <c r="A680" s="1730"/>
      <c r="B680" s="1731"/>
      <c r="C680" s="1731"/>
      <c r="D680" s="1731"/>
      <c r="E680" s="1732"/>
      <c r="F680" s="1731"/>
      <c r="G680" s="1731"/>
      <c r="H680" s="1731"/>
      <c r="I680" s="1731"/>
      <c r="J680" s="1731"/>
      <c r="K680" s="1731"/>
      <c r="L680" s="1731"/>
      <c r="M680" s="1731"/>
      <c r="N680" s="1731"/>
      <c r="O680" s="1731"/>
      <c r="P680" s="1731"/>
      <c r="Q680" s="1731"/>
      <c r="R680" s="1731"/>
      <c r="S680" s="1731"/>
      <c r="T680" s="1731"/>
      <c r="U680" s="1731"/>
      <c r="V680" s="1731"/>
      <c r="W680" s="1731"/>
    </row>
    <row r="681" spans="1:23" ht="16">
      <c r="A681" s="1730"/>
      <c r="B681" s="1731"/>
      <c r="C681" s="1731"/>
      <c r="D681" s="1731"/>
      <c r="E681" s="1732"/>
      <c r="F681" s="1731"/>
      <c r="G681" s="1731"/>
      <c r="H681" s="1731"/>
      <c r="I681" s="1731"/>
      <c r="J681" s="1731"/>
      <c r="K681" s="1731"/>
      <c r="L681" s="1731"/>
      <c r="M681" s="1731"/>
      <c r="N681" s="1731"/>
      <c r="O681" s="1731"/>
      <c r="P681" s="1731"/>
      <c r="Q681" s="1731"/>
      <c r="R681" s="1731"/>
      <c r="S681" s="1731"/>
      <c r="T681" s="1731"/>
      <c r="U681" s="1731"/>
      <c r="V681" s="1731"/>
      <c r="W681" s="1731"/>
    </row>
    <row r="682" spans="1:23" ht="16">
      <c r="A682" s="1730"/>
      <c r="B682" s="1731"/>
      <c r="C682" s="1731"/>
      <c r="D682" s="1731"/>
      <c r="E682" s="1732"/>
      <c r="F682" s="1731"/>
      <c r="G682" s="1731"/>
      <c r="H682" s="1731"/>
      <c r="I682" s="1731"/>
      <c r="J682" s="1731"/>
      <c r="K682" s="1731"/>
      <c r="L682" s="1731"/>
      <c r="M682" s="1731"/>
      <c r="N682" s="1731"/>
      <c r="O682" s="1731"/>
      <c r="P682" s="1731"/>
      <c r="Q682" s="1731"/>
      <c r="R682" s="1731"/>
      <c r="S682" s="1731"/>
      <c r="T682" s="1731"/>
      <c r="U682" s="1731"/>
      <c r="V682" s="1731"/>
      <c r="W682" s="1731"/>
    </row>
    <row r="683" spans="1:23" ht="16">
      <c r="A683" s="1730"/>
      <c r="B683" s="1731"/>
      <c r="C683" s="1731"/>
      <c r="D683" s="1731"/>
      <c r="E683" s="1732"/>
      <c r="F683" s="1731"/>
      <c r="G683" s="1731"/>
      <c r="H683" s="1731"/>
      <c r="I683" s="1731"/>
      <c r="J683" s="1731"/>
      <c r="K683" s="1731"/>
      <c r="L683" s="1731"/>
      <c r="M683" s="1731"/>
      <c r="N683" s="1731"/>
      <c r="O683" s="1731"/>
      <c r="P683" s="1731"/>
      <c r="Q683" s="1731"/>
      <c r="R683" s="1731"/>
      <c r="S683" s="1731"/>
      <c r="T683" s="1731"/>
      <c r="U683" s="1731"/>
      <c r="V683" s="1731"/>
      <c r="W683" s="1731"/>
    </row>
    <row r="684" spans="1:23" ht="16">
      <c r="A684" s="1730"/>
      <c r="B684" s="1731"/>
      <c r="C684" s="1731"/>
      <c r="D684" s="1731"/>
      <c r="E684" s="1732"/>
      <c r="F684" s="1731"/>
      <c r="G684" s="1731"/>
      <c r="H684" s="1731"/>
      <c r="I684" s="1731"/>
      <c r="J684" s="1731"/>
      <c r="K684" s="1731"/>
      <c r="L684" s="1731"/>
      <c r="M684" s="1731"/>
      <c r="N684" s="1731"/>
      <c r="O684" s="1731"/>
      <c r="P684" s="1731"/>
      <c r="Q684" s="1731"/>
      <c r="R684" s="1731"/>
      <c r="S684" s="1731"/>
      <c r="T684" s="1731"/>
      <c r="U684" s="1731"/>
      <c r="V684" s="1731"/>
      <c r="W684" s="1731"/>
    </row>
    <row r="685" spans="1:23" ht="16">
      <c r="A685" s="1730"/>
      <c r="B685" s="1731"/>
      <c r="C685" s="1731"/>
      <c r="D685" s="1731"/>
      <c r="E685" s="1732"/>
      <c r="F685" s="1731"/>
      <c r="G685" s="1731"/>
      <c r="H685" s="1731"/>
      <c r="I685" s="1731"/>
      <c r="J685" s="1731"/>
      <c r="K685" s="1731"/>
      <c r="L685" s="1731"/>
      <c r="M685" s="1731"/>
      <c r="N685" s="1731"/>
      <c r="O685" s="1731"/>
      <c r="P685" s="1731"/>
      <c r="Q685" s="1731"/>
      <c r="R685" s="1731"/>
      <c r="S685" s="1731"/>
      <c r="T685" s="1731"/>
      <c r="U685" s="1731"/>
      <c r="V685" s="1731"/>
      <c r="W685" s="1731"/>
    </row>
    <row r="686" spans="1:23" ht="16">
      <c r="A686" s="1730"/>
      <c r="B686" s="1731"/>
      <c r="C686" s="1731"/>
      <c r="D686" s="1731"/>
      <c r="E686" s="1732"/>
      <c r="F686" s="1731"/>
      <c r="G686" s="1731"/>
      <c r="H686" s="1731"/>
      <c r="I686" s="1731"/>
      <c r="J686" s="1731"/>
      <c r="K686" s="1731"/>
      <c r="L686" s="1731"/>
      <c r="M686" s="1731"/>
      <c r="N686" s="1731"/>
      <c r="O686" s="1731"/>
      <c r="P686" s="1731"/>
      <c r="Q686" s="1731"/>
      <c r="R686" s="1731"/>
      <c r="S686" s="1731"/>
      <c r="T686" s="1731"/>
      <c r="U686" s="1731"/>
      <c r="V686" s="1731"/>
      <c r="W686" s="1731"/>
    </row>
    <row r="687" spans="1:23" ht="16">
      <c r="A687" s="1730"/>
      <c r="B687" s="1731"/>
      <c r="C687" s="1731"/>
      <c r="D687" s="1731"/>
      <c r="E687" s="1732"/>
      <c r="F687" s="1731"/>
      <c r="G687" s="1731"/>
      <c r="H687" s="1731"/>
      <c r="I687" s="1731"/>
      <c r="J687" s="1731"/>
      <c r="K687" s="1731"/>
      <c r="L687" s="1731"/>
      <c r="M687" s="1731"/>
      <c r="N687" s="1731"/>
      <c r="O687" s="1731"/>
      <c r="P687" s="1731"/>
      <c r="Q687" s="1731"/>
      <c r="R687" s="1731"/>
      <c r="S687" s="1731"/>
      <c r="T687" s="1731"/>
      <c r="U687" s="1731"/>
      <c r="V687" s="1731"/>
      <c r="W687" s="1731"/>
    </row>
    <row r="688" spans="1:23" ht="16">
      <c r="A688" s="1730"/>
      <c r="B688" s="1731"/>
      <c r="C688" s="1731"/>
      <c r="D688" s="1731"/>
      <c r="E688" s="1732"/>
      <c r="F688" s="1731"/>
      <c r="G688" s="1731"/>
      <c r="H688" s="1731"/>
      <c r="I688" s="1731"/>
      <c r="J688" s="1731"/>
      <c r="K688" s="1731"/>
      <c r="L688" s="1731"/>
      <c r="M688" s="1731"/>
      <c r="N688" s="1731"/>
      <c r="O688" s="1731"/>
      <c r="P688" s="1731"/>
      <c r="Q688" s="1731"/>
      <c r="R688" s="1731"/>
      <c r="S688" s="1731"/>
      <c r="T688" s="1731"/>
      <c r="U688" s="1731"/>
      <c r="V688" s="1731"/>
      <c r="W688" s="1731"/>
    </row>
    <row r="689" spans="1:23" ht="16">
      <c r="A689" s="1730"/>
      <c r="B689" s="1731"/>
      <c r="C689" s="1731"/>
      <c r="D689" s="1731"/>
      <c r="E689" s="1732"/>
      <c r="F689" s="1731"/>
      <c r="G689" s="1731"/>
      <c r="H689" s="1731"/>
      <c r="I689" s="1731"/>
      <c r="J689" s="1731"/>
      <c r="K689" s="1731"/>
      <c r="L689" s="1731"/>
      <c r="M689" s="1731"/>
      <c r="N689" s="1731"/>
      <c r="O689" s="1731"/>
      <c r="P689" s="1731"/>
      <c r="Q689" s="1731"/>
      <c r="R689" s="1731"/>
      <c r="S689" s="1731"/>
      <c r="T689" s="1731"/>
      <c r="U689" s="1731"/>
      <c r="V689" s="1731"/>
      <c r="W689" s="1731"/>
    </row>
    <row r="690" spans="1:23" ht="16">
      <c r="A690" s="1730"/>
      <c r="B690" s="1731"/>
      <c r="C690" s="1731"/>
      <c r="D690" s="1731"/>
      <c r="E690" s="1732"/>
      <c r="F690" s="1731"/>
      <c r="G690" s="1731"/>
      <c r="H690" s="1731"/>
      <c r="I690" s="1731"/>
      <c r="J690" s="1731"/>
      <c r="K690" s="1731"/>
      <c r="L690" s="1731"/>
      <c r="M690" s="1731"/>
      <c r="N690" s="1731"/>
      <c r="O690" s="1731"/>
      <c r="P690" s="1731"/>
      <c r="Q690" s="1731"/>
      <c r="R690" s="1731"/>
      <c r="S690" s="1731"/>
      <c r="T690" s="1731"/>
      <c r="U690" s="1731"/>
      <c r="V690" s="1731"/>
      <c r="W690" s="1731"/>
    </row>
    <row r="691" spans="1:23" ht="16">
      <c r="A691" s="1730"/>
      <c r="B691" s="1731"/>
      <c r="C691" s="1731"/>
      <c r="D691" s="1731"/>
      <c r="E691" s="1732"/>
      <c r="F691" s="1731"/>
      <c r="G691" s="1731"/>
      <c r="H691" s="1731"/>
      <c r="I691" s="1731"/>
      <c r="J691" s="1731"/>
      <c r="K691" s="1731"/>
      <c r="L691" s="1731"/>
      <c r="M691" s="1731"/>
      <c r="N691" s="1731"/>
      <c r="O691" s="1731"/>
      <c r="P691" s="1731"/>
      <c r="Q691" s="1731"/>
      <c r="R691" s="1731"/>
      <c r="S691" s="1731"/>
      <c r="T691" s="1731"/>
      <c r="U691" s="1731"/>
      <c r="V691" s="1731"/>
      <c r="W691" s="1731"/>
    </row>
    <row r="692" spans="1:23" ht="16">
      <c r="A692" s="1730"/>
      <c r="B692" s="1731"/>
      <c r="C692" s="1731"/>
      <c r="D692" s="1731"/>
      <c r="E692" s="1732"/>
      <c r="F692" s="1731"/>
      <c r="G692" s="1731"/>
      <c r="H692" s="1731"/>
      <c r="I692" s="1731"/>
      <c r="J692" s="1731"/>
      <c r="K692" s="1731"/>
      <c r="L692" s="1731"/>
      <c r="M692" s="1731"/>
      <c r="N692" s="1731"/>
      <c r="O692" s="1731"/>
      <c r="P692" s="1731"/>
      <c r="Q692" s="1731"/>
      <c r="R692" s="1731"/>
      <c r="S692" s="1731"/>
      <c r="T692" s="1731"/>
      <c r="U692" s="1731"/>
      <c r="V692" s="1731"/>
      <c r="W692" s="1731"/>
    </row>
    <row r="693" spans="1:23" ht="16">
      <c r="A693" s="1730"/>
      <c r="B693" s="1731"/>
      <c r="C693" s="1731"/>
      <c r="D693" s="1731"/>
      <c r="E693" s="1732"/>
      <c r="F693" s="1731"/>
      <c r="G693" s="1731"/>
      <c r="H693" s="1731"/>
      <c r="I693" s="1731"/>
      <c r="J693" s="1731"/>
      <c r="K693" s="1731"/>
      <c r="L693" s="1731"/>
      <c r="M693" s="1731"/>
      <c r="N693" s="1731"/>
      <c r="O693" s="1731"/>
      <c r="P693" s="1731"/>
      <c r="Q693" s="1731"/>
      <c r="R693" s="1731"/>
      <c r="S693" s="1731"/>
      <c r="T693" s="1731"/>
      <c r="U693" s="1731"/>
      <c r="V693" s="1731"/>
      <c r="W693" s="1731"/>
    </row>
    <row r="694" spans="1:23" ht="16">
      <c r="A694" s="1730"/>
      <c r="B694" s="1731"/>
      <c r="C694" s="1731"/>
      <c r="D694" s="1731"/>
      <c r="E694" s="1732"/>
      <c r="F694" s="1731"/>
      <c r="G694" s="1731"/>
      <c r="H694" s="1731"/>
      <c r="I694" s="1731"/>
      <c r="J694" s="1731"/>
      <c r="K694" s="1731"/>
      <c r="L694" s="1731"/>
      <c r="M694" s="1731"/>
      <c r="N694" s="1731"/>
      <c r="O694" s="1731"/>
      <c r="P694" s="1731"/>
      <c r="Q694" s="1731"/>
      <c r="R694" s="1731"/>
      <c r="S694" s="1731"/>
      <c r="T694" s="1731"/>
      <c r="U694" s="1731"/>
      <c r="V694" s="1731"/>
      <c r="W694" s="1731"/>
    </row>
    <row r="695" spans="1:23" ht="16">
      <c r="A695" s="1730"/>
      <c r="B695" s="1731"/>
      <c r="C695" s="1731"/>
      <c r="D695" s="1731"/>
      <c r="E695" s="1732"/>
      <c r="F695" s="1731"/>
      <c r="G695" s="1731"/>
      <c r="H695" s="1731"/>
      <c r="I695" s="1731"/>
      <c r="J695" s="1731"/>
      <c r="K695" s="1731"/>
      <c r="L695" s="1731"/>
      <c r="M695" s="1731"/>
      <c r="N695" s="1731"/>
      <c r="O695" s="1731"/>
      <c r="P695" s="1731"/>
      <c r="Q695" s="1731"/>
      <c r="R695" s="1731"/>
      <c r="S695" s="1731"/>
      <c r="T695" s="1731"/>
      <c r="U695" s="1731"/>
      <c r="V695" s="1731"/>
      <c r="W695" s="1731"/>
    </row>
    <row r="696" spans="1:23" ht="16">
      <c r="A696" s="1730"/>
      <c r="B696" s="1731"/>
      <c r="C696" s="1731"/>
      <c r="D696" s="1731"/>
      <c r="E696" s="1732"/>
      <c r="F696" s="1731"/>
      <c r="G696" s="1731"/>
      <c r="H696" s="1731"/>
      <c r="I696" s="1731"/>
      <c r="J696" s="1731"/>
      <c r="K696" s="1731"/>
      <c r="L696" s="1731"/>
      <c r="M696" s="1731"/>
      <c r="N696" s="1731"/>
      <c r="O696" s="1731"/>
      <c r="P696" s="1731"/>
      <c r="Q696" s="1731"/>
      <c r="R696" s="1731"/>
      <c r="S696" s="1731"/>
      <c r="T696" s="1731"/>
      <c r="U696" s="1731"/>
      <c r="V696" s="1731"/>
      <c r="W696" s="1731"/>
    </row>
    <row r="697" spans="1:23" ht="16">
      <c r="A697" s="1730"/>
      <c r="B697" s="1731"/>
      <c r="C697" s="1731"/>
      <c r="D697" s="1731"/>
      <c r="E697" s="1732"/>
      <c r="F697" s="1731"/>
      <c r="G697" s="1731"/>
      <c r="H697" s="1731"/>
      <c r="I697" s="1731"/>
      <c r="J697" s="1731"/>
      <c r="K697" s="1731"/>
      <c r="L697" s="1731"/>
      <c r="M697" s="1731"/>
      <c r="N697" s="1731"/>
      <c r="O697" s="1731"/>
      <c r="P697" s="1731"/>
      <c r="Q697" s="1731"/>
      <c r="R697" s="1731"/>
      <c r="S697" s="1731"/>
      <c r="T697" s="1731"/>
      <c r="U697" s="1731"/>
      <c r="V697" s="1731"/>
      <c r="W697" s="1731"/>
    </row>
    <row r="698" spans="1:23" ht="16">
      <c r="A698" s="1730"/>
      <c r="B698" s="1731"/>
      <c r="C698" s="1731"/>
      <c r="D698" s="1731"/>
      <c r="E698" s="1732"/>
      <c r="F698" s="1731"/>
      <c r="G698" s="1731"/>
      <c r="H698" s="1731"/>
      <c r="I698" s="1731"/>
      <c r="J698" s="1731"/>
      <c r="K698" s="1731"/>
      <c r="L698" s="1731"/>
      <c r="M698" s="1731"/>
      <c r="N698" s="1731"/>
      <c r="O698" s="1731"/>
      <c r="P698" s="1731"/>
      <c r="Q698" s="1731"/>
      <c r="R698" s="1731"/>
      <c r="S698" s="1731"/>
      <c r="T698" s="1731"/>
      <c r="U698" s="1731"/>
      <c r="V698" s="1731"/>
      <c r="W698" s="1731"/>
    </row>
    <row r="699" spans="1:23" ht="16">
      <c r="A699" s="1730"/>
      <c r="B699" s="1731"/>
      <c r="C699" s="1731"/>
      <c r="D699" s="1731"/>
      <c r="E699" s="1732"/>
      <c r="F699" s="1731"/>
      <c r="G699" s="1731"/>
      <c r="H699" s="1731"/>
      <c r="I699" s="1731"/>
      <c r="J699" s="1731"/>
      <c r="K699" s="1731"/>
      <c r="L699" s="1731"/>
      <c r="M699" s="1731"/>
      <c r="N699" s="1731"/>
      <c r="O699" s="1731"/>
      <c r="P699" s="1731"/>
      <c r="Q699" s="1731"/>
      <c r="R699" s="1731"/>
      <c r="S699" s="1731"/>
      <c r="T699" s="1731"/>
      <c r="U699" s="1731"/>
      <c r="V699" s="1731"/>
      <c r="W699" s="1731"/>
    </row>
    <row r="700" spans="1:23" ht="16">
      <c r="A700" s="1730"/>
      <c r="B700" s="1731"/>
      <c r="C700" s="1731"/>
      <c r="D700" s="1731"/>
      <c r="E700" s="1732"/>
      <c r="F700" s="1731"/>
      <c r="G700" s="1731"/>
      <c r="H700" s="1731"/>
      <c r="I700" s="1731"/>
      <c r="J700" s="1731"/>
      <c r="K700" s="1731"/>
      <c r="L700" s="1731"/>
      <c r="M700" s="1731"/>
      <c r="N700" s="1731"/>
      <c r="O700" s="1731"/>
      <c r="P700" s="1731"/>
      <c r="Q700" s="1731"/>
      <c r="R700" s="1731"/>
      <c r="S700" s="1731"/>
      <c r="T700" s="1731"/>
      <c r="U700" s="1731"/>
      <c r="V700" s="1731"/>
      <c r="W700" s="1731"/>
    </row>
    <row r="701" spans="1:23" ht="16">
      <c r="A701" s="1730"/>
      <c r="B701" s="1731"/>
      <c r="C701" s="1731"/>
      <c r="D701" s="1731"/>
      <c r="E701" s="1732"/>
      <c r="F701" s="1731"/>
      <c r="G701" s="1731"/>
      <c r="H701" s="1731"/>
      <c r="I701" s="1731"/>
      <c r="J701" s="1731"/>
      <c r="K701" s="1731"/>
      <c r="L701" s="1731"/>
      <c r="M701" s="1731"/>
      <c r="N701" s="1731"/>
      <c r="O701" s="1731"/>
      <c r="P701" s="1731"/>
      <c r="Q701" s="1731"/>
      <c r="R701" s="1731"/>
      <c r="S701" s="1731"/>
      <c r="T701" s="1731"/>
      <c r="U701" s="1731"/>
      <c r="V701" s="1731"/>
      <c r="W701" s="1731"/>
    </row>
    <row r="702" spans="1:23" ht="16">
      <c r="A702" s="1730"/>
      <c r="B702" s="1731"/>
      <c r="C702" s="1731"/>
      <c r="D702" s="1731"/>
      <c r="E702" s="1732"/>
      <c r="F702" s="1731"/>
      <c r="G702" s="1731"/>
      <c r="H702" s="1731"/>
      <c r="I702" s="1731"/>
      <c r="J702" s="1731"/>
      <c r="K702" s="1731"/>
      <c r="L702" s="1731"/>
      <c r="M702" s="1731"/>
      <c r="N702" s="1731"/>
      <c r="O702" s="1731"/>
      <c r="P702" s="1731"/>
      <c r="Q702" s="1731"/>
      <c r="R702" s="1731"/>
      <c r="S702" s="1731"/>
      <c r="T702" s="1731"/>
      <c r="U702" s="1731"/>
      <c r="V702" s="1731"/>
      <c r="W702" s="1731"/>
    </row>
    <row r="703" spans="1:23" ht="16">
      <c r="A703" s="1730"/>
      <c r="B703" s="1731"/>
      <c r="C703" s="1731"/>
      <c r="D703" s="1731"/>
      <c r="E703" s="1732"/>
      <c r="F703" s="1731"/>
      <c r="G703" s="1731"/>
      <c r="H703" s="1731"/>
      <c r="I703" s="1731"/>
      <c r="J703" s="1731"/>
      <c r="K703" s="1731"/>
      <c r="L703" s="1731"/>
      <c r="M703" s="1731"/>
      <c r="N703" s="1731"/>
      <c r="O703" s="1731"/>
      <c r="P703" s="1731"/>
      <c r="Q703" s="1731"/>
      <c r="R703" s="1731"/>
      <c r="S703" s="1731"/>
      <c r="T703" s="1731"/>
      <c r="U703" s="1731"/>
      <c r="V703" s="1731"/>
      <c r="W703" s="1731"/>
    </row>
    <row r="704" spans="1:23" ht="16">
      <c r="A704" s="1730"/>
      <c r="B704" s="1731"/>
      <c r="C704" s="1731"/>
      <c r="D704" s="1731"/>
      <c r="E704" s="1732"/>
      <c r="F704" s="1731"/>
      <c r="G704" s="1731"/>
      <c r="H704" s="1731"/>
      <c r="I704" s="1731"/>
      <c r="J704" s="1731"/>
      <c r="K704" s="1731"/>
      <c r="L704" s="1731"/>
      <c r="M704" s="1731"/>
      <c r="N704" s="1731"/>
      <c r="O704" s="1731"/>
      <c r="P704" s="1731"/>
      <c r="Q704" s="1731"/>
      <c r="R704" s="1731"/>
      <c r="S704" s="1731"/>
      <c r="T704" s="1731"/>
      <c r="U704" s="1731"/>
      <c r="V704" s="1731"/>
      <c r="W704" s="1731"/>
    </row>
    <row r="705" spans="1:23" ht="16">
      <c r="A705" s="1730"/>
      <c r="B705" s="1731"/>
      <c r="C705" s="1731"/>
      <c r="D705" s="1731"/>
      <c r="E705" s="1732"/>
      <c r="F705" s="1731"/>
      <c r="G705" s="1731"/>
      <c r="H705" s="1731"/>
      <c r="I705" s="1731"/>
      <c r="J705" s="1731"/>
      <c r="K705" s="1731"/>
      <c r="L705" s="1731"/>
      <c r="M705" s="1731"/>
      <c r="N705" s="1731"/>
      <c r="O705" s="1731"/>
      <c r="P705" s="1731"/>
      <c r="Q705" s="1731"/>
      <c r="R705" s="1731"/>
      <c r="S705" s="1731"/>
      <c r="T705" s="1731"/>
      <c r="U705" s="1731"/>
      <c r="V705" s="1731"/>
      <c r="W705" s="1731"/>
    </row>
    <row r="706" spans="1:23" ht="16">
      <c r="A706" s="1730"/>
      <c r="B706" s="1731"/>
      <c r="C706" s="1731"/>
      <c r="D706" s="1731"/>
      <c r="E706" s="1732"/>
      <c r="F706" s="1731"/>
      <c r="G706" s="1731"/>
      <c r="H706" s="1731"/>
      <c r="I706" s="1731"/>
      <c r="J706" s="1731"/>
      <c r="K706" s="1731"/>
      <c r="L706" s="1731"/>
      <c r="M706" s="1731"/>
      <c r="N706" s="1731"/>
      <c r="O706" s="1731"/>
      <c r="P706" s="1731"/>
      <c r="Q706" s="1731"/>
      <c r="R706" s="1731"/>
      <c r="S706" s="1731"/>
      <c r="T706" s="1731"/>
      <c r="U706" s="1731"/>
      <c r="V706" s="1731"/>
      <c r="W706" s="1731"/>
    </row>
    <row r="707" spans="1:23" ht="16">
      <c r="A707" s="1730"/>
      <c r="B707" s="1731"/>
      <c r="C707" s="1731"/>
      <c r="D707" s="1731"/>
      <c r="E707" s="1732"/>
      <c r="F707" s="1731"/>
      <c r="G707" s="1731"/>
      <c r="H707" s="1731"/>
      <c r="I707" s="1731"/>
      <c r="J707" s="1731"/>
      <c r="K707" s="1731"/>
      <c r="L707" s="1731"/>
      <c r="M707" s="1731"/>
      <c r="N707" s="1731"/>
      <c r="O707" s="1731"/>
      <c r="P707" s="1731"/>
      <c r="Q707" s="1731"/>
      <c r="R707" s="1731"/>
      <c r="S707" s="1731"/>
      <c r="T707" s="1731"/>
      <c r="U707" s="1731"/>
      <c r="V707" s="1731"/>
      <c r="W707" s="1731"/>
    </row>
    <row r="708" spans="1:23" ht="16">
      <c r="A708" s="1730"/>
      <c r="B708" s="1731"/>
      <c r="C708" s="1731"/>
      <c r="D708" s="1731"/>
      <c r="E708" s="1732"/>
      <c r="F708" s="1731"/>
      <c r="G708" s="1731"/>
      <c r="H708" s="1731"/>
      <c r="I708" s="1731"/>
      <c r="J708" s="1731"/>
      <c r="K708" s="1731"/>
      <c r="L708" s="1731"/>
      <c r="M708" s="1731"/>
      <c r="N708" s="1731"/>
      <c r="O708" s="1731"/>
      <c r="P708" s="1731"/>
      <c r="Q708" s="1731"/>
      <c r="R708" s="1731"/>
      <c r="S708" s="1731"/>
      <c r="T708" s="1731"/>
      <c r="U708" s="1731"/>
      <c r="V708" s="1731"/>
      <c r="W708" s="1731"/>
    </row>
    <row r="709" spans="1:23" ht="16">
      <c r="A709" s="1730"/>
      <c r="B709" s="1731"/>
      <c r="C709" s="1731"/>
      <c r="D709" s="1731"/>
      <c r="E709" s="1732"/>
      <c r="F709" s="1731"/>
      <c r="G709" s="1731"/>
      <c r="H709" s="1731"/>
      <c r="I709" s="1731"/>
      <c r="J709" s="1731"/>
      <c r="K709" s="1731"/>
      <c r="L709" s="1731"/>
      <c r="M709" s="1731"/>
      <c r="N709" s="1731"/>
      <c r="O709" s="1731"/>
      <c r="P709" s="1731"/>
      <c r="Q709" s="1731"/>
      <c r="R709" s="1731"/>
      <c r="S709" s="1731"/>
      <c r="T709" s="1731"/>
      <c r="U709" s="1731"/>
      <c r="V709" s="1731"/>
      <c r="W709" s="1731"/>
    </row>
    <row r="710" spans="1:23" ht="16">
      <c r="A710" s="1730"/>
      <c r="B710" s="1731"/>
      <c r="C710" s="1731"/>
      <c r="D710" s="1731"/>
      <c r="E710" s="1732"/>
      <c r="F710" s="1731"/>
      <c r="G710" s="1731"/>
      <c r="H710" s="1731"/>
      <c r="I710" s="1731"/>
      <c r="J710" s="1731"/>
      <c r="K710" s="1731"/>
      <c r="L710" s="1731"/>
      <c r="M710" s="1731"/>
      <c r="N710" s="1731"/>
      <c r="O710" s="1731"/>
      <c r="P710" s="1731"/>
      <c r="Q710" s="1731"/>
      <c r="R710" s="1731"/>
      <c r="S710" s="1731"/>
      <c r="T710" s="1731"/>
      <c r="U710" s="1731"/>
      <c r="V710" s="1731"/>
      <c r="W710" s="1731"/>
    </row>
    <row r="711" spans="1:23" ht="16">
      <c r="A711" s="1730"/>
      <c r="B711" s="1731"/>
      <c r="C711" s="1731"/>
      <c r="D711" s="1731"/>
      <c r="E711" s="1732"/>
      <c r="F711" s="1731"/>
      <c r="G711" s="1731"/>
      <c r="H711" s="1731"/>
      <c r="I711" s="1731"/>
      <c r="J711" s="1731"/>
      <c r="K711" s="1731"/>
      <c r="L711" s="1731"/>
      <c r="M711" s="1731"/>
      <c r="N711" s="1731"/>
      <c r="O711" s="1731"/>
      <c r="P711" s="1731"/>
      <c r="Q711" s="1731"/>
      <c r="R711" s="1731"/>
      <c r="S711" s="1731"/>
      <c r="T711" s="1731"/>
      <c r="U711" s="1731"/>
      <c r="V711" s="1731"/>
      <c r="W711" s="1731"/>
    </row>
    <row r="712" spans="1:23" ht="16">
      <c r="A712" s="1730"/>
      <c r="B712" s="1731"/>
      <c r="C712" s="1731"/>
      <c r="D712" s="1731"/>
      <c r="E712" s="1732"/>
      <c r="F712" s="1731"/>
      <c r="G712" s="1731"/>
      <c r="H712" s="1731"/>
      <c r="I712" s="1731"/>
      <c r="J712" s="1731"/>
      <c r="K712" s="1731"/>
      <c r="L712" s="1731"/>
      <c r="M712" s="1731"/>
      <c r="N712" s="1731"/>
      <c r="O712" s="1731"/>
      <c r="P712" s="1731"/>
      <c r="Q712" s="1731"/>
      <c r="R712" s="1731"/>
      <c r="S712" s="1731"/>
      <c r="T712" s="1731"/>
      <c r="U712" s="1731"/>
      <c r="V712" s="1731"/>
      <c r="W712" s="1731"/>
    </row>
    <row r="713" spans="1:23" ht="16">
      <c r="A713" s="1730"/>
      <c r="B713" s="1731"/>
      <c r="C713" s="1731"/>
      <c r="D713" s="1731"/>
      <c r="E713" s="1732"/>
      <c r="F713" s="1731"/>
      <c r="G713" s="1731"/>
      <c r="H713" s="1731"/>
      <c r="I713" s="1731"/>
      <c r="J713" s="1731"/>
      <c r="K713" s="1731"/>
      <c r="L713" s="1731"/>
      <c r="M713" s="1731"/>
      <c r="N713" s="1731"/>
      <c r="O713" s="1731"/>
      <c r="P713" s="1731"/>
      <c r="Q713" s="1731"/>
      <c r="R713" s="1731"/>
      <c r="S713" s="1731"/>
      <c r="T713" s="1731"/>
      <c r="U713" s="1731"/>
      <c r="V713" s="1731"/>
      <c r="W713" s="1731"/>
    </row>
    <row r="714" spans="1:23" ht="16">
      <c r="A714" s="1730"/>
      <c r="B714" s="1731"/>
      <c r="C714" s="1731"/>
      <c r="D714" s="1731"/>
      <c r="E714" s="1732"/>
      <c r="F714" s="1731"/>
      <c r="G714" s="1731"/>
      <c r="H714" s="1731"/>
      <c r="I714" s="1731"/>
      <c r="J714" s="1731"/>
      <c r="K714" s="1731"/>
      <c r="L714" s="1731"/>
      <c r="M714" s="1731"/>
      <c r="N714" s="1731"/>
      <c r="O714" s="1731"/>
      <c r="P714" s="1731"/>
      <c r="Q714" s="1731"/>
      <c r="R714" s="1731"/>
      <c r="S714" s="1731"/>
      <c r="T714" s="1731"/>
      <c r="U714" s="1731"/>
      <c r="V714" s="1731"/>
      <c r="W714" s="1731"/>
    </row>
    <row r="715" spans="1:23" ht="16">
      <c r="A715" s="1730"/>
      <c r="B715" s="1731"/>
      <c r="C715" s="1731"/>
      <c r="D715" s="1731"/>
      <c r="E715" s="1732"/>
      <c r="F715" s="1731"/>
      <c r="G715" s="1731"/>
      <c r="H715" s="1731"/>
      <c r="I715" s="1731"/>
      <c r="J715" s="1731"/>
      <c r="K715" s="1731"/>
      <c r="L715" s="1731"/>
      <c r="M715" s="1731"/>
      <c r="N715" s="1731"/>
      <c r="O715" s="1731"/>
      <c r="P715" s="1731"/>
      <c r="Q715" s="1731"/>
      <c r="R715" s="1731"/>
      <c r="S715" s="1731"/>
      <c r="T715" s="1731"/>
      <c r="U715" s="1731"/>
      <c r="V715" s="1731"/>
      <c r="W715" s="1731"/>
    </row>
    <row r="716" spans="1:23" ht="16">
      <c r="A716" s="1730"/>
      <c r="B716" s="1731"/>
      <c r="C716" s="1731"/>
      <c r="D716" s="1731"/>
      <c r="E716" s="1732"/>
      <c r="F716" s="1731"/>
      <c r="G716" s="1731"/>
      <c r="H716" s="1731"/>
      <c r="I716" s="1731"/>
      <c r="J716" s="1731"/>
      <c r="K716" s="1731"/>
      <c r="L716" s="1731"/>
      <c r="M716" s="1731"/>
      <c r="N716" s="1731"/>
      <c r="O716" s="1731"/>
      <c r="P716" s="1731"/>
      <c r="Q716" s="1731"/>
      <c r="R716" s="1731"/>
      <c r="S716" s="1731"/>
      <c r="T716" s="1731"/>
      <c r="U716" s="1731"/>
      <c r="V716" s="1731"/>
      <c r="W716" s="1731"/>
    </row>
    <row r="717" spans="1:23" ht="16">
      <c r="A717" s="1730"/>
      <c r="B717" s="1731"/>
      <c r="C717" s="1731"/>
      <c r="D717" s="1731"/>
      <c r="E717" s="1732"/>
      <c r="F717" s="1731"/>
      <c r="G717" s="1731"/>
      <c r="H717" s="1731"/>
      <c r="I717" s="1731"/>
      <c r="J717" s="1731"/>
      <c r="K717" s="1731"/>
      <c r="L717" s="1731"/>
      <c r="M717" s="1731"/>
      <c r="N717" s="1731"/>
      <c r="O717" s="1731"/>
      <c r="P717" s="1731"/>
      <c r="Q717" s="1731"/>
      <c r="R717" s="1731"/>
      <c r="S717" s="1731"/>
      <c r="T717" s="1731"/>
      <c r="U717" s="1731"/>
      <c r="V717" s="1731"/>
      <c r="W717" s="1731"/>
    </row>
    <row r="718" spans="1:23" ht="16">
      <c r="A718" s="1730"/>
      <c r="B718" s="1731"/>
      <c r="C718" s="1731"/>
      <c r="D718" s="1731"/>
      <c r="E718" s="1732"/>
      <c r="F718" s="1731"/>
      <c r="G718" s="1731"/>
      <c r="H718" s="1731"/>
      <c r="I718" s="1731"/>
      <c r="J718" s="1731"/>
      <c r="K718" s="1731"/>
      <c r="L718" s="1731"/>
      <c r="M718" s="1731"/>
      <c r="N718" s="1731"/>
      <c r="O718" s="1731"/>
      <c r="P718" s="1731"/>
      <c r="Q718" s="1731"/>
      <c r="R718" s="1731"/>
      <c r="S718" s="1731"/>
      <c r="T718" s="1731"/>
      <c r="U718" s="1731"/>
      <c r="V718" s="1731"/>
      <c r="W718" s="1731"/>
    </row>
    <row r="719" spans="1:23" ht="16">
      <c r="A719" s="1730"/>
      <c r="B719" s="1731"/>
      <c r="C719" s="1731"/>
      <c r="D719" s="1731"/>
      <c r="E719" s="1732"/>
      <c r="F719" s="1731"/>
      <c r="G719" s="1731"/>
      <c r="H719" s="1731"/>
      <c r="I719" s="1731"/>
      <c r="J719" s="1731"/>
      <c r="K719" s="1731"/>
      <c r="L719" s="1731"/>
      <c r="M719" s="1731"/>
      <c r="N719" s="1731"/>
      <c r="O719" s="1731"/>
      <c r="P719" s="1731"/>
      <c r="Q719" s="1731"/>
      <c r="R719" s="1731"/>
      <c r="S719" s="1731"/>
      <c r="T719" s="1731"/>
      <c r="U719" s="1731"/>
      <c r="V719" s="1731"/>
      <c r="W719" s="1731"/>
    </row>
    <row r="720" spans="1:23" ht="16">
      <c r="A720" s="1730"/>
      <c r="B720" s="1731"/>
      <c r="C720" s="1731"/>
      <c r="D720" s="1731"/>
      <c r="E720" s="1732"/>
      <c r="F720" s="1731"/>
      <c r="G720" s="1731"/>
      <c r="H720" s="1731"/>
      <c r="I720" s="1731"/>
      <c r="J720" s="1731"/>
      <c r="K720" s="1731"/>
      <c r="L720" s="1731"/>
      <c r="M720" s="1731"/>
      <c r="N720" s="1731"/>
      <c r="O720" s="1731"/>
      <c r="P720" s="1731"/>
      <c r="Q720" s="1731"/>
      <c r="R720" s="1731"/>
      <c r="S720" s="1731"/>
      <c r="T720" s="1731"/>
      <c r="U720" s="1731"/>
      <c r="V720" s="1731"/>
      <c r="W720" s="1731"/>
    </row>
    <row r="721" spans="1:23" ht="16">
      <c r="A721" s="1730"/>
      <c r="B721" s="1731"/>
      <c r="C721" s="1731"/>
      <c r="D721" s="1731"/>
      <c r="E721" s="1732"/>
      <c r="F721" s="1731"/>
      <c r="G721" s="1731"/>
      <c r="H721" s="1731"/>
      <c r="I721" s="1731"/>
      <c r="J721" s="1731"/>
      <c r="K721" s="1731"/>
      <c r="L721" s="1731"/>
      <c r="M721" s="1731"/>
      <c r="N721" s="1731"/>
      <c r="O721" s="1731"/>
      <c r="P721" s="1731"/>
      <c r="Q721" s="1731"/>
      <c r="R721" s="1731"/>
      <c r="S721" s="1731"/>
      <c r="T721" s="1731"/>
      <c r="U721" s="1731"/>
      <c r="V721" s="1731"/>
      <c r="W721" s="1731"/>
    </row>
    <row r="722" spans="1:23" ht="16">
      <c r="A722" s="1730"/>
      <c r="B722" s="1731"/>
      <c r="C722" s="1731"/>
      <c r="D722" s="1731"/>
      <c r="E722" s="1732"/>
      <c r="F722" s="1731"/>
      <c r="G722" s="1731"/>
      <c r="H722" s="1731"/>
      <c r="I722" s="1731"/>
      <c r="J722" s="1731"/>
      <c r="K722" s="1731"/>
      <c r="L722" s="1731"/>
      <c r="M722" s="1731"/>
      <c r="N722" s="1731"/>
      <c r="O722" s="1731"/>
      <c r="P722" s="1731"/>
      <c r="Q722" s="1731"/>
      <c r="R722" s="1731"/>
      <c r="S722" s="1731"/>
      <c r="T722" s="1731"/>
      <c r="U722" s="1731"/>
      <c r="V722" s="1731"/>
      <c r="W722" s="1731"/>
    </row>
    <row r="723" spans="1:23" ht="16">
      <c r="A723" s="1730"/>
      <c r="B723" s="1731"/>
      <c r="C723" s="1731"/>
      <c r="D723" s="1731"/>
      <c r="E723" s="1732"/>
      <c r="F723" s="1731"/>
      <c r="G723" s="1731"/>
      <c r="H723" s="1731"/>
      <c r="I723" s="1731"/>
      <c r="J723" s="1731"/>
      <c r="K723" s="1731"/>
      <c r="L723" s="1731"/>
      <c r="M723" s="1731"/>
      <c r="N723" s="1731"/>
      <c r="O723" s="1731"/>
      <c r="P723" s="1731"/>
      <c r="Q723" s="1731"/>
      <c r="R723" s="1731"/>
      <c r="S723" s="1731"/>
      <c r="T723" s="1731"/>
      <c r="U723" s="1731"/>
      <c r="V723" s="1731"/>
      <c r="W723" s="1731"/>
    </row>
    <row r="724" spans="1:23" ht="16">
      <c r="A724" s="1730"/>
      <c r="B724" s="1731"/>
      <c r="C724" s="1731"/>
      <c r="D724" s="1731"/>
      <c r="E724" s="1732"/>
      <c r="F724" s="1731"/>
      <c r="G724" s="1731"/>
      <c r="H724" s="1731"/>
      <c r="I724" s="1731"/>
      <c r="J724" s="1731"/>
      <c r="K724" s="1731"/>
      <c r="L724" s="1731"/>
      <c r="M724" s="1731"/>
      <c r="N724" s="1731"/>
      <c r="O724" s="1731"/>
      <c r="P724" s="1731"/>
      <c r="Q724" s="1731"/>
      <c r="R724" s="1731"/>
      <c r="S724" s="1731"/>
      <c r="T724" s="1731"/>
      <c r="U724" s="1731"/>
      <c r="V724" s="1731"/>
      <c r="W724" s="1731"/>
    </row>
    <row r="725" spans="1:23" ht="16">
      <c r="A725" s="1730"/>
      <c r="B725" s="1731"/>
      <c r="C725" s="1731"/>
      <c r="D725" s="1731"/>
      <c r="E725" s="1732"/>
      <c r="F725" s="1731"/>
      <c r="G725" s="1731"/>
      <c r="H725" s="1731"/>
      <c r="I725" s="1731"/>
      <c r="J725" s="1731"/>
      <c r="K725" s="1731"/>
      <c r="L725" s="1731"/>
      <c r="M725" s="1731"/>
      <c r="N725" s="1731"/>
      <c r="O725" s="1731"/>
      <c r="P725" s="1731"/>
      <c r="Q725" s="1731"/>
      <c r="R725" s="1731"/>
      <c r="S725" s="1731"/>
      <c r="T725" s="1731"/>
      <c r="U725" s="1731"/>
      <c r="V725" s="1731"/>
      <c r="W725" s="1731"/>
    </row>
    <row r="726" spans="1:23" ht="16">
      <c r="A726" s="1730"/>
      <c r="B726" s="1731"/>
      <c r="C726" s="1731"/>
      <c r="D726" s="1731"/>
      <c r="E726" s="1732"/>
      <c r="F726" s="1731"/>
      <c r="G726" s="1731"/>
      <c r="H726" s="1731"/>
      <c r="I726" s="1731"/>
      <c r="J726" s="1731"/>
      <c r="K726" s="1731"/>
      <c r="L726" s="1731"/>
      <c r="M726" s="1731"/>
      <c r="N726" s="1731"/>
      <c r="O726" s="1731"/>
      <c r="P726" s="1731"/>
      <c r="Q726" s="1731"/>
      <c r="R726" s="1731"/>
      <c r="S726" s="1731"/>
      <c r="T726" s="1731"/>
      <c r="U726" s="1731"/>
      <c r="V726" s="1731"/>
      <c r="W726" s="1731"/>
    </row>
    <row r="727" spans="1:23" ht="16">
      <c r="A727" s="1730"/>
      <c r="B727" s="1731"/>
      <c r="C727" s="1731"/>
      <c r="D727" s="1731"/>
      <c r="E727" s="1732"/>
      <c r="F727" s="1731"/>
      <c r="G727" s="1731"/>
      <c r="H727" s="1731"/>
      <c r="I727" s="1731"/>
      <c r="J727" s="1731"/>
      <c r="K727" s="1731"/>
      <c r="L727" s="1731"/>
      <c r="M727" s="1731"/>
      <c r="N727" s="1731"/>
      <c r="O727" s="1731"/>
      <c r="P727" s="1731"/>
      <c r="Q727" s="1731"/>
      <c r="R727" s="1731"/>
      <c r="S727" s="1731"/>
      <c r="T727" s="1731"/>
      <c r="U727" s="1731"/>
      <c r="V727" s="1731"/>
      <c r="W727" s="1731"/>
    </row>
    <row r="728" spans="1:23" ht="16">
      <c r="A728" s="1730"/>
      <c r="B728" s="1731"/>
      <c r="C728" s="1731"/>
      <c r="D728" s="1731"/>
      <c r="E728" s="1732"/>
      <c r="F728" s="1731"/>
      <c r="G728" s="1731"/>
      <c r="H728" s="1731"/>
      <c r="I728" s="1731"/>
      <c r="J728" s="1731"/>
      <c r="K728" s="1731"/>
      <c r="L728" s="1731"/>
      <c r="M728" s="1731"/>
      <c r="N728" s="1731"/>
      <c r="O728" s="1731"/>
      <c r="P728" s="1731"/>
      <c r="Q728" s="1731"/>
      <c r="R728" s="1731"/>
      <c r="S728" s="1731"/>
      <c r="T728" s="1731"/>
      <c r="U728" s="1731"/>
      <c r="V728" s="1731"/>
      <c r="W728" s="1731"/>
    </row>
    <row r="729" spans="1:23" ht="16">
      <c r="A729" s="1730"/>
      <c r="B729" s="1731"/>
      <c r="C729" s="1731"/>
      <c r="D729" s="1731"/>
      <c r="E729" s="1732"/>
      <c r="F729" s="1731"/>
      <c r="G729" s="1731"/>
      <c r="H729" s="1731"/>
      <c r="I729" s="1731"/>
      <c r="J729" s="1731"/>
      <c r="K729" s="1731"/>
      <c r="L729" s="1731"/>
      <c r="M729" s="1731"/>
      <c r="N729" s="1731"/>
      <c r="O729" s="1731"/>
      <c r="P729" s="1731"/>
      <c r="Q729" s="1731"/>
      <c r="R729" s="1731"/>
      <c r="S729" s="1731"/>
      <c r="T729" s="1731"/>
      <c r="U729" s="1731"/>
      <c r="V729" s="1731"/>
      <c r="W729" s="1731"/>
    </row>
    <row r="730" spans="1:23" ht="16">
      <c r="A730" s="1730"/>
      <c r="B730" s="1731"/>
      <c r="C730" s="1731"/>
      <c r="D730" s="1731"/>
      <c r="E730" s="1732"/>
      <c r="F730" s="1731"/>
      <c r="G730" s="1731"/>
      <c r="H730" s="1731"/>
      <c r="I730" s="1731"/>
      <c r="J730" s="1731"/>
      <c r="K730" s="1731"/>
      <c r="L730" s="1731"/>
      <c r="M730" s="1731"/>
      <c r="N730" s="1731"/>
      <c r="O730" s="1731"/>
      <c r="P730" s="1731"/>
      <c r="Q730" s="1731"/>
      <c r="R730" s="1731"/>
      <c r="S730" s="1731"/>
      <c r="T730" s="1731"/>
      <c r="U730" s="1731"/>
      <c r="V730" s="1731"/>
      <c r="W730" s="1731"/>
    </row>
    <row r="731" spans="1:23" ht="16">
      <c r="A731" s="1730"/>
      <c r="B731" s="1731"/>
      <c r="C731" s="1731"/>
      <c r="D731" s="1731"/>
      <c r="E731" s="1732"/>
      <c r="F731" s="1731"/>
      <c r="G731" s="1731"/>
      <c r="H731" s="1731"/>
      <c r="I731" s="1731"/>
      <c r="J731" s="1731"/>
      <c r="K731" s="1731"/>
      <c r="L731" s="1731"/>
      <c r="M731" s="1731"/>
      <c r="N731" s="1731"/>
      <c r="O731" s="1731"/>
      <c r="P731" s="1731"/>
      <c r="Q731" s="1731"/>
      <c r="R731" s="1731"/>
      <c r="S731" s="1731"/>
      <c r="T731" s="1731"/>
      <c r="U731" s="1731"/>
      <c r="V731" s="1731"/>
      <c r="W731" s="1731"/>
    </row>
    <row r="732" spans="1:23" ht="16">
      <c r="A732" s="1730"/>
      <c r="B732" s="1731"/>
      <c r="C732" s="1731"/>
      <c r="D732" s="1731"/>
      <c r="E732" s="1732"/>
      <c r="F732" s="1731"/>
      <c r="G732" s="1731"/>
      <c r="H732" s="1731"/>
      <c r="I732" s="1731"/>
      <c r="J732" s="1731"/>
      <c r="K732" s="1731"/>
      <c r="L732" s="1731"/>
      <c r="M732" s="1731"/>
      <c r="N732" s="1731"/>
      <c r="O732" s="1731"/>
      <c r="P732" s="1731"/>
      <c r="Q732" s="1731"/>
      <c r="R732" s="1731"/>
      <c r="S732" s="1731"/>
      <c r="T732" s="1731"/>
      <c r="U732" s="1731"/>
      <c r="V732" s="1731"/>
      <c r="W732" s="1731"/>
    </row>
    <row r="733" spans="1:23" ht="16">
      <c r="A733" s="1730"/>
      <c r="B733" s="1731"/>
      <c r="C733" s="1731"/>
      <c r="D733" s="1731"/>
      <c r="E733" s="1732"/>
      <c r="F733" s="1731"/>
      <c r="G733" s="1731"/>
      <c r="H733" s="1731"/>
      <c r="I733" s="1731"/>
      <c r="J733" s="1731"/>
      <c r="K733" s="1731"/>
      <c r="L733" s="1731"/>
      <c r="M733" s="1731"/>
      <c r="N733" s="1731"/>
      <c r="O733" s="1731"/>
      <c r="P733" s="1731"/>
      <c r="Q733" s="1731"/>
      <c r="R733" s="1731"/>
      <c r="S733" s="1731"/>
      <c r="T733" s="1731"/>
      <c r="U733" s="1731"/>
      <c r="V733" s="1731"/>
      <c r="W733" s="1731"/>
    </row>
    <row r="734" spans="1:23" ht="16">
      <c r="A734" s="1730"/>
      <c r="B734" s="1731"/>
      <c r="C734" s="1731"/>
      <c r="D734" s="1731"/>
      <c r="E734" s="1732"/>
      <c r="F734" s="1731"/>
      <c r="G734" s="1731"/>
      <c r="H734" s="1731"/>
      <c r="I734" s="1731"/>
      <c r="J734" s="1731"/>
      <c r="K734" s="1731"/>
      <c r="L734" s="1731"/>
      <c r="M734" s="1731"/>
      <c r="N734" s="1731"/>
      <c r="O734" s="1731"/>
      <c r="P734" s="1731"/>
      <c r="Q734" s="1731"/>
      <c r="R734" s="1731"/>
      <c r="S734" s="1731"/>
      <c r="T734" s="1731"/>
      <c r="U734" s="1731"/>
      <c r="V734" s="1731"/>
      <c r="W734" s="1731"/>
    </row>
    <row r="735" spans="1:23" ht="16">
      <c r="A735" s="1730"/>
      <c r="B735" s="1731"/>
      <c r="C735" s="1731"/>
      <c r="D735" s="1731"/>
      <c r="E735" s="1732"/>
      <c r="F735" s="1731"/>
      <c r="G735" s="1731"/>
      <c r="H735" s="1731"/>
      <c r="I735" s="1731"/>
      <c r="J735" s="1731"/>
      <c r="K735" s="1731"/>
      <c r="L735" s="1731"/>
      <c r="M735" s="1731"/>
      <c r="N735" s="1731"/>
      <c r="O735" s="1731"/>
      <c r="P735" s="1731"/>
      <c r="Q735" s="1731"/>
      <c r="R735" s="1731"/>
      <c r="S735" s="1731"/>
      <c r="T735" s="1731"/>
      <c r="U735" s="1731"/>
      <c r="V735" s="1731"/>
      <c r="W735" s="1731"/>
    </row>
    <row r="736" spans="1:23" ht="16">
      <c r="A736" s="1730"/>
      <c r="B736" s="1731"/>
      <c r="C736" s="1731"/>
      <c r="D736" s="1731"/>
      <c r="E736" s="1732"/>
      <c r="F736" s="1731"/>
      <c r="G736" s="1731"/>
      <c r="H736" s="1731"/>
      <c r="I736" s="1731"/>
      <c r="J736" s="1731"/>
      <c r="K736" s="1731"/>
      <c r="L736" s="1731"/>
      <c r="M736" s="1731"/>
      <c r="N736" s="1731"/>
      <c r="O736" s="1731"/>
      <c r="P736" s="1731"/>
      <c r="Q736" s="1731"/>
      <c r="R736" s="1731"/>
      <c r="S736" s="1731"/>
      <c r="T736" s="1731"/>
      <c r="U736" s="1731"/>
      <c r="V736" s="1731"/>
      <c r="W736" s="1731"/>
    </row>
    <row r="737" spans="1:23" ht="16">
      <c r="A737" s="1730"/>
      <c r="B737" s="1731"/>
      <c r="C737" s="1731"/>
      <c r="D737" s="1731"/>
      <c r="E737" s="1732"/>
      <c r="F737" s="1731"/>
      <c r="G737" s="1731"/>
      <c r="H737" s="1731"/>
      <c r="I737" s="1731"/>
      <c r="J737" s="1731"/>
      <c r="K737" s="1731"/>
      <c r="L737" s="1731"/>
      <c r="M737" s="1731"/>
      <c r="N737" s="1731"/>
      <c r="O737" s="1731"/>
      <c r="P737" s="1731"/>
      <c r="Q737" s="1731"/>
      <c r="R737" s="1731"/>
      <c r="S737" s="1731"/>
      <c r="T737" s="1731"/>
      <c r="U737" s="1731"/>
      <c r="V737" s="1731"/>
      <c r="W737" s="1731"/>
    </row>
    <row r="738" spans="1:23" ht="16">
      <c r="A738" s="1730"/>
      <c r="B738" s="1731"/>
      <c r="C738" s="1731"/>
      <c r="D738" s="1731"/>
      <c r="E738" s="1732"/>
      <c r="F738" s="1731"/>
      <c r="G738" s="1731"/>
      <c r="H738" s="1731"/>
      <c r="I738" s="1731"/>
      <c r="J738" s="1731"/>
      <c r="K738" s="1731"/>
      <c r="L738" s="1731"/>
      <c r="M738" s="1731"/>
      <c r="N738" s="1731"/>
      <c r="O738" s="1731"/>
      <c r="P738" s="1731"/>
      <c r="Q738" s="1731"/>
      <c r="R738" s="1731"/>
      <c r="S738" s="1731"/>
      <c r="T738" s="1731"/>
      <c r="U738" s="1731"/>
      <c r="V738" s="1731"/>
      <c r="W738" s="1731"/>
    </row>
    <row r="739" spans="1:23" ht="16">
      <c r="A739" s="1730"/>
      <c r="B739" s="1731"/>
      <c r="C739" s="1731"/>
      <c r="D739" s="1731"/>
      <c r="E739" s="1732"/>
      <c r="F739" s="1731"/>
      <c r="G739" s="1731"/>
      <c r="H739" s="1731"/>
      <c r="I739" s="1731"/>
      <c r="J739" s="1731"/>
      <c r="K739" s="1731"/>
      <c r="L739" s="1731"/>
      <c r="M739" s="1731"/>
      <c r="N739" s="1731"/>
      <c r="O739" s="1731"/>
      <c r="P739" s="1731"/>
      <c r="Q739" s="1731"/>
      <c r="R739" s="1731"/>
      <c r="S739" s="1731"/>
      <c r="T739" s="1731"/>
      <c r="U739" s="1731"/>
      <c r="V739" s="1731"/>
      <c r="W739" s="1731"/>
    </row>
    <row r="740" spans="1:23" ht="16">
      <c r="A740" s="1730"/>
      <c r="B740" s="1731"/>
      <c r="C740" s="1731"/>
      <c r="D740" s="1731"/>
      <c r="E740" s="1732"/>
      <c r="F740" s="1731"/>
      <c r="G740" s="1731"/>
      <c r="H740" s="1731"/>
      <c r="I740" s="1731"/>
      <c r="J740" s="1731"/>
      <c r="K740" s="1731"/>
      <c r="L740" s="1731"/>
      <c r="M740" s="1731"/>
      <c r="N740" s="1731"/>
      <c r="O740" s="1731"/>
      <c r="P740" s="1731"/>
      <c r="Q740" s="1731"/>
      <c r="R740" s="1731"/>
      <c r="S740" s="1731"/>
      <c r="T740" s="1731"/>
      <c r="U740" s="1731"/>
      <c r="V740" s="1731"/>
      <c r="W740" s="1731"/>
    </row>
    <row r="741" spans="1:23" ht="16">
      <c r="A741" s="1730"/>
      <c r="B741" s="1731"/>
      <c r="C741" s="1731"/>
      <c r="D741" s="1731"/>
      <c r="E741" s="1732"/>
      <c r="F741" s="1731"/>
      <c r="G741" s="1731"/>
      <c r="H741" s="1731"/>
      <c r="I741" s="1731"/>
      <c r="J741" s="1731"/>
      <c r="K741" s="1731"/>
      <c r="L741" s="1731"/>
      <c r="M741" s="1731"/>
      <c r="N741" s="1731"/>
      <c r="O741" s="1731"/>
      <c r="P741" s="1731"/>
      <c r="Q741" s="1731"/>
      <c r="R741" s="1731"/>
      <c r="S741" s="1731"/>
      <c r="T741" s="1731"/>
      <c r="U741" s="1731"/>
      <c r="V741" s="1731"/>
      <c r="W741" s="1731"/>
    </row>
    <row r="742" spans="1:23" ht="16">
      <c r="A742" s="1730"/>
      <c r="B742" s="1731"/>
      <c r="C742" s="1731"/>
      <c r="D742" s="1731"/>
      <c r="E742" s="1732"/>
      <c r="F742" s="1731"/>
      <c r="G742" s="1731"/>
      <c r="H742" s="1731"/>
      <c r="I742" s="1731"/>
      <c r="J742" s="1731"/>
      <c r="K742" s="1731"/>
      <c r="L742" s="1731"/>
      <c r="M742" s="1731"/>
      <c r="N742" s="1731"/>
      <c r="O742" s="1731"/>
      <c r="P742" s="1731"/>
      <c r="Q742" s="1731"/>
      <c r="R742" s="1731"/>
      <c r="S742" s="1731"/>
      <c r="T742" s="1731"/>
      <c r="U742" s="1731"/>
      <c r="V742" s="1731"/>
      <c r="W742" s="1731"/>
    </row>
    <row r="743" spans="1:23" ht="16">
      <c r="A743" s="1730"/>
      <c r="B743" s="1731"/>
      <c r="C743" s="1731"/>
      <c r="D743" s="1731"/>
      <c r="E743" s="1732"/>
      <c r="F743" s="1731"/>
      <c r="G743" s="1731"/>
      <c r="H743" s="1731"/>
      <c r="I743" s="1731"/>
      <c r="J743" s="1731"/>
      <c r="K743" s="1731"/>
      <c r="L743" s="1731"/>
      <c r="M743" s="1731"/>
      <c r="N743" s="1731"/>
      <c r="O743" s="1731"/>
      <c r="P743" s="1731"/>
      <c r="Q743" s="1731"/>
      <c r="R743" s="1731"/>
      <c r="S743" s="1731"/>
      <c r="T743" s="1731"/>
      <c r="U743" s="1731"/>
      <c r="V743" s="1731"/>
      <c r="W743" s="1731"/>
    </row>
    <row r="744" spans="1:23" ht="16">
      <c r="A744" s="1730"/>
      <c r="B744" s="1731"/>
      <c r="C744" s="1731"/>
      <c r="D744" s="1731"/>
      <c r="E744" s="1732"/>
      <c r="F744" s="1731"/>
      <c r="G744" s="1731"/>
      <c r="H744" s="1731"/>
      <c r="I744" s="1731"/>
      <c r="J744" s="1731"/>
      <c r="K744" s="1731"/>
      <c r="L744" s="1731"/>
      <c r="M744" s="1731"/>
      <c r="N744" s="1731"/>
      <c r="O744" s="1731"/>
      <c r="P744" s="1731"/>
      <c r="Q744" s="1731"/>
      <c r="R744" s="1731"/>
      <c r="S744" s="1731"/>
      <c r="T744" s="1731"/>
      <c r="U744" s="1731"/>
      <c r="V744" s="1731"/>
      <c r="W744" s="1731"/>
    </row>
    <row r="745" spans="1:23" ht="16">
      <c r="A745" s="1730"/>
      <c r="B745" s="1731"/>
      <c r="C745" s="1731"/>
      <c r="D745" s="1731"/>
      <c r="E745" s="1732"/>
      <c r="F745" s="1731"/>
      <c r="G745" s="1731"/>
      <c r="H745" s="1731"/>
      <c r="I745" s="1731"/>
      <c r="J745" s="1731"/>
      <c r="K745" s="1731"/>
      <c r="L745" s="1731"/>
      <c r="M745" s="1731"/>
      <c r="N745" s="1731"/>
      <c r="O745" s="1731"/>
      <c r="P745" s="1731"/>
      <c r="Q745" s="1731"/>
      <c r="R745" s="1731"/>
      <c r="S745" s="1731"/>
      <c r="T745" s="1731"/>
      <c r="U745" s="1731"/>
      <c r="V745" s="1731"/>
      <c r="W745" s="1731"/>
    </row>
    <row r="746" spans="1:23" ht="16">
      <c r="A746" s="1730"/>
      <c r="B746" s="1731"/>
      <c r="C746" s="1731"/>
      <c r="D746" s="1731"/>
      <c r="E746" s="1732"/>
      <c r="F746" s="1731"/>
      <c r="G746" s="1731"/>
      <c r="H746" s="1731"/>
      <c r="I746" s="1731"/>
      <c r="J746" s="1731"/>
      <c r="K746" s="1731"/>
      <c r="L746" s="1731"/>
      <c r="M746" s="1731"/>
      <c r="N746" s="1731"/>
      <c r="O746" s="1731"/>
      <c r="P746" s="1731"/>
      <c r="Q746" s="1731"/>
      <c r="R746" s="1731"/>
      <c r="S746" s="1731"/>
      <c r="T746" s="1731"/>
      <c r="U746" s="1731"/>
      <c r="V746" s="1731"/>
      <c r="W746" s="1731"/>
    </row>
    <row r="747" spans="1:23" ht="16">
      <c r="A747" s="1730"/>
      <c r="B747" s="1731"/>
      <c r="C747" s="1731"/>
      <c r="D747" s="1731"/>
      <c r="E747" s="1732"/>
      <c r="F747" s="1731"/>
      <c r="G747" s="1731"/>
      <c r="H747" s="1731"/>
      <c r="I747" s="1731"/>
      <c r="J747" s="1731"/>
      <c r="K747" s="1731"/>
      <c r="L747" s="1731"/>
      <c r="M747" s="1731"/>
      <c r="N747" s="1731"/>
      <c r="O747" s="1731"/>
      <c r="P747" s="1731"/>
      <c r="Q747" s="1731"/>
      <c r="R747" s="1731"/>
      <c r="S747" s="1731"/>
      <c r="T747" s="1731"/>
      <c r="U747" s="1731"/>
      <c r="V747" s="1731"/>
      <c r="W747" s="1731"/>
    </row>
    <row r="748" spans="1:23" ht="16">
      <c r="A748" s="1730"/>
      <c r="B748" s="1731"/>
      <c r="C748" s="1731"/>
      <c r="D748" s="1731"/>
      <c r="E748" s="1732"/>
      <c r="F748" s="1731"/>
      <c r="G748" s="1731"/>
      <c r="H748" s="1731"/>
      <c r="I748" s="1731"/>
      <c r="J748" s="1731"/>
      <c r="K748" s="1731"/>
      <c r="L748" s="1731"/>
      <c r="M748" s="1731"/>
      <c r="N748" s="1731"/>
      <c r="O748" s="1731"/>
      <c r="P748" s="1731"/>
      <c r="Q748" s="1731"/>
      <c r="R748" s="1731"/>
      <c r="S748" s="1731"/>
      <c r="T748" s="1731"/>
      <c r="U748" s="1731"/>
      <c r="V748" s="1731"/>
      <c r="W748" s="1731"/>
    </row>
    <row r="749" spans="1:23" ht="16">
      <c r="A749" s="1730"/>
      <c r="B749" s="1731"/>
      <c r="C749" s="1731"/>
      <c r="D749" s="1731"/>
      <c r="E749" s="1732"/>
      <c r="F749" s="1731"/>
      <c r="G749" s="1731"/>
      <c r="H749" s="1731"/>
      <c r="I749" s="1731"/>
      <c r="J749" s="1731"/>
      <c r="K749" s="1731"/>
      <c r="L749" s="1731"/>
      <c r="M749" s="1731"/>
      <c r="N749" s="1731"/>
      <c r="O749" s="1731"/>
      <c r="P749" s="1731"/>
      <c r="Q749" s="1731"/>
      <c r="R749" s="1731"/>
      <c r="S749" s="1731"/>
      <c r="T749" s="1731"/>
      <c r="U749" s="1731"/>
      <c r="V749" s="1731"/>
      <c r="W749" s="1731"/>
    </row>
    <row r="750" spans="1:23" ht="16">
      <c r="A750" s="1730"/>
      <c r="B750" s="1731"/>
      <c r="C750" s="1731"/>
      <c r="D750" s="1731"/>
      <c r="E750" s="1732"/>
      <c r="F750" s="1731"/>
      <c r="G750" s="1731"/>
      <c r="H750" s="1731"/>
      <c r="I750" s="1731"/>
      <c r="J750" s="1731"/>
      <c r="K750" s="1731"/>
      <c r="L750" s="1731"/>
      <c r="M750" s="1731"/>
      <c r="N750" s="1731"/>
      <c r="O750" s="1731"/>
      <c r="P750" s="1731"/>
      <c r="Q750" s="1731"/>
      <c r="R750" s="1731"/>
      <c r="S750" s="1731"/>
      <c r="T750" s="1731"/>
      <c r="U750" s="1731"/>
      <c r="V750" s="1731"/>
      <c r="W750" s="1731"/>
    </row>
    <row r="751" spans="1:23" ht="16">
      <c r="A751" s="1730"/>
      <c r="B751" s="1731"/>
      <c r="C751" s="1731"/>
      <c r="D751" s="1731"/>
      <c r="E751" s="1732"/>
      <c r="F751" s="1731"/>
      <c r="G751" s="1731"/>
      <c r="H751" s="1731"/>
      <c r="I751" s="1731"/>
      <c r="J751" s="1731"/>
      <c r="K751" s="1731"/>
      <c r="L751" s="1731"/>
      <c r="M751" s="1731"/>
      <c r="N751" s="1731"/>
      <c r="O751" s="1731"/>
      <c r="P751" s="1731"/>
      <c r="Q751" s="1731"/>
      <c r="R751" s="1731"/>
      <c r="S751" s="1731"/>
      <c r="T751" s="1731"/>
      <c r="U751" s="1731"/>
      <c r="V751" s="1731"/>
      <c r="W751" s="1731"/>
    </row>
    <row r="752" spans="1:23" ht="16">
      <c r="A752" s="1730"/>
      <c r="B752" s="1731"/>
      <c r="C752" s="1731"/>
      <c r="D752" s="1731"/>
      <c r="E752" s="1732"/>
      <c r="F752" s="1731"/>
      <c r="G752" s="1731"/>
      <c r="H752" s="1731"/>
      <c r="I752" s="1731"/>
      <c r="J752" s="1731"/>
      <c r="K752" s="1731"/>
      <c r="L752" s="1731"/>
      <c r="M752" s="1731"/>
      <c r="N752" s="1731"/>
      <c r="O752" s="1731"/>
      <c r="P752" s="1731"/>
      <c r="Q752" s="1731"/>
      <c r="R752" s="1731"/>
      <c r="S752" s="1731"/>
      <c r="T752" s="1731"/>
      <c r="U752" s="1731"/>
      <c r="V752" s="1731"/>
      <c r="W752" s="1731"/>
    </row>
    <row r="753" spans="1:23" ht="16">
      <c r="A753" s="1730"/>
      <c r="B753" s="1731"/>
      <c r="C753" s="1731"/>
      <c r="D753" s="1731"/>
      <c r="E753" s="1732"/>
      <c r="F753" s="1731"/>
      <c r="G753" s="1731"/>
      <c r="H753" s="1731"/>
      <c r="I753" s="1731"/>
      <c r="J753" s="1731"/>
      <c r="K753" s="1731"/>
      <c r="L753" s="1731"/>
      <c r="M753" s="1731"/>
      <c r="N753" s="1731"/>
      <c r="O753" s="1731"/>
      <c r="P753" s="1731"/>
      <c r="Q753" s="1731"/>
      <c r="R753" s="1731"/>
      <c r="S753" s="1731"/>
      <c r="T753" s="1731"/>
      <c r="U753" s="1731"/>
      <c r="V753" s="1731"/>
      <c r="W753" s="1731"/>
    </row>
    <row r="754" spans="1:23" ht="16">
      <c r="A754" s="1730"/>
      <c r="B754" s="1731"/>
      <c r="C754" s="1731"/>
      <c r="D754" s="1731"/>
      <c r="E754" s="1732"/>
      <c r="F754" s="1731"/>
      <c r="G754" s="1731"/>
      <c r="H754" s="1731"/>
      <c r="I754" s="1731"/>
      <c r="J754" s="1731"/>
      <c r="K754" s="1731"/>
      <c r="L754" s="1731"/>
      <c r="M754" s="1731"/>
      <c r="N754" s="1731"/>
      <c r="O754" s="1731"/>
      <c r="P754" s="1731"/>
      <c r="Q754" s="1731"/>
      <c r="R754" s="1731"/>
      <c r="S754" s="1731"/>
      <c r="T754" s="1731"/>
      <c r="U754" s="1731"/>
      <c r="V754" s="1731"/>
      <c r="W754" s="1731"/>
    </row>
    <row r="755" spans="1:23" ht="16">
      <c r="A755" s="1730"/>
      <c r="B755" s="1731"/>
      <c r="C755" s="1731"/>
      <c r="D755" s="1731"/>
      <c r="E755" s="1732"/>
      <c r="F755" s="1731"/>
      <c r="G755" s="1731"/>
      <c r="H755" s="1731"/>
      <c r="I755" s="1731"/>
      <c r="J755" s="1731"/>
      <c r="K755" s="1731"/>
      <c r="L755" s="1731"/>
      <c r="M755" s="1731"/>
      <c r="N755" s="1731"/>
      <c r="O755" s="1731"/>
      <c r="P755" s="1731"/>
      <c r="Q755" s="1731"/>
      <c r="R755" s="1731"/>
      <c r="S755" s="1731"/>
      <c r="T755" s="1731"/>
      <c r="U755" s="1731"/>
      <c r="V755" s="1731"/>
      <c r="W755" s="1731"/>
    </row>
    <row r="756" spans="1:23" ht="16">
      <c r="A756" s="1730"/>
      <c r="B756" s="1731"/>
      <c r="C756" s="1731"/>
      <c r="D756" s="1731"/>
      <c r="E756" s="1732"/>
      <c r="F756" s="1731"/>
      <c r="G756" s="1731"/>
      <c r="H756" s="1731"/>
      <c r="I756" s="1731"/>
      <c r="J756" s="1731"/>
      <c r="K756" s="1731"/>
      <c r="L756" s="1731"/>
      <c r="M756" s="1731"/>
      <c r="N756" s="1731"/>
      <c r="O756" s="1731"/>
      <c r="P756" s="1731"/>
      <c r="Q756" s="1731"/>
      <c r="R756" s="1731"/>
      <c r="S756" s="1731"/>
      <c r="T756" s="1731"/>
      <c r="U756" s="1731"/>
      <c r="V756" s="1731"/>
      <c r="W756" s="1731"/>
    </row>
    <row r="757" spans="1:23" ht="16">
      <c r="A757" s="1730"/>
      <c r="B757" s="1731"/>
      <c r="C757" s="1731"/>
      <c r="D757" s="1731"/>
      <c r="E757" s="1732"/>
      <c r="F757" s="1731"/>
      <c r="G757" s="1731"/>
      <c r="H757" s="1731"/>
      <c r="I757" s="1731"/>
      <c r="J757" s="1731"/>
      <c r="K757" s="1731"/>
      <c r="L757" s="1731"/>
      <c r="M757" s="1731"/>
      <c r="N757" s="1731"/>
      <c r="O757" s="1731"/>
      <c r="P757" s="1731"/>
      <c r="Q757" s="1731"/>
      <c r="R757" s="1731"/>
      <c r="S757" s="1731"/>
      <c r="T757" s="1731"/>
      <c r="U757" s="1731"/>
      <c r="V757" s="1731"/>
      <c r="W757" s="1731"/>
    </row>
    <row r="758" spans="1:23" ht="16">
      <c r="A758" s="1730"/>
      <c r="B758" s="1731"/>
      <c r="C758" s="1731"/>
      <c r="D758" s="1731"/>
      <c r="E758" s="1732"/>
      <c r="F758" s="1731"/>
      <c r="G758" s="1731"/>
      <c r="H758" s="1731"/>
      <c r="I758" s="1731"/>
      <c r="J758" s="1731"/>
      <c r="K758" s="1731"/>
      <c r="L758" s="1731"/>
      <c r="M758" s="1731"/>
      <c r="N758" s="1731"/>
      <c r="O758" s="1731"/>
      <c r="P758" s="1731"/>
      <c r="Q758" s="1731"/>
      <c r="R758" s="1731"/>
      <c r="S758" s="1731"/>
      <c r="T758" s="1731"/>
      <c r="U758" s="1731"/>
      <c r="V758" s="1731"/>
      <c r="W758" s="1731"/>
    </row>
    <row r="759" spans="1:23" ht="16">
      <c r="A759" s="1730"/>
      <c r="B759" s="1731"/>
      <c r="C759" s="1731"/>
      <c r="D759" s="1731"/>
      <c r="E759" s="1732"/>
      <c r="F759" s="1731"/>
      <c r="G759" s="1731"/>
      <c r="H759" s="1731"/>
      <c r="I759" s="1731"/>
      <c r="J759" s="1731"/>
      <c r="K759" s="1731"/>
      <c r="L759" s="1731"/>
      <c r="M759" s="1731"/>
      <c r="N759" s="1731"/>
      <c r="O759" s="1731"/>
      <c r="P759" s="1731"/>
      <c r="Q759" s="1731"/>
      <c r="R759" s="1731"/>
      <c r="S759" s="1731"/>
      <c r="T759" s="1731"/>
      <c r="U759" s="1731"/>
      <c r="V759" s="1731"/>
      <c r="W759" s="1731"/>
    </row>
    <row r="760" spans="1:23" ht="16">
      <c r="A760" s="1730"/>
      <c r="B760" s="1731"/>
      <c r="C760" s="1731"/>
      <c r="D760" s="1731"/>
      <c r="E760" s="1732"/>
      <c r="F760" s="1731"/>
      <c r="G760" s="1731"/>
      <c r="H760" s="1731"/>
      <c r="I760" s="1731"/>
      <c r="J760" s="1731"/>
      <c r="K760" s="1731"/>
      <c r="L760" s="1731"/>
      <c r="M760" s="1731"/>
      <c r="N760" s="1731"/>
      <c r="O760" s="1731"/>
      <c r="P760" s="1731"/>
      <c r="Q760" s="1731"/>
      <c r="R760" s="1731"/>
      <c r="S760" s="1731"/>
      <c r="T760" s="1731"/>
      <c r="U760" s="1731"/>
      <c r="V760" s="1731"/>
      <c r="W760" s="1731"/>
    </row>
    <row r="761" spans="1:23" ht="16">
      <c r="A761" s="1730"/>
      <c r="B761" s="1731"/>
      <c r="C761" s="1731"/>
      <c r="D761" s="1731"/>
      <c r="E761" s="1732"/>
      <c r="F761" s="1731"/>
      <c r="G761" s="1731"/>
      <c r="H761" s="1731"/>
      <c r="I761" s="1731"/>
      <c r="J761" s="1731"/>
      <c r="K761" s="1731"/>
      <c r="L761" s="1731"/>
      <c r="M761" s="1731"/>
      <c r="N761" s="1731"/>
      <c r="O761" s="1731"/>
      <c r="P761" s="1731"/>
      <c r="Q761" s="1731"/>
      <c r="R761" s="1731"/>
      <c r="S761" s="1731"/>
      <c r="T761" s="1731"/>
      <c r="U761" s="1731"/>
      <c r="V761" s="1731"/>
      <c r="W761" s="1731"/>
    </row>
    <row r="762" spans="1:23" ht="16">
      <c r="A762" s="1730"/>
      <c r="B762" s="1731"/>
      <c r="C762" s="1731"/>
      <c r="D762" s="1731"/>
      <c r="E762" s="1732"/>
      <c r="F762" s="1731"/>
      <c r="G762" s="1731"/>
      <c r="H762" s="1731"/>
      <c r="I762" s="1731"/>
      <c r="J762" s="1731"/>
      <c r="K762" s="1731"/>
      <c r="L762" s="1731"/>
      <c r="M762" s="1731"/>
      <c r="N762" s="1731"/>
      <c r="O762" s="1731"/>
      <c r="P762" s="1731"/>
      <c r="Q762" s="1731"/>
      <c r="R762" s="1731"/>
      <c r="S762" s="1731"/>
      <c r="T762" s="1731"/>
      <c r="U762" s="1731"/>
      <c r="V762" s="1731"/>
      <c r="W762" s="1731"/>
    </row>
    <row r="763" spans="1:23" ht="16">
      <c r="A763" s="1730"/>
      <c r="B763" s="1731"/>
      <c r="C763" s="1731"/>
      <c r="D763" s="1731"/>
      <c r="E763" s="1732"/>
      <c r="F763" s="1731"/>
      <c r="G763" s="1731"/>
      <c r="H763" s="1731"/>
      <c r="I763" s="1731"/>
      <c r="J763" s="1731"/>
      <c r="K763" s="1731"/>
      <c r="L763" s="1731"/>
      <c r="M763" s="1731"/>
      <c r="N763" s="1731"/>
      <c r="O763" s="1731"/>
      <c r="P763" s="1731"/>
      <c r="Q763" s="1731"/>
      <c r="R763" s="1731"/>
      <c r="S763" s="1731"/>
      <c r="T763" s="1731"/>
      <c r="U763" s="1731"/>
      <c r="V763" s="1731"/>
      <c r="W763" s="1731"/>
    </row>
    <row r="764" spans="1:23" ht="16">
      <c r="A764" s="1730"/>
      <c r="B764" s="1731"/>
      <c r="C764" s="1731"/>
      <c r="D764" s="1731"/>
      <c r="E764" s="1732"/>
      <c r="F764" s="1731"/>
      <c r="G764" s="1731"/>
      <c r="H764" s="1731"/>
      <c r="I764" s="1731"/>
      <c r="J764" s="1731"/>
      <c r="K764" s="1731"/>
      <c r="L764" s="1731"/>
      <c r="M764" s="1731"/>
      <c r="N764" s="1731"/>
      <c r="O764" s="1731"/>
      <c r="P764" s="1731"/>
      <c r="Q764" s="1731"/>
      <c r="R764" s="1731"/>
      <c r="S764" s="1731"/>
      <c r="T764" s="1731"/>
      <c r="U764" s="1731"/>
      <c r="V764" s="1731"/>
      <c r="W764" s="1731"/>
    </row>
    <row r="765" spans="1:23" ht="16">
      <c r="A765" s="1730"/>
      <c r="B765" s="1731"/>
      <c r="C765" s="1731"/>
      <c r="D765" s="1731"/>
      <c r="E765" s="1732"/>
      <c r="F765" s="1731"/>
      <c r="G765" s="1731"/>
      <c r="H765" s="1731"/>
      <c r="I765" s="1731"/>
      <c r="J765" s="1731"/>
      <c r="K765" s="1731"/>
      <c r="L765" s="1731"/>
      <c r="M765" s="1731"/>
      <c r="N765" s="1731"/>
      <c r="O765" s="1731"/>
      <c r="P765" s="1731"/>
      <c r="Q765" s="1731"/>
      <c r="R765" s="1731"/>
      <c r="S765" s="1731"/>
      <c r="T765" s="1731"/>
      <c r="U765" s="1731"/>
      <c r="V765" s="1731"/>
      <c r="W765" s="1731"/>
    </row>
    <row r="766" spans="1:23" ht="16">
      <c r="A766" s="1730"/>
      <c r="B766" s="1731"/>
      <c r="C766" s="1731"/>
      <c r="D766" s="1731"/>
      <c r="E766" s="1732"/>
      <c r="F766" s="1731"/>
      <c r="G766" s="1731"/>
      <c r="H766" s="1731"/>
      <c r="I766" s="1731"/>
      <c r="J766" s="1731"/>
      <c r="K766" s="1731"/>
      <c r="L766" s="1731"/>
      <c r="M766" s="1731"/>
      <c r="N766" s="1731"/>
      <c r="O766" s="1731"/>
      <c r="P766" s="1731"/>
      <c r="Q766" s="1731"/>
      <c r="R766" s="1731"/>
      <c r="S766" s="1731"/>
      <c r="T766" s="1731"/>
      <c r="U766" s="1731"/>
      <c r="V766" s="1731"/>
      <c r="W766" s="1731"/>
    </row>
    <row r="767" spans="1:23" ht="16">
      <c r="A767" s="1730"/>
      <c r="B767" s="1731"/>
      <c r="C767" s="1731"/>
      <c r="D767" s="1731"/>
      <c r="E767" s="1732"/>
      <c r="F767" s="1731"/>
      <c r="G767" s="1731"/>
      <c r="H767" s="1731"/>
      <c r="I767" s="1731"/>
      <c r="J767" s="1731"/>
      <c r="K767" s="1731"/>
      <c r="L767" s="1731"/>
      <c r="M767" s="1731"/>
      <c r="N767" s="1731"/>
      <c r="O767" s="1731"/>
      <c r="P767" s="1731"/>
      <c r="Q767" s="1731"/>
      <c r="R767" s="1731"/>
      <c r="S767" s="1731"/>
      <c r="T767" s="1731"/>
      <c r="U767" s="1731"/>
      <c r="V767" s="1731"/>
      <c r="W767" s="1731"/>
    </row>
    <row r="768" spans="1:23" ht="16">
      <c r="A768" s="1730"/>
      <c r="B768" s="1731"/>
      <c r="C768" s="1731"/>
      <c r="D768" s="1731"/>
      <c r="E768" s="1732"/>
      <c r="F768" s="1731"/>
      <c r="G768" s="1731"/>
      <c r="H768" s="1731"/>
      <c r="I768" s="1731"/>
      <c r="J768" s="1731"/>
      <c r="K768" s="1731"/>
      <c r="L768" s="1731"/>
      <c r="M768" s="1731"/>
      <c r="N768" s="1731"/>
      <c r="O768" s="1731"/>
      <c r="P768" s="1731"/>
      <c r="Q768" s="1731"/>
      <c r="R768" s="1731"/>
      <c r="S768" s="1731"/>
      <c r="T768" s="1731"/>
      <c r="U768" s="1731"/>
      <c r="V768" s="1731"/>
      <c r="W768" s="1731"/>
    </row>
    <row r="769" spans="1:23" ht="16">
      <c r="A769" s="1730"/>
      <c r="B769" s="1731"/>
      <c r="C769" s="1731"/>
      <c r="D769" s="1731"/>
      <c r="E769" s="1732"/>
      <c r="F769" s="1731"/>
      <c r="G769" s="1731"/>
      <c r="H769" s="1731"/>
      <c r="I769" s="1731"/>
      <c r="J769" s="1731"/>
      <c r="K769" s="1731"/>
      <c r="L769" s="1731"/>
      <c r="M769" s="1731"/>
      <c r="N769" s="1731"/>
      <c r="O769" s="1731"/>
      <c r="P769" s="1731"/>
      <c r="Q769" s="1731"/>
      <c r="R769" s="1731"/>
      <c r="S769" s="1731"/>
      <c r="T769" s="1731"/>
      <c r="U769" s="1731"/>
      <c r="V769" s="1731"/>
      <c r="W769" s="1731"/>
    </row>
    <row r="770" spans="1:23" ht="16">
      <c r="A770" s="1730"/>
      <c r="B770" s="1731"/>
      <c r="C770" s="1731"/>
      <c r="D770" s="1731"/>
      <c r="E770" s="1732"/>
      <c r="F770" s="1731"/>
      <c r="G770" s="1731"/>
      <c r="H770" s="1731"/>
      <c r="I770" s="1731"/>
      <c r="J770" s="1731"/>
      <c r="K770" s="1731"/>
      <c r="L770" s="1731"/>
      <c r="M770" s="1731"/>
      <c r="N770" s="1731"/>
      <c r="O770" s="1731"/>
      <c r="P770" s="1731"/>
      <c r="Q770" s="1731"/>
      <c r="R770" s="1731"/>
      <c r="S770" s="1731"/>
      <c r="T770" s="1731"/>
      <c r="U770" s="1731"/>
      <c r="V770" s="1731"/>
      <c r="W770" s="1731"/>
    </row>
    <row r="771" spans="1:23" ht="16">
      <c r="A771" s="1730"/>
      <c r="B771" s="1731"/>
      <c r="C771" s="1731"/>
      <c r="D771" s="1731"/>
      <c r="E771" s="1732"/>
      <c r="F771" s="1731"/>
      <c r="G771" s="1731"/>
      <c r="H771" s="1731"/>
      <c r="I771" s="1731"/>
      <c r="J771" s="1731"/>
      <c r="K771" s="1731"/>
      <c r="L771" s="1731"/>
      <c r="M771" s="1731"/>
      <c r="N771" s="1731"/>
      <c r="O771" s="1731"/>
      <c r="P771" s="1731"/>
      <c r="Q771" s="1731"/>
      <c r="R771" s="1731"/>
      <c r="S771" s="1731"/>
      <c r="T771" s="1731"/>
      <c r="U771" s="1731"/>
      <c r="V771" s="1731"/>
      <c r="W771" s="1731"/>
    </row>
    <row r="772" spans="1:23" ht="16">
      <c r="A772" s="1730"/>
      <c r="B772" s="1731"/>
      <c r="C772" s="1731"/>
      <c r="D772" s="1731"/>
      <c r="E772" s="1732"/>
      <c r="F772" s="1731"/>
      <c r="G772" s="1731"/>
      <c r="H772" s="1731"/>
      <c r="I772" s="1731"/>
      <c r="J772" s="1731"/>
      <c r="K772" s="1731"/>
      <c r="L772" s="1731"/>
      <c r="M772" s="1731"/>
      <c r="N772" s="1731"/>
      <c r="O772" s="1731"/>
      <c r="P772" s="1731"/>
      <c r="Q772" s="1731"/>
      <c r="R772" s="1731"/>
      <c r="S772" s="1731"/>
      <c r="T772" s="1731"/>
      <c r="U772" s="1731"/>
      <c r="V772" s="1731"/>
      <c r="W772" s="1731"/>
    </row>
    <row r="773" spans="1:23" ht="16">
      <c r="A773" s="1730"/>
      <c r="B773" s="1731"/>
      <c r="C773" s="1731"/>
      <c r="D773" s="1731"/>
      <c r="E773" s="1732"/>
      <c r="F773" s="1731"/>
      <c r="G773" s="1731"/>
      <c r="H773" s="1731"/>
      <c r="I773" s="1731"/>
      <c r="J773" s="1731"/>
      <c r="K773" s="1731"/>
      <c r="L773" s="1731"/>
      <c r="M773" s="1731"/>
      <c r="N773" s="1731"/>
      <c r="O773" s="1731"/>
      <c r="P773" s="1731"/>
      <c r="Q773" s="1731"/>
      <c r="R773" s="1731"/>
      <c r="S773" s="1731"/>
      <c r="T773" s="1731"/>
      <c r="U773" s="1731"/>
      <c r="V773" s="1731"/>
      <c r="W773" s="1731"/>
    </row>
    <row r="774" spans="1:23" ht="16">
      <c r="A774" s="1730"/>
      <c r="B774" s="1731"/>
      <c r="C774" s="1731"/>
      <c r="D774" s="1731"/>
      <c r="E774" s="1732"/>
      <c r="F774" s="1731"/>
      <c r="G774" s="1731"/>
      <c r="H774" s="1731"/>
      <c r="I774" s="1731"/>
      <c r="J774" s="1731"/>
      <c r="K774" s="1731"/>
      <c r="L774" s="1731"/>
      <c r="M774" s="1731"/>
      <c r="N774" s="1731"/>
      <c r="O774" s="1731"/>
      <c r="P774" s="1731"/>
      <c r="Q774" s="1731"/>
      <c r="R774" s="1731"/>
      <c r="S774" s="1731"/>
      <c r="T774" s="1731"/>
      <c r="U774" s="1731"/>
      <c r="V774" s="1731"/>
      <c r="W774" s="1731"/>
    </row>
    <row r="775" spans="1:23" ht="16">
      <c r="A775" s="1730"/>
      <c r="B775" s="1731"/>
      <c r="C775" s="1731"/>
      <c r="D775" s="1731"/>
      <c r="E775" s="1732"/>
      <c r="F775" s="1731"/>
      <c r="G775" s="1731"/>
      <c r="H775" s="1731"/>
      <c r="I775" s="1731"/>
      <c r="J775" s="1731"/>
      <c r="K775" s="1731"/>
      <c r="L775" s="1731"/>
      <c r="M775" s="1731"/>
      <c r="N775" s="1731"/>
      <c r="O775" s="1731"/>
      <c r="P775" s="1731"/>
      <c r="Q775" s="1731"/>
      <c r="R775" s="1731"/>
      <c r="S775" s="1731"/>
      <c r="T775" s="1731"/>
      <c r="U775" s="1731"/>
      <c r="V775" s="1731"/>
      <c r="W775" s="1731"/>
    </row>
    <row r="776" spans="1:23" ht="16">
      <c r="A776" s="1730"/>
      <c r="B776" s="1731"/>
      <c r="C776" s="1731"/>
      <c r="D776" s="1731"/>
      <c r="E776" s="1732"/>
      <c r="F776" s="1731"/>
      <c r="G776" s="1731"/>
      <c r="H776" s="1731"/>
      <c r="I776" s="1731"/>
      <c r="J776" s="1731"/>
      <c r="K776" s="1731"/>
      <c r="L776" s="1731"/>
      <c r="M776" s="1731"/>
      <c r="N776" s="1731"/>
      <c r="O776" s="1731"/>
      <c r="P776" s="1731"/>
      <c r="Q776" s="1731"/>
      <c r="R776" s="1731"/>
      <c r="S776" s="1731"/>
      <c r="T776" s="1731"/>
      <c r="U776" s="1731"/>
      <c r="V776" s="1731"/>
      <c r="W776" s="1731"/>
    </row>
    <row r="777" spans="1:23" ht="16">
      <c r="A777" s="1730"/>
      <c r="B777" s="1731"/>
      <c r="C777" s="1731"/>
      <c r="D777" s="1731"/>
      <c r="E777" s="1732"/>
      <c r="F777" s="1731"/>
      <c r="G777" s="1731"/>
      <c r="H777" s="1731"/>
      <c r="I777" s="1731"/>
      <c r="J777" s="1731"/>
      <c r="K777" s="1731"/>
      <c r="L777" s="1731"/>
      <c r="M777" s="1731"/>
      <c r="N777" s="1731"/>
      <c r="O777" s="1731"/>
      <c r="P777" s="1731"/>
      <c r="Q777" s="1731"/>
      <c r="R777" s="1731"/>
      <c r="S777" s="1731"/>
      <c r="T777" s="1731"/>
      <c r="U777" s="1731"/>
      <c r="V777" s="1731"/>
      <c r="W777" s="1731"/>
    </row>
    <row r="778" spans="1:23" ht="16">
      <c r="A778" s="1730"/>
      <c r="B778" s="1731"/>
      <c r="C778" s="1731"/>
      <c r="D778" s="1731"/>
      <c r="E778" s="1732"/>
      <c r="F778" s="1731"/>
      <c r="G778" s="1731"/>
      <c r="H778" s="1731"/>
      <c r="I778" s="1731"/>
      <c r="J778" s="1731"/>
      <c r="K778" s="1731"/>
      <c r="L778" s="1731"/>
      <c r="M778" s="1731"/>
      <c r="N778" s="1731"/>
      <c r="O778" s="1731"/>
      <c r="P778" s="1731"/>
      <c r="Q778" s="1731"/>
      <c r="R778" s="1731"/>
      <c r="S778" s="1731"/>
      <c r="T778" s="1731"/>
      <c r="U778" s="1731"/>
      <c r="V778" s="1731"/>
      <c r="W778" s="1731"/>
    </row>
    <row r="779" spans="1:23" ht="16">
      <c r="A779" s="1730"/>
      <c r="B779" s="1731"/>
      <c r="C779" s="1731"/>
      <c r="D779" s="1731"/>
      <c r="E779" s="1732"/>
      <c r="F779" s="1731"/>
      <c r="G779" s="1731"/>
      <c r="H779" s="1731"/>
      <c r="I779" s="1731"/>
      <c r="J779" s="1731"/>
      <c r="K779" s="1731"/>
      <c r="L779" s="1731"/>
      <c r="M779" s="1731"/>
      <c r="N779" s="1731"/>
      <c r="O779" s="1731"/>
      <c r="P779" s="1731"/>
      <c r="Q779" s="1731"/>
      <c r="R779" s="1731"/>
      <c r="S779" s="1731"/>
      <c r="T779" s="1731"/>
      <c r="U779" s="1731"/>
      <c r="V779" s="1731"/>
      <c r="W779" s="1731"/>
    </row>
    <row r="780" spans="1:23" ht="16">
      <c r="A780" s="1730"/>
      <c r="B780" s="1731"/>
      <c r="C780" s="1731"/>
      <c r="D780" s="1731"/>
      <c r="E780" s="1732"/>
      <c r="F780" s="1731"/>
      <c r="G780" s="1731"/>
      <c r="H780" s="1731"/>
      <c r="I780" s="1731"/>
      <c r="J780" s="1731"/>
      <c r="K780" s="1731"/>
      <c r="L780" s="1731"/>
      <c r="M780" s="1731"/>
      <c r="N780" s="1731"/>
      <c r="O780" s="1731"/>
      <c r="P780" s="1731"/>
      <c r="Q780" s="1731"/>
      <c r="R780" s="1731"/>
      <c r="S780" s="1731"/>
      <c r="T780" s="1731"/>
      <c r="U780" s="1731"/>
      <c r="V780" s="1731"/>
      <c r="W780" s="1731"/>
    </row>
    <row r="781" spans="1:23" ht="16">
      <c r="A781" s="1730"/>
      <c r="B781" s="1731"/>
      <c r="C781" s="1731"/>
      <c r="D781" s="1731"/>
      <c r="E781" s="1732"/>
      <c r="F781" s="1731"/>
      <c r="G781" s="1731"/>
      <c r="H781" s="1731"/>
      <c r="I781" s="1731"/>
      <c r="J781" s="1731"/>
      <c r="K781" s="1731"/>
      <c r="L781" s="1731"/>
      <c r="M781" s="1731"/>
      <c r="N781" s="1731"/>
      <c r="O781" s="1731"/>
      <c r="P781" s="1731"/>
      <c r="Q781" s="1731"/>
      <c r="R781" s="1731"/>
      <c r="S781" s="1731"/>
      <c r="T781" s="1731"/>
      <c r="U781" s="1731"/>
      <c r="V781" s="1731"/>
      <c r="W781" s="1731"/>
    </row>
    <row r="782" spans="1:23" ht="16">
      <c r="A782" s="1730"/>
      <c r="B782" s="1731"/>
      <c r="C782" s="1731"/>
      <c r="D782" s="1731"/>
      <c r="E782" s="1732"/>
      <c r="F782" s="1731"/>
      <c r="G782" s="1731"/>
      <c r="H782" s="1731"/>
      <c r="I782" s="1731"/>
      <c r="J782" s="1731"/>
      <c r="K782" s="1731"/>
      <c r="L782" s="1731"/>
      <c r="M782" s="1731"/>
      <c r="N782" s="1731"/>
      <c r="O782" s="1731"/>
      <c r="P782" s="1731"/>
      <c r="Q782" s="1731"/>
      <c r="R782" s="1731"/>
      <c r="S782" s="1731"/>
      <c r="T782" s="1731"/>
      <c r="U782" s="1731"/>
      <c r="V782" s="1731"/>
      <c r="W782" s="1731"/>
    </row>
    <row r="783" spans="1:23" ht="16">
      <c r="A783" s="1730"/>
      <c r="B783" s="1731"/>
      <c r="C783" s="1731"/>
      <c r="D783" s="1731"/>
      <c r="E783" s="1732"/>
      <c r="F783" s="1731"/>
      <c r="G783" s="1731"/>
      <c r="H783" s="1731"/>
      <c r="I783" s="1731"/>
      <c r="J783" s="1731"/>
      <c r="K783" s="1731"/>
      <c r="L783" s="1731"/>
      <c r="M783" s="1731"/>
      <c r="N783" s="1731"/>
      <c r="O783" s="1731"/>
      <c r="P783" s="1731"/>
      <c r="Q783" s="1731"/>
      <c r="R783" s="1731"/>
      <c r="S783" s="1731"/>
      <c r="T783" s="1731"/>
      <c r="U783" s="1731"/>
      <c r="V783" s="1731"/>
      <c r="W783" s="1731"/>
    </row>
    <row r="784" spans="1:23" ht="16">
      <c r="A784" s="1730"/>
      <c r="B784" s="1731"/>
      <c r="C784" s="1731"/>
      <c r="D784" s="1731"/>
      <c r="E784" s="1732"/>
      <c r="F784" s="1731"/>
      <c r="G784" s="1731"/>
      <c r="H784" s="1731"/>
      <c r="I784" s="1731"/>
      <c r="J784" s="1731"/>
      <c r="K784" s="1731"/>
      <c r="L784" s="1731"/>
      <c r="M784" s="1731"/>
      <c r="N784" s="1731"/>
      <c r="O784" s="1731"/>
      <c r="P784" s="1731"/>
      <c r="Q784" s="1731"/>
      <c r="R784" s="1731"/>
      <c r="S784" s="1731"/>
      <c r="T784" s="1731"/>
      <c r="U784" s="1731"/>
      <c r="V784" s="1731"/>
      <c r="W784" s="1731"/>
    </row>
    <row r="785" spans="1:23" ht="16">
      <c r="A785" s="1730"/>
      <c r="B785" s="1731"/>
      <c r="C785" s="1731"/>
      <c r="D785" s="1731"/>
      <c r="E785" s="1732"/>
      <c r="F785" s="1731"/>
      <c r="G785" s="1731"/>
      <c r="H785" s="1731"/>
      <c r="I785" s="1731"/>
      <c r="J785" s="1731"/>
      <c r="K785" s="1731"/>
      <c r="L785" s="1731"/>
      <c r="M785" s="1731"/>
      <c r="N785" s="1731"/>
      <c r="O785" s="1731"/>
      <c r="P785" s="1731"/>
      <c r="Q785" s="1731"/>
      <c r="R785" s="1731"/>
      <c r="S785" s="1731"/>
      <c r="T785" s="1731"/>
      <c r="U785" s="1731"/>
      <c r="V785" s="1731"/>
      <c r="W785" s="1731"/>
    </row>
    <row r="786" spans="1:23" ht="16">
      <c r="A786" s="1730"/>
      <c r="B786" s="1731"/>
      <c r="C786" s="1731"/>
      <c r="D786" s="1731"/>
      <c r="E786" s="1732"/>
      <c r="F786" s="1731"/>
      <c r="G786" s="1731"/>
      <c r="H786" s="1731"/>
      <c r="I786" s="1731"/>
      <c r="J786" s="1731"/>
      <c r="K786" s="1731"/>
      <c r="L786" s="1731"/>
      <c r="M786" s="1731"/>
      <c r="N786" s="1731"/>
      <c r="O786" s="1731"/>
      <c r="P786" s="1731"/>
      <c r="Q786" s="1731"/>
      <c r="R786" s="1731"/>
      <c r="S786" s="1731"/>
      <c r="T786" s="1731"/>
      <c r="U786" s="1731"/>
      <c r="V786" s="1731"/>
      <c r="W786" s="1731"/>
    </row>
    <row r="787" spans="1:23" ht="16">
      <c r="A787" s="1730"/>
      <c r="B787" s="1731"/>
      <c r="C787" s="1731"/>
      <c r="D787" s="1731"/>
      <c r="E787" s="1732"/>
      <c r="F787" s="1731"/>
      <c r="G787" s="1731"/>
      <c r="H787" s="1731"/>
      <c r="I787" s="1731"/>
      <c r="J787" s="1731"/>
      <c r="K787" s="1731"/>
      <c r="L787" s="1731"/>
      <c r="M787" s="1731"/>
      <c r="N787" s="1731"/>
      <c r="O787" s="1731"/>
      <c r="P787" s="1731"/>
      <c r="Q787" s="1731"/>
      <c r="R787" s="1731"/>
      <c r="S787" s="1731"/>
      <c r="T787" s="1731"/>
      <c r="U787" s="1731"/>
      <c r="V787" s="1731"/>
      <c r="W787" s="1731"/>
    </row>
    <row r="788" spans="1:23" ht="16">
      <c r="A788" s="1730"/>
      <c r="B788" s="1731"/>
      <c r="C788" s="1731"/>
      <c r="D788" s="1731"/>
      <c r="E788" s="1732"/>
      <c r="F788" s="1731"/>
      <c r="G788" s="1731"/>
      <c r="H788" s="1731"/>
      <c r="I788" s="1731"/>
      <c r="J788" s="1731"/>
      <c r="K788" s="1731"/>
      <c r="L788" s="1731"/>
      <c r="M788" s="1731"/>
      <c r="N788" s="1731"/>
      <c r="O788" s="1731"/>
      <c r="P788" s="1731"/>
      <c r="Q788" s="1731"/>
      <c r="R788" s="1731"/>
      <c r="S788" s="1731"/>
      <c r="T788" s="1731"/>
      <c r="U788" s="1731"/>
      <c r="V788" s="1731"/>
      <c r="W788" s="1731"/>
    </row>
    <row r="789" spans="1:23" ht="16">
      <c r="A789" s="1730"/>
      <c r="B789" s="1731"/>
      <c r="C789" s="1731"/>
      <c r="D789" s="1731"/>
      <c r="E789" s="1732"/>
      <c r="F789" s="1731"/>
      <c r="G789" s="1731"/>
      <c r="H789" s="1731"/>
      <c r="I789" s="1731"/>
      <c r="J789" s="1731"/>
      <c r="K789" s="1731"/>
      <c r="L789" s="1731"/>
      <c r="M789" s="1731"/>
      <c r="N789" s="1731"/>
      <c r="O789" s="1731"/>
      <c r="P789" s="1731"/>
      <c r="Q789" s="1731"/>
      <c r="R789" s="1731"/>
      <c r="S789" s="1731"/>
      <c r="T789" s="1731"/>
      <c r="U789" s="1731"/>
      <c r="V789" s="1731"/>
      <c r="W789" s="1731"/>
    </row>
    <row r="790" spans="1:23" ht="16">
      <c r="A790" s="1730"/>
      <c r="B790" s="1731"/>
      <c r="C790" s="1731"/>
      <c r="D790" s="1731"/>
      <c r="E790" s="1732"/>
      <c r="F790" s="1731"/>
      <c r="G790" s="1731"/>
      <c r="H790" s="1731"/>
      <c r="I790" s="1731"/>
      <c r="J790" s="1731"/>
      <c r="K790" s="1731"/>
      <c r="L790" s="1731"/>
      <c r="M790" s="1731"/>
      <c r="N790" s="1731"/>
      <c r="O790" s="1731"/>
      <c r="P790" s="1731"/>
      <c r="Q790" s="1731"/>
      <c r="R790" s="1731"/>
      <c r="S790" s="1731"/>
      <c r="T790" s="1731"/>
      <c r="U790" s="1731"/>
      <c r="V790" s="1731"/>
      <c r="W790" s="1731"/>
    </row>
    <row r="791" spans="1:23" ht="16">
      <c r="A791" s="1730"/>
      <c r="B791" s="1731"/>
      <c r="C791" s="1731"/>
      <c r="D791" s="1731"/>
      <c r="E791" s="1732"/>
      <c r="F791" s="1731"/>
      <c r="G791" s="1731"/>
      <c r="H791" s="1731"/>
      <c r="I791" s="1731"/>
      <c r="J791" s="1731"/>
      <c r="K791" s="1731"/>
      <c r="L791" s="1731"/>
      <c r="M791" s="1731"/>
      <c r="N791" s="1731"/>
      <c r="O791" s="1731"/>
      <c r="P791" s="1731"/>
      <c r="Q791" s="1731"/>
      <c r="R791" s="1731"/>
      <c r="S791" s="1731"/>
      <c r="T791" s="1731"/>
      <c r="U791" s="1731"/>
      <c r="V791" s="1731"/>
      <c r="W791" s="1731"/>
    </row>
    <row r="792" spans="1:23" ht="16">
      <c r="A792" s="1730"/>
      <c r="B792" s="1731"/>
      <c r="C792" s="1731"/>
      <c r="D792" s="1731"/>
      <c r="E792" s="1732"/>
      <c r="F792" s="1731"/>
      <c r="G792" s="1731"/>
      <c r="H792" s="1731"/>
      <c r="I792" s="1731"/>
      <c r="J792" s="1731"/>
      <c r="K792" s="1731"/>
      <c r="L792" s="1731"/>
      <c r="M792" s="1731"/>
      <c r="N792" s="1731"/>
      <c r="O792" s="1731"/>
      <c r="P792" s="1731"/>
      <c r="Q792" s="1731"/>
      <c r="R792" s="1731"/>
      <c r="S792" s="1731"/>
      <c r="T792" s="1731"/>
      <c r="U792" s="1731"/>
      <c r="V792" s="1731"/>
      <c r="W792" s="1731"/>
    </row>
    <row r="793" spans="1:23" ht="16">
      <c r="A793" s="1730"/>
      <c r="B793" s="1731"/>
      <c r="C793" s="1731"/>
      <c r="D793" s="1731"/>
      <c r="E793" s="1732"/>
      <c r="F793" s="1731"/>
      <c r="G793" s="1731"/>
      <c r="H793" s="1731"/>
      <c r="I793" s="1731"/>
      <c r="J793" s="1731"/>
      <c r="K793" s="1731"/>
      <c r="L793" s="1731"/>
      <c r="M793" s="1731"/>
      <c r="N793" s="1731"/>
      <c r="O793" s="1731"/>
      <c r="P793" s="1731"/>
      <c r="Q793" s="1731"/>
      <c r="R793" s="1731"/>
      <c r="S793" s="1731"/>
      <c r="T793" s="1731"/>
      <c r="U793" s="1731"/>
      <c r="V793" s="1731"/>
      <c r="W793" s="1731"/>
    </row>
    <row r="794" spans="1:23" ht="16">
      <c r="A794" s="1730"/>
      <c r="B794" s="1731"/>
      <c r="C794" s="1731"/>
      <c r="D794" s="1731"/>
      <c r="E794" s="1732"/>
      <c r="F794" s="1731"/>
      <c r="G794" s="1731"/>
      <c r="H794" s="1731"/>
      <c r="I794" s="1731"/>
      <c r="J794" s="1731"/>
      <c r="K794" s="1731"/>
      <c r="L794" s="1731"/>
      <c r="M794" s="1731"/>
      <c r="N794" s="1731"/>
      <c r="O794" s="1731"/>
      <c r="P794" s="1731"/>
      <c r="Q794" s="1731"/>
      <c r="R794" s="1731"/>
      <c r="S794" s="1731"/>
      <c r="T794" s="1731"/>
      <c r="U794" s="1731"/>
      <c r="V794" s="1731"/>
      <c r="W794" s="1731"/>
    </row>
    <row r="795" spans="1:23" ht="16">
      <c r="A795" s="1730"/>
      <c r="B795" s="1731"/>
      <c r="C795" s="1731"/>
      <c r="D795" s="1731"/>
      <c r="E795" s="1732"/>
      <c r="F795" s="1731"/>
      <c r="G795" s="1731"/>
      <c r="H795" s="1731"/>
      <c r="I795" s="1731"/>
      <c r="J795" s="1731"/>
      <c r="K795" s="1731"/>
      <c r="L795" s="1731"/>
      <c r="M795" s="1731"/>
      <c r="N795" s="1731"/>
      <c r="O795" s="1731"/>
      <c r="P795" s="1731"/>
      <c r="Q795" s="1731"/>
      <c r="R795" s="1731"/>
      <c r="S795" s="1731"/>
      <c r="T795" s="1731"/>
      <c r="U795" s="1731"/>
      <c r="V795" s="1731"/>
      <c r="W795" s="1731"/>
    </row>
    <row r="796" spans="1:23" ht="16">
      <c r="A796" s="1730"/>
      <c r="B796" s="1731"/>
      <c r="C796" s="1731"/>
      <c r="D796" s="1731"/>
      <c r="E796" s="1732"/>
      <c r="F796" s="1731"/>
      <c r="G796" s="1731"/>
      <c r="H796" s="1731"/>
      <c r="I796" s="1731"/>
      <c r="J796" s="1731"/>
      <c r="K796" s="1731"/>
      <c r="L796" s="1731"/>
      <c r="M796" s="1731"/>
      <c r="N796" s="1731"/>
      <c r="O796" s="1731"/>
      <c r="P796" s="1731"/>
      <c r="Q796" s="1731"/>
      <c r="R796" s="1731"/>
      <c r="S796" s="1731"/>
      <c r="T796" s="1731"/>
      <c r="U796" s="1731"/>
      <c r="V796" s="1731"/>
      <c r="W796" s="1731"/>
    </row>
    <row r="797" spans="1:23" ht="16">
      <c r="A797" s="1730"/>
      <c r="B797" s="1731"/>
      <c r="C797" s="1731"/>
      <c r="D797" s="1731"/>
      <c r="E797" s="1732"/>
      <c r="F797" s="1731"/>
      <c r="G797" s="1731"/>
      <c r="H797" s="1731"/>
      <c r="I797" s="1731"/>
      <c r="J797" s="1731"/>
      <c r="K797" s="1731"/>
      <c r="L797" s="1731"/>
      <c r="M797" s="1731"/>
      <c r="N797" s="1731"/>
      <c r="O797" s="1731"/>
      <c r="P797" s="1731"/>
      <c r="Q797" s="1731"/>
      <c r="R797" s="1731"/>
      <c r="S797" s="1731"/>
      <c r="T797" s="1731"/>
      <c r="U797" s="1731"/>
      <c r="V797" s="1731"/>
      <c r="W797" s="1731"/>
    </row>
    <row r="798" spans="1:23" ht="16">
      <c r="A798" s="1730"/>
      <c r="B798" s="1731"/>
      <c r="C798" s="1731"/>
      <c r="D798" s="1731"/>
      <c r="E798" s="1732"/>
      <c r="F798" s="1731"/>
      <c r="G798" s="1731"/>
      <c r="H798" s="1731"/>
      <c r="I798" s="1731"/>
      <c r="J798" s="1731"/>
      <c r="K798" s="1731"/>
      <c r="L798" s="1731"/>
      <c r="M798" s="1731"/>
      <c r="N798" s="1731"/>
      <c r="O798" s="1731"/>
      <c r="P798" s="1731"/>
      <c r="Q798" s="1731"/>
      <c r="R798" s="1731"/>
      <c r="S798" s="1731"/>
      <c r="T798" s="1731"/>
      <c r="U798" s="1731"/>
      <c r="V798" s="1731"/>
      <c r="W798" s="1731"/>
    </row>
    <row r="799" spans="1:23" ht="16">
      <c r="A799" s="1730"/>
      <c r="B799" s="1731"/>
      <c r="C799" s="1731"/>
      <c r="D799" s="1731"/>
      <c r="E799" s="1732"/>
      <c r="F799" s="1731"/>
      <c r="G799" s="1731"/>
      <c r="H799" s="1731"/>
      <c r="I799" s="1731"/>
      <c r="J799" s="1731"/>
      <c r="K799" s="1731"/>
      <c r="L799" s="1731"/>
      <c r="M799" s="1731"/>
      <c r="N799" s="1731"/>
      <c r="O799" s="1731"/>
      <c r="P799" s="1731"/>
      <c r="Q799" s="1731"/>
      <c r="R799" s="1731"/>
      <c r="S799" s="1731"/>
      <c r="T799" s="1731"/>
      <c r="U799" s="1731"/>
      <c r="V799" s="1731"/>
      <c r="W799" s="1731"/>
    </row>
    <row r="800" spans="1:23" ht="16">
      <c r="A800" s="1730"/>
      <c r="B800" s="1731"/>
      <c r="C800" s="1731"/>
      <c r="D800" s="1731"/>
      <c r="E800" s="1732"/>
      <c r="F800" s="1731"/>
      <c r="G800" s="1731"/>
      <c r="H800" s="1731"/>
      <c r="I800" s="1731"/>
      <c r="J800" s="1731"/>
      <c r="K800" s="1731"/>
      <c r="L800" s="1731"/>
      <c r="M800" s="1731"/>
      <c r="N800" s="1731"/>
      <c r="O800" s="1731"/>
      <c r="P800" s="1731"/>
      <c r="Q800" s="1731"/>
      <c r="R800" s="1731"/>
      <c r="S800" s="1731"/>
      <c r="T800" s="1731"/>
      <c r="U800" s="1731"/>
      <c r="V800" s="1731"/>
      <c r="W800" s="1731"/>
    </row>
    <row r="801" spans="1:23" ht="16">
      <c r="A801" s="1730"/>
      <c r="B801" s="1731"/>
      <c r="C801" s="1731"/>
      <c r="D801" s="1731"/>
      <c r="E801" s="1732"/>
      <c r="F801" s="1731"/>
      <c r="G801" s="1731"/>
      <c r="H801" s="1731"/>
      <c r="I801" s="1731"/>
      <c r="J801" s="1731"/>
      <c r="K801" s="1731"/>
      <c r="L801" s="1731"/>
      <c r="M801" s="1731"/>
      <c r="N801" s="1731"/>
      <c r="O801" s="1731"/>
      <c r="P801" s="1731"/>
      <c r="Q801" s="1731"/>
      <c r="R801" s="1731"/>
      <c r="S801" s="1731"/>
      <c r="T801" s="1731"/>
      <c r="U801" s="1731"/>
      <c r="V801" s="1731"/>
      <c r="W801" s="1731"/>
    </row>
    <row r="802" spans="1:23" ht="16">
      <c r="A802" s="1730"/>
      <c r="B802" s="1731"/>
      <c r="C802" s="1731"/>
      <c r="D802" s="1731"/>
      <c r="E802" s="1732"/>
      <c r="F802" s="1731"/>
      <c r="G802" s="1731"/>
      <c r="H802" s="1731"/>
      <c r="I802" s="1731"/>
      <c r="J802" s="1731"/>
      <c r="K802" s="1731"/>
      <c r="L802" s="1731"/>
      <c r="M802" s="1731"/>
      <c r="N802" s="1731"/>
      <c r="O802" s="1731"/>
      <c r="P802" s="1731"/>
      <c r="Q802" s="1731"/>
      <c r="R802" s="1731"/>
      <c r="S802" s="1731"/>
      <c r="T802" s="1731"/>
      <c r="U802" s="1731"/>
      <c r="V802" s="1731"/>
      <c r="W802" s="1731"/>
    </row>
    <row r="803" spans="1:23" ht="16">
      <c r="A803" s="1730"/>
      <c r="B803" s="1731"/>
      <c r="C803" s="1731"/>
      <c r="D803" s="1731"/>
      <c r="E803" s="1732"/>
      <c r="F803" s="1731"/>
      <c r="G803" s="1731"/>
      <c r="H803" s="1731"/>
      <c r="I803" s="1731"/>
      <c r="J803" s="1731"/>
      <c r="K803" s="1731"/>
      <c r="L803" s="1731"/>
      <c r="M803" s="1731"/>
      <c r="N803" s="1731"/>
      <c r="O803" s="1731"/>
      <c r="P803" s="1731"/>
      <c r="Q803" s="1731"/>
      <c r="R803" s="1731"/>
      <c r="S803" s="1731"/>
      <c r="T803" s="1731"/>
      <c r="U803" s="1731"/>
      <c r="V803" s="1731"/>
      <c r="W803" s="1731"/>
    </row>
    <row r="804" spans="1:23" ht="16">
      <c r="A804" s="1730"/>
      <c r="B804" s="1731"/>
      <c r="C804" s="1731"/>
      <c r="D804" s="1731"/>
      <c r="E804" s="1732"/>
      <c r="F804" s="1731"/>
      <c r="G804" s="1731"/>
      <c r="H804" s="1731"/>
      <c r="I804" s="1731"/>
      <c r="J804" s="1731"/>
      <c r="K804" s="1731"/>
      <c r="L804" s="1731"/>
      <c r="M804" s="1731"/>
      <c r="N804" s="1731"/>
      <c r="O804" s="1731"/>
      <c r="P804" s="1731"/>
      <c r="Q804" s="1731"/>
      <c r="R804" s="1731"/>
      <c r="S804" s="1731"/>
      <c r="T804" s="1731"/>
      <c r="U804" s="1731"/>
      <c r="V804" s="1731"/>
      <c r="W804" s="1731"/>
    </row>
    <row r="805" spans="1:23" ht="16">
      <c r="A805" s="1730"/>
      <c r="B805" s="1731"/>
      <c r="C805" s="1731"/>
      <c r="D805" s="1731"/>
      <c r="E805" s="1732"/>
      <c r="F805" s="1731"/>
      <c r="G805" s="1731"/>
      <c r="H805" s="1731"/>
      <c r="I805" s="1731"/>
      <c r="J805" s="1731"/>
      <c r="K805" s="1731"/>
      <c r="L805" s="1731"/>
      <c r="M805" s="1731"/>
      <c r="N805" s="1731"/>
      <c r="O805" s="1731"/>
      <c r="P805" s="1731"/>
      <c r="Q805" s="1731"/>
      <c r="R805" s="1731"/>
      <c r="S805" s="1731"/>
      <c r="T805" s="1731"/>
      <c r="U805" s="1731"/>
      <c r="V805" s="1731"/>
      <c r="W805" s="1731"/>
    </row>
    <row r="806" spans="1:23" ht="16">
      <c r="A806" s="1730"/>
      <c r="B806" s="1731"/>
      <c r="C806" s="1731"/>
      <c r="D806" s="1731"/>
      <c r="E806" s="1732"/>
      <c r="F806" s="1731"/>
      <c r="G806" s="1731"/>
      <c r="H806" s="1731"/>
      <c r="I806" s="1731"/>
      <c r="J806" s="1731"/>
      <c r="K806" s="1731"/>
      <c r="L806" s="1731"/>
      <c r="M806" s="1731"/>
      <c r="N806" s="1731"/>
      <c r="O806" s="1731"/>
      <c r="P806" s="1731"/>
      <c r="Q806" s="1731"/>
      <c r="R806" s="1731"/>
      <c r="S806" s="1731"/>
      <c r="T806" s="1731"/>
      <c r="U806" s="1731"/>
      <c r="V806" s="1731"/>
      <c r="W806" s="1731"/>
    </row>
    <row r="807" spans="1:23" ht="16">
      <c r="A807" s="1730"/>
      <c r="B807" s="1731"/>
      <c r="C807" s="1731"/>
      <c r="D807" s="1731"/>
      <c r="E807" s="1732"/>
      <c r="F807" s="1731"/>
      <c r="G807" s="1731"/>
      <c r="H807" s="1731"/>
      <c r="I807" s="1731"/>
      <c r="J807" s="1731"/>
      <c r="K807" s="1731"/>
      <c r="L807" s="1731"/>
      <c r="M807" s="1731"/>
      <c r="N807" s="1731"/>
      <c r="O807" s="1731"/>
      <c r="P807" s="1731"/>
      <c r="Q807" s="1731"/>
      <c r="R807" s="1731"/>
      <c r="S807" s="1731"/>
      <c r="T807" s="1731"/>
      <c r="U807" s="1731"/>
      <c r="V807" s="1731"/>
      <c r="W807" s="1731"/>
    </row>
    <row r="808" spans="1:23" ht="16">
      <c r="A808" s="1730"/>
      <c r="B808" s="1731"/>
      <c r="C808" s="1731"/>
      <c r="D808" s="1731"/>
      <c r="E808" s="1732"/>
      <c r="F808" s="1731"/>
      <c r="G808" s="1731"/>
      <c r="H808" s="1731"/>
      <c r="I808" s="1731"/>
      <c r="J808" s="1731"/>
      <c r="K808" s="1731"/>
      <c r="L808" s="1731"/>
      <c r="M808" s="1731"/>
      <c r="N808" s="1731"/>
      <c r="O808" s="1731"/>
      <c r="P808" s="1731"/>
      <c r="Q808" s="1731"/>
      <c r="R808" s="1731"/>
      <c r="S808" s="1731"/>
      <c r="T808" s="1731"/>
      <c r="U808" s="1731"/>
      <c r="V808" s="1731"/>
      <c r="W808" s="1731"/>
    </row>
    <row r="809" spans="1:23" ht="16">
      <c r="A809" s="1730"/>
      <c r="B809" s="1731"/>
      <c r="C809" s="1731"/>
      <c r="D809" s="1731"/>
      <c r="E809" s="1732"/>
      <c r="F809" s="1731"/>
      <c r="G809" s="1731"/>
      <c r="H809" s="1731"/>
      <c r="I809" s="1731"/>
      <c r="J809" s="1731"/>
      <c r="K809" s="1731"/>
      <c r="L809" s="1731"/>
      <c r="M809" s="1731"/>
      <c r="N809" s="1731"/>
      <c r="O809" s="1731"/>
      <c r="P809" s="1731"/>
      <c r="Q809" s="1731"/>
      <c r="R809" s="1731"/>
      <c r="S809" s="1731"/>
      <c r="T809" s="1731"/>
      <c r="U809" s="1731"/>
      <c r="V809" s="1731"/>
      <c r="W809" s="1731"/>
    </row>
    <row r="810" spans="1:23" ht="16">
      <c r="A810" s="1730"/>
      <c r="B810" s="1731"/>
      <c r="C810" s="1731"/>
      <c r="D810" s="1731"/>
      <c r="E810" s="1732"/>
      <c r="F810" s="1731"/>
      <c r="G810" s="1731"/>
      <c r="H810" s="1731"/>
      <c r="I810" s="1731"/>
      <c r="J810" s="1731"/>
      <c r="K810" s="1731"/>
      <c r="L810" s="1731"/>
      <c r="M810" s="1731"/>
      <c r="N810" s="1731"/>
      <c r="O810" s="1731"/>
      <c r="P810" s="1731"/>
      <c r="Q810" s="1731"/>
      <c r="R810" s="1731"/>
      <c r="S810" s="1731"/>
      <c r="T810" s="1731"/>
      <c r="U810" s="1731"/>
      <c r="V810" s="1731"/>
      <c r="W810" s="1731"/>
    </row>
    <row r="811" spans="1:23" ht="16">
      <c r="A811" s="1730"/>
      <c r="B811" s="1731"/>
      <c r="C811" s="1731"/>
      <c r="D811" s="1731"/>
      <c r="E811" s="1732"/>
      <c r="F811" s="1731"/>
      <c r="G811" s="1731"/>
      <c r="H811" s="1731"/>
      <c r="I811" s="1731"/>
      <c r="J811" s="1731"/>
      <c r="K811" s="1731"/>
      <c r="L811" s="1731"/>
      <c r="M811" s="1731"/>
      <c r="N811" s="1731"/>
      <c r="O811" s="1731"/>
      <c r="P811" s="1731"/>
      <c r="Q811" s="1731"/>
      <c r="R811" s="1731"/>
      <c r="S811" s="1731"/>
      <c r="T811" s="1731"/>
      <c r="U811" s="1731"/>
      <c r="V811" s="1731"/>
      <c r="W811" s="1731"/>
    </row>
    <row r="812" spans="1:23" ht="16">
      <c r="A812" s="1730"/>
      <c r="B812" s="1731"/>
      <c r="C812" s="1731"/>
      <c r="D812" s="1731"/>
      <c r="E812" s="1732"/>
      <c r="F812" s="1731"/>
      <c r="G812" s="1731"/>
      <c r="H812" s="1731"/>
      <c r="I812" s="1731"/>
      <c r="J812" s="1731"/>
      <c r="K812" s="1731"/>
      <c r="L812" s="1731"/>
      <c r="M812" s="1731"/>
      <c r="N812" s="1731"/>
      <c r="O812" s="1731"/>
      <c r="P812" s="1731"/>
      <c r="Q812" s="1731"/>
      <c r="R812" s="1731"/>
      <c r="S812" s="1731"/>
      <c r="T812" s="1731"/>
      <c r="U812" s="1731"/>
      <c r="V812" s="1731"/>
      <c r="W812" s="1731"/>
    </row>
    <row r="813" spans="1:23" ht="16">
      <c r="A813" s="1730"/>
      <c r="B813" s="1731"/>
      <c r="C813" s="1731"/>
      <c r="D813" s="1731"/>
      <c r="E813" s="1732"/>
      <c r="F813" s="1731"/>
      <c r="G813" s="1731"/>
      <c r="H813" s="1731"/>
      <c r="I813" s="1731"/>
      <c r="J813" s="1731"/>
      <c r="K813" s="1731"/>
      <c r="L813" s="1731"/>
      <c r="M813" s="1731"/>
      <c r="N813" s="1731"/>
      <c r="O813" s="1731"/>
      <c r="P813" s="1731"/>
      <c r="Q813" s="1731"/>
      <c r="R813" s="1731"/>
      <c r="S813" s="1731"/>
      <c r="T813" s="1731"/>
      <c r="U813" s="1731"/>
      <c r="V813" s="1731"/>
      <c r="W813" s="1731"/>
    </row>
    <row r="814" spans="1:23" ht="16">
      <c r="A814" s="1730"/>
      <c r="B814" s="1731"/>
      <c r="C814" s="1731"/>
      <c r="D814" s="1731"/>
      <c r="E814" s="1732"/>
      <c r="F814" s="1731"/>
      <c r="G814" s="1731"/>
      <c r="H814" s="1731"/>
      <c r="I814" s="1731"/>
      <c r="J814" s="1731"/>
      <c r="K814" s="1731"/>
      <c r="L814" s="1731"/>
      <c r="M814" s="1731"/>
      <c r="N814" s="1731"/>
      <c r="O814" s="1731"/>
      <c r="P814" s="1731"/>
      <c r="Q814" s="1731"/>
      <c r="R814" s="1731"/>
      <c r="S814" s="1731"/>
      <c r="T814" s="1731"/>
      <c r="U814" s="1731"/>
      <c r="V814" s="1731"/>
      <c r="W814" s="1731"/>
    </row>
    <row r="815" spans="1:23" ht="16">
      <c r="A815" s="1730"/>
      <c r="B815" s="1731"/>
      <c r="C815" s="1731"/>
      <c r="D815" s="1731"/>
      <c r="E815" s="1732"/>
      <c r="F815" s="1731"/>
      <c r="G815" s="1731"/>
      <c r="H815" s="1731"/>
      <c r="I815" s="1731"/>
      <c r="J815" s="1731"/>
      <c r="K815" s="1731"/>
      <c r="L815" s="1731"/>
      <c r="M815" s="1731"/>
      <c r="N815" s="1731"/>
      <c r="O815" s="1731"/>
      <c r="P815" s="1731"/>
      <c r="Q815" s="1731"/>
      <c r="R815" s="1731"/>
      <c r="S815" s="1731"/>
      <c r="T815" s="1731"/>
      <c r="U815" s="1731"/>
      <c r="V815" s="1731"/>
      <c r="W815" s="1731"/>
    </row>
    <row r="816" spans="1:23" ht="16">
      <c r="A816" s="1730"/>
      <c r="B816" s="1731"/>
      <c r="C816" s="1731"/>
      <c r="D816" s="1731"/>
      <c r="E816" s="1732"/>
      <c r="F816" s="1731"/>
      <c r="G816" s="1731"/>
      <c r="H816" s="1731"/>
      <c r="I816" s="1731"/>
      <c r="J816" s="1731"/>
      <c r="K816" s="1731"/>
      <c r="L816" s="1731"/>
      <c r="M816" s="1731"/>
      <c r="N816" s="1731"/>
      <c r="O816" s="1731"/>
      <c r="P816" s="1731"/>
      <c r="Q816" s="1731"/>
      <c r="R816" s="1731"/>
      <c r="S816" s="1731"/>
      <c r="T816" s="1731"/>
      <c r="U816" s="1731"/>
      <c r="V816" s="1731"/>
      <c r="W816" s="1731"/>
    </row>
    <row r="817" spans="1:23" ht="16">
      <c r="A817" s="1730"/>
      <c r="B817" s="1731"/>
      <c r="C817" s="1731"/>
      <c r="D817" s="1731"/>
      <c r="E817" s="1732"/>
      <c r="F817" s="1731"/>
      <c r="G817" s="1731"/>
      <c r="H817" s="1731"/>
      <c r="I817" s="1731"/>
      <c r="J817" s="1731"/>
      <c r="K817" s="1731"/>
      <c r="L817" s="1731"/>
      <c r="M817" s="1731"/>
      <c r="N817" s="1731"/>
      <c r="O817" s="1731"/>
      <c r="P817" s="1731"/>
      <c r="Q817" s="1731"/>
      <c r="R817" s="1731"/>
      <c r="S817" s="1731"/>
      <c r="T817" s="1731"/>
      <c r="U817" s="1731"/>
      <c r="V817" s="1731"/>
      <c r="W817" s="1731"/>
    </row>
    <row r="818" spans="1:23" ht="16">
      <c r="A818" s="1730"/>
      <c r="B818" s="1731"/>
      <c r="C818" s="1731"/>
      <c r="D818" s="1731"/>
      <c r="E818" s="1732"/>
      <c r="F818" s="1731"/>
      <c r="G818" s="1731"/>
      <c r="H818" s="1731"/>
      <c r="I818" s="1731"/>
      <c r="J818" s="1731"/>
      <c r="K818" s="1731"/>
      <c r="L818" s="1731"/>
      <c r="M818" s="1731"/>
      <c r="N818" s="1731"/>
      <c r="O818" s="1731"/>
      <c r="P818" s="1731"/>
      <c r="Q818" s="1731"/>
      <c r="R818" s="1731"/>
      <c r="S818" s="1731"/>
      <c r="T818" s="1731"/>
      <c r="U818" s="1731"/>
      <c r="V818" s="1731"/>
      <c r="W818" s="1731"/>
    </row>
    <row r="819" spans="1:23" ht="16">
      <c r="A819" s="1730"/>
      <c r="B819" s="1731"/>
      <c r="C819" s="1731"/>
      <c r="D819" s="1731"/>
      <c r="E819" s="1732"/>
      <c r="F819" s="1731"/>
      <c r="G819" s="1731"/>
      <c r="H819" s="1731"/>
      <c r="I819" s="1731"/>
      <c r="J819" s="1731"/>
      <c r="K819" s="1731"/>
      <c r="L819" s="1731"/>
      <c r="M819" s="1731"/>
      <c r="N819" s="1731"/>
      <c r="O819" s="1731"/>
      <c r="P819" s="1731"/>
      <c r="Q819" s="1731"/>
      <c r="R819" s="1731"/>
      <c r="S819" s="1731"/>
      <c r="T819" s="1731"/>
      <c r="U819" s="1731"/>
      <c r="V819" s="1731"/>
      <c r="W819" s="1731"/>
    </row>
    <row r="820" spans="1:23" ht="16">
      <c r="A820" s="1730"/>
      <c r="B820" s="1731"/>
      <c r="C820" s="1731"/>
      <c r="D820" s="1731"/>
      <c r="E820" s="1732"/>
      <c r="F820" s="1731"/>
      <c r="G820" s="1731"/>
      <c r="H820" s="1731"/>
      <c r="I820" s="1731"/>
      <c r="J820" s="1731"/>
      <c r="K820" s="1731"/>
      <c r="L820" s="1731"/>
      <c r="M820" s="1731"/>
      <c r="N820" s="1731"/>
      <c r="O820" s="1731"/>
      <c r="P820" s="1731"/>
      <c r="Q820" s="1731"/>
      <c r="R820" s="1731"/>
      <c r="S820" s="1731"/>
      <c r="T820" s="1731"/>
      <c r="U820" s="1731"/>
      <c r="V820" s="1731"/>
      <c r="W820" s="1731"/>
    </row>
    <row r="821" spans="1:23" ht="16">
      <c r="A821" s="1730"/>
      <c r="B821" s="1731"/>
      <c r="C821" s="1731"/>
      <c r="D821" s="1731"/>
      <c r="E821" s="1732"/>
      <c r="F821" s="1731"/>
      <c r="G821" s="1731"/>
      <c r="H821" s="1731"/>
      <c r="I821" s="1731"/>
      <c r="J821" s="1731"/>
      <c r="K821" s="1731"/>
      <c r="L821" s="1731"/>
      <c r="M821" s="1731"/>
      <c r="N821" s="1731"/>
      <c r="O821" s="1731"/>
      <c r="P821" s="1731"/>
      <c r="Q821" s="1731"/>
      <c r="R821" s="1731"/>
      <c r="S821" s="1731"/>
      <c r="T821" s="1731"/>
      <c r="U821" s="1731"/>
      <c r="V821" s="1731"/>
      <c r="W821" s="1731"/>
    </row>
    <row r="822" spans="1:23" ht="16">
      <c r="A822" s="1730"/>
      <c r="B822" s="1731"/>
      <c r="C822" s="1731"/>
      <c r="D822" s="1731"/>
      <c r="E822" s="1732"/>
      <c r="F822" s="1731"/>
      <c r="G822" s="1731"/>
      <c r="H822" s="1731"/>
      <c r="I822" s="1731"/>
      <c r="J822" s="1731"/>
      <c r="K822" s="1731"/>
      <c r="L822" s="1731"/>
      <c r="M822" s="1731"/>
      <c r="N822" s="1731"/>
      <c r="O822" s="1731"/>
      <c r="P822" s="1731"/>
      <c r="Q822" s="1731"/>
      <c r="R822" s="1731"/>
      <c r="S822" s="1731"/>
      <c r="T822" s="1731"/>
      <c r="U822" s="1731"/>
      <c r="V822" s="1731"/>
      <c r="W822" s="1731"/>
    </row>
    <row r="823" spans="1:23" ht="16">
      <c r="A823" s="1730"/>
      <c r="B823" s="1731"/>
      <c r="C823" s="1731"/>
      <c r="D823" s="1731"/>
      <c r="E823" s="1732"/>
      <c r="F823" s="1731"/>
      <c r="G823" s="1731"/>
      <c r="H823" s="1731"/>
      <c r="I823" s="1731"/>
      <c r="J823" s="1731"/>
      <c r="K823" s="1731"/>
      <c r="L823" s="1731"/>
      <c r="M823" s="1731"/>
      <c r="N823" s="1731"/>
      <c r="O823" s="1731"/>
      <c r="P823" s="1731"/>
      <c r="Q823" s="1731"/>
      <c r="R823" s="1731"/>
      <c r="S823" s="1731"/>
      <c r="T823" s="1731"/>
      <c r="U823" s="1731"/>
      <c r="V823" s="1731"/>
      <c r="W823" s="1731"/>
    </row>
    <row r="824" spans="1:23" ht="16">
      <c r="A824" s="1730"/>
      <c r="B824" s="1731"/>
      <c r="C824" s="1731"/>
      <c r="D824" s="1731"/>
      <c r="E824" s="1732"/>
      <c r="F824" s="1731"/>
      <c r="G824" s="1731"/>
      <c r="H824" s="1731"/>
      <c r="I824" s="1731"/>
      <c r="J824" s="1731"/>
      <c r="K824" s="1731"/>
      <c r="L824" s="1731"/>
      <c r="M824" s="1731"/>
      <c r="N824" s="1731"/>
      <c r="O824" s="1731"/>
      <c r="P824" s="1731"/>
      <c r="Q824" s="1731"/>
      <c r="R824" s="1731"/>
      <c r="S824" s="1731"/>
      <c r="T824" s="1731"/>
      <c r="U824" s="1731"/>
      <c r="V824" s="1731"/>
      <c r="W824" s="1731"/>
    </row>
    <row r="825" spans="1:23" ht="16">
      <c r="A825" s="1730"/>
      <c r="B825" s="1731"/>
      <c r="C825" s="1731"/>
      <c r="D825" s="1731"/>
      <c r="E825" s="1732"/>
      <c r="F825" s="1731"/>
      <c r="G825" s="1731"/>
      <c r="H825" s="1731"/>
      <c r="I825" s="1731"/>
      <c r="J825" s="1731"/>
      <c r="K825" s="1731"/>
      <c r="L825" s="1731"/>
      <c r="M825" s="1731"/>
      <c r="N825" s="1731"/>
      <c r="O825" s="1731"/>
      <c r="P825" s="1731"/>
      <c r="Q825" s="1731"/>
      <c r="R825" s="1731"/>
      <c r="S825" s="1731"/>
      <c r="T825" s="1731"/>
      <c r="U825" s="1731"/>
      <c r="V825" s="1731"/>
      <c r="W825" s="1731"/>
    </row>
    <row r="826" spans="1:23" ht="16">
      <c r="A826" s="1730"/>
      <c r="B826" s="1731"/>
      <c r="C826" s="1731"/>
      <c r="D826" s="1731"/>
      <c r="E826" s="1732"/>
      <c r="F826" s="1731"/>
      <c r="G826" s="1731"/>
      <c r="H826" s="1731"/>
      <c r="I826" s="1731"/>
      <c r="J826" s="1731"/>
      <c r="K826" s="1731"/>
      <c r="L826" s="1731"/>
      <c r="M826" s="1731"/>
      <c r="N826" s="1731"/>
      <c r="O826" s="1731"/>
      <c r="P826" s="1731"/>
      <c r="Q826" s="1731"/>
      <c r="R826" s="1731"/>
      <c r="S826" s="1731"/>
      <c r="T826" s="1731"/>
      <c r="U826" s="1731"/>
      <c r="V826" s="1731"/>
      <c r="W826" s="1731"/>
    </row>
    <row r="827" spans="1:23" ht="16">
      <c r="A827" s="1730"/>
      <c r="B827" s="1731"/>
      <c r="C827" s="1731"/>
      <c r="D827" s="1731"/>
      <c r="E827" s="1732"/>
      <c r="F827" s="1731"/>
      <c r="G827" s="1731"/>
      <c r="H827" s="1731"/>
      <c r="I827" s="1731"/>
      <c r="J827" s="1731"/>
      <c r="K827" s="1731"/>
      <c r="L827" s="1731"/>
      <c r="M827" s="1731"/>
      <c r="N827" s="1731"/>
      <c r="O827" s="1731"/>
      <c r="P827" s="1731"/>
      <c r="Q827" s="1731"/>
      <c r="R827" s="1731"/>
      <c r="S827" s="1731"/>
      <c r="T827" s="1731"/>
      <c r="U827" s="1731"/>
      <c r="V827" s="1731"/>
      <c r="W827" s="1731"/>
    </row>
    <row r="828" spans="1:23" ht="16">
      <c r="A828" s="1730"/>
      <c r="B828" s="1731"/>
      <c r="C828" s="1731"/>
      <c r="D828" s="1731"/>
      <c r="E828" s="1732"/>
      <c r="F828" s="1731"/>
      <c r="G828" s="1731"/>
      <c r="H828" s="1731"/>
      <c r="I828" s="1731"/>
      <c r="J828" s="1731"/>
      <c r="K828" s="1731"/>
      <c r="L828" s="1731"/>
      <c r="M828" s="1731"/>
      <c r="N828" s="1731"/>
      <c r="O828" s="1731"/>
      <c r="P828" s="1731"/>
      <c r="Q828" s="1731"/>
      <c r="R828" s="1731"/>
      <c r="S828" s="1731"/>
      <c r="T828" s="1731"/>
      <c r="U828" s="1731"/>
      <c r="V828" s="1731"/>
      <c r="W828" s="1731"/>
    </row>
    <row r="829" spans="1:23" ht="16">
      <c r="A829" s="1730"/>
      <c r="B829" s="1731"/>
      <c r="C829" s="1731"/>
      <c r="D829" s="1731"/>
      <c r="E829" s="1732"/>
      <c r="F829" s="1731"/>
      <c r="G829" s="1731"/>
      <c r="H829" s="1731"/>
      <c r="I829" s="1731"/>
      <c r="J829" s="1731"/>
      <c r="K829" s="1731"/>
      <c r="L829" s="1731"/>
      <c r="M829" s="1731"/>
      <c r="N829" s="1731"/>
      <c r="O829" s="1731"/>
      <c r="P829" s="1731"/>
      <c r="Q829" s="1731"/>
      <c r="R829" s="1731"/>
      <c r="S829" s="1731"/>
      <c r="T829" s="1731"/>
      <c r="U829" s="1731"/>
      <c r="V829" s="1731"/>
      <c r="W829" s="1731"/>
    </row>
    <row r="830" spans="1:23" ht="16">
      <c r="A830" s="1730"/>
      <c r="B830" s="1731"/>
      <c r="C830" s="1731"/>
      <c r="D830" s="1731"/>
      <c r="E830" s="1732"/>
      <c r="F830" s="1731"/>
      <c r="G830" s="1731"/>
      <c r="H830" s="1731"/>
      <c r="I830" s="1731"/>
      <c r="J830" s="1731"/>
      <c r="K830" s="1731"/>
      <c r="L830" s="1731"/>
      <c r="M830" s="1731"/>
      <c r="N830" s="1731"/>
      <c r="O830" s="1731"/>
      <c r="P830" s="1731"/>
      <c r="Q830" s="1731"/>
      <c r="R830" s="1731"/>
      <c r="S830" s="1731"/>
      <c r="T830" s="1731"/>
      <c r="U830" s="1731"/>
      <c r="V830" s="1731"/>
      <c r="W830" s="1731"/>
    </row>
    <row r="831" spans="1:23" ht="16">
      <c r="A831" s="1730"/>
      <c r="B831" s="1731"/>
      <c r="C831" s="1731"/>
      <c r="D831" s="1731"/>
      <c r="E831" s="1732"/>
      <c r="F831" s="1731"/>
      <c r="G831" s="1731"/>
      <c r="H831" s="1731"/>
      <c r="I831" s="1731"/>
      <c r="J831" s="1731"/>
      <c r="K831" s="1731"/>
      <c r="L831" s="1731"/>
      <c r="M831" s="1731"/>
      <c r="N831" s="1731"/>
      <c r="O831" s="1731"/>
      <c r="P831" s="1731"/>
      <c r="Q831" s="1731"/>
      <c r="R831" s="1731"/>
      <c r="S831" s="1731"/>
      <c r="T831" s="1731"/>
      <c r="U831" s="1731"/>
      <c r="V831" s="1731"/>
      <c r="W831" s="1731"/>
    </row>
    <row r="832" spans="1:23" ht="16">
      <c r="A832" s="1730"/>
      <c r="B832" s="1731"/>
      <c r="C832" s="1731"/>
      <c r="D832" s="1731"/>
      <c r="E832" s="1732"/>
      <c r="F832" s="1731"/>
      <c r="G832" s="1731"/>
      <c r="H832" s="1731"/>
      <c r="I832" s="1731"/>
      <c r="J832" s="1731"/>
      <c r="K832" s="1731"/>
      <c r="L832" s="1731"/>
      <c r="M832" s="1731"/>
      <c r="N832" s="1731"/>
      <c r="O832" s="1731"/>
      <c r="P832" s="1731"/>
      <c r="Q832" s="1731"/>
      <c r="R832" s="1731"/>
      <c r="S832" s="1731"/>
      <c r="T832" s="1731"/>
      <c r="U832" s="1731"/>
      <c r="V832" s="1731"/>
      <c r="W832" s="1731"/>
    </row>
    <row r="833" spans="1:23" ht="16">
      <c r="A833" s="1730"/>
      <c r="B833" s="1731"/>
      <c r="C833" s="1731"/>
      <c r="D833" s="1731"/>
      <c r="E833" s="1732"/>
      <c r="F833" s="1731"/>
      <c r="G833" s="1731"/>
      <c r="H833" s="1731"/>
      <c r="I833" s="1731"/>
      <c r="J833" s="1731"/>
      <c r="K833" s="1731"/>
      <c r="L833" s="1731"/>
      <c r="M833" s="1731"/>
      <c r="N833" s="1731"/>
      <c r="O833" s="1731"/>
      <c r="P833" s="1731"/>
      <c r="Q833" s="1731"/>
      <c r="R833" s="1731"/>
      <c r="S833" s="1731"/>
      <c r="T833" s="1731"/>
      <c r="U833" s="1731"/>
      <c r="V833" s="1731"/>
      <c r="W833" s="1731"/>
    </row>
    <row r="834" spans="1:23" ht="16">
      <c r="A834" s="1730"/>
      <c r="B834" s="1731"/>
      <c r="C834" s="1731"/>
      <c r="D834" s="1731"/>
      <c r="E834" s="1732"/>
      <c r="F834" s="1731"/>
      <c r="G834" s="1731"/>
      <c r="H834" s="1731"/>
      <c r="I834" s="1731"/>
      <c r="J834" s="1731"/>
      <c r="K834" s="1731"/>
      <c r="L834" s="1731"/>
      <c r="M834" s="1731"/>
      <c r="N834" s="1731"/>
      <c r="O834" s="1731"/>
      <c r="P834" s="1731"/>
      <c r="Q834" s="1731"/>
      <c r="R834" s="1731"/>
      <c r="S834" s="1731"/>
      <c r="T834" s="1731"/>
      <c r="U834" s="1731"/>
      <c r="V834" s="1731"/>
      <c r="W834" s="1731"/>
    </row>
    <row r="835" spans="1:23" ht="16">
      <c r="A835" s="1730"/>
      <c r="B835" s="1731"/>
      <c r="C835" s="1731"/>
      <c r="D835" s="1731"/>
      <c r="E835" s="1732"/>
      <c r="F835" s="1731"/>
      <c r="G835" s="1731"/>
      <c r="H835" s="1731"/>
      <c r="I835" s="1731"/>
      <c r="J835" s="1731"/>
      <c r="K835" s="1731"/>
      <c r="L835" s="1731"/>
      <c r="M835" s="1731"/>
      <c r="N835" s="1731"/>
      <c r="O835" s="1731"/>
      <c r="P835" s="1731"/>
      <c r="Q835" s="1731"/>
      <c r="R835" s="1731"/>
      <c r="S835" s="1731"/>
      <c r="T835" s="1731"/>
      <c r="U835" s="1731"/>
      <c r="V835" s="1731"/>
      <c r="W835" s="1731"/>
    </row>
    <row r="836" spans="1:23" ht="16">
      <c r="A836" s="1730"/>
      <c r="B836" s="1731"/>
      <c r="C836" s="1731"/>
      <c r="D836" s="1731"/>
      <c r="E836" s="1732"/>
      <c r="F836" s="1731"/>
      <c r="G836" s="1731"/>
      <c r="H836" s="1731"/>
      <c r="I836" s="1731"/>
      <c r="J836" s="1731"/>
      <c r="K836" s="1731"/>
      <c r="L836" s="1731"/>
      <c r="M836" s="1731"/>
      <c r="N836" s="1731"/>
      <c r="O836" s="1731"/>
      <c r="P836" s="1731"/>
      <c r="Q836" s="1731"/>
      <c r="R836" s="1731"/>
      <c r="S836" s="1731"/>
      <c r="T836" s="1731"/>
      <c r="U836" s="1731"/>
      <c r="V836" s="1731"/>
      <c r="W836" s="1731"/>
    </row>
    <row r="837" spans="1:23" ht="16">
      <c r="A837" s="1730"/>
      <c r="B837" s="1731"/>
      <c r="C837" s="1731"/>
      <c r="D837" s="1731"/>
      <c r="E837" s="1732"/>
      <c r="F837" s="1731"/>
      <c r="G837" s="1731"/>
      <c r="H837" s="1731"/>
      <c r="I837" s="1731"/>
      <c r="J837" s="1731"/>
      <c r="K837" s="1731"/>
      <c r="L837" s="1731"/>
      <c r="M837" s="1731"/>
      <c r="N837" s="1731"/>
      <c r="O837" s="1731"/>
      <c r="P837" s="1731"/>
      <c r="Q837" s="1731"/>
      <c r="R837" s="1731"/>
      <c r="S837" s="1731"/>
      <c r="T837" s="1731"/>
      <c r="U837" s="1731"/>
      <c r="V837" s="1731"/>
      <c r="W837" s="1731"/>
    </row>
    <row r="838" spans="1:23" ht="16">
      <c r="A838" s="1730"/>
      <c r="B838" s="1731"/>
      <c r="C838" s="1731"/>
      <c r="D838" s="1731"/>
      <c r="E838" s="1732"/>
      <c r="F838" s="1731"/>
      <c r="G838" s="1731"/>
      <c r="H838" s="1731"/>
      <c r="I838" s="1731"/>
      <c r="J838" s="1731"/>
      <c r="K838" s="1731"/>
      <c r="L838" s="1731"/>
      <c r="M838" s="1731"/>
      <c r="N838" s="1731"/>
      <c r="O838" s="1731"/>
      <c r="P838" s="1731"/>
      <c r="Q838" s="1731"/>
      <c r="R838" s="1731"/>
      <c r="S838" s="1731"/>
      <c r="T838" s="1731"/>
      <c r="U838" s="1731"/>
      <c r="V838" s="1731"/>
      <c r="W838" s="1731"/>
    </row>
    <row r="839" spans="1:23" ht="16">
      <c r="A839" s="1730"/>
      <c r="B839" s="1731"/>
      <c r="C839" s="1731"/>
      <c r="D839" s="1731"/>
      <c r="E839" s="1732"/>
      <c r="F839" s="1731"/>
      <c r="G839" s="1731"/>
      <c r="H839" s="1731"/>
      <c r="I839" s="1731"/>
      <c r="J839" s="1731"/>
      <c r="K839" s="1731"/>
      <c r="L839" s="1731"/>
      <c r="M839" s="1731"/>
      <c r="N839" s="1731"/>
      <c r="O839" s="1731"/>
      <c r="P839" s="1731"/>
      <c r="Q839" s="1731"/>
      <c r="R839" s="1731"/>
      <c r="S839" s="1731"/>
      <c r="T839" s="1731"/>
      <c r="U839" s="1731"/>
      <c r="V839" s="1731"/>
      <c r="W839" s="1731"/>
    </row>
    <row r="840" spans="1:23" ht="16">
      <c r="A840" s="1730"/>
      <c r="B840" s="1731"/>
      <c r="C840" s="1731"/>
      <c r="D840" s="1731"/>
      <c r="E840" s="1732"/>
      <c r="F840" s="1731"/>
      <c r="G840" s="1731"/>
      <c r="H840" s="1731"/>
      <c r="I840" s="1731"/>
      <c r="J840" s="1731"/>
      <c r="K840" s="1731"/>
      <c r="L840" s="1731"/>
      <c r="M840" s="1731"/>
      <c r="N840" s="1731"/>
      <c r="O840" s="1731"/>
      <c r="P840" s="1731"/>
      <c r="Q840" s="1731"/>
      <c r="R840" s="1731"/>
      <c r="S840" s="1731"/>
      <c r="T840" s="1731"/>
      <c r="U840" s="1731"/>
      <c r="V840" s="1731"/>
      <c r="W840" s="1731"/>
    </row>
    <row r="841" spans="1:23" ht="16">
      <c r="A841" s="1730"/>
      <c r="B841" s="1731"/>
      <c r="C841" s="1731"/>
      <c r="D841" s="1731"/>
      <c r="E841" s="1732"/>
      <c r="F841" s="1731"/>
      <c r="G841" s="1731"/>
      <c r="H841" s="1731"/>
      <c r="I841" s="1731"/>
      <c r="J841" s="1731"/>
      <c r="K841" s="1731"/>
      <c r="L841" s="1731"/>
      <c r="M841" s="1731"/>
      <c r="N841" s="1731"/>
      <c r="O841" s="1731"/>
      <c r="P841" s="1731"/>
      <c r="Q841" s="1731"/>
      <c r="R841" s="1731"/>
      <c r="S841" s="1731"/>
      <c r="T841" s="1731"/>
      <c r="U841" s="1731"/>
      <c r="V841" s="1731"/>
      <c r="W841" s="1731"/>
    </row>
    <row r="842" spans="1:23" ht="16">
      <c r="A842" s="1730"/>
      <c r="B842" s="1731"/>
      <c r="C842" s="1731"/>
      <c r="D842" s="1731"/>
      <c r="E842" s="1732"/>
      <c r="F842" s="1731"/>
      <c r="G842" s="1731"/>
      <c r="H842" s="1731"/>
      <c r="I842" s="1731"/>
      <c r="J842" s="1731"/>
      <c r="K842" s="1731"/>
      <c r="L842" s="1731"/>
      <c r="M842" s="1731"/>
      <c r="N842" s="1731"/>
      <c r="O842" s="1731"/>
      <c r="P842" s="1731"/>
      <c r="Q842" s="1731"/>
      <c r="R842" s="1731"/>
      <c r="S842" s="1731"/>
      <c r="T842" s="1731"/>
      <c r="U842" s="1731"/>
      <c r="V842" s="1731"/>
      <c r="W842" s="1731"/>
    </row>
    <row r="843" spans="1:23" ht="16">
      <c r="A843" s="1730"/>
      <c r="B843" s="1731"/>
      <c r="C843" s="1731"/>
      <c r="D843" s="1731"/>
      <c r="E843" s="1732"/>
      <c r="F843" s="1731"/>
      <c r="G843" s="1731"/>
      <c r="H843" s="1731"/>
      <c r="I843" s="1731"/>
      <c r="J843" s="1731"/>
      <c r="K843" s="1731"/>
      <c r="L843" s="1731"/>
      <c r="M843" s="1731"/>
      <c r="N843" s="1731"/>
      <c r="O843" s="1731"/>
      <c r="P843" s="1731"/>
      <c r="Q843" s="1731"/>
      <c r="R843" s="1731"/>
      <c r="S843" s="1731"/>
      <c r="T843" s="1731"/>
      <c r="U843" s="1731"/>
      <c r="V843" s="1731"/>
      <c r="W843" s="1731"/>
    </row>
    <row r="844" spans="1:23" ht="16">
      <c r="A844" s="1730"/>
      <c r="B844" s="1731"/>
      <c r="C844" s="1731"/>
      <c r="D844" s="1731"/>
      <c r="E844" s="1732"/>
      <c r="F844" s="1731"/>
      <c r="G844" s="1731"/>
      <c r="H844" s="1731"/>
      <c r="I844" s="1731"/>
      <c r="J844" s="1731"/>
      <c r="K844" s="1731"/>
      <c r="L844" s="1731"/>
      <c r="M844" s="1731"/>
      <c r="N844" s="1731"/>
      <c r="O844" s="1731"/>
      <c r="P844" s="1731"/>
      <c r="Q844" s="1731"/>
      <c r="R844" s="1731"/>
      <c r="S844" s="1731"/>
      <c r="T844" s="1731"/>
      <c r="U844" s="1731"/>
      <c r="V844" s="1731"/>
      <c r="W844" s="1731"/>
    </row>
    <row r="845" spans="1:23" ht="16">
      <c r="A845" s="1730"/>
      <c r="B845" s="1731"/>
      <c r="C845" s="1731"/>
      <c r="D845" s="1731"/>
      <c r="E845" s="1732"/>
      <c r="F845" s="1731"/>
      <c r="G845" s="1731"/>
      <c r="H845" s="1731"/>
      <c r="I845" s="1731"/>
      <c r="J845" s="1731"/>
      <c r="K845" s="1731"/>
      <c r="L845" s="1731"/>
      <c r="M845" s="1731"/>
      <c r="N845" s="1731"/>
      <c r="O845" s="1731"/>
      <c r="P845" s="1731"/>
      <c r="Q845" s="1731"/>
      <c r="R845" s="1731"/>
      <c r="S845" s="1731"/>
      <c r="T845" s="1731"/>
      <c r="U845" s="1731"/>
      <c r="V845" s="1731"/>
      <c r="W845" s="1731"/>
    </row>
    <row r="846" spans="1:23" ht="16">
      <c r="A846" s="1730"/>
      <c r="B846" s="1731"/>
      <c r="C846" s="1731"/>
      <c r="D846" s="1731"/>
      <c r="E846" s="1732"/>
      <c r="F846" s="1731"/>
      <c r="G846" s="1731"/>
      <c r="H846" s="1731"/>
      <c r="I846" s="1731"/>
      <c r="J846" s="1731"/>
      <c r="K846" s="1731"/>
      <c r="L846" s="1731"/>
      <c r="M846" s="1731"/>
      <c r="N846" s="1731"/>
      <c r="O846" s="1731"/>
      <c r="P846" s="1731"/>
      <c r="Q846" s="1731"/>
      <c r="R846" s="1731"/>
      <c r="S846" s="1731"/>
      <c r="T846" s="1731"/>
      <c r="U846" s="1731"/>
      <c r="V846" s="1731"/>
      <c r="W846" s="1731"/>
    </row>
    <row r="847" spans="1:23" ht="16">
      <c r="A847" s="1730"/>
      <c r="B847" s="1731"/>
      <c r="C847" s="1731"/>
      <c r="D847" s="1731"/>
      <c r="E847" s="1732"/>
      <c r="F847" s="1731"/>
      <c r="G847" s="1731"/>
      <c r="H847" s="1731"/>
      <c r="I847" s="1731"/>
      <c r="J847" s="1731"/>
      <c r="K847" s="1731"/>
      <c r="L847" s="1731"/>
      <c r="M847" s="1731"/>
      <c r="N847" s="1731"/>
      <c r="O847" s="1731"/>
      <c r="P847" s="1731"/>
      <c r="Q847" s="1731"/>
      <c r="R847" s="1731"/>
      <c r="S847" s="1731"/>
      <c r="T847" s="1731"/>
      <c r="U847" s="1731"/>
      <c r="V847" s="1731"/>
      <c r="W847" s="1731"/>
    </row>
    <row r="848" spans="1:23" ht="16">
      <c r="A848" s="1730"/>
      <c r="B848" s="1731"/>
      <c r="C848" s="1731"/>
      <c r="D848" s="1731"/>
      <c r="E848" s="1732"/>
      <c r="F848" s="1731"/>
      <c r="G848" s="1731"/>
      <c r="H848" s="1731"/>
      <c r="I848" s="1731"/>
      <c r="J848" s="1731"/>
      <c r="K848" s="1731"/>
      <c r="L848" s="1731"/>
      <c r="M848" s="1731"/>
      <c r="N848" s="1731"/>
      <c r="O848" s="1731"/>
      <c r="P848" s="1731"/>
      <c r="Q848" s="1731"/>
      <c r="R848" s="1731"/>
      <c r="S848" s="1731"/>
      <c r="T848" s="1731"/>
      <c r="U848" s="1731"/>
      <c r="V848" s="1731"/>
      <c r="W848" s="1731"/>
    </row>
    <row r="849" spans="1:23" ht="16">
      <c r="A849" s="1730"/>
      <c r="B849" s="1731"/>
      <c r="C849" s="1731"/>
      <c r="D849" s="1731"/>
      <c r="E849" s="1732"/>
      <c r="F849" s="1731"/>
      <c r="G849" s="1731"/>
      <c r="H849" s="1731"/>
      <c r="I849" s="1731"/>
      <c r="J849" s="1731"/>
      <c r="K849" s="1731"/>
      <c r="L849" s="1731"/>
      <c r="M849" s="1731"/>
      <c r="N849" s="1731"/>
      <c r="O849" s="1731"/>
      <c r="P849" s="1731"/>
      <c r="Q849" s="1731"/>
      <c r="R849" s="1731"/>
      <c r="S849" s="1731"/>
      <c r="T849" s="1731"/>
      <c r="U849" s="1731"/>
      <c r="V849" s="1731"/>
      <c r="W849" s="1731"/>
    </row>
    <row r="850" spans="1:23" ht="16">
      <c r="A850" s="1730"/>
      <c r="B850" s="1731"/>
      <c r="C850" s="1731"/>
      <c r="D850" s="1731"/>
      <c r="E850" s="1732"/>
      <c r="F850" s="1731"/>
      <c r="G850" s="1731"/>
      <c r="H850" s="1731"/>
      <c r="I850" s="1731"/>
      <c r="J850" s="1731"/>
      <c r="K850" s="1731"/>
      <c r="L850" s="1731"/>
      <c r="M850" s="1731"/>
      <c r="N850" s="1731"/>
      <c r="O850" s="1731"/>
      <c r="P850" s="1731"/>
      <c r="Q850" s="1731"/>
      <c r="R850" s="1731"/>
      <c r="S850" s="1731"/>
      <c r="T850" s="1731"/>
      <c r="U850" s="1731"/>
      <c r="V850" s="1731"/>
      <c r="W850" s="1731"/>
    </row>
    <row r="851" spans="1:23" ht="16">
      <c r="A851" s="1730"/>
      <c r="B851" s="1731"/>
      <c r="C851" s="1731"/>
      <c r="D851" s="1731"/>
      <c r="E851" s="1732"/>
      <c r="F851" s="1731"/>
      <c r="G851" s="1731"/>
      <c r="H851" s="1731"/>
      <c r="I851" s="1731"/>
      <c r="J851" s="1731"/>
      <c r="K851" s="1731"/>
      <c r="L851" s="1731"/>
      <c r="M851" s="1731"/>
      <c r="N851" s="1731"/>
      <c r="O851" s="1731"/>
      <c r="P851" s="1731"/>
      <c r="Q851" s="1731"/>
      <c r="R851" s="1731"/>
      <c r="S851" s="1731"/>
      <c r="T851" s="1731"/>
      <c r="U851" s="1731"/>
      <c r="V851" s="1731"/>
      <c r="W851" s="1731"/>
    </row>
    <row r="852" spans="1:23" ht="16">
      <c r="A852" s="1730"/>
      <c r="B852" s="1731"/>
      <c r="C852" s="1731"/>
      <c r="D852" s="1731"/>
      <c r="E852" s="1732"/>
      <c r="F852" s="1731"/>
      <c r="G852" s="1731"/>
      <c r="H852" s="1731"/>
      <c r="I852" s="1731"/>
      <c r="J852" s="1731"/>
      <c r="K852" s="1731"/>
      <c r="L852" s="1731"/>
      <c r="M852" s="1731"/>
      <c r="N852" s="1731"/>
      <c r="O852" s="1731"/>
      <c r="P852" s="1731"/>
      <c r="Q852" s="1731"/>
      <c r="R852" s="1731"/>
      <c r="S852" s="1731"/>
      <c r="T852" s="1731"/>
      <c r="U852" s="1731"/>
      <c r="V852" s="1731"/>
      <c r="W852" s="1731"/>
    </row>
    <row r="853" spans="1:23" ht="16">
      <c r="A853" s="1730"/>
      <c r="B853" s="1731"/>
      <c r="C853" s="1731"/>
      <c r="D853" s="1731"/>
      <c r="E853" s="1732"/>
      <c r="F853" s="1731"/>
      <c r="G853" s="1731"/>
      <c r="H853" s="1731"/>
      <c r="I853" s="1731"/>
      <c r="J853" s="1731"/>
      <c r="K853" s="1731"/>
      <c r="L853" s="1731"/>
      <c r="M853" s="1731"/>
      <c r="N853" s="1731"/>
      <c r="O853" s="1731"/>
      <c r="P853" s="1731"/>
      <c r="Q853" s="1731"/>
      <c r="R853" s="1731"/>
      <c r="S853" s="1731"/>
      <c r="T853" s="1731"/>
      <c r="U853" s="1731"/>
      <c r="V853" s="1731"/>
      <c r="W853" s="1731"/>
    </row>
    <row r="854" spans="1:23" ht="16">
      <c r="A854" s="1730"/>
      <c r="B854" s="1731"/>
      <c r="C854" s="1731"/>
      <c r="D854" s="1731"/>
      <c r="E854" s="1732"/>
      <c r="F854" s="1731"/>
      <c r="G854" s="1731"/>
      <c r="H854" s="1731"/>
      <c r="I854" s="1731"/>
      <c r="J854" s="1731"/>
      <c r="K854" s="1731"/>
      <c r="L854" s="1731"/>
      <c r="M854" s="1731"/>
      <c r="N854" s="1731"/>
      <c r="O854" s="1731"/>
      <c r="P854" s="1731"/>
      <c r="Q854" s="1731"/>
      <c r="R854" s="1731"/>
      <c r="S854" s="1731"/>
      <c r="T854" s="1731"/>
      <c r="U854" s="1731"/>
      <c r="V854" s="1731"/>
      <c r="W854" s="1731"/>
    </row>
    <row r="855" spans="1:23" ht="16">
      <c r="A855" s="1730"/>
      <c r="B855" s="1731"/>
      <c r="C855" s="1731"/>
      <c r="D855" s="1731"/>
      <c r="E855" s="1732"/>
      <c r="F855" s="1731"/>
      <c r="G855" s="1731"/>
      <c r="H855" s="1731"/>
      <c r="I855" s="1731"/>
      <c r="J855" s="1731"/>
      <c r="K855" s="1731"/>
      <c r="L855" s="1731"/>
      <c r="M855" s="1731"/>
      <c r="N855" s="1731"/>
      <c r="O855" s="1731"/>
      <c r="P855" s="1731"/>
      <c r="Q855" s="1731"/>
      <c r="R855" s="1731"/>
      <c r="S855" s="1731"/>
      <c r="T855" s="1731"/>
      <c r="U855" s="1731"/>
      <c r="V855" s="1731"/>
      <c r="W855" s="1731"/>
    </row>
    <row r="856" spans="1:23" ht="16">
      <c r="A856" s="1730"/>
      <c r="B856" s="1731"/>
      <c r="C856" s="1731"/>
      <c r="D856" s="1731"/>
      <c r="E856" s="1732"/>
      <c r="F856" s="1731"/>
      <c r="G856" s="1731"/>
      <c r="H856" s="1731"/>
      <c r="I856" s="1731"/>
      <c r="J856" s="1731"/>
      <c r="K856" s="1731"/>
      <c r="L856" s="1731"/>
      <c r="M856" s="1731"/>
      <c r="N856" s="1731"/>
      <c r="O856" s="1731"/>
      <c r="P856" s="1731"/>
      <c r="Q856" s="1731"/>
      <c r="R856" s="1731"/>
      <c r="S856" s="1731"/>
      <c r="T856" s="1731"/>
      <c r="U856" s="1731"/>
      <c r="V856" s="1731"/>
      <c r="W856" s="1731"/>
    </row>
    <row r="857" spans="1:23" ht="16">
      <c r="A857" s="1730"/>
      <c r="B857" s="1731"/>
      <c r="C857" s="1731"/>
      <c r="D857" s="1731"/>
      <c r="E857" s="1732"/>
      <c r="F857" s="1731"/>
      <c r="G857" s="1731"/>
      <c r="H857" s="1731"/>
      <c r="I857" s="1731"/>
      <c r="J857" s="1731"/>
      <c r="K857" s="1731"/>
      <c r="L857" s="1731"/>
      <c r="M857" s="1731"/>
      <c r="N857" s="1731"/>
      <c r="O857" s="1731"/>
      <c r="P857" s="1731"/>
      <c r="Q857" s="1731"/>
      <c r="R857" s="1731"/>
      <c r="S857" s="1731"/>
      <c r="T857" s="1731"/>
      <c r="U857" s="1731"/>
      <c r="V857" s="1731"/>
      <c r="W857" s="1731"/>
    </row>
    <row r="858" spans="1:23" ht="16">
      <c r="A858" s="1730"/>
      <c r="B858" s="1731"/>
      <c r="C858" s="1731"/>
      <c r="D858" s="1731"/>
      <c r="E858" s="1732"/>
      <c r="F858" s="1731"/>
      <c r="G858" s="1731"/>
      <c r="H858" s="1731"/>
      <c r="I858" s="1731"/>
      <c r="J858" s="1731"/>
      <c r="K858" s="1731"/>
      <c r="L858" s="1731"/>
      <c r="M858" s="1731"/>
      <c r="N858" s="1731"/>
      <c r="O858" s="1731"/>
      <c r="P858" s="1731"/>
      <c r="Q858" s="1731"/>
      <c r="R858" s="1731"/>
      <c r="S858" s="1731"/>
      <c r="T858" s="1731"/>
      <c r="U858" s="1731"/>
      <c r="V858" s="1731"/>
      <c r="W858" s="1731"/>
    </row>
    <row r="859" spans="1:23" ht="16">
      <c r="A859" s="1730"/>
      <c r="B859" s="1731"/>
      <c r="C859" s="1731"/>
      <c r="D859" s="1731"/>
      <c r="E859" s="1732"/>
      <c r="F859" s="1731"/>
      <c r="G859" s="1731"/>
      <c r="H859" s="1731"/>
      <c r="I859" s="1731"/>
      <c r="J859" s="1731"/>
      <c r="K859" s="1731"/>
      <c r="L859" s="1731"/>
      <c r="M859" s="1731"/>
      <c r="N859" s="1731"/>
      <c r="O859" s="1731"/>
      <c r="P859" s="1731"/>
      <c r="Q859" s="1731"/>
      <c r="R859" s="1731"/>
      <c r="S859" s="1731"/>
      <c r="T859" s="1731"/>
      <c r="U859" s="1731"/>
      <c r="V859" s="1731"/>
      <c r="W859" s="1731"/>
    </row>
    <row r="860" spans="1:23" ht="16">
      <c r="A860" s="1730"/>
      <c r="B860" s="1731"/>
      <c r="C860" s="1731"/>
      <c r="D860" s="1731"/>
      <c r="E860" s="1732"/>
      <c r="F860" s="1731"/>
      <c r="G860" s="1731"/>
      <c r="H860" s="1731"/>
      <c r="I860" s="1731"/>
      <c r="J860" s="1731"/>
      <c r="K860" s="1731"/>
      <c r="L860" s="1731"/>
      <c r="M860" s="1731"/>
      <c r="N860" s="1731"/>
      <c r="O860" s="1731"/>
      <c r="P860" s="1731"/>
      <c r="Q860" s="1731"/>
      <c r="R860" s="1731"/>
      <c r="S860" s="1731"/>
      <c r="T860" s="1731"/>
      <c r="U860" s="1731"/>
      <c r="V860" s="1731"/>
      <c r="W860" s="1731"/>
    </row>
    <row r="861" spans="1:23" ht="16">
      <c r="A861" s="1730"/>
      <c r="B861" s="1731"/>
      <c r="C861" s="1731"/>
      <c r="D861" s="1731"/>
      <c r="E861" s="1732"/>
      <c r="F861" s="1731"/>
      <c r="G861" s="1731"/>
      <c r="H861" s="1731"/>
      <c r="I861" s="1731"/>
      <c r="J861" s="1731"/>
      <c r="K861" s="1731"/>
      <c r="L861" s="1731"/>
      <c r="M861" s="1731"/>
      <c r="N861" s="1731"/>
      <c r="O861" s="1731"/>
      <c r="P861" s="1731"/>
      <c r="Q861" s="1731"/>
      <c r="R861" s="1731"/>
      <c r="S861" s="1731"/>
      <c r="T861" s="1731"/>
      <c r="U861" s="1731"/>
      <c r="V861" s="1731"/>
      <c r="W861" s="1731"/>
    </row>
    <row r="862" spans="1:23" ht="16">
      <c r="A862" s="1730"/>
      <c r="B862" s="1731"/>
      <c r="C862" s="1731"/>
      <c r="D862" s="1731"/>
      <c r="E862" s="1732"/>
      <c r="F862" s="1731"/>
      <c r="G862" s="1731"/>
      <c r="H862" s="1731"/>
      <c r="I862" s="1731"/>
      <c r="J862" s="1731"/>
      <c r="K862" s="1731"/>
      <c r="L862" s="1731"/>
      <c r="M862" s="1731"/>
      <c r="N862" s="1731"/>
      <c r="O862" s="1731"/>
      <c r="P862" s="1731"/>
      <c r="Q862" s="1731"/>
      <c r="R862" s="1731"/>
      <c r="S862" s="1731"/>
      <c r="T862" s="1731"/>
      <c r="U862" s="1731"/>
      <c r="V862" s="1731"/>
      <c r="W862" s="1731"/>
    </row>
    <row r="863" spans="1:23" ht="16">
      <c r="A863" s="1730"/>
      <c r="B863" s="1731"/>
      <c r="C863" s="1731"/>
      <c r="D863" s="1731"/>
      <c r="E863" s="1732"/>
      <c r="F863" s="1731"/>
      <c r="G863" s="1731"/>
      <c r="H863" s="1731"/>
      <c r="I863" s="1731"/>
      <c r="J863" s="1731"/>
      <c r="K863" s="1731"/>
      <c r="L863" s="1731"/>
      <c r="M863" s="1731"/>
      <c r="N863" s="1731"/>
      <c r="O863" s="1731"/>
      <c r="P863" s="1731"/>
      <c r="Q863" s="1731"/>
      <c r="R863" s="1731"/>
      <c r="S863" s="1731"/>
      <c r="T863" s="1731"/>
      <c r="U863" s="1731"/>
      <c r="V863" s="1731"/>
      <c r="W863" s="1731"/>
    </row>
    <row r="864" spans="1:23" ht="16">
      <c r="A864" s="1730"/>
      <c r="B864" s="1731"/>
      <c r="C864" s="1731"/>
      <c r="D864" s="1731"/>
      <c r="E864" s="1732"/>
      <c r="F864" s="1731"/>
      <c r="G864" s="1731"/>
      <c r="H864" s="1731"/>
      <c r="I864" s="1731"/>
      <c r="J864" s="1731"/>
      <c r="K864" s="1731"/>
      <c r="L864" s="1731"/>
      <c r="M864" s="1731"/>
      <c r="N864" s="1731"/>
      <c r="O864" s="1731"/>
      <c r="P864" s="1731"/>
      <c r="Q864" s="1731"/>
      <c r="R864" s="1731"/>
      <c r="S864" s="1731"/>
      <c r="T864" s="1731"/>
      <c r="U864" s="1731"/>
      <c r="V864" s="1731"/>
      <c r="W864" s="1731"/>
    </row>
    <row r="865" spans="1:23" ht="16">
      <c r="A865" s="1730"/>
      <c r="B865" s="1731"/>
      <c r="C865" s="1731"/>
      <c r="D865" s="1731"/>
      <c r="E865" s="1732"/>
      <c r="F865" s="1731"/>
      <c r="G865" s="1731"/>
      <c r="H865" s="1731"/>
      <c r="I865" s="1731"/>
      <c r="J865" s="1731"/>
      <c r="K865" s="1731"/>
      <c r="L865" s="1731"/>
      <c r="M865" s="1731"/>
      <c r="N865" s="1731"/>
      <c r="O865" s="1731"/>
      <c r="P865" s="1731"/>
      <c r="Q865" s="1731"/>
      <c r="R865" s="1731"/>
      <c r="S865" s="1731"/>
      <c r="T865" s="1731"/>
      <c r="U865" s="1731"/>
      <c r="V865" s="1731"/>
      <c r="W865" s="1731"/>
    </row>
    <row r="866" spans="1:23" ht="16">
      <c r="A866" s="1730"/>
      <c r="B866" s="1731"/>
      <c r="C866" s="1731"/>
      <c r="D866" s="1731"/>
      <c r="E866" s="1732"/>
      <c r="F866" s="1731"/>
      <c r="G866" s="1731"/>
      <c r="H866" s="1731"/>
      <c r="I866" s="1731"/>
      <c r="J866" s="1731"/>
      <c r="K866" s="1731"/>
      <c r="L866" s="1731"/>
      <c r="M866" s="1731"/>
      <c r="N866" s="1731"/>
      <c r="O866" s="1731"/>
      <c r="P866" s="1731"/>
      <c r="Q866" s="1731"/>
      <c r="R866" s="1731"/>
      <c r="S866" s="1731"/>
      <c r="T866" s="1731"/>
      <c r="U866" s="1731"/>
      <c r="V866" s="1731"/>
      <c r="W866" s="1731"/>
    </row>
    <row r="867" spans="1:23" ht="16">
      <c r="A867" s="1730"/>
      <c r="B867" s="1731"/>
      <c r="C867" s="1731"/>
      <c r="D867" s="1731"/>
      <c r="E867" s="1732"/>
      <c r="F867" s="1731"/>
      <c r="G867" s="1731"/>
      <c r="H867" s="1731"/>
      <c r="I867" s="1731"/>
      <c r="J867" s="1731"/>
      <c r="K867" s="1731"/>
      <c r="L867" s="1731"/>
      <c r="M867" s="1731"/>
      <c r="N867" s="1731"/>
      <c r="O867" s="1731"/>
      <c r="P867" s="1731"/>
      <c r="Q867" s="1731"/>
      <c r="R867" s="1731"/>
      <c r="S867" s="1731"/>
      <c r="T867" s="1731"/>
      <c r="U867" s="1731"/>
      <c r="V867" s="1731"/>
      <c r="W867" s="1731"/>
    </row>
    <row r="868" spans="1:23" ht="16">
      <c r="A868" s="1730"/>
      <c r="B868" s="1731"/>
      <c r="C868" s="1731"/>
      <c r="D868" s="1731"/>
      <c r="E868" s="1732"/>
      <c r="F868" s="1731"/>
      <c r="G868" s="1731"/>
      <c r="H868" s="1731"/>
      <c r="I868" s="1731"/>
      <c r="J868" s="1731"/>
      <c r="K868" s="1731"/>
      <c r="L868" s="1731"/>
      <c r="M868" s="1731"/>
      <c r="N868" s="1731"/>
      <c r="O868" s="1731"/>
      <c r="P868" s="1731"/>
      <c r="Q868" s="1731"/>
      <c r="R868" s="1731"/>
      <c r="S868" s="1731"/>
      <c r="T868" s="1731"/>
      <c r="U868" s="1731"/>
      <c r="V868" s="1731"/>
      <c r="W868" s="1731"/>
    </row>
    <row r="869" spans="1:23" ht="16">
      <c r="A869" s="1730"/>
      <c r="B869" s="1731"/>
      <c r="C869" s="1731"/>
      <c r="D869" s="1731"/>
      <c r="E869" s="1732"/>
      <c r="F869" s="1731"/>
      <c r="G869" s="1731"/>
      <c r="H869" s="1731"/>
      <c r="I869" s="1731"/>
      <c r="J869" s="1731"/>
      <c r="K869" s="1731"/>
      <c r="L869" s="1731"/>
      <c r="M869" s="1731"/>
      <c r="N869" s="1731"/>
      <c r="O869" s="1731"/>
      <c r="P869" s="1731"/>
      <c r="Q869" s="1731"/>
      <c r="R869" s="1731"/>
      <c r="S869" s="1731"/>
      <c r="T869" s="1731"/>
      <c r="U869" s="1731"/>
      <c r="V869" s="1731"/>
      <c r="W869" s="1731"/>
    </row>
    <row r="870" spans="1:23" ht="16">
      <c r="A870" s="1730"/>
      <c r="B870" s="1731"/>
      <c r="C870" s="1731"/>
      <c r="D870" s="1731"/>
      <c r="E870" s="1732"/>
      <c r="F870" s="1731"/>
      <c r="G870" s="1731"/>
      <c r="H870" s="1731"/>
      <c r="I870" s="1731"/>
      <c r="J870" s="1731"/>
      <c r="K870" s="1731"/>
      <c r="L870" s="1731"/>
      <c r="M870" s="1731"/>
      <c r="N870" s="1731"/>
      <c r="O870" s="1731"/>
      <c r="P870" s="1731"/>
      <c r="Q870" s="1731"/>
      <c r="R870" s="1731"/>
      <c r="S870" s="1731"/>
      <c r="T870" s="1731"/>
      <c r="U870" s="1731"/>
      <c r="V870" s="1731"/>
      <c r="W870" s="1731"/>
    </row>
    <row r="871" spans="1:23" ht="16">
      <c r="A871" s="1730"/>
      <c r="B871" s="1731"/>
      <c r="C871" s="1731"/>
      <c r="D871" s="1731"/>
      <c r="E871" s="1732"/>
      <c r="F871" s="1731"/>
      <c r="G871" s="1731"/>
      <c r="H871" s="1731"/>
      <c r="I871" s="1731"/>
      <c r="J871" s="1731"/>
      <c r="K871" s="1731"/>
      <c r="L871" s="1731"/>
      <c r="M871" s="1731"/>
      <c r="N871" s="1731"/>
      <c r="O871" s="1731"/>
      <c r="P871" s="1731"/>
      <c r="Q871" s="1731"/>
      <c r="R871" s="1731"/>
      <c r="S871" s="1731"/>
      <c r="T871" s="1731"/>
      <c r="U871" s="1731"/>
      <c r="V871" s="1731"/>
      <c r="W871" s="1731"/>
    </row>
    <row r="872" spans="1:23" ht="16">
      <c r="A872" s="1730"/>
      <c r="B872" s="1731"/>
      <c r="C872" s="1731"/>
      <c r="D872" s="1731"/>
      <c r="E872" s="1732"/>
      <c r="F872" s="1731"/>
      <c r="G872" s="1731"/>
      <c r="H872" s="1731"/>
      <c r="I872" s="1731"/>
      <c r="J872" s="1731"/>
      <c r="K872" s="1731"/>
      <c r="L872" s="1731"/>
      <c r="M872" s="1731"/>
      <c r="N872" s="1731"/>
      <c r="O872" s="1731"/>
      <c r="P872" s="1731"/>
      <c r="Q872" s="1731"/>
      <c r="R872" s="1731"/>
      <c r="S872" s="1731"/>
      <c r="T872" s="1731"/>
      <c r="U872" s="1731"/>
      <c r="V872" s="1731"/>
      <c r="W872" s="1731"/>
    </row>
    <row r="873" spans="1:23" ht="16">
      <c r="A873" s="1730"/>
      <c r="B873" s="1731"/>
      <c r="C873" s="1731"/>
      <c r="D873" s="1731"/>
      <c r="E873" s="1732"/>
      <c r="F873" s="1731"/>
      <c r="G873" s="1731"/>
      <c r="H873" s="1731"/>
      <c r="I873" s="1731"/>
      <c r="J873" s="1731"/>
      <c r="K873" s="1731"/>
      <c r="L873" s="1731"/>
      <c r="M873" s="1731"/>
      <c r="N873" s="1731"/>
      <c r="O873" s="1731"/>
      <c r="P873" s="1731"/>
      <c r="Q873" s="1731"/>
      <c r="R873" s="1731"/>
      <c r="S873" s="1731"/>
      <c r="T873" s="1731"/>
      <c r="U873" s="1731"/>
      <c r="V873" s="1731"/>
      <c r="W873" s="1731"/>
    </row>
    <row r="874" spans="1:23" ht="16">
      <c r="A874" s="1730"/>
      <c r="B874" s="1731"/>
      <c r="C874" s="1731"/>
      <c r="D874" s="1731"/>
      <c r="E874" s="1732"/>
      <c r="F874" s="1731"/>
      <c r="G874" s="1731"/>
      <c r="H874" s="1731"/>
      <c r="I874" s="1731"/>
      <c r="J874" s="1731"/>
      <c r="K874" s="1731"/>
      <c r="L874" s="1731"/>
      <c r="M874" s="1731"/>
      <c r="N874" s="1731"/>
      <c r="O874" s="1731"/>
      <c r="P874" s="1731"/>
      <c r="Q874" s="1731"/>
      <c r="R874" s="1731"/>
      <c r="S874" s="1731"/>
      <c r="T874" s="1731"/>
      <c r="U874" s="1731"/>
      <c r="V874" s="1731"/>
      <c r="W874" s="1731"/>
    </row>
    <row r="875" spans="1:23" ht="16">
      <c r="A875" s="1730"/>
      <c r="B875" s="1731"/>
      <c r="C875" s="1731"/>
      <c r="D875" s="1731"/>
      <c r="E875" s="1732"/>
      <c r="F875" s="1731"/>
      <c r="G875" s="1731"/>
      <c r="H875" s="1731"/>
      <c r="I875" s="1731"/>
      <c r="J875" s="1731"/>
      <c r="K875" s="1731"/>
      <c r="L875" s="1731"/>
      <c r="M875" s="1731"/>
      <c r="N875" s="1731"/>
      <c r="O875" s="1731"/>
      <c r="P875" s="1731"/>
      <c r="Q875" s="1731"/>
      <c r="R875" s="1731"/>
      <c r="S875" s="1731"/>
      <c r="T875" s="1731"/>
      <c r="U875" s="1731"/>
      <c r="V875" s="1731"/>
      <c r="W875" s="1731"/>
    </row>
    <row r="876" spans="1:23" ht="16">
      <c r="A876" s="1730"/>
      <c r="B876" s="1731"/>
      <c r="C876" s="1731"/>
      <c r="D876" s="1731"/>
      <c r="E876" s="1732"/>
      <c r="F876" s="1731"/>
      <c r="G876" s="1731"/>
      <c r="H876" s="1731"/>
      <c r="I876" s="1731"/>
      <c r="J876" s="1731"/>
      <c r="K876" s="1731"/>
      <c r="L876" s="1731"/>
      <c r="M876" s="1731"/>
      <c r="N876" s="1731"/>
      <c r="O876" s="1731"/>
      <c r="P876" s="1731"/>
      <c r="Q876" s="1731"/>
      <c r="R876" s="1731"/>
      <c r="S876" s="1731"/>
      <c r="T876" s="1731"/>
      <c r="U876" s="1731"/>
      <c r="V876" s="1731"/>
      <c r="W876" s="1731"/>
    </row>
    <row r="877" spans="1:23" ht="16">
      <c r="A877" s="1730"/>
      <c r="B877" s="1731"/>
      <c r="C877" s="1731"/>
      <c r="D877" s="1731"/>
      <c r="E877" s="1732"/>
      <c r="F877" s="1731"/>
      <c r="G877" s="1731"/>
      <c r="H877" s="1731"/>
      <c r="I877" s="1731"/>
      <c r="J877" s="1731"/>
      <c r="K877" s="1731"/>
      <c r="L877" s="1731"/>
      <c r="M877" s="1731"/>
      <c r="N877" s="1731"/>
      <c r="O877" s="1731"/>
      <c r="P877" s="1731"/>
      <c r="Q877" s="1731"/>
      <c r="R877" s="1731"/>
      <c r="S877" s="1731"/>
      <c r="T877" s="1731"/>
      <c r="U877" s="1731"/>
      <c r="V877" s="1731"/>
      <c r="W877" s="1731"/>
    </row>
    <row r="878" spans="1:23" ht="16">
      <c r="A878" s="1730"/>
      <c r="B878" s="1731"/>
      <c r="C878" s="1731"/>
      <c r="D878" s="1731"/>
      <c r="E878" s="1732"/>
      <c r="F878" s="1731"/>
      <c r="G878" s="1731"/>
      <c r="H878" s="1731"/>
      <c r="I878" s="1731"/>
      <c r="J878" s="1731"/>
      <c r="K878" s="1731"/>
      <c r="L878" s="1731"/>
      <c r="M878" s="1731"/>
      <c r="N878" s="1731"/>
      <c r="O878" s="1731"/>
      <c r="P878" s="1731"/>
      <c r="Q878" s="1731"/>
      <c r="R878" s="1731"/>
      <c r="S878" s="1731"/>
      <c r="T878" s="1731"/>
      <c r="U878" s="1731"/>
      <c r="V878" s="1731"/>
      <c r="W878" s="1731"/>
    </row>
    <row r="879" spans="1:23" ht="16">
      <c r="A879" s="1730"/>
      <c r="B879" s="1731"/>
      <c r="C879" s="1731"/>
      <c r="D879" s="1731"/>
      <c r="E879" s="1732"/>
      <c r="F879" s="1731"/>
      <c r="G879" s="1731"/>
      <c r="H879" s="1731"/>
      <c r="I879" s="1731"/>
      <c r="J879" s="1731"/>
      <c r="K879" s="1731"/>
      <c r="L879" s="1731"/>
      <c r="M879" s="1731"/>
      <c r="N879" s="1731"/>
      <c r="O879" s="1731"/>
      <c r="P879" s="1731"/>
      <c r="Q879" s="1731"/>
      <c r="R879" s="1731"/>
      <c r="S879" s="1731"/>
      <c r="T879" s="1731"/>
      <c r="U879" s="1731"/>
      <c r="V879" s="1731"/>
      <c r="W879" s="1731"/>
    </row>
    <row r="880" spans="1:23" ht="16">
      <c r="A880" s="1730"/>
      <c r="B880" s="1731"/>
      <c r="C880" s="1731"/>
      <c r="D880" s="1731"/>
      <c r="E880" s="1732"/>
      <c r="F880" s="1731"/>
      <c r="G880" s="1731"/>
      <c r="H880" s="1731"/>
      <c r="I880" s="1731"/>
      <c r="J880" s="1731"/>
      <c r="K880" s="1731"/>
      <c r="L880" s="1731"/>
      <c r="M880" s="1731"/>
      <c r="N880" s="1731"/>
      <c r="O880" s="1731"/>
      <c r="P880" s="1731"/>
      <c r="Q880" s="1731"/>
      <c r="R880" s="1731"/>
      <c r="S880" s="1731"/>
      <c r="T880" s="1731"/>
      <c r="U880" s="1731"/>
      <c r="V880" s="1731"/>
      <c r="W880" s="1731"/>
    </row>
    <row r="881" spans="1:23" ht="16">
      <c r="A881" s="1730"/>
      <c r="B881" s="1731"/>
      <c r="C881" s="1731"/>
      <c r="D881" s="1731"/>
      <c r="E881" s="1732"/>
      <c r="F881" s="1731"/>
      <c r="G881" s="1731"/>
      <c r="H881" s="1731"/>
      <c r="I881" s="1731"/>
      <c r="J881" s="1731"/>
      <c r="K881" s="1731"/>
      <c r="L881" s="1731"/>
      <c r="M881" s="1731"/>
      <c r="N881" s="1731"/>
      <c r="O881" s="1731"/>
      <c r="P881" s="1731"/>
      <c r="Q881" s="1731"/>
      <c r="R881" s="1731"/>
      <c r="S881" s="1731"/>
      <c r="T881" s="1731"/>
      <c r="U881" s="1731"/>
      <c r="V881" s="1731"/>
      <c r="W881" s="1731"/>
    </row>
    <row r="882" spans="1:23" ht="16">
      <c r="A882" s="1730"/>
      <c r="B882" s="1731"/>
      <c r="C882" s="1731"/>
      <c r="D882" s="1731"/>
      <c r="E882" s="1732"/>
      <c r="F882" s="1731"/>
      <c r="G882" s="1731"/>
      <c r="H882" s="1731"/>
      <c r="I882" s="1731"/>
      <c r="J882" s="1731"/>
      <c r="K882" s="1731"/>
      <c r="L882" s="1731"/>
      <c r="M882" s="1731"/>
      <c r="N882" s="1731"/>
      <c r="O882" s="1731"/>
      <c r="P882" s="1731"/>
      <c r="Q882" s="1731"/>
      <c r="R882" s="1731"/>
      <c r="S882" s="1731"/>
      <c r="T882" s="1731"/>
      <c r="U882" s="1731"/>
      <c r="V882" s="1731"/>
      <c r="W882" s="1731"/>
    </row>
    <row r="883" spans="1:23" ht="16">
      <c r="A883" s="1730"/>
      <c r="B883" s="1731"/>
      <c r="C883" s="1731"/>
      <c r="D883" s="1731"/>
      <c r="E883" s="1732"/>
      <c r="F883" s="1731"/>
      <c r="G883" s="1731"/>
      <c r="H883" s="1731"/>
      <c r="I883" s="1731"/>
      <c r="J883" s="1731"/>
      <c r="K883" s="1731"/>
      <c r="L883" s="1731"/>
      <c r="M883" s="1731"/>
      <c r="N883" s="1731"/>
      <c r="O883" s="1731"/>
      <c r="P883" s="1731"/>
      <c r="Q883" s="1731"/>
      <c r="R883" s="1731"/>
      <c r="S883" s="1731"/>
      <c r="T883" s="1731"/>
      <c r="U883" s="1731"/>
      <c r="V883" s="1731"/>
      <c r="W883" s="1731"/>
    </row>
    <row r="884" spans="1:23" ht="16">
      <c r="A884" s="1730"/>
      <c r="B884" s="1731"/>
      <c r="C884" s="1731"/>
      <c r="D884" s="1731"/>
      <c r="E884" s="1732"/>
      <c r="F884" s="1731"/>
      <c r="G884" s="1731"/>
      <c r="H884" s="1731"/>
      <c r="I884" s="1731"/>
      <c r="J884" s="1731"/>
      <c r="K884" s="1731"/>
      <c r="L884" s="1731"/>
      <c r="M884" s="1731"/>
      <c r="N884" s="1731"/>
      <c r="O884" s="1731"/>
      <c r="P884" s="1731"/>
      <c r="Q884" s="1731"/>
      <c r="R884" s="1731"/>
      <c r="S884" s="1731"/>
      <c r="T884" s="1731"/>
      <c r="U884" s="1731"/>
      <c r="V884" s="1731"/>
      <c r="W884" s="1731"/>
    </row>
    <row r="885" spans="1:23" ht="16">
      <c r="A885" s="1730"/>
      <c r="B885" s="1731"/>
      <c r="C885" s="1731"/>
      <c r="D885" s="1731"/>
      <c r="E885" s="1732"/>
      <c r="F885" s="1731"/>
      <c r="G885" s="1731"/>
      <c r="H885" s="1731"/>
      <c r="I885" s="1731"/>
      <c r="J885" s="1731"/>
      <c r="K885" s="1731"/>
      <c r="L885" s="1731"/>
      <c r="M885" s="1731"/>
      <c r="N885" s="1731"/>
      <c r="O885" s="1731"/>
      <c r="P885" s="1731"/>
      <c r="Q885" s="1731"/>
      <c r="R885" s="1731"/>
      <c r="S885" s="1731"/>
      <c r="T885" s="1731"/>
      <c r="U885" s="1731"/>
      <c r="V885" s="1731"/>
      <c r="W885" s="1731"/>
    </row>
    <row r="886" spans="1:23" ht="16">
      <c r="A886" s="1730"/>
      <c r="B886" s="1731"/>
      <c r="C886" s="1731"/>
      <c r="D886" s="1731"/>
      <c r="E886" s="1732"/>
      <c r="F886" s="1731"/>
      <c r="G886" s="1731"/>
      <c r="H886" s="1731"/>
      <c r="I886" s="1731"/>
      <c r="J886" s="1731"/>
      <c r="K886" s="1731"/>
      <c r="L886" s="1731"/>
      <c r="M886" s="1731"/>
      <c r="N886" s="1731"/>
      <c r="O886" s="1731"/>
      <c r="P886" s="1731"/>
      <c r="Q886" s="1731"/>
      <c r="R886" s="1731"/>
      <c r="S886" s="1731"/>
      <c r="T886" s="1731"/>
      <c r="U886" s="1731"/>
      <c r="V886" s="1731"/>
      <c r="W886" s="1731"/>
    </row>
    <row r="887" spans="1:23" ht="16">
      <c r="A887" s="1730"/>
      <c r="B887" s="1731"/>
      <c r="C887" s="1731"/>
      <c r="D887" s="1731"/>
      <c r="E887" s="1732"/>
      <c r="F887" s="1731"/>
      <c r="G887" s="1731"/>
      <c r="H887" s="1731"/>
      <c r="I887" s="1731"/>
      <c r="J887" s="1731"/>
      <c r="K887" s="1731"/>
      <c r="L887" s="1731"/>
      <c r="M887" s="1731"/>
      <c r="N887" s="1731"/>
      <c r="O887" s="1731"/>
      <c r="P887" s="1731"/>
      <c r="Q887" s="1731"/>
      <c r="R887" s="1731"/>
      <c r="S887" s="1731"/>
      <c r="T887" s="1731"/>
      <c r="U887" s="1731"/>
      <c r="V887" s="1731"/>
      <c r="W887" s="1731"/>
    </row>
    <row r="888" spans="1:23" ht="16">
      <c r="A888" s="1730"/>
      <c r="B888" s="1731"/>
      <c r="C888" s="1731"/>
      <c r="D888" s="1731"/>
      <c r="E888" s="1732"/>
      <c r="F888" s="1731"/>
      <c r="G888" s="1731"/>
      <c r="H888" s="1731"/>
      <c r="I888" s="1731"/>
      <c r="J888" s="1731"/>
      <c r="K888" s="1731"/>
      <c r="L888" s="1731"/>
      <c r="M888" s="1731"/>
      <c r="N888" s="1731"/>
      <c r="O888" s="1731"/>
      <c r="P888" s="1731"/>
      <c r="Q888" s="1731"/>
      <c r="R888" s="1731"/>
      <c r="S888" s="1731"/>
      <c r="T888" s="1731"/>
      <c r="U888" s="1731"/>
      <c r="V888" s="1731"/>
      <c r="W888" s="1731"/>
    </row>
    <row r="889" spans="1:23" ht="16">
      <c r="A889" s="1730"/>
      <c r="B889" s="1731"/>
      <c r="C889" s="1731"/>
      <c r="D889" s="1731"/>
      <c r="E889" s="1732"/>
      <c r="F889" s="1731"/>
      <c r="G889" s="1731"/>
      <c r="H889" s="1731"/>
      <c r="I889" s="1731"/>
      <c r="J889" s="1731"/>
      <c r="K889" s="1731"/>
      <c r="L889" s="1731"/>
      <c r="M889" s="1731"/>
      <c r="N889" s="1731"/>
      <c r="O889" s="1731"/>
      <c r="P889" s="1731"/>
      <c r="Q889" s="1731"/>
      <c r="R889" s="1731"/>
      <c r="S889" s="1731"/>
      <c r="T889" s="1731"/>
      <c r="U889" s="1731"/>
      <c r="V889" s="1731"/>
      <c r="W889" s="1731"/>
    </row>
    <row r="890" spans="1:23" ht="16">
      <c r="A890" s="1730"/>
      <c r="B890" s="1731"/>
      <c r="C890" s="1731"/>
      <c r="D890" s="1731"/>
      <c r="E890" s="1732"/>
      <c r="F890" s="1731"/>
      <c r="G890" s="1731"/>
      <c r="H890" s="1731"/>
      <c r="I890" s="1731"/>
      <c r="J890" s="1731"/>
      <c r="K890" s="1731"/>
      <c r="L890" s="1731"/>
      <c r="M890" s="1731"/>
      <c r="N890" s="1731"/>
      <c r="O890" s="1731"/>
      <c r="P890" s="1731"/>
      <c r="Q890" s="1731"/>
      <c r="R890" s="1731"/>
      <c r="S890" s="1731"/>
      <c r="T890" s="1731"/>
      <c r="U890" s="1731"/>
      <c r="V890" s="1731"/>
      <c r="W890" s="1731"/>
    </row>
    <row r="891" spans="1:23" ht="16">
      <c r="A891" s="1730"/>
      <c r="B891" s="1731"/>
      <c r="C891" s="1731"/>
      <c r="D891" s="1731"/>
      <c r="E891" s="1732"/>
      <c r="F891" s="1731"/>
      <c r="G891" s="1731"/>
      <c r="H891" s="1731"/>
      <c r="I891" s="1731"/>
      <c r="J891" s="1731"/>
      <c r="K891" s="1731"/>
      <c r="L891" s="1731"/>
      <c r="M891" s="1731"/>
      <c r="N891" s="1731"/>
      <c r="O891" s="1731"/>
      <c r="P891" s="1731"/>
      <c r="Q891" s="1731"/>
      <c r="R891" s="1731"/>
      <c r="S891" s="1731"/>
      <c r="T891" s="1731"/>
      <c r="U891" s="1731"/>
      <c r="V891" s="1731"/>
      <c r="W891" s="1731"/>
    </row>
    <row r="892" spans="1:23" ht="16">
      <c r="A892" s="1730"/>
      <c r="B892" s="1731"/>
      <c r="C892" s="1731"/>
      <c r="D892" s="1731"/>
      <c r="E892" s="1732"/>
      <c r="F892" s="1731"/>
      <c r="G892" s="1731"/>
      <c r="H892" s="1731"/>
      <c r="I892" s="1731"/>
      <c r="J892" s="1731"/>
      <c r="K892" s="1731"/>
      <c r="L892" s="1731"/>
      <c r="M892" s="1731"/>
      <c r="N892" s="1731"/>
      <c r="O892" s="1731"/>
      <c r="P892" s="1731"/>
      <c r="Q892" s="1731"/>
      <c r="R892" s="1731"/>
      <c r="S892" s="1731"/>
      <c r="T892" s="1731"/>
      <c r="U892" s="1731"/>
      <c r="V892" s="1731"/>
      <c r="W892" s="1731"/>
    </row>
    <row r="893" spans="1:23" ht="16">
      <c r="A893" s="1730"/>
      <c r="B893" s="1731"/>
      <c r="C893" s="1731"/>
      <c r="D893" s="1731"/>
      <c r="E893" s="1732"/>
      <c r="F893" s="1731"/>
      <c r="G893" s="1731"/>
      <c r="H893" s="1731"/>
      <c r="I893" s="1731"/>
      <c r="J893" s="1731"/>
      <c r="K893" s="1731"/>
      <c r="L893" s="1731"/>
      <c r="M893" s="1731"/>
      <c r="N893" s="1731"/>
      <c r="O893" s="1731"/>
      <c r="P893" s="1731"/>
      <c r="Q893" s="1731"/>
      <c r="R893" s="1731"/>
      <c r="S893" s="1731"/>
      <c r="T893" s="1731"/>
      <c r="U893" s="1731"/>
      <c r="V893" s="1731"/>
      <c r="W893" s="1731"/>
    </row>
    <row r="894" spans="1:23" ht="16">
      <c r="A894" s="1730"/>
      <c r="B894" s="1731"/>
      <c r="C894" s="1731"/>
      <c r="D894" s="1731"/>
      <c r="E894" s="1732"/>
      <c r="F894" s="1731"/>
      <c r="G894" s="1731"/>
      <c r="H894" s="1731"/>
      <c r="I894" s="1731"/>
      <c r="J894" s="1731"/>
      <c r="K894" s="1731"/>
      <c r="L894" s="1731"/>
      <c r="M894" s="1731"/>
      <c r="N894" s="1731"/>
      <c r="O894" s="1731"/>
      <c r="P894" s="1731"/>
      <c r="Q894" s="1731"/>
      <c r="R894" s="1731"/>
      <c r="S894" s="1731"/>
      <c r="T894" s="1731"/>
      <c r="U894" s="1731"/>
      <c r="V894" s="1731"/>
      <c r="W894" s="1731"/>
    </row>
    <row r="895" spans="1:23" ht="16">
      <c r="A895" s="1730"/>
      <c r="B895" s="1731"/>
      <c r="C895" s="1731"/>
      <c r="D895" s="1731"/>
      <c r="E895" s="1732"/>
      <c r="F895" s="1731"/>
      <c r="G895" s="1731"/>
      <c r="H895" s="1731"/>
      <c r="I895" s="1731"/>
      <c r="J895" s="1731"/>
      <c r="K895" s="1731"/>
      <c r="L895" s="1731"/>
      <c r="M895" s="1731"/>
      <c r="N895" s="1731"/>
      <c r="O895" s="1731"/>
      <c r="P895" s="1731"/>
      <c r="Q895" s="1731"/>
      <c r="R895" s="1731"/>
      <c r="S895" s="1731"/>
      <c r="T895" s="1731"/>
      <c r="U895" s="1731"/>
      <c r="V895" s="1731"/>
      <c r="W895" s="1731"/>
    </row>
    <row r="896" spans="1:23" ht="16">
      <c r="A896" s="1730"/>
      <c r="B896" s="1731"/>
      <c r="C896" s="1731"/>
      <c r="D896" s="1731"/>
      <c r="E896" s="1732"/>
      <c r="F896" s="1731"/>
      <c r="G896" s="1731"/>
      <c r="H896" s="1731"/>
      <c r="I896" s="1731"/>
      <c r="J896" s="1731"/>
      <c r="K896" s="1731"/>
      <c r="L896" s="1731"/>
      <c r="M896" s="1731"/>
      <c r="N896" s="1731"/>
      <c r="O896" s="1731"/>
      <c r="P896" s="1731"/>
      <c r="Q896" s="1731"/>
      <c r="R896" s="1731"/>
      <c r="S896" s="1731"/>
      <c r="T896" s="1731"/>
      <c r="U896" s="1731"/>
      <c r="V896" s="1731"/>
      <c r="W896" s="1731"/>
    </row>
    <row r="897" spans="1:23" ht="16">
      <c r="A897" s="1730"/>
      <c r="B897" s="1731"/>
      <c r="C897" s="1731"/>
      <c r="D897" s="1731"/>
      <c r="E897" s="1732"/>
      <c r="F897" s="1731"/>
      <c r="G897" s="1731"/>
      <c r="H897" s="1731"/>
      <c r="I897" s="1731"/>
      <c r="J897" s="1731"/>
      <c r="K897" s="1731"/>
      <c r="L897" s="1731"/>
      <c r="M897" s="1731"/>
      <c r="N897" s="1731"/>
      <c r="O897" s="1731"/>
      <c r="P897" s="1731"/>
      <c r="Q897" s="1731"/>
      <c r="R897" s="1731"/>
      <c r="S897" s="1731"/>
      <c r="T897" s="1731"/>
      <c r="U897" s="1731"/>
      <c r="V897" s="1731"/>
      <c r="W897" s="1731"/>
    </row>
    <row r="898" spans="1:23" ht="16">
      <c r="A898" s="1730"/>
      <c r="B898" s="1731"/>
      <c r="C898" s="1731"/>
      <c r="D898" s="1731"/>
      <c r="E898" s="1732"/>
      <c r="F898" s="1731"/>
      <c r="G898" s="1731"/>
      <c r="H898" s="1731"/>
      <c r="I898" s="1731"/>
      <c r="J898" s="1731"/>
      <c r="K898" s="1731"/>
      <c r="L898" s="1731"/>
      <c r="M898" s="1731"/>
      <c r="N898" s="1731"/>
      <c r="O898" s="1731"/>
      <c r="P898" s="1731"/>
      <c r="Q898" s="1731"/>
      <c r="R898" s="1731"/>
      <c r="S898" s="1731"/>
      <c r="T898" s="1731"/>
      <c r="U898" s="1731"/>
      <c r="V898" s="1731"/>
      <c r="W898" s="1731"/>
    </row>
    <row r="899" spans="1:23" ht="16">
      <c r="A899" s="1730"/>
      <c r="B899" s="1731"/>
      <c r="C899" s="1731"/>
      <c r="D899" s="1731"/>
      <c r="E899" s="1732"/>
      <c r="F899" s="1731"/>
      <c r="G899" s="1731"/>
      <c r="H899" s="1731"/>
      <c r="I899" s="1731"/>
      <c r="J899" s="1731"/>
      <c r="K899" s="1731"/>
      <c r="L899" s="1731"/>
      <c r="M899" s="1731"/>
      <c r="N899" s="1731"/>
      <c r="O899" s="1731"/>
      <c r="P899" s="1731"/>
      <c r="Q899" s="1731"/>
      <c r="R899" s="1731"/>
      <c r="S899" s="1731"/>
      <c r="T899" s="1731"/>
      <c r="U899" s="1731"/>
      <c r="V899" s="1731"/>
      <c r="W899" s="1731"/>
    </row>
    <row r="900" spans="1:23" ht="16">
      <c r="A900" s="1730"/>
      <c r="B900" s="1731"/>
      <c r="C900" s="1731"/>
      <c r="D900" s="1731"/>
      <c r="E900" s="1732"/>
      <c r="F900" s="1731"/>
      <c r="G900" s="1731"/>
      <c r="H900" s="1731"/>
      <c r="I900" s="1731"/>
      <c r="J900" s="1731"/>
      <c r="K900" s="1731"/>
      <c r="L900" s="1731"/>
      <c r="M900" s="1731"/>
      <c r="N900" s="1731"/>
      <c r="O900" s="1731"/>
      <c r="P900" s="1731"/>
      <c r="Q900" s="1731"/>
      <c r="R900" s="1731"/>
      <c r="S900" s="1731"/>
      <c r="T900" s="1731"/>
      <c r="U900" s="1731"/>
      <c r="V900" s="1731"/>
      <c r="W900" s="1731"/>
    </row>
    <row r="901" spans="1:23" ht="16">
      <c r="A901" s="1730"/>
      <c r="B901" s="1731"/>
      <c r="C901" s="1731"/>
      <c r="D901" s="1731"/>
      <c r="E901" s="1732"/>
      <c r="F901" s="1731"/>
      <c r="G901" s="1731"/>
      <c r="H901" s="1731"/>
      <c r="I901" s="1731"/>
      <c r="J901" s="1731"/>
      <c r="K901" s="1731"/>
      <c r="L901" s="1731"/>
      <c r="M901" s="1731"/>
      <c r="N901" s="1731"/>
      <c r="O901" s="1731"/>
      <c r="P901" s="1731"/>
      <c r="Q901" s="1731"/>
      <c r="R901" s="1731"/>
      <c r="S901" s="1731"/>
      <c r="T901" s="1731"/>
      <c r="U901" s="1731"/>
      <c r="V901" s="1731"/>
      <c r="W901" s="1731"/>
    </row>
    <row r="902" spans="1:23" ht="16">
      <c r="A902" s="1730"/>
      <c r="B902" s="1731"/>
      <c r="C902" s="1731"/>
      <c r="D902" s="1731"/>
      <c r="E902" s="1732"/>
      <c r="F902" s="1731"/>
      <c r="G902" s="1731"/>
      <c r="H902" s="1731"/>
      <c r="I902" s="1731"/>
      <c r="J902" s="1731"/>
      <c r="K902" s="1731"/>
      <c r="L902" s="1731"/>
      <c r="M902" s="1731"/>
      <c r="N902" s="1731"/>
      <c r="O902" s="1731"/>
      <c r="P902" s="1731"/>
      <c r="Q902" s="1731"/>
      <c r="R902" s="1731"/>
      <c r="S902" s="1731"/>
      <c r="T902" s="1731"/>
      <c r="U902" s="1731"/>
      <c r="V902" s="1731"/>
      <c r="W902" s="1731"/>
    </row>
    <row r="903" spans="1:23" ht="16">
      <c r="A903" s="1730"/>
      <c r="B903" s="1731"/>
      <c r="C903" s="1731"/>
      <c r="D903" s="1731"/>
      <c r="E903" s="1732"/>
      <c r="F903" s="1731"/>
      <c r="G903" s="1731"/>
      <c r="H903" s="1731"/>
      <c r="I903" s="1731"/>
      <c r="J903" s="1731"/>
      <c r="K903" s="1731"/>
      <c r="L903" s="1731"/>
      <c r="M903" s="1731"/>
      <c r="N903" s="1731"/>
      <c r="O903" s="1731"/>
      <c r="P903" s="1731"/>
      <c r="Q903" s="1731"/>
      <c r="R903" s="1731"/>
      <c r="S903" s="1731"/>
      <c r="T903" s="1731"/>
      <c r="U903" s="1731"/>
      <c r="V903" s="1731"/>
      <c r="W903" s="1731"/>
    </row>
    <row r="904" spans="1:23" ht="16">
      <c r="A904" s="1730"/>
      <c r="B904" s="1731"/>
      <c r="C904" s="1731"/>
      <c r="D904" s="1731"/>
      <c r="E904" s="1732"/>
      <c r="F904" s="1731"/>
      <c r="G904" s="1731"/>
      <c r="H904" s="1731"/>
      <c r="I904" s="1731"/>
      <c r="J904" s="1731"/>
      <c r="K904" s="1731"/>
      <c r="L904" s="1731"/>
      <c r="M904" s="1731"/>
      <c r="N904" s="1731"/>
      <c r="O904" s="1731"/>
      <c r="P904" s="1731"/>
      <c r="Q904" s="1731"/>
      <c r="R904" s="1731"/>
      <c r="S904" s="1731"/>
      <c r="T904" s="1731"/>
      <c r="U904" s="1731"/>
      <c r="V904" s="1731"/>
      <c r="W904" s="1731"/>
    </row>
    <row r="905" spans="1:23" ht="16">
      <c r="A905" s="1730"/>
      <c r="B905" s="1731"/>
      <c r="C905" s="1731"/>
      <c r="D905" s="1731"/>
      <c r="E905" s="1732"/>
      <c r="F905" s="1731"/>
      <c r="G905" s="1731"/>
      <c r="H905" s="1731"/>
      <c r="I905" s="1731"/>
      <c r="J905" s="1731"/>
      <c r="K905" s="1731"/>
      <c r="L905" s="1731"/>
      <c r="M905" s="1731"/>
      <c r="N905" s="1731"/>
      <c r="O905" s="1731"/>
      <c r="P905" s="1731"/>
      <c r="Q905" s="1731"/>
      <c r="R905" s="1731"/>
      <c r="S905" s="1731"/>
      <c r="T905" s="1731"/>
      <c r="U905" s="1731"/>
      <c r="V905" s="1731"/>
      <c r="W905" s="1731"/>
    </row>
    <row r="906" spans="1:23" ht="16">
      <c r="A906" s="1730"/>
      <c r="B906" s="1731"/>
      <c r="C906" s="1731"/>
      <c r="D906" s="1731"/>
      <c r="E906" s="1732"/>
      <c r="F906" s="1731"/>
      <c r="G906" s="1731"/>
      <c r="H906" s="1731"/>
      <c r="I906" s="1731"/>
      <c r="J906" s="1731"/>
      <c r="K906" s="1731"/>
      <c r="L906" s="1731"/>
      <c r="M906" s="1731"/>
      <c r="N906" s="1731"/>
      <c r="O906" s="1731"/>
      <c r="P906" s="1731"/>
      <c r="Q906" s="1731"/>
      <c r="R906" s="1731"/>
      <c r="S906" s="1731"/>
      <c r="T906" s="1731"/>
      <c r="U906" s="1731"/>
      <c r="V906" s="1731"/>
      <c r="W906" s="1731"/>
    </row>
    <row r="907" spans="1:23" ht="16">
      <c r="A907" s="1730"/>
      <c r="B907" s="1731"/>
      <c r="C907" s="1731"/>
      <c r="D907" s="1731"/>
      <c r="E907" s="1732"/>
      <c r="F907" s="1731"/>
      <c r="G907" s="1731"/>
      <c r="H907" s="1731"/>
      <c r="I907" s="1731"/>
      <c r="J907" s="1731"/>
      <c r="K907" s="1731"/>
      <c r="L907" s="1731"/>
      <c r="M907" s="1731"/>
      <c r="N907" s="1731"/>
      <c r="O907" s="1731"/>
      <c r="P907" s="1731"/>
      <c r="Q907" s="1731"/>
      <c r="R907" s="1731"/>
      <c r="S907" s="1731"/>
      <c r="T907" s="1731"/>
      <c r="U907" s="1731"/>
      <c r="V907" s="1731"/>
      <c r="W907" s="1731"/>
    </row>
    <row r="908" spans="1:23" ht="16">
      <c r="A908" s="1730"/>
      <c r="B908" s="1731"/>
      <c r="C908" s="1731"/>
      <c r="D908" s="1731"/>
      <c r="E908" s="1732"/>
      <c r="F908" s="1731"/>
      <c r="G908" s="1731"/>
      <c r="H908" s="1731"/>
      <c r="I908" s="1731"/>
      <c r="J908" s="1731"/>
      <c r="K908" s="1731"/>
      <c r="L908" s="1731"/>
      <c r="M908" s="1731"/>
      <c r="N908" s="1731"/>
      <c r="O908" s="1731"/>
      <c r="P908" s="1731"/>
      <c r="Q908" s="1731"/>
      <c r="R908" s="1731"/>
      <c r="S908" s="1731"/>
      <c r="T908" s="1731"/>
      <c r="U908" s="1731"/>
      <c r="V908" s="1731"/>
      <c r="W908" s="1731"/>
    </row>
    <row r="909" spans="1:23" ht="16">
      <c r="A909" s="1730"/>
      <c r="B909" s="1731"/>
      <c r="C909" s="1731"/>
      <c r="D909" s="1731"/>
      <c r="E909" s="1732"/>
      <c r="F909" s="1731"/>
      <c r="G909" s="1731"/>
      <c r="H909" s="1731"/>
      <c r="I909" s="1731"/>
      <c r="J909" s="1731"/>
      <c r="K909" s="1731"/>
      <c r="L909" s="1731"/>
      <c r="M909" s="1731"/>
      <c r="N909" s="1731"/>
      <c r="O909" s="1731"/>
      <c r="P909" s="1731"/>
      <c r="Q909" s="1731"/>
      <c r="R909" s="1731"/>
      <c r="S909" s="1731"/>
      <c r="T909" s="1731"/>
      <c r="U909" s="1731"/>
      <c r="V909" s="1731"/>
      <c r="W909" s="1731"/>
    </row>
    <row r="910" spans="1:23" ht="16">
      <c r="A910" s="1730"/>
      <c r="B910" s="1731"/>
      <c r="C910" s="1731"/>
      <c r="D910" s="1731"/>
      <c r="E910" s="1732"/>
      <c r="F910" s="1731"/>
      <c r="G910" s="1731"/>
      <c r="H910" s="1731"/>
      <c r="I910" s="1731"/>
      <c r="J910" s="1731"/>
      <c r="K910" s="1731"/>
      <c r="L910" s="1731"/>
      <c r="M910" s="1731"/>
      <c r="N910" s="1731"/>
      <c r="O910" s="1731"/>
      <c r="P910" s="1731"/>
      <c r="Q910" s="1731"/>
      <c r="R910" s="1731"/>
      <c r="S910" s="1731"/>
      <c r="T910" s="1731"/>
      <c r="U910" s="1731"/>
      <c r="V910" s="1731"/>
      <c r="W910" s="1731"/>
    </row>
    <row r="911" spans="1:23" ht="16">
      <c r="A911" s="1730"/>
      <c r="B911" s="1731"/>
      <c r="C911" s="1731"/>
      <c r="D911" s="1731"/>
      <c r="E911" s="1732"/>
      <c r="F911" s="1731"/>
      <c r="G911" s="1731"/>
      <c r="H911" s="1731"/>
      <c r="I911" s="1731"/>
      <c r="J911" s="1731"/>
      <c r="K911" s="1731"/>
      <c r="L911" s="1731"/>
      <c r="M911" s="1731"/>
      <c r="N911" s="1731"/>
      <c r="O911" s="1731"/>
      <c r="P911" s="1731"/>
      <c r="Q911" s="1731"/>
      <c r="R911" s="1731"/>
      <c r="S911" s="1731"/>
      <c r="T911" s="1731"/>
      <c r="U911" s="1731"/>
      <c r="V911" s="1731"/>
      <c r="W911" s="1731"/>
    </row>
    <row r="912" spans="1:23" ht="16">
      <c r="A912" s="1730"/>
      <c r="B912" s="1731"/>
      <c r="C912" s="1731"/>
      <c r="D912" s="1731"/>
      <c r="E912" s="1732"/>
      <c r="F912" s="1731"/>
      <c r="G912" s="1731"/>
      <c r="H912" s="1731"/>
      <c r="I912" s="1731"/>
      <c r="J912" s="1731"/>
      <c r="K912" s="1731"/>
      <c r="L912" s="1731"/>
      <c r="M912" s="1731"/>
      <c r="N912" s="1731"/>
      <c r="O912" s="1731"/>
      <c r="P912" s="1731"/>
      <c r="Q912" s="1731"/>
      <c r="R912" s="1731"/>
      <c r="S912" s="1731"/>
      <c r="T912" s="1731"/>
      <c r="U912" s="1731"/>
      <c r="V912" s="1731"/>
      <c r="W912" s="1731"/>
    </row>
    <row r="913" spans="1:23" ht="16">
      <c r="A913" s="1730"/>
      <c r="B913" s="1731"/>
      <c r="C913" s="1731"/>
      <c r="D913" s="1731"/>
      <c r="E913" s="1732"/>
      <c r="F913" s="1731"/>
      <c r="G913" s="1731"/>
      <c r="H913" s="1731"/>
      <c r="I913" s="1731"/>
      <c r="J913" s="1731"/>
      <c r="K913" s="1731"/>
      <c r="L913" s="1731"/>
      <c r="M913" s="1731"/>
      <c r="N913" s="1731"/>
      <c r="O913" s="1731"/>
      <c r="P913" s="1731"/>
      <c r="Q913" s="1731"/>
      <c r="R913" s="1731"/>
      <c r="S913" s="1731"/>
      <c r="T913" s="1731"/>
      <c r="U913" s="1731"/>
      <c r="V913" s="1731"/>
      <c r="W913" s="1731"/>
    </row>
    <row r="914" spans="1:23" ht="16">
      <c r="A914" s="1730"/>
      <c r="B914" s="1731"/>
      <c r="C914" s="1731"/>
      <c r="D914" s="1731"/>
      <c r="E914" s="1732"/>
      <c r="F914" s="1731"/>
      <c r="G914" s="1731"/>
      <c r="H914" s="1731"/>
      <c r="I914" s="1731"/>
      <c r="J914" s="1731"/>
      <c r="K914" s="1731"/>
      <c r="L914" s="1731"/>
      <c r="M914" s="1731"/>
      <c r="N914" s="1731"/>
      <c r="O914" s="1731"/>
      <c r="P914" s="1731"/>
      <c r="Q914" s="1731"/>
      <c r="R914" s="1731"/>
      <c r="S914" s="1731"/>
      <c r="T914" s="1731"/>
      <c r="U914" s="1731"/>
      <c r="V914" s="1731"/>
      <c r="W914" s="1731"/>
    </row>
    <row r="915" spans="1:23" ht="16">
      <c r="A915" s="1730"/>
      <c r="B915" s="1731"/>
      <c r="C915" s="1731"/>
      <c r="D915" s="1731"/>
      <c r="E915" s="1732"/>
      <c r="F915" s="1731"/>
      <c r="G915" s="1731"/>
      <c r="H915" s="1731"/>
      <c r="I915" s="1731"/>
      <c r="J915" s="1731"/>
      <c r="K915" s="1731"/>
      <c r="L915" s="1731"/>
      <c r="M915" s="1731"/>
      <c r="N915" s="1731"/>
      <c r="O915" s="1731"/>
      <c r="P915" s="1731"/>
      <c r="Q915" s="1731"/>
      <c r="R915" s="1731"/>
      <c r="S915" s="1731"/>
      <c r="T915" s="1731"/>
      <c r="U915" s="1731"/>
      <c r="V915" s="1731"/>
      <c r="W915" s="1731"/>
    </row>
    <row r="916" spans="1:23" ht="16">
      <c r="A916" s="1730"/>
      <c r="B916" s="1731"/>
      <c r="C916" s="1731"/>
      <c r="D916" s="1731"/>
      <c r="E916" s="1732"/>
      <c r="F916" s="1731"/>
      <c r="G916" s="1731"/>
      <c r="H916" s="1731"/>
      <c r="I916" s="1731"/>
      <c r="J916" s="1731"/>
      <c r="K916" s="1731"/>
      <c r="L916" s="1731"/>
      <c r="M916" s="1731"/>
      <c r="N916" s="1731"/>
      <c r="O916" s="1731"/>
      <c r="P916" s="1731"/>
      <c r="Q916" s="1731"/>
      <c r="R916" s="1731"/>
      <c r="S916" s="1731"/>
      <c r="T916" s="1731"/>
      <c r="U916" s="1731"/>
      <c r="V916" s="1731"/>
      <c r="W916" s="1731"/>
    </row>
    <row r="917" spans="1:23" ht="16">
      <c r="A917" s="1730"/>
      <c r="B917" s="1731"/>
      <c r="C917" s="1731"/>
      <c r="D917" s="1731"/>
      <c r="E917" s="1732"/>
      <c r="F917" s="1731"/>
      <c r="G917" s="1731"/>
      <c r="H917" s="1731"/>
      <c r="I917" s="1731"/>
      <c r="J917" s="1731"/>
      <c r="K917" s="1731"/>
      <c r="L917" s="1731"/>
      <c r="M917" s="1731"/>
      <c r="N917" s="1731"/>
      <c r="O917" s="1731"/>
      <c r="P917" s="1731"/>
      <c r="Q917" s="1731"/>
      <c r="R917" s="1731"/>
      <c r="S917" s="1731"/>
      <c r="T917" s="1731"/>
      <c r="U917" s="1731"/>
      <c r="V917" s="1731"/>
      <c r="W917" s="1731"/>
    </row>
  </sheetData>
  <mergeCells count="9">
    <mergeCell ref="K29:R29"/>
    <mergeCell ref="K30:R30"/>
    <mergeCell ref="B2:I2"/>
    <mergeCell ref="K2:R2"/>
    <mergeCell ref="B3:I3"/>
    <mergeCell ref="K3:R3"/>
    <mergeCell ref="K22:L22"/>
    <mergeCell ref="B29:I29"/>
    <mergeCell ref="B30:I30"/>
  </mergeCells>
  <phoneticPr fontId="113"/>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FFFF"/>
    <outlinePr summaryBelow="0" summaryRight="0"/>
  </sheetPr>
  <dimension ref="A1:S1022"/>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12.6328125" defaultRowHeight="15.75" customHeight="1"/>
  <cols>
    <col min="1" max="1" width="2" customWidth="1"/>
    <col min="2" max="2" width="15" customWidth="1"/>
    <col min="3" max="3" width="11.90625" customWidth="1"/>
    <col min="4" max="4" width="9" customWidth="1"/>
    <col min="5" max="5" width="8.6328125" customWidth="1"/>
    <col min="6" max="6" width="16.6328125" customWidth="1"/>
    <col min="7" max="7" width="10.36328125" customWidth="1"/>
    <col min="8" max="8" width="8.90625" customWidth="1"/>
    <col min="9" max="9" width="13.90625" customWidth="1"/>
    <col min="10" max="10" width="9.08984375" customWidth="1"/>
    <col min="11" max="11" width="9.6328125" customWidth="1"/>
    <col min="12" max="12" width="14.90625" customWidth="1"/>
    <col min="13" max="13" width="7.36328125" customWidth="1"/>
    <col min="14" max="14" width="8.08984375" customWidth="1"/>
    <col min="15" max="15" width="9.90625" customWidth="1"/>
    <col min="16" max="16" width="7.36328125" customWidth="1"/>
    <col min="17" max="17" width="8.7265625" customWidth="1"/>
    <col min="18" max="18" width="9.36328125" customWidth="1"/>
    <col min="19" max="19" width="3.90625" customWidth="1"/>
  </cols>
  <sheetData>
    <row r="1" spans="1:19" ht="14">
      <c r="A1" s="1780"/>
      <c r="B1" s="1780"/>
      <c r="C1" s="1781"/>
      <c r="D1" s="1782"/>
      <c r="E1" s="1783"/>
      <c r="F1" s="1782"/>
      <c r="G1" s="1782"/>
      <c r="H1" s="1784"/>
      <c r="I1" s="1782"/>
      <c r="J1" s="1782"/>
      <c r="K1" s="1784"/>
      <c r="L1" s="1785"/>
      <c r="M1" s="1782"/>
      <c r="N1" s="1786"/>
      <c r="O1" s="1787"/>
      <c r="P1" s="1788"/>
      <c r="Q1" s="1789"/>
      <c r="R1" s="1785"/>
      <c r="S1" s="1785"/>
    </row>
    <row r="2" spans="1:19" ht="16.5">
      <c r="A2" s="1780"/>
      <c r="B2" s="1790" t="s">
        <v>405</v>
      </c>
      <c r="C2" s="1791">
        <v>46207</v>
      </c>
      <c r="D2" s="1792"/>
      <c r="E2" s="1793"/>
      <c r="F2" s="1788"/>
      <c r="G2" s="1788"/>
      <c r="H2" s="1794"/>
      <c r="I2" s="1788"/>
      <c r="J2" s="1788"/>
      <c r="K2" s="1794"/>
      <c r="L2" s="1787"/>
      <c r="M2" s="1788"/>
      <c r="N2" s="1789"/>
      <c r="O2" s="1787"/>
      <c r="P2" s="1788"/>
      <c r="Q2" s="1789"/>
      <c r="R2" s="1785"/>
      <c r="S2" s="1785"/>
    </row>
    <row r="3" spans="1:19" ht="14">
      <c r="A3" s="1795"/>
      <c r="B3" s="2005" t="s">
        <v>649</v>
      </c>
      <c r="C3" s="1956"/>
      <c r="D3" s="2006" t="s">
        <v>650</v>
      </c>
      <c r="E3" s="1955"/>
      <c r="F3" s="1956"/>
      <c r="G3" s="2004" t="s">
        <v>651</v>
      </c>
      <c r="H3" s="1955"/>
      <c r="I3" s="1956"/>
      <c r="J3" s="2007" t="s">
        <v>652</v>
      </c>
      <c r="K3" s="1955"/>
      <c r="L3" s="1956"/>
      <c r="M3" s="2008" t="s">
        <v>653</v>
      </c>
      <c r="N3" s="1955"/>
      <c r="O3" s="1956"/>
      <c r="P3" s="2009" t="s">
        <v>653</v>
      </c>
      <c r="Q3" s="1955"/>
      <c r="R3" s="1956"/>
      <c r="S3" s="1795"/>
    </row>
    <row r="4" spans="1:19" ht="16.5">
      <c r="A4" s="1795"/>
      <c r="B4" s="2010" t="s">
        <v>654</v>
      </c>
      <c r="C4" s="1956"/>
      <c r="D4" s="2003" t="s">
        <v>655</v>
      </c>
      <c r="E4" s="1955"/>
      <c r="F4" s="1956"/>
      <c r="G4" s="2004" t="s">
        <v>656</v>
      </c>
      <c r="H4" s="1955"/>
      <c r="I4" s="1955"/>
      <c r="J4" s="2007" t="s">
        <v>657</v>
      </c>
      <c r="K4" s="1955"/>
      <c r="L4" s="1955"/>
      <c r="M4" s="1796"/>
      <c r="N4" s="1798"/>
      <c r="O4" s="1799"/>
      <c r="P4" s="1797"/>
      <c r="Q4" s="1797"/>
      <c r="R4" s="1800"/>
      <c r="S4" s="1795"/>
    </row>
    <row r="5" spans="1:19" ht="14">
      <c r="A5" s="1795"/>
      <c r="B5" s="1801" t="s">
        <v>406</v>
      </c>
      <c r="C5" s="1802" t="s">
        <v>109</v>
      </c>
      <c r="D5" s="1803" t="s">
        <v>658</v>
      </c>
      <c r="E5" s="1804" t="s">
        <v>659</v>
      </c>
      <c r="F5" s="1805" t="s">
        <v>660</v>
      </c>
      <c r="G5" s="1806" t="s">
        <v>658</v>
      </c>
      <c r="H5" s="1807" t="s">
        <v>659</v>
      </c>
      <c r="I5" s="1808" t="s">
        <v>660</v>
      </c>
      <c r="J5" s="1809" t="s">
        <v>658</v>
      </c>
      <c r="K5" s="1810" t="s">
        <v>659</v>
      </c>
      <c r="L5" s="1811" t="s">
        <v>660</v>
      </c>
      <c r="M5" s="1812" t="s">
        <v>658</v>
      </c>
      <c r="N5" s="1813" t="s">
        <v>659</v>
      </c>
      <c r="O5" s="1814" t="s">
        <v>660</v>
      </c>
      <c r="P5" s="1815" t="s">
        <v>658</v>
      </c>
      <c r="Q5" s="1816" t="s">
        <v>659</v>
      </c>
      <c r="R5" s="1817" t="s">
        <v>660</v>
      </c>
      <c r="S5" s="1795"/>
    </row>
    <row r="6" spans="1:19" ht="25" hidden="1">
      <c r="A6" s="1780"/>
      <c r="B6" s="1818">
        <v>45716</v>
      </c>
      <c r="C6" s="1819">
        <f t="shared" ref="C6:C33" si="0">D6+G6+J6+M6+P6</f>
        <v>29606</v>
      </c>
      <c r="D6" s="1820">
        <v>10000</v>
      </c>
      <c r="E6" s="1821" t="s">
        <v>661</v>
      </c>
      <c r="F6" s="1822" t="s">
        <v>510</v>
      </c>
      <c r="G6" s="1823">
        <v>8830</v>
      </c>
      <c r="H6" s="1824"/>
      <c r="I6" s="1825" t="s">
        <v>293</v>
      </c>
      <c r="J6" s="1826">
        <v>7830</v>
      </c>
      <c r="K6" s="1827"/>
      <c r="L6" s="1828" t="s">
        <v>511</v>
      </c>
      <c r="M6" s="1829">
        <v>2946</v>
      </c>
      <c r="N6" s="1830"/>
      <c r="O6" s="1831" t="s">
        <v>512</v>
      </c>
      <c r="P6" s="1832"/>
      <c r="Q6" s="1833"/>
      <c r="R6" s="1834"/>
      <c r="S6" s="1835"/>
    </row>
    <row r="7" spans="1:19" ht="37.5" hidden="1">
      <c r="A7" s="1780"/>
      <c r="B7" s="1818">
        <v>45717</v>
      </c>
      <c r="C7" s="1819">
        <f t="shared" si="0"/>
        <v>9605</v>
      </c>
      <c r="D7" s="1820"/>
      <c r="E7" s="1821"/>
      <c r="F7" s="1836"/>
      <c r="G7" s="1823">
        <v>1190</v>
      </c>
      <c r="H7" s="1824"/>
      <c r="I7" s="1825" t="s">
        <v>513</v>
      </c>
      <c r="J7" s="1826">
        <v>6215</v>
      </c>
      <c r="K7" s="1827"/>
      <c r="L7" s="1828" t="s">
        <v>514</v>
      </c>
      <c r="M7" s="1829">
        <v>2200</v>
      </c>
      <c r="N7" s="1830"/>
      <c r="O7" s="1831" t="s">
        <v>515</v>
      </c>
      <c r="P7" s="1832"/>
      <c r="Q7" s="1833"/>
      <c r="R7" s="1834"/>
      <c r="S7" s="1835"/>
    </row>
    <row r="8" spans="1:19" ht="14" hidden="1">
      <c r="A8" s="1780"/>
      <c r="B8" s="1818">
        <v>45718</v>
      </c>
      <c r="C8" s="1819">
        <f t="shared" si="0"/>
        <v>17289</v>
      </c>
      <c r="D8" s="1820">
        <v>16689</v>
      </c>
      <c r="E8" s="1821" t="s">
        <v>661</v>
      </c>
      <c r="F8" s="1836" t="s">
        <v>516</v>
      </c>
      <c r="G8" s="1837">
        <v>600</v>
      </c>
      <c r="H8" s="1824"/>
      <c r="I8" s="1837" t="s">
        <v>517</v>
      </c>
      <c r="J8" s="1826"/>
      <c r="K8" s="1827"/>
      <c r="L8" s="1828"/>
      <c r="M8" s="1829"/>
      <c r="N8" s="1830"/>
      <c r="O8" s="1831"/>
      <c r="P8" s="1832"/>
      <c r="Q8" s="1833"/>
      <c r="R8" s="1834"/>
      <c r="S8" s="1835"/>
    </row>
    <row r="9" spans="1:19" ht="14" hidden="1">
      <c r="A9" s="1780"/>
      <c r="B9" s="1818">
        <v>45719</v>
      </c>
      <c r="C9" s="1819">
        <f t="shared" si="0"/>
        <v>1210</v>
      </c>
      <c r="D9" s="1820"/>
      <c r="E9" s="1821"/>
      <c r="F9" s="1836"/>
      <c r="G9" s="1823">
        <v>1210</v>
      </c>
      <c r="H9" s="1824"/>
      <c r="I9" s="1825" t="s">
        <v>302</v>
      </c>
      <c r="J9" s="1826"/>
      <c r="K9" s="1827"/>
      <c r="L9" s="1828"/>
      <c r="M9" s="1829"/>
      <c r="N9" s="1830"/>
      <c r="O9" s="1831"/>
      <c r="P9" s="1832"/>
      <c r="Q9" s="1833"/>
      <c r="R9" s="1834"/>
      <c r="S9" s="1835"/>
    </row>
    <row r="10" spans="1:19" ht="14" hidden="1">
      <c r="A10" s="1780"/>
      <c r="B10" s="1818">
        <v>45720</v>
      </c>
      <c r="C10" s="1819">
        <f t="shared" si="0"/>
        <v>3830</v>
      </c>
      <c r="D10" s="1820"/>
      <c r="E10" s="1821"/>
      <c r="F10" s="1836"/>
      <c r="G10" s="1823">
        <v>3000</v>
      </c>
      <c r="H10" s="1824"/>
      <c r="I10" s="1825" t="s">
        <v>304</v>
      </c>
      <c r="J10" s="1826"/>
      <c r="K10" s="1827"/>
      <c r="L10" s="1828"/>
      <c r="M10" s="1829"/>
      <c r="N10" s="1830"/>
      <c r="O10" s="1831"/>
      <c r="P10" s="1832">
        <v>830</v>
      </c>
      <c r="Q10" s="1833"/>
      <c r="R10" s="1834" t="s">
        <v>518</v>
      </c>
      <c r="S10" s="1835"/>
    </row>
    <row r="11" spans="1:19" ht="50" hidden="1">
      <c r="A11" s="1780"/>
      <c r="B11" s="1818">
        <v>45721</v>
      </c>
      <c r="C11" s="1819">
        <f t="shared" si="0"/>
        <v>1020</v>
      </c>
      <c r="D11" s="1820"/>
      <c r="E11" s="1821"/>
      <c r="F11" s="1836"/>
      <c r="G11" s="1823">
        <v>450</v>
      </c>
      <c r="H11" s="1824"/>
      <c r="I11" s="1825" t="s">
        <v>296</v>
      </c>
      <c r="J11" s="1826"/>
      <c r="K11" s="1827"/>
      <c r="L11" s="1828"/>
      <c r="M11" s="1829"/>
      <c r="N11" s="1830"/>
      <c r="O11" s="1831"/>
      <c r="P11" s="1832">
        <v>570</v>
      </c>
      <c r="Q11" s="1833"/>
      <c r="R11" s="1834" t="s">
        <v>519</v>
      </c>
      <c r="S11" s="1835"/>
    </row>
    <row r="12" spans="1:19" ht="25" hidden="1">
      <c r="A12" s="1780"/>
      <c r="B12" s="1818">
        <v>45722</v>
      </c>
      <c r="C12" s="1819">
        <f t="shared" si="0"/>
        <v>12705</v>
      </c>
      <c r="D12" s="1820"/>
      <c r="E12" s="1821"/>
      <c r="F12" s="1836"/>
      <c r="G12" s="1837"/>
      <c r="H12" s="1824"/>
      <c r="I12" s="1837"/>
      <c r="J12" s="1826"/>
      <c r="K12" s="1827"/>
      <c r="L12" s="1828"/>
      <c r="M12" s="1829">
        <v>9790</v>
      </c>
      <c r="N12" s="1830"/>
      <c r="O12" s="1831" t="s">
        <v>520</v>
      </c>
      <c r="P12" s="1832">
        <v>2915</v>
      </c>
      <c r="Q12" s="1833"/>
      <c r="R12" s="1834" t="s">
        <v>521</v>
      </c>
      <c r="S12" s="1835"/>
    </row>
    <row r="13" spans="1:19" ht="37.5" hidden="1">
      <c r="A13" s="1780"/>
      <c r="B13" s="1818">
        <v>45723</v>
      </c>
      <c r="C13" s="1819">
        <f t="shared" si="0"/>
        <v>16320</v>
      </c>
      <c r="D13" s="1820"/>
      <c r="E13" s="1821"/>
      <c r="F13" s="1836"/>
      <c r="G13" s="1837"/>
      <c r="H13" s="1824"/>
      <c r="I13" s="1837"/>
      <c r="J13" s="1826">
        <v>1940</v>
      </c>
      <c r="K13" s="1827"/>
      <c r="L13" s="1828" t="s">
        <v>522</v>
      </c>
      <c r="M13" s="1829">
        <v>6900</v>
      </c>
      <c r="N13" s="1830"/>
      <c r="O13" s="1831" t="s">
        <v>523</v>
      </c>
      <c r="P13" s="1832">
        <v>7480</v>
      </c>
      <c r="Q13" s="1833"/>
      <c r="R13" s="1834" t="s">
        <v>524</v>
      </c>
      <c r="S13" s="1835"/>
    </row>
    <row r="14" spans="1:19" ht="37.5" hidden="1">
      <c r="A14" s="1780"/>
      <c r="B14" s="1818">
        <v>45724</v>
      </c>
      <c r="C14" s="1819">
        <f t="shared" si="0"/>
        <v>30853</v>
      </c>
      <c r="D14" s="1838">
        <f>10000/2</f>
        <v>5000</v>
      </c>
      <c r="E14" s="1821"/>
      <c r="F14" s="1822" t="s">
        <v>510</v>
      </c>
      <c r="G14" s="1823">
        <v>12533</v>
      </c>
      <c r="H14" s="1824"/>
      <c r="I14" s="1825" t="s">
        <v>525</v>
      </c>
      <c r="J14" s="1826"/>
      <c r="K14" s="1827"/>
      <c r="L14" s="1828"/>
      <c r="M14" s="1829"/>
      <c r="N14" s="1830"/>
      <c r="O14" s="1831"/>
      <c r="P14" s="1832">
        <v>13320</v>
      </c>
      <c r="Q14" s="1833"/>
      <c r="R14" s="1834" t="s">
        <v>526</v>
      </c>
      <c r="S14" s="1835"/>
    </row>
    <row r="15" spans="1:19" ht="14" hidden="1">
      <c r="A15" s="1780"/>
      <c r="B15" s="1818">
        <v>45725</v>
      </c>
      <c r="C15" s="1819">
        <f t="shared" si="0"/>
        <v>8255</v>
      </c>
      <c r="D15" s="1820">
        <v>8255</v>
      </c>
      <c r="E15" s="1821"/>
      <c r="F15" s="1822" t="s">
        <v>510</v>
      </c>
      <c r="G15" s="1837"/>
      <c r="H15" s="1824"/>
      <c r="I15" s="1839"/>
      <c r="J15" s="1826"/>
      <c r="K15" s="1827"/>
      <c r="L15" s="1828"/>
      <c r="M15" s="1829"/>
      <c r="N15" s="1830"/>
      <c r="O15" s="1831"/>
      <c r="P15" s="1832"/>
      <c r="Q15" s="1833"/>
      <c r="R15" s="1834"/>
      <c r="S15" s="1835"/>
    </row>
    <row r="16" spans="1:19" ht="37.5" hidden="1">
      <c r="A16" s="1780"/>
      <c r="B16" s="1818">
        <v>45726</v>
      </c>
      <c r="C16" s="1819">
        <f t="shared" si="0"/>
        <v>3500</v>
      </c>
      <c r="D16" s="1820"/>
      <c r="E16" s="1821"/>
      <c r="F16" s="1836"/>
      <c r="G16" s="1837"/>
      <c r="H16" s="1824"/>
      <c r="I16" s="1839"/>
      <c r="J16" s="1826"/>
      <c r="K16" s="1827"/>
      <c r="L16" s="1828"/>
      <c r="M16" s="1829">
        <v>3500</v>
      </c>
      <c r="N16" s="1830"/>
      <c r="O16" s="1831" t="s">
        <v>527</v>
      </c>
      <c r="P16" s="1832"/>
      <c r="Q16" s="1833"/>
      <c r="R16" s="1834"/>
      <c r="S16" s="1835"/>
    </row>
    <row r="17" spans="1:19" ht="14" hidden="1">
      <c r="A17" s="1780"/>
      <c r="B17" s="1818">
        <v>45727</v>
      </c>
      <c r="C17" s="1819">
        <f t="shared" si="0"/>
        <v>0</v>
      </c>
      <c r="D17" s="1820"/>
      <c r="E17" s="1821"/>
      <c r="F17" s="1836"/>
      <c r="G17" s="1837"/>
      <c r="H17" s="1824"/>
      <c r="I17" s="1839"/>
      <c r="J17" s="1826"/>
      <c r="K17" s="1827"/>
      <c r="L17" s="1828"/>
      <c r="M17" s="1829"/>
      <c r="N17" s="1830"/>
      <c r="O17" s="1831"/>
      <c r="P17" s="1832"/>
      <c r="Q17" s="1833"/>
      <c r="R17" s="1834"/>
      <c r="S17" s="1835"/>
    </row>
    <row r="18" spans="1:19" ht="14" hidden="1">
      <c r="A18" s="1780"/>
      <c r="B18" s="1818">
        <v>45728</v>
      </c>
      <c r="C18" s="1819">
        <f t="shared" si="0"/>
        <v>0</v>
      </c>
      <c r="D18" s="1820"/>
      <c r="E18" s="1821"/>
      <c r="F18" s="1836"/>
      <c r="G18" s="1837"/>
      <c r="H18" s="1824"/>
      <c r="I18" s="1839"/>
      <c r="J18" s="1826"/>
      <c r="K18" s="1827"/>
      <c r="L18" s="1828"/>
      <c r="M18" s="1829"/>
      <c r="N18" s="1830"/>
      <c r="O18" s="1831"/>
      <c r="P18" s="1832"/>
      <c r="Q18" s="1833"/>
      <c r="R18" s="1834"/>
      <c r="S18" s="1835"/>
    </row>
    <row r="19" spans="1:19" ht="37.5" hidden="1">
      <c r="A19" s="1780"/>
      <c r="B19" s="1818">
        <v>45729</v>
      </c>
      <c r="C19" s="1819">
        <f t="shared" si="0"/>
        <v>2800</v>
      </c>
      <c r="D19" s="1820"/>
      <c r="E19" s="1821"/>
      <c r="F19" s="1836"/>
      <c r="G19" s="1837"/>
      <c r="H19" s="1824"/>
      <c r="I19" s="1839"/>
      <c r="J19" s="1826"/>
      <c r="K19" s="1827"/>
      <c r="L19" s="1828"/>
      <c r="M19" s="1829">
        <v>2800</v>
      </c>
      <c r="N19" s="1830"/>
      <c r="O19" s="1831" t="s">
        <v>528</v>
      </c>
      <c r="P19" s="1832"/>
      <c r="Q19" s="1833"/>
      <c r="R19" s="1834"/>
      <c r="S19" s="1835"/>
    </row>
    <row r="20" spans="1:19" ht="14" hidden="1">
      <c r="A20" s="1780"/>
      <c r="B20" s="1818">
        <v>45730</v>
      </c>
      <c r="C20" s="1819">
        <f t="shared" si="0"/>
        <v>0</v>
      </c>
      <c r="D20" s="1820"/>
      <c r="E20" s="1821"/>
      <c r="F20" s="1836"/>
      <c r="G20" s="1837"/>
      <c r="H20" s="1824"/>
      <c r="I20" s="1839"/>
      <c r="J20" s="1826"/>
      <c r="K20" s="1827"/>
      <c r="L20" s="1828"/>
      <c r="M20" s="1829"/>
      <c r="N20" s="1830"/>
      <c r="O20" s="1831"/>
      <c r="P20" s="1832"/>
      <c r="Q20" s="1833"/>
      <c r="R20" s="1834"/>
      <c r="S20" s="1835"/>
    </row>
    <row r="21" spans="1:19" ht="37.5" hidden="1">
      <c r="A21" s="1780"/>
      <c r="B21" s="1818">
        <v>45731</v>
      </c>
      <c r="C21" s="1819">
        <f t="shared" si="0"/>
        <v>1354</v>
      </c>
      <c r="D21" s="1820"/>
      <c r="E21" s="1821"/>
      <c r="F21" s="1836"/>
      <c r="G21" s="1837"/>
      <c r="H21" s="1824"/>
      <c r="I21" s="1839"/>
      <c r="J21" s="1826"/>
      <c r="K21" s="1827"/>
      <c r="L21" s="1828"/>
      <c r="M21" s="1829">
        <v>1354</v>
      </c>
      <c r="N21" s="1830"/>
      <c r="O21" s="1831" t="s">
        <v>529</v>
      </c>
      <c r="P21" s="1832"/>
      <c r="Q21" s="1833"/>
      <c r="R21" s="1834"/>
      <c r="S21" s="1835"/>
    </row>
    <row r="22" spans="1:19" ht="14" hidden="1">
      <c r="A22" s="1780"/>
      <c r="B22" s="1818">
        <v>45732</v>
      </c>
      <c r="C22" s="1819">
        <f t="shared" si="0"/>
        <v>2346</v>
      </c>
      <c r="D22" s="1820">
        <v>2346</v>
      </c>
      <c r="E22" s="1821"/>
      <c r="F22" s="1822" t="s">
        <v>510</v>
      </c>
      <c r="G22" s="1837"/>
      <c r="H22" s="1824"/>
      <c r="I22" s="1839"/>
      <c r="J22" s="1826"/>
      <c r="K22" s="1827"/>
      <c r="L22" s="1828"/>
      <c r="M22" s="1829"/>
      <c r="N22" s="1830"/>
      <c r="O22" s="1831"/>
      <c r="P22" s="1832"/>
      <c r="Q22" s="1833"/>
      <c r="R22" s="1834"/>
      <c r="S22" s="1835"/>
    </row>
    <row r="23" spans="1:19" ht="37.5" hidden="1">
      <c r="A23" s="1780"/>
      <c r="B23" s="1818">
        <v>45733</v>
      </c>
      <c r="C23" s="1819">
        <f t="shared" si="0"/>
        <v>2909</v>
      </c>
      <c r="D23" s="1820"/>
      <c r="E23" s="1821"/>
      <c r="F23" s="1836"/>
      <c r="G23" s="1837"/>
      <c r="H23" s="1824"/>
      <c r="I23" s="1839"/>
      <c r="J23" s="1826">
        <v>1617</v>
      </c>
      <c r="K23" s="1827"/>
      <c r="L23" s="1828" t="s">
        <v>530</v>
      </c>
      <c r="M23" s="1829">
        <v>1292</v>
      </c>
      <c r="N23" s="1830"/>
      <c r="O23" s="1831" t="s">
        <v>531</v>
      </c>
      <c r="P23" s="1832"/>
      <c r="Q23" s="1833"/>
      <c r="R23" s="1834"/>
      <c r="S23" s="1835"/>
    </row>
    <row r="24" spans="1:19" ht="14" hidden="1">
      <c r="A24" s="1780"/>
      <c r="B24" s="1818">
        <v>45734</v>
      </c>
      <c r="C24" s="1819">
        <f t="shared" si="0"/>
        <v>7091</v>
      </c>
      <c r="D24" s="1820">
        <v>7091</v>
      </c>
      <c r="E24" s="1821"/>
      <c r="F24" s="1822" t="s">
        <v>510</v>
      </c>
      <c r="G24" s="1837"/>
      <c r="H24" s="1824"/>
      <c r="I24" s="1839"/>
      <c r="J24" s="1826"/>
      <c r="K24" s="1827"/>
      <c r="L24" s="1828"/>
      <c r="M24" s="1829"/>
      <c r="N24" s="1830"/>
      <c r="O24" s="1831"/>
      <c r="P24" s="1832"/>
      <c r="Q24" s="1833"/>
      <c r="R24" s="1834"/>
      <c r="S24" s="1835"/>
    </row>
    <row r="25" spans="1:19" ht="37.5" hidden="1">
      <c r="A25" s="1780"/>
      <c r="B25" s="1818">
        <v>45735</v>
      </c>
      <c r="C25" s="1819">
        <f t="shared" si="0"/>
        <v>25744</v>
      </c>
      <c r="D25" s="1820"/>
      <c r="E25" s="1821"/>
      <c r="F25" s="1836"/>
      <c r="G25" s="1837">
        <v>9307</v>
      </c>
      <c r="H25" s="1824"/>
      <c r="I25" s="1839" t="s">
        <v>532</v>
      </c>
      <c r="J25" s="1826">
        <v>6437</v>
      </c>
      <c r="K25" s="1827"/>
      <c r="L25" s="1828" t="s">
        <v>533</v>
      </c>
      <c r="M25" s="1829">
        <v>1400</v>
      </c>
      <c r="N25" s="1830"/>
      <c r="O25" s="1831" t="s">
        <v>534</v>
      </c>
      <c r="P25" s="1832">
        <v>8600</v>
      </c>
      <c r="Q25" s="1833"/>
      <c r="R25" s="1834" t="s">
        <v>535</v>
      </c>
      <c r="S25" s="1835"/>
    </row>
    <row r="26" spans="1:19" ht="37.5" hidden="1">
      <c r="A26" s="1780"/>
      <c r="B26" s="1818">
        <v>45736</v>
      </c>
      <c r="C26" s="1819">
        <f t="shared" si="0"/>
        <v>4515</v>
      </c>
      <c r="D26" s="1820"/>
      <c r="E26" s="1821"/>
      <c r="F26" s="1836"/>
      <c r="G26" s="1837"/>
      <c r="H26" s="1824"/>
      <c r="I26" s="1839"/>
      <c r="J26" s="1826">
        <v>3815</v>
      </c>
      <c r="K26" s="1827"/>
      <c r="L26" s="1828" t="s">
        <v>536</v>
      </c>
      <c r="M26" s="1829">
        <v>700</v>
      </c>
      <c r="N26" s="1830"/>
      <c r="O26" s="1831" t="s">
        <v>537</v>
      </c>
      <c r="P26" s="1832"/>
      <c r="Q26" s="1833"/>
      <c r="R26" s="1834"/>
      <c r="S26" s="1835"/>
    </row>
    <row r="27" spans="1:19" ht="14" hidden="1">
      <c r="A27" s="1780"/>
      <c r="B27" s="1818">
        <v>45737</v>
      </c>
      <c r="C27" s="1819">
        <f t="shared" si="0"/>
        <v>4048</v>
      </c>
      <c r="D27" s="1820">
        <v>4048</v>
      </c>
      <c r="E27" s="1821"/>
      <c r="F27" s="1822" t="s">
        <v>510</v>
      </c>
      <c r="G27" s="1837"/>
      <c r="H27" s="1824"/>
      <c r="I27" s="1839"/>
      <c r="J27" s="1826"/>
      <c r="K27" s="1827"/>
      <c r="L27" s="1828"/>
      <c r="M27" s="1829"/>
      <c r="N27" s="1830"/>
      <c r="O27" s="1831"/>
      <c r="P27" s="1832"/>
      <c r="Q27" s="1833"/>
      <c r="R27" s="1834"/>
      <c r="S27" s="1835"/>
    </row>
    <row r="28" spans="1:19" ht="14" hidden="1">
      <c r="A28" s="1780"/>
      <c r="B28" s="1818">
        <v>45738</v>
      </c>
      <c r="C28" s="1819">
        <f t="shared" si="0"/>
        <v>0</v>
      </c>
      <c r="D28" s="1820"/>
      <c r="E28" s="1821"/>
      <c r="F28" s="1836"/>
      <c r="G28" s="1837"/>
      <c r="H28" s="1824"/>
      <c r="I28" s="1839"/>
      <c r="J28" s="1826"/>
      <c r="K28" s="1827"/>
      <c r="L28" s="1828"/>
      <c r="M28" s="1829"/>
      <c r="N28" s="1830"/>
      <c r="O28" s="1831"/>
      <c r="P28" s="1832"/>
      <c r="Q28" s="1833"/>
      <c r="R28" s="1834"/>
      <c r="S28" s="1835"/>
    </row>
    <row r="29" spans="1:19" ht="14" hidden="1">
      <c r="A29" s="1780"/>
      <c r="B29" s="1818">
        <v>45739</v>
      </c>
      <c r="C29" s="1819">
        <f t="shared" si="0"/>
        <v>0</v>
      </c>
      <c r="D29" s="1820"/>
      <c r="E29" s="1821"/>
      <c r="F29" s="1836"/>
      <c r="G29" s="1837"/>
      <c r="H29" s="1824"/>
      <c r="I29" s="1839"/>
      <c r="J29" s="1826"/>
      <c r="K29" s="1827"/>
      <c r="L29" s="1828"/>
      <c r="M29" s="1829"/>
      <c r="N29" s="1830"/>
      <c r="O29" s="1831"/>
      <c r="P29" s="1832"/>
      <c r="Q29" s="1833"/>
      <c r="R29" s="1834"/>
      <c r="S29" s="1835"/>
    </row>
    <row r="30" spans="1:19" ht="14" hidden="1">
      <c r="A30" s="1780"/>
      <c r="B30" s="1818">
        <v>45740</v>
      </c>
      <c r="C30" s="1819">
        <f t="shared" si="0"/>
        <v>0</v>
      </c>
      <c r="D30" s="1820"/>
      <c r="E30" s="1821"/>
      <c r="F30" s="1836"/>
      <c r="G30" s="1837"/>
      <c r="H30" s="1824"/>
      <c r="I30" s="1839"/>
      <c r="J30" s="1826"/>
      <c r="K30" s="1827"/>
      <c r="L30" s="1828"/>
      <c r="M30" s="1829"/>
      <c r="N30" s="1830"/>
      <c r="O30" s="1831"/>
      <c r="P30" s="1832"/>
      <c r="Q30" s="1833"/>
      <c r="R30" s="1834"/>
      <c r="S30" s="1835"/>
    </row>
    <row r="31" spans="1:19" ht="14" hidden="1">
      <c r="A31" s="1780"/>
      <c r="B31" s="1818">
        <v>45741</v>
      </c>
      <c r="C31" s="1819">
        <f t="shared" si="0"/>
        <v>0</v>
      </c>
      <c r="D31" s="1820"/>
      <c r="E31" s="1821"/>
      <c r="F31" s="1836"/>
      <c r="G31" s="1837"/>
      <c r="H31" s="1824"/>
      <c r="I31" s="1839"/>
      <c r="J31" s="1826"/>
      <c r="K31" s="1827"/>
      <c r="L31" s="1828"/>
      <c r="M31" s="1829"/>
      <c r="N31" s="1830"/>
      <c r="O31" s="1831"/>
      <c r="P31" s="1832"/>
      <c r="Q31" s="1833"/>
      <c r="R31" s="1834"/>
      <c r="S31" s="1835"/>
    </row>
    <row r="32" spans="1:19" ht="14" hidden="1">
      <c r="A32" s="1780"/>
      <c r="B32" s="1818">
        <v>45742</v>
      </c>
      <c r="C32" s="1819">
        <f t="shared" si="0"/>
        <v>0</v>
      </c>
      <c r="D32" s="1820"/>
      <c r="E32" s="1821"/>
      <c r="F32" s="1836"/>
      <c r="G32" s="1837"/>
      <c r="H32" s="1824"/>
      <c r="I32" s="1839"/>
      <c r="J32" s="1826"/>
      <c r="K32" s="1827"/>
      <c r="L32" s="1828"/>
      <c r="M32" s="1829"/>
      <c r="N32" s="1830"/>
      <c r="O32" s="1831"/>
      <c r="P32" s="1832"/>
      <c r="Q32" s="1833"/>
      <c r="R32" s="1834"/>
      <c r="S32" s="1835"/>
    </row>
    <row r="33" spans="1:19" ht="14" hidden="1">
      <c r="A33" s="1780"/>
      <c r="B33" s="1818">
        <v>45743</v>
      </c>
      <c r="C33" s="1819">
        <f t="shared" si="0"/>
        <v>0</v>
      </c>
      <c r="D33" s="1820"/>
      <c r="E33" s="1821"/>
      <c r="F33" s="1836"/>
      <c r="G33" s="1837"/>
      <c r="H33" s="1824"/>
      <c r="I33" s="1839"/>
      <c r="J33" s="1826"/>
      <c r="K33" s="1827"/>
      <c r="L33" s="1828"/>
      <c r="M33" s="1829"/>
      <c r="N33" s="1830"/>
      <c r="O33" s="1831"/>
      <c r="P33" s="1832"/>
      <c r="Q33" s="1833"/>
      <c r="R33" s="1834"/>
      <c r="S33" s="1835"/>
    </row>
    <row r="34" spans="1:19" ht="15.5" hidden="1">
      <c r="A34" s="1840"/>
      <c r="B34" s="1841" t="s">
        <v>538</v>
      </c>
      <c r="C34" s="1842">
        <f t="shared" ref="C34:D34" si="1">SUM(C6:C33)</f>
        <v>185000</v>
      </c>
      <c r="D34" s="1843">
        <f t="shared" si="1"/>
        <v>53429</v>
      </c>
      <c r="E34" s="1844"/>
      <c r="F34" s="1845"/>
      <c r="G34" s="1846">
        <f>SUM(G6:G33)</f>
        <v>37120</v>
      </c>
      <c r="H34" s="1847"/>
      <c r="I34" s="1848"/>
      <c r="J34" s="1849">
        <f>SUM(J6:J33)</f>
        <v>27854</v>
      </c>
      <c r="K34" s="1850"/>
      <c r="L34" s="1851"/>
      <c r="M34" s="1852">
        <f>SUM(M6:M33)</f>
        <v>32882</v>
      </c>
      <c r="N34" s="1853"/>
      <c r="O34" s="1854"/>
      <c r="P34" s="1855">
        <f>SUM(P6:P33)</f>
        <v>33715</v>
      </c>
      <c r="Q34" s="1856"/>
      <c r="R34" s="1857"/>
      <c r="S34" s="1835"/>
    </row>
    <row r="35" spans="1:19" ht="37.5" hidden="1">
      <c r="A35" s="1780"/>
      <c r="B35" s="1818">
        <v>45744</v>
      </c>
      <c r="C35" s="1819">
        <f t="shared" ref="C35:C65" si="2">D35+G35+J35+M35+P35</f>
        <v>68630</v>
      </c>
      <c r="D35" s="1820">
        <v>10000</v>
      </c>
      <c r="E35" s="1821"/>
      <c r="F35" s="1822" t="s">
        <v>510</v>
      </c>
      <c r="G35" s="1823">
        <v>8830</v>
      </c>
      <c r="H35" s="1824"/>
      <c r="I35" s="1825" t="s">
        <v>293</v>
      </c>
      <c r="J35" s="1826"/>
      <c r="K35" s="1827"/>
      <c r="L35" s="1828"/>
      <c r="M35" s="1829">
        <v>20000</v>
      </c>
      <c r="N35" s="1830"/>
      <c r="O35" s="1831" t="s">
        <v>539</v>
      </c>
      <c r="P35" s="1832">
        <v>29800</v>
      </c>
      <c r="Q35" s="1833"/>
      <c r="R35" s="1834" t="s">
        <v>540</v>
      </c>
      <c r="S35" s="1835"/>
    </row>
    <row r="36" spans="1:19" ht="25" hidden="1">
      <c r="A36" s="1780"/>
      <c r="B36" s="1818">
        <v>45745</v>
      </c>
      <c r="C36" s="1819">
        <f t="shared" si="2"/>
        <v>23790</v>
      </c>
      <c r="D36" s="1820">
        <v>20500</v>
      </c>
      <c r="E36" s="1821"/>
      <c r="F36" s="1836" t="s">
        <v>541</v>
      </c>
      <c r="G36" s="1823">
        <v>1190</v>
      </c>
      <c r="H36" s="1824"/>
      <c r="I36" s="1825" t="s">
        <v>513</v>
      </c>
      <c r="J36" s="1826">
        <v>1400</v>
      </c>
      <c r="K36" s="1827"/>
      <c r="L36" s="1828" t="s">
        <v>542</v>
      </c>
      <c r="M36" s="1858">
        <v>700</v>
      </c>
      <c r="N36" s="1830"/>
      <c r="O36" s="1859" t="s">
        <v>543</v>
      </c>
      <c r="P36" s="1832"/>
      <c r="Q36" s="1833"/>
      <c r="R36" s="1834"/>
      <c r="S36" s="1835"/>
    </row>
    <row r="37" spans="1:19" ht="14" hidden="1">
      <c r="A37" s="1780"/>
      <c r="B37" s="1818">
        <v>45746</v>
      </c>
      <c r="C37" s="1819">
        <f t="shared" si="2"/>
        <v>1999</v>
      </c>
      <c r="D37" s="1820"/>
      <c r="E37" s="1821"/>
      <c r="F37" s="1836"/>
      <c r="G37" s="1837">
        <v>600</v>
      </c>
      <c r="H37" s="1824"/>
      <c r="I37" s="1837" t="s">
        <v>517</v>
      </c>
      <c r="J37" s="1826">
        <v>1399</v>
      </c>
      <c r="K37" s="1827"/>
      <c r="L37" s="1828" t="s">
        <v>542</v>
      </c>
      <c r="M37" s="1829"/>
      <c r="N37" s="1830"/>
      <c r="O37" s="1831"/>
      <c r="P37" s="1832"/>
      <c r="Q37" s="1833"/>
      <c r="R37" s="1834"/>
      <c r="S37" s="1835"/>
    </row>
    <row r="38" spans="1:19" ht="37.5" hidden="1">
      <c r="A38" s="1780"/>
      <c r="B38" s="1818">
        <v>45747</v>
      </c>
      <c r="C38" s="1819">
        <f t="shared" si="2"/>
        <v>5510</v>
      </c>
      <c r="D38" s="1820"/>
      <c r="E38" s="1821"/>
      <c r="F38" s="1836"/>
      <c r="G38" s="1823">
        <v>1210</v>
      </c>
      <c r="H38" s="1824"/>
      <c r="I38" s="1825" t="s">
        <v>302</v>
      </c>
      <c r="J38" s="1826"/>
      <c r="K38" s="1827"/>
      <c r="L38" s="1828"/>
      <c r="M38" s="1829"/>
      <c r="N38" s="1830"/>
      <c r="O38" s="1831"/>
      <c r="P38" s="1832">
        <v>4300</v>
      </c>
      <c r="Q38" s="1833"/>
      <c r="R38" s="1834" t="s">
        <v>544</v>
      </c>
      <c r="S38" s="1835"/>
    </row>
    <row r="39" spans="1:19" ht="37.5" hidden="1">
      <c r="A39" s="1780"/>
      <c r="B39" s="1818">
        <v>45748</v>
      </c>
      <c r="C39" s="1819">
        <f t="shared" si="2"/>
        <v>1023</v>
      </c>
      <c r="D39" s="1820"/>
      <c r="E39" s="1821"/>
      <c r="F39" s="1836"/>
      <c r="G39" s="1823"/>
      <c r="H39" s="1824"/>
      <c r="I39" s="1825"/>
      <c r="J39" s="1826"/>
      <c r="K39" s="1827"/>
      <c r="L39" s="1828"/>
      <c r="M39" s="1829"/>
      <c r="N39" s="1830"/>
      <c r="O39" s="1831"/>
      <c r="P39" s="1832">
        <v>1023</v>
      </c>
      <c r="Q39" s="1833"/>
      <c r="R39" s="1834" t="s">
        <v>545</v>
      </c>
      <c r="S39" s="1835"/>
    </row>
    <row r="40" spans="1:19" ht="14" hidden="1">
      <c r="A40" s="1780"/>
      <c r="B40" s="1818">
        <v>45749</v>
      </c>
      <c r="C40" s="1819">
        <f t="shared" si="2"/>
        <v>450</v>
      </c>
      <c r="D40" s="1820"/>
      <c r="E40" s="1821"/>
      <c r="F40" s="1836"/>
      <c r="G40" s="1823">
        <v>450</v>
      </c>
      <c r="H40" s="1824"/>
      <c r="I40" s="1825" t="s">
        <v>296</v>
      </c>
      <c r="J40" s="1826"/>
      <c r="K40" s="1827"/>
      <c r="L40" s="1828"/>
      <c r="M40" s="1829"/>
      <c r="N40" s="1830"/>
      <c r="O40" s="1831"/>
      <c r="P40" s="1832"/>
      <c r="Q40" s="1833"/>
      <c r="R40" s="1834"/>
      <c r="S40" s="1835"/>
    </row>
    <row r="41" spans="1:19" ht="14" hidden="1">
      <c r="A41" s="1780"/>
      <c r="B41" s="1818">
        <v>45750</v>
      </c>
      <c r="C41" s="1819">
        <f t="shared" si="2"/>
        <v>3000</v>
      </c>
      <c r="D41" s="1820"/>
      <c r="E41" s="1821"/>
      <c r="F41" s="1836"/>
      <c r="G41" s="1837">
        <v>3000</v>
      </c>
      <c r="H41" s="1824"/>
      <c r="I41" s="1837" t="s">
        <v>546</v>
      </c>
      <c r="J41" s="1826"/>
      <c r="K41" s="1827"/>
      <c r="L41" s="1828"/>
      <c r="M41" s="1829"/>
      <c r="N41" s="1830"/>
      <c r="O41" s="1831"/>
      <c r="P41" s="1832"/>
      <c r="Q41" s="1833"/>
      <c r="R41" s="1834"/>
      <c r="S41" s="1835"/>
    </row>
    <row r="42" spans="1:19" ht="14" hidden="1">
      <c r="A42" s="1780"/>
      <c r="B42" s="1818">
        <v>45751</v>
      </c>
      <c r="C42" s="1819">
        <f t="shared" si="2"/>
        <v>20000</v>
      </c>
      <c r="D42" s="1838">
        <v>20000</v>
      </c>
      <c r="E42" s="1821"/>
      <c r="F42" s="1822" t="s">
        <v>516</v>
      </c>
      <c r="G42" s="1837"/>
      <c r="H42" s="1824"/>
      <c r="I42" s="1837"/>
      <c r="J42" s="1826"/>
      <c r="K42" s="1827"/>
      <c r="L42" s="1828"/>
      <c r="M42" s="1829"/>
      <c r="N42" s="1830"/>
      <c r="O42" s="1831"/>
      <c r="P42" s="1832"/>
      <c r="Q42" s="1833"/>
      <c r="R42" s="1834"/>
      <c r="S42" s="1835"/>
    </row>
    <row r="43" spans="1:19" ht="25" hidden="1">
      <c r="A43" s="1780"/>
      <c r="B43" s="1818">
        <v>45752</v>
      </c>
      <c r="C43" s="1819">
        <f t="shared" si="2"/>
        <v>12753</v>
      </c>
      <c r="D43" s="1820"/>
      <c r="E43" s="1821"/>
      <c r="F43" s="1836"/>
      <c r="G43" s="1823">
        <v>12753</v>
      </c>
      <c r="H43" s="1824"/>
      <c r="I43" s="1825" t="s">
        <v>525</v>
      </c>
      <c r="J43" s="1826"/>
      <c r="K43" s="1827"/>
      <c r="L43" s="1828"/>
      <c r="M43" s="1829"/>
      <c r="N43" s="1830"/>
      <c r="O43" s="1831"/>
      <c r="P43" s="1832"/>
      <c r="Q43" s="1833"/>
      <c r="R43" s="1834"/>
      <c r="S43" s="1835"/>
    </row>
    <row r="44" spans="1:19" ht="14" hidden="1">
      <c r="A44" s="1780"/>
      <c r="B44" s="1818">
        <v>45753</v>
      </c>
      <c r="C44" s="1819">
        <f t="shared" si="2"/>
        <v>0</v>
      </c>
      <c r="D44" s="1820"/>
      <c r="E44" s="1821"/>
      <c r="F44" s="1836"/>
      <c r="G44" s="1837"/>
      <c r="H44" s="1824"/>
      <c r="I44" s="1839"/>
      <c r="J44" s="1826"/>
      <c r="K44" s="1827"/>
      <c r="L44" s="1828"/>
      <c r="M44" s="1829"/>
      <c r="N44" s="1830"/>
      <c r="O44" s="1831"/>
      <c r="P44" s="1832"/>
      <c r="Q44" s="1833"/>
      <c r="R44" s="1834"/>
      <c r="S44" s="1835"/>
    </row>
    <row r="45" spans="1:19" ht="37.5" hidden="1">
      <c r="A45" s="1780"/>
      <c r="B45" s="1818">
        <v>45754</v>
      </c>
      <c r="C45" s="1819">
        <f t="shared" si="2"/>
        <v>12845</v>
      </c>
      <c r="D45" s="1838">
        <v>4245</v>
      </c>
      <c r="E45" s="1821"/>
      <c r="F45" s="1822" t="s">
        <v>510</v>
      </c>
      <c r="G45" s="1837"/>
      <c r="H45" s="1824"/>
      <c r="I45" s="1839"/>
      <c r="J45" s="1826"/>
      <c r="K45" s="1827"/>
      <c r="L45" s="1828"/>
      <c r="M45" s="1829"/>
      <c r="N45" s="1830"/>
      <c r="O45" s="1831"/>
      <c r="P45" s="1832">
        <v>8600</v>
      </c>
      <c r="Q45" s="1833"/>
      <c r="R45" s="1834" t="s">
        <v>544</v>
      </c>
      <c r="S45" s="1835"/>
    </row>
    <row r="46" spans="1:19" ht="25" hidden="1">
      <c r="A46" s="1780"/>
      <c r="B46" s="1818">
        <v>45755</v>
      </c>
      <c r="C46" s="1819">
        <f t="shared" si="2"/>
        <v>2992</v>
      </c>
      <c r="D46" s="1820"/>
      <c r="E46" s="1821"/>
      <c r="F46" s="1836"/>
      <c r="G46" s="1837"/>
      <c r="H46" s="1824"/>
      <c r="I46" s="1839"/>
      <c r="J46" s="1826"/>
      <c r="K46" s="1827"/>
      <c r="L46" s="1828"/>
      <c r="M46" s="1829"/>
      <c r="N46" s="1830"/>
      <c r="O46" s="1831"/>
      <c r="P46" s="1832">
        <v>2992</v>
      </c>
      <c r="Q46" s="1833"/>
      <c r="R46" s="1834" t="s">
        <v>547</v>
      </c>
      <c r="S46" s="1835"/>
    </row>
    <row r="47" spans="1:19" ht="14" hidden="1">
      <c r="A47" s="1780"/>
      <c r="B47" s="1818">
        <v>45756</v>
      </c>
      <c r="C47" s="1819">
        <f t="shared" si="2"/>
        <v>0</v>
      </c>
      <c r="D47" s="1820"/>
      <c r="E47" s="1821"/>
      <c r="F47" s="1836"/>
      <c r="G47" s="1837"/>
      <c r="H47" s="1824"/>
      <c r="I47" s="1839"/>
      <c r="J47" s="1826"/>
      <c r="K47" s="1827"/>
      <c r="L47" s="1828"/>
      <c r="M47" s="1829"/>
      <c r="N47" s="1830"/>
      <c r="O47" s="1831"/>
      <c r="P47" s="1832"/>
      <c r="Q47" s="1833"/>
      <c r="R47" s="1834"/>
      <c r="S47" s="1835"/>
    </row>
    <row r="48" spans="1:19" ht="37.5" hidden="1">
      <c r="A48" s="1780"/>
      <c r="B48" s="1818">
        <v>45757</v>
      </c>
      <c r="C48" s="1819">
        <f t="shared" si="2"/>
        <v>30213</v>
      </c>
      <c r="D48" s="1838">
        <v>5928</v>
      </c>
      <c r="E48" s="1821"/>
      <c r="F48" s="1822" t="s">
        <v>510</v>
      </c>
      <c r="G48" s="1837"/>
      <c r="H48" s="1824"/>
      <c r="I48" s="1839"/>
      <c r="J48" s="1826">
        <v>23205</v>
      </c>
      <c r="K48" s="1827"/>
      <c r="L48" s="1828" t="s">
        <v>548</v>
      </c>
      <c r="M48" s="1829"/>
      <c r="N48" s="1830"/>
      <c r="O48" s="1831"/>
      <c r="P48" s="1832">
        <v>1080</v>
      </c>
      <c r="Q48" s="1833"/>
      <c r="R48" s="1834" t="s">
        <v>549</v>
      </c>
      <c r="S48" s="1835"/>
    </row>
    <row r="49" spans="1:19" ht="37.5" hidden="1">
      <c r="A49" s="1780"/>
      <c r="B49" s="1818">
        <v>45758</v>
      </c>
      <c r="C49" s="1819">
        <f t="shared" si="2"/>
        <v>2570</v>
      </c>
      <c r="D49" s="1820"/>
      <c r="E49" s="1821"/>
      <c r="F49" s="1836"/>
      <c r="G49" s="1837"/>
      <c r="H49" s="1824"/>
      <c r="I49" s="1839"/>
      <c r="J49" s="1826"/>
      <c r="K49" s="1827"/>
      <c r="L49" s="1828"/>
      <c r="M49" s="1829"/>
      <c r="N49" s="1830"/>
      <c r="O49" s="1831"/>
      <c r="P49" s="1832">
        <v>2570</v>
      </c>
      <c r="Q49" s="1833"/>
      <c r="R49" s="1834" t="s">
        <v>549</v>
      </c>
      <c r="S49" s="1835"/>
    </row>
    <row r="50" spans="1:19" ht="37.5" hidden="1">
      <c r="A50" s="1780"/>
      <c r="B50" s="1818">
        <v>45759</v>
      </c>
      <c r="C50" s="1819">
        <f t="shared" si="2"/>
        <v>1105</v>
      </c>
      <c r="D50" s="1820"/>
      <c r="E50" s="1821"/>
      <c r="F50" s="1836"/>
      <c r="G50" s="1837"/>
      <c r="H50" s="1824"/>
      <c r="I50" s="1839"/>
      <c r="J50" s="1826"/>
      <c r="K50" s="1827"/>
      <c r="L50" s="1828"/>
      <c r="M50" s="1829"/>
      <c r="N50" s="1830"/>
      <c r="O50" s="1831"/>
      <c r="P50" s="1832">
        <v>1105</v>
      </c>
      <c r="Q50" s="1833"/>
      <c r="R50" s="1834" t="s">
        <v>550</v>
      </c>
      <c r="S50" s="1835"/>
    </row>
    <row r="51" spans="1:19" ht="50" hidden="1">
      <c r="A51" s="1780"/>
      <c r="B51" s="1818">
        <v>45760</v>
      </c>
      <c r="C51" s="1819">
        <f t="shared" si="2"/>
        <v>1900</v>
      </c>
      <c r="D51" s="1820"/>
      <c r="E51" s="1821"/>
      <c r="F51" s="1836"/>
      <c r="G51" s="1837"/>
      <c r="H51" s="1824"/>
      <c r="I51" s="1839"/>
      <c r="J51" s="1826"/>
      <c r="K51" s="1827"/>
      <c r="L51" s="1828"/>
      <c r="M51" s="1829"/>
      <c r="N51" s="1830"/>
      <c r="O51" s="1831"/>
      <c r="P51" s="1832">
        <v>1900</v>
      </c>
      <c r="Q51" s="1833"/>
      <c r="R51" s="1834" t="s">
        <v>551</v>
      </c>
      <c r="S51" s="1835"/>
    </row>
    <row r="52" spans="1:19" ht="14" hidden="1">
      <c r="A52" s="1780"/>
      <c r="B52" s="1818">
        <v>45761</v>
      </c>
      <c r="C52" s="1819">
        <f t="shared" si="2"/>
        <v>0</v>
      </c>
      <c r="D52" s="1820"/>
      <c r="E52" s="1821"/>
      <c r="F52" s="1836"/>
      <c r="G52" s="1837"/>
      <c r="H52" s="1824"/>
      <c r="I52" s="1839"/>
      <c r="J52" s="1826"/>
      <c r="K52" s="1827"/>
      <c r="L52" s="1828"/>
      <c r="M52" s="1829"/>
      <c r="N52" s="1830"/>
      <c r="O52" s="1831"/>
      <c r="P52" s="1832"/>
      <c r="Q52" s="1833"/>
      <c r="R52" s="1834"/>
      <c r="S52" s="1835"/>
    </row>
    <row r="53" spans="1:19" ht="14" hidden="1">
      <c r="A53" s="1780"/>
      <c r="B53" s="1818">
        <v>45762</v>
      </c>
      <c r="C53" s="1819">
        <f t="shared" si="2"/>
        <v>5000</v>
      </c>
      <c r="D53" s="1838">
        <v>5000</v>
      </c>
      <c r="E53" s="1821"/>
      <c r="F53" s="1822" t="s">
        <v>510</v>
      </c>
      <c r="G53" s="1837"/>
      <c r="H53" s="1824"/>
      <c r="I53" s="1839"/>
      <c r="J53" s="1826"/>
      <c r="K53" s="1827"/>
      <c r="L53" s="1828"/>
      <c r="M53" s="1829"/>
      <c r="N53" s="1830"/>
      <c r="O53" s="1831"/>
      <c r="P53" s="1832"/>
      <c r="Q53" s="1833"/>
      <c r="R53" s="1834"/>
      <c r="S53" s="1835"/>
    </row>
    <row r="54" spans="1:19" ht="25" hidden="1">
      <c r="A54" s="1780"/>
      <c r="B54" s="1818">
        <v>45763</v>
      </c>
      <c r="C54" s="1819">
        <f t="shared" si="2"/>
        <v>44837</v>
      </c>
      <c r="D54" s="1820"/>
      <c r="E54" s="1821"/>
      <c r="F54" s="1836"/>
      <c r="G54" s="1837"/>
      <c r="H54" s="1824"/>
      <c r="I54" s="1839"/>
      <c r="J54" s="1826"/>
      <c r="K54" s="1827"/>
      <c r="L54" s="1828"/>
      <c r="M54" s="1829">
        <v>44837</v>
      </c>
      <c r="N54" s="1830"/>
      <c r="O54" s="1831" t="s">
        <v>552</v>
      </c>
      <c r="P54" s="1832"/>
      <c r="Q54" s="1833"/>
      <c r="R54" s="1834"/>
      <c r="S54" s="1835"/>
    </row>
    <row r="55" spans="1:19" ht="14" hidden="1">
      <c r="A55" s="1780"/>
      <c r="B55" s="1818">
        <v>45764</v>
      </c>
      <c r="C55" s="1819">
        <f t="shared" si="2"/>
        <v>0</v>
      </c>
      <c r="D55" s="1820"/>
      <c r="E55" s="1821"/>
      <c r="F55" s="1836"/>
      <c r="G55" s="1837"/>
      <c r="H55" s="1824"/>
      <c r="I55" s="1839"/>
      <c r="J55" s="1826"/>
      <c r="K55" s="1827"/>
      <c r="L55" s="1828"/>
      <c r="M55" s="1829"/>
      <c r="N55" s="1830"/>
      <c r="O55" s="1831"/>
      <c r="P55" s="1832"/>
      <c r="Q55" s="1833"/>
      <c r="R55" s="1834"/>
      <c r="S55" s="1835"/>
    </row>
    <row r="56" spans="1:19" ht="14" hidden="1">
      <c r="A56" s="1780"/>
      <c r="B56" s="1818">
        <v>45765</v>
      </c>
      <c r="C56" s="1819">
        <f t="shared" si="2"/>
        <v>0</v>
      </c>
      <c r="D56" s="1820"/>
      <c r="E56" s="1821"/>
      <c r="F56" s="1836"/>
      <c r="G56" s="1837"/>
      <c r="H56" s="1824"/>
      <c r="I56" s="1839"/>
      <c r="J56" s="1826"/>
      <c r="K56" s="1827"/>
      <c r="L56" s="1828"/>
      <c r="M56" s="1829"/>
      <c r="N56" s="1830"/>
      <c r="O56" s="1831"/>
      <c r="P56" s="1832"/>
      <c r="Q56" s="1833"/>
      <c r="R56" s="1834"/>
      <c r="S56" s="1835"/>
    </row>
    <row r="57" spans="1:19" ht="37.5" hidden="1">
      <c r="A57" s="1780"/>
      <c r="B57" s="1818">
        <v>45766</v>
      </c>
      <c r="C57" s="1819">
        <f t="shared" si="2"/>
        <v>37353</v>
      </c>
      <c r="D57" s="1820">
        <v>2076</v>
      </c>
      <c r="E57" s="1821"/>
      <c r="F57" s="1822" t="s">
        <v>510</v>
      </c>
      <c r="G57" s="1823">
        <v>9307</v>
      </c>
      <c r="H57" s="1824"/>
      <c r="I57" s="1825" t="s">
        <v>532</v>
      </c>
      <c r="J57" s="1826"/>
      <c r="K57" s="1827"/>
      <c r="L57" s="1828"/>
      <c r="M57" s="1829">
        <v>25970</v>
      </c>
      <c r="N57" s="1830"/>
      <c r="O57" s="1831" t="s">
        <v>553</v>
      </c>
      <c r="P57" s="1832"/>
      <c r="Q57" s="1833"/>
      <c r="R57" s="1834"/>
      <c r="S57" s="1835"/>
    </row>
    <row r="58" spans="1:19" ht="14" hidden="1">
      <c r="A58" s="1780"/>
      <c r="B58" s="1818">
        <v>45767</v>
      </c>
      <c r="C58" s="1819">
        <f t="shared" si="2"/>
        <v>4030</v>
      </c>
      <c r="D58" s="1820">
        <v>4030</v>
      </c>
      <c r="E58" s="1821"/>
      <c r="F58" s="1822" t="s">
        <v>510</v>
      </c>
      <c r="G58" s="1837"/>
      <c r="H58" s="1824"/>
      <c r="I58" s="1839"/>
      <c r="J58" s="1826"/>
      <c r="K58" s="1827"/>
      <c r="L58" s="1828"/>
      <c r="M58" s="1829"/>
      <c r="N58" s="1830"/>
      <c r="O58" s="1831"/>
      <c r="P58" s="1832"/>
      <c r="Q58" s="1833"/>
      <c r="R58" s="1834"/>
      <c r="S58" s="1835"/>
    </row>
    <row r="59" spans="1:19" ht="14" hidden="1">
      <c r="A59" s="1780"/>
      <c r="B59" s="1818">
        <v>45768</v>
      </c>
      <c r="C59" s="1819">
        <f t="shared" si="2"/>
        <v>0</v>
      </c>
      <c r="D59" s="1820"/>
      <c r="E59" s="1821"/>
      <c r="F59" s="1836"/>
      <c r="G59" s="1837"/>
      <c r="H59" s="1824"/>
      <c r="I59" s="1839"/>
      <c r="J59" s="1826"/>
      <c r="K59" s="1827"/>
      <c r="L59" s="1828"/>
      <c r="M59" s="1829"/>
      <c r="N59" s="1830"/>
      <c r="O59" s="1831"/>
      <c r="P59" s="1832"/>
      <c r="Q59" s="1833"/>
      <c r="R59" s="1834"/>
      <c r="S59" s="1835"/>
    </row>
    <row r="60" spans="1:19" ht="14" hidden="1">
      <c r="A60" s="1780"/>
      <c r="B60" s="1818">
        <v>45769</v>
      </c>
      <c r="C60" s="1819">
        <f t="shared" si="2"/>
        <v>0</v>
      </c>
      <c r="D60" s="1820"/>
      <c r="E60" s="1821"/>
      <c r="F60" s="1836"/>
      <c r="G60" s="1837"/>
      <c r="H60" s="1824"/>
      <c r="I60" s="1839"/>
      <c r="J60" s="1826"/>
      <c r="K60" s="1827"/>
      <c r="L60" s="1828"/>
      <c r="M60" s="1829"/>
      <c r="N60" s="1830"/>
      <c r="O60" s="1831"/>
      <c r="P60" s="1832"/>
      <c r="Q60" s="1833"/>
      <c r="R60" s="1834"/>
      <c r="S60" s="1835"/>
    </row>
    <row r="61" spans="1:19" ht="14" hidden="1">
      <c r="A61" s="1780"/>
      <c r="B61" s="1818">
        <v>45770</v>
      </c>
      <c r="C61" s="1819">
        <f t="shared" si="2"/>
        <v>0</v>
      </c>
      <c r="D61" s="1820"/>
      <c r="E61" s="1821"/>
      <c r="F61" s="1836"/>
      <c r="G61" s="1837"/>
      <c r="H61" s="1824"/>
      <c r="I61" s="1839"/>
      <c r="J61" s="1826"/>
      <c r="K61" s="1827"/>
      <c r="L61" s="1828"/>
      <c r="M61" s="1829"/>
      <c r="N61" s="1830"/>
      <c r="O61" s="1831"/>
      <c r="P61" s="1832"/>
      <c r="Q61" s="1833"/>
      <c r="R61" s="1834"/>
      <c r="S61" s="1835"/>
    </row>
    <row r="62" spans="1:19" ht="14" hidden="1">
      <c r="A62" s="1780"/>
      <c r="B62" s="1818">
        <v>45771</v>
      </c>
      <c r="C62" s="1819">
        <f t="shared" si="2"/>
        <v>5000</v>
      </c>
      <c r="D62" s="1820">
        <v>5000</v>
      </c>
      <c r="E62" s="1821"/>
      <c r="F62" s="1836" t="s">
        <v>510</v>
      </c>
      <c r="G62" s="1837"/>
      <c r="H62" s="1824"/>
      <c r="I62" s="1839"/>
      <c r="J62" s="1826"/>
      <c r="K62" s="1827"/>
      <c r="L62" s="1828"/>
      <c r="M62" s="1829"/>
      <c r="N62" s="1830"/>
      <c r="O62" s="1831"/>
      <c r="P62" s="1832"/>
      <c r="Q62" s="1833"/>
      <c r="R62" s="1834"/>
      <c r="S62" s="1835"/>
    </row>
    <row r="63" spans="1:19" ht="14" hidden="1">
      <c r="A63" s="1780"/>
      <c r="B63" s="1818">
        <v>45772</v>
      </c>
      <c r="C63" s="1819">
        <f t="shared" si="2"/>
        <v>0</v>
      </c>
      <c r="D63" s="1820"/>
      <c r="E63" s="1821"/>
      <c r="F63" s="1836"/>
      <c r="G63" s="1837"/>
      <c r="H63" s="1824"/>
      <c r="I63" s="1839"/>
      <c r="J63" s="1826"/>
      <c r="K63" s="1827"/>
      <c r="L63" s="1828"/>
      <c r="M63" s="1829"/>
      <c r="N63" s="1830"/>
      <c r="O63" s="1831"/>
      <c r="P63" s="1832"/>
      <c r="Q63" s="1833"/>
      <c r="R63" s="1834"/>
      <c r="S63" s="1835"/>
    </row>
    <row r="64" spans="1:19" ht="14" hidden="1">
      <c r="A64" s="1780"/>
      <c r="B64" s="1818">
        <v>45773</v>
      </c>
      <c r="C64" s="1819">
        <f t="shared" si="2"/>
        <v>0</v>
      </c>
      <c r="D64" s="1820"/>
      <c r="E64" s="1821"/>
      <c r="F64" s="1836"/>
      <c r="G64" s="1837"/>
      <c r="H64" s="1824"/>
      <c r="I64" s="1839"/>
      <c r="J64" s="1826"/>
      <c r="K64" s="1827"/>
      <c r="L64" s="1828"/>
      <c r="M64" s="1829"/>
      <c r="N64" s="1830"/>
      <c r="O64" s="1831"/>
      <c r="P64" s="1832"/>
      <c r="Q64" s="1833"/>
      <c r="R64" s="1834"/>
      <c r="S64" s="1835"/>
    </row>
    <row r="65" spans="1:19" ht="50" hidden="1">
      <c r="A65" s="1780"/>
      <c r="B65" s="1860">
        <v>45774</v>
      </c>
      <c r="C65" s="1819">
        <f t="shared" si="2"/>
        <v>2000</v>
      </c>
      <c r="D65" s="1861">
        <v>2450</v>
      </c>
      <c r="E65" s="1821"/>
      <c r="F65" s="1862" t="s">
        <v>510</v>
      </c>
      <c r="G65" s="1863">
        <v>-6000</v>
      </c>
      <c r="H65" s="1824"/>
      <c r="I65" s="1864" t="s">
        <v>554</v>
      </c>
      <c r="J65" s="1865"/>
      <c r="K65" s="1827"/>
      <c r="L65" s="1866"/>
      <c r="M65" s="1867"/>
      <c r="N65" s="1830"/>
      <c r="O65" s="1868"/>
      <c r="P65" s="1869">
        <v>5550</v>
      </c>
      <c r="Q65" s="1833"/>
      <c r="R65" s="1870" t="s">
        <v>555</v>
      </c>
      <c r="S65" s="1835"/>
    </row>
    <row r="66" spans="1:19" ht="15.5" hidden="1">
      <c r="A66" s="1840"/>
      <c r="B66" s="1841" t="s">
        <v>556</v>
      </c>
      <c r="C66" s="1871">
        <f t="shared" ref="C66:D66" si="3">SUM(C35:C65)</f>
        <v>287000</v>
      </c>
      <c r="D66" s="1843">
        <f t="shared" si="3"/>
        <v>79229</v>
      </c>
      <c r="E66" s="1844"/>
      <c r="F66" s="1845"/>
      <c r="G66" s="1846">
        <f>SUM(G35:G65)</f>
        <v>31340</v>
      </c>
      <c r="H66" s="1847"/>
      <c r="I66" s="1848"/>
      <c r="J66" s="1849">
        <f>SUM(J35:J65)</f>
        <v>26004</v>
      </c>
      <c r="K66" s="1850"/>
      <c r="L66" s="1851"/>
      <c r="M66" s="1852">
        <f>SUM(M35:M65)</f>
        <v>91507</v>
      </c>
      <c r="N66" s="1853"/>
      <c r="O66" s="1854"/>
      <c r="P66" s="1855">
        <f>SUM(P35:P65)</f>
        <v>58920</v>
      </c>
      <c r="Q66" s="1856"/>
      <c r="R66" s="1857"/>
      <c r="S66" s="1835"/>
    </row>
    <row r="67" spans="1:19" ht="37.5" hidden="1">
      <c r="A67" s="1780"/>
      <c r="B67" s="1818">
        <v>45775</v>
      </c>
      <c r="C67" s="1819">
        <f t="shared" ref="C67:C96" si="4">D67+G67+J67+M67+P67</f>
        <v>17200</v>
      </c>
      <c r="D67" s="1820"/>
      <c r="E67" s="1821"/>
      <c r="F67" s="1836"/>
      <c r="G67" s="1823"/>
      <c r="H67" s="1824"/>
      <c r="I67" s="1825"/>
      <c r="J67" s="1826"/>
      <c r="K67" s="1827"/>
      <c r="L67" s="1828"/>
      <c r="M67" s="1829"/>
      <c r="N67" s="1830"/>
      <c r="O67" s="1831"/>
      <c r="P67" s="1832">
        <v>17200</v>
      </c>
      <c r="Q67" s="1833"/>
      <c r="R67" s="1834" t="s">
        <v>544</v>
      </c>
      <c r="S67" s="1835"/>
    </row>
    <row r="68" spans="1:19" ht="14" hidden="1">
      <c r="A68" s="1780"/>
      <c r="B68" s="1818">
        <v>45776</v>
      </c>
      <c r="C68" s="1819">
        <f t="shared" si="4"/>
        <v>11190</v>
      </c>
      <c r="D68" s="1838">
        <v>10000</v>
      </c>
      <c r="E68" s="1821"/>
      <c r="F68" s="1822" t="s">
        <v>510</v>
      </c>
      <c r="G68" s="1823">
        <v>1190</v>
      </c>
      <c r="H68" s="1824"/>
      <c r="I68" s="1825" t="s">
        <v>513</v>
      </c>
      <c r="J68" s="1826"/>
      <c r="K68" s="1827"/>
      <c r="L68" s="1828"/>
      <c r="M68" s="1829"/>
      <c r="N68" s="1830"/>
      <c r="O68" s="1831"/>
      <c r="P68" s="1832"/>
      <c r="Q68" s="1833"/>
      <c r="R68" s="1834"/>
      <c r="S68" s="1835"/>
    </row>
    <row r="69" spans="1:19" ht="14" hidden="1">
      <c r="A69" s="1780"/>
      <c r="B69" s="1818">
        <v>45777</v>
      </c>
      <c r="C69" s="1819">
        <f t="shared" si="4"/>
        <v>600</v>
      </c>
      <c r="D69" s="1820"/>
      <c r="E69" s="1821"/>
      <c r="F69" s="1836"/>
      <c r="G69" s="1837">
        <v>600</v>
      </c>
      <c r="H69" s="1824"/>
      <c r="I69" s="1837" t="s">
        <v>517</v>
      </c>
      <c r="J69" s="1826"/>
      <c r="K69" s="1827"/>
      <c r="L69" s="1828"/>
      <c r="M69" s="1829"/>
      <c r="N69" s="1830"/>
      <c r="O69" s="1831"/>
      <c r="P69" s="1832"/>
      <c r="Q69" s="1833"/>
      <c r="R69" s="1834"/>
      <c r="S69" s="1835"/>
    </row>
    <row r="70" spans="1:19" ht="14" hidden="1">
      <c r="A70" s="1780"/>
      <c r="B70" s="1818">
        <v>45778</v>
      </c>
      <c r="C70" s="1819">
        <f t="shared" si="4"/>
        <v>21210</v>
      </c>
      <c r="D70" s="1838">
        <v>20000</v>
      </c>
      <c r="E70" s="1821"/>
      <c r="F70" s="1822" t="s">
        <v>516</v>
      </c>
      <c r="G70" s="1823">
        <v>1210</v>
      </c>
      <c r="H70" s="1824"/>
      <c r="I70" s="1825" t="s">
        <v>302</v>
      </c>
      <c r="J70" s="1826"/>
      <c r="K70" s="1827"/>
      <c r="L70" s="1828"/>
      <c r="M70" s="1829"/>
      <c r="N70" s="1830"/>
      <c r="O70" s="1831"/>
      <c r="P70" s="1832"/>
      <c r="Q70" s="1833"/>
      <c r="R70" s="1834"/>
      <c r="S70" s="1835"/>
    </row>
    <row r="71" spans="1:19" ht="14" hidden="1">
      <c r="A71" s="1780"/>
      <c r="B71" s="1818">
        <v>45779</v>
      </c>
      <c r="C71" s="1819">
        <f t="shared" si="4"/>
        <v>0</v>
      </c>
      <c r="D71" s="1820"/>
      <c r="E71" s="1821"/>
      <c r="F71" s="1836"/>
      <c r="G71" s="1823"/>
      <c r="H71" s="1824"/>
      <c r="I71" s="1825"/>
      <c r="J71" s="1826"/>
      <c r="K71" s="1827"/>
      <c r="L71" s="1828"/>
      <c r="M71" s="1829"/>
      <c r="N71" s="1830"/>
      <c r="O71" s="1831"/>
      <c r="P71" s="1832"/>
      <c r="Q71" s="1833"/>
      <c r="R71" s="1834"/>
      <c r="S71" s="1835"/>
    </row>
    <row r="72" spans="1:19" ht="14" hidden="1">
      <c r="A72" s="1780"/>
      <c r="B72" s="1818">
        <v>45780</v>
      </c>
      <c r="C72" s="1819">
        <f t="shared" si="4"/>
        <v>450</v>
      </c>
      <c r="D72" s="1820"/>
      <c r="E72" s="1821"/>
      <c r="F72" s="1836"/>
      <c r="G72" s="1823">
        <v>450</v>
      </c>
      <c r="H72" s="1824"/>
      <c r="I72" s="1825" t="s">
        <v>296</v>
      </c>
      <c r="J72" s="1826"/>
      <c r="K72" s="1827"/>
      <c r="L72" s="1828"/>
      <c r="M72" s="1829"/>
      <c r="N72" s="1830"/>
      <c r="O72" s="1831"/>
      <c r="P72" s="1832"/>
      <c r="Q72" s="1833"/>
      <c r="R72" s="1834"/>
      <c r="S72" s="1835"/>
    </row>
    <row r="73" spans="1:19" ht="14" hidden="1">
      <c r="A73" s="1780"/>
      <c r="B73" s="1818">
        <v>45781</v>
      </c>
      <c r="C73" s="1819">
        <f t="shared" si="4"/>
        <v>3000</v>
      </c>
      <c r="D73" s="1820"/>
      <c r="E73" s="1821"/>
      <c r="F73" s="1836"/>
      <c r="G73" s="1823">
        <v>3000</v>
      </c>
      <c r="H73" s="1824"/>
      <c r="I73" s="1825" t="s">
        <v>546</v>
      </c>
      <c r="J73" s="1826"/>
      <c r="K73" s="1827"/>
      <c r="L73" s="1828"/>
      <c r="M73" s="1829"/>
      <c r="N73" s="1830"/>
      <c r="O73" s="1831"/>
      <c r="P73" s="1832"/>
      <c r="Q73" s="1833"/>
      <c r="R73" s="1834"/>
      <c r="S73" s="1835"/>
    </row>
    <row r="74" spans="1:19" ht="25" hidden="1">
      <c r="A74" s="1780"/>
      <c r="B74" s="1818">
        <v>45782</v>
      </c>
      <c r="C74" s="1819">
        <f t="shared" si="4"/>
        <v>16699</v>
      </c>
      <c r="D74" s="1820">
        <v>13729</v>
      </c>
      <c r="E74" s="1821"/>
      <c r="F74" s="1822" t="s">
        <v>510</v>
      </c>
      <c r="G74" s="1837"/>
      <c r="H74" s="1824"/>
      <c r="I74" s="1837"/>
      <c r="J74" s="1826"/>
      <c r="K74" s="1827"/>
      <c r="L74" s="1828"/>
      <c r="M74" s="1829"/>
      <c r="N74" s="1830"/>
      <c r="O74" s="1831"/>
      <c r="P74" s="1872">
        <v>2970</v>
      </c>
      <c r="Q74" s="1833"/>
      <c r="R74" s="1873" t="s">
        <v>557</v>
      </c>
      <c r="S74" s="1835"/>
    </row>
    <row r="75" spans="1:19" ht="25" hidden="1">
      <c r="A75" s="1780"/>
      <c r="B75" s="1818">
        <v>45783</v>
      </c>
      <c r="C75" s="1819">
        <f t="shared" si="4"/>
        <v>12621</v>
      </c>
      <c r="D75" s="1820"/>
      <c r="E75" s="1821"/>
      <c r="F75" s="1836"/>
      <c r="G75" s="1823">
        <v>12621</v>
      </c>
      <c r="H75" s="1824"/>
      <c r="I75" s="1825" t="s">
        <v>525</v>
      </c>
      <c r="J75" s="1826"/>
      <c r="K75" s="1827"/>
      <c r="L75" s="1828"/>
      <c r="M75" s="1829"/>
      <c r="N75" s="1830"/>
      <c r="O75" s="1831"/>
      <c r="P75" s="1832"/>
      <c r="Q75" s="1833"/>
      <c r="R75" s="1834"/>
      <c r="S75" s="1835"/>
    </row>
    <row r="76" spans="1:19" ht="14" hidden="1">
      <c r="A76" s="1780"/>
      <c r="B76" s="1818">
        <v>45784</v>
      </c>
      <c r="C76" s="1819">
        <f t="shared" si="4"/>
        <v>0</v>
      </c>
      <c r="D76" s="1820"/>
      <c r="E76" s="1821"/>
      <c r="F76" s="1836"/>
      <c r="G76" s="1837"/>
      <c r="H76" s="1824"/>
      <c r="I76" s="1839"/>
      <c r="J76" s="1826"/>
      <c r="K76" s="1827"/>
      <c r="L76" s="1828"/>
      <c r="M76" s="1829"/>
      <c r="N76" s="1830"/>
      <c r="O76" s="1831"/>
      <c r="P76" s="1832"/>
      <c r="Q76" s="1833"/>
      <c r="R76" s="1834"/>
      <c r="S76" s="1835"/>
    </row>
    <row r="77" spans="1:19" ht="14" hidden="1">
      <c r="A77" s="1780"/>
      <c r="B77" s="1818">
        <v>45785</v>
      </c>
      <c r="C77" s="1819">
        <f t="shared" si="4"/>
        <v>0</v>
      </c>
      <c r="D77" s="1820"/>
      <c r="E77" s="1821"/>
      <c r="F77" s="1836"/>
      <c r="G77" s="1837"/>
      <c r="H77" s="1824"/>
      <c r="I77" s="1839"/>
      <c r="J77" s="1826"/>
      <c r="K77" s="1827"/>
      <c r="L77" s="1828"/>
      <c r="M77" s="1829"/>
      <c r="N77" s="1830"/>
      <c r="O77" s="1831"/>
      <c r="P77" s="1832"/>
      <c r="Q77" s="1833"/>
      <c r="R77" s="1834"/>
      <c r="S77" s="1835"/>
    </row>
    <row r="78" spans="1:19" ht="14" hidden="1">
      <c r="A78" s="1780"/>
      <c r="B78" s="1818">
        <v>45786</v>
      </c>
      <c r="C78" s="1819">
        <f t="shared" si="4"/>
        <v>0</v>
      </c>
      <c r="D78" s="1820"/>
      <c r="E78" s="1821"/>
      <c r="F78" s="1836"/>
      <c r="G78" s="1837"/>
      <c r="H78" s="1824"/>
      <c r="I78" s="1839"/>
      <c r="J78" s="1826"/>
      <c r="K78" s="1827"/>
      <c r="L78" s="1828"/>
      <c r="M78" s="1829"/>
      <c r="N78" s="1830"/>
      <c r="O78" s="1831"/>
      <c r="P78" s="1832"/>
      <c r="Q78" s="1833"/>
      <c r="R78" s="1834"/>
      <c r="S78" s="1835"/>
    </row>
    <row r="79" spans="1:19" ht="14" hidden="1">
      <c r="A79" s="1780"/>
      <c r="B79" s="1818">
        <v>45787</v>
      </c>
      <c r="C79" s="1819">
        <f t="shared" si="4"/>
        <v>6530</v>
      </c>
      <c r="D79" s="1820">
        <v>6530</v>
      </c>
      <c r="E79" s="1821"/>
      <c r="F79" s="1822" t="s">
        <v>510</v>
      </c>
      <c r="G79" s="1837"/>
      <c r="H79" s="1824"/>
      <c r="I79" s="1839"/>
      <c r="J79" s="1826"/>
      <c r="K79" s="1827"/>
      <c r="L79" s="1828"/>
      <c r="M79" s="1829"/>
      <c r="N79" s="1830"/>
      <c r="O79" s="1831"/>
      <c r="P79" s="1832"/>
      <c r="Q79" s="1833"/>
      <c r="R79" s="1834"/>
      <c r="S79" s="1835"/>
    </row>
    <row r="80" spans="1:19" ht="14" hidden="1">
      <c r="A80" s="1780"/>
      <c r="B80" s="1818">
        <v>45788</v>
      </c>
      <c r="C80" s="1819">
        <f t="shared" si="4"/>
        <v>20500</v>
      </c>
      <c r="D80" s="1838">
        <v>20500</v>
      </c>
      <c r="E80" s="1821"/>
      <c r="F80" s="1822" t="s">
        <v>516</v>
      </c>
      <c r="G80" s="1837"/>
      <c r="H80" s="1824"/>
      <c r="I80" s="1839"/>
      <c r="J80" s="1826"/>
      <c r="K80" s="1827"/>
      <c r="L80" s="1828"/>
      <c r="M80" s="1829"/>
      <c r="N80" s="1830"/>
      <c r="O80" s="1831"/>
      <c r="P80" s="1832"/>
      <c r="Q80" s="1833"/>
      <c r="R80" s="1834"/>
      <c r="S80" s="1835"/>
    </row>
    <row r="81" spans="1:19" ht="50" hidden="1">
      <c r="A81" s="1780"/>
      <c r="B81" s="1818">
        <v>45789</v>
      </c>
      <c r="C81" s="1819">
        <f t="shared" si="4"/>
        <v>1440</v>
      </c>
      <c r="D81" s="1820"/>
      <c r="E81" s="1821"/>
      <c r="F81" s="1836"/>
      <c r="G81" s="1837"/>
      <c r="H81" s="1824"/>
      <c r="I81" s="1839"/>
      <c r="J81" s="1826"/>
      <c r="K81" s="1827"/>
      <c r="L81" s="1828"/>
      <c r="M81" s="1829"/>
      <c r="N81" s="1830"/>
      <c r="O81" s="1831"/>
      <c r="P81" s="1832">
        <v>1440</v>
      </c>
      <c r="Q81" s="1833"/>
      <c r="R81" s="1834" t="s">
        <v>558</v>
      </c>
      <c r="S81" s="1835"/>
    </row>
    <row r="82" spans="1:19" ht="14" hidden="1">
      <c r="A82" s="1780"/>
      <c r="B82" s="1818">
        <v>45790</v>
      </c>
      <c r="C82" s="1819">
        <f t="shared" si="4"/>
        <v>0</v>
      </c>
      <c r="D82" s="1820"/>
      <c r="E82" s="1821"/>
      <c r="F82" s="1836"/>
      <c r="G82" s="1837"/>
      <c r="H82" s="1824"/>
      <c r="I82" s="1839"/>
      <c r="J82" s="1826"/>
      <c r="K82" s="1827"/>
      <c r="L82" s="1828"/>
      <c r="M82" s="1829"/>
      <c r="N82" s="1830"/>
      <c r="O82" s="1831"/>
      <c r="P82" s="1832"/>
      <c r="Q82" s="1833"/>
      <c r="R82" s="1834"/>
      <c r="S82" s="1835"/>
    </row>
    <row r="83" spans="1:19" ht="14" hidden="1">
      <c r="A83" s="1780"/>
      <c r="B83" s="1818">
        <v>45791</v>
      </c>
      <c r="C83" s="1819">
        <f t="shared" si="4"/>
        <v>9253</v>
      </c>
      <c r="D83" s="1838">
        <v>9253</v>
      </c>
      <c r="E83" s="1821"/>
      <c r="F83" s="1822" t="s">
        <v>510</v>
      </c>
      <c r="G83" s="1837"/>
      <c r="H83" s="1824"/>
      <c r="I83" s="1839"/>
      <c r="J83" s="1826"/>
      <c r="K83" s="1827"/>
      <c r="L83" s="1828"/>
      <c r="M83" s="1829"/>
      <c r="N83" s="1830"/>
      <c r="O83" s="1831"/>
      <c r="P83" s="1832"/>
      <c r="Q83" s="1833"/>
      <c r="R83" s="1834"/>
      <c r="S83" s="1835"/>
    </row>
    <row r="84" spans="1:19" ht="14" hidden="1">
      <c r="A84" s="1780"/>
      <c r="B84" s="1818">
        <v>45792</v>
      </c>
      <c r="C84" s="1819">
        <f t="shared" si="4"/>
        <v>0</v>
      </c>
      <c r="D84" s="1820"/>
      <c r="E84" s="1821"/>
      <c r="F84" s="1836"/>
      <c r="G84" s="1837"/>
      <c r="H84" s="1824"/>
      <c r="I84" s="1839"/>
      <c r="J84" s="1826"/>
      <c r="K84" s="1827"/>
      <c r="L84" s="1828"/>
      <c r="M84" s="1829"/>
      <c r="N84" s="1830"/>
      <c r="O84" s="1831"/>
      <c r="P84" s="1832"/>
      <c r="Q84" s="1833"/>
      <c r="R84" s="1834"/>
      <c r="S84" s="1835"/>
    </row>
    <row r="85" spans="1:19" ht="14" hidden="1">
      <c r="A85" s="1780"/>
      <c r="B85" s="1818">
        <v>45793</v>
      </c>
      <c r="C85" s="1819">
        <f t="shared" si="4"/>
        <v>5000</v>
      </c>
      <c r="D85" s="1838">
        <v>5000</v>
      </c>
      <c r="E85" s="1821"/>
      <c r="F85" s="1874" t="s">
        <v>510</v>
      </c>
      <c r="G85" s="1837"/>
      <c r="H85" s="1824"/>
      <c r="I85" s="1839"/>
      <c r="J85" s="1826"/>
      <c r="K85" s="1827"/>
      <c r="L85" s="1828"/>
      <c r="M85" s="1829"/>
      <c r="N85" s="1830"/>
      <c r="O85" s="1831"/>
      <c r="P85" s="1832"/>
      <c r="Q85" s="1833"/>
      <c r="R85" s="1834"/>
      <c r="S85" s="1835"/>
    </row>
    <row r="86" spans="1:19" ht="14" hidden="1">
      <c r="A86" s="1780"/>
      <c r="B86" s="1818">
        <v>45794</v>
      </c>
      <c r="C86" s="1819">
        <f t="shared" si="4"/>
        <v>0</v>
      </c>
      <c r="D86" s="1820"/>
      <c r="E86" s="1821"/>
      <c r="F86" s="1836"/>
      <c r="G86" s="1837"/>
      <c r="H86" s="1824"/>
      <c r="I86" s="1839"/>
      <c r="J86" s="1826"/>
      <c r="K86" s="1827"/>
      <c r="L86" s="1828"/>
      <c r="M86" s="1829"/>
      <c r="N86" s="1830"/>
      <c r="O86" s="1831"/>
      <c r="P86" s="1832"/>
      <c r="Q86" s="1833"/>
      <c r="R86" s="1834"/>
      <c r="S86" s="1835"/>
    </row>
    <row r="87" spans="1:19" ht="14" hidden="1">
      <c r="A87" s="1780"/>
      <c r="B87" s="1818">
        <v>45795</v>
      </c>
      <c r="C87" s="1819">
        <f t="shared" si="4"/>
        <v>0</v>
      </c>
      <c r="D87" s="1820"/>
      <c r="E87" s="1821"/>
      <c r="F87" s="1836"/>
      <c r="G87" s="1837"/>
      <c r="H87" s="1824"/>
      <c r="I87" s="1839"/>
      <c r="J87" s="1826"/>
      <c r="K87" s="1827"/>
      <c r="L87" s="1828"/>
      <c r="M87" s="1829"/>
      <c r="N87" s="1830"/>
      <c r="O87" s="1831"/>
      <c r="P87" s="1832"/>
      <c r="Q87" s="1833"/>
      <c r="R87" s="1834"/>
      <c r="S87" s="1835"/>
    </row>
    <row r="88" spans="1:19" ht="25" hidden="1">
      <c r="A88" s="1780"/>
      <c r="B88" s="1818">
        <v>45796</v>
      </c>
      <c r="C88" s="1819">
        <f t="shared" si="4"/>
        <v>9307</v>
      </c>
      <c r="D88" s="1820"/>
      <c r="E88" s="1821"/>
      <c r="F88" s="1836"/>
      <c r="G88" s="1837">
        <v>9307</v>
      </c>
      <c r="H88" s="1824"/>
      <c r="I88" s="1837" t="s">
        <v>532</v>
      </c>
      <c r="J88" s="1826"/>
      <c r="K88" s="1827"/>
      <c r="L88" s="1828"/>
      <c r="M88" s="1829"/>
      <c r="N88" s="1830"/>
      <c r="O88" s="1831"/>
      <c r="P88" s="1832"/>
      <c r="Q88" s="1833"/>
      <c r="R88" s="1834"/>
      <c r="S88" s="1835"/>
    </row>
    <row r="89" spans="1:19" ht="25" hidden="1">
      <c r="A89" s="1780"/>
      <c r="B89" s="1818">
        <v>45797</v>
      </c>
      <c r="C89" s="1819">
        <f t="shared" si="4"/>
        <v>20811</v>
      </c>
      <c r="D89" s="1820"/>
      <c r="E89" s="1821"/>
      <c r="F89" s="1836"/>
      <c r="G89" s="1837"/>
      <c r="H89" s="1824"/>
      <c r="I89" s="1839"/>
      <c r="J89" s="1826">
        <v>7271</v>
      </c>
      <c r="K89" s="1827"/>
      <c r="L89" s="1828" t="s">
        <v>559</v>
      </c>
      <c r="M89" s="1829">
        <v>13540</v>
      </c>
      <c r="N89" s="1830"/>
      <c r="O89" s="1831" t="s">
        <v>560</v>
      </c>
      <c r="P89" s="1832"/>
      <c r="Q89" s="1833"/>
      <c r="R89" s="1834"/>
      <c r="S89" s="1835"/>
    </row>
    <row r="90" spans="1:19" ht="37.5" hidden="1">
      <c r="A90" s="1780"/>
      <c r="B90" s="1818">
        <v>45798</v>
      </c>
      <c r="C90" s="1819">
        <f t="shared" si="4"/>
        <v>6000</v>
      </c>
      <c r="D90" s="1820"/>
      <c r="E90" s="1821"/>
      <c r="F90" s="1836"/>
      <c r="G90" s="1837"/>
      <c r="H90" s="1824"/>
      <c r="I90" s="1839"/>
      <c r="J90" s="1826"/>
      <c r="K90" s="1827"/>
      <c r="L90" s="1828"/>
      <c r="M90" s="1829">
        <v>6000</v>
      </c>
      <c r="N90" s="1830"/>
      <c r="O90" s="1831" t="s">
        <v>561</v>
      </c>
      <c r="P90" s="1832"/>
      <c r="Q90" s="1833"/>
      <c r="R90" s="1834"/>
      <c r="S90" s="1835"/>
    </row>
    <row r="91" spans="1:19" ht="25" hidden="1">
      <c r="A91" s="1780"/>
      <c r="B91" s="1818">
        <v>45799</v>
      </c>
      <c r="C91" s="1819">
        <f t="shared" si="4"/>
        <v>12314</v>
      </c>
      <c r="D91" s="1838">
        <v>7214</v>
      </c>
      <c r="E91" s="1821"/>
      <c r="F91" s="1822" t="s">
        <v>510</v>
      </c>
      <c r="G91" s="1837"/>
      <c r="H91" s="1824"/>
      <c r="I91" s="1839"/>
      <c r="J91" s="1826"/>
      <c r="K91" s="1827"/>
      <c r="L91" s="1828"/>
      <c r="M91" s="1829">
        <v>5100</v>
      </c>
      <c r="N91" s="1830"/>
      <c r="O91" s="1831" t="s">
        <v>562</v>
      </c>
      <c r="P91" s="1832"/>
      <c r="Q91" s="1833"/>
      <c r="R91" s="1834"/>
      <c r="S91" s="1835"/>
    </row>
    <row r="92" spans="1:19" ht="25" hidden="1">
      <c r="A92" s="1780"/>
      <c r="B92" s="1818">
        <v>45800</v>
      </c>
      <c r="C92" s="1819">
        <f t="shared" si="4"/>
        <v>61875</v>
      </c>
      <c r="D92" s="1820"/>
      <c r="E92" s="1821"/>
      <c r="F92" s="1836"/>
      <c r="G92" s="1837"/>
      <c r="H92" s="1824"/>
      <c r="I92" s="1839"/>
      <c r="J92" s="1826"/>
      <c r="K92" s="1827"/>
      <c r="L92" s="1828"/>
      <c r="M92" s="1829">
        <v>61875</v>
      </c>
      <c r="N92" s="1830"/>
      <c r="O92" s="1831" t="s">
        <v>563</v>
      </c>
      <c r="P92" s="1832"/>
      <c r="Q92" s="1833"/>
      <c r="R92" s="1834"/>
      <c r="S92" s="1835"/>
    </row>
    <row r="93" spans="1:19" ht="37.5" hidden="1">
      <c r="A93" s="1780"/>
      <c r="B93" s="1818">
        <v>45801</v>
      </c>
      <c r="C93" s="1819">
        <f t="shared" si="4"/>
        <v>9932</v>
      </c>
      <c r="D93" s="1820"/>
      <c r="E93" s="1821"/>
      <c r="F93" s="1836"/>
      <c r="G93" s="1837"/>
      <c r="H93" s="1824"/>
      <c r="I93" s="1839"/>
      <c r="J93" s="1826"/>
      <c r="K93" s="1827"/>
      <c r="L93" s="1828"/>
      <c r="M93" s="1829">
        <v>9932</v>
      </c>
      <c r="N93" s="1830"/>
      <c r="O93" s="1831" t="s">
        <v>564</v>
      </c>
      <c r="P93" s="1832"/>
      <c r="Q93" s="1833"/>
      <c r="R93" s="1834"/>
      <c r="S93" s="1835"/>
    </row>
    <row r="94" spans="1:19" ht="25" hidden="1">
      <c r="A94" s="1780"/>
      <c r="B94" s="1818">
        <v>45802</v>
      </c>
      <c r="C94" s="1819">
        <f t="shared" si="4"/>
        <v>3300</v>
      </c>
      <c r="D94" s="1820"/>
      <c r="E94" s="1821"/>
      <c r="F94" s="1836"/>
      <c r="G94" s="1837"/>
      <c r="H94" s="1824"/>
      <c r="I94" s="1839"/>
      <c r="J94" s="1826"/>
      <c r="K94" s="1827"/>
      <c r="L94" s="1828"/>
      <c r="M94" s="1829">
        <v>3300</v>
      </c>
      <c r="N94" s="1830"/>
      <c r="O94" s="1831" t="s">
        <v>565</v>
      </c>
      <c r="P94" s="1832"/>
      <c r="Q94" s="1833"/>
      <c r="R94" s="1834"/>
      <c r="S94" s="1835"/>
    </row>
    <row r="95" spans="1:19" ht="14" hidden="1">
      <c r="A95" s="1780"/>
      <c r="B95" s="1818">
        <v>45803</v>
      </c>
      <c r="C95" s="1819">
        <f t="shared" si="4"/>
        <v>0</v>
      </c>
      <c r="D95" s="1820"/>
      <c r="E95" s="1821"/>
      <c r="F95" s="1836"/>
      <c r="G95" s="1837"/>
      <c r="H95" s="1824"/>
      <c r="I95" s="1839"/>
      <c r="J95" s="1826"/>
      <c r="K95" s="1827"/>
      <c r="L95" s="1828"/>
      <c r="M95" s="1829"/>
      <c r="N95" s="1830"/>
      <c r="O95" s="1831"/>
      <c r="P95" s="1832"/>
      <c r="Q95" s="1833"/>
      <c r="R95" s="1834"/>
      <c r="S95" s="1835"/>
    </row>
    <row r="96" spans="1:19" ht="25" hidden="1">
      <c r="A96" s="1780"/>
      <c r="B96" s="1860">
        <v>45804</v>
      </c>
      <c r="C96" s="1819">
        <f t="shared" si="4"/>
        <v>-19232</v>
      </c>
      <c r="D96" s="1861"/>
      <c r="E96" s="1821"/>
      <c r="F96" s="1862"/>
      <c r="G96" s="1863">
        <v>-19232</v>
      </c>
      <c r="H96" s="1824"/>
      <c r="I96" s="1864" t="s">
        <v>554</v>
      </c>
      <c r="J96" s="1865"/>
      <c r="K96" s="1827"/>
      <c r="L96" s="1866"/>
      <c r="M96" s="1867"/>
      <c r="N96" s="1830"/>
      <c r="O96" s="1868"/>
      <c r="P96" s="1869"/>
      <c r="Q96" s="1833"/>
      <c r="R96" s="1870"/>
      <c r="S96" s="1835"/>
    </row>
    <row r="97" spans="1:19" ht="15.5" hidden="1">
      <c r="A97" s="1840"/>
      <c r="B97" s="1841" t="s">
        <v>566</v>
      </c>
      <c r="C97" s="1871">
        <f t="shared" ref="C97:D97" si="5">SUM(C67:C96)</f>
        <v>230000</v>
      </c>
      <c r="D97" s="1843">
        <f t="shared" si="5"/>
        <v>92226</v>
      </c>
      <c r="E97" s="1844"/>
      <c r="F97" s="1845"/>
      <c r="G97" s="1846">
        <f>SUM(G67:G96)</f>
        <v>9146</v>
      </c>
      <c r="H97" s="1847"/>
      <c r="I97" s="1848"/>
      <c r="J97" s="1849">
        <f>SUM(J67:J96)</f>
        <v>7271</v>
      </c>
      <c r="K97" s="1850"/>
      <c r="L97" s="1851"/>
      <c r="M97" s="1852">
        <f>SUM(M67:M96)</f>
        <v>99747</v>
      </c>
      <c r="N97" s="1853"/>
      <c r="O97" s="1854"/>
      <c r="P97" s="1855">
        <f>SUM(P67:P96)</f>
        <v>21610</v>
      </c>
      <c r="Q97" s="1856"/>
      <c r="R97" s="1857"/>
      <c r="S97" s="1835"/>
    </row>
    <row r="98" spans="1:19" ht="25" hidden="1">
      <c r="A98" s="1780"/>
      <c r="B98" s="1818">
        <v>45805</v>
      </c>
      <c r="C98" s="1819">
        <f t="shared" ref="C98:C128" si="6">D98+G98+J98+M98+P98</f>
        <v>15102</v>
      </c>
      <c r="D98" s="1838">
        <v>10000</v>
      </c>
      <c r="E98" s="1821"/>
      <c r="F98" s="1822" t="s">
        <v>510</v>
      </c>
      <c r="G98" s="1823">
        <v>1190</v>
      </c>
      <c r="H98" s="1824"/>
      <c r="I98" s="1825" t="s">
        <v>567</v>
      </c>
      <c r="J98" s="1826">
        <v>3912</v>
      </c>
      <c r="K98" s="1827"/>
      <c r="L98" s="1828" t="s">
        <v>568</v>
      </c>
      <c r="M98" s="1829"/>
      <c r="N98" s="1830"/>
      <c r="O98" s="1831"/>
      <c r="P98" s="1832"/>
      <c r="Q98" s="1833"/>
      <c r="R98" s="1834"/>
      <c r="S98" s="1835"/>
    </row>
    <row r="99" spans="1:19" ht="14" hidden="1">
      <c r="A99" s="1780"/>
      <c r="B99" s="1818">
        <v>45806</v>
      </c>
      <c r="C99" s="1819">
        <f t="shared" si="6"/>
        <v>0</v>
      </c>
      <c r="D99" s="1820"/>
      <c r="E99" s="1821"/>
      <c r="F99" s="1836"/>
      <c r="G99" s="1823"/>
      <c r="H99" s="1824"/>
      <c r="I99" s="1825"/>
      <c r="J99" s="1826"/>
      <c r="K99" s="1827"/>
      <c r="L99" s="1828"/>
      <c r="M99" s="1829"/>
      <c r="N99" s="1830"/>
      <c r="O99" s="1831"/>
      <c r="P99" s="1832"/>
      <c r="Q99" s="1833"/>
      <c r="R99" s="1834"/>
      <c r="S99" s="1835"/>
    </row>
    <row r="100" spans="1:19" ht="14" hidden="1">
      <c r="A100" s="1780"/>
      <c r="B100" s="1818">
        <v>45807</v>
      </c>
      <c r="C100" s="1819">
        <f t="shared" si="6"/>
        <v>600</v>
      </c>
      <c r="D100" s="1820"/>
      <c r="E100" s="1821"/>
      <c r="F100" s="1836"/>
      <c r="G100" s="1837">
        <v>600</v>
      </c>
      <c r="H100" s="1824"/>
      <c r="I100" s="1837" t="s">
        <v>517</v>
      </c>
      <c r="J100" s="1826"/>
      <c r="K100" s="1827"/>
      <c r="L100" s="1828"/>
      <c r="M100" s="1829"/>
      <c r="N100" s="1830"/>
      <c r="O100" s="1831"/>
      <c r="P100" s="1832"/>
      <c r="Q100" s="1833"/>
      <c r="R100" s="1834"/>
      <c r="S100" s="1835"/>
    </row>
    <row r="101" spans="1:19" ht="14" hidden="1">
      <c r="A101" s="1780"/>
      <c r="B101" s="1818">
        <v>45808</v>
      </c>
      <c r="C101" s="1819">
        <f t="shared" si="6"/>
        <v>1210</v>
      </c>
      <c r="D101" s="1820"/>
      <c r="E101" s="1821"/>
      <c r="F101" s="1836"/>
      <c r="G101" s="1823">
        <v>1210</v>
      </c>
      <c r="H101" s="1824"/>
      <c r="I101" s="1825" t="s">
        <v>302</v>
      </c>
      <c r="J101" s="1826"/>
      <c r="K101" s="1827"/>
      <c r="L101" s="1828"/>
      <c r="M101" s="1829"/>
      <c r="N101" s="1830"/>
      <c r="O101" s="1831"/>
      <c r="P101" s="1832"/>
      <c r="Q101" s="1833"/>
      <c r="R101" s="1834"/>
      <c r="S101" s="1835"/>
    </row>
    <row r="102" spans="1:19" ht="25" hidden="1">
      <c r="A102" s="1780"/>
      <c r="B102" s="1818">
        <v>45809</v>
      </c>
      <c r="C102" s="1819">
        <f t="shared" si="6"/>
        <v>37801</v>
      </c>
      <c r="D102" s="1820"/>
      <c r="E102" s="1821"/>
      <c r="F102" s="1836"/>
      <c r="G102" s="1823"/>
      <c r="H102" s="1824"/>
      <c r="I102" s="1825"/>
      <c r="J102" s="1826">
        <v>1821</v>
      </c>
      <c r="K102" s="1827"/>
      <c r="L102" s="1828" t="s">
        <v>569</v>
      </c>
      <c r="M102" s="1829">
        <v>35980</v>
      </c>
      <c r="N102" s="1830"/>
      <c r="O102" s="1831" t="s">
        <v>570</v>
      </c>
      <c r="P102" s="1832"/>
      <c r="Q102" s="1833"/>
      <c r="R102" s="1834"/>
      <c r="S102" s="1835"/>
    </row>
    <row r="103" spans="1:19" ht="37.5" hidden="1">
      <c r="A103" s="1780"/>
      <c r="B103" s="1818">
        <v>45810</v>
      </c>
      <c r="C103" s="1819">
        <f t="shared" si="6"/>
        <v>18028</v>
      </c>
      <c r="D103" s="1838">
        <v>10000</v>
      </c>
      <c r="E103" s="1821"/>
      <c r="F103" s="1822" t="s">
        <v>510</v>
      </c>
      <c r="G103" s="1823">
        <v>450</v>
      </c>
      <c r="H103" s="1824"/>
      <c r="I103" s="1825" t="s">
        <v>296</v>
      </c>
      <c r="J103" s="1826">
        <v>2270</v>
      </c>
      <c r="K103" s="1827"/>
      <c r="L103" s="1828" t="s">
        <v>571</v>
      </c>
      <c r="M103" s="1829">
        <v>5308</v>
      </c>
      <c r="N103" s="1830"/>
      <c r="O103" s="1831" t="s">
        <v>572</v>
      </c>
      <c r="P103" s="1832"/>
      <c r="Q103" s="1833"/>
      <c r="R103" s="1834"/>
      <c r="S103" s="1835"/>
    </row>
    <row r="104" spans="1:19" ht="14" hidden="1">
      <c r="A104" s="1780"/>
      <c r="B104" s="1818">
        <v>45811</v>
      </c>
      <c r="C104" s="1819">
        <f t="shared" si="6"/>
        <v>15000</v>
      </c>
      <c r="D104" s="1820"/>
      <c r="E104" s="1821"/>
      <c r="F104" s="1836"/>
      <c r="G104" s="1823">
        <v>15000</v>
      </c>
      <c r="H104" s="1824"/>
      <c r="I104" s="1825" t="s">
        <v>573</v>
      </c>
      <c r="J104" s="1826"/>
      <c r="K104" s="1827"/>
      <c r="L104" s="1828"/>
      <c r="M104" s="1829"/>
      <c r="N104" s="1830"/>
      <c r="O104" s="1831"/>
      <c r="P104" s="1832"/>
      <c r="Q104" s="1833"/>
      <c r="R104" s="1834"/>
      <c r="S104" s="1835"/>
    </row>
    <row r="105" spans="1:19" ht="14" hidden="1">
      <c r="A105" s="1780"/>
      <c r="B105" s="1818">
        <v>45812</v>
      </c>
      <c r="C105" s="1819">
        <f t="shared" si="6"/>
        <v>0</v>
      </c>
      <c r="D105" s="1820"/>
      <c r="E105" s="1821"/>
      <c r="F105" s="1836"/>
      <c r="G105" s="1837"/>
      <c r="H105" s="1824"/>
      <c r="I105" s="1837"/>
      <c r="J105" s="1826"/>
      <c r="K105" s="1827"/>
      <c r="L105" s="1828"/>
      <c r="M105" s="1829"/>
      <c r="N105" s="1830"/>
      <c r="O105" s="1831"/>
      <c r="P105" s="1832"/>
      <c r="Q105" s="1833"/>
      <c r="R105" s="1834"/>
      <c r="S105" s="1835"/>
    </row>
    <row r="106" spans="1:19" ht="37.5" hidden="1">
      <c r="A106" s="1780"/>
      <c r="B106" s="1818">
        <v>45813</v>
      </c>
      <c r="C106" s="1819">
        <f t="shared" si="6"/>
        <v>15438</v>
      </c>
      <c r="D106" s="1820"/>
      <c r="E106" s="1821"/>
      <c r="F106" s="1836"/>
      <c r="G106" s="1823">
        <v>12907</v>
      </c>
      <c r="H106" s="1824"/>
      <c r="I106" s="1825" t="s">
        <v>525</v>
      </c>
      <c r="J106" s="1826"/>
      <c r="K106" s="1827"/>
      <c r="L106" s="1828"/>
      <c r="M106" s="1829">
        <v>2531</v>
      </c>
      <c r="N106" s="1830"/>
      <c r="O106" s="1831" t="s">
        <v>574</v>
      </c>
      <c r="P106" s="1832"/>
      <c r="Q106" s="1833"/>
      <c r="R106" s="1834"/>
      <c r="S106" s="1835"/>
    </row>
    <row r="107" spans="1:19" ht="25" hidden="1">
      <c r="A107" s="1780"/>
      <c r="B107" s="1818">
        <v>45814</v>
      </c>
      <c r="C107" s="1819">
        <f t="shared" si="6"/>
        <v>16999</v>
      </c>
      <c r="D107" s="1838">
        <v>15000</v>
      </c>
      <c r="E107" s="1821"/>
      <c r="F107" s="1822" t="s">
        <v>510</v>
      </c>
      <c r="G107" s="1837"/>
      <c r="H107" s="1824"/>
      <c r="I107" s="1839"/>
      <c r="J107" s="1826">
        <v>1999</v>
      </c>
      <c r="K107" s="1827"/>
      <c r="L107" s="1828" t="s">
        <v>575</v>
      </c>
      <c r="M107" s="1829"/>
      <c r="N107" s="1830"/>
      <c r="O107" s="1831"/>
      <c r="P107" s="1832"/>
      <c r="Q107" s="1833"/>
      <c r="R107" s="1834"/>
      <c r="S107" s="1835"/>
    </row>
    <row r="108" spans="1:19" ht="14" hidden="1">
      <c r="A108" s="1780"/>
      <c r="B108" s="1818">
        <v>45815</v>
      </c>
      <c r="C108" s="1819">
        <f t="shared" si="6"/>
        <v>20000</v>
      </c>
      <c r="D108" s="1838">
        <v>20000</v>
      </c>
      <c r="E108" s="1821"/>
      <c r="F108" s="1822" t="s">
        <v>516</v>
      </c>
      <c r="G108" s="1837"/>
      <c r="H108" s="1824"/>
      <c r="I108" s="1839"/>
      <c r="J108" s="1826"/>
      <c r="K108" s="1827"/>
      <c r="L108" s="1828"/>
      <c r="M108" s="1829"/>
      <c r="N108" s="1830"/>
      <c r="O108" s="1831"/>
      <c r="P108" s="1832"/>
      <c r="Q108" s="1833"/>
      <c r="R108" s="1834"/>
      <c r="S108" s="1835"/>
    </row>
    <row r="109" spans="1:19" ht="37.5" hidden="1">
      <c r="A109" s="1780"/>
      <c r="B109" s="1818">
        <v>45816</v>
      </c>
      <c r="C109" s="1819">
        <f t="shared" si="6"/>
        <v>2900</v>
      </c>
      <c r="D109" s="1820"/>
      <c r="E109" s="1821"/>
      <c r="F109" s="1836"/>
      <c r="G109" s="1837"/>
      <c r="H109" s="1824"/>
      <c r="I109" s="1839"/>
      <c r="J109" s="1826"/>
      <c r="K109" s="1827"/>
      <c r="L109" s="1828"/>
      <c r="M109" s="1829">
        <v>2900</v>
      </c>
      <c r="N109" s="1830"/>
      <c r="O109" s="1831" t="s">
        <v>576</v>
      </c>
      <c r="P109" s="1832"/>
      <c r="Q109" s="1833"/>
      <c r="R109" s="1834"/>
      <c r="S109" s="1835"/>
    </row>
    <row r="110" spans="1:19" ht="25" hidden="1">
      <c r="A110" s="1780"/>
      <c r="B110" s="1818">
        <v>45817</v>
      </c>
      <c r="C110" s="1819">
        <f t="shared" si="6"/>
        <v>1237</v>
      </c>
      <c r="D110" s="1820"/>
      <c r="E110" s="1821"/>
      <c r="F110" s="1836"/>
      <c r="G110" s="1837"/>
      <c r="H110" s="1824"/>
      <c r="I110" s="1839"/>
      <c r="J110" s="1826">
        <v>1237</v>
      </c>
      <c r="K110" s="1827"/>
      <c r="L110" s="1828" t="s">
        <v>577</v>
      </c>
      <c r="M110" s="1829"/>
      <c r="N110" s="1830"/>
      <c r="O110" s="1831"/>
      <c r="P110" s="1832"/>
      <c r="Q110" s="1833"/>
      <c r="R110" s="1834"/>
      <c r="S110" s="1835"/>
    </row>
    <row r="111" spans="1:19" ht="14" hidden="1">
      <c r="A111" s="1780"/>
      <c r="B111" s="1818">
        <v>45818</v>
      </c>
      <c r="C111" s="1819">
        <f t="shared" si="6"/>
        <v>3378</v>
      </c>
      <c r="D111" s="1838">
        <v>3378</v>
      </c>
      <c r="E111" s="1821"/>
      <c r="F111" s="1822" t="s">
        <v>510</v>
      </c>
      <c r="G111" s="1837"/>
      <c r="H111" s="1824"/>
      <c r="I111" s="1839"/>
      <c r="J111" s="1826"/>
      <c r="K111" s="1827"/>
      <c r="L111" s="1828"/>
      <c r="M111" s="1829"/>
      <c r="N111" s="1830"/>
      <c r="O111" s="1831"/>
      <c r="P111" s="1832"/>
      <c r="Q111" s="1833"/>
      <c r="R111" s="1834"/>
      <c r="S111" s="1835"/>
    </row>
    <row r="112" spans="1:19" ht="25" hidden="1">
      <c r="A112" s="1780"/>
      <c r="B112" s="1818">
        <v>45819</v>
      </c>
      <c r="C112" s="1819">
        <f t="shared" si="6"/>
        <v>11000</v>
      </c>
      <c r="D112" s="1820"/>
      <c r="E112" s="1821"/>
      <c r="F112" s="1836"/>
      <c r="G112" s="1823">
        <v>11000</v>
      </c>
      <c r="H112" s="1824"/>
      <c r="I112" s="1839" t="s">
        <v>578</v>
      </c>
      <c r="J112" s="1826"/>
      <c r="K112" s="1827"/>
      <c r="L112" s="1828"/>
      <c r="M112" s="1829"/>
      <c r="N112" s="1830"/>
      <c r="O112" s="1831"/>
      <c r="P112" s="1832"/>
      <c r="Q112" s="1833"/>
      <c r="R112" s="1834"/>
      <c r="S112" s="1835"/>
    </row>
    <row r="113" spans="1:19" ht="14" hidden="1">
      <c r="A113" s="1780"/>
      <c r="B113" s="1818">
        <v>45820</v>
      </c>
      <c r="C113" s="1819">
        <f t="shared" si="6"/>
        <v>0</v>
      </c>
      <c r="D113" s="1820"/>
      <c r="E113" s="1821"/>
      <c r="F113" s="1836"/>
      <c r="G113" s="1837"/>
      <c r="H113" s="1824"/>
      <c r="I113" s="1839"/>
      <c r="J113" s="1826"/>
      <c r="K113" s="1827"/>
      <c r="L113" s="1828"/>
      <c r="M113" s="1829"/>
      <c r="N113" s="1830"/>
      <c r="O113" s="1831"/>
      <c r="P113" s="1832"/>
      <c r="Q113" s="1833"/>
      <c r="R113" s="1834"/>
      <c r="S113" s="1835"/>
    </row>
    <row r="114" spans="1:19" ht="14" hidden="1">
      <c r="A114" s="1780"/>
      <c r="B114" s="1818">
        <v>45821</v>
      </c>
      <c r="C114" s="1819">
        <f t="shared" si="6"/>
        <v>0</v>
      </c>
      <c r="D114" s="1820"/>
      <c r="E114" s="1821"/>
      <c r="F114" s="1836"/>
      <c r="G114" s="1837"/>
      <c r="H114" s="1824"/>
      <c r="I114" s="1839"/>
      <c r="J114" s="1826"/>
      <c r="K114" s="1827"/>
      <c r="L114" s="1828"/>
      <c r="M114" s="1829"/>
      <c r="N114" s="1830"/>
      <c r="O114" s="1831"/>
      <c r="P114" s="1832"/>
      <c r="Q114" s="1833"/>
      <c r="R114" s="1834"/>
      <c r="S114" s="1835"/>
    </row>
    <row r="115" spans="1:19" ht="14" hidden="1">
      <c r="A115" s="1780"/>
      <c r="B115" s="1818">
        <v>45822</v>
      </c>
      <c r="C115" s="1819">
        <f t="shared" si="6"/>
        <v>5000</v>
      </c>
      <c r="D115" s="1838">
        <v>5000</v>
      </c>
      <c r="E115" s="1821"/>
      <c r="F115" s="1822" t="s">
        <v>510</v>
      </c>
      <c r="G115" s="1837"/>
      <c r="H115" s="1824"/>
      <c r="I115" s="1839"/>
      <c r="J115" s="1826"/>
      <c r="K115" s="1827"/>
      <c r="L115" s="1828"/>
      <c r="M115" s="1829"/>
      <c r="N115" s="1830"/>
      <c r="O115" s="1831"/>
      <c r="P115" s="1832"/>
      <c r="Q115" s="1833"/>
      <c r="R115" s="1834"/>
      <c r="S115" s="1835"/>
    </row>
    <row r="116" spans="1:19" ht="14" hidden="1">
      <c r="A116" s="1780"/>
      <c r="B116" s="1818">
        <v>45823</v>
      </c>
      <c r="C116" s="1819">
        <f t="shared" si="6"/>
        <v>0</v>
      </c>
      <c r="D116" s="1820"/>
      <c r="E116" s="1821"/>
      <c r="F116" s="1836"/>
      <c r="G116" s="1837"/>
      <c r="H116" s="1824"/>
      <c r="I116" s="1839"/>
      <c r="J116" s="1826"/>
      <c r="K116" s="1827"/>
      <c r="L116" s="1828"/>
      <c r="M116" s="1829"/>
      <c r="N116" s="1830"/>
      <c r="O116" s="1831"/>
      <c r="P116" s="1832"/>
      <c r="Q116" s="1833"/>
      <c r="R116" s="1834"/>
      <c r="S116" s="1835"/>
    </row>
    <row r="117" spans="1:19" ht="14" hidden="1">
      <c r="A117" s="1780"/>
      <c r="B117" s="1818">
        <v>45824</v>
      </c>
      <c r="C117" s="1819">
        <f t="shared" si="6"/>
        <v>0</v>
      </c>
      <c r="D117" s="1820"/>
      <c r="E117" s="1821"/>
      <c r="F117" s="1836"/>
      <c r="G117" s="1837"/>
      <c r="H117" s="1824"/>
      <c r="I117" s="1839"/>
      <c r="J117" s="1826"/>
      <c r="K117" s="1827"/>
      <c r="L117" s="1828"/>
      <c r="M117" s="1829"/>
      <c r="N117" s="1830"/>
      <c r="O117" s="1831"/>
      <c r="P117" s="1832"/>
      <c r="Q117" s="1833"/>
      <c r="R117" s="1834"/>
      <c r="S117" s="1835"/>
    </row>
    <row r="118" spans="1:19" ht="14" hidden="1">
      <c r="A118" s="1780"/>
      <c r="B118" s="1818">
        <v>45825</v>
      </c>
      <c r="C118" s="1819">
        <f t="shared" si="6"/>
        <v>5000</v>
      </c>
      <c r="D118" s="1838">
        <v>5000</v>
      </c>
      <c r="E118" s="1821"/>
      <c r="F118" s="1822" t="s">
        <v>510</v>
      </c>
      <c r="G118" s="1837"/>
      <c r="H118" s="1824"/>
      <c r="I118" s="1839"/>
      <c r="J118" s="1826"/>
      <c r="K118" s="1827"/>
      <c r="L118" s="1828"/>
      <c r="M118" s="1829"/>
      <c r="N118" s="1830"/>
      <c r="O118" s="1831"/>
      <c r="P118" s="1832"/>
      <c r="Q118" s="1833"/>
      <c r="R118" s="1834"/>
      <c r="S118" s="1835"/>
    </row>
    <row r="119" spans="1:19" ht="14" hidden="1">
      <c r="A119" s="1780"/>
      <c r="B119" s="1818">
        <v>45826</v>
      </c>
      <c r="C119" s="1819">
        <f t="shared" si="6"/>
        <v>0</v>
      </c>
      <c r="D119" s="1820"/>
      <c r="E119" s="1821"/>
      <c r="F119" s="1836"/>
      <c r="G119" s="1837"/>
      <c r="H119" s="1824"/>
      <c r="I119" s="1839"/>
      <c r="J119" s="1826"/>
      <c r="K119" s="1827"/>
      <c r="L119" s="1828"/>
      <c r="M119" s="1829"/>
      <c r="N119" s="1830"/>
      <c r="O119" s="1831"/>
      <c r="P119" s="1832"/>
      <c r="Q119" s="1833"/>
      <c r="R119" s="1834"/>
      <c r="S119" s="1835"/>
    </row>
    <row r="120" spans="1:19" ht="14" hidden="1">
      <c r="A120" s="1780"/>
      <c r="B120" s="1818">
        <v>45827</v>
      </c>
      <c r="C120" s="1819">
        <f t="shared" si="6"/>
        <v>9307</v>
      </c>
      <c r="D120" s="1820"/>
      <c r="E120" s="1821"/>
      <c r="F120" s="1836"/>
      <c r="G120" s="1823">
        <v>9307</v>
      </c>
      <c r="H120" s="1824"/>
      <c r="I120" s="1825" t="s">
        <v>662</v>
      </c>
      <c r="J120" s="1826"/>
      <c r="K120" s="1827"/>
      <c r="L120" s="1828"/>
      <c r="M120" s="1829"/>
      <c r="N120" s="1830"/>
      <c r="O120" s="1831"/>
      <c r="P120" s="1832"/>
      <c r="Q120" s="1833"/>
      <c r="R120" s="1834"/>
      <c r="S120" s="1835"/>
    </row>
    <row r="121" spans="1:19" ht="25" hidden="1">
      <c r="A121" s="1780"/>
      <c r="B121" s="1818">
        <v>45828</v>
      </c>
      <c r="C121" s="1819">
        <f t="shared" si="6"/>
        <v>25000</v>
      </c>
      <c r="D121" s="1820">
        <v>15000</v>
      </c>
      <c r="E121" s="1821"/>
      <c r="F121" s="1822" t="s">
        <v>510</v>
      </c>
      <c r="G121" s="1837"/>
      <c r="H121" s="1824"/>
      <c r="I121" s="1839"/>
      <c r="J121" s="1826">
        <v>10000</v>
      </c>
      <c r="K121" s="1827"/>
      <c r="L121" s="1828" t="s">
        <v>663</v>
      </c>
      <c r="M121" s="1829"/>
      <c r="N121" s="1830"/>
      <c r="O121" s="1831"/>
      <c r="P121" s="1832"/>
      <c r="Q121" s="1833"/>
      <c r="R121" s="1834"/>
      <c r="S121" s="1835"/>
    </row>
    <row r="122" spans="1:19" ht="14" hidden="1">
      <c r="A122" s="1780"/>
      <c r="B122" s="1818">
        <v>45829</v>
      </c>
      <c r="C122" s="1819">
        <f t="shared" si="6"/>
        <v>0</v>
      </c>
      <c r="D122" s="1820"/>
      <c r="E122" s="1821"/>
      <c r="F122" s="1836"/>
      <c r="G122" s="1837"/>
      <c r="H122" s="1824"/>
      <c r="I122" s="1839"/>
      <c r="J122" s="1826"/>
      <c r="K122" s="1827"/>
      <c r="L122" s="1828"/>
      <c r="M122" s="1829"/>
      <c r="N122" s="1830"/>
      <c r="O122" s="1831"/>
      <c r="P122" s="1832"/>
      <c r="Q122" s="1833"/>
      <c r="R122" s="1834"/>
      <c r="S122" s="1835"/>
    </row>
    <row r="123" spans="1:19" ht="25" hidden="1">
      <c r="A123" s="1780"/>
      <c r="B123" s="1818">
        <v>45830</v>
      </c>
      <c r="C123" s="1819">
        <f t="shared" si="6"/>
        <v>2080</v>
      </c>
      <c r="D123" s="1820"/>
      <c r="E123" s="1821"/>
      <c r="F123" s="1836"/>
      <c r="G123" s="1837"/>
      <c r="H123" s="1824"/>
      <c r="I123" s="1839"/>
      <c r="J123" s="1826"/>
      <c r="K123" s="1827"/>
      <c r="L123" s="1828"/>
      <c r="M123" s="1829">
        <v>2080</v>
      </c>
      <c r="N123" s="1830"/>
      <c r="O123" s="1831" t="s">
        <v>580</v>
      </c>
      <c r="P123" s="1832"/>
      <c r="Q123" s="1833"/>
      <c r="R123" s="1834"/>
      <c r="S123" s="1835"/>
    </row>
    <row r="124" spans="1:19" ht="14" hidden="1">
      <c r="A124" s="1780"/>
      <c r="B124" s="1818">
        <v>45831</v>
      </c>
      <c r="C124" s="1819">
        <f t="shared" si="6"/>
        <v>0</v>
      </c>
      <c r="D124" s="1820"/>
      <c r="E124" s="1821"/>
      <c r="F124" s="1836"/>
      <c r="G124" s="1837"/>
      <c r="H124" s="1824"/>
      <c r="I124" s="1839"/>
      <c r="J124" s="1826"/>
      <c r="K124" s="1827"/>
      <c r="L124" s="1828"/>
      <c r="M124" s="1829"/>
      <c r="N124" s="1830"/>
      <c r="O124" s="1831"/>
      <c r="P124" s="1832"/>
      <c r="Q124" s="1833"/>
      <c r="R124" s="1834"/>
      <c r="S124" s="1835"/>
    </row>
    <row r="125" spans="1:19" ht="14" hidden="1">
      <c r="A125" s="1780"/>
      <c r="B125" s="1818">
        <v>45832</v>
      </c>
      <c r="C125" s="1819">
        <f t="shared" si="6"/>
        <v>0</v>
      </c>
      <c r="D125" s="1820"/>
      <c r="E125" s="1821"/>
      <c r="F125" s="1836"/>
      <c r="G125" s="1837"/>
      <c r="H125" s="1824"/>
      <c r="I125" s="1839"/>
      <c r="J125" s="1826"/>
      <c r="K125" s="1827"/>
      <c r="L125" s="1828"/>
      <c r="M125" s="1829"/>
      <c r="N125" s="1830"/>
      <c r="O125" s="1831"/>
      <c r="P125" s="1832"/>
      <c r="Q125" s="1833"/>
      <c r="R125" s="1834"/>
      <c r="S125" s="1835"/>
    </row>
    <row r="126" spans="1:19" ht="14" hidden="1">
      <c r="A126" s="1780"/>
      <c r="B126" s="1818">
        <v>45833</v>
      </c>
      <c r="C126" s="1819">
        <f t="shared" si="6"/>
        <v>0</v>
      </c>
      <c r="D126" s="1820"/>
      <c r="E126" s="1821"/>
      <c r="F126" s="1836"/>
      <c r="G126" s="1837"/>
      <c r="H126" s="1824"/>
      <c r="I126" s="1839"/>
      <c r="J126" s="1826"/>
      <c r="K126" s="1827"/>
      <c r="L126" s="1828"/>
      <c r="M126" s="1829"/>
      <c r="N126" s="1830"/>
      <c r="O126" s="1831"/>
      <c r="P126" s="1832"/>
      <c r="Q126" s="1833"/>
      <c r="R126" s="1834"/>
      <c r="S126" s="1835"/>
    </row>
    <row r="127" spans="1:19" ht="14" hidden="1">
      <c r="A127" s="1780"/>
      <c r="B127" s="1818">
        <v>45834</v>
      </c>
      <c r="C127" s="1819">
        <f t="shared" si="6"/>
        <v>0</v>
      </c>
      <c r="D127" s="1820"/>
      <c r="E127" s="1821"/>
      <c r="F127" s="1836"/>
      <c r="G127" s="1837"/>
      <c r="H127" s="1824"/>
      <c r="I127" s="1839"/>
      <c r="J127" s="1826"/>
      <c r="K127" s="1827"/>
      <c r="L127" s="1828"/>
      <c r="M127" s="1829"/>
      <c r="N127" s="1830"/>
      <c r="O127" s="1831"/>
      <c r="P127" s="1832"/>
      <c r="Q127" s="1833"/>
      <c r="R127" s="1834"/>
      <c r="S127" s="1835"/>
    </row>
    <row r="128" spans="1:19" ht="14" hidden="1">
      <c r="A128" s="1780"/>
      <c r="B128" s="1860">
        <v>45835</v>
      </c>
      <c r="C128" s="1819">
        <f t="shared" si="6"/>
        <v>-10080</v>
      </c>
      <c r="D128" s="1861"/>
      <c r="E128" s="1821"/>
      <c r="F128" s="1862"/>
      <c r="G128" s="1863">
        <v>-10080</v>
      </c>
      <c r="H128" s="1824"/>
      <c r="I128" s="1864" t="s">
        <v>664</v>
      </c>
      <c r="J128" s="1865"/>
      <c r="K128" s="1827"/>
      <c r="L128" s="1866"/>
      <c r="M128" s="1867"/>
      <c r="N128" s="1830"/>
      <c r="O128" s="1868"/>
      <c r="P128" s="1869"/>
      <c r="Q128" s="1833"/>
      <c r="R128" s="1870"/>
      <c r="S128" s="1835"/>
    </row>
    <row r="129" spans="1:19" ht="15.5" hidden="1">
      <c r="A129" s="1840"/>
      <c r="B129" s="1841" t="s">
        <v>581</v>
      </c>
      <c r="C129" s="1871">
        <f t="shared" ref="C129:D129" si="7">SUM(C98:C128)</f>
        <v>195000</v>
      </c>
      <c r="D129" s="1843">
        <f t="shared" si="7"/>
        <v>83378</v>
      </c>
      <c r="E129" s="1844"/>
      <c r="F129" s="1845"/>
      <c r="G129" s="1846">
        <f>SUM(G98:G128)</f>
        <v>41584</v>
      </c>
      <c r="H129" s="1847"/>
      <c r="I129" s="1848"/>
      <c r="J129" s="1849">
        <f>SUM(J98:J128)</f>
        <v>21239</v>
      </c>
      <c r="K129" s="1850"/>
      <c r="L129" s="1851"/>
      <c r="M129" s="1852">
        <f>SUM(M98:M128)</f>
        <v>48799</v>
      </c>
      <c r="N129" s="1853"/>
      <c r="O129" s="1854"/>
      <c r="P129" s="1855">
        <f>SUM(P98:P128)</f>
        <v>0</v>
      </c>
      <c r="Q129" s="1856"/>
      <c r="R129" s="1857"/>
      <c r="S129" s="1875"/>
    </row>
    <row r="130" spans="1:19" ht="14" hidden="1">
      <c r="A130" s="1780"/>
      <c r="B130" s="1818">
        <v>45836</v>
      </c>
      <c r="C130" s="1819">
        <f t="shared" ref="C130:C159" si="8">D130+G130+J130+M130+P130</f>
        <v>15000</v>
      </c>
      <c r="D130" s="1820">
        <v>15000</v>
      </c>
      <c r="E130" s="1821"/>
      <c r="F130" s="1822" t="s">
        <v>510</v>
      </c>
      <c r="G130" s="1825"/>
      <c r="H130" s="1824"/>
      <c r="I130" s="1825"/>
      <c r="J130" s="1826"/>
      <c r="K130" s="1827"/>
      <c r="L130" s="1828"/>
      <c r="M130" s="1829"/>
      <c r="N130" s="1830"/>
      <c r="O130" s="1831"/>
      <c r="P130" s="1832"/>
      <c r="Q130" s="1833"/>
      <c r="R130" s="1834"/>
      <c r="S130" s="1835"/>
    </row>
    <row r="131" spans="1:19" ht="14" hidden="1">
      <c r="A131" s="1780"/>
      <c r="B131" s="1818">
        <v>45837</v>
      </c>
      <c r="C131" s="1819">
        <f t="shared" si="8"/>
        <v>0</v>
      </c>
      <c r="D131" s="1820"/>
      <c r="E131" s="1821"/>
      <c r="F131" s="1836"/>
      <c r="G131" s="1823"/>
      <c r="H131" s="1824"/>
      <c r="I131" s="1825"/>
      <c r="J131" s="1826"/>
      <c r="K131" s="1827"/>
      <c r="L131" s="1828"/>
      <c r="M131" s="1829"/>
      <c r="N131" s="1830"/>
      <c r="O131" s="1831"/>
      <c r="P131" s="1832"/>
      <c r="Q131" s="1833"/>
      <c r="R131" s="1834"/>
      <c r="S131" s="1835"/>
    </row>
    <row r="132" spans="1:19" ht="25" hidden="1">
      <c r="A132" s="1780"/>
      <c r="B132" s="1818">
        <v>45838</v>
      </c>
      <c r="C132" s="1819">
        <f t="shared" si="8"/>
        <v>20940</v>
      </c>
      <c r="D132" s="1820">
        <v>20340</v>
      </c>
      <c r="E132" s="1821"/>
      <c r="F132" s="1836" t="s">
        <v>582</v>
      </c>
      <c r="G132" s="1837">
        <v>600</v>
      </c>
      <c r="H132" s="1824"/>
      <c r="I132" s="1837" t="s">
        <v>517</v>
      </c>
      <c r="J132" s="1826"/>
      <c r="K132" s="1827"/>
      <c r="L132" s="1828"/>
      <c r="M132" s="1829"/>
      <c r="N132" s="1830"/>
      <c r="O132" s="1831"/>
      <c r="P132" s="1832"/>
      <c r="Q132" s="1833"/>
      <c r="R132" s="1834"/>
      <c r="S132" s="1835"/>
    </row>
    <row r="133" spans="1:19" ht="14" hidden="1">
      <c r="A133" s="1780"/>
      <c r="B133" s="1818">
        <v>45839</v>
      </c>
      <c r="C133" s="1819">
        <f t="shared" si="8"/>
        <v>1210</v>
      </c>
      <c r="D133" s="1820"/>
      <c r="E133" s="1821"/>
      <c r="F133" s="1836"/>
      <c r="G133" s="1823">
        <v>1210</v>
      </c>
      <c r="H133" s="1824"/>
      <c r="I133" s="1825" t="s">
        <v>302</v>
      </c>
      <c r="J133" s="1826"/>
      <c r="K133" s="1827"/>
      <c r="L133" s="1828"/>
      <c r="M133" s="1829"/>
      <c r="N133" s="1830"/>
      <c r="O133" s="1831"/>
      <c r="P133" s="1832"/>
      <c r="Q133" s="1833"/>
      <c r="R133" s="1834"/>
      <c r="S133" s="1835"/>
    </row>
    <row r="134" spans="1:19" ht="14" hidden="1">
      <c r="A134" s="1780"/>
      <c r="B134" s="1818">
        <v>45840</v>
      </c>
      <c r="C134" s="1819">
        <f t="shared" si="8"/>
        <v>3000</v>
      </c>
      <c r="D134" s="1820">
        <v>3000</v>
      </c>
      <c r="E134" s="1821"/>
      <c r="F134" s="1836" t="s">
        <v>583</v>
      </c>
      <c r="G134" s="1837"/>
      <c r="H134" s="1824"/>
      <c r="I134" s="1837"/>
      <c r="J134" s="1826"/>
      <c r="K134" s="1827"/>
      <c r="L134" s="1828"/>
      <c r="M134" s="1829"/>
      <c r="N134" s="1830"/>
      <c r="O134" s="1831"/>
      <c r="P134" s="1832"/>
      <c r="Q134" s="1833"/>
      <c r="R134" s="1834"/>
      <c r="S134" s="1835"/>
    </row>
    <row r="135" spans="1:19" ht="14" hidden="1">
      <c r="A135" s="1780"/>
      <c r="B135" s="1818">
        <v>45841</v>
      </c>
      <c r="C135" s="1819">
        <f t="shared" si="8"/>
        <v>450</v>
      </c>
      <c r="D135" s="1820"/>
      <c r="E135" s="1821"/>
      <c r="F135" s="1836"/>
      <c r="G135" s="1823">
        <v>450</v>
      </c>
      <c r="H135" s="1824"/>
      <c r="I135" s="1825" t="s">
        <v>296</v>
      </c>
      <c r="J135" s="1826"/>
      <c r="K135" s="1827"/>
      <c r="L135" s="1828"/>
      <c r="M135" s="1829"/>
      <c r="N135" s="1830"/>
      <c r="O135" s="1831"/>
      <c r="P135" s="1832"/>
      <c r="Q135" s="1833"/>
      <c r="R135" s="1834"/>
      <c r="S135" s="1835"/>
    </row>
    <row r="136" spans="1:19" ht="14" hidden="1">
      <c r="A136" s="1780"/>
      <c r="B136" s="1818">
        <v>45842</v>
      </c>
      <c r="C136" s="1819">
        <f t="shared" si="8"/>
        <v>15000</v>
      </c>
      <c r="D136" s="1820"/>
      <c r="E136" s="1821"/>
      <c r="F136" s="1836"/>
      <c r="G136" s="1823">
        <v>15000</v>
      </c>
      <c r="H136" s="1824"/>
      <c r="I136" s="1825" t="s">
        <v>573</v>
      </c>
      <c r="J136" s="1826"/>
      <c r="K136" s="1827"/>
      <c r="L136" s="1828"/>
      <c r="M136" s="1829"/>
      <c r="N136" s="1830"/>
      <c r="O136" s="1831"/>
      <c r="P136" s="1832"/>
      <c r="Q136" s="1833"/>
      <c r="R136" s="1834"/>
      <c r="S136" s="1835"/>
    </row>
    <row r="137" spans="1:19" ht="25" hidden="1">
      <c r="A137" s="1780"/>
      <c r="B137" s="1818">
        <v>45843</v>
      </c>
      <c r="C137" s="1819">
        <f t="shared" si="8"/>
        <v>3505</v>
      </c>
      <c r="D137" s="1820"/>
      <c r="E137" s="1821"/>
      <c r="F137" s="1836"/>
      <c r="G137" s="1837"/>
      <c r="H137" s="1824"/>
      <c r="I137" s="1837"/>
      <c r="J137" s="1876">
        <v>3505</v>
      </c>
      <c r="K137" s="1827"/>
      <c r="L137" s="1877" t="s">
        <v>665</v>
      </c>
      <c r="M137" s="1829"/>
      <c r="N137" s="1830"/>
      <c r="O137" s="1831"/>
      <c r="P137" s="1832"/>
      <c r="Q137" s="1833"/>
      <c r="R137" s="1834"/>
      <c r="S137" s="1835"/>
    </row>
    <row r="138" spans="1:19" ht="87.5" hidden="1">
      <c r="A138" s="1780"/>
      <c r="B138" s="1818">
        <v>45844</v>
      </c>
      <c r="C138" s="1819">
        <f t="shared" si="8"/>
        <v>22921</v>
      </c>
      <c r="D138" s="1820"/>
      <c r="E138" s="1821"/>
      <c r="F138" s="1836"/>
      <c r="G138" s="1823">
        <v>12906</v>
      </c>
      <c r="H138" s="1824"/>
      <c r="I138" s="1825" t="s">
        <v>525</v>
      </c>
      <c r="J138" s="1826">
        <v>10015</v>
      </c>
      <c r="K138" s="1827"/>
      <c r="L138" s="1828" t="s">
        <v>666</v>
      </c>
      <c r="M138" s="1829"/>
      <c r="N138" s="1830"/>
      <c r="O138" s="1831"/>
      <c r="P138" s="1832"/>
      <c r="Q138" s="1833"/>
      <c r="R138" s="1834"/>
      <c r="S138" s="1835"/>
    </row>
    <row r="139" spans="1:19" ht="14" hidden="1">
      <c r="A139" s="1780"/>
      <c r="B139" s="1818">
        <v>45845</v>
      </c>
      <c r="C139" s="1819">
        <f t="shared" si="8"/>
        <v>0</v>
      </c>
      <c r="D139" s="1820"/>
      <c r="E139" s="1821"/>
      <c r="F139" s="1836"/>
      <c r="G139" s="1837"/>
      <c r="H139" s="1824"/>
      <c r="I139" s="1839"/>
      <c r="J139" s="1826"/>
      <c r="K139" s="1827"/>
      <c r="L139" s="1828"/>
      <c r="M139" s="1829"/>
      <c r="N139" s="1830"/>
      <c r="O139" s="1831"/>
      <c r="P139" s="1832"/>
      <c r="Q139" s="1833"/>
      <c r="R139" s="1834"/>
      <c r="S139" s="1835"/>
    </row>
    <row r="140" spans="1:19" ht="75" hidden="1">
      <c r="A140" s="1780"/>
      <c r="B140" s="1818">
        <v>45846</v>
      </c>
      <c r="C140" s="1819">
        <f t="shared" si="8"/>
        <v>9953</v>
      </c>
      <c r="D140" s="1838">
        <v>5000</v>
      </c>
      <c r="E140" s="1821"/>
      <c r="F140" s="1822" t="s">
        <v>667</v>
      </c>
      <c r="G140" s="1837"/>
      <c r="H140" s="1824"/>
      <c r="I140" s="1839"/>
      <c r="J140" s="1826">
        <v>4953</v>
      </c>
      <c r="K140" s="1827"/>
      <c r="L140" s="1828" t="s">
        <v>668</v>
      </c>
      <c r="M140" s="1829"/>
      <c r="N140" s="1830"/>
      <c r="O140" s="1831"/>
      <c r="P140" s="1832"/>
      <c r="Q140" s="1833"/>
      <c r="R140" s="1834"/>
      <c r="S140" s="1835"/>
    </row>
    <row r="141" spans="1:19" ht="14" hidden="1">
      <c r="A141" s="1780"/>
      <c r="B141" s="1818">
        <v>45847</v>
      </c>
      <c r="C141" s="1819">
        <f t="shared" si="8"/>
        <v>0</v>
      </c>
      <c r="D141" s="1820"/>
      <c r="E141" s="1821"/>
      <c r="F141" s="1836"/>
      <c r="G141" s="1837"/>
      <c r="H141" s="1824"/>
      <c r="I141" s="1839"/>
      <c r="J141" s="1826"/>
      <c r="K141" s="1827"/>
      <c r="L141" s="1828"/>
      <c r="M141" s="1829"/>
      <c r="N141" s="1830"/>
      <c r="O141" s="1831"/>
      <c r="P141" s="1832"/>
      <c r="Q141" s="1833"/>
      <c r="R141" s="1834"/>
      <c r="S141" s="1835"/>
    </row>
    <row r="142" spans="1:19" ht="25" hidden="1">
      <c r="A142" s="1780"/>
      <c r="B142" s="1818">
        <v>45848</v>
      </c>
      <c r="C142" s="1819">
        <f t="shared" si="8"/>
        <v>35521</v>
      </c>
      <c r="D142" s="1820">
        <v>28021</v>
      </c>
      <c r="E142" s="1821"/>
      <c r="F142" s="1836" t="s">
        <v>588</v>
      </c>
      <c r="G142" s="1837"/>
      <c r="H142" s="1824"/>
      <c r="I142" s="1839"/>
      <c r="J142" s="1826"/>
      <c r="K142" s="1827"/>
      <c r="L142" s="1828"/>
      <c r="M142" s="1829">
        <v>7500</v>
      </c>
      <c r="N142" s="1830"/>
      <c r="O142" s="1831" t="s">
        <v>589</v>
      </c>
      <c r="P142" s="1832"/>
      <c r="Q142" s="1833"/>
      <c r="R142" s="1834"/>
      <c r="S142" s="1835"/>
    </row>
    <row r="143" spans="1:19" ht="25" hidden="1">
      <c r="A143" s="1780"/>
      <c r="B143" s="1818">
        <v>45849</v>
      </c>
      <c r="C143" s="1819">
        <f t="shared" si="8"/>
        <v>11000</v>
      </c>
      <c r="D143" s="1820"/>
      <c r="E143" s="1821"/>
      <c r="F143" s="1836"/>
      <c r="G143" s="1823">
        <v>11000</v>
      </c>
      <c r="H143" s="1824"/>
      <c r="I143" s="1839" t="s">
        <v>578</v>
      </c>
      <c r="J143" s="1826"/>
      <c r="K143" s="1827"/>
      <c r="L143" s="1828"/>
      <c r="M143" s="1829"/>
      <c r="N143" s="1830"/>
      <c r="O143" s="1831"/>
      <c r="P143" s="1832"/>
      <c r="Q143" s="1833"/>
      <c r="R143" s="1834"/>
      <c r="S143" s="1835"/>
    </row>
    <row r="144" spans="1:19" ht="125" hidden="1">
      <c r="A144" s="1780"/>
      <c r="B144" s="1818">
        <v>45850</v>
      </c>
      <c r="C144" s="1819">
        <f t="shared" si="8"/>
        <v>5296</v>
      </c>
      <c r="D144" s="1820"/>
      <c r="E144" s="1821"/>
      <c r="F144" s="1836"/>
      <c r="G144" s="1837"/>
      <c r="H144" s="1824"/>
      <c r="I144" s="1839"/>
      <c r="J144" s="1826">
        <v>5296</v>
      </c>
      <c r="K144" s="1827"/>
      <c r="L144" s="1828" t="s">
        <v>590</v>
      </c>
      <c r="M144" s="1829"/>
      <c r="N144" s="1830"/>
      <c r="O144" s="1831"/>
      <c r="P144" s="1832"/>
      <c r="Q144" s="1833"/>
      <c r="R144" s="1834"/>
      <c r="S144" s="1835"/>
    </row>
    <row r="145" spans="1:19" ht="14" hidden="1">
      <c r="A145" s="1780"/>
      <c r="B145" s="1818">
        <v>45851</v>
      </c>
      <c r="C145" s="1819">
        <f t="shared" si="8"/>
        <v>0</v>
      </c>
      <c r="D145" s="1820"/>
      <c r="E145" s="1821"/>
      <c r="F145" s="1836"/>
      <c r="G145" s="1837"/>
      <c r="H145" s="1824"/>
      <c r="I145" s="1839"/>
      <c r="J145" s="1826"/>
      <c r="K145" s="1827"/>
      <c r="L145" s="1828"/>
      <c r="M145" s="1829"/>
      <c r="N145" s="1830"/>
      <c r="O145" s="1831"/>
      <c r="P145" s="1832"/>
      <c r="Q145" s="1833"/>
      <c r="R145" s="1834"/>
      <c r="S145" s="1835"/>
    </row>
    <row r="146" spans="1:19" ht="14" hidden="1">
      <c r="A146" s="1780"/>
      <c r="B146" s="1818">
        <v>45852</v>
      </c>
      <c r="C146" s="1819">
        <f t="shared" si="8"/>
        <v>0</v>
      </c>
      <c r="D146" s="1820"/>
      <c r="E146" s="1821"/>
      <c r="F146" s="1836"/>
      <c r="G146" s="1837"/>
      <c r="H146" s="1824"/>
      <c r="I146" s="1839"/>
      <c r="J146" s="1826"/>
      <c r="K146" s="1827"/>
      <c r="L146" s="1828"/>
      <c r="M146" s="1829"/>
      <c r="N146" s="1830"/>
      <c r="O146" s="1831"/>
      <c r="P146" s="1832"/>
      <c r="Q146" s="1833"/>
      <c r="R146" s="1834"/>
      <c r="S146" s="1835"/>
    </row>
    <row r="147" spans="1:19" ht="14" hidden="1">
      <c r="A147" s="1780"/>
      <c r="B147" s="1818">
        <v>45853</v>
      </c>
      <c r="C147" s="1819">
        <f t="shared" si="8"/>
        <v>0</v>
      </c>
      <c r="D147" s="1820"/>
      <c r="E147" s="1821"/>
      <c r="F147" s="1836"/>
      <c r="G147" s="1837"/>
      <c r="H147" s="1824"/>
      <c r="I147" s="1839"/>
      <c r="J147" s="1826"/>
      <c r="K147" s="1827"/>
      <c r="L147" s="1828"/>
      <c r="M147" s="1829"/>
      <c r="N147" s="1830"/>
      <c r="O147" s="1831"/>
      <c r="P147" s="1832"/>
      <c r="Q147" s="1833"/>
      <c r="R147" s="1834"/>
      <c r="S147" s="1835"/>
    </row>
    <row r="148" spans="1:19" ht="14" hidden="1">
      <c r="A148" s="1780"/>
      <c r="B148" s="1818">
        <v>45854</v>
      </c>
      <c r="C148" s="1819">
        <f t="shared" si="8"/>
        <v>0</v>
      </c>
      <c r="D148" s="1820"/>
      <c r="E148" s="1821"/>
      <c r="F148" s="1836"/>
      <c r="G148" s="1837"/>
      <c r="H148" s="1824"/>
      <c r="I148" s="1839"/>
      <c r="J148" s="1826"/>
      <c r="K148" s="1827"/>
      <c r="L148" s="1828"/>
      <c r="M148" s="1829"/>
      <c r="N148" s="1830"/>
      <c r="O148" s="1831"/>
      <c r="P148" s="1832"/>
      <c r="Q148" s="1833"/>
      <c r="R148" s="1834"/>
      <c r="S148" s="1835"/>
    </row>
    <row r="149" spans="1:19" ht="14" hidden="1">
      <c r="A149" s="1780"/>
      <c r="B149" s="1818">
        <v>45855</v>
      </c>
      <c r="C149" s="1819">
        <f t="shared" si="8"/>
        <v>0</v>
      </c>
      <c r="D149" s="1820"/>
      <c r="E149" s="1821"/>
      <c r="F149" s="1836"/>
      <c r="G149" s="1837"/>
      <c r="H149" s="1824"/>
      <c r="I149" s="1839"/>
      <c r="J149" s="1826"/>
      <c r="K149" s="1827"/>
      <c r="L149" s="1828"/>
      <c r="M149" s="1829"/>
      <c r="N149" s="1830"/>
      <c r="O149" s="1831"/>
      <c r="P149" s="1832"/>
      <c r="Q149" s="1833"/>
      <c r="R149" s="1834"/>
      <c r="S149" s="1835"/>
    </row>
    <row r="150" spans="1:19" ht="14" hidden="1">
      <c r="A150" s="1780"/>
      <c r="B150" s="1818">
        <v>45856</v>
      </c>
      <c r="C150" s="1819">
        <f t="shared" si="8"/>
        <v>0</v>
      </c>
      <c r="D150" s="1820"/>
      <c r="E150" s="1821"/>
      <c r="F150" s="1836"/>
      <c r="G150" s="1837"/>
      <c r="H150" s="1824"/>
      <c r="I150" s="1839"/>
      <c r="J150" s="1826"/>
      <c r="K150" s="1827"/>
      <c r="L150" s="1828"/>
      <c r="M150" s="1829"/>
      <c r="N150" s="1830"/>
      <c r="O150" s="1831"/>
      <c r="P150" s="1832"/>
      <c r="Q150" s="1833"/>
      <c r="R150" s="1834"/>
      <c r="S150" s="1835"/>
    </row>
    <row r="151" spans="1:19" ht="25" hidden="1">
      <c r="A151" s="1780"/>
      <c r="B151" s="1818">
        <v>45857</v>
      </c>
      <c r="C151" s="1819">
        <f t="shared" si="8"/>
        <v>4269</v>
      </c>
      <c r="D151" s="1820"/>
      <c r="E151" s="1821"/>
      <c r="F151" s="1836"/>
      <c r="G151" s="1837"/>
      <c r="H151" s="1824"/>
      <c r="I151" s="1839"/>
      <c r="J151" s="1826">
        <v>4269</v>
      </c>
      <c r="K151" s="1827"/>
      <c r="L151" s="1828" t="s">
        <v>591</v>
      </c>
      <c r="M151" s="1829"/>
      <c r="N151" s="1830"/>
      <c r="O151" s="1831"/>
      <c r="P151" s="1832"/>
      <c r="Q151" s="1833"/>
      <c r="R151" s="1834"/>
      <c r="S151" s="1835"/>
    </row>
    <row r="152" spans="1:19" ht="25" hidden="1">
      <c r="A152" s="1780"/>
      <c r="B152" s="1818">
        <v>45858</v>
      </c>
      <c r="C152" s="1819">
        <f t="shared" si="8"/>
        <v>22250</v>
      </c>
      <c r="D152" s="1820">
        <v>12943</v>
      </c>
      <c r="E152" s="1821"/>
      <c r="F152" s="1836" t="s">
        <v>588</v>
      </c>
      <c r="G152" s="1823">
        <v>9307</v>
      </c>
      <c r="H152" s="1824"/>
      <c r="I152" s="1825" t="s">
        <v>532</v>
      </c>
      <c r="J152" s="1826"/>
      <c r="K152" s="1827"/>
      <c r="L152" s="1828"/>
      <c r="M152" s="1829"/>
      <c r="N152" s="1830"/>
      <c r="O152" s="1831"/>
      <c r="P152" s="1832"/>
      <c r="Q152" s="1833"/>
      <c r="R152" s="1834"/>
      <c r="S152" s="1835"/>
    </row>
    <row r="153" spans="1:19" ht="14" hidden="1">
      <c r="A153" s="1780"/>
      <c r="B153" s="1818">
        <v>45859</v>
      </c>
      <c r="C153" s="1819">
        <f t="shared" si="8"/>
        <v>0</v>
      </c>
      <c r="D153" s="1820"/>
      <c r="E153" s="1821"/>
      <c r="F153" s="1836"/>
      <c r="G153" s="1837"/>
      <c r="H153" s="1824"/>
      <c r="I153" s="1839"/>
      <c r="J153" s="1826"/>
      <c r="K153" s="1827"/>
      <c r="L153" s="1828"/>
      <c r="M153" s="1829"/>
      <c r="N153" s="1830"/>
      <c r="O153" s="1831"/>
      <c r="P153" s="1832"/>
      <c r="Q153" s="1833"/>
      <c r="R153" s="1834"/>
      <c r="S153" s="1835"/>
    </row>
    <row r="154" spans="1:19" ht="25" hidden="1">
      <c r="A154" s="1780"/>
      <c r="B154" s="1818">
        <v>45860</v>
      </c>
      <c r="C154" s="1819">
        <f t="shared" si="8"/>
        <v>2685</v>
      </c>
      <c r="D154" s="1820">
        <v>2685</v>
      </c>
      <c r="E154" s="1821"/>
      <c r="F154" s="1822" t="s">
        <v>586</v>
      </c>
      <c r="G154" s="1837"/>
      <c r="H154" s="1824"/>
      <c r="I154" s="1839"/>
      <c r="J154" s="1826"/>
      <c r="K154" s="1827"/>
      <c r="L154" s="1828"/>
      <c r="M154" s="1829"/>
      <c r="N154" s="1830"/>
      <c r="O154" s="1831"/>
      <c r="P154" s="1832"/>
      <c r="Q154" s="1833"/>
      <c r="R154" s="1834"/>
      <c r="S154" s="1835"/>
    </row>
    <row r="155" spans="1:19" ht="25" hidden="1">
      <c r="A155" s="1780"/>
      <c r="B155" s="1818">
        <v>45861</v>
      </c>
      <c r="C155" s="1819">
        <f t="shared" si="8"/>
        <v>32220</v>
      </c>
      <c r="D155" s="1820"/>
      <c r="E155" s="1821"/>
      <c r="F155" s="1836"/>
      <c r="G155" s="1837"/>
      <c r="H155" s="1824"/>
      <c r="I155" s="1839"/>
      <c r="J155" s="1826">
        <v>32220</v>
      </c>
      <c r="K155" s="1827"/>
      <c r="L155" s="1828" t="s">
        <v>592</v>
      </c>
      <c r="M155" s="1829"/>
      <c r="N155" s="1830"/>
      <c r="O155" s="1831"/>
      <c r="P155" s="1832"/>
      <c r="Q155" s="1833"/>
      <c r="R155" s="1834"/>
      <c r="S155" s="1835"/>
    </row>
    <row r="156" spans="1:19" ht="14" hidden="1">
      <c r="A156" s="1780"/>
      <c r="B156" s="1818">
        <v>45862</v>
      </c>
      <c r="C156" s="1819">
        <f t="shared" si="8"/>
        <v>0</v>
      </c>
      <c r="D156" s="1820"/>
      <c r="E156" s="1821"/>
      <c r="F156" s="1836"/>
      <c r="G156" s="1837"/>
      <c r="H156" s="1824"/>
      <c r="I156" s="1839"/>
      <c r="J156" s="1826"/>
      <c r="K156" s="1827"/>
      <c r="L156" s="1828"/>
      <c r="M156" s="1829"/>
      <c r="N156" s="1830"/>
      <c r="O156" s="1831"/>
      <c r="P156" s="1832"/>
      <c r="Q156" s="1833"/>
      <c r="R156" s="1834"/>
      <c r="S156" s="1835"/>
    </row>
    <row r="157" spans="1:19" ht="14" hidden="1">
      <c r="A157" s="1780"/>
      <c r="B157" s="1818">
        <v>45863</v>
      </c>
      <c r="C157" s="1819">
        <f t="shared" si="8"/>
        <v>0</v>
      </c>
      <c r="D157" s="1820"/>
      <c r="E157" s="1821"/>
      <c r="F157" s="1836"/>
      <c r="G157" s="1837"/>
      <c r="H157" s="1824"/>
      <c r="I157" s="1839"/>
      <c r="J157" s="1826"/>
      <c r="K157" s="1827"/>
      <c r="L157" s="1828"/>
      <c r="M157" s="1829"/>
      <c r="N157" s="1830"/>
      <c r="O157" s="1831"/>
      <c r="P157" s="1832"/>
      <c r="Q157" s="1833"/>
      <c r="R157" s="1834"/>
      <c r="S157" s="1835"/>
    </row>
    <row r="158" spans="1:19" ht="14" hidden="1">
      <c r="A158" s="1780"/>
      <c r="B158" s="1818">
        <v>45864</v>
      </c>
      <c r="C158" s="1819">
        <f t="shared" si="8"/>
        <v>0</v>
      </c>
      <c r="D158" s="1820"/>
      <c r="E158" s="1821"/>
      <c r="F158" s="1836"/>
      <c r="G158" s="1837"/>
      <c r="H158" s="1824"/>
      <c r="I158" s="1839"/>
      <c r="J158" s="1826"/>
      <c r="K158" s="1827"/>
      <c r="L158" s="1828"/>
      <c r="M158" s="1829"/>
      <c r="N158" s="1830"/>
      <c r="O158" s="1831"/>
      <c r="P158" s="1832"/>
      <c r="Q158" s="1833"/>
      <c r="R158" s="1834"/>
      <c r="S158" s="1835"/>
    </row>
    <row r="159" spans="1:19" ht="14" hidden="1">
      <c r="A159" s="1780"/>
      <c r="B159" s="1818">
        <v>45865</v>
      </c>
      <c r="C159" s="1819">
        <f t="shared" si="8"/>
        <v>0</v>
      </c>
      <c r="D159" s="1820"/>
      <c r="E159" s="1821"/>
      <c r="F159" s="1836"/>
      <c r="G159" s="1837"/>
      <c r="H159" s="1824"/>
      <c r="I159" s="1839"/>
      <c r="J159" s="1826"/>
      <c r="K159" s="1827"/>
      <c r="L159" s="1828"/>
      <c r="M159" s="1829"/>
      <c r="N159" s="1830"/>
      <c r="O159" s="1831"/>
      <c r="P159" s="1832"/>
      <c r="Q159" s="1833"/>
      <c r="R159" s="1834"/>
      <c r="S159" s="1835"/>
    </row>
    <row r="160" spans="1:19" ht="15.5" hidden="1">
      <c r="A160" s="1878"/>
      <c r="B160" s="1879" t="s">
        <v>593</v>
      </c>
      <c r="C160" s="1880">
        <f t="shared" ref="C160:D160" si="9">SUM(C130:C159)</f>
        <v>205220</v>
      </c>
      <c r="D160" s="1843">
        <f t="shared" si="9"/>
        <v>86989</v>
      </c>
      <c r="E160" s="1844"/>
      <c r="F160" s="1881"/>
      <c r="G160" s="1846">
        <f>SUM(G130:G159)</f>
        <v>50473</v>
      </c>
      <c r="H160" s="1847"/>
      <c r="I160" s="1882"/>
      <c r="J160" s="1849">
        <f>SUM(J130:J159)</f>
        <v>60258</v>
      </c>
      <c r="K160" s="1850"/>
      <c r="L160" s="1883"/>
      <c r="M160" s="1852">
        <f>SUM(M130:M159)</f>
        <v>7500</v>
      </c>
      <c r="N160" s="1853"/>
      <c r="O160" s="1884"/>
      <c r="P160" s="1855">
        <f>SUM(P130:P159)</f>
        <v>0</v>
      </c>
      <c r="Q160" s="1856"/>
      <c r="R160" s="1885"/>
      <c r="S160" s="1875"/>
    </row>
    <row r="161" spans="1:19" ht="25" hidden="1">
      <c r="A161" s="1780"/>
      <c r="B161" s="1818">
        <v>45866</v>
      </c>
      <c r="C161" s="1819">
        <f t="shared" ref="C161:C195" si="10">D161+G161+J161+M161+P161</f>
        <v>5900</v>
      </c>
      <c r="D161" s="1820">
        <v>5900</v>
      </c>
      <c r="E161" s="1821" t="s">
        <v>669</v>
      </c>
      <c r="F161" s="1836" t="s">
        <v>670</v>
      </c>
      <c r="G161" s="1837"/>
      <c r="H161" s="1824"/>
      <c r="I161" s="1839"/>
      <c r="J161" s="1826"/>
      <c r="K161" s="1827"/>
      <c r="L161" s="1828"/>
      <c r="M161" s="1829"/>
      <c r="N161" s="1830"/>
      <c r="O161" s="1831"/>
      <c r="P161" s="1832"/>
      <c r="Q161" s="1833"/>
      <c r="R161" s="1834"/>
      <c r="S161" s="1835"/>
    </row>
    <row r="162" spans="1:19" ht="14" hidden="1">
      <c r="A162" s="1780"/>
      <c r="B162" s="1818">
        <v>45867</v>
      </c>
      <c r="C162" s="1819">
        <f t="shared" si="10"/>
        <v>1210</v>
      </c>
      <c r="D162" s="1820">
        <v>1210</v>
      </c>
      <c r="E162" s="1821" t="s">
        <v>669</v>
      </c>
      <c r="F162" s="1836" t="s">
        <v>302</v>
      </c>
      <c r="G162" s="1837"/>
      <c r="H162" s="1824"/>
      <c r="I162" s="1839"/>
      <c r="J162" s="1826"/>
      <c r="K162" s="1827"/>
      <c r="L162" s="1828"/>
      <c r="M162" s="1829"/>
      <c r="N162" s="1830"/>
      <c r="O162" s="1831"/>
      <c r="P162" s="1832"/>
      <c r="Q162" s="1833"/>
      <c r="R162" s="1834"/>
      <c r="S162" s="1835"/>
    </row>
    <row r="163" spans="1:19" ht="25" hidden="1">
      <c r="A163" s="1780"/>
      <c r="B163" s="1818">
        <v>45868</v>
      </c>
      <c r="C163" s="1819">
        <f t="shared" si="10"/>
        <v>5000</v>
      </c>
      <c r="D163" s="1838">
        <v>5000</v>
      </c>
      <c r="E163" s="1821" t="s">
        <v>661</v>
      </c>
      <c r="F163" s="1822" t="s">
        <v>586</v>
      </c>
      <c r="G163" s="1823"/>
      <c r="H163" s="1824"/>
      <c r="I163" s="1825"/>
      <c r="J163" s="1826"/>
      <c r="K163" s="1827"/>
      <c r="L163" s="1828"/>
      <c r="M163" s="1829"/>
      <c r="N163" s="1830"/>
      <c r="O163" s="1831"/>
      <c r="P163" s="1832"/>
      <c r="Q163" s="1833"/>
      <c r="R163" s="1834"/>
      <c r="S163" s="1835"/>
    </row>
    <row r="164" spans="1:19" ht="25" hidden="1">
      <c r="A164" s="1780"/>
      <c r="B164" s="1818">
        <v>45869</v>
      </c>
      <c r="C164" s="1819">
        <f t="shared" si="10"/>
        <v>20510</v>
      </c>
      <c r="D164" s="1838">
        <v>20510</v>
      </c>
      <c r="E164" s="1821" t="s">
        <v>661</v>
      </c>
      <c r="F164" s="1822" t="s">
        <v>600</v>
      </c>
      <c r="G164" s="1823"/>
      <c r="H164" s="1824"/>
      <c r="I164" s="1825"/>
      <c r="J164" s="1826"/>
      <c r="K164" s="1827"/>
      <c r="L164" s="1828"/>
      <c r="M164" s="1829"/>
      <c r="N164" s="1830"/>
      <c r="O164" s="1831"/>
      <c r="P164" s="1832"/>
      <c r="Q164" s="1833"/>
      <c r="R164" s="1834"/>
      <c r="S164" s="1835"/>
    </row>
    <row r="165" spans="1:19" ht="14" hidden="1">
      <c r="A165" s="1780"/>
      <c r="B165" s="1818">
        <v>45870</v>
      </c>
      <c r="C165" s="1819">
        <f t="shared" si="10"/>
        <v>450</v>
      </c>
      <c r="D165" s="1820">
        <v>450</v>
      </c>
      <c r="E165" s="1821" t="s">
        <v>669</v>
      </c>
      <c r="F165" s="1836" t="s">
        <v>296</v>
      </c>
      <c r="G165" s="1825"/>
      <c r="H165" s="1824"/>
      <c r="I165" s="1825"/>
      <c r="J165" s="1826"/>
      <c r="K165" s="1827"/>
      <c r="L165" s="1828"/>
      <c r="M165" s="1829"/>
      <c r="N165" s="1830"/>
      <c r="O165" s="1831"/>
      <c r="P165" s="1832"/>
      <c r="Q165" s="1833"/>
      <c r="R165" s="1834"/>
      <c r="S165" s="1835"/>
    </row>
    <row r="166" spans="1:19" ht="25" hidden="1">
      <c r="A166" s="1780"/>
      <c r="B166" s="1818">
        <v>45871</v>
      </c>
      <c r="C166" s="1819">
        <f t="shared" si="10"/>
        <v>5000</v>
      </c>
      <c r="D166" s="1838">
        <v>5000</v>
      </c>
      <c r="E166" s="1821" t="s">
        <v>661</v>
      </c>
      <c r="F166" s="1822" t="s">
        <v>586</v>
      </c>
      <c r="G166" s="1823"/>
      <c r="H166" s="1824"/>
      <c r="I166" s="1825"/>
      <c r="J166" s="1826"/>
      <c r="K166" s="1827"/>
      <c r="L166" s="1828"/>
      <c r="M166" s="1829"/>
      <c r="N166" s="1830"/>
      <c r="O166" s="1831"/>
      <c r="P166" s="1832"/>
      <c r="Q166" s="1833"/>
      <c r="R166" s="1834"/>
      <c r="S166" s="1835"/>
    </row>
    <row r="167" spans="1:19" ht="14" hidden="1">
      <c r="A167" s="1780"/>
      <c r="B167" s="1818">
        <v>45872</v>
      </c>
      <c r="C167" s="1819">
        <f t="shared" si="10"/>
        <v>55191</v>
      </c>
      <c r="D167" s="1820">
        <v>55191</v>
      </c>
      <c r="E167" s="1821" t="s">
        <v>661</v>
      </c>
      <c r="F167" s="1836" t="s">
        <v>588</v>
      </c>
      <c r="G167" s="1825"/>
      <c r="H167" s="1824"/>
      <c r="I167" s="1825"/>
      <c r="J167" s="1826"/>
      <c r="K167" s="1827"/>
      <c r="L167" s="1828"/>
      <c r="M167" s="1829"/>
      <c r="N167" s="1830"/>
      <c r="O167" s="1831"/>
      <c r="P167" s="1832"/>
      <c r="Q167" s="1833"/>
      <c r="R167" s="1834"/>
      <c r="S167" s="1835"/>
    </row>
    <row r="168" spans="1:19" ht="14" hidden="1">
      <c r="A168" s="1780"/>
      <c r="B168" s="1818">
        <v>45873</v>
      </c>
      <c r="C168" s="1819">
        <f t="shared" si="10"/>
        <v>0</v>
      </c>
      <c r="D168" s="1886">
        <v>0</v>
      </c>
      <c r="E168" s="1821" t="s">
        <v>669</v>
      </c>
      <c r="F168" s="1836" t="s">
        <v>573</v>
      </c>
      <c r="G168" s="1823"/>
      <c r="H168" s="1824"/>
      <c r="I168" s="1825"/>
      <c r="J168" s="1826"/>
      <c r="K168" s="1827"/>
      <c r="L168" s="1828"/>
      <c r="M168" s="1829"/>
      <c r="N168" s="1830"/>
      <c r="O168" s="1831"/>
      <c r="P168" s="1832"/>
      <c r="Q168" s="1833"/>
      <c r="R168" s="1834"/>
      <c r="S168" s="1835"/>
    </row>
    <row r="169" spans="1:19" ht="25" hidden="1">
      <c r="A169" s="1780"/>
      <c r="B169" s="1818">
        <v>45874</v>
      </c>
      <c r="C169" s="1819">
        <f t="shared" si="10"/>
        <v>15784</v>
      </c>
      <c r="D169" s="1820">
        <v>15784</v>
      </c>
      <c r="E169" s="1821" t="s">
        <v>669</v>
      </c>
      <c r="F169" s="1836" t="s">
        <v>525</v>
      </c>
      <c r="G169" s="1823"/>
      <c r="H169" s="1824"/>
      <c r="I169" s="1825"/>
      <c r="J169" s="1826"/>
      <c r="K169" s="1827"/>
      <c r="L169" s="1828"/>
      <c r="M169" s="1829"/>
      <c r="N169" s="1830"/>
      <c r="O169" s="1831"/>
      <c r="P169" s="1832"/>
      <c r="Q169" s="1833"/>
      <c r="R169" s="1834"/>
      <c r="S169" s="1835"/>
    </row>
    <row r="170" spans="1:19" ht="14" hidden="1">
      <c r="A170" s="1780"/>
      <c r="B170" s="1818">
        <v>45875</v>
      </c>
      <c r="C170" s="1819">
        <f t="shared" si="10"/>
        <v>1739</v>
      </c>
      <c r="D170" s="1820">
        <v>1739</v>
      </c>
      <c r="E170" s="1821" t="s">
        <v>30</v>
      </c>
      <c r="F170" s="1836" t="s">
        <v>601</v>
      </c>
      <c r="G170" s="1825"/>
      <c r="H170" s="1824"/>
      <c r="I170" s="1887"/>
      <c r="J170" s="1826"/>
      <c r="K170" s="1827"/>
      <c r="L170" s="1828"/>
      <c r="M170" s="1829"/>
      <c r="N170" s="1830"/>
      <c r="O170" s="1831"/>
      <c r="P170" s="1832"/>
      <c r="Q170" s="1833"/>
      <c r="R170" s="1834"/>
      <c r="S170" s="1835"/>
    </row>
    <row r="171" spans="1:19" ht="25" hidden="1">
      <c r="A171" s="1780"/>
      <c r="B171" s="1818">
        <v>45876</v>
      </c>
      <c r="C171" s="1819">
        <f t="shared" si="10"/>
        <v>500</v>
      </c>
      <c r="D171" s="1820">
        <v>500</v>
      </c>
      <c r="E171" s="1821" t="s">
        <v>671</v>
      </c>
      <c r="F171" s="1836" t="s">
        <v>602</v>
      </c>
      <c r="G171" s="1825"/>
      <c r="H171" s="1824"/>
      <c r="I171" s="1887"/>
      <c r="J171" s="1826"/>
      <c r="K171" s="1827"/>
      <c r="L171" s="1828"/>
      <c r="M171" s="1829"/>
      <c r="N171" s="1830"/>
      <c r="O171" s="1831"/>
      <c r="P171" s="1832"/>
      <c r="Q171" s="1833"/>
      <c r="R171" s="1834"/>
      <c r="S171" s="1835"/>
    </row>
    <row r="172" spans="1:19" ht="25" hidden="1">
      <c r="A172" s="1780"/>
      <c r="B172" s="1818">
        <v>45877</v>
      </c>
      <c r="C172" s="1819">
        <f t="shared" si="10"/>
        <v>3714</v>
      </c>
      <c r="D172" s="1888">
        <v>3714</v>
      </c>
      <c r="E172" s="1821" t="s">
        <v>671</v>
      </c>
      <c r="F172" s="1836" t="s">
        <v>603</v>
      </c>
      <c r="G172" s="1825"/>
      <c r="H172" s="1824"/>
      <c r="I172" s="1887"/>
      <c r="J172" s="1826"/>
      <c r="K172" s="1827"/>
      <c r="L172" s="1828"/>
      <c r="M172" s="1829"/>
      <c r="N172" s="1830"/>
      <c r="O172" s="1831"/>
      <c r="P172" s="1832"/>
      <c r="Q172" s="1833"/>
      <c r="R172" s="1834"/>
      <c r="S172" s="1835"/>
    </row>
    <row r="173" spans="1:19" ht="50" hidden="1">
      <c r="A173" s="1780"/>
      <c r="B173" s="1818">
        <v>45878</v>
      </c>
      <c r="C173" s="1819">
        <f t="shared" si="10"/>
        <v>27932</v>
      </c>
      <c r="D173" s="1888">
        <v>5800</v>
      </c>
      <c r="E173" s="1821" t="s">
        <v>671</v>
      </c>
      <c r="F173" s="1836" t="s">
        <v>604</v>
      </c>
      <c r="G173" s="1825">
        <v>21002</v>
      </c>
      <c r="H173" s="1824" t="s">
        <v>661</v>
      </c>
      <c r="I173" s="1887" t="s">
        <v>672</v>
      </c>
      <c r="J173" s="1826">
        <v>1130</v>
      </c>
      <c r="K173" s="1827" t="s">
        <v>377</v>
      </c>
      <c r="L173" s="1828" t="s">
        <v>606</v>
      </c>
      <c r="M173" s="1829"/>
      <c r="N173" s="1830"/>
      <c r="O173" s="1831"/>
      <c r="P173" s="1832"/>
      <c r="Q173" s="1833"/>
      <c r="R173" s="1834"/>
      <c r="S173" s="1835"/>
    </row>
    <row r="174" spans="1:19" ht="25" hidden="1">
      <c r="A174" s="1780"/>
      <c r="B174" s="1818">
        <v>45879</v>
      </c>
      <c r="C174" s="1819">
        <f t="shared" si="10"/>
        <v>3253</v>
      </c>
      <c r="D174" s="1888">
        <v>3145</v>
      </c>
      <c r="E174" s="1821" t="s">
        <v>30</v>
      </c>
      <c r="F174" s="1836" t="s">
        <v>601</v>
      </c>
      <c r="G174" s="1825"/>
      <c r="H174" s="1824"/>
      <c r="I174" s="1887"/>
      <c r="J174" s="1826">
        <v>108</v>
      </c>
      <c r="K174" s="1827" t="s">
        <v>673</v>
      </c>
      <c r="L174" s="1828" t="s">
        <v>607</v>
      </c>
      <c r="M174" s="1829"/>
      <c r="N174" s="1830"/>
      <c r="O174" s="1831"/>
      <c r="P174" s="1832"/>
      <c r="Q174" s="1833"/>
      <c r="R174" s="1834"/>
      <c r="S174" s="1835"/>
    </row>
    <row r="175" spans="1:19" ht="25" hidden="1">
      <c r="A175" s="1780"/>
      <c r="B175" s="1818">
        <v>45880</v>
      </c>
      <c r="C175" s="1819">
        <f t="shared" si="10"/>
        <v>386</v>
      </c>
      <c r="D175" s="1820"/>
      <c r="E175" s="1821"/>
      <c r="F175" s="1836"/>
      <c r="G175" s="1825"/>
      <c r="H175" s="1824"/>
      <c r="I175" s="1887"/>
      <c r="J175" s="1826">
        <v>386</v>
      </c>
      <c r="K175" s="1827" t="s">
        <v>673</v>
      </c>
      <c r="L175" s="1828" t="s">
        <v>608</v>
      </c>
      <c r="M175" s="1829"/>
      <c r="N175" s="1830"/>
      <c r="O175" s="1831"/>
      <c r="P175" s="1832"/>
      <c r="Q175" s="1833"/>
      <c r="R175" s="1834"/>
      <c r="S175" s="1835"/>
    </row>
    <row r="176" spans="1:19" ht="25" hidden="1">
      <c r="A176" s="1780"/>
      <c r="B176" s="1818">
        <v>45881</v>
      </c>
      <c r="C176" s="1819">
        <f t="shared" si="10"/>
        <v>768</v>
      </c>
      <c r="D176" s="1820"/>
      <c r="E176" s="1821"/>
      <c r="F176" s="1836"/>
      <c r="G176" s="1825">
        <v>160</v>
      </c>
      <c r="H176" s="1824" t="s">
        <v>377</v>
      </c>
      <c r="I176" s="1887" t="s">
        <v>674</v>
      </c>
      <c r="J176" s="1826">
        <v>608</v>
      </c>
      <c r="K176" s="1827" t="s">
        <v>673</v>
      </c>
      <c r="L176" s="1828" t="s">
        <v>609</v>
      </c>
      <c r="M176" s="1829"/>
      <c r="N176" s="1830"/>
      <c r="O176" s="1831"/>
      <c r="P176" s="1832"/>
      <c r="Q176" s="1833"/>
      <c r="R176" s="1834"/>
      <c r="S176" s="1835"/>
    </row>
    <row r="177" spans="1:19" ht="25" hidden="1">
      <c r="A177" s="1780"/>
      <c r="B177" s="1818">
        <v>45882</v>
      </c>
      <c r="C177" s="1819">
        <f t="shared" si="10"/>
        <v>1058</v>
      </c>
      <c r="D177" s="1820"/>
      <c r="E177" s="1821"/>
      <c r="F177" s="1836"/>
      <c r="G177" s="1825"/>
      <c r="H177" s="1824"/>
      <c r="I177" s="1887"/>
      <c r="J177" s="1826">
        <v>1058</v>
      </c>
      <c r="K177" s="1827" t="s">
        <v>673</v>
      </c>
      <c r="L177" s="1828" t="s">
        <v>675</v>
      </c>
      <c r="M177" s="1829"/>
      <c r="N177" s="1830"/>
      <c r="O177" s="1831"/>
      <c r="P177" s="1832"/>
      <c r="Q177" s="1833"/>
      <c r="R177" s="1834"/>
      <c r="S177" s="1835"/>
    </row>
    <row r="178" spans="1:19" ht="14" hidden="1">
      <c r="A178" s="1780"/>
      <c r="B178" s="1818">
        <v>45883</v>
      </c>
      <c r="C178" s="1819">
        <f t="shared" si="10"/>
        <v>292</v>
      </c>
      <c r="D178" s="1820"/>
      <c r="E178" s="1821"/>
      <c r="F178" s="1836"/>
      <c r="G178" s="1825"/>
      <c r="H178" s="1824"/>
      <c r="I178" s="1887"/>
      <c r="J178" s="1826">
        <v>292</v>
      </c>
      <c r="K178" s="1827" t="s">
        <v>673</v>
      </c>
      <c r="L178" s="1828" t="s">
        <v>676</v>
      </c>
      <c r="M178" s="1829"/>
      <c r="N178" s="1830"/>
      <c r="O178" s="1831"/>
      <c r="P178" s="1832"/>
      <c r="Q178" s="1833"/>
      <c r="R178" s="1834"/>
      <c r="S178" s="1835"/>
    </row>
    <row r="179" spans="1:19" ht="37.5" hidden="1">
      <c r="A179" s="1780"/>
      <c r="B179" s="1818">
        <v>45884</v>
      </c>
      <c r="C179" s="1819">
        <f t="shared" si="10"/>
        <v>16182</v>
      </c>
      <c r="D179" s="1820">
        <v>11000</v>
      </c>
      <c r="E179" s="1821" t="s">
        <v>669</v>
      </c>
      <c r="F179" s="1836" t="s">
        <v>677</v>
      </c>
      <c r="G179" s="1823">
        <v>5182</v>
      </c>
      <c r="H179" s="1824" t="s">
        <v>312</v>
      </c>
      <c r="I179" s="1839" t="s">
        <v>611</v>
      </c>
      <c r="J179" s="1826"/>
      <c r="K179" s="1827"/>
      <c r="L179" s="1828"/>
      <c r="M179" s="1829"/>
      <c r="N179" s="1830"/>
      <c r="O179" s="1831"/>
      <c r="P179" s="1832"/>
      <c r="Q179" s="1833"/>
      <c r="R179" s="1834"/>
      <c r="S179" s="1835"/>
    </row>
    <row r="180" spans="1:19" ht="14" hidden="1">
      <c r="A180" s="1780"/>
      <c r="B180" s="1818">
        <v>45885</v>
      </c>
      <c r="C180" s="1819">
        <f t="shared" si="10"/>
        <v>0</v>
      </c>
      <c r="D180" s="1820"/>
      <c r="E180" s="1821"/>
      <c r="F180" s="1836"/>
      <c r="G180" s="1825"/>
      <c r="H180" s="1824"/>
      <c r="I180" s="1887"/>
      <c r="J180" s="1826"/>
      <c r="K180" s="1827"/>
      <c r="L180" s="1828"/>
      <c r="M180" s="1829"/>
      <c r="N180" s="1830"/>
      <c r="O180" s="1831"/>
      <c r="P180" s="1832"/>
      <c r="Q180" s="1833"/>
      <c r="R180" s="1834"/>
      <c r="S180" s="1835"/>
    </row>
    <row r="181" spans="1:19" ht="25" hidden="1">
      <c r="A181" s="1780"/>
      <c r="B181" s="1818">
        <v>45886</v>
      </c>
      <c r="C181" s="1819">
        <f t="shared" si="10"/>
        <v>1129</v>
      </c>
      <c r="D181" s="1820"/>
      <c r="E181" s="1821"/>
      <c r="F181" s="1836"/>
      <c r="G181" s="1825"/>
      <c r="H181" s="1824"/>
      <c r="I181" s="1887"/>
      <c r="J181" s="1826">
        <v>1129</v>
      </c>
      <c r="K181" s="1827" t="s">
        <v>673</v>
      </c>
      <c r="L181" s="1828" t="s">
        <v>678</v>
      </c>
      <c r="M181" s="1829"/>
      <c r="N181" s="1830"/>
      <c r="O181" s="1831"/>
      <c r="P181" s="1832"/>
      <c r="Q181" s="1833"/>
      <c r="R181" s="1834"/>
      <c r="S181" s="1835"/>
    </row>
    <row r="182" spans="1:19" ht="25" hidden="1">
      <c r="A182" s="1780"/>
      <c r="B182" s="1818">
        <v>45887</v>
      </c>
      <c r="C182" s="1819">
        <f t="shared" si="10"/>
        <v>9307</v>
      </c>
      <c r="D182" s="1820">
        <v>9307</v>
      </c>
      <c r="E182" s="1821" t="s">
        <v>669</v>
      </c>
      <c r="F182" s="1836" t="s">
        <v>679</v>
      </c>
      <c r="G182" s="1823"/>
      <c r="H182" s="1824"/>
      <c r="I182" s="1825"/>
      <c r="J182" s="1826"/>
      <c r="K182" s="1827"/>
      <c r="L182" s="1828"/>
      <c r="M182" s="1829"/>
      <c r="N182" s="1830"/>
      <c r="O182" s="1831"/>
      <c r="P182" s="1832"/>
      <c r="Q182" s="1833"/>
      <c r="R182" s="1834"/>
      <c r="S182" s="1835"/>
    </row>
    <row r="183" spans="1:19" ht="14" hidden="1">
      <c r="A183" s="1780"/>
      <c r="B183" s="1818">
        <v>45888</v>
      </c>
      <c r="C183" s="1819">
        <f t="shared" si="10"/>
        <v>0</v>
      </c>
      <c r="D183" s="1820"/>
      <c r="E183" s="1821"/>
      <c r="F183" s="1836"/>
      <c r="G183" s="1837"/>
      <c r="H183" s="1824"/>
      <c r="I183" s="1839"/>
      <c r="J183" s="1826"/>
      <c r="K183" s="1827"/>
      <c r="L183" s="1828"/>
      <c r="M183" s="1829"/>
      <c r="N183" s="1830"/>
      <c r="O183" s="1831"/>
      <c r="P183" s="1832"/>
      <c r="Q183" s="1833"/>
      <c r="R183" s="1834"/>
      <c r="S183" s="1835"/>
    </row>
    <row r="184" spans="1:19" ht="25" hidden="1">
      <c r="A184" s="1780"/>
      <c r="B184" s="1818">
        <v>45889</v>
      </c>
      <c r="C184" s="1819">
        <f t="shared" si="10"/>
        <v>770</v>
      </c>
      <c r="D184" s="1820"/>
      <c r="E184" s="1821"/>
      <c r="F184" s="1836"/>
      <c r="G184" s="1837"/>
      <c r="H184" s="1824"/>
      <c r="I184" s="1839"/>
      <c r="J184" s="1826">
        <v>770</v>
      </c>
      <c r="K184" s="1827" t="s">
        <v>673</v>
      </c>
      <c r="L184" s="1828" t="s">
        <v>678</v>
      </c>
      <c r="M184" s="1829"/>
      <c r="N184" s="1830"/>
      <c r="O184" s="1831"/>
      <c r="P184" s="1832"/>
      <c r="Q184" s="1833"/>
      <c r="R184" s="1834"/>
      <c r="S184" s="1835"/>
    </row>
    <row r="185" spans="1:19" ht="14" hidden="1">
      <c r="A185" s="1780"/>
      <c r="B185" s="1818">
        <v>45890</v>
      </c>
      <c r="C185" s="1819">
        <f t="shared" si="10"/>
        <v>0</v>
      </c>
      <c r="D185" s="1820"/>
      <c r="E185" s="1821"/>
      <c r="F185" s="1836"/>
      <c r="G185" s="1837"/>
      <c r="H185" s="1824"/>
      <c r="I185" s="1839"/>
      <c r="J185" s="1826"/>
      <c r="K185" s="1827"/>
      <c r="L185" s="1828"/>
      <c r="M185" s="1829"/>
      <c r="N185" s="1830"/>
      <c r="O185" s="1831"/>
      <c r="P185" s="1832"/>
      <c r="Q185" s="1833"/>
      <c r="R185" s="1834"/>
      <c r="S185" s="1835"/>
    </row>
    <row r="186" spans="1:19" ht="25" hidden="1">
      <c r="A186" s="1780"/>
      <c r="B186" s="1818">
        <v>45891</v>
      </c>
      <c r="C186" s="1819">
        <f t="shared" si="10"/>
        <v>3936</v>
      </c>
      <c r="D186" s="1820"/>
      <c r="E186" s="1821"/>
      <c r="F186" s="1836"/>
      <c r="G186" s="1837">
        <v>2000</v>
      </c>
      <c r="H186" s="1824" t="s">
        <v>377</v>
      </c>
      <c r="I186" s="1839" t="s">
        <v>680</v>
      </c>
      <c r="J186" s="1826">
        <v>1936</v>
      </c>
      <c r="K186" s="1827" t="s">
        <v>673</v>
      </c>
      <c r="L186" s="1828" t="s">
        <v>681</v>
      </c>
      <c r="M186" s="1829"/>
      <c r="N186" s="1830"/>
      <c r="O186" s="1831"/>
      <c r="P186" s="1832"/>
      <c r="Q186" s="1833"/>
      <c r="R186" s="1834"/>
      <c r="S186" s="1835"/>
    </row>
    <row r="187" spans="1:19" ht="14" hidden="1">
      <c r="A187" s="1780"/>
      <c r="B187" s="1818">
        <v>45892</v>
      </c>
      <c r="C187" s="1819">
        <f t="shared" si="10"/>
        <v>0</v>
      </c>
      <c r="D187" s="1820"/>
      <c r="E187" s="1821"/>
      <c r="F187" s="1836"/>
      <c r="G187" s="1837"/>
      <c r="H187" s="1824"/>
      <c r="I187" s="1839"/>
      <c r="J187" s="1826"/>
      <c r="K187" s="1827"/>
      <c r="L187" s="1828"/>
      <c r="M187" s="1829"/>
      <c r="N187" s="1830"/>
      <c r="O187" s="1831"/>
      <c r="P187" s="1832"/>
      <c r="Q187" s="1833"/>
      <c r="R187" s="1834"/>
      <c r="S187" s="1835"/>
    </row>
    <row r="188" spans="1:19" ht="14" hidden="1">
      <c r="A188" s="1780"/>
      <c r="B188" s="1818">
        <v>45893</v>
      </c>
      <c r="C188" s="1819">
        <f t="shared" si="10"/>
        <v>0</v>
      </c>
      <c r="D188" s="1820"/>
      <c r="E188" s="1821"/>
      <c r="F188" s="1836"/>
      <c r="G188" s="1837"/>
      <c r="H188" s="1824"/>
      <c r="I188" s="1839"/>
      <c r="J188" s="1826"/>
      <c r="K188" s="1827"/>
      <c r="L188" s="1828"/>
      <c r="M188" s="1829"/>
      <c r="N188" s="1830"/>
      <c r="O188" s="1831"/>
      <c r="P188" s="1832"/>
      <c r="Q188" s="1833"/>
      <c r="R188" s="1834"/>
      <c r="S188" s="1835"/>
    </row>
    <row r="189" spans="1:19" ht="25" hidden="1">
      <c r="A189" s="1780"/>
      <c r="B189" s="1818">
        <v>45894</v>
      </c>
      <c r="C189" s="1819">
        <f t="shared" si="10"/>
        <v>4971</v>
      </c>
      <c r="D189" s="1820"/>
      <c r="E189" s="1821"/>
      <c r="F189" s="1836"/>
      <c r="G189" s="1837">
        <v>4971</v>
      </c>
      <c r="H189" s="1824" t="s">
        <v>661</v>
      </c>
      <c r="I189" s="1839" t="s">
        <v>588</v>
      </c>
      <c r="J189" s="1826"/>
      <c r="K189" s="1827"/>
      <c r="L189" s="1828"/>
      <c r="M189" s="1829"/>
      <c r="N189" s="1830"/>
      <c r="O189" s="1831"/>
      <c r="P189" s="1832"/>
      <c r="Q189" s="1833"/>
      <c r="R189" s="1834"/>
      <c r="S189" s="1835"/>
    </row>
    <row r="190" spans="1:19" ht="14" hidden="1">
      <c r="A190" s="1780"/>
      <c r="B190" s="1818">
        <v>45895</v>
      </c>
      <c r="C190" s="1819">
        <f t="shared" si="10"/>
        <v>0</v>
      </c>
      <c r="D190" s="1820"/>
      <c r="E190" s="1821"/>
      <c r="F190" s="1836"/>
      <c r="G190" s="1837"/>
      <c r="H190" s="1824"/>
      <c r="I190" s="1839"/>
      <c r="J190" s="1826"/>
      <c r="K190" s="1827"/>
      <c r="L190" s="1828"/>
      <c r="M190" s="1829"/>
      <c r="N190" s="1830"/>
      <c r="O190" s="1831"/>
      <c r="P190" s="1832"/>
      <c r="Q190" s="1833"/>
      <c r="R190" s="1834"/>
      <c r="S190" s="1835"/>
    </row>
    <row r="191" spans="1:19" ht="50" hidden="1">
      <c r="A191" s="1780"/>
      <c r="B191" s="1818">
        <v>45896</v>
      </c>
      <c r="C191" s="1819">
        <f t="shared" si="10"/>
        <v>30000</v>
      </c>
      <c r="D191" s="1820"/>
      <c r="E191" s="1821"/>
      <c r="F191" s="1836"/>
      <c r="G191" s="1837">
        <v>30000</v>
      </c>
      <c r="H191" s="1824" t="s">
        <v>661</v>
      </c>
      <c r="I191" s="1839" t="s">
        <v>682</v>
      </c>
      <c r="J191" s="1826"/>
      <c r="K191" s="1827"/>
      <c r="L191" s="1828"/>
      <c r="M191" s="1829"/>
      <c r="N191" s="1830"/>
      <c r="O191" s="1831"/>
      <c r="P191" s="1832"/>
      <c r="Q191" s="1833"/>
      <c r="R191" s="1834"/>
      <c r="S191" s="1835"/>
    </row>
    <row r="192" spans="1:19" ht="25" hidden="1">
      <c r="A192" s="1780"/>
      <c r="B192" s="1818">
        <v>45897</v>
      </c>
      <c r="C192" s="1819">
        <f t="shared" si="10"/>
        <v>6466</v>
      </c>
      <c r="D192" s="1820"/>
      <c r="E192" s="1821"/>
      <c r="F192" s="1836"/>
      <c r="G192" s="1823">
        <v>5960</v>
      </c>
      <c r="H192" s="1824" t="s">
        <v>377</v>
      </c>
      <c r="I192" s="1825" t="s">
        <v>683</v>
      </c>
      <c r="J192" s="1826">
        <v>506</v>
      </c>
      <c r="K192" s="1827" t="s">
        <v>673</v>
      </c>
      <c r="L192" s="1828" t="s">
        <v>684</v>
      </c>
      <c r="M192" s="1829"/>
      <c r="N192" s="1830"/>
      <c r="O192" s="1831"/>
      <c r="P192" s="1832"/>
      <c r="Q192" s="1833"/>
      <c r="R192" s="1834"/>
      <c r="S192" s="1835"/>
    </row>
    <row r="193" spans="1:19" ht="25" hidden="1">
      <c r="A193" s="1780"/>
      <c r="B193" s="1818">
        <v>45898</v>
      </c>
      <c r="C193" s="1819">
        <f t="shared" si="10"/>
        <v>3784</v>
      </c>
      <c r="D193" s="1820"/>
      <c r="E193" s="1821"/>
      <c r="F193" s="1836"/>
      <c r="G193" s="1823">
        <v>3041</v>
      </c>
      <c r="H193" s="1824" t="s">
        <v>30</v>
      </c>
      <c r="I193" s="1825" t="s">
        <v>601</v>
      </c>
      <c r="J193" s="1826">
        <v>743</v>
      </c>
      <c r="K193" s="1827" t="s">
        <v>673</v>
      </c>
      <c r="L193" s="1828" t="s">
        <v>684</v>
      </c>
      <c r="M193" s="1829"/>
      <c r="N193" s="1830"/>
      <c r="O193" s="1831"/>
      <c r="P193" s="1832"/>
      <c r="Q193" s="1833"/>
      <c r="R193" s="1834"/>
      <c r="S193" s="1835"/>
    </row>
    <row r="194" spans="1:19" ht="25" hidden="1">
      <c r="A194" s="1780"/>
      <c r="B194" s="1818">
        <v>45899</v>
      </c>
      <c r="C194" s="1819">
        <f t="shared" si="10"/>
        <v>1090</v>
      </c>
      <c r="D194" s="1820"/>
      <c r="E194" s="1821"/>
      <c r="F194" s="1836"/>
      <c r="G194" s="1823"/>
      <c r="H194" s="1824"/>
      <c r="I194" s="1825"/>
      <c r="J194" s="1826">
        <v>1090</v>
      </c>
      <c r="K194" s="1827" t="s">
        <v>673</v>
      </c>
      <c r="L194" s="1828" t="s">
        <v>685</v>
      </c>
      <c r="M194" s="1829"/>
      <c r="N194" s="1830"/>
      <c r="O194" s="1831"/>
      <c r="P194" s="1832"/>
      <c r="Q194" s="1833"/>
      <c r="R194" s="1834"/>
      <c r="S194" s="1835"/>
    </row>
    <row r="195" spans="1:19" ht="50" hidden="1">
      <c r="A195" s="1780"/>
      <c r="B195" s="1818">
        <v>45900</v>
      </c>
      <c r="C195" s="1819">
        <f t="shared" si="10"/>
        <v>3140</v>
      </c>
      <c r="D195" s="1820">
        <v>-4250</v>
      </c>
      <c r="E195" s="1821"/>
      <c r="F195" s="1836"/>
      <c r="G195" s="1823">
        <v>7390</v>
      </c>
      <c r="H195" s="1824" t="s">
        <v>661</v>
      </c>
      <c r="I195" s="1825" t="s">
        <v>686</v>
      </c>
      <c r="J195" s="1826"/>
      <c r="K195" s="1827"/>
      <c r="L195" s="1828"/>
      <c r="M195" s="1829"/>
      <c r="N195" s="1830"/>
      <c r="O195" s="1831"/>
      <c r="P195" s="1832"/>
      <c r="Q195" s="1833"/>
      <c r="R195" s="1834"/>
      <c r="S195" s="1835"/>
    </row>
    <row r="196" spans="1:19" ht="15.5" hidden="1">
      <c r="A196" s="1840"/>
      <c r="B196" s="1879" t="s">
        <v>612</v>
      </c>
      <c r="C196" s="1880">
        <f t="shared" ref="C196:D196" si="11">SUM(C161:C195)</f>
        <v>229462</v>
      </c>
      <c r="D196" s="1843">
        <f t="shared" si="11"/>
        <v>140000</v>
      </c>
      <c r="E196" s="1844"/>
      <c r="F196" s="1881"/>
      <c r="G196" s="1846">
        <f>SUM(G161:G195)</f>
        <v>79706</v>
      </c>
      <c r="H196" s="1847"/>
      <c r="I196" s="1882"/>
      <c r="J196" s="1849">
        <f>SUM(J161:J195)</f>
        <v>9756</v>
      </c>
      <c r="K196" s="1850"/>
      <c r="L196" s="1883"/>
      <c r="M196" s="1852">
        <f>SUM(M161:M191)</f>
        <v>0</v>
      </c>
      <c r="N196" s="1853"/>
      <c r="O196" s="1884"/>
      <c r="P196" s="1855">
        <f>SUM(P161:P191)</f>
        <v>0</v>
      </c>
      <c r="Q196" s="1856"/>
      <c r="R196" s="1885"/>
      <c r="S196" s="1875"/>
    </row>
    <row r="197" spans="1:19" ht="25" hidden="1">
      <c r="A197" s="1780"/>
      <c r="B197" s="1818">
        <v>45901</v>
      </c>
      <c r="C197" s="1819">
        <f t="shared" ref="C197:C226" si="12">D197+G197+J197+M197+P197</f>
        <v>14210</v>
      </c>
      <c r="D197" s="1820">
        <v>5182</v>
      </c>
      <c r="E197" s="1821" t="s">
        <v>669</v>
      </c>
      <c r="F197" s="1836" t="s">
        <v>687</v>
      </c>
      <c r="G197" s="1825">
        <v>9028</v>
      </c>
      <c r="H197" s="1824" t="s">
        <v>669</v>
      </c>
      <c r="I197" s="1825" t="s">
        <v>688</v>
      </c>
      <c r="J197" s="1826"/>
      <c r="K197" s="1827"/>
      <c r="L197" s="1828"/>
      <c r="M197" s="1829"/>
      <c r="N197" s="1830"/>
      <c r="O197" s="1831"/>
      <c r="P197" s="1832"/>
      <c r="Q197" s="1833"/>
      <c r="R197" s="1834"/>
      <c r="S197" s="1835"/>
    </row>
    <row r="198" spans="1:19" ht="25" hidden="1">
      <c r="A198" s="1780"/>
      <c r="B198" s="1818">
        <v>45902</v>
      </c>
      <c r="C198" s="1819">
        <f t="shared" si="12"/>
        <v>5130</v>
      </c>
      <c r="D198" s="1820">
        <v>450</v>
      </c>
      <c r="E198" s="1821" t="s">
        <v>669</v>
      </c>
      <c r="F198" s="1836" t="s">
        <v>296</v>
      </c>
      <c r="G198" s="1823">
        <v>4680</v>
      </c>
      <c r="H198" s="1824" t="s">
        <v>377</v>
      </c>
      <c r="I198" s="1825" t="s">
        <v>689</v>
      </c>
      <c r="J198" s="1826"/>
      <c r="K198" s="1827"/>
      <c r="L198" s="1828"/>
      <c r="M198" s="1829"/>
      <c r="N198" s="1830"/>
      <c r="O198" s="1831"/>
      <c r="P198" s="1832"/>
      <c r="Q198" s="1833"/>
      <c r="R198" s="1834"/>
      <c r="S198" s="1835"/>
    </row>
    <row r="199" spans="1:19" ht="14" hidden="1">
      <c r="A199" s="1780"/>
      <c r="B199" s="1818">
        <v>45903</v>
      </c>
      <c r="C199" s="1819">
        <f t="shared" si="12"/>
        <v>759</v>
      </c>
      <c r="D199" s="1820"/>
      <c r="E199" s="1821"/>
      <c r="F199" s="1836"/>
      <c r="G199" s="1825">
        <v>759</v>
      </c>
      <c r="H199" s="1824" t="s">
        <v>377</v>
      </c>
      <c r="I199" s="1825" t="s">
        <v>690</v>
      </c>
      <c r="J199" s="1826"/>
      <c r="K199" s="1827"/>
      <c r="L199" s="1828"/>
      <c r="M199" s="1829"/>
      <c r="N199" s="1830"/>
      <c r="O199" s="1831"/>
      <c r="P199" s="1832"/>
      <c r="Q199" s="1833"/>
      <c r="R199" s="1834"/>
      <c r="S199" s="1835"/>
    </row>
    <row r="200" spans="1:19" ht="25" hidden="1">
      <c r="A200" s="1780"/>
      <c r="B200" s="1818">
        <v>45904</v>
      </c>
      <c r="C200" s="1819">
        <f t="shared" si="12"/>
        <v>2800</v>
      </c>
      <c r="D200" s="1820">
        <v>0</v>
      </c>
      <c r="E200" s="1821"/>
      <c r="F200" s="1836" t="s">
        <v>691</v>
      </c>
      <c r="G200" s="1823">
        <v>1980</v>
      </c>
      <c r="H200" s="1824" t="s">
        <v>377</v>
      </c>
      <c r="I200" s="1825" t="s">
        <v>692</v>
      </c>
      <c r="J200" s="1826">
        <v>820</v>
      </c>
      <c r="K200" s="1827" t="s">
        <v>673</v>
      </c>
      <c r="L200" s="1828" t="s">
        <v>685</v>
      </c>
      <c r="M200" s="1829"/>
      <c r="N200" s="1830"/>
      <c r="O200" s="1831"/>
      <c r="P200" s="1832"/>
      <c r="Q200" s="1833"/>
      <c r="R200" s="1834"/>
      <c r="S200" s="1835"/>
    </row>
    <row r="201" spans="1:19" ht="14" hidden="1">
      <c r="A201" s="1780"/>
      <c r="B201" s="1818">
        <v>45905</v>
      </c>
      <c r="C201" s="1819">
        <f t="shared" si="12"/>
        <v>7580</v>
      </c>
      <c r="D201" s="1820"/>
      <c r="E201" s="1821"/>
      <c r="F201" s="1836"/>
      <c r="G201" s="1823">
        <v>7580</v>
      </c>
      <c r="H201" s="1824" t="s">
        <v>312</v>
      </c>
      <c r="I201" s="1825" t="s">
        <v>693</v>
      </c>
      <c r="J201" s="1826"/>
      <c r="K201" s="1827"/>
      <c r="L201" s="1828"/>
      <c r="M201" s="1829"/>
      <c r="N201" s="1830"/>
      <c r="O201" s="1831"/>
      <c r="P201" s="1832"/>
      <c r="Q201" s="1833"/>
      <c r="R201" s="1834"/>
      <c r="S201" s="1835"/>
    </row>
    <row r="202" spans="1:19" ht="37.5" hidden="1">
      <c r="A202" s="1780"/>
      <c r="B202" s="1818">
        <v>45906</v>
      </c>
      <c r="C202" s="1819">
        <f t="shared" si="12"/>
        <v>12029</v>
      </c>
      <c r="D202" s="1820"/>
      <c r="E202" s="1821"/>
      <c r="F202" s="1836"/>
      <c r="G202" s="1825">
        <v>10000</v>
      </c>
      <c r="H202" s="1824" t="s">
        <v>661</v>
      </c>
      <c r="I202" s="1839" t="s">
        <v>588</v>
      </c>
      <c r="J202" s="1826">
        <v>2029</v>
      </c>
      <c r="K202" s="1827" t="s">
        <v>673</v>
      </c>
      <c r="L202" s="1828" t="s">
        <v>694</v>
      </c>
      <c r="M202" s="1829"/>
      <c r="N202" s="1830"/>
      <c r="O202" s="1831"/>
      <c r="P202" s="1832"/>
      <c r="Q202" s="1833"/>
      <c r="R202" s="1834"/>
      <c r="S202" s="1835"/>
    </row>
    <row r="203" spans="1:19" ht="25" hidden="1">
      <c r="A203" s="1780"/>
      <c r="B203" s="1818">
        <v>45907</v>
      </c>
      <c r="C203" s="1819">
        <f t="shared" si="12"/>
        <v>0</v>
      </c>
      <c r="D203" s="1820">
        <v>0</v>
      </c>
      <c r="E203" s="1821" t="s">
        <v>669</v>
      </c>
      <c r="F203" s="1836" t="s">
        <v>695</v>
      </c>
      <c r="G203" s="1825"/>
      <c r="H203" s="1824"/>
      <c r="I203" s="1887"/>
      <c r="J203" s="1826"/>
      <c r="K203" s="1827"/>
      <c r="L203" s="1828"/>
      <c r="M203" s="1829"/>
      <c r="N203" s="1830"/>
      <c r="O203" s="1831"/>
      <c r="P203" s="1832"/>
      <c r="Q203" s="1833"/>
      <c r="R203" s="1834"/>
      <c r="S203" s="1835"/>
    </row>
    <row r="204" spans="1:19" ht="25" hidden="1">
      <c r="A204" s="1780"/>
      <c r="B204" s="1818">
        <v>45908</v>
      </c>
      <c r="C204" s="1819">
        <f t="shared" si="12"/>
        <v>15100</v>
      </c>
      <c r="D204" s="1820">
        <v>11800</v>
      </c>
      <c r="E204" s="1821" t="s">
        <v>669</v>
      </c>
      <c r="F204" s="1836" t="s">
        <v>614</v>
      </c>
      <c r="G204" s="1825">
        <v>3300</v>
      </c>
      <c r="H204" s="1824" t="s">
        <v>377</v>
      </c>
      <c r="I204" s="1887" t="s">
        <v>696</v>
      </c>
      <c r="J204" s="1826"/>
      <c r="K204" s="1827"/>
      <c r="L204" s="1828"/>
      <c r="M204" s="1829"/>
      <c r="N204" s="1830"/>
      <c r="O204" s="1831"/>
      <c r="P204" s="1832"/>
      <c r="Q204" s="1833"/>
      <c r="R204" s="1834"/>
      <c r="S204" s="1835"/>
    </row>
    <row r="205" spans="1:19" ht="14" hidden="1">
      <c r="A205" s="1780"/>
      <c r="B205" s="1818">
        <v>45909</v>
      </c>
      <c r="C205" s="1819">
        <f t="shared" si="12"/>
        <v>546</v>
      </c>
      <c r="D205" s="1820"/>
      <c r="E205" s="1821"/>
      <c r="F205" s="1836"/>
      <c r="G205" s="1825"/>
      <c r="H205" s="1824"/>
      <c r="I205" s="1887"/>
      <c r="J205" s="1826">
        <v>546</v>
      </c>
      <c r="K205" s="1827" t="s">
        <v>673</v>
      </c>
      <c r="L205" s="1828" t="s">
        <v>697</v>
      </c>
      <c r="M205" s="1829"/>
      <c r="N205" s="1830"/>
      <c r="O205" s="1831"/>
      <c r="P205" s="1832"/>
      <c r="Q205" s="1833"/>
      <c r="R205" s="1834"/>
      <c r="S205" s="1835"/>
    </row>
    <row r="206" spans="1:19" ht="25" hidden="1">
      <c r="A206" s="1780"/>
      <c r="B206" s="1818">
        <v>45910</v>
      </c>
      <c r="C206" s="1819">
        <f t="shared" si="12"/>
        <v>2780</v>
      </c>
      <c r="D206" s="1820"/>
      <c r="E206" s="1821"/>
      <c r="F206" s="1836"/>
      <c r="G206" s="1825"/>
      <c r="H206" s="1824"/>
      <c r="I206" s="1887"/>
      <c r="J206" s="1826">
        <v>2780</v>
      </c>
      <c r="K206" s="1827" t="s">
        <v>377</v>
      </c>
      <c r="L206" s="1828" t="s">
        <v>698</v>
      </c>
      <c r="M206" s="1829"/>
      <c r="N206" s="1830"/>
      <c r="O206" s="1831"/>
      <c r="P206" s="1832"/>
      <c r="Q206" s="1833"/>
      <c r="R206" s="1834"/>
      <c r="S206" s="1835"/>
    </row>
    <row r="207" spans="1:19" ht="14" hidden="1">
      <c r="A207" s="1780"/>
      <c r="B207" s="1818">
        <v>45911</v>
      </c>
      <c r="C207" s="1819">
        <f t="shared" si="12"/>
        <v>1605</v>
      </c>
      <c r="D207" s="1820"/>
      <c r="E207" s="1821"/>
      <c r="F207" s="1836"/>
      <c r="G207" s="1825"/>
      <c r="H207" s="1824"/>
      <c r="I207" s="1887"/>
      <c r="J207" s="1826">
        <v>1605</v>
      </c>
      <c r="K207" s="1827" t="s">
        <v>673</v>
      </c>
      <c r="L207" s="1828" t="s">
        <v>699</v>
      </c>
      <c r="M207" s="1829"/>
      <c r="N207" s="1830"/>
      <c r="O207" s="1831"/>
      <c r="P207" s="1832"/>
      <c r="Q207" s="1833"/>
      <c r="R207" s="1834"/>
      <c r="S207" s="1835"/>
    </row>
    <row r="208" spans="1:19" ht="25" hidden="1">
      <c r="A208" s="1780"/>
      <c r="B208" s="1818">
        <v>45912</v>
      </c>
      <c r="C208" s="1819">
        <f t="shared" si="12"/>
        <v>34568</v>
      </c>
      <c r="D208" s="1820">
        <v>7500</v>
      </c>
      <c r="E208" s="1821" t="s">
        <v>312</v>
      </c>
      <c r="F208" s="1836" t="s">
        <v>700</v>
      </c>
      <c r="G208" s="1825">
        <v>27068</v>
      </c>
      <c r="H208" s="1824" t="s">
        <v>661</v>
      </c>
      <c r="I208" s="1887" t="s">
        <v>701</v>
      </c>
      <c r="J208" s="1826"/>
      <c r="K208" s="1827"/>
      <c r="L208" s="1828"/>
      <c r="M208" s="1829"/>
      <c r="N208" s="1830"/>
      <c r="O208" s="1831"/>
      <c r="P208" s="1832"/>
      <c r="Q208" s="1833"/>
      <c r="R208" s="1834"/>
      <c r="S208" s="1835"/>
    </row>
    <row r="209" spans="1:19" ht="25" hidden="1">
      <c r="A209" s="1780"/>
      <c r="B209" s="1818">
        <v>45913</v>
      </c>
      <c r="C209" s="1819">
        <f t="shared" si="12"/>
        <v>11129</v>
      </c>
      <c r="D209" s="1820"/>
      <c r="E209" s="1821"/>
      <c r="F209" s="1836"/>
      <c r="G209" s="1825">
        <v>10000</v>
      </c>
      <c r="H209" s="1824" t="s">
        <v>661</v>
      </c>
      <c r="I209" s="1887" t="s">
        <v>588</v>
      </c>
      <c r="J209" s="1826">
        <v>1129</v>
      </c>
      <c r="K209" s="1827" t="s">
        <v>673</v>
      </c>
      <c r="L209" s="1828" t="s">
        <v>697</v>
      </c>
      <c r="M209" s="1829"/>
      <c r="N209" s="1830"/>
      <c r="O209" s="1831"/>
      <c r="P209" s="1832"/>
      <c r="Q209" s="1833"/>
      <c r="R209" s="1834"/>
      <c r="S209" s="1835"/>
    </row>
    <row r="210" spans="1:19" ht="25" hidden="1">
      <c r="A210" s="1780"/>
      <c r="B210" s="1818">
        <v>45914</v>
      </c>
      <c r="C210" s="1819">
        <f t="shared" si="12"/>
        <v>10000</v>
      </c>
      <c r="D210" s="1820"/>
      <c r="E210" s="1821"/>
      <c r="F210" s="1836"/>
      <c r="G210" s="1825">
        <v>10000</v>
      </c>
      <c r="H210" s="1824" t="s">
        <v>661</v>
      </c>
      <c r="I210" s="1887" t="s">
        <v>588</v>
      </c>
      <c r="J210" s="1826"/>
      <c r="K210" s="1827"/>
      <c r="L210" s="1828"/>
      <c r="M210" s="1829"/>
      <c r="N210" s="1830"/>
      <c r="O210" s="1831"/>
      <c r="P210" s="1832"/>
      <c r="Q210" s="1833"/>
      <c r="R210" s="1834"/>
      <c r="S210" s="1835"/>
    </row>
    <row r="211" spans="1:19" ht="37.5" hidden="1">
      <c r="A211" s="1780"/>
      <c r="B211" s="1818">
        <v>45915</v>
      </c>
      <c r="C211" s="1819">
        <f t="shared" si="12"/>
        <v>5991</v>
      </c>
      <c r="D211" s="1820">
        <v>650</v>
      </c>
      <c r="E211" s="1821" t="s">
        <v>377</v>
      </c>
      <c r="F211" s="1836" t="s">
        <v>702</v>
      </c>
      <c r="G211" s="1823">
        <v>3447</v>
      </c>
      <c r="H211" s="1824" t="s">
        <v>30</v>
      </c>
      <c r="I211" s="1839" t="s">
        <v>703</v>
      </c>
      <c r="J211" s="1826">
        <v>1894</v>
      </c>
      <c r="K211" s="1827" t="s">
        <v>673</v>
      </c>
      <c r="L211" s="1828" t="s">
        <v>675</v>
      </c>
      <c r="M211" s="1829"/>
      <c r="N211" s="1830"/>
      <c r="O211" s="1831"/>
      <c r="P211" s="1832"/>
      <c r="Q211" s="1833"/>
      <c r="R211" s="1834"/>
      <c r="S211" s="1835"/>
    </row>
    <row r="212" spans="1:19" ht="25" hidden="1">
      <c r="A212" s="1780"/>
      <c r="B212" s="1818">
        <v>45916</v>
      </c>
      <c r="C212" s="1819">
        <f t="shared" si="12"/>
        <v>10000</v>
      </c>
      <c r="D212" s="1820"/>
      <c r="E212" s="1821"/>
      <c r="F212" s="1836"/>
      <c r="G212" s="1825">
        <v>10000</v>
      </c>
      <c r="H212" s="1824" t="s">
        <v>661</v>
      </c>
      <c r="I212" s="1887" t="s">
        <v>588</v>
      </c>
      <c r="J212" s="1826"/>
      <c r="K212" s="1827"/>
      <c r="L212" s="1828"/>
      <c r="M212" s="1829"/>
      <c r="N212" s="1830"/>
      <c r="O212" s="1831"/>
      <c r="P212" s="1832"/>
      <c r="Q212" s="1833"/>
      <c r="R212" s="1834"/>
      <c r="S212" s="1835"/>
    </row>
    <row r="213" spans="1:19" ht="25" hidden="1">
      <c r="A213" s="1780"/>
      <c r="B213" s="1818">
        <v>45917</v>
      </c>
      <c r="C213" s="1819">
        <f t="shared" si="12"/>
        <v>852</v>
      </c>
      <c r="D213" s="1820"/>
      <c r="E213" s="1821"/>
      <c r="F213" s="1836"/>
      <c r="G213" s="1825"/>
      <c r="H213" s="1824"/>
      <c r="I213" s="1887"/>
      <c r="J213" s="1826">
        <v>852</v>
      </c>
      <c r="K213" s="1827" t="s">
        <v>673</v>
      </c>
      <c r="L213" s="1828" t="s">
        <v>704</v>
      </c>
      <c r="M213" s="1829"/>
      <c r="N213" s="1830"/>
      <c r="O213" s="1831"/>
      <c r="P213" s="1832"/>
      <c r="Q213" s="1833"/>
      <c r="R213" s="1834"/>
      <c r="S213" s="1835"/>
    </row>
    <row r="214" spans="1:19" ht="25" hidden="1">
      <c r="A214" s="1780"/>
      <c r="B214" s="1818">
        <v>45918</v>
      </c>
      <c r="C214" s="1819">
        <f t="shared" si="12"/>
        <v>10439</v>
      </c>
      <c r="D214" s="1820">
        <v>9307</v>
      </c>
      <c r="E214" s="1821" t="s">
        <v>669</v>
      </c>
      <c r="F214" s="1836" t="s">
        <v>679</v>
      </c>
      <c r="G214" s="1823"/>
      <c r="H214" s="1824"/>
      <c r="I214" s="1825"/>
      <c r="J214" s="1826">
        <v>1132</v>
      </c>
      <c r="K214" s="1827" t="s">
        <v>673</v>
      </c>
      <c r="L214" s="1828" t="s">
        <v>675</v>
      </c>
      <c r="M214" s="1829"/>
      <c r="N214" s="1830"/>
      <c r="O214" s="1831"/>
      <c r="P214" s="1832"/>
      <c r="Q214" s="1833"/>
      <c r="R214" s="1834"/>
      <c r="S214" s="1835"/>
    </row>
    <row r="215" spans="1:19" ht="25" hidden="1">
      <c r="A215" s="1780"/>
      <c r="B215" s="1818">
        <v>45919</v>
      </c>
      <c r="C215" s="1819">
        <f t="shared" si="12"/>
        <v>21000</v>
      </c>
      <c r="D215" s="1820">
        <v>11000</v>
      </c>
      <c r="E215" s="1821" t="s">
        <v>669</v>
      </c>
      <c r="F215" s="1836" t="s">
        <v>677</v>
      </c>
      <c r="G215" s="1825">
        <v>10000</v>
      </c>
      <c r="H215" s="1824" t="s">
        <v>661</v>
      </c>
      <c r="I215" s="1887" t="s">
        <v>588</v>
      </c>
      <c r="J215" s="1826"/>
      <c r="K215" s="1827"/>
      <c r="L215" s="1828"/>
      <c r="M215" s="1829"/>
      <c r="N215" s="1830"/>
      <c r="O215" s="1831"/>
      <c r="P215" s="1832"/>
      <c r="Q215" s="1833"/>
      <c r="R215" s="1834"/>
      <c r="S215" s="1835"/>
    </row>
    <row r="216" spans="1:19" ht="14" hidden="1">
      <c r="A216" s="1780"/>
      <c r="B216" s="1818">
        <v>45920</v>
      </c>
      <c r="C216" s="1819">
        <f t="shared" si="12"/>
        <v>7130</v>
      </c>
      <c r="D216" s="1820"/>
      <c r="E216" s="1821"/>
      <c r="F216" s="1836"/>
      <c r="G216" s="1837">
        <v>6200</v>
      </c>
      <c r="H216" s="1824" t="s">
        <v>312</v>
      </c>
      <c r="I216" s="1839" t="s">
        <v>705</v>
      </c>
      <c r="J216" s="1826">
        <v>930</v>
      </c>
      <c r="K216" s="1827" t="s">
        <v>673</v>
      </c>
      <c r="L216" s="1828" t="s">
        <v>706</v>
      </c>
      <c r="M216" s="1829"/>
      <c r="N216" s="1830"/>
      <c r="O216" s="1831"/>
      <c r="P216" s="1832"/>
      <c r="Q216" s="1833"/>
      <c r="R216" s="1834"/>
      <c r="S216" s="1835"/>
    </row>
    <row r="217" spans="1:19" ht="25" hidden="1">
      <c r="A217" s="1780"/>
      <c r="B217" s="1818">
        <v>45921</v>
      </c>
      <c r="C217" s="1819">
        <f t="shared" si="12"/>
        <v>6323</v>
      </c>
      <c r="D217" s="1820"/>
      <c r="E217" s="1821"/>
      <c r="F217" s="1836"/>
      <c r="G217" s="1837">
        <v>5484</v>
      </c>
      <c r="H217" s="1824" t="s">
        <v>707</v>
      </c>
      <c r="I217" s="1839" t="s">
        <v>708</v>
      </c>
      <c r="J217" s="1826">
        <v>839</v>
      </c>
      <c r="K217" s="1827" t="s">
        <v>673</v>
      </c>
      <c r="L217" s="1828" t="s">
        <v>709</v>
      </c>
      <c r="M217" s="1829"/>
      <c r="N217" s="1830"/>
      <c r="O217" s="1831"/>
      <c r="P217" s="1832"/>
      <c r="Q217" s="1833"/>
      <c r="R217" s="1834"/>
      <c r="S217" s="1835"/>
    </row>
    <row r="218" spans="1:19" ht="25" hidden="1">
      <c r="A218" s="1780"/>
      <c r="B218" s="1818">
        <v>45922</v>
      </c>
      <c r="C218" s="1819">
        <f t="shared" si="12"/>
        <v>651</v>
      </c>
      <c r="D218" s="1820"/>
      <c r="E218" s="1821"/>
      <c r="F218" s="1836"/>
      <c r="G218" s="1837"/>
      <c r="H218" s="1824"/>
      <c r="I218" s="1839"/>
      <c r="J218" s="1826">
        <v>651</v>
      </c>
      <c r="K218" s="1827" t="s">
        <v>673</v>
      </c>
      <c r="L218" s="1828" t="s">
        <v>709</v>
      </c>
      <c r="M218" s="1829"/>
      <c r="N218" s="1830"/>
      <c r="O218" s="1831"/>
      <c r="P218" s="1832"/>
      <c r="Q218" s="1833"/>
      <c r="R218" s="1834"/>
      <c r="S218" s="1835"/>
    </row>
    <row r="219" spans="1:19" ht="50" hidden="1">
      <c r="A219" s="1780"/>
      <c r="B219" s="1818">
        <v>45923</v>
      </c>
      <c r="C219" s="1819">
        <f t="shared" si="12"/>
        <v>3359</v>
      </c>
      <c r="D219" s="1820"/>
      <c r="E219" s="1821"/>
      <c r="F219" s="1836"/>
      <c r="G219" s="1837"/>
      <c r="H219" s="1824"/>
      <c r="I219" s="1839"/>
      <c r="J219" s="1826">
        <v>3359</v>
      </c>
      <c r="K219" s="1827" t="s">
        <v>312</v>
      </c>
      <c r="L219" s="1828" t="s">
        <v>710</v>
      </c>
      <c r="M219" s="1829"/>
      <c r="N219" s="1830"/>
      <c r="O219" s="1831"/>
      <c r="P219" s="1832"/>
      <c r="Q219" s="1833"/>
      <c r="R219" s="1834"/>
      <c r="S219" s="1835"/>
    </row>
    <row r="220" spans="1:19" ht="25" hidden="1">
      <c r="A220" s="1780"/>
      <c r="B220" s="1818">
        <v>45924</v>
      </c>
      <c r="C220" s="1819">
        <f t="shared" si="12"/>
        <v>430</v>
      </c>
      <c r="D220" s="1820"/>
      <c r="E220" s="1821"/>
      <c r="F220" s="1836"/>
      <c r="G220" s="1837"/>
      <c r="H220" s="1824"/>
      <c r="I220" s="1839"/>
      <c r="J220" s="1826">
        <v>430</v>
      </c>
      <c r="K220" s="1827" t="s">
        <v>673</v>
      </c>
      <c r="L220" s="1828" t="s">
        <v>711</v>
      </c>
      <c r="M220" s="1829"/>
      <c r="N220" s="1830"/>
      <c r="O220" s="1831"/>
      <c r="P220" s="1832"/>
      <c r="Q220" s="1833"/>
      <c r="R220" s="1834"/>
      <c r="S220" s="1835"/>
    </row>
    <row r="221" spans="1:19" ht="50" hidden="1">
      <c r="A221" s="1780"/>
      <c r="B221" s="1818">
        <v>45925</v>
      </c>
      <c r="C221" s="1819">
        <f t="shared" si="12"/>
        <v>24104</v>
      </c>
      <c r="D221" s="1820">
        <v>3424</v>
      </c>
      <c r="E221" s="1821" t="s">
        <v>377</v>
      </c>
      <c r="F221" s="1836" t="s">
        <v>712</v>
      </c>
      <c r="G221" s="1837"/>
      <c r="H221" s="1824"/>
      <c r="I221" s="1839"/>
      <c r="J221" s="1826">
        <v>20680</v>
      </c>
      <c r="K221" s="1827" t="s">
        <v>673</v>
      </c>
      <c r="L221" s="1828" t="s">
        <v>713</v>
      </c>
      <c r="M221" s="1829"/>
      <c r="N221" s="1830"/>
      <c r="O221" s="1831"/>
      <c r="P221" s="1832"/>
      <c r="Q221" s="1833"/>
      <c r="R221" s="1834"/>
      <c r="S221" s="1835"/>
    </row>
    <row r="222" spans="1:19" ht="25" hidden="1">
      <c r="A222" s="1780"/>
      <c r="B222" s="1818">
        <v>45926</v>
      </c>
      <c r="C222" s="1819">
        <f t="shared" si="12"/>
        <v>2498</v>
      </c>
      <c r="D222" s="1820">
        <v>1998</v>
      </c>
      <c r="E222" s="1821" t="s">
        <v>377</v>
      </c>
      <c r="F222" s="1836" t="s">
        <v>714</v>
      </c>
      <c r="G222" s="1837"/>
      <c r="H222" s="1824"/>
      <c r="I222" s="1839"/>
      <c r="J222" s="1826">
        <v>500</v>
      </c>
      <c r="K222" s="1827" t="s">
        <v>673</v>
      </c>
      <c r="L222" s="1828" t="s">
        <v>711</v>
      </c>
      <c r="M222" s="1829"/>
      <c r="N222" s="1830"/>
      <c r="O222" s="1831"/>
      <c r="P222" s="1832"/>
      <c r="Q222" s="1833"/>
      <c r="R222" s="1834"/>
      <c r="S222" s="1835"/>
    </row>
    <row r="223" spans="1:19" ht="14" hidden="1">
      <c r="A223" s="1780"/>
      <c r="B223" s="1818">
        <v>45927</v>
      </c>
      <c r="C223" s="1819">
        <f t="shared" si="12"/>
        <v>0</v>
      </c>
      <c r="D223" s="1820"/>
      <c r="E223" s="1821"/>
      <c r="F223" s="1836"/>
      <c r="G223" s="1837"/>
      <c r="H223" s="1824"/>
      <c r="I223" s="1839"/>
      <c r="J223" s="1826"/>
      <c r="K223" s="1827"/>
      <c r="L223" s="1828"/>
      <c r="M223" s="1829"/>
      <c r="N223" s="1830"/>
      <c r="O223" s="1831"/>
      <c r="P223" s="1832"/>
      <c r="Q223" s="1833"/>
      <c r="R223" s="1834"/>
      <c r="S223" s="1835"/>
    </row>
    <row r="224" spans="1:19" ht="14" hidden="1">
      <c r="A224" s="1780"/>
      <c r="B224" s="1818">
        <v>45928</v>
      </c>
      <c r="C224" s="1819">
        <f t="shared" si="12"/>
        <v>0</v>
      </c>
      <c r="D224" s="1820"/>
      <c r="E224" s="1821"/>
      <c r="F224" s="1836"/>
      <c r="G224" s="1837"/>
      <c r="H224" s="1824"/>
      <c r="I224" s="1839"/>
      <c r="J224" s="1826"/>
      <c r="K224" s="1827"/>
      <c r="L224" s="1828"/>
      <c r="M224" s="1829"/>
      <c r="N224" s="1830"/>
      <c r="O224" s="1831"/>
      <c r="P224" s="1832"/>
      <c r="Q224" s="1833"/>
      <c r="R224" s="1834"/>
      <c r="S224" s="1835"/>
    </row>
    <row r="225" spans="1:19" ht="14" hidden="1">
      <c r="A225" s="1780"/>
      <c r="B225" s="1818">
        <v>45929</v>
      </c>
      <c r="C225" s="1819">
        <f t="shared" si="12"/>
        <v>0</v>
      </c>
      <c r="D225" s="1820"/>
      <c r="E225" s="1821"/>
      <c r="F225" s="1836"/>
      <c r="G225" s="1837"/>
      <c r="H225" s="1824"/>
      <c r="I225" s="1839"/>
      <c r="J225" s="1826"/>
      <c r="K225" s="1827"/>
      <c r="L225" s="1828"/>
      <c r="M225" s="1829"/>
      <c r="N225" s="1830"/>
      <c r="O225" s="1831"/>
      <c r="P225" s="1832"/>
      <c r="Q225" s="1833"/>
      <c r="R225" s="1834"/>
      <c r="S225" s="1835"/>
    </row>
    <row r="226" spans="1:19" ht="14" hidden="1">
      <c r="A226" s="1780"/>
      <c r="B226" s="1818">
        <v>45930</v>
      </c>
      <c r="C226" s="1819">
        <f t="shared" si="12"/>
        <v>0</v>
      </c>
      <c r="D226" s="1820"/>
      <c r="E226" s="1821"/>
      <c r="F226" s="1836"/>
      <c r="G226" s="1823"/>
      <c r="H226" s="1824"/>
      <c r="I226" s="1825"/>
      <c r="J226" s="1826"/>
      <c r="K226" s="1827"/>
      <c r="L226" s="1828"/>
      <c r="M226" s="1829"/>
      <c r="N226" s="1830"/>
      <c r="O226" s="1831"/>
      <c r="P226" s="1832"/>
      <c r="Q226" s="1833"/>
      <c r="R226" s="1834"/>
      <c r="S226" s="1835"/>
    </row>
    <row r="227" spans="1:19" ht="26" hidden="1">
      <c r="A227" s="1840"/>
      <c r="B227" s="1879" t="s">
        <v>616</v>
      </c>
      <c r="C227" s="1880">
        <f t="shared" ref="C227:D227" si="13">SUM(C197:C226)</f>
        <v>211013</v>
      </c>
      <c r="D227" s="1843">
        <f t="shared" si="13"/>
        <v>51311</v>
      </c>
      <c r="E227" s="1844"/>
      <c r="F227" s="1881"/>
      <c r="G227" s="1846">
        <f>SUM(G197:G226)</f>
        <v>119526</v>
      </c>
      <c r="H227" s="1847"/>
      <c r="I227" s="1882"/>
      <c r="J227" s="1849">
        <f>SUM(J197:J226)</f>
        <v>40176</v>
      </c>
      <c r="K227" s="1850"/>
      <c r="L227" s="1883"/>
      <c r="M227" s="1852">
        <f>SUM(M197:M226)</f>
        <v>0</v>
      </c>
      <c r="N227" s="1853"/>
      <c r="O227" s="1884"/>
      <c r="P227" s="1855">
        <f>SUM(P197:P226)</f>
        <v>0</v>
      </c>
      <c r="Q227" s="1856"/>
      <c r="R227" s="1885"/>
      <c r="S227" s="1875"/>
    </row>
    <row r="228" spans="1:19" ht="25" hidden="1">
      <c r="A228" s="1780"/>
      <c r="B228" s="1818">
        <v>45931</v>
      </c>
      <c r="C228" s="1819">
        <f t="shared" ref="C228:C258" si="14">D228+G228+J228+M228+P228</f>
        <v>40238</v>
      </c>
      <c r="D228" s="1820">
        <v>30000</v>
      </c>
      <c r="E228" s="1821" t="s">
        <v>661</v>
      </c>
      <c r="F228" s="1822" t="s">
        <v>600</v>
      </c>
      <c r="G228" s="1823">
        <v>9160</v>
      </c>
      <c r="H228" s="1824" t="s">
        <v>669</v>
      </c>
      <c r="I228" s="1825" t="s">
        <v>688</v>
      </c>
      <c r="J228" s="1826">
        <v>1078</v>
      </c>
      <c r="K228" s="1827" t="s">
        <v>673</v>
      </c>
      <c r="L228" s="1828" t="s">
        <v>675</v>
      </c>
      <c r="M228" s="1829"/>
      <c r="N228" s="1830"/>
      <c r="O228" s="1831"/>
      <c r="P228" s="1832"/>
      <c r="Q228" s="1833"/>
      <c r="R228" s="1834"/>
      <c r="S228" s="1835"/>
    </row>
    <row r="229" spans="1:19" ht="62.5" hidden="1">
      <c r="A229" s="1780"/>
      <c r="B229" s="1818">
        <v>45932</v>
      </c>
      <c r="C229" s="1819">
        <f t="shared" si="14"/>
        <v>14567</v>
      </c>
      <c r="D229" s="1820">
        <v>3171</v>
      </c>
      <c r="E229" s="1821" t="s">
        <v>707</v>
      </c>
      <c r="F229" s="1836" t="s">
        <v>715</v>
      </c>
      <c r="G229" s="1825">
        <v>10000</v>
      </c>
      <c r="H229" s="1824" t="s">
        <v>661</v>
      </c>
      <c r="I229" s="1887" t="s">
        <v>588</v>
      </c>
      <c r="J229" s="1826">
        <v>1396</v>
      </c>
      <c r="K229" s="1827" t="s">
        <v>673</v>
      </c>
      <c r="L229" s="1828" t="s">
        <v>716</v>
      </c>
      <c r="M229" s="1829"/>
      <c r="N229" s="1830"/>
      <c r="O229" s="1831"/>
      <c r="P229" s="1832"/>
      <c r="Q229" s="1833"/>
      <c r="R229" s="1834"/>
      <c r="S229" s="1835"/>
    </row>
    <row r="230" spans="1:19" ht="50" hidden="1">
      <c r="A230" s="1780"/>
      <c r="B230" s="1818">
        <v>45933</v>
      </c>
      <c r="C230" s="1819">
        <f t="shared" si="14"/>
        <v>3879</v>
      </c>
      <c r="D230" s="1820">
        <v>3079</v>
      </c>
      <c r="E230" s="1821" t="s">
        <v>707</v>
      </c>
      <c r="F230" s="1836" t="s">
        <v>717</v>
      </c>
      <c r="G230" s="1823"/>
      <c r="H230" s="1824"/>
      <c r="I230" s="1825"/>
      <c r="J230" s="1826">
        <v>800</v>
      </c>
      <c r="K230" s="1827" t="s">
        <v>673</v>
      </c>
      <c r="L230" s="1828" t="s">
        <v>718</v>
      </c>
      <c r="M230" s="1829"/>
      <c r="N230" s="1830"/>
      <c r="O230" s="1831"/>
      <c r="P230" s="1832"/>
      <c r="Q230" s="1833"/>
      <c r="R230" s="1834"/>
      <c r="S230" s="1835"/>
    </row>
    <row r="231" spans="1:19" ht="25" hidden="1">
      <c r="A231" s="1780"/>
      <c r="B231" s="1818">
        <v>45934</v>
      </c>
      <c r="C231" s="1819">
        <f t="shared" si="14"/>
        <v>1818</v>
      </c>
      <c r="D231" s="1820">
        <v>450</v>
      </c>
      <c r="E231" s="1821" t="s">
        <v>669</v>
      </c>
      <c r="F231" s="1836" t="s">
        <v>296</v>
      </c>
      <c r="G231" s="1825"/>
      <c r="H231" s="1824"/>
      <c r="I231" s="1825"/>
      <c r="J231" s="1826">
        <v>1368</v>
      </c>
      <c r="K231" s="1827" t="s">
        <v>673</v>
      </c>
      <c r="L231" s="1828" t="s">
        <v>678</v>
      </c>
      <c r="M231" s="1829"/>
      <c r="N231" s="1830"/>
      <c r="O231" s="1831"/>
      <c r="P231" s="1832"/>
      <c r="Q231" s="1833"/>
      <c r="R231" s="1834"/>
      <c r="S231" s="1835"/>
    </row>
    <row r="232" spans="1:19" ht="37.5" hidden="1">
      <c r="A232" s="1780"/>
      <c r="B232" s="1818">
        <v>45935</v>
      </c>
      <c r="C232" s="1819">
        <f t="shared" si="14"/>
        <v>11047</v>
      </c>
      <c r="D232" s="1820">
        <v>4828</v>
      </c>
      <c r="E232" s="1821" t="s">
        <v>669</v>
      </c>
      <c r="F232" s="1836" t="s">
        <v>687</v>
      </c>
      <c r="G232" s="1823">
        <v>5150</v>
      </c>
      <c r="H232" s="1824" t="s">
        <v>377</v>
      </c>
      <c r="I232" s="1825" t="s">
        <v>719</v>
      </c>
      <c r="J232" s="1826">
        <v>1069</v>
      </c>
      <c r="K232" s="1827" t="s">
        <v>673</v>
      </c>
      <c r="L232" s="1828" t="s">
        <v>720</v>
      </c>
      <c r="M232" s="1829"/>
      <c r="N232" s="1830"/>
      <c r="O232" s="1831"/>
      <c r="P232" s="1832"/>
      <c r="Q232" s="1833"/>
      <c r="R232" s="1834"/>
      <c r="S232" s="1835"/>
    </row>
    <row r="233" spans="1:19" ht="62.5" hidden="1">
      <c r="A233" s="1780"/>
      <c r="B233" s="1818">
        <v>45936</v>
      </c>
      <c r="C233" s="1819">
        <f t="shared" si="14"/>
        <v>18180</v>
      </c>
      <c r="D233" s="1820">
        <v>15400</v>
      </c>
      <c r="E233" s="1821" t="s">
        <v>377</v>
      </c>
      <c r="F233" s="1836" t="s">
        <v>721</v>
      </c>
      <c r="G233" s="1823"/>
      <c r="H233" s="1824"/>
      <c r="I233" s="1825"/>
      <c r="J233" s="1826">
        <v>2780</v>
      </c>
      <c r="K233" s="1827" t="s">
        <v>707</v>
      </c>
      <c r="L233" s="1828" t="s">
        <v>722</v>
      </c>
      <c r="M233" s="1829"/>
      <c r="N233" s="1830"/>
      <c r="O233" s="1831"/>
      <c r="P233" s="1832"/>
      <c r="Q233" s="1833"/>
      <c r="R233" s="1834"/>
      <c r="S233" s="1835"/>
    </row>
    <row r="234" spans="1:19" ht="37.5" hidden="1">
      <c r="A234" s="1780"/>
      <c r="B234" s="1818">
        <v>45937</v>
      </c>
      <c r="C234" s="1819">
        <f t="shared" si="14"/>
        <v>37300</v>
      </c>
      <c r="D234" s="1820">
        <v>7300</v>
      </c>
      <c r="E234" s="1821" t="s">
        <v>312</v>
      </c>
      <c r="F234" s="1836" t="s">
        <v>723</v>
      </c>
      <c r="G234" s="1825">
        <v>30000</v>
      </c>
      <c r="H234" s="1824" t="s">
        <v>661</v>
      </c>
      <c r="I234" s="1887" t="s">
        <v>701</v>
      </c>
      <c r="J234" s="1826"/>
      <c r="K234" s="1827"/>
      <c r="L234" s="1828"/>
      <c r="M234" s="1829"/>
      <c r="N234" s="1830"/>
      <c r="O234" s="1831"/>
      <c r="P234" s="1832"/>
      <c r="Q234" s="1833"/>
      <c r="R234" s="1834"/>
      <c r="S234" s="1835"/>
    </row>
    <row r="235" spans="1:19" ht="25" hidden="1">
      <c r="A235" s="1780"/>
      <c r="B235" s="1818">
        <v>45938</v>
      </c>
      <c r="C235" s="1819">
        <f t="shared" si="14"/>
        <v>0</v>
      </c>
      <c r="D235" s="1820">
        <v>0</v>
      </c>
      <c r="E235" s="1821" t="s">
        <v>669</v>
      </c>
      <c r="F235" s="1836" t="s">
        <v>724</v>
      </c>
      <c r="G235" s="1825"/>
      <c r="H235" s="1824"/>
      <c r="I235" s="1887"/>
      <c r="J235" s="1826"/>
      <c r="K235" s="1827"/>
      <c r="L235" s="1828"/>
      <c r="M235" s="1829"/>
      <c r="N235" s="1830"/>
      <c r="O235" s="1831"/>
      <c r="P235" s="1832"/>
      <c r="Q235" s="1833"/>
      <c r="R235" s="1834"/>
      <c r="S235" s="1835"/>
    </row>
    <row r="236" spans="1:19" ht="25" hidden="1">
      <c r="A236" s="1780"/>
      <c r="B236" s="1818">
        <v>45939</v>
      </c>
      <c r="C236" s="1819">
        <f t="shared" si="14"/>
        <v>624</v>
      </c>
      <c r="D236" s="1820">
        <v>0</v>
      </c>
      <c r="E236" s="1821" t="s">
        <v>669</v>
      </c>
      <c r="F236" s="1836" t="s">
        <v>725</v>
      </c>
      <c r="G236" s="1825"/>
      <c r="H236" s="1824"/>
      <c r="I236" s="1887"/>
      <c r="J236" s="1826">
        <v>624</v>
      </c>
      <c r="K236" s="1827" t="s">
        <v>673</v>
      </c>
      <c r="L236" s="1828" t="s">
        <v>675</v>
      </c>
      <c r="M236" s="1829"/>
      <c r="N236" s="1830"/>
      <c r="O236" s="1831"/>
      <c r="P236" s="1832"/>
      <c r="Q236" s="1833"/>
      <c r="R236" s="1834"/>
      <c r="S236" s="1835"/>
    </row>
    <row r="237" spans="1:19" ht="25" hidden="1">
      <c r="A237" s="1780"/>
      <c r="B237" s="1818">
        <v>45940</v>
      </c>
      <c r="C237" s="1819">
        <f t="shared" si="14"/>
        <v>10249</v>
      </c>
      <c r="D237" s="1820">
        <v>10249</v>
      </c>
      <c r="E237" s="1821" t="s">
        <v>377</v>
      </c>
      <c r="F237" s="1836" t="s">
        <v>726</v>
      </c>
      <c r="G237" s="1825"/>
      <c r="H237" s="1824"/>
      <c r="I237" s="1887"/>
      <c r="J237" s="1826"/>
      <c r="K237" s="1827"/>
      <c r="L237" s="1828"/>
      <c r="M237" s="1829"/>
      <c r="N237" s="1830"/>
      <c r="O237" s="1831"/>
      <c r="P237" s="1832"/>
      <c r="Q237" s="1833"/>
      <c r="R237" s="1834"/>
      <c r="S237" s="1835"/>
    </row>
    <row r="238" spans="1:19" ht="25" hidden="1">
      <c r="A238" s="1780"/>
      <c r="B238" s="1818">
        <v>45941</v>
      </c>
      <c r="C238" s="1819">
        <f t="shared" si="14"/>
        <v>2107</v>
      </c>
      <c r="D238" s="1820">
        <v>2107</v>
      </c>
      <c r="E238" s="1821" t="s">
        <v>377</v>
      </c>
      <c r="F238" s="1836" t="s">
        <v>727</v>
      </c>
      <c r="G238" s="1825"/>
      <c r="H238" s="1824"/>
      <c r="I238" s="1887"/>
      <c r="J238" s="1826"/>
      <c r="K238" s="1827"/>
      <c r="L238" s="1828"/>
      <c r="M238" s="1829"/>
      <c r="N238" s="1830"/>
      <c r="O238" s="1831"/>
      <c r="P238" s="1832"/>
      <c r="Q238" s="1833"/>
      <c r="R238" s="1834"/>
      <c r="S238" s="1835"/>
    </row>
    <row r="239" spans="1:19" ht="37.5" hidden="1">
      <c r="A239" s="1780"/>
      <c r="B239" s="1818">
        <v>45942</v>
      </c>
      <c r="C239" s="1819">
        <f t="shared" si="14"/>
        <v>12878</v>
      </c>
      <c r="D239" s="1820">
        <v>8988</v>
      </c>
      <c r="E239" s="1821" t="s">
        <v>377</v>
      </c>
      <c r="F239" s="1836" t="s">
        <v>728</v>
      </c>
      <c r="G239" s="1825">
        <v>3890</v>
      </c>
      <c r="H239" s="1824" t="s">
        <v>707</v>
      </c>
      <c r="I239" s="1887" t="s">
        <v>729</v>
      </c>
      <c r="J239" s="1826"/>
      <c r="K239" s="1827"/>
      <c r="L239" s="1828"/>
      <c r="M239" s="1829"/>
      <c r="N239" s="1830"/>
      <c r="O239" s="1831"/>
      <c r="P239" s="1832"/>
      <c r="Q239" s="1833"/>
      <c r="R239" s="1834"/>
      <c r="S239" s="1835"/>
    </row>
    <row r="240" spans="1:19" ht="37.5" hidden="1">
      <c r="A240" s="1780"/>
      <c r="B240" s="1818">
        <v>45943</v>
      </c>
      <c r="C240" s="1819">
        <f t="shared" si="14"/>
        <v>5849</v>
      </c>
      <c r="D240" s="1820">
        <v>1959</v>
      </c>
      <c r="E240" s="1821" t="s">
        <v>377</v>
      </c>
      <c r="F240" s="1836" t="s">
        <v>730</v>
      </c>
      <c r="G240" s="1825">
        <v>3890</v>
      </c>
      <c r="H240" s="1824" t="s">
        <v>707</v>
      </c>
      <c r="I240" s="1887" t="s">
        <v>731</v>
      </c>
      <c r="J240" s="1826"/>
      <c r="K240" s="1827"/>
      <c r="L240" s="1828"/>
      <c r="M240" s="1829"/>
      <c r="N240" s="1830"/>
      <c r="O240" s="1831"/>
      <c r="P240" s="1832"/>
      <c r="Q240" s="1833"/>
      <c r="R240" s="1834"/>
      <c r="S240" s="1835"/>
    </row>
    <row r="241" spans="1:19" ht="25" hidden="1">
      <c r="A241" s="1780"/>
      <c r="B241" s="1818">
        <v>45944</v>
      </c>
      <c r="C241" s="1819">
        <f t="shared" si="14"/>
        <v>13200</v>
      </c>
      <c r="D241" s="1820">
        <v>10800</v>
      </c>
      <c r="E241" s="1821" t="s">
        <v>377</v>
      </c>
      <c r="F241" s="1836" t="s">
        <v>732</v>
      </c>
      <c r="G241" s="1825">
        <v>2400</v>
      </c>
      <c r="H241" s="1824" t="s">
        <v>707</v>
      </c>
      <c r="I241" s="1887" t="s">
        <v>733</v>
      </c>
      <c r="J241" s="1826"/>
      <c r="K241" s="1827"/>
      <c r="L241" s="1828"/>
      <c r="M241" s="1829"/>
      <c r="N241" s="1830"/>
      <c r="O241" s="1831"/>
      <c r="P241" s="1832"/>
      <c r="Q241" s="1833"/>
      <c r="R241" s="1834"/>
      <c r="S241" s="1835"/>
    </row>
    <row r="242" spans="1:19" ht="25" hidden="1">
      <c r="A242" s="1780"/>
      <c r="B242" s="1818">
        <v>45945</v>
      </c>
      <c r="C242" s="1819">
        <f t="shared" si="14"/>
        <v>4280</v>
      </c>
      <c r="D242" s="1820">
        <v>1980</v>
      </c>
      <c r="E242" s="1821" t="s">
        <v>377</v>
      </c>
      <c r="F242" s="1836" t="s">
        <v>734</v>
      </c>
      <c r="G242" s="1825">
        <v>2300</v>
      </c>
      <c r="H242" s="1824" t="s">
        <v>707</v>
      </c>
      <c r="I242" s="1887" t="s">
        <v>735</v>
      </c>
      <c r="J242" s="1826"/>
      <c r="K242" s="1827"/>
      <c r="L242" s="1828"/>
      <c r="M242" s="1829"/>
      <c r="N242" s="1830"/>
      <c r="O242" s="1831"/>
      <c r="P242" s="1832"/>
      <c r="Q242" s="1833"/>
      <c r="R242" s="1834"/>
      <c r="S242" s="1835"/>
    </row>
    <row r="243" spans="1:19" ht="25" hidden="1">
      <c r="A243" s="1780"/>
      <c r="B243" s="1818">
        <v>45946</v>
      </c>
      <c r="C243" s="1819">
        <f t="shared" si="14"/>
        <v>2600</v>
      </c>
      <c r="D243" s="1820"/>
      <c r="E243" s="1821"/>
      <c r="F243" s="1836"/>
      <c r="G243" s="1823">
        <v>2600</v>
      </c>
      <c r="H243" s="1824" t="s">
        <v>707</v>
      </c>
      <c r="I243" s="1887" t="s">
        <v>736</v>
      </c>
      <c r="J243" s="1826"/>
      <c r="K243" s="1827"/>
      <c r="L243" s="1828"/>
      <c r="M243" s="1829"/>
      <c r="N243" s="1830"/>
      <c r="O243" s="1831"/>
      <c r="P243" s="1832"/>
      <c r="Q243" s="1833"/>
      <c r="R243" s="1834"/>
      <c r="S243" s="1835"/>
    </row>
    <row r="244" spans="1:19" ht="14" hidden="1">
      <c r="A244" s="1780"/>
      <c r="B244" s="1818">
        <v>45947</v>
      </c>
      <c r="C244" s="1819">
        <f t="shared" si="14"/>
        <v>2700</v>
      </c>
      <c r="D244" s="1820"/>
      <c r="E244" s="1821"/>
      <c r="F244" s="1836"/>
      <c r="G244" s="1825">
        <v>2700</v>
      </c>
      <c r="H244" s="1824" t="s">
        <v>707</v>
      </c>
      <c r="I244" s="1887" t="s">
        <v>737</v>
      </c>
      <c r="J244" s="1826"/>
      <c r="K244" s="1827"/>
      <c r="L244" s="1828"/>
      <c r="M244" s="1829"/>
      <c r="N244" s="1830"/>
      <c r="O244" s="1831"/>
      <c r="P244" s="1832"/>
      <c r="Q244" s="1833"/>
      <c r="R244" s="1834"/>
      <c r="S244" s="1835"/>
    </row>
    <row r="245" spans="1:19" ht="37.5" hidden="1">
      <c r="A245" s="1780"/>
      <c r="B245" s="1818">
        <v>45948</v>
      </c>
      <c r="C245" s="1819">
        <f t="shared" si="14"/>
        <v>14849</v>
      </c>
      <c r="D245" s="1820">
        <v>12000</v>
      </c>
      <c r="E245" s="1821" t="s">
        <v>671</v>
      </c>
      <c r="F245" s="1836" t="s">
        <v>738</v>
      </c>
      <c r="G245" s="1825">
        <v>2849</v>
      </c>
      <c r="H245" s="1824" t="s">
        <v>30</v>
      </c>
      <c r="I245" s="1887" t="s">
        <v>739</v>
      </c>
      <c r="J245" s="1826"/>
      <c r="K245" s="1827"/>
      <c r="L245" s="1828"/>
      <c r="M245" s="1829"/>
      <c r="N245" s="1830"/>
      <c r="O245" s="1831"/>
      <c r="P245" s="1832"/>
      <c r="Q245" s="1833"/>
      <c r="R245" s="1834"/>
      <c r="S245" s="1835"/>
    </row>
    <row r="246" spans="1:19" ht="25" hidden="1">
      <c r="A246" s="1780"/>
      <c r="B246" s="1818">
        <v>45949</v>
      </c>
      <c r="C246" s="1819">
        <f t="shared" si="14"/>
        <v>9307</v>
      </c>
      <c r="D246" s="1820">
        <v>9307</v>
      </c>
      <c r="E246" s="1821" t="s">
        <v>669</v>
      </c>
      <c r="F246" s="1836" t="s">
        <v>679</v>
      </c>
      <c r="G246" s="1823"/>
      <c r="H246" s="1824"/>
      <c r="I246" s="1825"/>
      <c r="J246" s="1826"/>
      <c r="K246" s="1827"/>
      <c r="L246" s="1828"/>
      <c r="M246" s="1829"/>
      <c r="N246" s="1830"/>
      <c r="O246" s="1831"/>
      <c r="P246" s="1832"/>
      <c r="Q246" s="1833"/>
      <c r="R246" s="1834"/>
      <c r="S246" s="1835"/>
    </row>
    <row r="247" spans="1:19" ht="14" hidden="1">
      <c r="A247" s="1780"/>
      <c r="B247" s="1818">
        <v>45950</v>
      </c>
      <c r="C247" s="1819">
        <f t="shared" si="14"/>
        <v>11000</v>
      </c>
      <c r="D247" s="1820">
        <v>11000</v>
      </c>
      <c r="E247" s="1821" t="s">
        <v>669</v>
      </c>
      <c r="F247" s="1836" t="s">
        <v>677</v>
      </c>
      <c r="G247" s="1837"/>
      <c r="H247" s="1824"/>
      <c r="I247" s="1839"/>
      <c r="J247" s="1826"/>
      <c r="K247" s="1827"/>
      <c r="L247" s="1828"/>
      <c r="M247" s="1829"/>
      <c r="N247" s="1830"/>
      <c r="O247" s="1831"/>
      <c r="P247" s="1832"/>
      <c r="Q247" s="1833"/>
      <c r="R247" s="1834"/>
      <c r="S247" s="1835"/>
    </row>
    <row r="248" spans="1:19" ht="14" hidden="1">
      <c r="A248" s="1780"/>
      <c r="B248" s="1818">
        <v>45951</v>
      </c>
      <c r="C248" s="1819">
        <f t="shared" si="14"/>
        <v>621</v>
      </c>
      <c r="D248" s="1820"/>
      <c r="E248" s="1821"/>
      <c r="F248" s="1836"/>
      <c r="G248" s="1837"/>
      <c r="H248" s="1824"/>
      <c r="I248" s="1839"/>
      <c r="J248" s="1826">
        <v>621</v>
      </c>
      <c r="K248" s="1827" t="s">
        <v>673</v>
      </c>
      <c r="L248" s="1828" t="s">
        <v>697</v>
      </c>
      <c r="M248" s="1829"/>
      <c r="N248" s="1830"/>
      <c r="O248" s="1831"/>
      <c r="P248" s="1832"/>
      <c r="Q248" s="1833"/>
      <c r="R248" s="1834"/>
      <c r="S248" s="1835"/>
    </row>
    <row r="249" spans="1:19" ht="25" hidden="1">
      <c r="A249" s="1780"/>
      <c r="B249" s="1818">
        <v>45952</v>
      </c>
      <c r="C249" s="1819">
        <f t="shared" si="14"/>
        <v>1424</v>
      </c>
      <c r="D249" s="1820"/>
      <c r="E249" s="1821"/>
      <c r="F249" s="1836"/>
      <c r="G249" s="1837"/>
      <c r="H249" s="1824"/>
      <c r="I249" s="1839"/>
      <c r="J249" s="1889">
        <v>1424</v>
      </c>
      <c r="K249" s="1827" t="s">
        <v>673</v>
      </c>
      <c r="L249" s="1890" t="s">
        <v>675</v>
      </c>
      <c r="M249" s="1829"/>
      <c r="N249" s="1830"/>
      <c r="O249" s="1831"/>
      <c r="P249" s="1832"/>
      <c r="Q249" s="1833"/>
      <c r="R249" s="1834"/>
      <c r="S249" s="1835"/>
    </row>
    <row r="250" spans="1:19" ht="14" hidden="1">
      <c r="A250" s="1780"/>
      <c r="B250" s="1818">
        <v>45953</v>
      </c>
      <c r="C250" s="1819">
        <f t="shared" si="14"/>
        <v>0</v>
      </c>
      <c r="D250" s="1820"/>
      <c r="E250" s="1821"/>
      <c r="F250" s="1836"/>
      <c r="G250" s="1837"/>
      <c r="H250" s="1824"/>
      <c r="I250" s="1839"/>
      <c r="J250" s="1826"/>
      <c r="K250" s="1827"/>
      <c r="L250" s="1828"/>
      <c r="M250" s="1829"/>
      <c r="N250" s="1830"/>
      <c r="O250" s="1831"/>
      <c r="P250" s="1832"/>
      <c r="Q250" s="1833"/>
      <c r="R250" s="1834"/>
      <c r="S250" s="1835"/>
    </row>
    <row r="251" spans="1:19" ht="14" hidden="1">
      <c r="A251" s="1780"/>
      <c r="B251" s="1818">
        <v>45954</v>
      </c>
      <c r="C251" s="1819">
        <f t="shared" si="14"/>
        <v>1134</v>
      </c>
      <c r="D251" s="1820"/>
      <c r="E251" s="1821"/>
      <c r="F251" s="1836"/>
      <c r="G251" s="1837"/>
      <c r="H251" s="1824"/>
      <c r="I251" s="1839"/>
      <c r="J251" s="1826">
        <v>1134</v>
      </c>
      <c r="K251" s="1827" t="s">
        <v>673</v>
      </c>
      <c r="L251" s="1828" t="s">
        <v>740</v>
      </c>
      <c r="M251" s="1829"/>
      <c r="N251" s="1830"/>
      <c r="O251" s="1831"/>
      <c r="P251" s="1832"/>
      <c r="Q251" s="1833"/>
      <c r="R251" s="1834"/>
      <c r="S251" s="1835"/>
    </row>
    <row r="252" spans="1:19" ht="50" hidden="1">
      <c r="A252" s="1780"/>
      <c r="B252" s="1818">
        <v>45955</v>
      </c>
      <c r="C252" s="1819">
        <f t="shared" si="14"/>
        <v>27940</v>
      </c>
      <c r="D252" s="1820">
        <v>5940</v>
      </c>
      <c r="E252" s="1821" t="s">
        <v>312</v>
      </c>
      <c r="F252" s="1836" t="s">
        <v>741</v>
      </c>
      <c r="G252" s="1837"/>
      <c r="H252" s="1824"/>
      <c r="I252" s="1839"/>
      <c r="J252" s="1826">
        <v>22000</v>
      </c>
      <c r="K252" s="1827" t="s">
        <v>312</v>
      </c>
      <c r="L252" s="1828" t="s">
        <v>742</v>
      </c>
      <c r="M252" s="1829"/>
      <c r="N252" s="1830"/>
      <c r="O252" s="1831"/>
      <c r="P252" s="1832"/>
      <c r="Q252" s="1833"/>
      <c r="R252" s="1834"/>
      <c r="S252" s="1835"/>
    </row>
    <row r="253" spans="1:19" ht="14" hidden="1">
      <c r="A253" s="1780"/>
      <c r="B253" s="1818">
        <v>45956</v>
      </c>
      <c r="C253" s="1819">
        <f t="shared" si="14"/>
        <v>0</v>
      </c>
      <c r="D253" s="1820"/>
      <c r="E253" s="1821"/>
      <c r="F253" s="1836"/>
      <c r="G253" s="1837"/>
      <c r="H253" s="1824"/>
      <c r="I253" s="1839"/>
      <c r="J253" s="1826"/>
      <c r="K253" s="1827"/>
      <c r="L253" s="1828"/>
      <c r="M253" s="1829"/>
      <c r="N253" s="1830"/>
      <c r="O253" s="1831"/>
      <c r="P253" s="1832"/>
      <c r="Q253" s="1833"/>
      <c r="R253" s="1834"/>
      <c r="S253" s="1835"/>
    </row>
    <row r="254" spans="1:19" ht="14" hidden="1">
      <c r="A254" s="1780"/>
      <c r="B254" s="1818">
        <v>45957</v>
      </c>
      <c r="C254" s="1819">
        <f t="shared" si="14"/>
        <v>0</v>
      </c>
      <c r="D254" s="1820"/>
      <c r="E254" s="1821"/>
      <c r="F254" s="1836"/>
      <c r="G254" s="1837"/>
      <c r="H254" s="1824"/>
      <c r="I254" s="1839"/>
      <c r="J254" s="1826"/>
      <c r="K254" s="1827"/>
      <c r="L254" s="1828"/>
      <c r="M254" s="1829"/>
      <c r="N254" s="1830"/>
      <c r="O254" s="1831"/>
      <c r="P254" s="1832"/>
      <c r="Q254" s="1833"/>
      <c r="R254" s="1834"/>
      <c r="S254" s="1835"/>
    </row>
    <row r="255" spans="1:19" ht="14" hidden="1">
      <c r="A255" s="1780"/>
      <c r="B255" s="1818">
        <v>45958</v>
      </c>
      <c r="C255" s="1819">
        <f t="shared" si="14"/>
        <v>0</v>
      </c>
      <c r="D255" s="1820"/>
      <c r="E255" s="1821"/>
      <c r="F255" s="1836"/>
      <c r="G255" s="1837"/>
      <c r="H255" s="1824"/>
      <c r="I255" s="1839"/>
      <c r="J255" s="1826"/>
      <c r="K255" s="1827"/>
      <c r="L255" s="1828"/>
      <c r="M255" s="1829"/>
      <c r="N255" s="1830"/>
      <c r="O255" s="1831"/>
      <c r="P255" s="1832"/>
      <c r="Q255" s="1833"/>
      <c r="R255" s="1834"/>
      <c r="S255" s="1835"/>
    </row>
    <row r="256" spans="1:19" ht="14" hidden="1">
      <c r="A256" s="1780"/>
      <c r="B256" s="1818">
        <v>45959</v>
      </c>
      <c r="C256" s="1819">
        <f t="shared" si="14"/>
        <v>5038</v>
      </c>
      <c r="D256" s="1820"/>
      <c r="E256" s="1821"/>
      <c r="F256" s="1836"/>
      <c r="G256" s="1837">
        <v>5038</v>
      </c>
      <c r="H256" s="1824" t="s">
        <v>669</v>
      </c>
      <c r="I256" s="1839" t="s">
        <v>687</v>
      </c>
      <c r="J256" s="1826"/>
      <c r="K256" s="1827"/>
      <c r="L256" s="1828"/>
      <c r="M256" s="1829"/>
      <c r="N256" s="1830"/>
      <c r="O256" s="1831"/>
      <c r="P256" s="1832"/>
      <c r="Q256" s="1833"/>
      <c r="R256" s="1834"/>
      <c r="S256" s="1835"/>
    </row>
    <row r="257" spans="1:19" ht="14" hidden="1">
      <c r="A257" s="1780"/>
      <c r="B257" s="1818">
        <v>45960</v>
      </c>
      <c r="C257" s="1819">
        <f t="shared" si="14"/>
        <v>0</v>
      </c>
      <c r="D257" s="1820"/>
      <c r="E257" s="1821"/>
      <c r="F257" s="1836"/>
      <c r="G257" s="1823"/>
      <c r="H257" s="1824"/>
      <c r="I257" s="1825"/>
      <c r="J257" s="1826"/>
      <c r="K257" s="1827"/>
      <c r="L257" s="1828"/>
      <c r="M257" s="1829"/>
      <c r="N257" s="1830"/>
      <c r="O257" s="1831"/>
      <c r="P257" s="1832"/>
      <c r="Q257" s="1833"/>
      <c r="R257" s="1834"/>
      <c r="S257" s="1835"/>
    </row>
    <row r="258" spans="1:19" ht="14" hidden="1">
      <c r="A258" s="1780"/>
      <c r="B258" s="1818">
        <v>45961</v>
      </c>
      <c r="C258" s="1819">
        <f t="shared" si="14"/>
        <v>0</v>
      </c>
      <c r="D258" s="1820"/>
      <c r="E258" s="1821"/>
      <c r="F258" s="1836"/>
      <c r="G258" s="1823"/>
      <c r="H258" s="1824"/>
      <c r="I258" s="1825"/>
      <c r="J258" s="1826"/>
      <c r="K258" s="1827"/>
      <c r="L258" s="1828"/>
      <c r="M258" s="1829"/>
      <c r="N258" s="1830"/>
      <c r="O258" s="1831"/>
      <c r="P258" s="1832"/>
      <c r="Q258" s="1833"/>
      <c r="R258" s="1834"/>
      <c r="S258" s="1835"/>
    </row>
    <row r="259" spans="1:19" ht="26" hidden="1">
      <c r="A259" s="1840"/>
      <c r="B259" s="1879" t="s">
        <v>618</v>
      </c>
      <c r="C259" s="1880">
        <f t="shared" ref="C259:D259" si="15">SUM(C228:C258)</f>
        <v>252829</v>
      </c>
      <c r="D259" s="1843">
        <f t="shared" si="15"/>
        <v>138558</v>
      </c>
      <c r="E259" s="1844"/>
      <c r="F259" s="1881"/>
      <c r="G259" s="1846">
        <f>SUM(G228:G258)</f>
        <v>79977</v>
      </c>
      <c r="H259" s="1847"/>
      <c r="I259" s="1882"/>
      <c r="J259" s="1849">
        <f>SUM(J228:J258)</f>
        <v>34294</v>
      </c>
      <c r="K259" s="1850"/>
      <c r="L259" s="1883"/>
      <c r="M259" s="1852">
        <f>SUM(M228:M258)</f>
        <v>0</v>
      </c>
      <c r="N259" s="1853"/>
      <c r="O259" s="1884"/>
      <c r="P259" s="1891">
        <f>SUM(P228:P258)</f>
        <v>0</v>
      </c>
      <c r="Q259" s="1856"/>
      <c r="R259" s="1885"/>
      <c r="S259" s="1875"/>
    </row>
    <row r="260" spans="1:19" ht="25" hidden="1">
      <c r="A260" s="1780"/>
      <c r="B260" s="1818">
        <v>45962</v>
      </c>
      <c r="C260" s="1819">
        <f t="shared" ref="C260:C289" si="16">D260+G260+J260+M260+P260</f>
        <v>63000</v>
      </c>
      <c r="D260" s="1820">
        <v>33000</v>
      </c>
      <c r="E260" s="1821" t="s">
        <v>707</v>
      </c>
      <c r="F260" s="1836" t="s">
        <v>743</v>
      </c>
      <c r="G260" s="1825">
        <v>30000</v>
      </c>
      <c r="H260" s="1824" t="s">
        <v>661</v>
      </c>
      <c r="I260" s="1825" t="s">
        <v>701</v>
      </c>
      <c r="J260" s="1826"/>
      <c r="K260" s="1827"/>
      <c r="L260" s="1828"/>
      <c r="M260" s="1829"/>
      <c r="N260" s="1830"/>
      <c r="O260" s="1831"/>
      <c r="P260" s="1832"/>
      <c r="Q260" s="1833"/>
      <c r="R260" s="1834"/>
      <c r="S260" s="1835"/>
    </row>
    <row r="261" spans="1:19" ht="25" hidden="1">
      <c r="A261" s="1780"/>
      <c r="B261" s="1818">
        <v>45963</v>
      </c>
      <c r="C261" s="1819">
        <f t="shared" si="16"/>
        <v>30450</v>
      </c>
      <c r="D261" s="1820">
        <v>450</v>
      </c>
      <c r="E261" s="1821" t="s">
        <v>669</v>
      </c>
      <c r="F261" s="1836" t="s">
        <v>296</v>
      </c>
      <c r="G261" s="1823">
        <v>30000</v>
      </c>
      <c r="H261" s="1824" t="s">
        <v>661</v>
      </c>
      <c r="I261" s="1825" t="s">
        <v>701</v>
      </c>
      <c r="J261" s="1826"/>
      <c r="K261" s="1827"/>
      <c r="L261" s="1828"/>
      <c r="M261" s="1829"/>
      <c r="N261" s="1830"/>
      <c r="O261" s="1831"/>
      <c r="P261" s="1832"/>
      <c r="Q261" s="1833"/>
      <c r="R261" s="1834"/>
      <c r="S261" s="1835"/>
    </row>
    <row r="262" spans="1:19" ht="50" hidden="1">
      <c r="A262" s="1780"/>
      <c r="B262" s="1818">
        <v>45964</v>
      </c>
      <c r="C262" s="1819">
        <f t="shared" si="16"/>
        <v>3208</v>
      </c>
      <c r="D262" s="1820">
        <v>3208</v>
      </c>
      <c r="E262" s="1821" t="s">
        <v>707</v>
      </c>
      <c r="F262" s="1836" t="s">
        <v>744</v>
      </c>
      <c r="G262" s="1825"/>
      <c r="H262" s="1824"/>
      <c r="I262" s="1825"/>
      <c r="J262" s="1826"/>
      <c r="K262" s="1827"/>
      <c r="L262" s="1828"/>
      <c r="M262" s="1829"/>
      <c r="N262" s="1830"/>
      <c r="O262" s="1831"/>
      <c r="P262" s="1832"/>
      <c r="Q262" s="1833"/>
      <c r="R262" s="1834"/>
      <c r="S262" s="1835"/>
    </row>
    <row r="263" spans="1:19" ht="37.5" hidden="1">
      <c r="A263" s="1780"/>
      <c r="B263" s="1818">
        <v>45965</v>
      </c>
      <c r="C263" s="1819">
        <f t="shared" si="16"/>
        <v>3215</v>
      </c>
      <c r="D263" s="1820">
        <v>3215</v>
      </c>
      <c r="E263" s="1821" t="s">
        <v>707</v>
      </c>
      <c r="F263" s="1836" t="s">
        <v>745</v>
      </c>
      <c r="G263" s="1823"/>
      <c r="H263" s="1824"/>
      <c r="I263" s="1825"/>
      <c r="J263" s="1826"/>
      <c r="K263" s="1827"/>
      <c r="L263" s="1828"/>
      <c r="M263" s="1829"/>
      <c r="N263" s="1830"/>
      <c r="O263" s="1831"/>
      <c r="P263" s="1832"/>
      <c r="Q263" s="1833"/>
      <c r="R263" s="1834"/>
      <c r="S263" s="1835"/>
    </row>
    <row r="264" spans="1:19" ht="25" hidden="1">
      <c r="A264" s="1780"/>
      <c r="B264" s="1818">
        <v>45966</v>
      </c>
      <c r="C264" s="1819">
        <f t="shared" si="16"/>
        <v>3800</v>
      </c>
      <c r="D264" s="1820">
        <v>3800</v>
      </c>
      <c r="E264" s="1821" t="s">
        <v>312</v>
      </c>
      <c r="F264" s="1836" t="s">
        <v>746</v>
      </c>
      <c r="G264" s="1823"/>
      <c r="H264" s="1824"/>
      <c r="I264" s="1825"/>
      <c r="J264" s="1826"/>
      <c r="K264" s="1827"/>
      <c r="L264" s="1828"/>
      <c r="M264" s="1829"/>
      <c r="N264" s="1830"/>
      <c r="O264" s="1831"/>
      <c r="P264" s="1832"/>
      <c r="Q264" s="1833"/>
      <c r="R264" s="1834"/>
      <c r="S264" s="1835"/>
    </row>
    <row r="265" spans="1:19" ht="14" hidden="1">
      <c r="A265" s="1780"/>
      <c r="B265" s="1818">
        <v>45967</v>
      </c>
      <c r="C265" s="1819">
        <f t="shared" si="16"/>
        <v>0</v>
      </c>
      <c r="D265" s="1820"/>
      <c r="E265" s="1821"/>
      <c r="F265" s="1836"/>
      <c r="G265" s="1825"/>
      <c r="H265" s="1824"/>
      <c r="I265" s="1887"/>
      <c r="J265" s="1826"/>
      <c r="K265" s="1827"/>
      <c r="L265" s="1828"/>
      <c r="M265" s="1829"/>
      <c r="N265" s="1830"/>
      <c r="O265" s="1831"/>
      <c r="P265" s="1832"/>
      <c r="Q265" s="1833"/>
      <c r="R265" s="1834"/>
      <c r="S265" s="1835"/>
    </row>
    <row r="266" spans="1:19" ht="14" hidden="1">
      <c r="A266" s="1780"/>
      <c r="B266" s="1818">
        <v>45968</v>
      </c>
      <c r="C266" s="1819">
        <f t="shared" si="16"/>
        <v>0</v>
      </c>
      <c r="D266" s="1820"/>
      <c r="E266" s="1821"/>
      <c r="F266" s="1836"/>
      <c r="G266" s="1825"/>
      <c r="H266" s="1824"/>
      <c r="I266" s="1887"/>
      <c r="J266" s="1826"/>
      <c r="K266" s="1827"/>
      <c r="L266" s="1828"/>
      <c r="M266" s="1829"/>
      <c r="N266" s="1830"/>
      <c r="O266" s="1831"/>
      <c r="P266" s="1832"/>
      <c r="Q266" s="1833"/>
      <c r="R266" s="1834"/>
      <c r="S266" s="1835"/>
    </row>
    <row r="267" spans="1:19" ht="14" hidden="1">
      <c r="A267" s="1780"/>
      <c r="B267" s="1818">
        <v>45969</v>
      </c>
      <c r="C267" s="1819">
        <f t="shared" si="16"/>
        <v>0</v>
      </c>
      <c r="D267" s="1820"/>
      <c r="E267" s="1821"/>
      <c r="F267" s="1836"/>
      <c r="G267" s="1825"/>
      <c r="H267" s="1824"/>
      <c r="I267" s="1887"/>
      <c r="J267" s="1826"/>
      <c r="K267" s="1827"/>
      <c r="L267" s="1828"/>
      <c r="M267" s="1829"/>
      <c r="N267" s="1830"/>
      <c r="O267" s="1831"/>
      <c r="P267" s="1832"/>
      <c r="Q267" s="1833"/>
      <c r="R267" s="1834"/>
      <c r="S267" s="1835"/>
    </row>
    <row r="268" spans="1:19" ht="14" hidden="1">
      <c r="A268" s="1780"/>
      <c r="B268" s="1818">
        <v>45970</v>
      </c>
      <c r="C268" s="1819">
        <f t="shared" si="16"/>
        <v>0</v>
      </c>
      <c r="D268" s="1820"/>
      <c r="E268" s="1821"/>
      <c r="F268" s="1836"/>
      <c r="G268" s="1825"/>
      <c r="H268" s="1824"/>
      <c r="I268" s="1887"/>
      <c r="J268" s="1826"/>
      <c r="K268" s="1827"/>
      <c r="L268" s="1828"/>
      <c r="M268" s="1829"/>
      <c r="N268" s="1830"/>
      <c r="O268" s="1831"/>
      <c r="P268" s="1832"/>
      <c r="Q268" s="1833"/>
      <c r="R268" s="1834"/>
      <c r="S268" s="1835"/>
    </row>
    <row r="269" spans="1:19" ht="14" hidden="1">
      <c r="A269" s="1780"/>
      <c r="B269" s="1818">
        <v>45971</v>
      </c>
      <c r="C269" s="1819">
        <f t="shared" si="16"/>
        <v>0</v>
      </c>
      <c r="D269" s="1820"/>
      <c r="E269" s="1821"/>
      <c r="F269" s="1836"/>
      <c r="G269" s="1825"/>
      <c r="H269" s="1824"/>
      <c r="I269" s="1887"/>
      <c r="J269" s="1826"/>
      <c r="K269" s="1827"/>
      <c r="L269" s="1828"/>
      <c r="M269" s="1829"/>
      <c r="N269" s="1830"/>
      <c r="O269" s="1831"/>
      <c r="P269" s="1832"/>
      <c r="Q269" s="1833"/>
      <c r="R269" s="1834"/>
      <c r="S269" s="1835"/>
    </row>
    <row r="270" spans="1:19" ht="14" hidden="1">
      <c r="A270" s="1780"/>
      <c r="B270" s="1818">
        <v>45972</v>
      </c>
      <c r="C270" s="1819">
        <f t="shared" si="16"/>
        <v>0</v>
      </c>
      <c r="D270" s="1820"/>
      <c r="E270" s="1821"/>
      <c r="F270" s="1836"/>
      <c r="G270" s="1825"/>
      <c r="H270" s="1824"/>
      <c r="I270" s="1887"/>
      <c r="J270" s="1826"/>
      <c r="K270" s="1827"/>
      <c r="L270" s="1828"/>
      <c r="M270" s="1829"/>
      <c r="N270" s="1830"/>
      <c r="O270" s="1831"/>
      <c r="P270" s="1832"/>
      <c r="Q270" s="1833"/>
      <c r="R270" s="1834"/>
      <c r="S270" s="1835"/>
    </row>
    <row r="271" spans="1:19" ht="14" hidden="1">
      <c r="A271" s="1780"/>
      <c r="B271" s="1818">
        <v>45973</v>
      </c>
      <c r="C271" s="1819">
        <f t="shared" si="16"/>
        <v>0</v>
      </c>
      <c r="D271" s="1820"/>
      <c r="E271" s="1821"/>
      <c r="F271" s="1836"/>
      <c r="G271" s="1825"/>
      <c r="H271" s="1824"/>
      <c r="I271" s="1887"/>
      <c r="J271" s="1826"/>
      <c r="K271" s="1827"/>
      <c r="L271" s="1828"/>
      <c r="M271" s="1829"/>
      <c r="N271" s="1830"/>
      <c r="O271" s="1831"/>
      <c r="P271" s="1832"/>
      <c r="Q271" s="1833"/>
      <c r="R271" s="1834"/>
      <c r="S271" s="1835"/>
    </row>
    <row r="272" spans="1:19" ht="14" hidden="1">
      <c r="A272" s="1780"/>
      <c r="B272" s="1818">
        <v>45974</v>
      </c>
      <c r="C272" s="1819">
        <f t="shared" si="16"/>
        <v>0</v>
      </c>
      <c r="D272" s="1820"/>
      <c r="E272" s="1821"/>
      <c r="F272" s="1836"/>
      <c r="G272" s="1825"/>
      <c r="H272" s="1824"/>
      <c r="I272" s="1887"/>
      <c r="J272" s="1826"/>
      <c r="K272" s="1827"/>
      <c r="L272" s="1828"/>
      <c r="M272" s="1829"/>
      <c r="N272" s="1830"/>
      <c r="O272" s="1831"/>
      <c r="P272" s="1832"/>
      <c r="Q272" s="1833"/>
      <c r="R272" s="1834"/>
      <c r="S272" s="1835"/>
    </row>
    <row r="273" spans="1:19" ht="37.5" hidden="1">
      <c r="A273" s="1780"/>
      <c r="B273" s="1818">
        <v>45975</v>
      </c>
      <c r="C273" s="1819">
        <f t="shared" si="16"/>
        <v>14000</v>
      </c>
      <c r="D273" s="1820"/>
      <c r="E273" s="1821"/>
      <c r="F273" s="1836"/>
      <c r="G273" s="1825">
        <v>14000</v>
      </c>
      <c r="H273" s="1824" t="s">
        <v>377</v>
      </c>
      <c r="I273" s="1887" t="s">
        <v>747</v>
      </c>
      <c r="J273" s="1826"/>
      <c r="K273" s="1827"/>
      <c r="L273" s="1828"/>
      <c r="M273" s="1829"/>
      <c r="N273" s="1830"/>
      <c r="O273" s="1831"/>
      <c r="P273" s="1832"/>
      <c r="Q273" s="1833"/>
      <c r="R273" s="1834"/>
      <c r="S273" s="1835"/>
    </row>
    <row r="274" spans="1:19" ht="25" hidden="1">
      <c r="A274" s="1780"/>
      <c r="B274" s="1818">
        <v>45976</v>
      </c>
      <c r="C274" s="1819">
        <f t="shared" si="16"/>
        <v>30000</v>
      </c>
      <c r="D274" s="1820"/>
      <c r="E274" s="1821"/>
      <c r="F274" s="1836"/>
      <c r="G274" s="1823">
        <v>30000</v>
      </c>
      <c r="H274" s="1824" t="s">
        <v>661</v>
      </c>
      <c r="I274" s="1839" t="s">
        <v>701</v>
      </c>
      <c r="J274" s="1826"/>
      <c r="K274" s="1827"/>
      <c r="L274" s="1828"/>
      <c r="M274" s="1829"/>
      <c r="N274" s="1830"/>
      <c r="O274" s="1831"/>
      <c r="P274" s="1832"/>
      <c r="Q274" s="1833"/>
      <c r="R274" s="1834"/>
      <c r="S274" s="1835"/>
    </row>
    <row r="275" spans="1:19" ht="14" hidden="1">
      <c r="A275" s="1780"/>
      <c r="B275" s="1818">
        <v>45977</v>
      </c>
      <c r="C275" s="1819">
        <f t="shared" si="16"/>
        <v>0</v>
      </c>
      <c r="D275" s="1820"/>
      <c r="E275" s="1821"/>
      <c r="F275" s="1836"/>
      <c r="G275" s="1825"/>
      <c r="H275" s="1824"/>
      <c r="I275" s="1887"/>
      <c r="J275" s="1826"/>
      <c r="K275" s="1827"/>
      <c r="L275" s="1828"/>
      <c r="M275" s="1829"/>
      <c r="N275" s="1830"/>
      <c r="O275" s="1831"/>
      <c r="P275" s="1832"/>
      <c r="Q275" s="1833"/>
      <c r="R275" s="1834"/>
      <c r="S275" s="1835"/>
    </row>
    <row r="276" spans="1:19" ht="14" hidden="1">
      <c r="A276" s="1780"/>
      <c r="B276" s="1818">
        <v>45978</v>
      </c>
      <c r="C276" s="1819">
        <f t="shared" si="16"/>
        <v>0</v>
      </c>
      <c r="D276" s="1820"/>
      <c r="E276" s="1821"/>
      <c r="F276" s="1836"/>
      <c r="G276" s="1825"/>
      <c r="H276" s="1824"/>
      <c r="I276" s="1887"/>
      <c r="J276" s="1826"/>
      <c r="K276" s="1827"/>
      <c r="L276" s="1828"/>
      <c r="M276" s="1829"/>
      <c r="N276" s="1830"/>
      <c r="O276" s="1831"/>
      <c r="P276" s="1832"/>
      <c r="Q276" s="1833"/>
      <c r="R276" s="1834"/>
      <c r="S276" s="1835"/>
    </row>
    <row r="277" spans="1:19" ht="25" hidden="1">
      <c r="A277" s="1780"/>
      <c r="B277" s="1818">
        <v>45979</v>
      </c>
      <c r="C277" s="1819">
        <f t="shared" si="16"/>
        <v>9307</v>
      </c>
      <c r="D277" s="1820">
        <v>9307</v>
      </c>
      <c r="E277" s="1821" t="s">
        <v>669</v>
      </c>
      <c r="F277" s="1836" t="s">
        <v>679</v>
      </c>
      <c r="G277" s="1823"/>
      <c r="H277" s="1824"/>
      <c r="I277" s="1825"/>
      <c r="J277" s="1826"/>
      <c r="K277" s="1827"/>
      <c r="L277" s="1828"/>
      <c r="M277" s="1829"/>
      <c r="N277" s="1830"/>
      <c r="O277" s="1831"/>
      <c r="P277" s="1832"/>
      <c r="Q277" s="1833"/>
      <c r="R277" s="1834"/>
      <c r="S277" s="1835"/>
    </row>
    <row r="278" spans="1:19" ht="14" hidden="1">
      <c r="A278" s="1780"/>
      <c r="B278" s="1818">
        <v>45980</v>
      </c>
      <c r="C278" s="1819">
        <f t="shared" si="16"/>
        <v>9167</v>
      </c>
      <c r="D278" s="1820">
        <v>9167</v>
      </c>
      <c r="E278" s="1821" t="s">
        <v>669</v>
      </c>
      <c r="F278" s="1836" t="s">
        <v>677</v>
      </c>
      <c r="G278" s="1837"/>
      <c r="H278" s="1824"/>
      <c r="I278" s="1839"/>
      <c r="J278" s="1826"/>
      <c r="K278" s="1827"/>
      <c r="L278" s="1828"/>
      <c r="M278" s="1829"/>
      <c r="N278" s="1830"/>
      <c r="O278" s="1831"/>
      <c r="P278" s="1832"/>
      <c r="Q278" s="1833"/>
      <c r="R278" s="1834"/>
      <c r="S278" s="1835"/>
    </row>
    <row r="279" spans="1:19" ht="14" hidden="1">
      <c r="A279" s="1780"/>
      <c r="B279" s="1818">
        <v>45981</v>
      </c>
      <c r="C279" s="1819">
        <f t="shared" si="16"/>
        <v>0</v>
      </c>
      <c r="D279" s="1820"/>
      <c r="E279" s="1821"/>
      <c r="F279" s="1836"/>
      <c r="G279" s="1837"/>
      <c r="H279" s="1824"/>
      <c r="I279" s="1839"/>
      <c r="J279" s="1826"/>
      <c r="K279" s="1827"/>
      <c r="L279" s="1828"/>
      <c r="M279" s="1829"/>
      <c r="N279" s="1830"/>
      <c r="O279" s="1831"/>
      <c r="P279" s="1832"/>
      <c r="Q279" s="1833"/>
      <c r="R279" s="1834"/>
      <c r="S279" s="1835"/>
    </row>
    <row r="280" spans="1:19" ht="50" hidden="1">
      <c r="A280" s="1780"/>
      <c r="B280" s="1818">
        <v>45982</v>
      </c>
      <c r="C280" s="1819">
        <f t="shared" si="16"/>
        <v>45000</v>
      </c>
      <c r="D280" s="1820">
        <v>45000</v>
      </c>
      <c r="E280" s="1821" t="s">
        <v>312</v>
      </c>
      <c r="F280" s="1836" t="s">
        <v>748</v>
      </c>
      <c r="G280" s="1837"/>
      <c r="H280" s="1824"/>
      <c r="I280" s="1839"/>
      <c r="J280" s="1826"/>
      <c r="K280" s="1827"/>
      <c r="L280" s="1828"/>
      <c r="M280" s="1829"/>
      <c r="N280" s="1830"/>
      <c r="O280" s="1831"/>
      <c r="P280" s="1832"/>
      <c r="Q280" s="1833"/>
      <c r="R280" s="1834"/>
      <c r="S280" s="1835"/>
    </row>
    <row r="281" spans="1:19" ht="25" hidden="1">
      <c r="A281" s="1780"/>
      <c r="B281" s="1818">
        <v>45983</v>
      </c>
      <c r="C281" s="1819">
        <f t="shared" si="16"/>
        <v>5000</v>
      </c>
      <c r="D281" s="1820">
        <v>5000</v>
      </c>
      <c r="E281" s="1821" t="s">
        <v>661</v>
      </c>
      <c r="F281" s="1836" t="s">
        <v>749</v>
      </c>
      <c r="G281" s="1837"/>
      <c r="H281" s="1824"/>
      <c r="I281" s="1839"/>
      <c r="J281" s="1826"/>
      <c r="K281" s="1827"/>
      <c r="L281" s="1828"/>
      <c r="M281" s="1829"/>
      <c r="N281" s="1830"/>
      <c r="O281" s="1831"/>
      <c r="P281" s="1832"/>
      <c r="Q281" s="1833"/>
      <c r="R281" s="1834"/>
      <c r="S281" s="1835"/>
    </row>
    <row r="282" spans="1:19" ht="14" hidden="1">
      <c r="A282" s="1780"/>
      <c r="B282" s="1818">
        <v>45984</v>
      </c>
      <c r="C282" s="1819">
        <f t="shared" si="16"/>
        <v>0</v>
      </c>
      <c r="D282" s="1820"/>
      <c r="E282" s="1821"/>
      <c r="F282" s="1836"/>
      <c r="G282" s="1837"/>
      <c r="H282" s="1824"/>
      <c r="I282" s="1839"/>
      <c r="J282" s="1826"/>
      <c r="K282" s="1827"/>
      <c r="L282" s="1828"/>
      <c r="M282" s="1829"/>
      <c r="N282" s="1830"/>
      <c r="O282" s="1831"/>
      <c r="P282" s="1832"/>
      <c r="Q282" s="1833"/>
      <c r="R282" s="1834"/>
      <c r="S282" s="1835"/>
    </row>
    <row r="283" spans="1:19" ht="14" hidden="1">
      <c r="A283" s="1780"/>
      <c r="B283" s="1818">
        <v>45985</v>
      </c>
      <c r="C283" s="1819">
        <f t="shared" si="16"/>
        <v>0</v>
      </c>
      <c r="D283" s="1820"/>
      <c r="E283" s="1821"/>
      <c r="F283" s="1836"/>
      <c r="G283" s="1837"/>
      <c r="H283" s="1824"/>
      <c r="I283" s="1839"/>
      <c r="J283" s="1826"/>
      <c r="K283" s="1827"/>
      <c r="L283" s="1828"/>
      <c r="M283" s="1829"/>
      <c r="N283" s="1830"/>
      <c r="O283" s="1831"/>
      <c r="P283" s="1832"/>
      <c r="Q283" s="1833"/>
      <c r="R283" s="1834"/>
      <c r="S283" s="1835"/>
    </row>
    <row r="284" spans="1:19" ht="14" hidden="1">
      <c r="A284" s="1780"/>
      <c r="B284" s="1818">
        <v>45986</v>
      </c>
      <c r="C284" s="1819">
        <f t="shared" si="16"/>
        <v>0</v>
      </c>
      <c r="D284" s="1820"/>
      <c r="E284" s="1821"/>
      <c r="F284" s="1836"/>
      <c r="G284" s="1837"/>
      <c r="H284" s="1824"/>
      <c r="I284" s="1839"/>
      <c r="J284" s="1826"/>
      <c r="K284" s="1827"/>
      <c r="L284" s="1828"/>
      <c r="M284" s="1829"/>
      <c r="N284" s="1830"/>
      <c r="O284" s="1831"/>
      <c r="P284" s="1832"/>
      <c r="Q284" s="1833"/>
      <c r="R284" s="1834"/>
      <c r="S284" s="1835"/>
    </row>
    <row r="285" spans="1:19" ht="14" hidden="1">
      <c r="A285" s="1780"/>
      <c r="B285" s="1818">
        <v>45987</v>
      </c>
      <c r="C285" s="1819">
        <f t="shared" si="16"/>
        <v>0</v>
      </c>
      <c r="D285" s="1820"/>
      <c r="E285" s="1821"/>
      <c r="F285" s="1836"/>
      <c r="G285" s="1837"/>
      <c r="H285" s="1824"/>
      <c r="I285" s="1839"/>
      <c r="J285" s="1826"/>
      <c r="K285" s="1827"/>
      <c r="L285" s="1828"/>
      <c r="M285" s="1829"/>
      <c r="N285" s="1830"/>
      <c r="O285" s="1831"/>
      <c r="P285" s="1832"/>
      <c r="Q285" s="1833"/>
      <c r="R285" s="1834"/>
      <c r="S285" s="1835"/>
    </row>
    <row r="286" spans="1:19" ht="14" hidden="1">
      <c r="A286" s="1780"/>
      <c r="B286" s="1818">
        <v>45988</v>
      </c>
      <c r="C286" s="1819">
        <f t="shared" si="16"/>
        <v>0</v>
      </c>
      <c r="D286" s="1820"/>
      <c r="E286" s="1821"/>
      <c r="F286" s="1836"/>
      <c r="G286" s="1837"/>
      <c r="H286" s="1824"/>
      <c r="I286" s="1839"/>
      <c r="J286" s="1826"/>
      <c r="K286" s="1827"/>
      <c r="L286" s="1828"/>
      <c r="M286" s="1829"/>
      <c r="N286" s="1830"/>
      <c r="O286" s="1831"/>
      <c r="P286" s="1832"/>
      <c r="Q286" s="1833"/>
      <c r="R286" s="1834"/>
      <c r="S286" s="1835"/>
    </row>
    <row r="287" spans="1:19" ht="25" hidden="1">
      <c r="A287" s="1780"/>
      <c r="B287" s="1818">
        <v>45989</v>
      </c>
      <c r="C287" s="1819">
        <f t="shared" si="16"/>
        <v>9402</v>
      </c>
      <c r="D287" s="1820"/>
      <c r="E287" s="1821"/>
      <c r="F287" s="1836"/>
      <c r="G287" s="1837">
        <v>9402</v>
      </c>
      <c r="H287" s="1824" t="s">
        <v>669</v>
      </c>
      <c r="I287" s="1837" t="s">
        <v>688</v>
      </c>
      <c r="J287" s="1826"/>
      <c r="K287" s="1827"/>
      <c r="L287" s="1828"/>
      <c r="M287" s="1829"/>
      <c r="N287" s="1830"/>
      <c r="O287" s="1831"/>
      <c r="P287" s="1832"/>
      <c r="Q287" s="1833"/>
      <c r="R287" s="1834"/>
      <c r="S287" s="1835"/>
    </row>
    <row r="288" spans="1:19" ht="14" hidden="1">
      <c r="A288" s="1780"/>
      <c r="B288" s="1818">
        <v>45990</v>
      </c>
      <c r="C288" s="1819">
        <f t="shared" si="16"/>
        <v>4920</v>
      </c>
      <c r="D288" s="1820"/>
      <c r="E288" s="1821"/>
      <c r="F288" s="1836"/>
      <c r="G288" s="1892">
        <v>4920</v>
      </c>
      <c r="H288" s="1893" t="s">
        <v>669</v>
      </c>
      <c r="I288" s="1894" t="s">
        <v>687</v>
      </c>
      <c r="J288" s="1826"/>
      <c r="K288" s="1827"/>
      <c r="L288" s="1828"/>
      <c r="M288" s="1829"/>
      <c r="N288" s="1830"/>
      <c r="O288" s="1831"/>
      <c r="P288" s="1832"/>
      <c r="Q288" s="1833"/>
      <c r="R288" s="1834"/>
      <c r="S288" s="1835"/>
    </row>
    <row r="289" spans="1:19" ht="14" hidden="1">
      <c r="A289" s="1780"/>
      <c r="B289" s="1818">
        <v>45991</v>
      </c>
      <c r="C289" s="1819">
        <f t="shared" si="16"/>
        <v>0</v>
      </c>
      <c r="D289" s="1820"/>
      <c r="E289" s="1821"/>
      <c r="F289" s="1836"/>
      <c r="G289" s="1823"/>
      <c r="H289" s="1824"/>
      <c r="I289" s="1825"/>
      <c r="J289" s="1826"/>
      <c r="K289" s="1827"/>
      <c r="L289" s="1828"/>
      <c r="M289" s="1829"/>
      <c r="N289" s="1830"/>
      <c r="O289" s="1831"/>
      <c r="P289" s="1832"/>
      <c r="Q289" s="1833"/>
      <c r="R289" s="1834"/>
      <c r="S289" s="1835"/>
    </row>
    <row r="290" spans="1:19" ht="26" hidden="1">
      <c r="A290" s="1840"/>
      <c r="B290" s="1879" t="s">
        <v>619</v>
      </c>
      <c r="C290" s="1880">
        <f t="shared" ref="C290:D290" si="17">SUM(C260:C289)</f>
        <v>230469</v>
      </c>
      <c r="D290" s="1843">
        <f t="shared" si="17"/>
        <v>112147</v>
      </c>
      <c r="E290" s="1844"/>
      <c r="F290" s="1881"/>
      <c r="G290" s="1846">
        <f>SUM(G260:G289)</f>
        <v>118322</v>
      </c>
      <c r="H290" s="1847"/>
      <c r="I290" s="1882"/>
      <c r="J290" s="1849">
        <f>SUM(J260:J289)</f>
        <v>0</v>
      </c>
      <c r="K290" s="1850"/>
      <c r="L290" s="1895"/>
      <c r="M290" s="1896">
        <f>SUM(M260:M289)</f>
        <v>0</v>
      </c>
      <c r="N290" s="1853"/>
      <c r="O290" s="1884"/>
      <c r="P290" s="1855">
        <f>SUM(P260:P289)</f>
        <v>0</v>
      </c>
      <c r="Q290" s="1856"/>
      <c r="R290" s="1885"/>
      <c r="S290" s="1875"/>
    </row>
    <row r="291" spans="1:19" ht="50" hidden="1">
      <c r="A291" s="1780"/>
      <c r="B291" s="1818">
        <v>45992</v>
      </c>
      <c r="C291" s="1819">
        <f t="shared" ref="C291:C321" si="18">D291+G291+J291+M291+P291</f>
        <v>30156</v>
      </c>
      <c r="D291" s="1820">
        <v>156</v>
      </c>
      <c r="E291" s="1821" t="s">
        <v>673</v>
      </c>
      <c r="F291" s="1836" t="s">
        <v>750</v>
      </c>
      <c r="G291" s="1823">
        <v>30000</v>
      </c>
      <c r="H291" s="1824" t="s">
        <v>661</v>
      </c>
      <c r="I291" s="1825" t="s">
        <v>701</v>
      </c>
      <c r="J291" s="1826"/>
      <c r="K291" s="1827"/>
      <c r="L291" s="1828"/>
      <c r="M291" s="1829"/>
      <c r="N291" s="1830"/>
      <c r="O291" s="1831"/>
      <c r="P291" s="1832"/>
      <c r="Q291" s="1833"/>
      <c r="R291" s="1834"/>
      <c r="S291" s="1835"/>
    </row>
    <row r="292" spans="1:19" ht="25" hidden="1">
      <c r="A292" s="1780"/>
      <c r="B292" s="1818">
        <v>45993</v>
      </c>
      <c r="C292" s="1819">
        <f t="shared" si="18"/>
        <v>15526</v>
      </c>
      <c r="D292" s="1820">
        <v>15526</v>
      </c>
      <c r="E292" s="1821" t="s">
        <v>312</v>
      </c>
      <c r="F292" s="1836" t="s">
        <v>751</v>
      </c>
      <c r="G292" s="1823"/>
      <c r="H292" s="1824"/>
      <c r="I292" s="1825"/>
      <c r="J292" s="1826"/>
      <c r="K292" s="1827"/>
      <c r="L292" s="1828"/>
      <c r="M292" s="1829"/>
      <c r="N292" s="1830"/>
      <c r="O292" s="1831"/>
      <c r="P292" s="1832"/>
      <c r="Q292" s="1833"/>
      <c r="R292" s="1834"/>
      <c r="S292" s="1835"/>
    </row>
    <row r="293" spans="1:19" ht="25" hidden="1">
      <c r="A293" s="1780"/>
      <c r="B293" s="1818">
        <v>45994</v>
      </c>
      <c r="C293" s="1819">
        <f t="shared" si="18"/>
        <v>11110</v>
      </c>
      <c r="D293" s="1820">
        <v>11110</v>
      </c>
      <c r="E293" s="1821" t="s">
        <v>312</v>
      </c>
      <c r="F293" s="1836" t="s">
        <v>751</v>
      </c>
      <c r="G293" s="1823"/>
      <c r="H293" s="1824"/>
      <c r="I293" s="1825"/>
      <c r="J293" s="1826"/>
      <c r="K293" s="1827"/>
      <c r="L293" s="1828"/>
      <c r="M293" s="1829"/>
      <c r="N293" s="1830"/>
      <c r="O293" s="1831"/>
      <c r="P293" s="1832"/>
      <c r="Q293" s="1833"/>
      <c r="R293" s="1834"/>
      <c r="S293" s="1835"/>
    </row>
    <row r="294" spans="1:19" ht="25" hidden="1">
      <c r="A294" s="1780"/>
      <c r="B294" s="1818">
        <v>45995</v>
      </c>
      <c r="C294" s="1819">
        <f t="shared" si="18"/>
        <v>9064</v>
      </c>
      <c r="D294" s="1820">
        <v>9064</v>
      </c>
      <c r="E294" s="1821" t="s">
        <v>312</v>
      </c>
      <c r="F294" s="1836" t="s">
        <v>751</v>
      </c>
      <c r="G294" s="1825"/>
      <c r="H294" s="1824"/>
      <c r="I294" s="1825"/>
      <c r="J294" s="1826"/>
      <c r="K294" s="1827"/>
      <c r="L294" s="1828"/>
      <c r="M294" s="1829"/>
      <c r="N294" s="1830"/>
      <c r="O294" s="1831"/>
      <c r="P294" s="1832"/>
      <c r="Q294" s="1833"/>
      <c r="R294" s="1834"/>
      <c r="S294" s="1835"/>
    </row>
    <row r="295" spans="1:19" ht="25" hidden="1">
      <c r="A295" s="1780"/>
      <c r="B295" s="1818">
        <v>45996</v>
      </c>
      <c r="C295" s="1819">
        <f t="shared" si="18"/>
        <v>10000</v>
      </c>
      <c r="D295" s="1820">
        <v>10000</v>
      </c>
      <c r="E295" s="1821" t="s">
        <v>661</v>
      </c>
      <c r="F295" s="1836" t="s">
        <v>749</v>
      </c>
      <c r="G295" s="1823"/>
      <c r="H295" s="1824"/>
      <c r="I295" s="1825"/>
      <c r="J295" s="1826"/>
      <c r="K295" s="1827"/>
      <c r="L295" s="1828"/>
      <c r="M295" s="1829"/>
      <c r="N295" s="1830"/>
      <c r="O295" s="1831"/>
      <c r="P295" s="1832"/>
      <c r="Q295" s="1833"/>
      <c r="R295" s="1834"/>
      <c r="S295" s="1835"/>
    </row>
    <row r="296" spans="1:19" ht="25" hidden="1">
      <c r="A296" s="1780"/>
      <c r="B296" s="1818">
        <v>45997</v>
      </c>
      <c r="C296" s="1819">
        <f t="shared" si="18"/>
        <v>28020</v>
      </c>
      <c r="D296" s="1820">
        <v>14520</v>
      </c>
      <c r="E296" s="1821" t="s">
        <v>312</v>
      </c>
      <c r="F296" s="1836" t="s">
        <v>752</v>
      </c>
      <c r="G296" s="1823">
        <v>13500</v>
      </c>
      <c r="H296" s="1824" t="s">
        <v>312</v>
      </c>
      <c r="I296" s="1825" t="s">
        <v>753</v>
      </c>
      <c r="J296" s="1826"/>
      <c r="K296" s="1827"/>
      <c r="L296" s="1828"/>
      <c r="M296" s="1829"/>
      <c r="N296" s="1830"/>
      <c r="O296" s="1831"/>
      <c r="P296" s="1832"/>
      <c r="Q296" s="1833"/>
      <c r="R296" s="1834"/>
      <c r="S296" s="1835"/>
    </row>
    <row r="297" spans="1:19" ht="14" hidden="1">
      <c r="A297" s="1780"/>
      <c r="B297" s="1818">
        <v>45998</v>
      </c>
      <c r="C297" s="1819">
        <f t="shared" si="18"/>
        <v>13970</v>
      </c>
      <c r="D297" s="1820">
        <v>13970</v>
      </c>
      <c r="E297" s="1821" t="s">
        <v>312</v>
      </c>
      <c r="F297" s="1836" t="s">
        <v>754</v>
      </c>
      <c r="G297" s="1825"/>
      <c r="H297" s="1824"/>
      <c r="I297" s="1887"/>
      <c r="J297" s="1826"/>
      <c r="K297" s="1827"/>
      <c r="L297" s="1828"/>
      <c r="M297" s="1829"/>
      <c r="N297" s="1830"/>
      <c r="O297" s="1831"/>
      <c r="P297" s="1832"/>
      <c r="Q297" s="1833"/>
      <c r="R297" s="1834"/>
      <c r="S297" s="1835"/>
    </row>
    <row r="298" spans="1:19" ht="14" hidden="1">
      <c r="A298" s="1780"/>
      <c r="B298" s="1818">
        <v>45999</v>
      </c>
      <c r="C298" s="1819">
        <f t="shared" si="18"/>
        <v>23810</v>
      </c>
      <c r="D298" s="1820">
        <v>23810</v>
      </c>
      <c r="E298" s="1821" t="s">
        <v>312</v>
      </c>
      <c r="F298" s="1836" t="s">
        <v>755</v>
      </c>
      <c r="G298" s="1825"/>
      <c r="H298" s="1824"/>
      <c r="I298" s="1887"/>
      <c r="J298" s="1826"/>
      <c r="K298" s="1827"/>
      <c r="L298" s="1828"/>
      <c r="M298" s="1829"/>
      <c r="N298" s="1830"/>
      <c r="O298" s="1831"/>
      <c r="P298" s="1832"/>
      <c r="Q298" s="1833"/>
      <c r="R298" s="1834"/>
      <c r="S298" s="1835"/>
    </row>
    <row r="299" spans="1:19" ht="25" hidden="1">
      <c r="A299" s="1780"/>
      <c r="B299" s="1818">
        <v>46000</v>
      </c>
      <c r="C299" s="1819">
        <f t="shared" si="18"/>
        <v>17414</v>
      </c>
      <c r="D299" s="1820">
        <v>16800</v>
      </c>
      <c r="E299" s="1821" t="s">
        <v>377</v>
      </c>
      <c r="F299" s="1836" t="s">
        <v>756</v>
      </c>
      <c r="G299" s="1825"/>
      <c r="H299" s="1824"/>
      <c r="I299" s="1887"/>
      <c r="J299" s="1826">
        <v>614</v>
      </c>
      <c r="K299" s="1827" t="s">
        <v>673</v>
      </c>
      <c r="L299" s="1828" t="s">
        <v>676</v>
      </c>
      <c r="M299" s="1829"/>
      <c r="N299" s="1830"/>
      <c r="O299" s="1831"/>
      <c r="P299" s="1832"/>
      <c r="Q299" s="1833"/>
      <c r="R299" s="1834"/>
      <c r="S299" s="1835"/>
    </row>
    <row r="300" spans="1:19" ht="14" hidden="1">
      <c r="A300" s="1780"/>
      <c r="B300" s="1818">
        <v>46001</v>
      </c>
      <c r="C300" s="1819">
        <f t="shared" si="18"/>
        <v>450</v>
      </c>
      <c r="D300" s="1820">
        <v>450</v>
      </c>
      <c r="E300" s="1821" t="s">
        <v>669</v>
      </c>
      <c r="F300" s="1836" t="s">
        <v>296</v>
      </c>
      <c r="G300" s="1825"/>
      <c r="H300" s="1824"/>
      <c r="I300" s="1887"/>
      <c r="J300" s="1826"/>
      <c r="K300" s="1827"/>
      <c r="L300" s="1828"/>
      <c r="M300" s="1829"/>
      <c r="N300" s="1830"/>
      <c r="O300" s="1831"/>
      <c r="P300" s="1832"/>
      <c r="Q300" s="1833"/>
      <c r="R300" s="1834"/>
      <c r="S300" s="1835"/>
    </row>
    <row r="301" spans="1:19" ht="14" hidden="1">
      <c r="A301" s="1780"/>
      <c r="B301" s="1818">
        <v>46002</v>
      </c>
      <c r="C301" s="1819">
        <f t="shared" si="18"/>
        <v>12815</v>
      </c>
      <c r="D301" s="1820">
        <v>12815</v>
      </c>
      <c r="E301" s="1821" t="s">
        <v>312</v>
      </c>
      <c r="F301" s="1836" t="s">
        <v>757</v>
      </c>
      <c r="G301" s="1825"/>
      <c r="H301" s="1824"/>
      <c r="I301" s="1887"/>
      <c r="J301" s="1826"/>
      <c r="K301" s="1827"/>
      <c r="L301" s="1828"/>
      <c r="M301" s="1829"/>
      <c r="N301" s="1830"/>
      <c r="O301" s="1831"/>
      <c r="P301" s="1832"/>
      <c r="Q301" s="1833"/>
      <c r="R301" s="1834"/>
      <c r="S301" s="1835"/>
    </row>
    <row r="302" spans="1:19" ht="25" hidden="1">
      <c r="A302" s="1780"/>
      <c r="B302" s="1818">
        <v>46003</v>
      </c>
      <c r="C302" s="1819">
        <f t="shared" si="18"/>
        <v>16000</v>
      </c>
      <c r="D302" s="1820"/>
      <c r="E302" s="1821"/>
      <c r="F302" s="1836"/>
      <c r="G302" s="1825">
        <v>16000</v>
      </c>
      <c r="H302" s="1824" t="s">
        <v>661</v>
      </c>
      <c r="I302" s="1887" t="s">
        <v>758</v>
      </c>
      <c r="J302" s="1826"/>
      <c r="K302" s="1827"/>
      <c r="L302" s="1828"/>
      <c r="M302" s="1829"/>
      <c r="N302" s="1830"/>
      <c r="O302" s="1831"/>
      <c r="P302" s="1832"/>
      <c r="Q302" s="1833"/>
      <c r="R302" s="1834"/>
      <c r="S302" s="1835"/>
    </row>
    <row r="303" spans="1:19" ht="50" hidden="1">
      <c r="A303" s="1780"/>
      <c r="B303" s="1818">
        <v>46004</v>
      </c>
      <c r="C303" s="1819">
        <f t="shared" si="18"/>
        <v>9244</v>
      </c>
      <c r="D303" s="1820">
        <v>3244</v>
      </c>
      <c r="E303" s="1821" t="s">
        <v>707</v>
      </c>
      <c r="F303" s="1836" t="s">
        <v>759</v>
      </c>
      <c r="G303" s="1825">
        <v>6000</v>
      </c>
      <c r="H303" s="1824" t="s">
        <v>661</v>
      </c>
      <c r="I303" s="1887" t="s">
        <v>758</v>
      </c>
      <c r="J303" s="1826"/>
      <c r="K303" s="1827"/>
      <c r="L303" s="1828"/>
      <c r="M303" s="1829"/>
      <c r="N303" s="1830"/>
      <c r="O303" s="1831"/>
      <c r="P303" s="1832"/>
      <c r="Q303" s="1833"/>
      <c r="R303" s="1834"/>
      <c r="S303" s="1835"/>
    </row>
    <row r="304" spans="1:19" ht="37.5" hidden="1">
      <c r="A304" s="1780"/>
      <c r="B304" s="1818">
        <v>46005</v>
      </c>
      <c r="C304" s="1819">
        <f t="shared" si="18"/>
        <v>3243</v>
      </c>
      <c r="D304" s="1820">
        <v>3243</v>
      </c>
      <c r="E304" s="1821" t="s">
        <v>707</v>
      </c>
      <c r="F304" s="1836" t="s">
        <v>760</v>
      </c>
      <c r="G304" s="1825"/>
      <c r="H304" s="1824"/>
      <c r="I304" s="1887"/>
      <c r="J304" s="1826"/>
      <c r="K304" s="1827"/>
      <c r="L304" s="1828"/>
      <c r="M304" s="1829"/>
      <c r="N304" s="1830"/>
      <c r="O304" s="1831"/>
      <c r="P304" s="1832"/>
      <c r="Q304" s="1833"/>
      <c r="R304" s="1834"/>
      <c r="S304" s="1835"/>
    </row>
    <row r="305" spans="1:19" ht="14" hidden="1">
      <c r="A305" s="1780"/>
      <c r="B305" s="1818">
        <v>46006</v>
      </c>
      <c r="C305" s="1819">
        <f t="shared" si="18"/>
        <v>3980</v>
      </c>
      <c r="D305" s="1820">
        <v>3980</v>
      </c>
      <c r="E305" s="1821" t="s">
        <v>377</v>
      </c>
      <c r="F305" s="1836" t="s">
        <v>761</v>
      </c>
      <c r="G305" s="1825"/>
      <c r="H305" s="1824"/>
      <c r="I305" s="1887"/>
      <c r="J305" s="1826"/>
      <c r="K305" s="1827"/>
      <c r="L305" s="1828"/>
      <c r="M305" s="1829"/>
      <c r="N305" s="1830"/>
      <c r="O305" s="1831"/>
      <c r="P305" s="1832"/>
      <c r="Q305" s="1833"/>
      <c r="R305" s="1834"/>
      <c r="S305" s="1835"/>
    </row>
    <row r="306" spans="1:19" ht="14" hidden="1">
      <c r="A306" s="1780"/>
      <c r="B306" s="1818">
        <v>46007</v>
      </c>
      <c r="C306" s="1819">
        <f t="shared" si="18"/>
        <v>2313</v>
      </c>
      <c r="D306" s="1820">
        <v>2313</v>
      </c>
      <c r="E306" s="1821" t="s">
        <v>377</v>
      </c>
      <c r="F306" s="1836" t="s">
        <v>762</v>
      </c>
      <c r="G306" s="1823"/>
      <c r="H306" s="1824"/>
      <c r="I306" s="1839"/>
      <c r="J306" s="1826"/>
      <c r="K306" s="1827"/>
      <c r="L306" s="1828"/>
      <c r="M306" s="1829"/>
      <c r="N306" s="1830"/>
      <c r="O306" s="1831"/>
      <c r="P306" s="1832"/>
      <c r="Q306" s="1833"/>
      <c r="R306" s="1834"/>
      <c r="S306" s="1835"/>
    </row>
    <row r="307" spans="1:19" ht="37.5" hidden="1">
      <c r="A307" s="1780"/>
      <c r="B307" s="1818">
        <v>46008</v>
      </c>
      <c r="C307" s="1819">
        <f t="shared" si="18"/>
        <v>1650</v>
      </c>
      <c r="D307" s="1820">
        <v>1650</v>
      </c>
      <c r="E307" s="1821" t="s">
        <v>707</v>
      </c>
      <c r="F307" s="1836" t="s">
        <v>763</v>
      </c>
      <c r="G307" s="1825"/>
      <c r="H307" s="1824"/>
      <c r="I307" s="1887"/>
      <c r="J307" s="1826"/>
      <c r="K307" s="1827"/>
      <c r="L307" s="1828"/>
      <c r="M307" s="1829"/>
      <c r="N307" s="1830"/>
      <c r="O307" s="1831"/>
      <c r="P307" s="1832"/>
      <c r="Q307" s="1833"/>
      <c r="R307" s="1834"/>
      <c r="S307" s="1835"/>
    </row>
    <row r="308" spans="1:19" ht="25" hidden="1">
      <c r="A308" s="1780"/>
      <c r="B308" s="1818">
        <v>46009</v>
      </c>
      <c r="C308" s="1819">
        <f t="shared" si="18"/>
        <v>10000</v>
      </c>
      <c r="D308" s="1820">
        <v>10000</v>
      </c>
      <c r="E308" s="1821" t="s">
        <v>661</v>
      </c>
      <c r="F308" s="1836" t="s">
        <v>749</v>
      </c>
      <c r="G308" s="1825"/>
      <c r="H308" s="1824"/>
      <c r="I308" s="1887"/>
      <c r="J308" s="1826"/>
      <c r="K308" s="1827"/>
      <c r="L308" s="1828"/>
      <c r="M308" s="1829"/>
      <c r="N308" s="1830"/>
      <c r="O308" s="1831"/>
      <c r="P308" s="1832"/>
      <c r="Q308" s="1833"/>
      <c r="R308" s="1834"/>
      <c r="S308" s="1835"/>
    </row>
    <row r="309" spans="1:19" ht="25" hidden="1">
      <c r="A309" s="1780"/>
      <c r="B309" s="1818">
        <v>46010</v>
      </c>
      <c r="C309" s="1819">
        <f t="shared" si="18"/>
        <v>9307</v>
      </c>
      <c r="D309" s="1820">
        <v>9307</v>
      </c>
      <c r="E309" s="1821" t="s">
        <v>669</v>
      </c>
      <c r="F309" s="1836" t="s">
        <v>679</v>
      </c>
      <c r="G309" s="1823"/>
      <c r="H309" s="1824"/>
      <c r="I309" s="1825"/>
      <c r="J309" s="1826"/>
      <c r="K309" s="1827"/>
      <c r="L309" s="1828"/>
      <c r="M309" s="1829"/>
      <c r="N309" s="1830"/>
      <c r="O309" s="1831"/>
      <c r="P309" s="1832"/>
      <c r="Q309" s="1833"/>
      <c r="R309" s="1834"/>
      <c r="S309" s="1835"/>
    </row>
    <row r="310" spans="1:19" ht="14" hidden="1">
      <c r="A310" s="1780"/>
      <c r="B310" s="1818">
        <v>46011</v>
      </c>
      <c r="C310" s="1819">
        <f t="shared" si="18"/>
        <v>0</v>
      </c>
      <c r="D310" s="1820">
        <v>0</v>
      </c>
      <c r="E310" s="1821" t="s">
        <v>669</v>
      </c>
      <c r="F310" s="1836" t="s">
        <v>677</v>
      </c>
      <c r="G310" s="1837"/>
      <c r="H310" s="1824"/>
      <c r="I310" s="1839"/>
      <c r="J310" s="1826"/>
      <c r="K310" s="1827"/>
      <c r="L310" s="1828"/>
      <c r="M310" s="1829"/>
      <c r="N310" s="1830"/>
      <c r="O310" s="1831"/>
      <c r="P310" s="1832"/>
      <c r="Q310" s="1833"/>
      <c r="R310" s="1834"/>
      <c r="S310" s="1835"/>
    </row>
    <row r="311" spans="1:19" ht="37.5" hidden="1">
      <c r="A311" s="1780"/>
      <c r="B311" s="1818">
        <v>46012</v>
      </c>
      <c r="C311" s="1819">
        <f t="shared" si="18"/>
        <v>9800</v>
      </c>
      <c r="D311" s="1820">
        <v>9800</v>
      </c>
      <c r="E311" s="1821" t="s">
        <v>377</v>
      </c>
      <c r="F311" s="1836" t="s">
        <v>764</v>
      </c>
      <c r="G311" s="1837"/>
      <c r="H311" s="1824"/>
      <c r="I311" s="1839"/>
      <c r="J311" s="1826"/>
      <c r="K311" s="1827"/>
      <c r="L311" s="1828"/>
      <c r="M311" s="1829"/>
      <c r="N311" s="1830"/>
      <c r="O311" s="1831"/>
      <c r="P311" s="1832"/>
      <c r="Q311" s="1833"/>
      <c r="R311" s="1834"/>
      <c r="S311" s="1835"/>
    </row>
    <row r="312" spans="1:19" ht="14" hidden="1">
      <c r="A312" s="1780"/>
      <c r="B312" s="1818">
        <v>46013</v>
      </c>
      <c r="C312" s="1819">
        <f t="shared" si="18"/>
        <v>35910</v>
      </c>
      <c r="D312" s="1820">
        <v>35910</v>
      </c>
      <c r="E312" s="1821" t="s">
        <v>312</v>
      </c>
      <c r="F312" s="1836" t="s">
        <v>765</v>
      </c>
      <c r="G312" s="1837"/>
      <c r="H312" s="1824"/>
      <c r="I312" s="1839"/>
      <c r="J312" s="1826"/>
      <c r="K312" s="1827"/>
      <c r="L312" s="1828"/>
      <c r="M312" s="1829"/>
      <c r="N312" s="1830"/>
      <c r="O312" s="1831"/>
      <c r="P312" s="1832"/>
      <c r="Q312" s="1833"/>
      <c r="R312" s="1834"/>
      <c r="S312" s="1835"/>
    </row>
    <row r="313" spans="1:19" ht="25" hidden="1">
      <c r="A313" s="1780"/>
      <c r="B313" s="1818">
        <v>46014</v>
      </c>
      <c r="C313" s="1819">
        <f t="shared" si="18"/>
        <v>4045</v>
      </c>
      <c r="D313" s="1820">
        <v>2545</v>
      </c>
      <c r="E313" s="1821" t="s">
        <v>312</v>
      </c>
      <c r="F313" s="1836" t="s">
        <v>766</v>
      </c>
      <c r="G313" s="1837">
        <v>1500</v>
      </c>
      <c r="H313" s="1824" t="s">
        <v>661</v>
      </c>
      <c r="I313" s="1837" t="s">
        <v>588</v>
      </c>
      <c r="J313" s="1826"/>
      <c r="K313" s="1827"/>
      <c r="L313" s="1828"/>
      <c r="M313" s="1829"/>
      <c r="N313" s="1830"/>
      <c r="O313" s="1831"/>
      <c r="P313" s="1832"/>
      <c r="Q313" s="1833"/>
      <c r="R313" s="1834"/>
      <c r="S313" s="1835"/>
    </row>
    <row r="314" spans="1:19" ht="25" hidden="1">
      <c r="A314" s="1780"/>
      <c r="B314" s="1818">
        <v>46015</v>
      </c>
      <c r="C314" s="1819">
        <f t="shared" si="18"/>
        <v>8671</v>
      </c>
      <c r="D314" s="1820">
        <v>3671</v>
      </c>
      <c r="E314" s="1821" t="s">
        <v>312</v>
      </c>
      <c r="F314" s="1836" t="s">
        <v>767</v>
      </c>
      <c r="G314" s="1837"/>
      <c r="H314" s="1824"/>
      <c r="I314" s="1839"/>
      <c r="J314" s="1826">
        <v>5000</v>
      </c>
      <c r="K314" s="1827" t="s">
        <v>661</v>
      </c>
      <c r="L314" s="1828" t="s">
        <v>749</v>
      </c>
      <c r="M314" s="1829"/>
      <c r="N314" s="1830"/>
      <c r="O314" s="1831"/>
      <c r="P314" s="1832"/>
      <c r="Q314" s="1833"/>
      <c r="R314" s="1834"/>
      <c r="S314" s="1835"/>
    </row>
    <row r="315" spans="1:19" ht="14" hidden="1">
      <c r="A315" s="1780"/>
      <c r="B315" s="1818">
        <v>46016</v>
      </c>
      <c r="C315" s="1819">
        <f t="shared" si="18"/>
        <v>28741</v>
      </c>
      <c r="D315" s="1820">
        <v>28741</v>
      </c>
      <c r="E315" s="1821" t="s">
        <v>312</v>
      </c>
      <c r="F315" s="1836" t="s">
        <v>768</v>
      </c>
      <c r="G315" s="1837"/>
      <c r="H315" s="1824"/>
      <c r="I315" s="1839"/>
      <c r="J315" s="1826"/>
      <c r="K315" s="1827"/>
      <c r="L315" s="1828"/>
      <c r="M315" s="1829"/>
      <c r="N315" s="1830"/>
      <c r="O315" s="1831"/>
      <c r="P315" s="1832"/>
      <c r="Q315" s="1833"/>
      <c r="R315" s="1834"/>
      <c r="S315" s="1835"/>
    </row>
    <row r="316" spans="1:19" ht="25" hidden="1">
      <c r="A316" s="1780"/>
      <c r="B316" s="1818">
        <v>46017</v>
      </c>
      <c r="C316" s="1819">
        <f t="shared" si="18"/>
        <v>29959</v>
      </c>
      <c r="D316" s="1820">
        <v>24959</v>
      </c>
      <c r="E316" s="1821" t="s">
        <v>312</v>
      </c>
      <c r="F316" s="1836" t="s">
        <v>769</v>
      </c>
      <c r="G316" s="1837"/>
      <c r="H316" s="1824"/>
      <c r="I316" s="1839"/>
      <c r="J316" s="1826">
        <v>5000</v>
      </c>
      <c r="K316" s="1827" t="s">
        <v>661</v>
      </c>
      <c r="L316" s="1828" t="s">
        <v>749</v>
      </c>
      <c r="M316" s="1829"/>
      <c r="N316" s="1830"/>
      <c r="O316" s="1831"/>
      <c r="P316" s="1832"/>
      <c r="Q316" s="1833"/>
      <c r="R316" s="1834"/>
      <c r="S316" s="1835"/>
    </row>
    <row r="317" spans="1:19" ht="37.5" hidden="1">
      <c r="A317" s="1780"/>
      <c r="B317" s="1818">
        <v>46018</v>
      </c>
      <c r="C317" s="1819">
        <f t="shared" si="18"/>
        <v>1100</v>
      </c>
      <c r="D317" s="1820">
        <v>1100</v>
      </c>
      <c r="E317" s="1821" t="s">
        <v>312</v>
      </c>
      <c r="F317" s="1836" t="s">
        <v>770</v>
      </c>
      <c r="G317" s="1837"/>
      <c r="H317" s="1824"/>
      <c r="I317" s="1839"/>
      <c r="J317" s="1826"/>
      <c r="K317" s="1827"/>
      <c r="L317" s="1828"/>
      <c r="M317" s="1829"/>
      <c r="N317" s="1830"/>
      <c r="O317" s="1831"/>
      <c r="P317" s="1832"/>
      <c r="Q317" s="1833"/>
      <c r="R317" s="1834"/>
      <c r="S317" s="1835"/>
    </row>
    <row r="318" spans="1:19" ht="37.5" hidden="1">
      <c r="A318" s="1780"/>
      <c r="B318" s="1818">
        <v>46019</v>
      </c>
      <c r="C318" s="1819">
        <f t="shared" si="18"/>
        <v>4000</v>
      </c>
      <c r="D318" s="1820">
        <v>4000</v>
      </c>
      <c r="E318" s="1821" t="s">
        <v>312</v>
      </c>
      <c r="F318" s="1836" t="s">
        <v>771</v>
      </c>
      <c r="G318" s="1837"/>
      <c r="H318" s="1824"/>
      <c r="I318" s="1839"/>
      <c r="J318" s="1826"/>
      <c r="K318" s="1827"/>
      <c r="L318" s="1828"/>
      <c r="M318" s="1829"/>
      <c r="N318" s="1830"/>
      <c r="O318" s="1831"/>
      <c r="P318" s="1832"/>
      <c r="Q318" s="1833"/>
      <c r="R318" s="1834"/>
      <c r="S318" s="1835"/>
    </row>
    <row r="319" spans="1:19" ht="25" hidden="1">
      <c r="A319" s="1780"/>
      <c r="B319" s="1818">
        <v>46020</v>
      </c>
      <c r="C319" s="1819">
        <f t="shared" si="18"/>
        <v>12878</v>
      </c>
      <c r="D319" s="1820">
        <v>3645</v>
      </c>
      <c r="E319" s="1821" t="s">
        <v>661</v>
      </c>
      <c r="F319" s="1836" t="s">
        <v>749</v>
      </c>
      <c r="G319" s="1837">
        <v>9233</v>
      </c>
      <c r="H319" s="1824" t="s">
        <v>669</v>
      </c>
      <c r="I319" s="1837" t="s">
        <v>688</v>
      </c>
      <c r="J319" s="1826"/>
      <c r="K319" s="1827"/>
      <c r="L319" s="1828"/>
      <c r="M319" s="1829"/>
      <c r="N319" s="1830"/>
      <c r="O319" s="1831"/>
      <c r="P319" s="1832"/>
      <c r="Q319" s="1833"/>
      <c r="R319" s="1834"/>
      <c r="S319" s="1835"/>
    </row>
    <row r="320" spans="1:19" ht="25" hidden="1">
      <c r="A320" s="1780"/>
      <c r="B320" s="1818">
        <v>46021</v>
      </c>
      <c r="C320" s="1819">
        <f t="shared" si="18"/>
        <v>16159</v>
      </c>
      <c r="D320" s="1820">
        <v>11239</v>
      </c>
      <c r="E320" s="1821" t="s">
        <v>661</v>
      </c>
      <c r="F320" s="1836" t="s">
        <v>749</v>
      </c>
      <c r="G320" s="1837">
        <v>4920</v>
      </c>
      <c r="H320" s="1824" t="s">
        <v>669</v>
      </c>
      <c r="I320" s="1839" t="s">
        <v>687</v>
      </c>
      <c r="J320" s="1826"/>
      <c r="K320" s="1827"/>
      <c r="L320" s="1828"/>
      <c r="M320" s="1829"/>
      <c r="N320" s="1830"/>
      <c r="O320" s="1831"/>
      <c r="P320" s="1832"/>
      <c r="Q320" s="1833"/>
      <c r="R320" s="1834"/>
      <c r="S320" s="1835"/>
    </row>
    <row r="321" spans="1:19" ht="14" hidden="1">
      <c r="A321" s="1780"/>
      <c r="B321" s="1818">
        <v>46022</v>
      </c>
      <c r="C321" s="1819">
        <f t="shared" si="18"/>
        <v>10500</v>
      </c>
      <c r="D321" s="1820">
        <v>10500</v>
      </c>
      <c r="E321" s="1821" t="s">
        <v>377</v>
      </c>
      <c r="F321" s="1836" t="s">
        <v>772</v>
      </c>
      <c r="G321" s="1823"/>
      <c r="H321" s="1824"/>
      <c r="I321" s="1825"/>
      <c r="J321" s="1826"/>
      <c r="K321" s="1827"/>
      <c r="L321" s="1828"/>
      <c r="M321" s="1829"/>
      <c r="N321" s="1830"/>
      <c r="O321" s="1831"/>
      <c r="P321" s="1832"/>
      <c r="Q321" s="1833"/>
      <c r="R321" s="1834"/>
      <c r="S321" s="1835"/>
    </row>
    <row r="322" spans="1:19" ht="15.5" hidden="1">
      <c r="A322" s="1840"/>
      <c r="B322" s="1879" t="s">
        <v>620</v>
      </c>
      <c r="C322" s="1880">
        <f t="shared" ref="C322:D322" si="19">SUM(C291:C321)</f>
        <v>389835</v>
      </c>
      <c r="D322" s="1843">
        <f t="shared" si="19"/>
        <v>298068</v>
      </c>
      <c r="E322" s="1844"/>
      <c r="F322" s="1881"/>
      <c r="G322" s="1846">
        <f>SUM(G291:G321)</f>
        <v>81153</v>
      </c>
      <c r="H322" s="1847"/>
      <c r="I322" s="1897"/>
      <c r="J322" s="1898">
        <f>SUM(J291:J321)</f>
        <v>10614</v>
      </c>
      <c r="K322" s="1850"/>
      <c r="L322" s="1895"/>
      <c r="M322" s="1896">
        <f>SUM(M291:M321)</f>
        <v>0</v>
      </c>
      <c r="N322" s="1853"/>
      <c r="O322" s="1884"/>
      <c r="P322" s="1855">
        <f>SUM(P291:P321)</f>
        <v>0</v>
      </c>
      <c r="Q322" s="1856"/>
      <c r="R322" s="1885"/>
      <c r="S322" s="1875"/>
    </row>
    <row r="323" spans="1:19" ht="25" hidden="1">
      <c r="A323" s="1780"/>
      <c r="B323" s="1818">
        <v>46023</v>
      </c>
      <c r="C323" s="1819">
        <f t="shared" ref="C323:C353" si="20">D323+G323+J323+M323+P323</f>
        <v>10450</v>
      </c>
      <c r="D323" s="1820">
        <v>450</v>
      </c>
      <c r="E323" s="1821" t="s">
        <v>669</v>
      </c>
      <c r="F323" s="1836" t="s">
        <v>296</v>
      </c>
      <c r="G323" s="1825">
        <v>10000</v>
      </c>
      <c r="H323" s="1824" t="s">
        <v>661</v>
      </c>
      <c r="I323" s="1825" t="s">
        <v>588</v>
      </c>
      <c r="J323" s="1826"/>
      <c r="K323" s="1827"/>
      <c r="L323" s="1828"/>
      <c r="M323" s="1829"/>
      <c r="N323" s="1830"/>
      <c r="O323" s="1831"/>
      <c r="P323" s="1832"/>
      <c r="Q323" s="1833"/>
      <c r="R323" s="1834"/>
      <c r="S323" s="1835"/>
    </row>
    <row r="324" spans="1:19" ht="25" hidden="1">
      <c r="A324" s="1780"/>
      <c r="B324" s="1818">
        <v>46024</v>
      </c>
      <c r="C324" s="1819">
        <f t="shared" si="20"/>
        <v>28850</v>
      </c>
      <c r="D324" s="1820">
        <v>28850</v>
      </c>
      <c r="E324" s="1821" t="s">
        <v>312</v>
      </c>
      <c r="F324" s="1836" t="s">
        <v>773</v>
      </c>
      <c r="G324" s="1823"/>
      <c r="H324" s="1824"/>
      <c r="I324" s="1825"/>
      <c r="J324" s="1826"/>
      <c r="K324" s="1827"/>
      <c r="L324" s="1828"/>
      <c r="M324" s="1829"/>
      <c r="N324" s="1830"/>
      <c r="O324" s="1831"/>
      <c r="P324" s="1832"/>
      <c r="Q324" s="1833"/>
      <c r="R324" s="1834"/>
      <c r="S324" s="1835"/>
    </row>
    <row r="325" spans="1:19" ht="25" hidden="1">
      <c r="A325" s="1780"/>
      <c r="B325" s="1818">
        <v>46025</v>
      </c>
      <c r="C325" s="1819">
        <f t="shared" si="20"/>
        <v>31560</v>
      </c>
      <c r="D325" s="1820">
        <v>1560</v>
      </c>
      <c r="E325" s="1821" t="s">
        <v>661</v>
      </c>
      <c r="F325" s="1836" t="s">
        <v>774</v>
      </c>
      <c r="G325" s="1825">
        <v>30000</v>
      </c>
      <c r="H325" s="1824" t="s">
        <v>661</v>
      </c>
      <c r="I325" s="1825" t="s">
        <v>701</v>
      </c>
      <c r="J325" s="1826"/>
      <c r="K325" s="1827"/>
      <c r="L325" s="1828"/>
      <c r="M325" s="1829"/>
      <c r="N325" s="1830"/>
      <c r="O325" s="1831"/>
      <c r="P325" s="1832"/>
      <c r="Q325" s="1833"/>
      <c r="R325" s="1834"/>
      <c r="S325" s="1835"/>
    </row>
    <row r="326" spans="1:19" ht="25" hidden="1">
      <c r="A326" s="1780"/>
      <c r="B326" s="1818">
        <v>46026</v>
      </c>
      <c r="C326" s="1819">
        <f t="shared" si="20"/>
        <v>40000</v>
      </c>
      <c r="D326" s="1820">
        <v>10000</v>
      </c>
      <c r="E326" s="1821" t="s">
        <v>661</v>
      </c>
      <c r="F326" s="1836" t="s">
        <v>749</v>
      </c>
      <c r="G326" s="1825">
        <v>30000</v>
      </c>
      <c r="H326" s="1824" t="s">
        <v>661</v>
      </c>
      <c r="I326" s="1825" t="s">
        <v>701</v>
      </c>
      <c r="J326" s="1826"/>
      <c r="K326" s="1827"/>
      <c r="L326" s="1828"/>
      <c r="M326" s="1829"/>
      <c r="N326" s="1830"/>
      <c r="O326" s="1831"/>
      <c r="P326" s="1832"/>
      <c r="Q326" s="1833"/>
      <c r="R326" s="1834"/>
      <c r="S326" s="1835"/>
    </row>
    <row r="327" spans="1:19" ht="50" hidden="1">
      <c r="A327" s="1780"/>
      <c r="B327" s="1818">
        <v>46027</v>
      </c>
      <c r="C327" s="1819">
        <f t="shared" si="20"/>
        <v>41050</v>
      </c>
      <c r="D327" s="1820">
        <v>3850</v>
      </c>
      <c r="E327" s="1821" t="s">
        <v>377</v>
      </c>
      <c r="F327" s="1836" t="s">
        <v>775</v>
      </c>
      <c r="G327" s="1823">
        <v>37200</v>
      </c>
      <c r="H327" s="1824" t="s">
        <v>312</v>
      </c>
      <c r="I327" s="1825" t="s">
        <v>776</v>
      </c>
      <c r="J327" s="1826"/>
      <c r="K327" s="1827"/>
      <c r="L327" s="1828"/>
      <c r="M327" s="1829"/>
      <c r="N327" s="1830"/>
      <c r="O327" s="1831"/>
      <c r="P327" s="1832"/>
      <c r="Q327" s="1833"/>
      <c r="R327" s="1834"/>
      <c r="S327" s="1835"/>
    </row>
    <row r="328" spans="1:19" ht="25" hidden="1">
      <c r="A328" s="1780"/>
      <c r="B328" s="1818">
        <v>46028</v>
      </c>
      <c r="C328" s="1819">
        <f t="shared" si="20"/>
        <v>10000</v>
      </c>
      <c r="D328" s="1820">
        <v>10000</v>
      </c>
      <c r="E328" s="1821" t="s">
        <v>661</v>
      </c>
      <c r="F328" s="1836" t="s">
        <v>749</v>
      </c>
      <c r="G328" s="1825"/>
      <c r="H328" s="1824"/>
      <c r="I328" s="1887"/>
      <c r="J328" s="1826"/>
      <c r="K328" s="1827"/>
      <c r="L328" s="1828"/>
      <c r="M328" s="1829"/>
      <c r="N328" s="1830"/>
      <c r="O328" s="1831"/>
      <c r="P328" s="1832"/>
      <c r="Q328" s="1833"/>
      <c r="R328" s="1834"/>
      <c r="S328" s="1835"/>
    </row>
    <row r="329" spans="1:19" ht="25" hidden="1">
      <c r="A329" s="1780"/>
      <c r="B329" s="1818">
        <v>46029</v>
      </c>
      <c r="C329" s="1819">
        <f t="shared" si="20"/>
        <v>10000</v>
      </c>
      <c r="D329" s="1820">
        <v>10000</v>
      </c>
      <c r="E329" s="1821" t="s">
        <v>377</v>
      </c>
      <c r="F329" s="1836" t="s">
        <v>777</v>
      </c>
      <c r="G329" s="1825"/>
      <c r="H329" s="1824"/>
      <c r="I329" s="1887"/>
      <c r="J329" s="1826"/>
      <c r="K329" s="1827"/>
      <c r="L329" s="1828"/>
      <c r="M329" s="1829"/>
      <c r="N329" s="1830"/>
      <c r="O329" s="1831"/>
      <c r="P329" s="1832"/>
      <c r="Q329" s="1833"/>
      <c r="R329" s="1834"/>
      <c r="S329" s="1835"/>
    </row>
    <row r="330" spans="1:19" ht="25" hidden="1">
      <c r="A330" s="1780"/>
      <c r="B330" s="1818">
        <v>46030</v>
      </c>
      <c r="C330" s="1819">
        <f t="shared" si="20"/>
        <v>58753</v>
      </c>
      <c r="D330" s="1820">
        <v>58753</v>
      </c>
      <c r="E330" s="1821" t="s">
        <v>312</v>
      </c>
      <c r="F330" s="1836" t="s">
        <v>778</v>
      </c>
      <c r="G330" s="1825"/>
      <c r="H330" s="1824"/>
      <c r="I330" s="1887"/>
      <c r="J330" s="1826"/>
      <c r="K330" s="1827"/>
      <c r="L330" s="1828"/>
      <c r="M330" s="1829"/>
      <c r="N330" s="1830"/>
      <c r="O330" s="1831"/>
      <c r="P330" s="1832"/>
      <c r="Q330" s="1833"/>
      <c r="R330" s="1834"/>
      <c r="S330" s="1835"/>
    </row>
    <row r="331" spans="1:19" ht="25" hidden="1">
      <c r="A331" s="1780"/>
      <c r="B331" s="1818">
        <v>46031</v>
      </c>
      <c r="C331" s="1819">
        <f t="shared" si="20"/>
        <v>5950</v>
      </c>
      <c r="D331" s="1820">
        <v>5950</v>
      </c>
      <c r="E331" s="1821" t="s">
        <v>673</v>
      </c>
      <c r="F331" s="1836" t="s">
        <v>779</v>
      </c>
      <c r="G331" s="1825"/>
      <c r="H331" s="1824"/>
      <c r="I331" s="1887"/>
      <c r="J331" s="1826"/>
      <c r="K331" s="1827"/>
      <c r="L331" s="1828"/>
      <c r="M331" s="1829"/>
      <c r="N331" s="1830"/>
      <c r="O331" s="1831"/>
      <c r="P331" s="1832"/>
      <c r="Q331" s="1833"/>
      <c r="R331" s="1834"/>
      <c r="S331" s="1835"/>
    </row>
    <row r="332" spans="1:19" ht="37.5" hidden="1">
      <c r="A332" s="1780"/>
      <c r="B332" s="1818">
        <v>46032</v>
      </c>
      <c r="C332" s="1819">
        <f t="shared" si="20"/>
        <v>16390</v>
      </c>
      <c r="D332" s="1820">
        <v>9800</v>
      </c>
      <c r="E332" s="1821" t="s">
        <v>377</v>
      </c>
      <c r="F332" s="1836" t="s">
        <v>780</v>
      </c>
      <c r="G332" s="1825">
        <v>2700</v>
      </c>
      <c r="H332" s="1824" t="s">
        <v>377</v>
      </c>
      <c r="I332" s="1887" t="s">
        <v>781</v>
      </c>
      <c r="J332" s="1826">
        <v>3890</v>
      </c>
      <c r="K332" s="1827" t="s">
        <v>377</v>
      </c>
      <c r="L332" s="1828" t="s">
        <v>782</v>
      </c>
      <c r="M332" s="1829"/>
      <c r="N332" s="1830"/>
      <c r="O332" s="1831"/>
      <c r="P332" s="1832"/>
      <c r="Q332" s="1833"/>
      <c r="R332" s="1834"/>
      <c r="S332" s="1835"/>
    </row>
    <row r="333" spans="1:19" ht="25" hidden="1">
      <c r="A333" s="1780"/>
      <c r="B333" s="1818">
        <v>46033</v>
      </c>
      <c r="C333" s="1819">
        <f t="shared" si="20"/>
        <v>25890</v>
      </c>
      <c r="D333" s="1820">
        <v>20000</v>
      </c>
      <c r="E333" s="1821" t="s">
        <v>661</v>
      </c>
      <c r="F333" s="1836" t="s">
        <v>749</v>
      </c>
      <c r="G333" s="1825">
        <v>2000</v>
      </c>
      <c r="H333" s="1824" t="s">
        <v>377</v>
      </c>
      <c r="I333" s="1887" t="s">
        <v>783</v>
      </c>
      <c r="J333" s="1826">
        <v>3890</v>
      </c>
      <c r="K333" s="1827" t="s">
        <v>377</v>
      </c>
      <c r="L333" s="1828" t="s">
        <v>784</v>
      </c>
      <c r="M333" s="1829"/>
      <c r="N333" s="1830"/>
      <c r="O333" s="1831"/>
      <c r="P333" s="1832"/>
      <c r="Q333" s="1833"/>
      <c r="R333" s="1834"/>
      <c r="S333" s="1835"/>
    </row>
    <row r="334" spans="1:19" ht="25" hidden="1">
      <c r="A334" s="1780"/>
      <c r="B334" s="1818">
        <v>46034</v>
      </c>
      <c r="C334" s="1819">
        <f t="shared" si="20"/>
        <v>19760</v>
      </c>
      <c r="D334" s="1820">
        <v>9800</v>
      </c>
      <c r="E334" s="1821" t="s">
        <v>377</v>
      </c>
      <c r="F334" s="1836" t="s">
        <v>785</v>
      </c>
      <c r="G334" s="1825">
        <v>9960</v>
      </c>
      <c r="H334" s="1824" t="s">
        <v>312</v>
      </c>
      <c r="I334" s="1887" t="s">
        <v>786</v>
      </c>
      <c r="J334" s="1826"/>
      <c r="K334" s="1827"/>
      <c r="L334" s="1828"/>
      <c r="M334" s="1829"/>
      <c r="N334" s="1830"/>
      <c r="O334" s="1831"/>
      <c r="P334" s="1832"/>
      <c r="Q334" s="1833"/>
      <c r="R334" s="1834"/>
      <c r="S334" s="1835"/>
    </row>
    <row r="335" spans="1:19" ht="25" hidden="1">
      <c r="A335" s="1780"/>
      <c r="B335" s="1818">
        <v>46035</v>
      </c>
      <c r="C335" s="1819">
        <f t="shared" si="20"/>
        <v>9160</v>
      </c>
      <c r="D335" s="1820">
        <v>7560</v>
      </c>
      <c r="E335" s="1821" t="s">
        <v>377</v>
      </c>
      <c r="F335" s="1836" t="s">
        <v>787</v>
      </c>
      <c r="G335" s="1825">
        <v>1600</v>
      </c>
      <c r="H335" s="1824" t="s">
        <v>673</v>
      </c>
      <c r="I335" s="1887" t="s">
        <v>788</v>
      </c>
      <c r="J335" s="1826"/>
      <c r="K335" s="1827"/>
      <c r="L335" s="1828"/>
      <c r="M335" s="1829"/>
      <c r="N335" s="1830"/>
      <c r="O335" s="1831"/>
      <c r="P335" s="1832"/>
      <c r="Q335" s="1833"/>
      <c r="R335" s="1834"/>
      <c r="S335" s="1835"/>
    </row>
    <row r="336" spans="1:19" ht="25" hidden="1">
      <c r="A336" s="1780"/>
      <c r="B336" s="1818">
        <v>46036</v>
      </c>
      <c r="C336" s="1819">
        <f t="shared" si="20"/>
        <v>18304</v>
      </c>
      <c r="D336" s="1820">
        <v>4886</v>
      </c>
      <c r="E336" s="1821" t="s">
        <v>377</v>
      </c>
      <c r="F336" s="1836" t="s">
        <v>789</v>
      </c>
      <c r="G336" s="1825">
        <v>13418</v>
      </c>
      <c r="H336" s="1824" t="s">
        <v>312</v>
      </c>
      <c r="I336" s="1887" t="s">
        <v>790</v>
      </c>
      <c r="J336" s="1826"/>
      <c r="K336" s="1827"/>
      <c r="L336" s="1828"/>
      <c r="M336" s="1829"/>
      <c r="N336" s="1830"/>
      <c r="O336" s="1831"/>
      <c r="P336" s="1832"/>
      <c r="Q336" s="1833"/>
      <c r="R336" s="1834"/>
      <c r="S336" s="1835"/>
    </row>
    <row r="337" spans="1:19" ht="14" hidden="1">
      <c r="A337" s="1780"/>
      <c r="B337" s="1818">
        <v>46037</v>
      </c>
      <c r="C337" s="1819">
        <f t="shared" si="20"/>
        <v>8000</v>
      </c>
      <c r="D337" s="1820">
        <v>8000</v>
      </c>
      <c r="E337" s="1821" t="s">
        <v>669</v>
      </c>
      <c r="F337" s="1836" t="s">
        <v>791</v>
      </c>
      <c r="G337" s="1823"/>
      <c r="H337" s="1824"/>
      <c r="I337" s="1839"/>
      <c r="J337" s="1826"/>
      <c r="K337" s="1827"/>
      <c r="L337" s="1828"/>
      <c r="M337" s="1829"/>
      <c r="N337" s="1830"/>
      <c r="O337" s="1831"/>
      <c r="P337" s="1832"/>
      <c r="Q337" s="1833"/>
      <c r="R337" s="1834"/>
      <c r="S337" s="1835"/>
    </row>
    <row r="338" spans="1:19" ht="37.5" hidden="1">
      <c r="A338" s="1780"/>
      <c r="B338" s="1818">
        <v>46038</v>
      </c>
      <c r="C338" s="1819">
        <f t="shared" si="20"/>
        <v>330</v>
      </c>
      <c r="D338" s="1820">
        <v>330</v>
      </c>
      <c r="E338" s="1821" t="s">
        <v>377</v>
      </c>
      <c r="F338" s="1836" t="s">
        <v>792</v>
      </c>
      <c r="G338" s="1825"/>
      <c r="H338" s="1824"/>
      <c r="I338" s="1887"/>
      <c r="J338" s="1826"/>
      <c r="K338" s="1827"/>
      <c r="L338" s="1828"/>
      <c r="M338" s="1829"/>
      <c r="N338" s="1830"/>
      <c r="O338" s="1831"/>
      <c r="P338" s="1832"/>
      <c r="Q338" s="1833"/>
      <c r="R338" s="1834"/>
      <c r="S338" s="1835"/>
    </row>
    <row r="339" spans="1:19" ht="25" hidden="1">
      <c r="A339" s="1780"/>
      <c r="B339" s="1818">
        <v>46039</v>
      </c>
      <c r="C339" s="1819">
        <f t="shared" si="20"/>
        <v>27329</v>
      </c>
      <c r="D339" s="1820">
        <v>499</v>
      </c>
      <c r="E339" s="1821" t="s">
        <v>669</v>
      </c>
      <c r="F339" s="1836" t="s">
        <v>793</v>
      </c>
      <c r="G339" s="1825"/>
      <c r="H339" s="1824"/>
      <c r="I339" s="1887"/>
      <c r="J339" s="1826">
        <v>26830</v>
      </c>
      <c r="K339" s="1827" t="s">
        <v>312</v>
      </c>
      <c r="L339" s="1828" t="s">
        <v>794</v>
      </c>
      <c r="M339" s="1829"/>
      <c r="N339" s="1830"/>
      <c r="O339" s="1831"/>
      <c r="P339" s="1832"/>
      <c r="Q339" s="1833"/>
      <c r="R339" s="1834"/>
      <c r="S339" s="1835"/>
    </row>
    <row r="340" spans="1:19" ht="25" hidden="1">
      <c r="A340" s="1780"/>
      <c r="B340" s="1818">
        <v>46040</v>
      </c>
      <c r="C340" s="1819">
        <f t="shared" si="20"/>
        <v>86307</v>
      </c>
      <c r="D340" s="1820">
        <v>9307</v>
      </c>
      <c r="E340" s="1821" t="s">
        <v>669</v>
      </c>
      <c r="F340" s="1836" t="s">
        <v>679</v>
      </c>
      <c r="G340" s="1823"/>
      <c r="H340" s="1824"/>
      <c r="I340" s="1825"/>
      <c r="J340" s="1826">
        <v>77000</v>
      </c>
      <c r="K340" s="1827" t="s">
        <v>377</v>
      </c>
      <c r="L340" s="1828" t="s">
        <v>795</v>
      </c>
      <c r="M340" s="1829"/>
      <c r="N340" s="1830"/>
      <c r="O340" s="1831"/>
      <c r="P340" s="1832"/>
      <c r="Q340" s="1833"/>
      <c r="R340" s="1834"/>
      <c r="S340" s="1835"/>
    </row>
    <row r="341" spans="1:19" ht="25" hidden="1">
      <c r="A341" s="1780"/>
      <c r="B341" s="1818">
        <v>46041</v>
      </c>
      <c r="C341" s="1819">
        <f t="shared" si="20"/>
        <v>6020</v>
      </c>
      <c r="D341" s="1820">
        <v>880</v>
      </c>
      <c r="E341" s="1821" t="s">
        <v>377</v>
      </c>
      <c r="F341" s="1836" t="s">
        <v>796</v>
      </c>
      <c r="G341" s="1837">
        <v>5140</v>
      </c>
      <c r="H341" s="1824" t="s">
        <v>377</v>
      </c>
      <c r="I341" s="1839" t="s">
        <v>797</v>
      </c>
      <c r="J341" s="1826"/>
      <c r="K341" s="1827"/>
      <c r="L341" s="1828"/>
      <c r="M341" s="1829"/>
      <c r="N341" s="1830"/>
      <c r="O341" s="1831"/>
      <c r="P341" s="1832"/>
      <c r="Q341" s="1833"/>
      <c r="R341" s="1834"/>
      <c r="S341" s="1835"/>
    </row>
    <row r="342" spans="1:19" ht="37.5" hidden="1">
      <c r="A342" s="1780"/>
      <c r="B342" s="1818">
        <v>46042</v>
      </c>
      <c r="C342" s="1819">
        <f t="shared" si="20"/>
        <v>3313</v>
      </c>
      <c r="D342" s="1820">
        <v>3313</v>
      </c>
      <c r="E342" s="1821" t="s">
        <v>707</v>
      </c>
      <c r="F342" s="1836" t="s">
        <v>798</v>
      </c>
      <c r="G342" s="1837"/>
      <c r="H342" s="1824"/>
      <c r="I342" s="1839"/>
      <c r="J342" s="1826"/>
      <c r="K342" s="1827"/>
      <c r="L342" s="1828"/>
      <c r="M342" s="1829"/>
      <c r="N342" s="1830"/>
      <c r="O342" s="1831"/>
      <c r="P342" s="1832"/>
      <c r="Q342" s="1833"/>
      <c r="R342" s="1834"/>
      <c r="S342" s="1835"/>
    </row>
    <row r="343" spans="1:19" ht="14" hidden="1">
      <c r="A343" s="1780"/>
      <c r="B343" s="1818">
        <v>46043</v>
      </c>
      <c r="C343" s="1819">
        <f t="shared" si="20"/>
        <v>0</v>
      </c>
      <c r="D343" s="1820"/>
      <c r="E343" s="1821"/>
      <c r="F343" s="1836"/>
      <c r="G343" s="1837"/>
      <c r="H343" s="1824"/>
      <c r="I343" s="1839"/>
      <c r="J343" s="1826"/>
      <c r="K343" s="1827"/>
      <c r="L343" s="1828"/>
      <c r="M343" s="1829"/>
      <c r="N343" s="1830"/>
      <c r="O343" s="1831"/>
      <c r="P343" s="1832"/>
      <c r="Q343" s="1833"/>
      <c r="R343" s="1834"/>
      <c r="S343" s="1835"/>
    </row>
    <row r="344" spans="1:19" ht="14" hidden="1">
      <c r="A344" s="1780"/>
      <c r="B344" s="1818">
        <v>46044</v>
      </c>
      <c r="C344" s="1819">
        <f t="shared" si="20"/>
        <v>0</v>
      </c>
      <c r="D344" s="1820"/>
      <c r="E344" s="1821"/>
      <c r="F344" s="1836"/>
      <c r="G344" s="1837"/>
      <c r="H344" s="1824"/>
      <c r="I344" s="1839"/>
      <c r="J344" s="1826"/>
      <c r="K344" s="1827"/>
      <c r="L344" s="1828"/>
      <c r="M344" s="1829"/>
      <c r="N344" s="1830"/>
      <c r="O344" s="1831"/>
      <c r="P344" s="1832"/>
      <c r="Q344" s="1833"/>
      <c r="R344" s="1834"/>
      <c r="S344" s="1835"/>
    </row>
    <row r="345" spans="1:19" ht="14" hidden="1">
      <c r="A345" s="1780"/>
      <c r="B345" s="1818">
        <v>46045</v>
      </c>
      <c r="C345" s="1819">
        <f t="shared" si="20"/>
        <v>0</v>
      </c>
      <c r="D345" s="1820"/>
      <c r="E345" s="1821"/>
      <c r="F345" s="1836"/>
      <c r="G345" s="1837"/>
      <c r="H345" s="1824"/>
      <c r="I345" s="1839"/>
      <c r="J345" s="1826"/>
      <c r="K345" s="1827"/>
      <c r="L345" s="1828"/>
      <c r="M345" s="1829"/>
      <c r="N345" s="1830"/>
      <c r="O345" s="1831"/>
      <c r="P345" s="1832"/>
      <c r="Q345" s="1833"/>
      <c r="R345" s="1834"/>
      <c r="S345" s="1835"/>
    </row>
    <row r="346" spans="1:19" ht="25" hidden="1">
      <c r="A346" s="1780"/>
      <c r="B346" s="1818">
        <v>46046</v>
      </c>
      <c r="C346" s="1819">
        <f t="shared" si="20"/>
        <v>13000</v>
      </c>
      <c r="D346" s="1820"/>
      <c r="E346" s="1821"/>
      <c r="F346" s="1836"/>
      <c r="G346" s="1837">
        <v>13000</v>
      </c>
      <c r="H346" s="1824" t="s">
        <v>377</v>
      </c>
      <c r="I346" s="1839" t="s">
        <v>799</v>
      </c>
      <c r="J346" s="1826"/>
      <c r="K346" s="1827"/>
      <c r="L346" s="1828"/>
      <c r="M346" s="1829"/>
      <c r="N346" s="1830"/>
      <c r="O346" s="1831"/>
      <c r="P346" s="1832"/>
      <c r="Q346" s="1833"/>
      <c r="R346" s="1834"/>
      <c r="S346" s="1835"/>
    </row>
    <row r="347" spans="1:19" ht="25" hidden="1">
      <c r="A347" s="1780"/>
      <c r="B347" s="1818">
        <v>46047</v>
      </c>
      <c r="C347" s="1819">
        <f t="shared" si="20"/>
        <v>11044</v>
      </c>
      <c r="D347" s="1820"/>
      <c r="E347" s="1821"/>
      <c r="F347" s="1836"/>
      <c r="G347" s="1837">
        <v>11044</v>
      </c>
      <c r="H347" s="1824" t="s">
        <v>312</v>
      </c>
      <c r="I347" s="1839" t="s">
        <v>800</v>
      </c>
      <c r="J347" s="1826"/>
      <c r="K347" s="1827"/>
      <c r="L347" s="1828"/>
      <c r="M347" s="1829"/>
      <c r="N347" s="1830"/>
      <c r="O347" s="1831"/>
      <c r="P347" s="1832"/>
      <c r="Q347" s="1833"/>
      <c r="R347" s="1834"/>
      <c r="S347" s="1835"/>
    </row>
    <row r="348" spans="1:19" ht="14" hidden="1">
      <c r="A348" s="1780"/>
      <c r="B348" s="1818">
        <v>46048</v>
      </c>
      <c r="C348" s="1819">
        <f t="shared" si="20"/>
        <v>4920</v>
      </c>
      <c r="D348" s="1820"/>
      <c r="E348" s="1821"/>
      <c r="F348" s="1836"/>
      <c r="G348" s="1837">
        <v>4920</v>
      </c>
      <c r="H348" s="1824" t="s">
        <v>669</v>
      </c>
      <c r="I348" s="1839" t="s">
        <v>687</v>
      </c>
      <c r="J348" s="1826"/>
      <c r="K348" s="1827"/>
      <c r="L348" s="1828"/>
      <c r="M348" s="1829"/>
      <c r="N348" s="1830"/>
      <c r="O348" s="1831"/>
      <c r="P348" s="1832"/>
      <c r="Q348" s="1833"/>
      <c r="R348" s="1834"/>
      <c r="S348" s="1835"/>
    </row>
    <row r="349" spans="1:19" ht="25" hidden="1">
      <c r="A349" s="1780"/>
      <c r="B349" s="1818">
        <v>46049</v>
      </c>
      <c r="C349" s="1819">
        <f t="shared" si="20"/>
        <v>9006</v>
      </c>
      <c r="D349" s="1820"/>
      <c r="E349" s="1821"/>
      <c r="F349" s="1836"/>
      <c r="G349" s="1837">
        <v>9006</v>
      </c>
      <c r="H349" s="1824" t="s">
        <v>669</v>
      </c>
      <c r="I349" s="1837" t="s">
        <v>688</v>
      </c>
      <c r="J349" s="1826"/>
      <c r="K349" s="1827"/>
      <c r="L349" s="1828"/>
      <c r="M349" s="1829"/>
      <c r="N349" s="1830"/>
      <c r="O349" s="1831"/>
      <c r="P349" s="1832"/>
      <c r="Q349" s="1833"/>
      <c r="R349" s="1834"/>
      <c r="S349" s="1835"/>
    </row>
    <row r="350" spans="1:19" ht="37.5" hidden="1">
      <c r="A350" s="1780"/>
      <c r="B350" s="1818">
        <v>46050</v>
      </c>
      <c r="C350" s="1819">
        <f t="shared" si="20"/>
        <v>1250</v>
      </c>
      <c r="D350" s="1820"/>
      <c r="E350" s="1821"/>
      <c r="F350" s="1836"/>
      <c r="G350" s="1837">
        <v>1250</v>
      </c>
      <c r="H350" s="1824" t="s">
        <v>312</v>
      </c>
      <c r="I350" s="1839" t="s">
        <v>801</v>
      </c>
      <c r="J350" s="1826"/>
      <c r="K350" s="1827"/>
      <c r="L350" s="1828"/>
      <c r="M350" s="1829"/>
      <c r="N350" s="1830"/>
      <c r="O350" s="1831"/>
      <c r="P350" s="1832"/>
      <c r="Q350" s="1833"/>
      <c r="R350" s="1834"/>
      <c r="S350" s="1835"/>
    </row>
    <row r="351" spans="1:19" ht="37.5" hidden="1">
      <c r="A351" s="1780"/>
      <c r="B351" s="1818">
        <v>46051</v>
      </c>
      <c r="C351" s="1819">
        <f t="shared" si="20"/>
        <v>3540</v>
      </c>
      <c r="D351" s="1820"/>
      <c r="E351" s="1821"/>
      <c r="F351" s="1836"/>
      <c r="G351" s="1837">
        <v>3540</v>
      </c>
      <c r="H351" s="1824" t="s">
        <v>312</v>
      </c>
      <c r="I351" s="1839" t="s">
        <v>802</v>
      </c>
      <c r="J351" s="1826"/>
      <c r="K351" s="1827"/>
      <c r="L351" s="1828"/>
      <c r="M351" s="1829"/>
      <c r="N351" s="1830"/>
      <c r="O351" s="1831"/>
      <c r="P351" s="1832"/>
      <c r="Q351" s="1833"/>
      <c r="R351" s="1834"/>
      <c r="S351" s="1835"/>
    </row>
    <row r="352" spans="1:19" ht="37.5" hidden="1">
      <c r="A352" s="1780"/>
      <c r="B352" s="1818">
        <v>46052</v>
      </c>
      <c r="C352" s="1819">
        <f t="shared" si="20"/>
        <v>4615</v>
      </c>
      <c r="D352" s="1820">
        <v>-400</v>
      </c>
      <c r="E352" s="1821" t="s">
        <v>707</v>
      </c>
      <c r="F352" s="1836" t="s">
        <v>803</v>
      </c>
      <c r="G352" s="1823">
        <v>5015</v>
      </c>
      <c r="H352" s="1824" t="s">
        <v>312</v>
      </c>
      <c r="I352" s="1839" t="s">
        <v>804</v>
      </c>
      <c r="J352" s="1826"/>
      <c r="K352" s="1827"/>
      <c r="L352" s="1828"/>
      <c r="M352" s="1829"/>
      <c r="N352" s="1830"/>
      <c r="O352" s="1831"/>
      <c r="P352" s="1832"/>
      <c r="Q352" s="1833"/>
      <c r="R352" s="1834"/>
      <c r="S352" s="1835"/>
    </row>
    <row r="353" spans="1:19" ht="37.5" hidden="1">
      <c r="A353" s="1780"/>
      <c r="B353" s="1818">
        <v>46053</v>
      </c>
      <c r="C353" s="1819">
        <f t="shared" si="20"/>
        <v>-4191</v>
      </c>
      <c r="D353" s="1820">
        <v>-4401</v>
      </c>
      <c r="E353" s="1821" t="s">
        <v>707</v>
      </c>
      <c r="F353" s="1836" t="s">
        <v>803</v>
      </c>
      <c r="G353" s="1823">
        <v>210</v>
      </c>
      <c r="H353" s="1824" t="s">
        <v>673</v>
      </c>
      <c r="I353" s="1825" t="s">
        <v>805</v>
      </c>
      <c r="J353" s="1826"/>
      <c r="K353" s="1827"/>
      <c r="L353" s="1828"/>
      <c r="M353" s="1829"/>
      <c r="N353" s="1830"/>
      <c r="O353" s="1831"/>
      <c r="P353" s="1832"/>
      <c r="Q353" s="1833"/>
      <c r="R353" s="1834"/>
      <c r="S353" s="1835"/>
    </row>
    <row r="354" spans="1:19" ht="15.5" hidden="1">
      <c r="A354" s="1840"/>
      <c r="B354" s="1879" t="s">
        <v>621</v>
      </c>
      <c r="C354" s="1880">
        <f t="shared" ref="C354:D354" si="21">SUM(C323:C353)</f>
        <v>500600</v>
      </c>
      <c r="D354" s="1843">
        <f t="shared" si="21"/>
        <v>198987</v>
      </c>
      <c r="E354" s="1844"/>
      <c r="F354" s="1881"/>
      <c r="G354" s="1846">
        <f>SUM(G323:G353)</f>
        <v>190003</v>
      </c>
      <c r="H354" s="1847"/>
      <c r="I354" s="1882"/>
      <c r="J354" s="1849">
        <f>SUM(J323:J353)</f>
        <v>111610</v>
      </c>
      <c r="K354" s="1850"/>
      <c r="L354" s="1883"/>
      <c r="M354" s="1852">
        <f>SUM(M323:M353)</f>
        <v>0</v>
      </c>
      <c r="N354" s="1853"/>
      <c r="O354" s="1884"/>
      <c r="P354" s="1855">
        <f>SUM(P323:P353)</f>
        <v>0</v>
      </c>
      <c r="Q354" s="1856"/>
      <c r="R354" s="1885"/>
      <c r="S354" s="1875"/>
    </row>
    <row r="355" spans="1:19" ht="37.5" hidden="1">
      <c r="A355" s="1780"/>
      <c r="B355" s="1818">
        <v>46054</v>
      </c>
      <c r="C355" s="1819">
        <f t="shared" ref="C355:C382" si="22">D355+G355+J355+M355+P355</f>
        <v>15260</v>
      </c>
      <c r="D355" s="1820">
        <v>9800</v>
      </c>
      <c r="E355" s="1821" t="s">
        <v>377</v>
      </c>
      <c r="F355" s="1836" t="s">
        <v>806</v>
      </c>
      <c r="G355" s="1825">
        <v>5460</v>
      </c>
      <c r="H355" s="1824" t="s">
        <v>312</v>
      </c>
      <c r="I355" s="1825" t="s">
        <v>807</v>
      </c>
      <c r="J355" s="1826"/>
      <c r="K355" s="1827"/>
      <c r="L355" s="1828"/>
      <c r="M355" s="1829"/>
      <c r="N355" s="1830"/>
      <c r="O355" s="1831"/>
      <c r="P355" s="1832"/>
      <c r="Q355" s="1833"/>
      <c r="R355" s="1834"/>
      <c r="S355" s="1835"/>
    </row>
    <row r="356" spans="1:19" ht="25" hidden="1">
      <c r="A356" s="1780"/>
      <c r="B356" s="1818">
        <v>46055</v>
      </c>
      <c r="C356" s="1819">
        <f t="shared" si="22"/>
        <v>294000</v>
      </c>
      <c r="D356" s="1820">
        <v>264000</v>
      </c>
      <c r="E356" s="1821" t="s">
        <v>377</v>
      </c>
      <c r="F356" s="1836" t="s">
        <v>808</v>
      </c>
      <c r="G356" s="1825">
        <v>30000</v>
      </c>
      <c r="H356" s="1824" t="s">
        <v>661</v>
      </c>
      <c r="I356" s="1825" t="s">
        <v>701</v>
      </c>
      <c r="J356" s="1826"/>
      <c r="K356" s="1827"/>
      <c r="L356" s="1828"/>
      <c r="M356" s="1829"/>
      <c r="N356" s="1830"/>
      <c r="O356" s="1831"/>
      <c r="P356" s="1832"/>
      <c r="Q356" s="1833"/>
      <c r="R356" s="1834"/>
      <c r="S356" s="1835"/>
    </row>
    <row r="357" spans="1:19" ht="25" hidden="1">
      <c r="A357" s="1780"/>
      <c r="B357" s="1818">
        <v>46056</v>
      </c>
      <c r="C357" s="1819">
        <f t="shared" si="22"/>
        <v>10150</v>
      </c>
      <c r="D357" s="1820">
        <v>150</v>
      </c>
      <c r="E357" s="1821" t="s">
        <v>669</v>
      </c>
      <c r="F357" s="1836" t="s">
        <v>809</v>
      </c>
      <c r="G357" s="1825">
        <v>10000</v>
      </c>
      <c r="H357" s="1824" t="s">
        <v>661</v>
      </c>
      <c r="I357" s="1825" t="s">
        <v>810</v>
      </c>
      <c r="J357" s="1826"/>
      <c r="K357" s="1827"/>
      <c r="L357" s="1828"/>
      <c r="M357" s="1829"/>
      <c r="N357" s="1830"/>
      <c r="O357" s="1831"/>
      <c r="P357" s="1832"/>
      <c r="Q357" s="1833"/>
      <c r="R357" s="1834"/>
      <c r="S357" s="1835"/>
    </row>
    <row r="358" spans="1:19" ht="14" hidden="1">
      <c r="A358" s="1780"/>
      <c r="B358" s="1818">
        <v>46057</v>
      </c>
      <c r="C358" s="1819">
        <f t="shared" si="22"/>
        <v>10000</v>
      </c>
      <c r="D358" s="1820">
        <v>10000</v>
      </c>
      <c r="E358" s="1821" t="s">
        <v>661</v>
      </c>
      <c r="F358" s="1899" t="s">
        <v>810</v>
      </c>
      <c r="G358" s="1823"/>
      <c r="H358" s="1824"/>
      <c r="I358" s="1825"/>
      <c r="J358" s="1826"/>
      <c r="K358" s="1827"/>
      <c r="L358" s="1828"/>
      <c r="M358" s="1829"/>
      <c r="N358" s="1830"/>
      <c r="O358" s="1831"/>
      <c r="P358" s="1832"/>
      <c r="Q358" s="1833"/>
      <c r="R358" s="1834"/>
      <c r="S358" s="1835"/>
    </row>
    <row r="359" spans="1:19" ht="25" hidden="1">
      <c r="A359" s="1780"/>
      <c r="B359" s="1818">
        <v>46058</v>
      </c>
      <c r="C359" s="1819">
        <f t="shared" si="22"/>
        <v>10000</v>
      </c>
      <c r="D359" s="1820"/>
      <c r="E359" s="1821"/>
      <c r="F359" s="1836"/>
      <c r="G359" s="1825">
        <v>10000</v>
      </c>
      <c r="H359" s="1824" t="s">
        <v>661</v>
      </c>
      <c r="I359" s="1825" t="s">
        <v>588</v>
      </c>
      <c r="J359" s="1826"/>
      <c r="K359" s="1827"/>
      <c r="L359" s="1828"/>
      <c r="M359" s="1829"/>
      <c r="N359" s="1830"/>
      <c r="O359" s="1831"/>
      <c r="P359" s="1832"/>
      <c r="Q359" s="1833"/>
      <c r="R359" s="1834"/>
      <c r="S359" s="1835"/>
    </row>
    <row r="360" spans="1:19" ht="25" hidden="1">
      <c r="A360" s="1780"/>
      <c r="B360" s="1818">
        <v>46059</v>
      </c>
      <c r="C360" s="1819">
        <f t="shared" si="22"/>
        <v>10000</v>
      </c>
      <c r="D360" s="1820"/>
      <c r="E360" s="1821"/>
      <c r="F360" s="1836"/>
      <c r="G360" s="1825">
        <v>10000</v>
      </c>
      <c r="H360" s="1824" t="s">
        <v>661</v>
      </c>
      <c r="I360" s="1825" t="s">
        <v>588</v>
      </c>
      <c r="J360" s="1826"/>
      <c r="K360" s="1827"/>
      <c r="L360" s="1828"/>
      <c r="M360" s="1829"/>
      <c r="N360" s="1830"/>
      <c r="O360" s="1831"/>
      <c r="P360" s="1832"/>
      <c r="Q360" s="1833"/>
      <c r="R360" s="1834"/>
      <c r="S360" s="1835"/>
    </row>
    <row r="361" spans="1:19" ht="14" hidden="1">
      <c r="A361" s="1780"/>
      <c r="B361" s="1818">
        <v>46060</v>
      </c>
      <c r="C361" s="1819">
        <f t="shared" si="22"/>
        <v>11000</v>
      </c>
      <c r="D361" s="1820"/>
      <c r="E361" s="1821"/>
      <c r="F361" s="1836"/>
      <c r="G361" s="1825">
        <v>11000</v>
      </c>
      <c r="H361" s="1824" t="s">
        <v>707</v>
      </c>
      <c r="I361" s="1887" t="s">
        <v>811</v>
      </c>
      <c r="J361" s="1826"/>
      <c r="K361" s="1827"/>
      <c r="L361" s="1828"/>
      <c r="M361" s="1829"/>
      <c r="N361" s="1830"/>
      <c r="O361" s="1831"/>
      <c r="P361" s="1832"/>
      <c r="Q361" s="1833"/>
      <c r="R361" s="1834"/>
      <c r="S361" s="1835"/>
    </row>
    <row r="362" spans="1:19" ht="87.5" hidden="1">
      <c r="A362" s="1780"/>
      <c r="B362" s="1818">
        <v>46061</v>
      </c>
      <c r="C362" s="1819">
        <f t="shared" si="22"/>
        <v>1598</v>
      </c>
      <c r="D362" s="1886">
        <v>0</v>
      </c>
      <c r="E362" s="1900" t="s">
        <v>669</v>
      </c>
      <c r="F362" s="1901" t="s">
        <v>724</v>
      </c>
      <c r="G362" s="1825">
        <v>893</v>
      </c>
      <c r="H362" s="1824" t="s">
        <v>377</v>
      </c>
      <c r="I362" s="1887" t="s">
        <v>812</v>
      </c>
      <c r="J362" s="1826">
        <v>705</v>
      </c>
      <c r="K362" s="1827" t="s">
        <v>312</v>
      </c>
      <c r="L362" s="1828" t="s">
        <v>813</v>
      </c>
      <c r="M362" s="1829"/>
      <c r="N362" s="1830"/>
      <c r="O362" s="1831"/>
      <c r="P362" s="1832"/>
      <c r="Q362" s="1833"/>
      <c r="R362" s="1834"/>
      <c r="S362" s="1835"/>
    </row>
    <row r="363" spans="1:19" ht="25" hidden="1">
      <c r="A363" s="1780"/>
      <c r="B363" s="1818">
        <v>46062</v>
      </c>
      <c r="C363" s="1819">
        <f t="shared" si="22"/>
        <v>0</v>
      </c>
      <c r="D363" s="1886">
        <v>0</v>
      </c>
      <c r="E363" s="1900" t="s">
        <v>669</v>
      </c>
      <c r="F363" s="1901" t="s">
        <v>725</v>
      </c>
      <c r="G363" s="1825"/>
      <c r="H363" s="1824"/>
      <c r="I363" s="1887"/>
      <c r="J363" s="1826"/>
      <c r="K363" s="1827"/>
      <c r="L363" s="1828"/>
      <c r="M363" s="1829"/>
      <c r="N363" s="1830"/>
      <c r="O363" s="1831"/>
      <c r="P363" s="1832"/>
      <c r="Q363" s="1833"/>
      <c r="R363" s="1834"/>
      <c r="S363" s="1835"/>
    </row>
    <row r="364" spans="1:19" ht="25" hidden="1">
      <c r="A364" s="1780"/>
      <c r="B364" s="1818">
        <v>46063</v>
      </c>
      <c r="C364" s="1819">
        <f t="shared" si="22"/>
        <v>7998</v>
      </c>
      <c r="D364" s="1820">
        <v>2998</v>
      </c>
      <c r="E364" s="1821" t="s">
        <v>30</v>
      </c>
      <c r="F364" s="1836" t="s">
        <v>814</v>
      </c>
      <c r="G364" s="1825">
        <v>5000</v>
      </c>
      <c r="H364" s="1824" t="s">
        <v>661</v>
      </c>
      <c r="I364" s="1887" t="s">
        <v>815</v>
      </c>
      <c r="J364" s="1826"/>
      <c r="K364" s="1827"/>
      <c r="L364" s="1828"/>
      <c r="M364" s="1829"/>
      <c r="N364" s="1830"/>
      <c r="O364" s="1831"/>
      <c r="P364" s="1832"/>
      <c r="Q364" s="1833"/>
      <c r="R364" s="1834"/>
      <c r="S364" s="1835"/>
    </row>
    <row r="365" spans="1:19" ht="50" hidden="1">
      <c r="A365" s="1780"/>
      <c r="B365" s="1818">
        <v>46064</v>
      </c>
      <c r="C365" s="1819">
        <f t="shared" si="22"/>
        <v>11963</v>
      </c>
      <c r="D365" s="1820"/>
      <c r="E365" s="1821"/>
      <c r="F365" s="1836"/>
      <c r="G365" s="1825">
        <v>11963</v>
      </c>
      <c r="H365" s="1824" t="s">
        <v>312</v>
      </c>
      <c r="I365" s="1887" t="s">
        <v>816</v>
      </c>
      <c r="J365" s="1826"/>
      <c r="K365" s="1827"/>
      <c r="L365" s="1828"/>
      <c r="M365" s="1829"/>
      <c r="N365" s="1830"/>
      <c r="O365" s="1831"/>
      <c r="P365" s="1832"/>
      <c r="Q365" s="1833"/>
      <c r="R365" s="1834"/>
      <c r="S365" s="1835"/>
    </row>
    <row r="366" spans="1:19" ht="50" hidden="1">
      <c r="A366" s="1780"/>
      <c r="B366" s="1818">
        <v>46065</v>
      </c>
      <c r="C366" s="1819">
        <f t="shared" si="22"/>
        <v>9800</v>
      </c>
      <c r="D366" s="1820"/>
      <c r="E366" s="1821"/>
      <c r="F366" s="1836"/>
      <c r="G366" s="1825">
        <v>9800</v>
      </c>
      <c r="H366" s="1824" t="s">
        <v>377</v>
      </c>
      <c r="I366" s="1887" t="s">
        <v>817</v>
      </c>
      <c r="J366" s="1826"/>
      <c r="K366" s="1827"/>
      <c r="L366" s="1828"/>
      <c r="M366" s="1829"/>
      <c r="N366" s="1830"/>
      <c r="O366" s="1831"/>
      <c r="P366" s="1832"/>
      <c r="Q366" s="1833"/>
      <c r="R366" s="1834"/>
      <c r="S366" s="1835"/>
    </row>
    <row r="367" spans="1:19" ht="37.5" hidden="1">
      <c r="A367" s="1780"/>
      <c r="B367" s="1818">
        <v>46066</v>
      </c>
      <c r="C367" s="1819">
        <f t="shared" si="22"/>
        <v>45600</v>
      </c>
      <c r="D367" s="1820"/>
      <c r="E367" s="1821"/>
      <c r="F367" s="1836"/>
      <c r="G367" s="1825">
        <v>45600</v>
      </c>
      <c r="H367" s="1824" t="s">
        <v>312</v>
      </c>
      <c r="I367" s="1887" t="s">
        <v>818</v>
      </c>
      <c r="J367" s="1826"/>
      <c r="K367" s="1827"/>
      <c r="L367" s="1828"/>
      <c r="M367" s="1829"/>
      <c r="N367" s="1830"/>
      <c r="O367" s="1831"/>
      <c r="P367" s="1832"/>
      <c r="Q367" s="1833"/>
      <c r="R367" s="1834"/>
      <c r="S367" s="1835"/>
    </row>
    <row r="368" spans="1:19" ht="37.5" hidden="1">
      <c r="A368" s="1780"/>
      <c r="B368" s="1818">
        <v>46067</v>
      </c>
      <c r="C368" s="1819">
        <f t="shared" si="22"/>
        <v>31492</v>
      </c>
      <c r="D368" s="1886">
        <v>3192</v>
      </c>
      <c r="E368" s="1900" t="s">
        <v>707</v>
      </c>
      <c r="F368" s="1901" t="s">
        <v>819</v>
      </c>
      <c r="G368" s="1825">
        <v>28300</v>
      </c>
      <c r="H368" s="1824" t="s">
        <v>312</v>
      </c>
      <c r="I368" s="1887" t="s">
        <v>820</v>
      </c>
      <c r="J368" s="1826"/>
      <c r="K368" s="1827"/>
      <c r="L368" s="1828"/>
      <c r="M368" s="1829"/>
      <c r="N368" s="1830"/>
      <c r="O368" s="1831"/>
      <c r="P368" s="1832"/>
      <c r="Q368" s="1833"/>
      <c r="R368" s="1834"/>
      <c r="S368" s="1835"/>
    </row>
    <row r="369" spans="1:19" ht="25" hidden="1">
      <c r="A369" s="1780"/>
      <c r="B369" s="1818">
        <v>46068</v>
      </c>
      <c r="C369" s="1819">
        <f t="shared" si="22"/>
        <v>13000</v>
      </c>
      <c r="D369" s="1820"/>
      <c r="E369" s="1821"/>
      <c r="F369" s="1836"/>
      <c r="G369" s="1837">
        <v>13000</v>
      </c>
      <c r="H369" s="1824" t="s">
        <v>377</v>
      </c>
      <c r="I369" s="1902" t="s">
        <v>821</v>
      </c>
      <c r="J369" s="1826"/>
      <c r="K369" s="1827"/>
      <c r="L369" s="1828"/>
      <c r="M369" s="1829"/>
      <c r="N369" s="1830"/>
      <c r="O369" s="1831"/>
      <c r="P369" s="1832"/>
      <c r="Q369" s="1833"/>
      <c r="R369" s="1834"/>
      <c r="S369" s="1835"/>
    </row>
    <row r="370" spans="1:19" ht="25" hidden="1">
      <c r="A370" s="1780"/>
      <c r="B370" s="1818">
        <v>46069</v>
      </c>
      <c r="C370" s="1819">
        <f t="shared" si="22"/>
        <v>440</v>
      </c>
      <c r="D370" s="1820"/>
      <c r="E370" s="1821"/>
      <c r="F370" s="1836"/>
      <c r="G370" s="1825">
        <v>440</v>
      </c>
      <c r="H370" s="1824" t="s">
        <v>377</v>
      </c>
      <c r="I370" s="1887" t="s">
        <v>822</v>
      </c>
      <c r="J370" s="1826"/>
      <c r="K370" s="1827"/>
      <c r="L370" s="1828"/>
      <c r="M370" s="1829"/>
      <c r="N370" s="1830"/>
      <c r="O370" s="1831"/>
      <c r="P370" s="1832"/>
      <c r="Q370" s="1833"/>
      <c r="R370" s="1834"/>
      <c r="S370" s="1835"/>
    </row>
    <row r="371" spans="1:19" ht="25" hidden="1">
      <c r="A371" s="1780"/>
      <c r="B371" s="1818">
        <v>46070</v>
      </c>
      <c r="C371" s="1819">
        <f t="shared" si="22"/>
        <v>4160</v>
      </c>
      <c r="D371" s="1820"/>
      <c r="E371" s="1821"/>
      <c r="F371" s="1836"/>
      <c r="G371" s="1825">
        <v>4160</v>
      </c>
      <c r="H371" s="1824" t="s">
        <v>312</v>
      </c>
      <c r="I371" s="1887" t="s">
        <v>823</v>
      </c>
      <c r="J371" s="1826"/>
      <c r="K371" s="1827"/>
      <c r="L371" s="1828"/>
      <c r="M371" s="1829"/>
      <c r="N371" s="1830"/>
      <c r="O371" s="1831"/>
      <c r="P371" s="1832"/>
      <c r="Q371" s="1833"/>
      <c r="R371" s="1834"/>
      <c r="S371" s="1835"/>
    </row>
    <row r="372" spans="1:19" ht="25" hidden="1">
      <c r="A372" s="1780"/>
      <c r="B372" s="1818">
        <v>46071</v>
      </c>
      <c r="C372" s="1819">
        <f t="shared" si="22"/>
        <v>10524</v>
      </c>
      <c r="D372" s="1820">
        <v>9307</v>
      </c>
      <c r="E372" s="1821" t="s">
        <v>669</v>
      </c>
      <c r="F372" s="1836" t="s">
        <v>679</v>
      </c>
      <c r="G372" s="1837">
        <v>1217</v>
      </c>
      <c r="H372" s="1824" t="s">
        <v>312</v>
      </c>
      <c r="I372" s="1839" t="s">
        <v>766</v>
      </c>
      <c r="J372" s="1826"/>
      <c r="K372" s="1827"/>
      <c r="L372" s="1828"/>
      <c r="M372" s="1829"/>
      <c r="N372" s="1830"/>
      <c r="O372" s="1831"/>
      <c r="P372" s="1832"/>
      <c r="Q372" s="1833"/>
      <c r="R372" s="1834"/>
      <c r="S372" s="1835"/>
    </row>
    <row r="373" spans="1:19" ht="14" hidden="1">
      <c r="A373" s="1780"/>
      <c r="B373" s="1818">
        <v>46072</v>
      </c>
      <c r="C373" s="1819">
        <f t="shared" si="22"/>
        <v>8771</v>
      </c>
      <c r="D373" s="1820">
        <v>8000</v>
      </c>
      <c r="E373" s="1821" t="s">
        <v>669</v>
      </c>
      <c r="F373" s="1836" t="s">
        <v>677</v>
      </c>
      <c r="G373" s="1837">
        <v>771</v>
      </c>
      <c r="H373" s="1824" t="s">
        <v>312</v>
      </c>
      <c r="I373" s="1839" t="s">
        <v>767</v>
      </c>
      <c r="J373" s="1826"/>
      <c r="K373" s="1827"/>
      <c r="L373" s="1828"/>
      <c r="M373" s="1829"/>
      <c r="N373" s="1830"/>
      <c r="O373" s="1831"/>
      <c r="P373" s="1832"/>
      <c r="Q373" s="1833"/>
      <c r="R373" s="1834"/>
      <c r="S373" s="1835"/>
    </row>
    <row r="374" spans="1:19" ht="14" hidden="1">
      <c r="A374" s="1780"/>
      <c r="B374" s="1818">
        <v>46073</v>
      </c>
      <c r="C374" s="1819">
        <f t="shared" si="22"/>
        <v>630</v>
      </c>
      <c r="D374" s="1820"/>
      <c r="E374" s="1821"/>
      <c r="F374" s="1836"/>
      <c r="G374" s="1837">
        <v>630</v>
      </c>
      <c r="H374" s="1824" t="s">
        <v>312</v>
      </c>
      <c r="I374" s="1839" t="s">
        <v>824</v>
      </c>
      <c r="J374" s="1826"/>
      <c r="K374" s="1827"/>
      <c r="L374" s="1828"/>
      <c r="M374" s="1829"/>
      <c r="N374" s="1830"/>
      <c r="O374" s="1831"/>
      <c r="P374" s="1832"/>
      <c r="Q374" s="1833"/>
      <c r="R374" s="1834"/>
      <c r="S374" s="1835"/>
    </row>
    <row r="375" spans="1:19" ht="25" hidden="1">
      <c r="A375" s="1780"/>
      <c r="B375" s="1818">
        <v>46074</v>
      </c>
      <c r="C375" s="1819">
        <f t="shared" si="22"/>
        <v>440</v>
      </c>
      <c r="D375" s="1820"/>
      <c r="E375" s="1821"/>
      <c r="F375" s="1836"/>
      <c r="G375" s="1837">
        <v>440</v>
      </c>
      <c r="H375" s="1824" t="s">
        <v>377</v>
      </c>
      <c r="I375" s="1839" t="s">
        <v>825</v>
      </c>
      <c r="J375" s="1826"/>
      <c r="K375" s="1827"/>
      <c r="L375" s="1828"/>
      <c r="M375" s="1829"/>
      <c r="N375" s="1830"/>
      <c r="O375" s="1831"/>
      <c r="P375" s="1832"/>
      <c r="Q375" s="1833"/>
      <c r="R375" s="1834"/>
      <c r="S375" s="1835"/>
    </row>
    <row r="376" spans="1:19" ht="100" hidden="1">
      <c r="A376" s="1780"/>
      <c r="B376" s="1818">
        <v>46075</v>
      </c>
      <c r="C376" s="1819">
        <f t="shared" si="22"/>
        <v>6828</v>
      </c>
      <c r="D376" s="1820"/>
      <c r="E376" s="1821"/>
      <c r="F376" s="1836"/>
      <c r="G376" s="1837">
        <v>5248</v>
      </c>
      <c r="H376" s="1824" t="s">
        <v>312</v>
      </c>
      <c r="I376" s="1839" t="s">
        <v>826</v>
      </c>
      <c r="J376" s="1826">
        <v>1580</v>
      </c>
      <c r="K376" s="1827" t="s">
        <v>707</v>
      </c>
      <c r="L376" s="1828" t="s">
        <v>827</v>
      </c>
      <c r="M376" s="1829"/>
      <c r="N376" s="1830"/>
      <c r="O376" s="1831"/>
      <c r="P376" s="1832"/>
      <c r="Q376" s="1833"/>
      <c r="R376" s="1834"/>
      <c r="S376" s="1835"/>
    </row>
    <row r="377" spans="1:19" ht="37.5" hidden="1">
      <c r="A377" s="1780"/>
      <c r="B377" s="1818">
        <v>46076</v>
      </c>
      <c r="C377" s="1819">
        <f t="shared" si="22"/>
        <v>22990</v>
      </c>
      <c r="D377" s="1820">
        <v>2000</v>
      </c>
      <c r="E377" s="1821" t="s">
        <v>661</v>
      </c>
      <c r="F377" s="1836" t="s">
        <v>828</v>
      </c>
      <c r="G377" s="1837">
        <v>17100</v>
      </c>
      <c r="H377" s="1824" t="s">
        <v>312</v>
      </c>
      <c r="I377" s="1839" t="s">
        <v>829</v>
      </c>
      <c r="J377" s="1826">
        <v>3890</v>
      </c>
      <c r="K377" s="1827" t="s">
        <v>707</v>
      </c>
      <c r="L377" s="1828" t="s">
        <v>830</v>
      </c>
      <c r="M377" s="1829"/>
      <c r="N377" s="1830"/>
      <c r="O377" s="1831"/>
      <c r="P377" s="1832"/>
      <c r="Q377" s="1833"/>
      <c r="R377" s="1834"/>
      <c r="S377" s="1835"/>
    </row>
    <row r="378" spans="1:19" ht="50" hidden="1">
      <c r="A378" s="1780"/>
      <c r="B378" s="1818">
        <v>46077</v>
      </c>
      <c r="C378" s="1819">
        <f t="shared" si="22"/>
        <v>10080</v>
      </c>
      <c r="D378" s="1820"/>
      <c r="E378" s="1821"/>
      <c r="F378" s="1836"/>
      <c r="G378" s="1837">
        <v>10080</v>
      </c>
      <c r="H378" s="1824" t="s">
        <v>312</v>
      </c>
      <c r="I378" s="1839" t="s">
        <v>831</v>
      </c>
      <c r="J378" s="1826"/>
      <c r="K378" s="1827"/>
      <c r="L378" s="1828"/>
      <c r="M378" s="1829"/>
      <c r="N378" s="1830"/>
      <c r="O378" s="1831"/>
      <c r="P378" s="1832"/>
      <c r="Q378" s="1833"/>
      <c r="R378" s="1834"/>
      <c r="S378" s="1835"/>
    </row>
    <row r="379" spans="1:19" ht="87.5" hidden="1">
      <c r="A379" s="1780"/>
      <c r="B379" s="1818">
        <v>46078</v>
      </c>
      <c r="C379" s="1819">
        <f t="shared" si="22"/>
        <v>20100</v>
      </c>
      <c r="D379" s="1820"/>
      <c r="E379" s="1821"/>
      <c r="F379" s="1836"/>
      <c r="G379" s="1837">
        <v>20100</v>
      </c>
      <c r="H379" s="1824" t="s">
        <v>312</v>
      </c>
      <c r="I379" s="1839" t="s">
        <v>832</v>
      </c>
      <c r="J379" s="1826"/>
      <c r="K379" s="1827"/>
      <c r="L379" s="1828"/>
      <c r="M379" s="1829"/>
      <c r="N379" s="1830"/>
      <c r="O379" s="1831"/>
      <c r="P379" s="1832"/>
      <c r="Q379" s="1833"/>
      <c r="R379" s="1834"/>
      <c r="S379" s="1835"/>
    </row>
    <row r="380" spans="1:19" ht="37.5" hidden="1">
      <c r="A380" s="1780"/>
      <c r="B380" s="1818">
        <v>46079</v>
      </c>
      <c r="C380" s="1819">
        <f t="shared" si="22"/>
        <v>400</v>
      </c>
      <c r="D380" s="1820"/>
      <c r="E380" s="1821"/>
      <c r="F380" s="1836"/>
      <c r="G380" s="1837">
        <v>400</v>
      </c>
      <c r="H380" s="1824" t="s">
        <v>669</v>
      </c>
      <c r="I380" s="1839" t="s">
        <v>833</v>
      </c>
      <c r="J380" s="1826"/>
      <c r="K380" s="1827"/>
      <c r="L380" s="1828"/>
      <c r="M380" s="1829"/>
      <c r="N380" s="1830"/>
      <c r="O380" s="1831"/>
      <c r="P380" s="1832"/>
      <c r="Q380" s="1833"/>
      <c r="R380" s="1834"/>
      <c r="S380" s="1835"/>
    </row>
    <row r="381" spans="1:19" ht="14" hidden="1">
      <c r="A381" s="1780"/>
      <c r="B381" s="1818">
        <v>46080</v>
      </c>
      <c r="C381" s="1819">
        <f t="shared" si="22"/>
        <v>4036</v>
      </c>
      <c r="D381" s="1820"/>
      <c r="E381" s="1821"/>
      <c r="F381" s="1836"/>
      <c r="G381" s="1823">
        <v>4036</v>
      </c>
      <c r="H381" s="1824" t="s">
        <v>669</v>
      </c>
      <c r="I381" s="1887" t="s">
        <v>687</v>
      </c>
      <c r="J381" s="1826"/>
      <c r="K381" s="1827"/>
      <c r="L381" s="1828"/>
      <c r="M381" s="1829"/>
      <c r="N381" s="1830"/>
      <c r="O381" s="1831"/>
      <c r="P381" s="1832"/>
      <c r="Q381" s="1833"/>
      <c r="R381" s="1834"/>
      <c r="S381" s="1835"/>
    </row>
    <row r="382" spans="1:19" ht="25" hidden="1">
      <c r="A382" s="1780"/>
      <c r="B382" s="1818">
        <v>46081</v>
      </c>
      <c r="C382" s="1819">
        <f t="shared" si="22"/>
        <v>9235</v>
      </c>
      <c r="D382" s="1820"/>
      <c r="E382" s="1821"/>
      <c r="F382" s="1836"/>
      <c r="G382" s="1823">
        <v>9235</v>
      </c>
      <c r="H382" s="1824" t="s">
        <v>669</v>
      </c>
      <c r="I382" s="1825" t="s">
        <v>688</v>
      </c>
      <c r="J382" s="1826"/>
      <c r="K382" s="1827"/>
      <c r="L382" s="1828"/>
      <c r="M382" s="1829"/>
      <c r="N382" s="1830"/>
      <c r="O382" s="1831"/>
      <c r="P382" s="1832"/>
      <c r="Q382" s="1833"/>
      <c r="R382" s="1834"/>
      <c r="S382" s="1835"/>
    </row>
    <row r="383" spans="1:19" ht="15.5" hidden="1">
      <c r="A383" s="1840"/>
      <c r="B383" s="1879" t="s">
        <v>622</v>
      </c>
      <c r="C383" s="1880">
        <f t="shared" ref="C383:D383" si="23">SUM(C355:C382)</f>
        <v>580495</v>
      </c>
      <c r="D383" s="1843">
        <f t="shared" si="23"/>
        <v>309447</v>
      </c>
      <c r="E383" s="1844"/>
      <c r="F383" s="1881"/>
      <c r="G383" s="1846">
        <f>SUM(G355:G382)</f>
        <v>264873</v>
      </c>
      <c r="H383" s="1847"/>
      <c r="I383" s="1882"/>
      <c r="J383" s="1849">
        <f>SUM(J355:J382)</f>
        <v>6175</v>
      </c>
      <c r="K383" s="1850"/>
      <c r="L383" s="1883"/>
      <c r="M383" s="1852">
        <f>SUM(M355:M382)</f>
        <v>0</v>
      </c>
      <c r="N383" s="1853"/>
      <c r="O383" s="1884"/>
      <c r="P383" s="1855">
        <f>SUM(P355:P382)</f>
        <v>0</v>
      </c>
      <c r="Q383" s="1856"/>
      <c r="R383" s="1885"/>
      <c r="S383" s="1875"/>
    </row>
    <row r="384" spans="1:19" ht="25" hidden="1">
      <c r="A384" s="1780"/>
      <c r="B384" s="1818">
        <v>46082</v>
      </c>
      <c r="C384" s="1819">
        <f t="shared" ref="C384:C414" si="24">D384+G384+J384+M384+P384</f>
        <v>40000</v>
      </c>
      <c r="D384" s="1820">
        <v>10000</v>
      </c>
      <c r="E384" s="1821" t="s">
        <v>661</v>
      </c>
      <c r="F384" s="1836" t="s">
        <v>810</v>
      </c>
      <c r="G384" s="1823">
        <v>30000</v>
      </c>
      <c r="H384" s="1824" t="s">
        <v>661</v>
      </c>
      <c r="I384" s="1825" t="s">
        <v>701</v>
      </c>
      <c r="J384" s="1826"/>
      <c r="K384" s="1827"/>
      <c r="L384" s="1828"/>
      <c r="M384" s="1829"/>
      <c r="N384" s="1830"/>
      <c r="O384" s="1831"/>
      <c r="P384" s="1832"/>
      <c r="Q384" s="1833"/>
      <c r="R384" s="1834"/>
      <c r="S384" s="1835"/>
    </row>
    <row r="385" spans="1:19" ht="25" hidden="1">
      <c r="A385" s="1780"/>
      <c r="B385" s="1818">
        <v>46083</v>
      </c>
      <c r="C385" s="1819">
        <f t="shared" si="24"/>
        <v>4220</v>
      </c>
      <c r="D385" s="1820"/>
      <c r="E385" s="1821"/>
      <c r="F385" s="1836"/>
      <c r="G385" s="1823">
        <v>4220</v>
      </c>
      <c r="H385" s="1824" t="s">
        <v>673</v>
      </c>
      <c r="I385" s="1825" t="s">
        <v>834</v>
      </c>
      <c r="J385" s="1826"/>
      <c r="K385" s="1827"/>
      <c r="L385" s="1828"/>
      <c r="M385" s="1829"/>
      <c r="N385" s="1830"/>
      <c r="O385" s="1831"/>
      <c r="P385" s="1832"/>
      <c r="Q385" s="1833"/>
      <c r="R385" s="1834"/>
      <c r="S385" s="1835"/>
    </row>
    <row r="386" spans="1:19" ht="25" hidden="1">
      <c r="A386" s="1780"/>
      <c r="B386" s="1818">
        <v>46084</v>
      </c>
      <c r="C386" s="1819">
        <f t="shared" si="24"/>
        <v>4898</v>
      </c>
      <c r="D386" s="1820"/>
      <c r="E386" s="1821"/>
      <c r="F386" s="1836"/>
      <c r="G386" s="1823">
        <v>4898</v>
      </c>
      <c r="H386" s="1824" t="s">
        <v>673</v>
      </c>
      <c r="I386" s="1825" t="s">
        <v>835</v>
      </c>
      <c r="J386" s="1826"/>
      <c r="K386" s="1827"/>
      <c r="L386" s="1828"/>
      <c r="M386" s="1829"/>
      <c r="N386" s="1830"/>
      <c r="O386" s="1831"/>
      <c r="P386" s="1832"/>
      <c r="Q386" s="1833"/>
      <c r="R386" s="1834"/>
      <c r="S386" s="1835"/>
    </row>
    <row r="387" spans="1:19" ht="50" hidden="1">
      <c r="A387" s="1780"/>
      <c r="B387" s="1818">
        <v>46085</v>
      </c>
      <c r="C387" s="1819">
        <f t="shared" si="24"/>
        <v>1350</v>
      </c>
      <c r="D387" s="1820">
        <v>150</v>
      </c>
      <c r="E387" s="1821" t="s">
        <v>669</v>
      </c>
      <c r="F387" s="1836" t="s">
        <v>296</v>
      </c>
      <c r="G387" s="1825">
        <v>1200</v>
      </c>
      <c r="H387" s="1824" t="s">
        <v>707</v>
      </c>
      <c r="I387" s="1825" t="s">
        <v>836</v>
      </c>
      <c r="J387" s="1826"/>
      <c r="K387" s="1827"/>
      <c r="L387" s="1828"/>
      <c r="M387" s="1829"/>
      <c r="N387" s="1830"/>
      <c r="O387" s="1831"/>
      <c r="P387" s="1832"/>
      <c r="Q387" s="1833"/>
      <c r="R387" s="1834"/>
      <c r="S387" s="1835"/>
    </row>
    <row r="388" spans="1:19" ht="150" hidden="1">
      <c r="A388" s="1780"/>
      <c r="B388" s="1818">
        <v>46086</v>
      </c>
      <c r="C388" s="1819">
        <f t="shared" si="24"/>
        <v>5662</v>
      </c>
      <c r="D388" s="1820"/>
      <c r="E388" s="1821"/>
      <c r="F388" s="1836"/>
      <c r="G388" s="1823">
        <v>5662</v>
      </c>
      <c r="H388" s="1824" t="s">
        <v>673</v>
      </c>
      <c r="I388" s="1825" t="s">
        <v>837</v>
      </c>
      <c r="J388" s="1826"/>
      <c r="K388" s="1827"/>
      <c r="L388" s="1828"/>
      <c r="M388" s="1829"/>
      <c r="N388" s="1830"/>
      <c r="O388" s="1831"/>
      <c r="P388" s="1832"/>
      <c r="Q388" s="1833"/>
      <c r="R388" s="1834"/>
      <c r="S388" s="1835"/>
    </row>
    <row r="389" spans="1:19" ht="37.5" hidden="1">
      <c r="A389" s="1780"/>
      <c r="B389" s="1818">
        <v>46087</v>
      </c>
      <c r="C389" s="1819">
        <f t="shared" si="24"/>
        <v>30289</v>
      </c>
      <c r="D389" s="1820"/>
      <c r="E389" s="1821"/>
      <c r="F389" s="1836"/>
      <c r="G389" s="1825">
        <v>30289</v>
      </c>
      <c r="H389" s="1824" t="s">
        <v>312</v>
      </c>
      <c r="I389" s="1825" t="s">
        <v>838</v>
      </c>
      <c r="J389" s="1826"/>
      <c r="K389" s="1827"/>
      <c r="L389" s="1828"/>
      <c r="M389" s="1829"/>
      <c r="N389" s="1830"/>
      <c r="O389" s="1831"/>
      <c r="P389" s="1832"/>
      <c r="Q389" s="1833"/>
      <c r="R389" s="1834"/>
      <c r="S389" s="1835"/>
    </row>
    <row r="390" spans="1:19" ht="50" hidden="1">
      <c r="A390" s="1780"/>
      <c r="B390" s="1818">
        <v>46088</v>
      </c>
      <c r="C390" s="1819">
        <f t="shared" si="24"/>
        <v>7297</v>
      </c>
      <c r="D390" s="1820"/>
      <c r="E390" s="1821"/>
      <c r="F390" s="1836"/>
      <c r="G390" s="1823">
        <v>7297</v>
      </c>
      <c r="H390" s="1824" t="s">
        <v>377</v>
      </c>
      <c r="I390" s="1825" t="s">
        <v>839</v>
      </c>
      <c r="J390" s="1826"/>
      <c r="K390" s="1827"/>
      <c r="L390" s="1828"/>
      <c r="M390" s="1829"/>
      <c r="N390" s="1830"/>
      <c r="O390" s="1831"/>
      <c r="P390" s="1832"/>
      <c r="Q390" s="1833"/>
      <c r="R390" s="1834"/>
      <c r="S390" s="1835"/>
    </row>
    <row r="391" spans="1:19" ht="25" hidden="1">
      <c r="A391" s="1780"/>
      <c r="B391" s="1818">
        <v>46089</v>
      </c>
      <c r="C391" s="1819">
        <f t="shared" si="24"/>
        <v>16000</v>
      </c>
      <c r="D391" s="1820">
        <v>0</v>
      </c>
      <c r="E391" s="1821" t="s">
        <v>669</v>
      </c>
      <c r="F391" s="1836" t="s">
        <v>724</v>
      </c>
      <c r="G391" s="1823">
        <v>16000</v>
      </c>
      <c r="H391" s="1824" t="s">
        <v>377</v>
      </c>
      <c r="I391" s="1887" t="s">
        <v>840</v>
      </c>
      <c r="J391" s="1826"/>
      <c r="K391" s="1827"/>
      <c r="L391" s="1828"/>
      <c r="M391" s="1829"/>
      <c r="N391" s="1830"/>
      <c r="O391" s="1831"/>
      <c r="P391" s="1832"/>
      <c r="Q391" s="1833"/>
      <c r="R391" s="1834"/>
      <c r="S391" s="1835"/>
    </row>
    <row r="392" spans="1:19" ht="25" hidden="1">
      <c r="A392" s="1780"/>
      <c r="B392" s="1818">
        <v>46090</v>
      </c>
      <c r="C392" s="1819">
        <f t="shared" si="24"/>
        <v>60000</v>
      </c>
      <c r="D392" s="1820">
        <v>0</v>
      </c>
      <c r="E392" s="1821" t="s">
        <v>669</v>
      </c>
      <c r="F392" s="1836" t="s">
        <v>725</v>
      </c>
      <c r="G392" s="1825">
        <v>60000</v>
      </c>
      <c r="H392" s="1824" t="s">
        <v>661</v>
      </c>
      <c r="I392" s="1825" t="s">
        <v>701</v>
      </c>
      <c r="J392" s="1826"/>
      <c r="K392" s="1827"/>
      <c r="L392" s="1828"/>
      <c r="M392" s="1829"/>
      <c r="N392" s="1830"/>
      <c r="O392" s="1831"/>
      <c r="P392" s="1832"/>
      <c r="Q392" s="1833"/>
      <c r="R392" s="1834"/>
      <c r="S392" s="1835"/>
    </row>
    <row r="393" spans="1:19" ht="14" hidden="1">
      <c r="A393" s="1780"/>
      <c r="B393" s="1818">
        <v>46091</v>
      </c>
      <c r="C393" s="1819">
        <f t="shared" si="24"/>
        <v>0</v>
      </c>
      <c r="D393" s="1820"/>
      <c r="E393" s="1821"/>
      <c r="F393" s="1836"/>
      <c r="G393" s="1825"/>
      <c r="H393" s="1824"/>
      <c r="I393" s="1887"/>
      <c r="J393" s="1826"/>
      <c r="K393" s="1827"/>
      <c r="L393" s="1828"/>
      <c r="M393" s="1829"/>
      <c r="N393" s="1830"/>
      <c r="O393" s="1831"/>
      <c r="P393" s="1832"/>
      <c r="Q393" s="1833"/>
      <c r="R393" s="1834"/>
      <c r="S393" s="1835"/>
    </row>
    <row r="394" spans="1:19" ht="37.5" hidden="1">
      <c r="A394" s="1780"/>
      <c r="B394" s="1818">
        <v>46092</v>
      </c>
      <c r="C394" s="1819">
        <f t="shared" si="24"/>
        <v>88000</v>
      </c>
      <c r="D394" s="1820"/>
      <c r="E394" s="1821"/>
      <c r="F394" s="1836"/>
      <c r="G394" s="1825">
        <v>88000</v>
      </c>
      <c r="H394" s="1824" t="s">
        <v>312</v>
      </c>
      <c r="I394" s="1887" t="s">
        <v>841</v>
      </c>
      <c r="J394" s="1826"/>
      <c r="K394" s="1827"/>
      <c r="L394" s="1828"/>
      <c r="M394" s="1829"/>
      <c r="N394" s="1830"/>
      <c r="O394" s="1831"/>
      <c r="P394" s="1832"/>
      <c r="Q394" s="1833"/>
      <c r="R394" s="1834"/>
      <c r="S394" s="1835"/>
    </row>
    <row r="395" spans="1:19" ht="25" hidden="1">
      <c r="A395" s="1780"/>
      <c r="B395" s="1818">
        <v>46093</v>
      </c>
      <c r="C395" s="1819">
        <f t="shared" si="24"/>
        <v>16960</v>
      </c>
      <c r="D395" s="1820"/>
      <c r="E395" s="1821"/>
      <c r="F395" s="1836"/>
      <c r="G395" s="1825">
        <v>16960</v>
      </c>
      <c r="H395" s="1824" t="s">
        <v>312</v>
      </c>
      <c r="I395" s="1887" t="s">
        <v>842</v>
      </c>
      <c r="J395" s="1826"/>
      <c r="K395" s="1827"/>
      <c r="L395" s="1828"/>
      <c r="M395" s="1829"/>
      <c r="N395" s="1830"/>
      <c r="O395" s="1831"/>
      <c r="P395" s="1832"/>
      <c r="Q395" s="1833"/>
      <c r="R395" s="1834"/>
      <c r="S395" s="1835"/>
    </row>
    <row r="396" spans="1:19" ht="50" hidden="1">
      <c r="A396" s="1780"/>
      <c r="B396" s="1818">
        <v>46094</v>
      </c>
      <c r="C396" s="1819">
        <f t="shared" si="24"/>
        <v>11330</v>
      </c>
      <c r="D396" s="1820"/>
      <c r="E396" s="1821"/>
      <c r="F396" s="1836"/>
      <c r="G396" s="1825">
        <v>11330</v>
      </c>
      <c r="H396" s="1824" t="s">
        <v>312</v>
      </c>
      <c r="I396" s="1887" t="s">
        <v>843</v>
      </c>
      <c r="J396" s="1826"/>
      <c r="K396" s="1827"/>
      <c r="L396" s="1828"/>
      <c r="M396" s="1829"/>
      <c r="N396" s="1830"/>
      <c r="O396" s="1831"/>
      <c r="P396" s="1832"/>
      <c r="Q396" s="1833"/>
      <c r="R396" s="1834"/>
      <c r="S396" s="1835"/>
    </row>
    <row r="397" spans="1:19" ht="14" hidden="1">
      <c r="A397" s="1780"/>
      <c r="B397" s="1818">
        <v>46095</v>
      </c>
      <c r="C397" s="1819">
        <f t="shared" si="24"/>
        <v>3402</v>
      </c>
      <c r="D397" s="1820"/>
      <c r="E397" s="1821"/>
      <c r="F397" s="1836"/>
      <c r="G397" s="1825">
        <v>3402</v>
      </c>
      <c r="H397" s="1824" t="s">
        <v>707</v>
      </c>
      <c r="I397" s="1887" t="s">
        <v>844</v>
      </c>
      <c r="J397" s="1826"/>
      <c r="K397" s="1827"/>
      <c r="L397" s="1828"/>
      <c r="M397" s="1829"/>
      <c r="N397" s="1830"/>
      <c r="O397" s="1831"/>
      <c r="P397" s="1832"/>
      <c r="Q397" s="1833"/>
      <c r="R397" s="1834"/>
      <c r="S397" s="1835"/>
    </row>
    <row r="398" spans="1:19" ht="37.5" hidden="1">
      <c r="A398" s="1780"/>
      <c r="B398" s="1818">
        <v>46096</v>
      </c>
      <c r="C398" s="1819">
        <f t="shared" si="24"/>
        <v>26638</v>
      </c>
      <c r="D398" s="1820">
        <v>3318</v>
      </c>
      <c r="E398" s="1821" t="s">
        <v>707</v>
      </c>
      <c r="F398" s="1836" t="s">
        <v>845</v>
      </c>
      <c r="G398" s="1825">
        <v>23320</v>
      </c>
      <c r="H398" s="1824" t="s">
        <v>377</v>
      </c>
      <c r="I398" s="1887" t="s">
        <v>846</v>
      </c>
      <c r="J398" s="1826"/>
      <c r="K398" s="1827"/>
      <c r="L398" s="1828"/>
      <c r="M398" s="1829"/>
      <c r="N398" s="1830"/>
      <c r="O398" s="1831"/>
      <c r="P398" s="1832"/>
      <c r="Q398" s="1833"/>
      <c r="R398" s="1834"/>
      <c r="S398" s="1835"/>
    </row>
    <row r="399" spans="1:19" ht="50" hidden="1">
      <c r="A399" s="1780"/>
      <c r="B399" s="1818">
        <v>46097</v>
      </c>
      <c r="C399" s="1819">
        <f t="shared" si="24"/>
        <v>25520</v>
      </c>
      <c r="D399" s="1820"/>
      <c r="E399" s="1821"/>
      <c r="F399" s="1836"/>
      <c r="G399" s="1825">
        <v>25520</v>
      </c>
      <c r="H399" s="1824" t="s">
        <v>312</v>
      </c>
      <c r="I399" s="1887" t="s">
        <v>847</v>
      </c>
      <c r="J399" s="1826"/>
      <c r="K399" s="1827"/>
      <c r="L399" s="1828"/>
      <c r="M399" s="1829"/>
      <c r="N399" s="1830"/>
      <c r="O399" s="1831"/>
      <c r="P399" s="1832"/>
      <c r="Q399" s="1833"/>
      <c r="R399" s="1834"/>
      <c r="S399" s="1835"/>
    </row>
    <row r="400" spans="1:19" ht="25" hidden="1">
      <c r="A400" s="1780"/>
      <c r="B400" s="1818">
        <v>46098</v>
      </c>
      <c r="C400" s="1819">
        <f t="shared" si="24"/>
        <v>1300</v>
      </c>
      <c r="D400" s="1820"/>
      <c r="E400" s="1821"/>
      <c r="F400" s="1836"/>
      <c r="G400" s="1825">
        <v>1300</v>
      </c>
      <c r="H400" s="1824" t="s">
        <v>312</v>
      </c>
      <c r="I400" s="1887" t="s">
        <v>848</v>
      </c>
      <c r="J400" s="1826"/>
      <c r="K400" s="1827"/>
      <c r="L400" s="1828"/>
      <c r="M400" s="1829"/>
      <c r="N400" s="1830"/>
      <c r="O400" s="1831"/>
      <c r="P400" s="1832"/>
      <c r="Q400" s="1833"/>
      <c r="R400" s="1834"/>
      <c r="S400" s="1835"/>
    </row>
    <row r="401" spans="1:19" ht="25" hidden="1">
      <c r="A401" s="1780"/>
      <c r="B401" s="1818">
        <v>46099</v>
      </c>
      <c r="C401" s="1819">
        <f t="shared" si="24"/>
        <v>1300</v>
      </c>
      <c r="D401" s="1820"/>
      <c r="E401" s="1821"/>
      <c r="F401" s="1836"/>
      <c r="G401" s="1825">
        <v>1300</v>
      </c>
      <c r="H401" s="1824" t="s">
        <v>312</v>
      </c>
      <c r="I401" s="1887" t="s">
        <v>849</v>
      </c>
      <c r="J401" s="1826"/>
      <c r="K401" s="1827"/>
      <c r="L401" s="1828"/>
      <c r="M401" s="1829"/>
      <c r="N401" s="1830"/>
      <c r="O401" s="1831"/>
      <c r="P401" s="1832"/>
      <c r="Q401" s="1833"/>
      <c r="R401" s="1834"/>
      <c r="S401" s="1835"/>
    </row>
    <row r="402" spans="1:19" ht="14" hidden="1">
      <c r="A402" s="1780"/>
      <c r="B402" s="1818">
        <v>46100</v>
      </c>
      <c r="C402" s="1819">
        <f t="shared" si="24"/>
        <v>8000</v>
      </c>
      <c r="D402" s="1820"/>
      <c r="E402" s="1821"/>
      <c r="F402" s="1836"/>
      <c r="G402" s="1837">
        <v>8000</v>
      </c>
      <c r="H402" s="1824" t="s">
        <v>669</v>
      </c>
      <c r="I402" s="1839" t="s">
        <v>677</v>
      </c>
      <c r="J402" s="1826"/>
      <c r="K402" s="1827"/>
      <c r="L402" s="1828"/>
      <c r="M402" s="1829"/>
      <c r="N402" s="1830"/>
      <c r="O402" s="1831"/>
      <c r="P402" s="1832"/>
      <c r="Q402" s="1833"/>
      <c r="R402" s="1834"/>
      <c r="S402" s="1835"/>
    </row>
    <row r="403" spans="1:19" ht="37.5" hidden="1">
      <c r="A403" s="1780"/>
      <c r="B403" s="1818">
        <v>46101</v>
      </c>
      <c r="C403" s="1819">
        <f t="shared" si="24"/>
        <v>26737</v>
      </c>
      <c r="D403" s="1820">
        <v>9307</v>
      </c>
      <c r="E403" s="1821" t="s">
        <v>669</v>
      </c>
      <c r="F403" s="1836" t="s">
        <v>679</v>
      </c>
      <c r="G403" s="1837">
        <v>17430</v>
      </c>
      <c r="H403" s="1824" t="s">
        <v>312</v>
      </c>
      <c r="I403" s="1839" t="s">
        <v>850</v>
      </c>
      <c r="J403" s="1826"/>
      <c r="K403" s="1827"/>
      <c r="L403" s="1828"/>
      <c r="M403" s="1829"/>
      <c r="N403" s="1830"/>
      <c r="O403" s="1831"/>
      <c r="P403" s="1832"/>
      <c r="Q403" s="1833"/>
      <c r="R403" s="1834"/>
      <c r="S403" s="1835"/>
    </row>
    <row r="404" spans="1:19" ht="14" hidden="1">
      <c r="A404" s="1780"/>
      <c r="B404" s="1818">
        <v>46102</v>
      </c>
      <c r="C404" s="1819">
        <f t="shared" si="24"/>
        <v>28062</v>
      </c>
      <c r="D404" s="1820"/>
      <c r="E404" s="1821"/>
      <c r="F404" s="1836"/>
      <c r="G404" s="1837">
        <v>28062</v>
      </c>
      <c r="H404" s="1824" t="s">
        <v>312</v>
      </c>
      <c r="I404" s="1839" t="s">
        <v>851</v>
      </c>
      <c r="J404" s="1826"/>
      <c r="K404" s="1827"/>
      <c r="L404" s="1828"/>
      <c r="M404" s="1829"/>
      <c r="N404" s="1830"/>
      <c r="O404" s="1831"/>
      <c r="P404" s="1832"/>
      <c r="Q404" s="1833"/>
      <c r="R404" s="1834"/>
      <c r="S404" s="1835"/>
    </row>
    <row r="405" spans="1:19" ht="14" hidden="1">
      <c r="A405" s="1780"/>
      <c r="B405" s="1818">
        <v>46103</v>
      </c>
      <c r="C405" s="1819">
        <f t="shared" si="24"/>
        <v>0</v>
      </c>
      <c r="D405" s="1820"/>
      <c r="E405" s="1821"/>
      <c r="F405" s="1836"/>
      <c r="G405" s="1837"/>
      <c r="H405" s="1824"/>
      <c r="I405" s="1839"/>
      <c r="J405" s="1826"/>
      <c r="K405" s="1827"/>
      <c r="L405" s="1828"/>
      <c r="M405" s="1829"/>
      <c r="N405" s="1830"/>
      <c r="O405" s="1831"/>
      <c r="P405" s="1832"/>
      <c r="Q405" s="1833"/>
      <c r="R405" s="1834"/>
      <c r="S405" s="1835"/>
    </row>
    <row r="406" spans="1:19" ht="14" hidden="1">
      <c r="A406" s="1780"/>
      <c r="B406" s="1818">
        <v>46104</v>
      </c>
      <c r="C406" s="1819">
        <f t="shared" si="24"/>
        <v>0</v>
      </c>
      <c r="D406" s="1820"/>
      <c r="E406" s="1821"/>
      <c r="F406" s="1836"/>
      <c r="G406" s="1837"/>
      <c r="H406" s="1824"/>
      <c r="I406" s="1839"/>
      <c r="J406" s="1826"/>
      <c r="K406" s="1827"/>
      <c r="L406" s="1828"/>
      <c r="M406" s="1829"/>
      <c r="N406" s="1830"/>
      <c r="O406" s="1831"/>
      <c r="P406" s="1832"/>
      <c r="Q406" s="1833"/>
      <c r="R406" s="1834"/>
      <c r="S406" s="1835"/>
    </row>
    <row r="407" spans="1:19" ht="14" hidden="1">
      <c r="A407" s="1780"/>
      <c r="B407" s="1818">
        <v>46105</v>
      </c>
      <c r="C407" s="1819">
        <f t="shared" si="24"/>
        <v>0</v>
      </c>
      <c r="D407" s="1820"/>
      <c r="E407" s="1821"/>
      <c r="F407" s="1836"/>
      <c r="G407" s="1837"/>
      <c r="H407" s="1824"/>
      <c r="I407" s="1839"/>
      <c r="J407" s="1826"/>
      <c r="K407" s="1827"/>
      <c r="L407" s="1828"/>
      <c r="M407" s="1829"/>
      <c r="N407" s="1830"/>
      <c r="O407" s="1831"/>
      <c r="P407" s="1832"/>
      <c r="Q407" s="1833"/>
      <c r="R407" s="1834"/>
      <c r="S407" s="1835"/>
    </row>
    <row r="408" spans="1:19" ht="50" hidden="1">
      <c r="A408" s="1780"/>
      <c r="B408" s="1818">
        <v>46106</v>
      </c>
      <c r="C408" s="1819">
        <f t="shared" si="24"/>
        <v>10960</v>
      </c>
      <c r="D408" s="1820"/>
      <c r="E408" s="1821"/>
      <c r="F408" s="1836"/>
      <c r="G408" s="1837">
        <v>10960</v>
      </c>
      <c r="H408" s="1824" t="s">
        <v>312</v>
      </c>
      <c r="I408" s="1839" t="s">
        <v>852</v>
      </c>
      <c r="J408" s="1826"/>
      <c r="K408" s="1827"/>
      <c r="L408" s="1828"/>
      <c r="M408" s="1829"/>
      <c r="N408" s="1830"/>
      <c r="O408" s="1831"/>
      <c r="P408" s="1832"/>
      <c r="Q408" s="1833"/>
      <c r="R408" s="1834"/>
      <c r="S408" s="1835"/>
    </row>
    <row r="409" spans="1:19" ht="14" hidden="1">
      <c r="A409" s="1780"/>
      <c r="B409" s="1818">
        <v>46107</v>
      </c>
      <c r="C409" s="1819">
        <f t="shared" si="24"/>
        <v>7159</v>
      </c>
      <c r="D409" s="1820"/>
      <c r="E409" s="1821"/>
      <c r="F409" s="1836"/>
      <c r="G409" s="1837">
        <v>7159</v>
      </c>
      <c r="H409" s="1824" t="s">
        <v>377</v>
      </c>
      <c r="I409" s="1839" t="s">
        <v>853</v>
      </c>
      <c r="J409" s="1826"/>
      <c r="K409" s="1827"/>
      <c r="L409" s="1828"/>
      <c r="M409" s="1829"/>
      <c r="N409" s="1830"/>
      <c r="O409" s="1831"/>
      <c r="P409" s="1832"/>
      <c r="Q409" s="1833"/>
      <c r="R409" s="1834"/>
      <c r="S409" s="1835"/>
    </row>
    <row r="410" spans="1:19" ht="25" hidden="1">
      <c r="A410" s="1780"/>
      <c r="B410" s="1818">
        <v>46108</v>
      </c>
      <c r="C410" s="1819">
        <f t="shared" si="24"/>
        <v>11860</v>
      </c>
      <c r="D410" s="1820"/>
      <c r="E410" s="1821"/>
      <c r="F410" s="1836"/>
      <c r="G410" s="1837">
        <v>11860</v>
      </c>
      <c r="H410" s="1824" t="s">
        <v>312</v>
      </c>
      <c r="I410" s="1839" t="s">
        <v>854</v>
      </c>
      <c r="J410" s="1826"/>
      <c r="K410" s="1827"/>
      <c r="L410" s="1828"/>
      <c r="M410" s="1829"/>
      <c r="N410" s="1830"/>
      <c r="O410" s="1831"/>
      <c r="P410" s="1832"/>
      <c r="Q410" s="1833"/>
      <c r="R410" s="1834"/>
      <c r="S410" s="1835"/>
    </row>
    <row r="411" spans="1:19" ht="14" hidden="1">
      <c r="A411" s="1780"/>
      <c r="B411" s="1818">
        <v>46109</v>
      </c>
      <c r="C411" s="1819">
        <f t="shared" si="24"/>
        <v>3102</v>
      </c>
      <c r="D411" s="1820"/>
      <c r="E411" s="1821"/>
      <c r="F411" s="1836"/>
      <c r="G411" s="1837">
        <v>3102</v>
      </c>
      <c r="H411" s="1824" t="s">
        <v>707</v>
      </c>
      <c r="I411" s="1839" t="s">
        <v>844</v>
      </c>
      <c r="J411" s="1826"/>
      <c r="K411" s="1827"/>
      <c r="L411" s="1828"/>
      <c r="M411" s="1829"/>
      <c r="N411" s="1830"/>
      <c r="O411" s="1831"/>
      <c r="P411" s="1832"/>
      <c r="Q411" s="1833"/>
      <c r="R411" s="1834"/>
      <c r="S411" s="1835"/>
    </row>
    <row r="412" spans="1:19" ht="14" hidden="1">
      <c r="A412" s="1780"/>
      <c r="B412" s="1818">
        <v>46110</v>
      </c>
      <c r="C412" s="1819">
        <f t="shared" si="24"/>
        <v>6000</v>
      </c>
      <c r="D412" s="1820"/>
      <c r="E412" s="1821"/>
      <c r="F412" s="1836"/>
      <c r="G412" s="1837">
        <v>6000</v>
      </c>
      <c r="H412" s="1824" t="s">
        <v>377</v>
      </c>
      <c r="I412" s="1839" t="s">
        <v>855</v>
      </c>
      <c r="J412" s="1826"/>
      <c r="K412" s="1827"/>
      <c r="L412" s="1828"/>
      <c r="M412" s="1829"/>
      <c r="N412" s="1830"/>
      <c r="O412" s="1831"/>
      <c r="P412" s="1832"/>
      <c r="Q412" s="1833"/>
      <c r="R412" s="1834"/>
      <c r="S412" s="1835"/>
    </row>
    <row r="413" spans="1:19" ht="14" hidden="1">
      <c r="A413" s="1780"/>
      <c r="B413" s="1818">
        <v>46111</v>
      </c>
      <c r="C413" s="1819">
        <f t="shared" si="24"/>
        <v>4036</v>
      </c>
      <c r="D413" s="1820"/>
      <c r="E413" s="1821"/>
      <c r="F413" s="1836"/>
      <c r="G413" s="1823">
        <v>4036</v>
      </c>
      <c r="H413" s="1824" t="s">
        <v>669</v>
      </c>
      <c r="I413" s="1825" t="s">
        <v>687</v>
      </c>
      <c r="J413" s="1826"/>
      <c r="K413" s="1827"/>
      <c r="L413" s="1828"/>
      <c r="M413" s="1829"/>
      <c r="N413" s="1830"/>
      <c r="O413" s="1831"/>
      <c r="P413" s="1832"/>
      <c r="Q413" s="1833"/>
      <c r="R413" s="1834"/>
      <c r="S413" s="1835"/>
    </row>
    <row r="414" spans="1:19" ht="25" hidden="1">
      <c r="A414" s="1780"/>
      <c r="B414" s="1818">
        <v>46112</v>
      </c>
      <c r="C414" s="1819">
        <f t="shared" si="24"/>
        <v>9214</v>
      </c>
      <c r="D414" s="1820"/>
      <c r="E414" s="1821"/>
      <c r="F414" s="1836"/>
      <c r="G414" s="1823">
        <v>9214</v>
      </c>
      <c r="H414" s="1824" t="s">
        <v>669</v>
      </c>
      <c r="I414" s="1825" t="s">
        <v>688</v>
      </c>
      <c r="J414" s="1826"/>
      <c r="K414" s="1827"/>
      <c r="L414" s="1828"/>
      <c r="M414" s="1829"/>
      <c r="N414" s="1830"/>
      <c r="O414" s="1831"/>
      <c r="P414" s="1832"/>
      <c r="Q414" s="1833"/>
      <c r="R414" s="1834"/>
      <c r="S414" s="1835"/>
    </row>
    <row r="415" spans="1:19" ht="15.5" hidden="1">
      <c r="A415" s="1840"/>
      <c r="B415" s="1879" t="s">
        <v>538</v>
      </c>
      <c r="C415" s="1880">
        <f t="shared" ref="C415:D415" si="25">SUM(C384:C414)</f>
        <v>459296</v>
      </c>
      <c r="D415" s="1843">
        <f t="shared" si="25"/>
        <v>22775</v>
      </c>
      <c r="E415" s="1844"/>
      <c r="F415" s="1881"/>
      <c r="G415" s="1846">
        <f>SUM(G384:G414)</f>
        <v>436521</v>
      </c>
      <c r="H415" s="1847"/>
      <c r="I415" s="1882"/>
      <c r="J415" s="1849">
        <f>SUM(J384:J414)</f>
        <v>0</v>
      </c>
      <c r="K415" s="1850"/>
      <c r="L415" s="1883"/>
      <c r="M415" s="1852">
        <f>SUM(M384:M414)</f>
        <v>0</v>
      </c>
      <c r="N415" s="1853"/>
      <c r="O415" s="1884"/>
      <c r="P415" s="1855">
        <f>SUM(P384:P414)</f>
        <v>0</v>
      </c>
      <c r="Q415" s="1856"/>
      <c r="R415" s="1885"/>
      <c r="S415" s="1875"/>
    </row>
    <row r="416" spans="1:19" ht="25">
      <c r="A416" s="1780"/>
      <c r="B416" s="1818">
        <v>46113</v>
      </c>
      <c r="C416" s="1819">
        <f t="shared" ref="C416:C445" si="26">D416+G416+J416+M416+P416</f>
        <v>50000</v>
      </c>
      <c r="D416" s="1903">
        <v>20000</v>
      </c>
      <c r="E416" s="1904" t="s">
        <v>707</v>
      </c>
      <c r="F416" s="1905" t="s">
        <v>539</v>
      </c>
      <c r="G416" s="1825">
        <v>30000</v>
      </c>
      <c r="H416" s="1824" t="s">
        <v>661</v>
      </c>
      <c r="I416" s="1825" t="s">
        <v>701</v>
      </c>
      <c r="J416" s="1826"/>
      <c r="K416" s="1827"/>
      <c r="L416" s="1828"/>
      <c r="M416" s="1829"/>
      <c r="N416" s="1830"/>
      <c r="O416" s="1831"/>
      <c r="P416" s="1832"/>
      <c r="Q416" s="1833"/>
      <c r="R416" s="1834"/>
      <c r="S416" s="1835"/>
    </row>
    <row r="417" spans="1:19" ht="25">
      <c r="A417" s="1780"/>
      <c r="B417" s="1818">
        <v>46114</v>
      </c>
      <c r="C417" s="1819">
        <f t="shared" si="26"/>
        <v>8800</v>
      </c>
      <c r="D417" s="1820"/>
      <c r="E417" s="1821"/>
      <c r="F417" s="1836"/>
      <c r="G417" s="1823">
        <v>8800</v>
      </c>
      <c r="H417" s="1824" t="s">
        <v>377</v>
      </c>
      <c r="I417" s="1825" t="s">
        <v>856</v>
      </c>
      <c r="J417" s="1826"/>
      <c r="K417" s="1827"/>
      <c r="L417" s="1828"/>
      <c r="M417" s="1829"/>
      <c r="N417" s="1830"/>
      <c r="O417" s="1831"/>
      <c r="P417" s="1832"/>
      <c r="Q417" s="1833"/>
      <c r="R417" s="1834"/>
      <c r="S417" s="1835"/>
    </row>
    <row r="418" spans="1:19" ht="14">
      <c r="A418" s="1780"/>
      <c r="B418" s="1818">
        <v>46115</v>
      </c>
      <c r="C418" s="1819">
        <f t="shared" si="26"/>
        <v>4150</v>
      </c>
      <c r="D418" s="1820">
        <v>150</v>
      </c>
      <c r="E418" s="1821" t="s">
        <v>669</v>
      </c>
      <c r="F418" s="1836" t="s">
        <v>296</v>
      </c>
      <c r="G418" s="1825">
        <v>4000</v>
      </c>
      <c r="H418" s="1824" t="s">
        <v>312</v>
      </c>
      <c r="I418" s="1825" t="s">
        <v>857</v>
      </c>
      <c r="J418" s="1826"/>
      <c r="K418" s="1827"/>
      <c r="L418" s="1828"/>
      <c r="M418" s="1829"/>
      <c r="N418" s="1830"/>
      <c r="O418" s="1831"/>
      <c r="P418" s="1832"/>
      <c r="Q418" s="1833"/>
      <c r="R418" s="1834"/>
      <c r="S418" s="1835"/>
    </row>
    <row r="419" spans="1:19" ht="37.5">
      <c r="A419" s="1780"/>
      <c r="B419" s="1818">
        <v>46116</v>
      </c>
      <c r="C419" s="1819">
        <f t="shared" si="26"/>
        <v>73110</v>
      </c>
      <c r="D419" s="1820">
        <v>70000</v>
      </c>
      <c r="E419" s="1821" t="s">
        <v>661</v>
      </c>
      <c r="F419" s="1836" t="s">
        <v>858</v>
      </c>
      <c r="G419" s="1823">
        <v>3110</v>
      </c>
      <c r="H419" s="1824" t="s">
        <v>312</v>
      </c>
      <c r="I419" s="1825" t="s">
        <v>859</v>
      </c>
      <c r="J419" s="1826"/>
      <c r="K419" s="1827"/>
      <c r="L419" s="1828"/>
      <c r="M419" s="1829"/>
      <c r="N419" s="1830"/>
      <c r="O419" s="1831"/>
      <c r="P419" s="1832"/>
      <c r="Q419" s="1833"/>
      <c r="R419" s="1834"/>
      <c r="S419" s="1835"/>
    </row>
    <row r="420" spans="1:19" ht="37.5">
      <c r="A420" s="1780"/>
      <c r="B420" s="1818">
        <v>46117</v>
      </c>
      <c r="C420" s="1819">
        <f t="shared" si="26"/>
        <v>19800</v>
      </c>
      <c r="D420" s="1820">
        <v>9800</v>
      </c>
      <c r="E420" s="1821" t="s">
        <v>377</v>
      </c>
      <c r="F420" s="1836" t="s">
        <v>860</v>
      </c>
      <c r="G420" s="1823">
        <v>10000</v>
      </c>
      <c r="H420" s="1824" t="s">
        <v>661</v>
      </c>
      <c r="I420" s="1887" t="s">
        <v>861</v>
      </c>
      <c r="J420" s="1826"/>
      <c r="K420" s="1827"/>
      <c r="L420" s="1828"/>
      <c r="M420" s="1829"/>
      <c r="N420" s="1830"/>
      <c r="O420" s="1831"/>
      <c r="P420" s="1832"/>
      <c r="Q420" s="1833"/>
      <c r="R420" s="1834"/>
      <c r="S420" s="1835"/>
    </row>
    <row r="421" spans="1:19" ht="14">
      <c r="A421" s="1780"/>
      <c r="B421" s="1818">
        <v>46118</v>
      </c>
      <c r="C421" s="1819">
        <f t="shared" si="26"/>
        <v>15450</v>
      </c>
      <c r="D421" s="1820"/>
      <c r="E421" s="1821"/>
      <c r="F421" s="1836"/>
      <c r="G421" s="1825">
        <v>15450</v>
      </c>
      <c r="H421" s="1824" t="s">
        <v>312</v>
      </c>
      <c r="I421" s="1887" t="s">
        <v>862</v>
      </c>
      <c r="J421" s="1826"/>
      <c r="K421" s="1827"/>
      <c r="L421" s="1828"/>
      <c r="M421" s="1829"/>
      <c r="N421" s="1830"/>
      <c r="O421" s="1831"/>
      <c r="P421" s="1832"/>
      <c r="Q421" s="1833"/>
      <c r="R421" s="1834"/>
      <c r="S421" s="1835"/>
    </row>
    <row r="422" spans="1:19" ht="14">
      <c r="A422" s="1780"/>
      <c r="B422" s="1818">
        <v>46119</v>
      </c>
      <c r="C422" s="1819">
        <f t="shared" si="26"/>
        <v>0</v>
      </c>
      <c r="D422" s="1820"/>
      <c r="E422" s="1821"/>
      <c r="F422" s="1836"/>
      <c r="G422" s="1825"/>
      <c r="H422" s="1824"/>
      <c r="I422" s="1887"/>
      <c r="J422" s="1826"/>
      <c r="K422" s="1827"/>
      <c r="L422" s="1828"/>
      <c r="M422" s="1829"/>
      <c r="N422" s="1830"/>
      <c r="O422" s="1831"/>
      <c r="P422" s="1832"/>
      <c r="Q422" s="1833"/>
      <c r="R422" s="1834"/>
      <c r="S422" s="1835"/>
    </row>
    <row r="423" spans="1:19" ht="14">
      <c r="A423" s="1780"/>
      <c r="B423" s="1818">
        <v>46120</v>
      </c>
      <c r="C423" s="1819">
        <f t="shared" si="26"/>
        <v>0</v>
      </c>
      <c r="D423" s="1820"/>
      <c r="E423" s="1821"/>
      <c r="F423" s="1836"/>
      <c r="G423" s="1825"/>
      <c r="H423" s="1824"/>
      <c r="I423" s="1887"/>
      <c r="J423" s="1826"/>
      <c r="K423" s="1827"/>
      <c r="L423" s="1828"/>
      <c r="M423" s="1829"/>
      <c r="N423" s="1830"/>
      <c r="O423" s="1831"/>
      <c r="P423" s="1832"/>
      <c r="Q423" s="1833"/>
      <c r="R423" s="1834"/>
      <c r="S423" s="1835"/>
    </row>
    <row r="424" spans="1:19" ht="25">
      <c r="A424" s="1780"/>
      <c r="B424" s="1818">
        <v>46121</v>
      </c>
      <c r="C424" s="1819">
        <f t="shared" si="26"/>
        <v>935</v>
      </c>
      <c r="D424" s="1820"/>
      <c r="E424" s="1821"/>
      <c r="F424" s="1836"/>
      <c r="G424" s="1825">
        <v>935</v>
      </c>
      <c r="H424" s="1824" t="s">
        <v>673</v>
      </c>
      <c r="I424" s="1887" t="s">
        <v>863</v>
      </c>
      <c r="J424" s="1826"/>
      <c r="K424" s="1827"/>
      <c r="L424" s="1828"/>
      <c r="M424" s="1829"/>
      <c r="N424" s="1830"/>
      <c r="O424" s="1831"/>
      <c r="P424" s="1832"/>
      <c r="Q424" s="1833"/>
      <c r="R424" s="1834"/>
      <c r="S424" s="1835"/>
    </row>
    <row r="425" spans="1:19" ht="25">
      <c r="A425" s="1780"/>
      <c r="B425" s="1818">
        <v>46122</v>
      </c>
      <c r="C425" s="1819">
        <f t="shared" si="26"/>
        <v>0</v>
      </c>
      <c r="D425" s="1886">
        <v>0</v>
      </c>
      <c r="E425" s="1900" t="s">
        <v>669</v>
      </c>
      <c r="F425" s="1901" t="s">
        <v>724</v>
      </c>
      <c r="G425" s="1825"/>
      <c r="H425" s="1824"/>
      <c r="I425" s="1887"/>
      <c r="J425" s="1826"/>
      <c r="K425" s="1827"/>
      <c r="L425" s="1828"/>
      <c r="M425" s="1829"/>
      <c r="N425" s="1830"/>
      <c r="O425" s="1831"/>
      <c r="P425" s="1832"/>
      <c r="Q425" s="1833"/>
      <c r="R425" s="1834"/>
      <c r="S425" s="1835"/>
    </row>
    <row r="426" spans="1:19" ht="25">
      <c r="A426" s="1780"/>
      <c r="B426" s="1818">
        <v>46123</v>
      </c>
      <c r="C426" s="1819">
        <f t="shared" si="26"/>
        <v>0</v>
      </c>
      <c r="D426" s="1886">
        <v>0</v>
      </c>
      <c r="E426" s="1900" t="s">
        <v>669</v>
      </c>
      <c r="F426" s="1901" t="s">
        <v>725</v>
      </c>
      <c r="G426" s="1825"/>
      <c r="H426" s="1824"/>
      <c r="I426" s="1887"/>
      <c r="J426" s="1826"/>
      <c r="K426" s="1827"/>
      <c r="L426" s="1828"/>
      <c r="M426" s="1829"/>
      <c r="N426" s="1830"/>
      <c r="O426" s="1831"/>
      <c r="P426" s="1832"/>
      <c r="Q426" s="1833"/>
      <c r="R426" s="1834"/>
      <c r="S426" s="1835"/>
    </row>
    <row r="427" spans="1:19" ht="25">
      <c r="A427" s="1780"/>
      <c r="B427" s="1818">
        <v>46124</v>
      </c>
      <c r="C427" s="1819">
        <f t="shared" si="26"/>
        <v>5000</v>
      </c>
      <c r="D427" s="1820"/>
      <c r="E427" s="1821"/>
      <c r="F427" s="1836"/>
      <c r="G427" s="1825">
        <v>5000</v>
      </c>
      <c r="H427" s="1824" t="s">
        <v>661</v>
      </c>
      <c r="I427" s="1887" t="s">
        <v>758</v>
      </c>
      <c r="J427" s="1826"/>
      <c r="K427" s="1827"/>
      <c r="L427" s="1828"/>
      <c r="M427" s="1829"/>
      <c r="N427" s="1830"/>
      <c r="O427" s="1831"/>
      <c r="P427" s="1832"/>
      <c r="Q427" s="1833"/>
      <c r="R427" s="1834"/>
      <c r="S427" s="1835"/>
    </row>
    <row r="428" spans="1:19" ht="14">
      <c r="A428" s="1780"/>
      <c r="B428" s="1818">
        <v>46125</v>
      </c>
      <c r="C428" s="1819">
        <f t="shared" si="26"/>
        <v>0</v>
      </c>
      <c r="D428" s="1820"/>
      <c r="E428" s="1821"/>
      <c r="F428" s="1836"/>
      <c r="G428" s="1825"/>
      <c r="H428" s="1824"/>
      <c r="I428" s="1887"/>
      <c r="J428" s="1826"/>
      <c r="K428" s="1827"/>
      <c r="L428" s="1828"/>
      <c r="M428" s="1829"/>
      <c r="N428" s="1830"/>
      <c r="O428" s="1831"/>
      <c r="P428" s="1832"/>
      <c r="Q428" s="1833"/>
      <c r="R428" s="1834"/>
      <c r="S428" s="1835"/>
    </row>
    <row r="429" spans="1:19" ht="37.5">
      <c r="A429" s="1780"/>
      <c r="B429" s="1818">
        <v>46126</v>
      </c>
      <c r="C429" s="1819">
        <f t="shared" si="26"/>
        <v>3314</v>
      </c>
      <c r="D429" s="1820">
        <v>3314</v>
      </c>
      <c r="E429" s="1821" t="s">
        <v>707</v>
      </c>
      <c r="F429" s="1836" t="s">
        <v>864</v>
      </c>
      <c r="G429" s="1825"/>
      <c r="H429" s="1824"/>
      <c r="I429" s="1887"/>
      <c r="J429" s="1826"/>
      <c r="K429" s="1827"/>
      <c r="L429" s="1828"/>
      <c r="M429" s="1829"/>
      <c r="N429" s="1830"/>
      <c r="O429" s="1831"/>
      <c r="P429" s="1832"/>
      <c r="Q429" s="1833"/>
      <c r="R429" s="1834"/>
      <c r="S429" s="1835"/>
    </row>
    <row r="430" spans="1:19" ht="87.5">
      <c r="A430" s="1780"/>
      <c r="B430" s="1818">
        <v>46127</v>
      </c>
      <c r="C430" s="1819">
        <f t="shared" si="26"/>
        <v>980</v>
      </c>
      <c r="D430" s="1820">
        <v>980</v>
      </c>
      <c r="E430" s="1821" t="s">
        <v>669</v>
      </c>
      <c r="F430" s="1836" t="s">
        <v>865</v>
      </c>
      <c r="G430" s="1823"/>
      <c r="H430" s="1824"/>
      <c r="I430" s="1839"/>
      <c r="J430" s="1826"/>
      <c r="K430" s="1827"/>
      <c r="L430" s="1828"/>
      <c r="M430" s="1829"/>
      <c r="N430" s="1830"/>
      <c r="O430" s="1831"/>
      <c r="P430" s="1832"/>
      <c r="Q430" s="1833"/>
      <c r="R430" s="1834"/>
      <c r="S430" s="1835"/>
    </row>
    <row r="431" spans="1:19" ht="14">
      <c r="A431" s="1780"/>
      <c r="B431" s="1818">
        <v>46128</v>
      </c>
      <c r="C431" s="1819">
        <f t="shared" si="26"/>
        <v>0</v>
      </c>
      <c r="D431" s="1820"/>
      <c r="E431" s="1821"/>
      <c r="F431" s="1836"/>
      <c r="G431" s="1825"/>
      <c r="H431" s="1824"/>
      <c r="I431" s="1887"/>
      <c r="J431" s="1826"/>
      <c r="K431" s="1827"/>
      <c r="L431" s="1828"/>
      <c r="M431" s="1829"/>
      <c r="N431" s="1830"/>
      <c r="O431" s="1831"/>
      <c r="P431" s="1832"/>
      <c r="Q431" s="1833"/>
      <c r="R431" s="1834"/>
      <c r="S431" s="1835"/>
    </row>
    <row r="432" spans="1:19" ht="14">
      <c r="A432" s="1780"/>
      <c r="B432" s="1818">
        <v>46129</v>
      </c>
      <c r="C432" s="1819">
        <f t="shared" si="26"/>
        <v>8000</v>
      </c>
      <c r="D432" s="1820"/>
      <c r="E432" s="1821"/>
      <c r="F432" s="1836"/>
      <c r="G432" s="1837">
        <v>8000</v>
      </c>
      <c r="H432" s="1824" t="s">
        <v>669</v>
      </c>
      <c r="I432" s="1839" t="s">
        <v>677</v>
      </c>
      <c r="J432" s="1826"/>
      <c r="K432" s="1827"/>
      <c r="L432" s="1828"/>
      <c r="M432" s="1829"/>
      <c r="N432" s="1830"/>
      <c r="O432" s="1831"/>
      <c r="P432" s="1832"/>
      <c r="Q432" s="1833"/>
      <c r="R432" s="1834"/>
      <c r="S432" s="1835"/>
    </row>
    <row r="433" spans="1:19" ht="25">
      <c r="A433" s="1780"/>
      <c r="B433" s="1818">
        <v>46130</v>
      </c>
      <c r="C433" s="1819">
        <f t="shared" si="26"/>
        <v>9307</v>
      </c>
      <c r="D433" s="1820">
        <v>9307</v>
      </c>
      <c r="E433" s="1821" t="s">
        <v>669</v>
      </c>
      <c r="F433" s="1836" t="s">
        <v>679</v>
      </c>
      <c r="G433" s="1823"/>
      <c r="H433" s="1824"/>
      <c r="I433" s="1825"/>
      <c r="J433" s="1826"/>
      <c r="K433" s="1827"/>
      <c r="L433" s="1828"/>
      <c r="M433" s="1829"/>
      <c r="N433" s="1830"/>
      <c r="O433" s="1831"/>
      <c r="P433" s="1832"/>
      <c r="Q433" s="1833"/>
      <c r="R433" s="1834"/>
      <c r="S433" s="1835"/>
    </row>
    <row r="434" spans="1:19" ht="25">
      <c r="A434" s="1780"/>
      <c r="B434" s="1818">
        <v>46131</v>
      </c>
      <c r="C434" s="1819">
        <f t="shared" si="26"/>
        <v>20724</v>
      </c>
      <c r="D434" s="1820">
        <v>14520</v>
      </c>
      <c r="E434" s="1821" t="s">
        <v>312</v>
      </c>
      <c r="F434" s="1836" t="s">
        <v>866</v>
      </c>
      <c r="G434" s="1823">
        <v>6204</v>
      </c>
      <c r="H434" s="1824" t="s">
        <v>312</v>
      </c>
      <c r="I434" s="1825" t="s">
        <v>867</v>
      </c>
      <c r="J434" s="1826"/>
      <c r="K434" s="1827"/>
      <c r="L434" s="1828"/>
      <c r="M434" s="1829"/>
      <c r="N434" s="1830"/>
      <c r="O434" s="1831"/>
      <c r="P434" s="1832"/>
      <c r="Q434" s="1833"/>
      <c r="R434" s="1834"/>
      <c r="S434" s="1835"/>
    </row>
    <row r="435" spans="1:19" ht="37.5">
      <c r="A435" s="1780"/>
      <c r="B435" s="1818">
        <v>46132</v>
      </c>
      <c r="C435" s="1819">
        <f t="shared" si="26"/>
        <v>22329</v>
      </c>
      <c r="D435" s="1820">
        <v>13970</v>
      </c>
      <c r="E435" s="1821" t="s">
        <v>312</v>
      </c>
      <c r="F435" s="1836" t="s">
        <v>868</v>
      </c>
      <c r="G435" s="1837">
        <v>8359</v>
      </c>
      <c r="H435" s="1824" t="s">
        <v>312</v>
      </c>
      <c r="I435" s="1839" t="s">
        <v>869</v>
      </c>
      <c r="J435" s="1826"/>
      <c r="K435" s="1827"/>
      <c r="L435" s="1828"/>
      <c r="M435" s="1829"/>
      <c r="N435" s="1830"/>
      <c r="O435" s="1831"/>
      <c r="P435" s="1832"/>
      <c r="Q435" s="1833"/>
      <c r="R435" s="1834"/>
      <c r="S435" s="1835"/>
    </row>
    <row r="436" spans="1:19" ht="14">
      <c r="A436" s="1780"/>
      <c r="B436" s="1818">
        <v>46133</v>
      </c>
      <c r="C436" s="1819">
        <f t="shared" si="26"/>
        <v>11270</v>
      </c>
      <c r="D436" s="1820"/>
      <c r="E436" s="1821"/>
      <c r="F436" s="1836"/>
      <c r="G436" s="1837">
        <v>11270</v>
      </c>
      <c r="H436" s="1824" t="s">
        <v>312</v>
      </c>
      <c r="I436" s="1839" t="s">
        <v>870</v>
      </c>
      <c r="J436" s="1826"/>
      <c r="K436" s="1827"/>
      <c r="L436" s="1828"/>
      <c r="M436" s="1829"/>
      <c r="N436" s="1830"/>
      <c r="O436" s="1831"/>
      <c r="P436" s="1832"/>
      <c r="Q436" s="1833"/>
      <c r="R436" s="1834"/>
      <c r="S436" s="1835"/>
    </row>
    <row r="437" spans="1:19" ht="14">
      <c r="A437" s="1780"/>
      <c r="B437" s="1818">
        <v>46134</v>
      </c>
      <c r="C437" s="1819">
        <f t="shared" si="26"/>
        <v>0</v>
      </c>
      <c r="D437" s="1820"/>
      <c r="E437" s="1821"/>
      <c r="F437" s="1836"/>
      <c r="G437" s="1837"/>
      <c r="H437" s="1824"/>
      <c r="I437" s="1839"/>
      <c r="J437" s="1826"/>
      <c r="K437" s="1827"/>
      <c r="L437" s="1828"/>
      <c r="M437" s="1829"/>
      <c r="N437" s="1830"/>
      <c r="O437" s="1831"/>
      <c r="P437" s="1832"/>
      <c r="Q437" s="1833"/>
      <c r="R437" s="1834"/>
      <c r="S437" s="1835"/>
    </row>
    <row r="438" spans="1:19" ht="14">
      <c r="A438" s="1780"/>
      <c r="B438" s="1818">
        <v>46135</v>
      </c>
      <c r="C438" s="1819">
        <f t="shared" si="26"/>
        <v>10000</v>
      </c>
      <c r="D438" s="1820"/>
      <c r="E438" s="1821"/>
      <c r="F438" s="1836"/>
      <c r="G438" s="1837">
        <v>10000</v>
      </c>
      <c r="H438" s="1824" t="s">
        <v>661</v>
      </c>
      <c r="I438" s="1839" t="s">
        <v>661</v>
      </c>
      <c r="J438" s="1826"/>
      <c r="K438" s="1827"/>
      <c r="L438" s="1828"/>
      <c r="M438" s="1829"/>
      <c r="N438" s="1830"/>
      <c r="O438" s="1831"/>
      <c r="P438" s="1832"/>
      <c r="Q438" s="1833"/>
      <c r="R438" s="1834"/>
      <c r="S438" s="1835"/>
    </row>
    <row r="439" spans="1:19" ht="25">
      <c r="A439" s="1780"/>
      <c r="B439" s="1818">
        <v>46136</v>
      </c>
      <c r="C439" s="1819">
        <f t="shared" si="26"/>
        <v>7700</v>
      </c>
      <c r="D439" s="1820"/>
      <c r="E439" s="1821"/>
      <c r="F439" s="1836"/>
      <c r="G439" s="1837">
        <v>7700</v>
      </c>
      <c r="H439" s="1824" t="s">
        <v>377</v>
      </c>
      <c r="I439" s="1839" t="s">
        <v>856</v>
      </c>
      <c r="J439" s="1826"/>
      <c r="K439" s="1827"/>
      <c r="L439" s="1828"/>
      <c r="M439" s="1829"/>
      <c r="N439" s="1830"/>
      <c r="O439" s="1831"/>
      <c r="P439" s="1832"/>
      <c r="Q439" s="1833"/>
      <c r="R439" s="1834"/>
      <c r="S439" s="1835"/>
    </row>
    <row r="440" spans="1:19" ht="25">
      <c r="A440" s="1780"/>
      <c r="B440" s="1818">
        <v>46137</v>
      </c>
      <c r="C440" s="1819">
        <f t="shared" si="26"/>
        <v>4760</v>
      </c>
      <c r="D440" s="1820"/>
      <c r="E440" s="1821"/>
      <c r="F440" s="1836"/>
      <c r="G440" s="1837">
        <v>4760</v>
      </c>
      <c r="H440" s="1824" t="s">
        <v>377</v>
      </c>
      <c r="I440" s="1839" t="s">
        <v>871</v>
      </c>
      <c r="J440" s="1826"/>
      <c r="K440" s="1827"/>
      <c r="L440" s="1828"/>
      <c r="M440" s="1829"/>
      <c r="N440" s="1830"/>
      <c r="O440" s="1831"/>
      <c r="P440" s="1832"/>
      <c r="Q440" s="1833"/>
      <c r="R440" s="1834"/>
      <c r="S440" s="1835"/>
    </row>
    <row r="441" spans="1:19" ht="25">
      <c r="A441" s="1780"/>
      <c r="B441" s="1818">
        <v>46138</v>
      </c>
      <c r="C441" s="1819">
        <f t="shared" si="26"/>
        <v>1000</v>
      </c>
      <c r="D441" s="1820"/>
      <c r="E441" s="1821"/>
      <c r="F441" s="1836"/>
      <c r="G441" s="1837">
        <v>1000</v>
      </c>
      <c r="H441" s="1824" t="s">
        <v>661</v>
      </c>
      <c r="I441" s="1839" t="s">
        <v>872</v>
      </c>
      <c r="J441" s="1826"/>
      <c r="K441" s="1827"/>
      <c r="L441" s="1828"/>
      <c r="M441" s="1829"/>
      <c r="N441" s="1830"/>
      <c r="O441" s="1831"/>
      <c r="P441" s="1832"/>
      <c r="Q441" s="1833"/>
      <c r="R441" s="1834"/>
      <c r="S441" s="1835"/>
    </row>
    <row r="442" spans="1:19" ht="14">
      <c r="A442" s="1780"/>
      <c r="B442" s="1818">
        <v>46139</v>
      </c>
      <c r="C442" s="1819">
        <f t="shared" si="26"/>
        <v>0</v>
      </c>
      <c r="D442" s="1820"/>
      <c r="E442" s="1821"/>
      <c r="F442" s="1836"/>
      <c r="G442" s="1837"/>
      <c r="H442" s="1824"/>
      <c r="I442" s="1839"/>
      <c r="J442" s="1826"/>
      <c r="K442" s="1827"/>
      <c r="L442" s="1828"/>
      <c r="M442" s="1829"/>
      <c r="N442" s="1830"/>
      <c r="O442" s="1831"/>
      <c r="P442" s="1832"/>
      <c r="Q442" s="1833"/>
      <c r="R442" s="1834"/>
      <c r="S442" s="1835"/>
    </row>
    <row r="443" spans="1:19" ht="14">
      <c r="A443" s="1780"/>
      <c r="B443" s="1818">
        <v>46140</v>
      </c>
      <c r="C443" s="1819">
        <f t="shared" si="26"/>
        <v>0</v>
      </c>
      <c r="D443" s="1820"/>
      <c r="E443" s="1821"/>
      <c r="F443" s="1836"/>
      <c r="G443" s="1837"/>
      <c r="H443" s="1824"/>
      <c r="I443" s="1839"/>
      <c r="J443" s="1826"/>
      <c r="K443" s="1827"/>
      <c r="L443" s="1828"/>
      <c r="M443" s="1829"/>
      <c r="N443" s="1830"/>
      <c r="O443" s="1831"/>
      <c r="P443" s="1832"/>
      <c r="Q443" s="1833"/>
      <c r="R443" s="1834"/>
      <c r="S443" s="1835"/>
    </row>
    <row r="444" spans="1:19" ht="14">
      <c r="A444" s="1780"/>
      <c r="B444" s="1818">
        <v>46141</v>
      </c>
      <c r="C444" s="1819">
        <f t="shared" si="26"/>
        <v>4036</v>
      </c>
      <c r="D444" s="1820"/>
      <c r="E444" s="1821"/>
      <c r="F444" s="1836"/>
      <c r="G444" s="1837">
        <v>4036</v>
      </c>
      <c r="H444" s="1824" t="s">
        <v>669</v>
      </c>
      <c r="I444" s="1837" t="s">
        <v>687</v>
      </c>
      <c r="J444" s="1826"/>
      <c r="K444" s="1827"/>
      <c r="L444" s="1828"/>
      <c r="M444" s="1829"/>
      <c r="N444" s="1830"/>
      <c r="O444" s="1831"/>
      <c r="P444" s="1832"/>
      <c r="Q444" s="1833"/>
      <c r="R444" s="1834"/>
      <c r="S444" s="1835"/>
    </row>
    <row r="445" spans="1:19" ht="25">
      <c r="A445" s="1780"/>
      <c r="B445" s="1818">
        <v>46142</v>
      </c>
      <c r="C445" s="1819">
        <f t="shared" si="26"/>
        <v>10218</v>
      </c>
      <c r="D445" s="1820">
        <v>-2000</v>
      </c>
      <c r="E445" s="1821" t="s">
        <v>707</v>
      </c>
      <c r="F445" s="1836" t="s">
        <v>873</v>
      </c>
      <c r="G445" s="1823">
        <v>12218</v>
      </c>
      <c r="H445" s="1824" t="s">
        <v>669</v>
      </c>
      <c r="I445" s="1825" t="s">
        <v>688</v>
      </c>
      <c r="J445" s="1826"/>
      <c r="K445" s="1827"/>
      <c r="L445" s="1828"/>
      <c r="M445" s="1829"/>
      <c r="N445" s="1830"/>
      <c r="O445" s="1831"/>
      <c r="P445" s="1832"/>
      <c r="Q445" s="1833"/>
      <c r="R445" s="1834"/>
      <c r="S445" s="1835"/>
    </row>
    <row r="446" spans="1:19" ht="15.5">
      <c r="A446" s="1840"/>
      <c r="B446" s="1879" t="s">
        <v>556</v>
      </c>
      <c r="C446" s="1880">
        <f t="shared" ref="C446:D446" si="27">SUM(C416:C445)</f>
        <v>290883</v>
      </c>
      <c r="D446" s="1843">
        <f t="shared" si="27"/>
        <v>140041</v>
      </c>
      <c r="E446" s="1844"/>
      <c r="F446" s="1881"/>
      <c r="G446" s="1846">
        <f>SUM(G416:G445)</f>
        <v>150842</v>
      </c>
      <c r="H446" s="1847"/>
      <c r="I446" s="1882"/>
      <c r="J446" s="1849">
        <f>SUM(J416:J445)</f>
        <v>0</v>
      </c>
      <c r="K446" s="1850"/>
      <c r="L446" s="1883"/>
      <c r="M446" s="1852">
        <f>SUM(M416:M445)</f>
        <v>0</v>
      </c>
      <c r="N446" s="1853"/>
      <c r="O446" s="1884"/>
      <c r="P446" s="1855">
        <f>SUM(P416:P445)</f>
        <v>0</v>
      </c>
      <c r="Q446" s="1856"/>
      <c r="R446" s="1885"/>
      <c r="S446" s="1875"/>
    </row>
    <row r="447" spans="1:19" ht="25">
      <c r="A447" s="1780"/>
      <c r="B447" s="1818">
        <v>46143</v>
      </c>
      <c r="C447" s="1819">
        <f t="shared" ref="C447:C477" si="28">D447+G447+J447+M447+P447</f>
        <v>32000</v>
      </c>
      <c r="D447" s="1820">
        <v>11000</v>
      </c>
      <c r="E447" s="1821" t="s">
        <v>312</v>
      </c>
      <c r="F447" s="1836" t="s">
        <v>874</v>
      </c>
      <c r="G447" s="1823">
        <v>21000</v>
      </c>
      <c r="H447" s="1824" t="s">
        <v>661</v>
      </c>
      <c r="I447" s="1825" t="s">
        <v>701</v>
      </c>
      <c r="J447" s="1826"/>
      <c r="K447" s="1827"/>
      <c r="L447" s="1828"/>
      <c r="M447" s="1829"/>
      <c r="N447" s="1830"/>
      <c r="O447" s="1831"/>
      <c r="P447" s="1832"/>
      <c r="Q447" s="1833"/>
      <c r="R447" s="1834"/>
      <c r="S447" s="1835"/>
    </row>
    <row r="448" spans="1:19" ht="25">
      <c r="A448" s="1780"/>
      <c r="B448" s="1818">
        <v>46144</v>
      </c>
      <c r="C448" s="1819">
        <f t="shared" si="28"/>
        <v>27490</v>
      </c>
      <c r="D448" s="1820">
        <v>6490</v>
      </c>
      <c r="E448" s="1821" t="s">
        <v>312</v>
      </c>
      <c r="F448" s="1836" t="s">
        <v>875</v>
      </c>
      <c r="G448" s="1825">
        <v>21000</v>
      </c>
      <c r="H448" s="1824" t="s">
        <v>661</v>
      </c>
      <c r="I448" s="1825" t="s">
        <v>701</v>
      </c>
      <c r="J448" s="1826"/>
      <c r="K448" s="1827"/>
      <c r="L448" s="1828"/>
      <c r="M448" s="1829"/>
      <c r="N448" s="1830"/>
      <c r="O448" s="1831"/>
      <c r="P448" s="1832"/>
      <c r="Q448" s="1833"/>
      <c r="R448" s="1834"/>
      <c r="S448" s="1835"/>
    </row>
    <row r="449" spans="1:19" ht="37.5">
      <c r="A449" s="1780"/>
      <c r="B449" s="1818">
        <v>46145</v>
      </c>
      <c r="C449" s="1819">
        <f t="shared" si="28"/>
        <v>9800</v>
      </c>
      <c r="D449" s="1820"/>
      <c r="E449" s="1821"/>
      <c r="F449" s="1836"/>
      <c r="G449" s="1823">
        <v>9800</v>
      </c>
      <c r="H449" s="1824" t="s">
        <v>377</v>
      </c>
      <c r="I449" s="1887" t="s">
        <v>876</v>
      </c>
      <c r="J449" s="1826"/>
      <c r="K449" s="1827"/>
      <c r="L449" s="1828"/>
      <c r="M449" s="1829"/>
      <c r="N449" s="1830"/>
      <c r="O449" s="1831"/>
      <c r="P449" s="1832"/>
      <c r="Q449" s="1833"/>
      <c r="R449" s="1834"/>
      <c r="S449" s="1835"/>
    </row>
    <row r="450" spans="1:19" ht="25">
      <c r="A450" s="1780"/>
      <c r="B450" s="1818">
        <v>46146</v>
      </c>
      <c r="C450" s="1819">
        <f t="shared" si="28"/>
        <v>5150</v>
      </c>
      <c r="D450" s="1820">
        <v>150</v>
      </c>
      <c r="E450" s="1821" t="s">
        <v>669</v>
      </c>
      <c r="F450" s="1836" t="s">
        <v>296</v>
      </c>
      <c r="G450" s="1825">
        <v>5000</v>
      </c>
      <c r="H450" s="1824" t="s">
        <v>377</v>
      </c>
      <c r="I450" s="1825" t="s">
        <v>877</v>
      </c>
      <c r="J450" s="1826"/>
      <c r="K450" s="1827"/>
      <c r="L450" s="1828"/>
      <c r="M450" s="1829"/>
      <c r="N450" s="1830"/>
      <c r="O450" s="1831"/>
      <c r="P450" s="1832"/>
      <c r="Q450" s="1833"/>
      <c r="R450" s="1834"/>
      <c r="S450" s="1835"/>
    </row>
    <row r="451" spans="1:19" ht="37.5">
      <c r="A451" s="1780"/>
      <c r="B451" s="1818">
        <v>46147</v>
      </c>
      <c r="C451" s="1819">
        <f t="shared" si="28"/>
        <v>4940</v>
      </c>
      <c r="D451" s="1820">
        <v>980</v>
      </c>
      <c r="E451" s="1821" t="s">
        <v>669</v>
      </c>
      <c r="F451" s="1836" t="s">
        <v>878</v>
      </c>
      <c r="G451" s="1823">
        <v>3960</v>
      </c>
      <c r="H451" s="1824" t="s">
        <v>377</v>
      </c>
      <c r="I451" s="1825" t="s">
        <v>879</v>
      </c>
      <c r="J451" s="1826"/>
      <c r="K451" s="1827"/>
      <c r="L451" s="1828"/>
      <c r="M451" s="1829"/>
      <c r="N451" s="1830"/>
      <c r="O451" s="1831"/>
      <c r="P451" s="1832"/>
      <c r="Q451" s="1833"/>
      <c r="R451" s="1834"/>
      <c r="S451" s="1835"/>
    </row>
    <row r="452" spans="1:19" ht="37.5">
      <c r="A452" s="1780"/>
      <c r="B452" s="1818">
        <v>46148</v>
      </c>
      <c r="C452" s="1819">
        <f t="shared" si="28"/>
        <v>4800</v>
      </c>
      <c r="D452" s="1820"/>
      <c r="E452" s="1821"/>
      <c r="F452" s="1836"/>
      <c r="G452" s="1823">
        <v>4800</v>
      </c>
      <c r="H452" s="1824" t="s">
        <v>312</v>
      </c>
      <c r="I452" s="1825" t="s">
        <v>880</v>
      </c>
      <c r="J452" s="1826"/>
      <c r="K452" s="1827"/>
      <c r="L452" s="1828"/>
      <c r="M452" s="1829"/>
      <c r="N452" s="1830"/>
      <c r="O452" s="1831"/>
      <c r="P452" s="1832"/>
      <c r="Q452" s="1833"/>
      <c r="R452" s="1834"/>
      <c r="S452" s="1835"/>
    </row>
    <row r="453" spans="1:19" ht="14">
      <c r="A453" s="1780"/>
      <c r="B453" s="1818">
        <v>46149</v>
      </c>
      <c r="C453" s="1819">
        <f t="shared" si="28"/>
        <v>2699</v>
      </c>
      <c r="D453" s="1820"/>
      <c r="E453" s="1821"/>
      <c r="F453" s="1836"/>
      <c r="G453" s="1825">
        <v>2699</v>
      </c>
      <c r="H453" s="1824" t="s">
        <v>673</v>
      </c>
      <c r="I453" s="1887" t="s">
        <v>881</v>
      </c>
      <c r="J453" s="1826"/>
      <c r="K453" s="1827"/>
      <c r="L453" s="1828"/>
      <c r="M453" s="1829"/>
      <c r="N453" s="1830"/>
      <c r="O453" s="1831"/>
      <c r="P453" s="1832"/>
      <c r="Q453" s="1833"/>
      <c r="R453" s="1834"/>
      <c r="S453" s="1835"/>
    </row>
    <row r="454" spans="1:19" ht="14">
      <c r="A454" s="1780"/>
      <c r="B454" s="1818">
        <v>46150</v>
      </c>
      <c r="C454" s="1819">
        <f t="shared" si="28"/>
        <v>2666</v>
      </c>
      <c r="D454" s="1820"/>
      <c r="E454" s="1821"/>
      <c r="F454" s="1836"/>
      <c r="G454" s="1825">
        <v>2666</v>
      </c>
      <c r="H454" s="1824" t="s">
        <v>673</v>
      </c>
      <c r="I454" s="1887" t="s">
        <v>882</v>
      </c>
      <c r="J454" s="1826"/>
      <c r="K454" s="1827"/>
      <c r="L454" s="1828"/>
      <c r="M454" s="1829"/>
      <c r="N454" s="1830"/>
      <c r="O454" s="1831"/>
      <c r="P454" s="1832"/>
      <c r="Q454" s="1833"/>
      <c r="R454" s="1834"/>
      <c r="S454" s="1835"/>
    </row>
    <row r="455" spans="1:19" ht="25">
      <c r="A455" s="1780"/>
      <c r="B455" s="1818">
        <v>46151</v>
      </c>
      <c r="C455" s="1819">
        <f t="shared" si="28"/>
        <v>890</v>
      </c>
      <c r="D455" s="1820"/>
      <c r="E455" s="1821"/>
      <c r="F455" s="1836"/>
      <c r="G455" s="1825">
        <v>890</v>
      </c>
      <c r="H455" s="1824" t="s">
        <v>377</v>
      </c>
      <c r="I455" s="1887" t="s">
        <v>883</v>
      </c>
      <c r="J455" s="1826"/>
      <c r="K455" s="1827"/>
      <c r="L455" s="1828"/>
      <c r="M455" s="1829"/>
      <c r="N455" s="1830"/>
      <c r="O455" s="1831"/>
      <c r="P455" s="1832"/>
      <c r="Q455" s="1833"/>
      <c r="R455" s="1834"/>
      <c r="S455" s="1835"/>
    </row>
    <row r="456" spans="1:19" ht="25">
      <c r="A456" s="1780"/>
      <c r="B456" s="1818">
        <v>46152</v>
      </c>
      <c r="C456" s="1819">
        <f t="shared" si="28"/>
        <v>6600</v>
      </c>
      <c r="D456" s="1820"/>
      <c r="E456" s="1821"/>
      <c r="F456" s="1836"/>
      <c r="G456" s="1825">
        <v>6600</v>
      </c>
      <c r="H456" s="1824" t="s">
        <v>377</v>
      </c>
      <c r="I456" s="1887" t="s">
        <v>884</v>
      </c>
      <c r="J456" s="1826"/>
      <c r="K456" s="1827"/>
      <c r="L456" s="1828"/>
      <c r="M456" s="1829"/>
      <c r="N456" s="1830"/>
      <c r="O456" s="1831"/>
      <c r="P456" s="1832"/>
      <c r="Q456" s="1833"/>
      <c r="R456" s="1834"/>
      <c r="S456" s="1835"/>
    </row>
    <row r="457" spans="1:19" ht="14">
      <c r="A457" s="1780"/>
      <c r="B457" s="1818">
        <v>46153</v>
      </c>
      <c r="C457" s="1819">
        <f t="shared" si="28"/>
        <v>0</v>
      </c>
      <c r="D457" s="1820"/>
      <c r="E457" s="1821"/>
      <c r="F457" s="1836"/>
      <c r="G457" s="1825"/>
      <c r="H457" s="1824"/>
      <c r="I457" s="1887"/>
      <c r="J457" s="1826"/>
      <c r="K457" s="1827"/>
      <c r="L457" s="1828"/>
      <c r="M457" s="1829"/>
      <c r="N457" s="1830"/>
      <c r="O457" s="1831"/>
      <c r="P457" s="1832"/>
      <c r="Q457" s="1833"/>
      <c r="R457" s="1834"/>
      <c r="S457" s="1835"/>
    </row>
    <row r="458" spans="1:19" ht="14">
      <c r="A458" s="1780"/>
      <c r="B458" s="1818">
        <v>46154</v>
      </c>
      <c r="C458" s="1819">
        <f t="shared" si="28"/>
        <v>8000</v>
      </c>
      <c r="D458" s="1820"/>
      <c r="E458" s="1821"/>
      <c r="F458" s="1836"/>
      <c r="G458" s="1837">
        <v>8000</v>
      </c>
      <c r="H458" s="1824" t="s">
        <v>669</v>
      </c>
      <c r="I458" s="1839" t="s">
        <v>677</v>
      </c>
      <c r="J458" s="1826"/>
      <c r="K458" s="1827"/>
      <c r="L458" s="1828"/>
      <c r="M458" s="1829"/>
      <c r="N458" s="1830"/>
      <c r="O458" s="1831"/>
      <c r="P458" s="1832"/>
      <c r="Q458" s="1833"/>
      <c r="R458" s="1834"/>
      <c r="S458" s="1835"/>
    </row>
    <row r="459" spans="1:19" ht="14">
      <c r="A459" s="1780"/>
      <c r="B459" s="1818">
        <v>46155</v>
      </c>
      <c r="C459" s="1819">
        <f t="shared" si="28"/>
        <v>0</v>
      </c>
      <c r="D459" s="1820"/>
      <c r="E459" s="1821"/>
      <c r="F459" s="1836"/>
      <c r="G459" s="1825"/>
      <c r="H459" s="1824"/>
      <c r="I459" s="1887"/>
      <c r="J459" s="1826"/>
      <c r="K459" s="1827"/>
      <c r="L459" s="1828"/>
      <c r="M459" s="1829"/>
      <c r="N459" s="1830"/>
      <c r="O459" s="1831"/>
      <c r="P459" s="1832"/>
      <c r="Q459" s="1833"/>
      <c r="R459" s="1834"/>
      <c r="S459" s="1835"/>
    </row>
    <row r="460" spans="1:19" ht="25">
      <c r="A460" s="1780"/>
      <c r="B460" s="1818">
        <v>46156</v>
      </c>
      <c r="C460" s="1819">
        <f t="shared" si="28"/>
        <v>21000</v>
      </c>
      <c r="D460" s="1820"/>
      <c r="E460" s="1821"/>
      <c r="F460" s="1836"/>
      <c r="G460" s="1825">
        <v>21000</v>
      </c>
      <c r="H460" s="1824" t="s">
        <v>661</v>
      </c>
      <c r="I460" s="1825" t="s">
        <v>701</v>
      </c>
      <c r="J460" s="1826"/>
      <c r="K460" s="1827"/>
      <c r="L460" s="1828"/>
      <c r="M460" s="1829"/>
      <c r="N460" s="1830"/>
      <c r="O460" s="1831"/>
      <c r="P460" s="1832"/>
      <c r="Q460" s="1833"/>
      <c r="R460" s="1834"/>
      <c r="S460" s="1835"/>
    </row>
    <row r="461" spans="1:19" ht="37.5">
      <c r="A461" s="1780"/>
      <c r="B461" s="1818">
        <v>46157</v>
      </c>
      <c r="C461" s="1819">
        <f t="shared" si="28"/>
        <v>3291</v>
      </c>
      <c r="D461" s="1820">
        <v>3291</v>
      </c>
      <c r="E461" s="1821" t="s">
        <v>707</v>
      </c>
      <c r="F461" s="1836" t="s">
        <v>885</v>
      </c>
      <c r="G461" s="1825"/>
      <c r="H461" s="1824"/>
      <c r="I461" s="1887"/>
      <c r="J461" s="1826"/>
      <c r="K461" s="1827"/>
      <c r="L461" s="1828"/>
      <c r="M461" s="1829"/>
      <c r="N461" s="1830"/>
      <c r="O461" s="1831"/>
      <c r="P461" s="1832"/>
      <c r="Q461" s="1833"/>
      <c r="R461" s="1834"/>
      <c r="S461" s="1835"/>
    </row>
    <row r="462" spans="1:19" ht="37.5">
      <c r="A462" s="1780"/>
      <c r="B462" s="1818">
        <v>46158</v>
      </c>
      <c r="C462" s="1819">
        <f t="shared" si="28"/>
        <v>39600</v>
      </c>
      <c r="D462" s="1820"/>
      <c r="E462" s="1821"/>
      <c r="F462" s="1836"/>
      <c r="G462" s="1823">
        <v>39600</v>
      </c>
      <c r="H462" s="1824" t="s">
        <v>312</v>
      </c>
      <c r="I462" s="1839" t="s">
        <v>886</v>
      </c>
      <c r="J462" s="1826"/>
      <c r="K462" s="1827"/>
      <c r="L462" s="1828"/>
      <c r="M462" s="1829"/>
      <c r="N462" s="1830"/>
      <c r="O462" s="1831"/>
      <c r="P462" s="1832"/>
      <c r="Q462" s="1833"/>
      <c r="R462" s="1834"/>
      <c r="S462" s="1835"/>
    </row>
    <row r="463" spans="1:19" ht="25">
      <c r="A463" s="1780"/>
      <c r="B463" s="1818">
        <v>46159</v>
      </c>
      <c r="C463" s="1819">
        <f t="shared" si="28"/>
        <v>22440</v>
      </c>
      <c r="D463" s="1820"/>
      <c r="E463" s="1821"/>
      <c r="F463" s="1836"/>
      <c r="G463" s="1825">
        <v>22440</v>
      </c>
      <c r="H463" s="1824" t="s">
        <v>312</v>
      </c>
      <c r="I463" s="1887" t="s">
        <v>887</v>
      </c>
      <c r="J463" s="1826"/>
      <c r="K463" s="1827"/>
      <c r="L463" s="1828"/>
      <c r="M463" s="1829"/>
      <c r="N463" s="1830"/>
      <c r="O463" s="1831"/>
      <c r="P463" s="1832"/>
      <c r="Q463" s="1833"/>
      <c r="R463" s="1834"/>
      <c r="S463" s="1835"/>
    </row>
    <row r="464" spans="1:19" ht="14">
      <c r="A464" s="1780"/>
      <c r="B464" s="1818">
        <v>46160</v>
      </c>
      <c r="C464" s="1819">
        <f t="shared" si="28"/>
        <v>0</v>
      </c>
      <c r="D464" s="1820"/>
      <c r="E464" s="1821"/>
      <c r="F464" s="1836"/>
      <c r="G464" s="1825"/>
      <c r="H464" s="1824"/>
      <c r="I464" s="1887"/>
      <c r="J464" s="1826"/>
      <c r="K464" s="1827"/>
      <c r="L464" s="1828"/>
      <c r="M464" s="1829"/>
      <c r="N464" s="1830"/>
      <c r="O464" s="1831"/>
      <c r="P464" s="1832"/>
      <c r="Q464" s="1833"/>
      <c r="R464" s="1834"/>
      <c r="S464" s="1835"/>
    </row>
    <row r="465" spans="1:19" ht="14">
      <c r="A465" s="1780"/>
      <c r="B465" s="1818">
        <v>46161</v>
      </c>
      <c r="C465" s="1819">
        <f t="shared" si="28"/>
        <v>0</v>
      </c>
      <c r="D465" s="1820"/>
      <c r="E465" s="1821"/>
      <c r="F465" s="1836"/>
      <c r="G465" s="1837"/>
      <c r="H465" s="1824"/>
      <c r="I465" s="1837"/>
      <c r="J465" s="1826"/>
      <c r="K465" s="1827"/>
      <c r="L465" s="1828"/>
      <c r="M465" s="1829"/>
      <c r="N465" s="1830"/>
      <c r="O465" s="1831"/>
      <c r="P465" s="1832"/>
      <c r="Q465" s="1833"/>
      <c r="R465" s="1834"/>
      <c r="S465" s="1835"/>
    </row>
    <row r="466" spans="1:19" ht="25">
      <c r="A466" s="1780"/>
      <c r="B466" s="1818">
        <v>46162</v>
      </c>
      <c r="C466" s="1819">
        <f t="shared" si="28"/>
        <v>55000</v>
      </c>
      <c r="D466" s="1820"/>
      <c r="E466" s="1821"/>
      <c r="F466" s="1836"/>
      <c r="G466" s="1837">
        <v>55000</v>
      </c>
      <c r="H466" s="1824" t="s">
        <v>312</v>
      </c>
      <c r="I466" s="1837" t="s">
        <v>888</v>
      </c>
      <c r="J466" s="1826"/>
      <c r="K466" s="1827"/>
      <c r="L466" s="1828"/>
      <c r="M466" s="1829"/>
      <c r="N466" s="1830"/>
      <c r="O466" s="1831"/>
      <c r="P466" s="1832"/>
      <c r="Q466" s="1833"/>
      <c r="R466" s="1834"/>
      <c r="S466" s="1835"/>
    </row>
    <row r="467" spans="1:19" ht="14">
      <c r="A467" s="1780"/>
      <c r="B467" s="1818">
        <v>46163</v>
      </c>
      <c r="C467" s="1819">
        <f t="shared" si="28"/>
        <v>0</v>
      </c>
      <c r="D467" s="1820"/>
      <c r="E467" s="1821"/>
      <c r="F467" s="1836"/>
      <c r="G467" s="1837"/>
      <c r="H467" s="1824"/>
      <c r="I467" s="1839"/>
      <c r="J467" s="1826"/>
      <c r="K467" s="1827"/>
      <c r="L467" s="1828"/>
      <c r="M467" s="1829"/>
      <c r="N467" s="1830"/>
      <c r="O467" s="1831"/>
      <c r="P467" s="1832"/>
      <c r="Q467" s="1833"/>
      <c r="R467" s="1834"/>
      <c r="S467" s="1835"/>
    </row>
    <row r="468" spans="1:19" ht="25">
      <c r="A468" s="1780"/>
      <c r="B468" s="1818">
        <v>46164</v>
      </c>
      <c r="C468" s="1819">
        <f t="shared" si="28"/>
        <v>440</v>
      </c>
      <c r="D468" s="1820"/>
      <c r="E468" s="1821"/>
      <c r="F468" s="1836"/>
      <c r="G468" s="1837">
        <v>440</v>
      </c>
      <c r="H468" s="1824" t="s">
        <v>377</v>
      </c>
      <c r="I468" s="1839" t="s">
        <v>889</v>
      </c>
      <c r="J468" s="1826"/>
      <c r="K468" s="1827"/>
      <c r="L468" s="1828"/>
      <c r="M468" s="1829"/>
      <c r="N468" s="1830"/>
      <c r="O468" s="1831"/>
      <c r="P468" s="1832"/>
      <c r="Q468" s="1833"/>
      <c r="R468" s="1834"/>
      <c r="S468" s="1835"/>
    </row>
    <row r="469" spans="1:19" ht="25">
      <c r="A469" s="1780"/>
      <c r="B469" s="1818">
        <v>46165</v>
      </c>
      <c r="C469" s="1819">
        <f t="shared" si="28"/>
        <v>7700</v>
      </c>
      <c r="D469" s="1820"/>
      <c r="E469" s="1821"/>
      <c r="F469" s="1836"/>
      <c r="G469" s="1837">
        <v>7700</v>
      </c>
      <c r="H469" s="1824" t="s">
        <v>377</v>
      </c>
      <c r="I469" s="1839" t="s">
        <v>856</v>
      </c>
      <c r="J469" s="1826"/>
      <c r="K469" s="1827"/>
      <c r="L469" s="1828"/>
      <c r="M469" s="1829"/>
      <c r="N469" s="1830"/>
      <c r="O469" s="1831"/>
      <c r="P469" s="1832"/>
      <c r="Q469" s="1833"/>
      <c r="R469" s="1834"/>
      <c r="S469" s="1835"/>
    </row>
    <row r="470" spans="1:19" ht="25">
      <c r="A470" s="1780"/>
      <c r="B470" s="1818">
        <v>46166</v>
      </c>
      <c r="C470" s="1819">
        <f t="shared" si="28"/>
        <v>5000</v>
      </c>
      <c r="D470" s="1820"/>
      <c r="E470" s="1821"/>
      <c r="F470" s="1836"/>
      <c r="G470" s="1837">
        <v>5000</v>
      </c>
      <c r="H470" s="1824" t="s">
        <v>661</v>
      </c>
      <c r="I470" s="1825" t="s">
        <v>810</v>
      </c>
      <c r="J470" s="1826"/>
      <c r="K470" s="1827"/>
      <c r="L470" s="1828"/>
      <c r="M470" s="1829"/>
      <c r="N470" s="1830"/>
      <c r="O470" s="1831"/>
      <c r="P470" s="1832"/>
      <c r="Q470" s="1833"/>
      <c r="R470" s="1834"/>
      <c r="S470" s="1835"/>
    </row>
    <row r="471" spans="1:19" ht="50">
      <c r="A471" s="1780"/>
      <c r="B471" s="1818">
        <v>46167</v>
      </c>
      <c r="C471" s="1819">
        <f t="shared" si="28"/>
        <v>3000</v>
      </c>
      <c r="D471" s="1820"/>
      <c r="E471" s="1821"/>
      <c r="F471" s="1836"/>
      <c r="G471" s="1837">
        <v>3000</v>
      </c>
      <c r="H471" s="1824" t="s">
        <v>661</v>
      </c>
      <c r="I471" s="1839" t="s">
        <v>890</v>
      </c>
      <c r="J471" s="1826"/>
      <c r="K471" s="1827"/>
      <c r="L471" s="1828"/>
      <c r="M471" s="1829"/>
      <c r="N471" s="1830"/>
      <c r="O471" s="1831"/>
      <c r="P471" s="1832"/>
      <c r="Q471" s="1833"/>
      <c r="R471" s="1834"/>
      <c r="S471" s="1835"/>
    </row>
    <row r="472" spans="1:19" ht="75">
      <c r="A472" s="1780"/>
      <c r="B472" s="1818">
        <v>46168</v>
      </c>
      <c r="C472" s="1819">
        <f t="shared" si="28"/>
        <v>10100</v>
      </c>
      <c r="D472" s="1820"/>
      <c r="E472" s="1821"/>
      <c r="F472" s="1836"/>
      <c r="G472" s="1837">
        <v>10100</v>
      </c>
      <c r="H472" s="1824" t="s">
        <v>312</v>
      </c>
      <c r="I472" s="1839" t="s">
        <v>891</v>
      </c>
      <c r="J472" s="1826"/>
      <c r="K472" s="1827"/>
      <c r="L472" s="1828"/>
      <c r="M472" s="1829"/>
      <c r="N472" s="1830"/>
      <c r="O472" s="1831"/>
      <c r="P472" s="1832"/>
      <c r="Q472" s="1833"/>
      <c r="R472" s="1834"/>
      <c r="S472" s="1835"/>
    </row>
    <row r="473" spans="1:19" ht="14">
      <c r="A473" s="1780"/>
      <c r="B473" s="1818">
        <v>46169</v>
      </c>
      <c r="C473" s="1819">
        <f t="shared" si="28"/>
        <v>0</v>
      </c>
      <c r="D473" s="1820"/>
      <c r="E473" s="1821"/>
      <c r="F473" s="1836"/>
      <c r="G473" s="1837"/>
      <c r="H473" s="1824"/>
      <c r="I473" s="1839"/>
      <c r="J473" s="1826"/>
      <c r="K473" s="1827"/>
      <c r="L473" s="1828"/>
      <c r="M473" s="1829"/>
      <c r="N473" s="1830"/>
      <c r="O473" s="1831"/>
      <c r="P473" s="1832"/>
      <c r="Q473" s="1833"/>
      <c r="R473" s="1834"/>
      <c r="S473" s="1835"/>
    </row>
    <row r="474" spans="1:19" ht="14">
      <c r="A474" s="1780"/>
      <c r="B474" s="1818">
        <v>46170</v>
      </c>
      <c r="C474" s="1819">
        <f t="shared" si="28"/>
        <v>0</v>
      </c>
      <c r="D474" s="1820"/>
      <c r="E474" s="1821"/>
      <c r="F474" s="1836"/>
      <c r="G474" s="1837"/>
      <c r="H474" s="1824"/>
      <c r="I474" s="1839"/>
      <c r="J474" s="1826"/>
      <c r="K474" s="1827"/>
      <c r="L474" s="1828"/>
      <c r="M474" s="1829"/>
      <c r="N474" s="1830"/>
      <c r="O474" s="1831"/>
      <c r="P474" s="1832"/>
      <c r="Q474" s="1833"/>
      <c r="R474" s="1834"/>
      <c r="S474" s="1835"/>
    </row>
    <row r="475" spans="1:19" ht="14">
      <c r="A475" s="1780"/>
      <c r="B475" s="1818">
        <v>46171</v>
      </c>
      <c r="C475" s="1819">
        <f t="shared" si="28"/>
        <v>4036</v>
      </c>
      <c r="D475" s="1820"/>
      <c r="E475" s="1821"/>
      <c r="F475" s="1836"/>
      <c r="G475" s="1837">
        <v>4036</v>
      </c>
      <c r="H475" s="1824" t="s">
        <v>669</v>
      </c>
      <c r="I475" s="1837" t="s">
        <v>687</v>
      </c>
      <c r="J475" s="1826"/>
      <c r="K475" s="1827"/>
      <c r="L475" s="1828"/>
      <c r="M475" s="1829"/>
      <c r="N475" s="1830"/>
      <c r="O475" s="1831"/>
      <c r="P475" s="1832"/>
      <c r="Q475" s="1833"/>
      <c r="R475" s="1834"/>
      <c r="S475" s="1835"/>
    </row>
    <row r="476" spans="1:19" ht="25">
      <c r="A476" s="1780"/>
      <c r="B476" s="1818">
        <v>46172</v>
      </c>
      <c r="C476" s="1819">
        <f t="shared" si="28"/>
        <v>9093</v>
      </c>
      <c r="D476" s="1820"/>
      <c r="E476" s="1821"/>
      <c r="F476" s="1836"/>
      <c r="G476" s="1823">
        <v>9093</v>
      </c>
      <c r="H476" s="1824" t="s">
        <v>669</v>
      </c>
      <c r="I476" s="1825" t="s">
        <v>688</v>
      </c>
      <c r="J476" s="1826"/>
      <c r="K476" s="1827"/>
      <c r="L476" s="1828"/>
      <c r="M476" s="1829"/>
      <c r="N476" s="1830"/>
      <c r="O476" s="1831"/>
      <c r="P476" s="1832"/>
      <c r="Q476" s="1833"/>
      <c r="R476" s="1834"/>
      <c r="S476" s="1835"/>
    </row>
    <row r="477" spans="1:19" ht="25">
      <c r="A477" s="1780"/>
      <c r="B477" s="1818">
        <v>46173</v>
      </c>
      <c r="C477" s="1819">
        <f t="shared" si="28"/>
        <v>-45735</v>
      </c>
      <c r="D477" s="1906">
        <v>-735</v>
      </c>
      <c r="E477" s="1907" t="s">
        <v>707</v>
      </c>
      <c r="F477" s="1908" t="s">
        <v>892</v>
      </c>
      <c r="G477" s="1906">
        <v>-45000</v>
      </c>
      <c r="H477" s="1907" t="s">
        <v>707</v>
      </c>
      <c r="I477" s="1908" t="s">
        <v>893</v>
      </c>
      <c r="J477" s="1826"/>
      <c r="K477" s="1827"/>
      <c r="L477" s="1828"/>
      <c r="M477" s="1829"/>
      <c r="N477" s="1830"/>
      <c r="O477" s="1831"/>
      <c r="P477" s="1832"/>
      <c r="Q477" s="1833"/>
      <c r="R477" s="1834"/>
      <c r="S477" s="1835"/>
    </row>
    <row r="478" spans="1:19" ht="15.5">
      <c r="A478" s="1840"/>
      <c r="B478" s="1879" t="s">
        <v>566</v>
      </c>
      <c r="C478" s="1880">
        <f t="shared" ref="C478:D478" si="29">SUM(C447:C477)</f>
        <v>240000</v>
      </c>
      <c r="D478" s="1843">
        <f t="shared" si="29"/>
        <v>21176</v>
      </c>
      <c r="E478" s="1844"/>
      <c r="F478" s="1881"/>
      <c r="G478" s="1846">
        <f>SUM(G447:G477)</f>
        <v>218824</v>
      </c>
      <c r="H478" s="1847"/>
      <c r="I478" s="1882"/>
      <c r="J478" s="1849">
        <f>SUM(J447:J477)</f>
        <v>0</v>
      </c>
      <c r="K478" s="1850"/>
      <c r="L478" s="1883"/>
      <c r="M478" s="1852">
        <f>SUM(M447:M477)</f>
        <v>0</v>
      </c>
      <c r="N478" s="1853"/>
      <c r="O478" s="1884"/>
      <c r="P478" s="1855">
        <f>SUM(P447:P477)</f>
        <v>0</v>
      </c>
      <c r="Q478" s="1856"/>
      <c r="R478" s="1885"/>
      <c r="S478" s="1875"/>
    </row>
    <row r="479" spans="1:19" ht="25">
      <c r="A479" s="1780"/>
      <c r="B479" s="1818">
        <v>46174</v>
      </c>
      <c r="C479" s="1819">
        <f t="shared" ref="C479:C508" si="30">D479+G479+J479+M479+P479</f>
        <v>26000</v>
      </c>
      <c r="D479" s="1820">
        <v>5000</v>
      </c>
      <c r="E479" s="1821" t="s">
        <v>661</v>
      </c>
      <c r="F479" s="1836" t="s">
        <v>894</v>
      </c>
      <c r="G479" s="1825">
        <v>21000</v>
      </c>
      <c r="H479" s="1824" t="s">
        <v>661</v>
      </c>
      <c r="I479" s="1825" t="s">
        <v>701</v>
      </c>
      <c r="J479" s="1826"/>
      <c r="K479" s="1827"/>
      <c r="L479" s="1828"/>
      <c r="M479" s="1829"/>
      <c r="N479" s="1830"/>
      <c r="O479" s="1831"/>
      <c r="P479" s="1832"/>
      <c r="Q479" s="1833"/>
      <c r="R479" s="1834"/>
      <c r="S479" s="1835"/>
    </row>
    <row r="480" spans="1:19" ht="25">
      <c r="A480" s="1780"/>
      <c r="B480" s="1818">
        <v>46175</v>
      </c>
      <c r="C480" s="1819">
        <f t="shared" si="30"/>
        <v>21150</v>
      </c>
      <c r="D480" s="1820">
        <v>150</v>
      </c>
      <c r="E480" s="1821" t="s">
        <v>707</v>
      </c>
      <c r="F480" s="1836" t="s">
        <v>296</v>
      </c>
      <c r="G480" s="1823">
        <v>21000</v>
      </c>
      <c r="H480" s="1824" t="s">
        <v>661</v>
      </c>
      <c r="I480" s="1825" t="s">
        <v>701</v>
      </c>
      <c r="J480" s="1826"/>
      <c r="K480" s="1827"/>
      <c r="L480" s="1828"/>
      <c r="M480" s="1829"/>
      <c r="N480" s="1830"/>
      <c r="O480" s="1831"/>
      <c r="P480" s="1832"/>
      <c r="Q480" s="1833"/>
      <c r="R480" s="1834"/>
      <c r="S480" s="1835"/>
    </row>
    <row r="481" spans="1:19" ht="25">
      <c r="A481" s="1780"/>
      <c r="B481" s="1818">
        <v>46176</v>
      </c>
      <c r="C481" s="1819">
        <f t="shared" si="30"/>
        <v>41000</v>
      </c>
      <c r="D481" s="1820">
        <v>20000</v>
      </c>
      <c r="E481" s="1821" t="s">
        <v>312</v>
      </c>
      <c r="F481" s="1836" t="s">
        <v>895</v>
      </c>
      <c r="G481" s="1825">
        <v>21000</v>
      </c>
      <c r="H481" s="1824" t="s">
        <v>661</v>
      </c>
      <c r="I481" s="1825" t="s">
        <v>701</v>
      </c>
      <c r="J481" s="1826"/>
      <c r="K481" s="1827"/>
      <c r="L481" s="1828"/>
      <c r="M481" s="1829"/>
      <c r="N481" s="1830"/>
      <c r="O481" s="1831"/>
      <c r="P481" s="1832"/>
      <c r="Q481" s="1833"/>
      <c r="R481" s="1834"/>
      <c r="S481" s="1835"/>
    </row>
    <row r="482" spans="1:19" ht="25">
      <c r="A482" s="1780"/>
      <c r="B482" s="1818">
        <v>46177</v>
      </c>
      <c r="C482" s="1819">
        <f t="shared" si="30"/>
        <v>40700</v>
      </c>
      <c r="D482" s="1820"/>
      <c r="E482" s="1821"/>
      <c r="F482" s="1836"/>
      <c r="G482" s="1823">
        <v>40700</v>
      </c>
      <c r="H482" s="1824" t="s">
        <v>377</v>
      </c>
      <c r="I482" s="1825" t="s">
        <v>896</v>
      </c>
      <c r="J482" s="1826"/>
      <c r="K482" s="1827"/>
      <c r="L482" s="1828"/>
      <c r="M482" s="1829"/>
      <c r="N482" s="1830"/>
      <c r="O482" s="1831"/>
      <c r="P482" s="1832"/>
      <c r="Q482" s="1833"/>
      <c r="R482" s="1834"/>
      <c r="S482" s="1835"/>
    </row>
    <row r="483" spans="1:19" ht="25">
      <c r="A483" s="1780"/>
      <c r="B483" s="1818">
        <v>46178</v>
      </c>
      <c r="C483" s="1819">
        <f t="shared" si="30"/>
        <v>11844</v>
      </c>
      <c r="D483" s="1820">
        <v>165</v>
      </c>
      <c r="E483" s="1821" t="s">
        <v>707</v>
      </c>
      <c r="F483" s="1836" t="s">
        <v>897</v>
      </c>
      <c r="G483" s="1823">
        <v>11679</v>
      </c>
      <c r="H483" s="1824" t="s">
        <v>312</v>
      </c>
      <c r="I483" s="1825" t="s">
        <v>898</v>
      </c>
      <c r="J483" s="1826"/>
      <c r="K483" s="1827"/>
      <c r="L483" s="1828"/>
      <c r="M483" s="1829"/>
      <c r="N483" s="1830"/>
      <c r="O483" s="1831"/>
      <c r="P483" s="1832"/>
      <c r="Q483" s="1833"/>
      <c r="R483" s="1834"/>
      <c r="S483" s="1835"/>
    </row>
    <row r="484" spans="1:19" ht="14">
      <c r="A484" s="1780"/>
      <c r="B484" s="1818">
        <v>46179</v>
      </c>
      <c r="C484" s="1819">
        <f t="shared" si="30"/>
        <v>1499</v>
      </c>
      <c r="D484" s="1820"/>
      <c r="E484" s="1821"/>
      <c r="F484" s="1836"/>
      <c r="G484" s="1825">
        <v>1499</v>
      </c>
      <c r="H484" s="1824" t="s">
        <v>671</v>
      </c>
      <c r="I484" s="1887" t="s">
        <v>899</v>
      </c>
      <c r="J484" s="1826"/>
      <c r="K484" s="1827"/>
      <c r="L484" s="1828"/>
      <c r="M484" s="1829"/>
      <c r="N484" s="1830"/>
      <c r="O484" s="1831"/>
      <c r="P484" s="1832"/>
      <c r="Q484" s="1833"/>
      <c r="R484" s="1834"/>
      <c r="S484" s="1835"/>
    </row>
    <row r="485" spans="1:19" ht="50">
      <c r="A485" s="1780"/>
      <c r="B485" s="1818">
        <v>46180</v>
      </c>
      <c r="C485" s="1819">
        <f t="shared" si="30"/>
        <v>452</v>
      </c>
      <c r="D485" s="1820"/>
      <c r="E485" s="1821"/>
      <c r="F485" s="1836"/>
      <c r="G485" s="1825">
        <v>452</v>
      </c>
      <c r="H485" s="1824" t="s">
        <v>671</v>
      </c>
      <c r="I485" s="1887" t="s">
        <v>900</v>
      </c>
      <c r="J485" s="1826"/>
      <c r="K485" s="1827"/>
      <c r="L485" s="1828"/>
      <c r="M485" s="1829"/>
      <c r="N485" s="1830"/>
      <c r="O485" s="1831"/>
      <c r="P485" s="1832"/>
      <c r="Q485" s="1833"/>
      <c r="R485" s="1834"/>
      <c r="S485" s="1835"/>
    </row>
    <row r="486" spans="1:19" ht="14">
      <c r="A486" s="1780"/>
      <c r="B486" s="1818">
        <v>46181</v>
      </c>
      <c r="C486" s="1819">
        <f t="shared" si="30"/>
        <v>0</v>
      </c>
      <c r="D486" s="1820"/>
      <c r="E486" s="1821"/>
      <c r="F486" s="1836"/>
      <c r="G486" s="1825"/>
      <c r="H486" s="1824"/>
      <c r="I486" s="1887"/>
      <c r="J486" s="1826"/>
      <c r="K486" s="1827"/>
      <c r="L486" s="1828"/>
      <c r="M486" s="1829"/>
      <c r="N486" s="1830"/>
      <c r="O486" s="1831"/>
      <c r="P486" s="1832"/>
      <c r="Q486" s="1833"/>
      <c r="R486" s="1834"/>
      <c r="S486" s="1835"/>
    </row>
    <row r="487" spans="1:19" ht="14">
      <c r="A487" s="1780"/>
      <c r="B487" s="1818">
        <v>46182</v>
      </c>
      <c r="C487" s="1819">
        <f t="shared" si="30"/>
        <v>0</v>
      </c>
      <c r="D487" s="1820"/>
      <c r="E487" s="1821"/>
      <c r="F487" s="1836"/>
      <c r="G487" s="1825"/>
      <c r="H487" s="1824"/>
      <c r="I487" s="1887"/>
      <c r="J487" s="1826"/>
      <c r="K487" s="1827"/>
      <c r="L487" s="1828"/>
      <c r="M487" s="1829"/>
      <c r="N487" s="1830"/>
      <c r="O487" s="1831"/>
      <c r="P487" s="1832"/>
      <c r="Q487" s="1833"/>
      <c r="R487" s="1834"/>
      <c r="S487" s="1835"/>
    </row>
    <row r="488" spans="1:19" ht="14">
      <c r="A488" s="1780"/>
      <c r="B488" s="1818">
        <v>46183</v>
      </c>
      <c r="C488" s="1819">
        <f t="shared" si="30"/>
        <v>0</v>
      </c>
      <c r="D488" s="1820"/>
      <c r="E488" s="1821"/>
      <c r="F488" s="1836"/>
      <c r="G488" s="1825"/>
      <c r="H488" s="1824"/>
      <c r="I488" s="1887"/>
      <c r="J488" s="1826"/>
      <c r="K488" s="1827"/>
      <c r="L488" s="1828"/>
      <c r="M488" s="1829"/>
      <c r="N488" s="1830"/>
      <c r="O488" s="1831"/>
      <c r="P488" s="1832"/>
      <c r="Q488" s="1833"/>
      <c r="R488" s="1834"/>
      <c r="S488" s="1835"/>
    </row>
    <row r="489" spans="1:19" ht="14">
      <c r="A489" s="1780"/>
      <c r="B489" s="1818">
        <v>46184</v>
      </c>
      <c r="C489" s="1819">
        <f t="shared" si="30"/>
        <v>0</v>
      </c>
      <c r="D489" s="1820"/>
      <c r="E489" s="1821"/>
      <c r="F489" s="1836"/>
      <c r="G489" s="1825"/>
      <c r="H489" s="1824"/>
      <c r="I489" s="1887"/>
      <c r="J489" s="1826"/>
      <c r="K489" s="1827"/>
      <c r="L489" s="1828"/>
      <c r="M489" s="1829"/>
      <c r="N489" s="1830"/>
      <c r="O489" s="1831"/>
      <c r="P489" s="1832"/>
      <c r="Q489" s="1833"/>
      <c r="R489" s="1834"/>
      <c r="S489" s="1835"/>
    </row>
    <row r="490" spans="1:19" ht="25">
      <c r="A490" s="1780"/>
      <c r="B490" s="1818">
        <v>46185</v>
      </c>
      <c r="C490" s="1819">
        <f t="shared" si="30"/>
        <v>3570</v>
      </c>
      <c r="D490" s="1820"/>
      <c r="E490" s="1821"/>
      <c r="F490" s="1836"/>
      <c r="G490" s="1825">
        <v>3570</v>
      </c>
      <c r="H490" s="1824" t="s">
        <v>707</v>
      </c>
      <c r="I490" s="1887" t="s">
        <v>901</v>
      </c>
      <c r="J490" s="1826"/>
      <c r="K490" s="1827"/>
      <c r="L490" s="1828"/>
      <c r="M490" s="1829"/>
      <c r="N490" s="1830"/>
      <c r="O490" s="1831"/>
      <c r="P490" s="1832"/>
      <c r="Q490" s="1833"/>
      <c r="R490" s="1834"/>
      <c r="S490" s="1835"/>
    </row>
    <row r="491" spans="1:19" ht="25">
      <c r="A491" s="1780"/>
      <c r="B491" s="1818">
        <v>46186</v>
      </c>
      <c r="C491" s="1819">
        <f t="shared" si="30"/>
        <v>7700</v>
      </c>
      <c r="D491" s="1820"/>
      <c r="E491" s="1821"/>
      <c r="F491" s="1836"/>
      <c r="G491" s="1837">
        <v>7700</v>
      </c>
      <c r="H491" s="1824" t="s">
        <v>377</v>
      </c>
      <c r="I491" s="1839" t="s">
        <v>856</v>
      </c>
      <c r="J491" s="1826"/>
      <c r="K491" s="1827"/>
      <c r="L491" s="1828"/>
      <c r="M491" s="1829"/>
      <c r="N491" s="1830"/>
      <c r="O491" s="1831"/>
      <c r="P491" s="1832"/>
      <c r="Q491" s="1833"/>
      <c r="R491" s="1834"/>
      <c r="S491" s="1835"/>
    </row>
    <row r="492" spans="1:19" ht="37.5">
      <c r="A492" s="1780"/>
      <c r="B492" s="1818">
        <v>46187</v>
      </c>
      <c r="C492" s="1819">
        <f t="shared" si="30"/>
        <v>24800</v>
      </c>
      <c r="D492" s="1820">
        <v>9800</v>
      </c>
      <c r="E492" s="1821" t="s">
        <v>377</v>
      </c>
      <c r="F492" s="1909" t="s">
        <v>902</v>
      </c>
      <c r="G492" s="1910">
        <v>15000</v>
      </c>
      <c r="H492" s="1824" t="s">
        <v>661</v>
      </c>
      <c r="I492" s="1887" t="s">
        <v>588</v>
      </c>
      <c r="J492" s="1826"/>
      <c r="K492" s="1827"/>
      <c r="L492" s="1828"/>
      <c r="M492" s="1829"/>
      <c r="N492" s="1830"/>
      <c r="O492" s="1831"/>
      <c r="P492" s="1832"/>
      <c r="Q492" s="1833"/>
      <c r="R492" s="1834"/>
      <c r="S492" s="1835"/>
    </row>
    <row r="493" spans="1:19" ht="37.5">
      <c r="A493" s="1780"/>
      <c r="B493" s="1818">
        <v>46188</v>
      </c>
      <c r="C493" s="1819">
        <f t="shared" si="30"/>
        <v>4020</v>
      </c>
      <c r="D493" s="1820"/>
      <c r="E493" s="1821"/>
      <c r="F493" s="1836"/>
      <c r="G493" s="1823">
        <v>4020</v>
      </c>
      <c r="H493" s="1824" t="s">
        <v>312</v>
      </c>
      <c r="I493" s="1839" t="s">
        <v>903</v>
      </c>
      <c r="J493" s="1826"/>
      <c r="K493" s="1827"/>
      <c r="L493" s="1828"/>
      <c r="M493" s="1829"/>
      <c r="N493" s="1830"/>
      <c r="O493" s="1831"/>
      <c r="P493" s="1832"/>
      <c r="Q493" s="1833"/>
      <c r="R493" s="1834"/>
      <c r="S493" s="1835"/>
    </row>
    <row r="494" spans="1:19" ht="25">
      <c r="A494" s="1780"/>
      <c r="B494" s="1818">
        <v>46189</v>
      </c>
      <c r="C494" s="1819">
        <f t="shared" si="30"/>
        <v>5000</v>
      </c>
      <c r="D494" s="1820"/>
      <c r="E494" s="1821"/>
      <c r="F494" s="1836"/>
      <c r="G494" s="1910">
        <v>5000</v>
      </c>
      <c r="H494" s="1824" t="s">
        <v>661</v>
      </c>
      <c r="I494" s="1887" t="s">
        <v>588</v>
      </c>
      <c r="J494" s="1826"/>
      <c r="K494" s="1827"/>
      <c r="L494" s="1828"/>
      <c r="M494" s="1829"/>
      <c r="N494" s="1830"/>
      <c r="O494" s="1831"/>
      <c r="P494" s="1832"/>
      <c r="Q494" s="1833"/>
      <c r="R494" s="1834"/>
      <c r="S494" s="1835"/>
    </row>
    <row r="495" spans="1:19" ht="37.5">
      <c r="A495" s="1780"/>
      <c r="B495" s="1818">
        <v>46190</v>
      </c>
      <c r="C495" s="1819">
        <f t="shared" si="30"/>
        <v>3400</v>
      </c>
      <c r="D495" s="1820"/>
      <c r="E495" s="1821"/>
      <c r="F495" s="1836"/>
      <c r="G495" s="1825">
        <v>3400</v>
      </c>
      <c r="H495" s="1824" t="s">
        <v>312</v>
      </c>
      <c r="I495" s="1887" t="s">
        <v>904</v>
      </c>
      <c r="J495" s="1826"/>
      <c r="K495" s="1827"/>
      <c r="L495" s="1828"/>
      <c r="M495" s="1829"/>
      <c r="N495" s="1830"/>
      <c r="O495" s="1831"/>
      <c r="P495" s="1832"/>
      <c r="Q495" s="1833"/>
      <c r="R495" s="1834"/>
      <c r="S495" s="1835"/>
    </row>
    <row r="496" spans="1:19" ht="14">
      <c r="A496" s="1780"/>
      <c r="B496" s="1818">
        <v>46191</v>
      </c>
      <c r="C496" s="1819">
        <f t="shared" si="30"/>
        <v>0</v>
      </c>
      <c r="D496" s="1671"/>
      <c r="E496" s="1821"/>
      <c r="F496" s="1911"/>
      <c r="G496" s="1823"/>
      <c r="H496" s="1824"/>
      <c r="I496" s="1825"/>
      <c r="J496" s="1826"/>
      <c r="K496" s="1827"/>
      <c r="L496" s="1828"/>
      <c r="M496" s="1829"/>
      <c r="N496" s="1830"/>
      <c r="O496" s="1831"/>
      <c r="P496" s="1832"/>
      <c r="Q496" s="1833"/>
      <c r="R496" s="1834"/>
      <c r="S496" s="1835"/>
    </row>
    <row r="497" spans="1:19" ht="14">
      <c r="A497" s="1780"/>
      <c r="B497" s="1818">
        <v>46192</v>
      </c>
      <c r="C497" s="1819">
        <f t="shared" si="30"/>
        <v>480</v>
      </c>
      <c r="D497" s="1820"/>
      <c r="E497" s="1821"/>
      <c r="F497" s="1836"/>
      <c r="G497" s="1823">
        <v>480</v>
      </c>
      <c r="H497" s="1824" t="s">
        <v>377</v>
      </c>
      <c r="I497" s="1825" t="s">
        <v>905</v>
      </c>
      <c r="J497" s="1826"/>
      <c r="K497" s="1827"/>
      <c r="L497" s="1828"/>
      <c r="M497" s="1829"/>
      <c r="N497" s="1830"/>
      <c r="O497" s="1831"/>
      <c r="P497" s="1832"/>
      <c r="Q497" s="1833"/>
      <c r="R497" s="1834"/>
      <c r="S497" s="1835"/>
    </row>
    <row r="498" spans="1:19" ht="37.5">
      <c r="A498" s="1780"/>
      <c r="B498" s="1818">
        <v>46193</v>
      </c>
      <c r="C498" s="1819">
        <f t="shared" si="30"/>
        <v>3900</v>
      </c>
      <c r="D498" s="1820"/>
      <c r="E498" s="1821"/>
      <c r="F498" s="1836"/>
      <c r="G498" s="1837">
        <v>3900</v>
      </c>
      <c r="H498" s="1824" t="s">
        <v>312</v>
      </c>
      <c r="I498" s="1839" t="s">
        <v>906</v>
      </c>
      <c r="J498" s="1826"/>
      <c r="K498" s="1827"/>
      <c r="L498" s="1828"/>
      <c r="M498" s="1829"/>
      <c r="N498" s="1830"/>
      <c r="O498" s="1831"/>
      <c r="P498" s="1832"/>
      <c r="Q498" s="1833"/>
      <c r="R498" s="1834"/>
      <c r="S498" s="1835"/>
    </row>
    <row r="499" spans="1:19" ht="25">
      <c r="A499" s="1780"/>
      <c r="B499" s="1818">
        <v>46194</v>
      </c>
      <c r="C499" s="1819">
        <f t="shared" si="30"/>
        <v>21000</v>
      </c>
      <c r="D499" s="1820"/>
      <c r="E499" s="1821"/>
      <c r="F499" s="1836"/>
      <c r="G499" s="1837">
        <v>21000</v>
      </c>
      <c r="H499" s="1824" t="s">
        <v>661</v>
      </c>
      <c r="I499" s="1837" t="s">
        <v>701</v>
      </c>
      <c r="J499" s="1826"/>
      <c r="K499" s="1827"/>
      <c r="L499" s="1828"/>
      <c r="M499" s="1829"/>
      <c r="N499" s="1830"/>
      <c r="O499" s="1831"/>
      <c r="P499" s="1832"/>
      <c r="Q499" s="1833"/>
      <c r="R499" s="1834"/>
      <c r="S499" s="1835"/>
    </row>
    <row r="500" spans="1:19" ht="14">
      <c r="A500" s="1780"/>
      <c r="B500" s="1818">
        <v>46195</v>
      </c>
      <c r="C500" s="1819">
        <f t="shared" si="30"/>
        <v>2530</v>
      </c>
      <c r="D500" s="1820"/>
      <c r="E500" s="1821"/>
      <c r="F500" s="1836"/>
      <c r="G500" s="1837">
        <v>2530</v>
      </c>
      <c r="H500" s="1824" t="s">
        <v>707</v>
      </c>
      <c r="I500" s="1839" t="s">
        <v>907</v>
      </c>
      <c r="J500" s="1826"/>
      <c r="K500" s="1827"/>
      <c r="L500" s="1828"/>
      <c r="M500" s="1829"/>
      <c r="N500" s="1830"/>
      <c r="O500" s="1831"/>
      <c r="P500" s="1832"/>
      <c r="Q500" s="1833"/>
      <c r="R500" s="1834"/>
      <c r="S500" s="1835"/>
    </row>
    <row r="501" spans="1:19" ht="25">
      <c r="A501" s="1780"/>
      <c r="B501" s="1818">
        <v>46196</v>
      </c>
      <c r="C501" s="1819">
        <f t="shared" si="30"/>
        <v>3294</v>
      </c>
      <c r="D501" s="1820"/>
      <c r="E501" s="1821"/>
      <c r="F501" s="1836"/>
      <c r="G501" s="1837">
        <v>3294</v>
      </c>
      <c r="H501" s="1824" t="s">
        <v>671</v>
      </c>
      <c r="I501" s="1839" t="s">
        <v>908</v>
      </c>
      <c r="J501" s="1826"/>
      <c r="K501" s="1827"/>
      <c r="L501" s="1828"/>
      <c r="M501" s="1829"/>
      <c r="N501" s="1830"/>
      <c r="O501" s="1831"/>
      <c r="P501" s="1832"/>
      <c r="Q501" s="1833"/>
      <c r="R501" s="1834"/>
      <c r="S501" s="1835"/>
    </row>
    <row r="502" spans="1:19" ht="14">
      <c r="A502" s="1780"/>
      <c r="B502" s="1818">
        <v>46197</v>
      </c>
      <c r="C502" s="1819">
        <f t="shared" si="30"/>
        <v>900</v>
      </c>
      <c r="D502" s="1820"/>
      <c r="E502" s="1821"/>
      <c r="F502" s="1836"/>
      <c r="G502" s="1837">
        <v>900</v>
      </c>
      <c r="H502" s="1824" t="s">
        <v>673</v>
      </c>
      <c r="I502" s="1839" t="s">
        <v>909</v>
      </c>
      <c r="J502" s="1826"/>
      <c r="K502" s="1827"/>
      <c r="L502" s="1828"/>
      <c r="M502" s="1829"/>
      <c r="N502" s="1830"/>
      <c r="O502" s="1831"/>
      <c r="P502" s="1832"/>
      <c r="Q502" s="1833"/>
      <c r="R502" s="1834"/>
      <c r="S502" s="1835"/>
    </row>
    <row r="503" spans="1:19" ht="25">
      <c r="A503" s="1780"/>
      <c r="B503" s="1818">
        <v>46198</v>
      </c>
      <c r="C503" s="1819">
        <f t="shared" si="30"/>
        <v>12000</v>
      </c>
      <c r="D503" s="1820"/>
      <c r="E503" s="1821"/>
      <c r="F503" s="1836"/>
      <c r="G503" s="1837">
        <v>12000</v>
      </c>
      <c r="H503" s="1824" t="s">
        <v>312</v>
      </c>
      <c r="I503" s="1839" t="s">
        <v>910</v>
      </c>
      <c r="J503" s="1826"/>
      <c r="K503" s="1827"/>
      <c r="L503" s="1828"/>
      <c r="M503" s="1829"/>
      <c r="N503" s="1830"/>
      <c r="O503" s="1831"/>
      <c r="P503" s="1832"/>
      <c r="Q503" s="1833"/>
      <c r="R503" s="1834"/>
      <c r="S503" s="1835"/>
    </row>
    <row r="504" spans="1:19" ht="14">
      <c r="A504" s="1780"/>
      <c r="B504" s="1818">
        <v>46199</v>
      </c>
      <c r="C504" s="1819">
        <f t="shared" si="30"/>
        <v>1980</v>
      </c>
      <c r="D504" s="1820"/>
      <c r="E504" s="1821"/>
      <c r="F504" s="1836"/>
      <c r="G504" s="1837">
        <v>1980</v>
      </c>
      <c r="H504" s="1824" t="s">
        <v>707</v>
      </c>
      <c r="I504" s="1839" t="s">
        <v>907</v>
      </c>
      <c r="J504" s="1826"/>
      <c r="K504" s="1827"/>
      <c r="L504" s="1828"/>
      <c r="M504" s="1829"/>
      <c r="N504" s="1830"/>
      <c r="O504" s="1831"/>
      <c r="P504" s="1832"/>
      <c r="Q504" s="1833"/>
      <c r="R504" s="1834"/>
      <c r="S504" s="1835"/>
    </row>
    <row r="505" spans="1:19" ht="14">
      <c r="A505" s="1780"/>
      <c r="B505" s="1818">
        <v>46200</v>
      </c>
      <c r="C505" s="1819">
        <f t="shared" si="30"/>
        <v>22000</v>
      </c>
      <c r="D505" s="1820"/>
      <c r="E505" s="1821"/>
      <c r="F505" s="1836"/>
      <c r="G505" s="1837">
        <v>22000</v>
      </c>
      <c r="H505" s="1824" t="s">
        <v>377</v>
      </c>
      <c r="I505" s="1839" t="s">
        <v>911</v>
      </c>
      <c r="J505" s="1826"/>
      <c r="K505" s="1827"/>
      <c r="L505" s="1828"/>
      <c r="M505" s="1829"/>
      <c r="N505" s="1830"/>
      <c r="O505" s="1831"/>
      <c r="P505" s="1832"/>
      <c r="Q505" s="1833"/>
      <c r="R505" s="1834"/>
      <c r="S505" s="1835"/>
    </row>
    <row r="506" spans="1:19" ht="37.5">
      <c r="A506" s="1780"/>
      <c r="B506" s="1818">
        <v>46201</v>
      </c>
      <c r="C506" s="1819">
        <f t="shared" si="30"/>
        <v>2580</v>
      </c>
      <c r="D506" s="1820"/>
      <c r="E506" s="1821"/>
      <c r="F506" s="1836"/>
      <c r="G506" s="1837">
        <v>2580</v>
      </c>
      <c r="H506" s="1824" t="s">
        <v>312</v>
      </c>
      <c r="I506" s="1839" t="s">
        <v>912</v>
      </c>
      <c r="J506" s="1826"/>
      <c r="K506" s="1827"/>
      <c r="L506" s="1828"/>
      <c r="M506" s="1829"/>
      <c r="N506" s="1830"/>
      <c r="O506" s="1831"/>
      <c r="P506" s="1832"/>
      <c r="Q506" s="1833"/>
      <c r="R506" s="1834"/>
      <c r="S506" s="1835"/>
    </row>
    <row r="507" spans="1:19" ht="14">
      <c r="A507" s="1780"/>
      <c r="B507" s="1818">
        <v>46202</v>
      </c>
      <c r="C507" s="1819">
        <f t="shared" si="30"/>
        <v>3058</v>
      </c>
      <c r="D507" s="1820"/>
      <c r="E507" s="1821"/>
      <c r="F507" s="1836"/>
      <c r="G507" s="1837">
        <v>3058</v>
      </c>
      <c r="H507" s="1824" t="s">
        <v>669</v>
      </c>
      <c r="I507" s="1837" t="s">
        <v>687</v>
      </c>
      <c r="J507" s="1826"/>
      <c r="K507" s="1827"/>
      <c r="L507" s="1828"/>
      <c r="M507" s="1829"/>
      <c r="N507" s="1830"/>
      <c r="O507" s="1831"/>
      <c r="P507" s="1832"/>
      <c r="Q507" s="1833"/>
      <c r="R507" s="1834"/>
      <c r="S507" s="1835"/>
    </row>
    <row r="508" spans="1:19" ht="25">
      <c r="A508" s="1780"/>
      <c r="B508" s="1818">
        <v>46203</v>
      </c>
      <c r="C508" s="1819">
        <f t="shared" si="30"/>
        <v>-14857</v>
      </c>
      <c r="D508" s="1906">
        <v>-23994</v>
      </c>
      <c r="E508" s="1907" t="s">
        <v>707</v>
      </c>
      <c r="F508" s="1908" t="s">
        <v>913</v>
      </c>
      <c r="G508" s="1823">
        <v>9137</v>
      </c>
      <c r="H508" s="1824" t="s">
        <v>669</v>
      </c>
      <c r="I508" s="1825" t="s">
        <v>688</v>
      </c>
      <c r="J508" s="1826"/>
      <c r="K508" s="1827"/>
      <c r="L508" s="1828"/>
      <c r="M508" s="1829"/>
      <c r="N508" s="1830"/>
      <c r="O508" s="1831"/>
      <c r="P508" s="1832"/>
      <c r="Q508" s="1833"/>
      <c r="R508" s="1834"/>
      <c r="S508" s="1835"/>
    </row>
    <row r="509" spans="1:19" ht="15.5">
      <c r="A509" s="1840"/>
      <c r="B509" s="1879" t="s">
        <v>581</v>
      </c>
      <c r="C509" s="1880">
        <f t="shared" ref="C509:D509" si="31">SUM(C479:C508)</f>
        <v>250000</v>
      </c>
      <c r="D509" s="1843">
        <f t="shared" si="31"/>
        <v>11121</v>
      </c>
      <c r="E509" s="1844"/>
      <c r="F509" s="1881"/>
      <c r="G509" s="1846">
        <f>SUM(G479:G508)</f>
        <v>238879</v>
      </c>
      <c r="H509" s="1847"/>
      <c r="I509" s="1882"/>
      <c r="J509" s="1849">
        <f>SUM(J479:J508)</f>
        <v>0</v>
      </c>
      <c r="K509" s="1850"/>
      <c r="L509" s="1883"/>
      <c r="M509" s="1852">
        <f>SUM(M479:M508)</f>
        <v>0</v>
      </c>
      <c r="N509" s="1853"/>
      <c r="O509" s="1884"/>
      <c r="P509" s="1855">
        <f>SUM(P479:P508)</f>
        <v>0</v>
      </c>
      <c r="Q509" s="1856"/>
      <c r="R509" s="1885"/>
      <c r="S509" s="1875"/>
    </row>
    <row r="510" spans="1:19" ht="37.5">
      <c r="A510" s="1780"/>
      <c r="B510" s="1818">
        <v>46204</v>
      </c>
      <c r="C510" s="1819">
        <f t="shared" ref="C510:C540" si="32">D510+G510+J510+M510+P510</f>
        <v>41510</v>
      </c>
      <c r="D510" s="1820"/>
      <c r="E510" s="1821"/>
      <c r="F510" s="1836"/>
      <c r="G510" s="1823">
        <v>41510</v>
      </c>
      <c r="H510" s="1824" t="s">
        <v>377</v>
      </c>
      <c r="I510" s="1825" t="s">
        <v>914</v>
      </c>
      <c r="J510" s="1826"/>
      <c r="K510" s="1827"/>
      <c r="L510" s="1828"/>
      <c r="M510" s="1829"/>
      <c r="N510" s="1830"/>
      <c r="O510" s="1831"/>
      <c r="P510" s="1832"/>
      <c r="Q510" s="1833"/>
      <c r="R510" s="1834"/>
      <c r="S510" s="1835"/>
    </row>
    <row r="511" spans="1:19" ht="37.5">
      <c r="A511" s="1780"/>
      <c r="B511" s="1818">
        <v>46205</v>
      </c>
      <c r="C511" s="1819">
        <f t="shared" si="32"/>
        <v>400</v>
      </c>
      <c r="D511" s="1820"/>
      <c r="E511" s="1821"/>
      <c r="F511" s="1836"/>
      <c r="G511" s="1825">
        <v>400</v>
      </c>
      <c r="H511" s="1824" t="s">
        <v>673</v>
      </c>
      <c r="I511" s="1825" t="s">
        <v>915</v>
      </c>
      <c r="J511" s="1826"/>
      <c r="K511" s="1827"/>
      <c r="L511" s="1828"/>
      <c r="M511" s="1829"/>
      <c r="N511" s="1830"/>
      <c r="O511" s="1831"/>
      <c r="P511" s="1832"/>
      <c r="Q511" s="1833"/>
      <c r="R511" s="1834"/>
      <c r="S511" s="1835"/>
    </row>
    <row r="512" spans="1:19" ht="25">
      <c r="A512" s="1780"/>
      <c r="B512" s="1818">
        <v>46206</v>
      </c>
      <c r="C512" s="1819">
        <f t="shared" si="32"/>
        <v>630</v>
      </c>
      <c r="D512" s="1820">
        <v>150</v>
      </c>
      <c r="E512" s="1821"/>
      <c r="F512" s="1836" t="s">
        <v>296</v>
      </c>
      <c r="G512" s="1823">
        <v>480</v>
      </c>
      <c r="H512" s="1824" t="s">
        <v>707</v>
      </c>
      <c r="I512" s="1825" t="s">
        <v>916</v>
      </c>
      <c r="J512" s="1826"/>
      <c r="K512" s="1827"/>
      <c r="L512" s="1828"/>
      <c r="M512" s="1829"/>
      <c r="N512" s="1830"/>
      <c r="O512" s="1831"/>
      <c r="P512" s="1832"/>
      <c r="Q512" s="1833"/>
      <c r="R512" s="1834"/>
      <c r="S512" s="1835"/>
    </row>
    <row r="513" spans="1:19" ht="87.5">
      <c r="A513" s="1780"/>
      <c r="B513" s="1818">
        <v>46207</v>
      </c>
      <c r="C513" s="1819">
        <f t="shared" si="32"/>
        <v>7642</v>
      </c>
      <c r="D513" s="1820"/>
      <c r="E513" s="1821"/>
      <c r="F513" s="1836"/>
      <c r="G513" s="1825">
        <v>7642</v>
      </c>
      <c r="H513" s="1824" t="s">
        <v>673</v>
      </c>
      <c r="I513" s="1825" t="s">
        <v>917</v>
      </c>
      <c r="J513" s="1826"/>
      <c r="K513" s="1827"/>
      <c r="L513" s="1828"/>
      <c r="M513" s="1829"/>
      <c r="N513" s="1830"/>
      <c r="O513" s="1831"/>
      <c r="P513" s="1832"/>
      <c r="Q513" s="1833"/>
      <c r="R513" s="1834"/>
      <c r="S513" s="1835"/>
    </row>
    <row r="514" spans="1:19" ht="37.5">
      <c r="A514" s="1780"/>
      <c r="B514" s="1818">
        <v>46208</v>
      </c>
      <c r="C514" s="1819">
        <f t="shared" si="32"/>
        <v>57000</v>
      </c>
      <c r="D514" s="1820"/>
      <c r="E514" s="1821"/>
      <c r="F514" s="1836"/>
      <c r="G514" s="1823">
        <v>57000</v>
      </c>
      <c r="H514" s="1824" t="s">
        <v>312</v>
      </c>
      <c r="I514" s="1825" t="s">
        <v>918</v>
      </c>
      <c r="J514" s="1826"/>
      <c r="K514" s="1827"/>
      <c r="L514" s="1828"/>
      <c r="M514" s="1829"/>
      <c r="N514" s="1830"/>
      <c r="O514" s="1831"/>
      <c r="P514" s="1832"/>
      <c r="Q514" s="1833"/>
      <c r="R514" s="1834"/>
      <c r="S514" s="1835"/>
    </row>
    <row r="515" spans="1:19" ht="37.5">
      <c r="A515" s="1780"/>
      <c r="B515" s="1818">
        <v>46209</v>
      </c>
      <c r="C515" s="1819">
        <f t="shared" si="32"/>
        <v>15565</v>
      </c>
      <c r="D515" s="1820"/>
      <c r="E515" s="1821"/>
      <c r="F515" s="1836"/>
      <c r="G515" s="1823">
        <v>15565</v>
      </c>
      <c r="H515" s="1824" t="s">
        <v>312</v>
      </c>
      <c r="I515" s="1825" t="s">
        <v>919</v>
      </c>
      <c r="J515" s="1826"/>
      <c r="K515" s="1827"/>
      <c r="L515" s="1828"/>
      <c r="M515" s="1829"/>
      <c r="N515" s="1830"/>
      <c r="O515" s="1831"/>
      <c r="P515" s="1832"/>
      <c r="Q515" s="1833"/>
      <c r="R515" s="1834"/>
      <c r="S515" s="1835"/>
    </row>
    <row r="516" spans="1:19" ht="37.5">
      <c r="A516" s="1780"/>
      <c r="B516" s="1818">
        <v>46210</v>
      </c>
      <c r="C516" s="1819">
        <f t="shared" si="32"/>
        <v>3000</v>
      </c>
      <c r="D516" s="1820"/>
      <c r="E516" s="1821"/>
      <c r="F516" s="1836"/>
      <c r="G516" s="1825">
        <v>3000</v>
      </c>
      <c r="H516" s="1824" t="s">
        <v>377</v>
      </c>
      <c r="I516" s="1887" t="s">
        <v>920</v>
      </c>
      <c r="J516" s="1826"/>
      <c r="K516" s="1827"/>
      <c r="L516" s="1828"/>
      <c r="M516" s="1829"/>
      <c r="N516" s="1830"/>
      <c r="O516" s="1831"/>
      <c r="P516" s="1832"/>
      <c r="Q516" s="1833"/>
      <c r="R516" s="1834"/>
      <c r="S516" s="1835"/>
    </row>
    <row r="517" spans="1:19" ht="14">
      <c r="A517" s="1780"/>
      <c r="B517" s="1818">
        <v>46211</v>
      </c>
      <c r="C517" s="1819">
        <f t="shared" si="32"/>
        <v>0</v>
      </c>
      <c r="D517" s="1820"/>
      <c r="E517" s="1821"/>
      <c r="F517" s="1836"/>
      <c r="G517" s="1825"/>
      <c r="H517" s="1824"/>
      <c r="I517" s="1887"/>
      <c r="J517" s="1826"/>
      <c r="K517" s="1827"/>
      <c r="L517" s="1828"/>
      <c r="M517" s="1829"/>
      <c r="N517" s="1830"/>
      <c r="O517" s="1831"/>
      <c r="P517" s="1832"/>
      <c r="Q517" s="1833"/>
      <c r="R517" s="1834"/>
      <c r="S517" s="1912"/>
    </row>
    <row r="518" spans="1:19" ht="14">
      <c r="A518" s="1780"/>
      <c r="B518" s="1818">
        <v>46212</v>
      </c>
      <c r="C518" s="1819">
        <f t="shared" si="32"/>
        <v>0</v>
      </c>
      <c r="D518" s="1820"/>
      <c r="E518" s="1821"/>
      <c r="F518" s="1836"/>
      <c r="G518" s="1825"/>
      <c r="H518" s="1824"/>
      <c r="I518" s="1887"/>
      <c r="J518" s="1826"/>
      <c r="K518" s="1827"/>
      <c r="L518" s="1828"/>
      <c r="M518" s="1829"/>
      <c r="N518" s="1830"/>
      <c r="O518" s="1831"/>
      <c r="P518" s="1832"/>
      <c r="Q518" s="1833"/>
      <c r="R518" s="1834"/>
      <c r="S518" s="1912"/>
    </row>
    <row r="519" spans="1:19" ht="14">
      <c r="A519" s="1780"/>
      <c r="B519" s="1818">
        <v>46213</v>
      </c>
      <c r="C519" s="1819">
        <f t="shared" si="32"/>
        <v>0</v>
      </c>
      <c r="D519" s="1820"/>
      <c r="E519" s="1821"/>
      <c r="F519" s="1836"/>
      <c r="G519" s="1825"/>
      <c r="H519" s="1824"/>
      <c r="I519" s="1887"/>
      <c r="J519" s="1826"/>
      <c r="K519" s="1827"/>
      <c r="L519" s="1828"/>
      <c r="M519" s="1829"/>
      <c r="N519" s="1830"/>
      <c r="O519" s="1831"/>
      <c r="P519" s="1832"/>
      <c r="Q519" s="1833"/>
      <c r="R519" s="1834"/>
      <c r="S519" s="1912"/>
    </row>
    <row r="520" spans="1:19" ht="14">
      <c r="A520" s="1780"/>
      <c r="B520" s="1818">
        <v>46214</v>
      </c>
      <c r="C520" s="1819">
        <f t="shared" si="32"/>
        <v>0</v>
      </c>
      <c r="D520" s="1820"/>
      <c r="E520" s="1821"/>
      <c r="F520" s="1836"/>
      <c r="G520" s="1825"/>
      <c r="H520" s="1824"/>
      <c r="I520" s="1887"/>
      <c r="J520" s="1826"/>
      <c r="K520" s="1827"/>
      <c r="L520" s="1828"/>
      <c r="M520" s="1829"/>
      <c r="N520" s="1830"/>
      <c r="O520" s="1831"/>
      <c r="P520" s="1832"/>
      <c r="Q520" s="1833"/>
      <c r="R520" s="1834"/>
      <c r="S520" s="1912"/>
    </row>
    <row r="521" spans="1:19" ht="14">
      <c r="A521" s="1780"/>
      <c r="B521" s="1818">
        <v>46215</v>
      </c>
      <c r="C521" s="1819">
        <f t="shared" si="32"/>
        <v>0</v>
      </c>
      <c r="D521" s="1820"/>
      <c r="E521" s="1821"/>
      <c r="F521" s="1836"/>
      <c r="G521" s="1825"/>
      <c r="H521" s="1824"/>
      <c r="I521" s="1887"/>
      <c r="J521" s="1826"/>
      <c r="K521" s="1827"/>
      <c r="L521" s="1828"/>
      <c r="M521" s="1829"/>
      <c r="N521" s="1830"/>
      <c r="O521" s="1831"/>
      <c r="P521" s="1832"/>
      <c r="Q521" s="1833"/>
      <c r="R521" s="1834"/>
      <c r="S521" s="1912"/>
    </row>
    <row r="522" spans="1:19" ht="14">
      <c r="A522" s="1780"/>
      <c r="B522" s="1818">
        <v>46216</v>
      </c>
      <c r="C522" s="1819">
        <f t="shared" si="32"/>
        <v>0</v>
      </c>
      <c r="D522" s="1820"/>
      <c r="E522" s="1821"/>
      <c r="F522" s="1836"/>
      <c r="G522" s="1825"/>
      <c r="H522" s="1824"/>
      <c r="I522" s="1887"/>
      <c r="J522" s="1826"/>
      <c r="K522" s="1827"/>
      <c r="L522" s="1828"/>
      <c r="M522" s="1829"/>
      <c r="N522" s="1830"/>
      <c r="O522" s="1831"/>
      <c r="P522" s="1832"/>
      <c r="Q522" s="1833"/>
      <c r="R522" s="1834"/>
      <c r="S522" s="1912"/>
    </row>
    <row r="523" spans="1:19" ht="14">
      <c r="A523" s="1780"/>
      <c r="B523" s="1818">
        <v>46217</v>
      </c>
      <c r="C523" s="1819">
        <f t="shared" si="32"/>
        <v>0</v>
      </c>
      <c r="D523" s="1820"/>
      <c r="E523" s="1821"/>
      <c r="F523" s="1836"/>
      <c r="G523" s="1825"/>
      <c r="H523" s="1824"/>
      <c r="I523" s="1887"/>
      <c r="J523" s="1826"/>
      <c r="K523" s="1827"/>
      <c r="L523" s="1828"/>
      <c r="M523" s="1829"/>
      <c r="N523" s="1830"/>
      <c r="O523" s="1831"/>
      <c r="P523" s="1832"/>
      <c r="Q523" s="1833"/>
      <c r="R523" s="1834"/>
      <c r="S523" s="1912"/>
    </row>
    <row r="524" spans="1:19" ht="14">
      <c r="A524" s="1780"/>
      <c r="B524" s="1818">
        <v>46218</v>
      </c>
      <c r="C524" s="1819">
        <f t="shared" si="32"/>
        <v>0</v>
      </c>
      <c r="D524" s="1820"/>
      <c r="E524" s="1821"/>
      <c r="F524" s="1836"/>
      <c r="G524" s="1825"/>
      <c r="H524" s="1824"/>
      <c r="I524" s="1887"/>
      <c r="J524" s="1826"/>
      <c r="K524" s="1827"/>
      <c r="L524" s="1828"/>
      <c r="M524" s="1829"/>
      <c r="N524" s="1830"/>
      <c r="O524" s="1831"/>
      <c r="P524" s="1832"/>
      <c r="Q524" s="1833"/>
      <c r="R524" s="1834"/>
      <c r="S524" s="1912"/>
    </row>
    <row r="525" spans="1:19" ht="14">
      <c r="A525" s="1780"/>
      <c r="B525" s="1818">
        <v>46219</v>
      </c>
      <c r="C525" s="1819">
        <f t="shared" si="32"/>
        <v>0</v>
      </c>
      <c r="D525" s="1820"/>
      <c r="E525" s="1821"/>
      <c r="F525" s="1836"/>
      <c r="G525" s="1823"/>
      <c r="H525" s="1824"/>
      <c r="I525" s="1839"/>
      <c r="J525" s="1826"/>
      <c r="K525" s="1827"/>
      <c r="L525" s="1828"/>
      <c r="M525" s="1829"/>
      <c r="N525" s="1830"/>
      <c r="O525" s="1831"/>
      <c r="P525" s="1832"/>
      <c r="Q525" s="1833"/>
      <c r="R525" s="1834"/>
      <c r="S525" s="1912"/>
    </row>
    <row r="526" spans="1:19" ht="50">
      <c r="A526" s="1780"/>
      <c r="B526" s="1818">
        <v>46220</v>
      </c>
      <c r="C526" s="1819">
        <f t="shared" si="32"/>
        <v>9800</v>
      </c>
      <c r="D526" s="1820"/>
      <c r="E526" s="1821"/>
      <c r="F526" s="1836"/>
      <c r="G526" s="1913">
        <v>9800</v>
      </c>
      <c r="H526" s="1907" t="s">
        <v>377</v>
      </c>
      <c r="I526" s="1914" t="s">
        <v>921</v>
      </c>
      <c r="J526" s="1826"/>
      <c r="K526" s="1827"/>
      <c r="L526" s="1828"/>
      <c r="M526" s="1829"/>
      <c r="N526" s="1830"/>
      <c r="O526" s="1831"/>
      <c r="P526" s="1832"/>
      <c r="Q526" s="1833"/>
      <c r="R526" s="1834"/>
      <c r="S526" s="1912"/>
    </row>
    <row r="527" spans="1:19" ht="25">
      <c r="A527" s="1780"/>
      <c r="B527" s="1818">
        <v>46221</v>
      </c>
      <c r="C527" s="1819">
        <f t="shared" si="32"/>
        <v>8800</v>
      </c>
      <c r="D527" s="1820"/>
      <c r="E527" s="1821"/>
      <c r="F527" s="1836"/>
      <c r="G527" s="1906">
        <v>8800</v>
      </c>
      <c r="H527" s="1907" t="s">
        <v>377</v>
      </c>
      <c r="I527" s="1915" t="s">
        <v>856</v>
      </c>
      <c r="J527" s="1826"/>
      <c r="K527" s="1827"/>
      <c r="L527" s="1828"/>
      <c r="M527" s="1829"/>
      <c r="N527" s="1830"/>
      <c r="O527" s="1831"/>
      <c r="P527" s="1832"/>
      <c r="Q527" s="1833"/>
      <c r="R527" s="1834"/>
      <c r="S527" s="1912"/>
    </row>
    <row r="528" spans="1:19" ht="14">
      <c r="A528" s="1780"/>
      <c r="B528" s="1818">
        <v>46222</v>
      </c>
      <c r="C528" s="1819">
        <f t="shared" si="32"/>
        <v>0</v>
      </c>
      <c r="D528" s="1820"/>
      <c r="E528" s="1821"/>
      <c r="F528" s="1836"/>
      <c r="G528" s="1823"/>
      <c r="H528" s="1824"/>
      <c r="I528" s="1825"/>
      <c r="J528" s="1826"/>
      <c r="K528" s="1827"/>
      <c r="L528" s="1828"/>
      <c r="M528" s="1829"/>
      <c r="N528" s="1830"/>
      <c r="O528" s="1831"/>
      <c r="P528" s="1832"/>
      <c r="Q528" s="1833"/>
      <c r="R528" s="1834"/>
      <c r="S528" s="1912"/>
    </row>
    <row r="529" spans="1:19" ht="14">
      <c r="A529" s="1780"/>
      <c r="B529" s="1818">
        <v>46223</v>
      </c>
      <c r="C529" s="1819">
        <f t="shared" si="32"/>
        <v>0</v>
      </c>
      <c r="D529" s="1820"/>
      <c r="E529" s="1821"/>
      <c r="F529" s="1836"/>
      <c r="G529" s="1837"/>
      <c r="H529" s="1824"/>
      <c r="I529" s="1839"/>
      <c r="J529" s="1826"/>
      <c r="K529" s="1827"/>
      <c r="L529" s="1828"/>
      <c r="M529" s="1829"/>
      <c r="N529" s="1830"/>
      <c r="O529" s="1831"/>
      <c r="P529" s="1832"/>
      <c r="Q529" s="1833"/>
      <c r="R529" s="1834"/>
      <c r="S529" s="1912"/>
    </row>
    <row r="530" spans="1:19" ht="14">
      <c r="A530" s="1780"/>
      <c r="B530" s="1818">
        <v>46224</v>
      </c>
      <c r="C530" s="1819">
        <f t="shared" si="32"/>
        <v>0</v>
      </c>
      <c r="D530" s="1820"/>
      <c r="E530" s="1821"/>
      <c r="F530" s="1836"/>
      <c r="G530" s="1837"/>
      <c r="H530" s="1824"/>
      <c r="I530" s="1839"/>
      <c r="J530" s="1826"/>
      <c r="K530" s="1827"/>
      <c r="L530" s="1828"/>
      <c r="M530" s="1829"/>
      <c r="N530" s="1830"/>
      <c r="O530" s="1831"/>
      <c r="P530" s="1832"/>
      <c r="Q530" s="1833"/>
      <c r="R530" s="1834"/>
      <c r="S530" s="1912"/>
    </row>
    <row r="531" spans="1:19" ht="14">
      <c r="A531" s="1780"/>
      <c r="B531" s="1818">
        <v>46225</v>
      </c>
      <c r="C531" s="1819">
        <f t="shared" si="32"/>
        <v>0</v>
      </c>
      <c r="D531" s="1820"/>
      <c r="E531" s="1821"/>
      <c r="F531" s="1836"/>
      <c r="G531" s="1837"/>
      <c r="H531" s="1824"/>
      <c r="I531" s="1839"/>
      <c r="J531" s="1826"/>
      <c r="K531" s="1827"/>
      <c r="L531" s="1828"/>
      <c r="M531" s="1829"/>
      <c r="N531" s="1830"/>
      <c r="O531" s="1831"/>
      <c r="P531" s="1832"/>
      <c r="Q531" s="1833"/>
      <c r="R531" s="1834"/>
      <c r="S531" s="1912"/>
    </row>
    <row r="532" spans="1:19" ht="14">
      <c r="A532" s="1780"/>
      <c r="B532" s="1818">
        <v>46226</v>
      </c>
      <c r="C532" s="1819">
        <f t="shared" si="32"/>
        <v>0</v>
      </c>
      <c r="D532" s="1820"/>
      <c r="E532" s="1821"/>
      <c r="F532" s="1836"/>
      <c r="G532" s="1837"/>
      <c r="H532" s="1824"/>
      <c r="I532" s="1839"/>
      <c r="J532" s="1826"/>
      <c r="K532" s="1827"/>
      <c r="L532" s="1828"/>
      <c r="M532" s="1829"/>
      <c r="N532" s="1830"/>
      <c r="O532" s="1831"/>
      <c r="P532" s="1832"/>
      <c r="Q532" s="1833"/>
      <c r="R532" s="1834"/>
      <c r="S532" s="1912"/>
    </row>
    <row r="533" spans="1:19" ht="14">
      <c r="A533" s="1780"/>
      <c r="B533" s="1818">
        <v>46227</v>
      </c>
      <c r="C533" s="1819">
        <f t="shared" si="32"/>
        <v>0</v>
      </c>
      <c r="D533" s="1820"/>
      <c r="E533" s="1821"/>
      <c r="F533" s="1836"/>
      <c r="G533" s="1837"/>
      <c r="H533" s="1824"/>
      <c r="I533" s="1839"/>
      <c r="J533" s="1826"/>
      <c r="K533" s="1827"/>
      <c r="L533" s="1828"/>
      <c r="M533" s="1829"/>
      <c r="N533" s="1830"/>
      <c r="O533" s="1831"/>
      <c r="P533" s="1832"/>
      <c r="Q533" s="1833"/>
      <c r="R533" s="1834"/>
      <c r="S533" s="1912"/>
    </row>
    <row r="534" spans="1:19" ht="14">
      <c r="A534" s="1780"/>
      <c r="B534" s="1818">
        <v>46228</v>
      </c>
      <c r="C534" s="1819">
        <f t="shared" si="32"/>
        <v>0</v>
      </c>
      <c r="D534" s="1820"/>
      <c r="E534" s="1821"/>
      <c r="F534" s="1836"/>
      <c r="G534" s="1837"/>
      <c r="H534" s="1824"/>
      <c r="I534" s="1839"/>
      <c r="J534" s="1826"/>
      <c r="K534" s="1827"/>
      <c r="L534" s="1828"/>
      <c r="M534" s="1829"/>
      <c r="N534" s="1830"/>
      <c r="O534" s="1831"/>
      <c r="P534" s="1832"/>
      <c r="Q534" s="1833"/>
      <c r="R534" s="1834"/>
      <c r="S534" s="1912"/>
    </row>
    <row r="535" spans="1:19" ht="14">
      <c r="A535" s="1780"/>
      <c r="B535" s="1818">
        <v>46229</v>
      </c>
      <c r="C535" s="1819">
        <f t="shared" si="32"/>
        <v>0</v>
      </c>
      <c r="D535" s="1820"/>
      <c r="E535" s="1821"/>
      <c r="F535" s="1836"/>
      <c r="G535" s="1837"/>
      <c r="H535" s="1824"/>
      <c r="I535" s="1839"/>
      <c r="J535" s="1826"/>
      <c r="K535" s="1827"/>
      <c r="L535" s="1828"/>
      <c r="M535" s="1829"/>
      <c r="N535" s="1830"/>
      <c r="O535" s="1831"/>
      <c r="P535" s="1832"/>
      <c r="Q535" s="1833"/>
      <c r="R535" s="1834"/>
      <c r="S535" s="1912"/>
    </row>
    <row r="536" spans="1:19" ht="14">
      <c r="A536" s="1780"/>
      <c r="B536" s="1818">
        <v>46230</v>
      </c>
      <c r="C536" s="1819">
        <f t="shared" si="32"/>
        <v>0</v>
      </c>
      <c r="D536" s="1820"/>
      <c r="E536" s="1821"/>
      <c r="F536" s="1836"/>
      <c r="G536" s="1837"/>
      <c r="H536" s="1824"/>
      <c r="I536" s="1839"/>
      <c r="J536" s="1826"/>
      <c r="K536" s="1827"/>
      <c r="L536" s="1828"/>
      <c r="M536" s="1829"/>
      <c r="N536" s="1830"/>
      <c r="O536" s="1831"/>
      <c r="P536" s="1832"/>
      <c r="Q536" s="1833"/>
      <c r="R536" s="1834"/>
      <c r="S536" s="1912"/>
    </row>
    <row r="537" spans="1:19" ht="14">
      <c r="A537" s="1780"/>
      <c r="B537" s="1818">
        <v>46231</v>
      </c>
      <c r="C537" s="1819">
        <f t="shared" si="32"/>
        <v>0</v>
      </c>
      <c r="D537" s="1820"/>
      <c r="E537" s="1821"/>
      <c r="F537" s="1836"/>
      <c r="G537" s="1837"/>
      <c r="H537" s="1824"/>
      <c r="I537" s="1839"/>
      <c r="J537" s="1826"/>
      <c r="K537" s="1827"/>
      <c r="L537" s="1828"/>
      <c r="M537" s="1829"/>
      <c r="N537" s="1830"/>
      <c r="O537" s="1831"/>
      <c r="P537" s="1832"/>
      <c r="Q537" s="1833"/>
      <c r="R537" s="1834"/>
      <c r="S537" s="1912"/>
    </row>
    <row r="538" spans="1:19" ht="14">
      <c r="A538" s="1780"/>
      <c r="B538" s="1818">
        <v>46232</v>
      </c>
      <c r="C538" s="1819">
        <f t="shared" si="32"/>
        <v>0</v>
      </c>
      <c r="D538" s="1820"/>
      <c r="E538" s="1821"/>
      <c r="F538" s="1836"/>
      <c r="G538" s="1837"/>
      <c r="H538" s="1824"/>
      <c r="I538" s="1839"/>
      <c r="J538" s="1826"/>
      <c r="K538" s="1827"/>
      <c r="L538" s="1828"/>
      <c r="M538" s="1829"/>
      <c r="N538" s="1830"/>
      <c r="O538" s="1831"/>
      <c r="P538" s="1832"/>
      <c r="Q538" s="1833"/>
      <c r="R538" s="1834"/>
      <c r="S538" s="1912"/>
    </row>
    <row r="539" spans="1:19" ht="25">
      <c r="A539" s="1780"/>
      <c r="B539" s="1818">
        <v>46233</v>
      </c>
      <c r="C539" s="1819">
        <f t="shared" si="32"/>
        <v>0</v>
      </c>
      <c r="D539" s="1820"/>
      <c r="E539" s="1821"/>
      <c r="F539" s="1836"/>
      <c r="G539" s="1892">
        <v>0</v>
      </c>
      <c r="H539" s="1893" t="s">
        <v>669</v>
      </c>
      <c r="I539" s="1892" t="s">
        <v>922</v>
      </c>
      <c r="J539" s="1826"/>
      <c r="K539" s="1827"/>
      <c r="L539" s="1828"/>
      <c r="M539" s="1829"/>
      <c r="N539" s="1830"/>
      <c r="O539" s="1831"/>
      <c r="P539" s="1832"/>
      <c r="Q539" s="1833"/>
      <c r="R539" s="1834"/>
      <c r="S539" s="1912"/>
    </row>
    <row r="540" spans="1:19" ht="25">
      <c r="A540" s="1780"/>
      <c r="B540" s="1818">
        <v>46234</v>
      </c>
      <c r="C540" s="1819">
        <f t="shared" si="32"/>
        <v>9137</v>
      </c>
      <c r="D540" s="1820"/>
      <c r="E540" s="1821"/>
      <c r="F540" s="1836"/>
      <c r="G540" s="1823">
        <v>9137</v>
      </c>
      <c r="H540" s="1824" t="s">
        <v>669</v>
      </c>
      <c r="I540" s="1825" t="s">
        <v>688</v>
      </c>
      <c r="J540" s="1826"/>
      <c r="K540" s="1827"/>
      <c r="L540" s="1828"/>
      <c r="M540" s="1829"/>
      <c r="N540" s="1830"/>
      <c r="O540" s="1831"/>
      <c r="P540" s="1832"/>
      <c r="Q540" s="1833"/>
      <c r="R540" s="1834"/>
      <c r="S540" s="1912"/>
    </row>
    <row r="541" spans="1:19" ht="15.5">
      <c r="A541" s="1840"/>
      <c r="B541" s="1879" t="s">
        <v>593</v>
      </c>
      <c r="C541" s="1880">
        <f t="shared" ref="C541:D541" si="33">SUM(C510:C540)</f>
        <v>153484</v>
      </c>
      <c r="D541" s="1843">
        <f t="shared" si="33"/>
        <v>150</v>
      </c>
      <c r="E541" s="1844"/>
      <c r="F541" s="1881"/>
      <c r="G541" s="1846">
        <f>SUM(G510:G540)</f>
        <v>153334</v>
      </c>
      <c r="H541" s="1847"/>
      <c r="I541" s="1882"/>
      <c r="J541" s="1849">
        <f>SUM(J510:J540)</f>
        <v>0</v>
      </c>
      <c r="K541" s="1850"/>
      <c r="L541" s="1883"/>
      <c r="M541" s="1852">
        <f>SUM(M510:M540)</f>
        <v>0</v>
      </c>
      <c r="N541" s="1853"/>
      <c r="O541" s="1884"/>
      <c r="P541" s="1855">
        <f>SUM(P510:P540)</f>
        <v>0</v>
      </c>
      <c r="Q541" s="1856"/>
      <c r="R541" s="1885"/>
      <c r="S541" s="1875"/>
    </row>
    <row r="542" spans="1:19" ht="25">
      <c r="A542" s="1780"/>
      <c r="B542" s="1818">
        <v>46235</v>
      </c>
      <c r="C542" s="1819">
        <f t="shared" ref="C542:C572" si="34">D542+G542+J542+M542+P542</f>
        <v>40700</v>
      </c>
      <c r="D542" s="1820"/>
      <c r="E542" s="1821"/>
      <c r="F542" s="1836"/>
      <c r="G542" s="1823">
        <v>40700</v>
      </c>
      <c r="H542" s="1824" t="s">
        <v>377</v>
      </c>
      <c r="I542" s="1825" t="s">
        <v>923</v>
      </c>
      <c r="J542" s="1826"/>
      <c r="K542" s="1827"/>
      <c r="L542" s="1828"/>
      <c r="M542" s="1829"/>
      <c r="N542" s="1830"/>
      <c r="O542" s="1831"/>
      <c r="P542" s="1832"/>
      <c r="Q542" s="1833"/>
      <c r="R542" s="1834"/>
      <c r="S542" s="1912"/>
    </row>
    <row r="543" spans="1:19" ht="14">
      <c r="A543" s="1780"/>
      <c r="B543" s="1818">
        <v>46236</v>
      </c>
      <c r="C543" s="1819">
        <f t="shared" si="34"/>
        <v>0</v>
      </c>
      <c r="D543" s="1820"/>
      <c r="E543" s="1821"/>
      <c r="F543" s="1836"/>
      <c r="G543" s="1837"/>
      <c r="H543" s="1824"/>
      <c r="I543" s="1839"/>
      <c r="J543" s="1826"/>
      <c r="K543" s="1827"/>
      <c r="L543" s="1828"/>
      <c r="M543" s="1829"/>
      <c r="N543" s="1830"/>
      <c r="O543" s="1831"/>
      <c r="P543" s="1832"/>
      <c r="Q543" s="1833"/>
      <c r="R543" s="1834"/>
      <c r="S543" s="1912"/>
    </row>
    <row r="544" spans="1:19" ht="14">
      <c r="A544" s="1780"/>
      <c r="B544" s="1818">
        <v>46237</v>
      </c>
      <c r="C544" s="1819">
        <f t="shared" si="34"/>
        <v>0</v>
      </c>
      <c r="D544" s="1820"/>
      <c r="E544" s="1821"/>
      <c r="F544" s="1836"/>
      <c r="G544" s="1837"/>
      <c r="H544" s="1824"/>
      <c r="I544" s="1839"/>
      <c r="J544" s="1826"/>
      <c r="K544" s="1827"/>
      <c r="L544" s="1828"/>
      <c r="M544" s="1829"/>
      <c r="N544" s="1830"/>
      <c r="O544" s="1831"/>
      <c r="P544" s="1832"/>
      <c r="Q544" s="1833"/>
      <c r="R544" s="1834"/>
      <c r="S544" s="1912"/>
    </row>
    <row r="545" spans="1:19" ht="14">
      <c r="A545" s="1780"/>
      <c r="B545" s="1818">
        <v>46238</v>
      </c>
      <c r="C545" s="1819">
        <f t="shared" si="34"/>
        <v>0</v>
      </c>
      <c r="D545" s="1820"/>
      <c r="E545" s="1821"/>
      <c r="F545" s="1836"/>
      <c r="G545" s="1837"/>
      <c r="H545" s="1824"/>
      <c r="I545" s="1839"/>
      <c r="J545" s="1826"/>
      <c r="K545" s="1827"/>
      <c r="L545" s="1828"/>
      <c r="M545" s="1829"/>
      <c r="N545" s="1830"/>
      <c r="O545" s="1831"/>
      <c r="P545" s="1832"/>
      <c r="Q545" s="1833"/>
      <c r="R545" s="1834"/>
      <c r="S545" s="1912"/>
    </row>
    <row r="546" spans="1:19" ht="14">
      <c r="A546" s="1780"/>
      <c r="B546" s="1818">
        <v>46239</v>
      </c>
      <c r="C546" s="1819">
        <f t="shared" si="34"/>
        <v>0</v>
      </c>
      <c r="D546" s="1820"/>
      <c r="E546" s="1821"/>
      <c r="F546" s="1836"/>
      <c r="G546" s="1837"/>
      <c r="H546" s="1824"/>
      <c r="I546" s="1839"/>
      <c r="J546" s="1826"/>
      <c r="K546" s="1827"/>
      <c r="L546" s="1828"/>
      <c r="M546" s="1829"/>
      <c r="N546" s="1830"/>
      <c r="O546" s="1831"/>
      <c r="P546" s="1832"/>
      <c r="Q546" s="1833"/>
      <c r="R546" s="1834"/>
      <c r="S546" s="1912"/>
    </row>
    <row r="547" spans="1:19" ht="14">
      <c r="A547" s="1780"/>
      <c r="B547" s="1818">
        <v>46240</v>
      </c>
      <c r="C547" s="1819">
        <f t="shared" si="34"/>
        <v>0</v>
      </c>
      <c r="D547" s="1820"/>
      <c r="E547" s="1821"/>
      <c r="F547" s="1836"/>
      <c r="G547" s="1837"/>
      <c r="H547" s="1824"/>
      <c r="I547" s="1839"/>
      <c r="J547" s="1826"/>
      <c r="K547" s="1827"/>
      <c r="L547" s="1828"/>
      <c r="M547" s="1829"/>
      <c r="N547" s="1830"/>
      <c r="O547" s="1831"/>
      <c r="P547" s="1832"/>
      <c r="Q547" s="1833"/>
      <c r="R547" s="1834"/>
      <c r="S547" s="1912"/>
    </row>
    <row r="548" spans="1:19" ht="14">
      <c r="A548" s="1780"/>
      <c r="B548" s="1818">
        <v>46241</v>
      </c>
      <c r="C548" s="1819">
        <f t="shared" si="34"/>
        <v>0</v>
      </c>
      <c r="D548" s="1820"/>
      <c r="E548" s="1821"/>
      <c r="F548" s="1836"/>
      <c r="G548" s="1837"/>
      <c r="H548" s="1824"/>
      <c r="I548" s="1839"/>
      <c r="J548" s="1826"/>
      <c r="K548" s="1827"/>
      <c r="L548" s="1828"/>
      <c r="M548" s="1829"/>
      <c r="N548" s="1830"/>
      <c r="O548" s="1831"/>
      <c r="P548" s="1832"/>
      <c r="Q548" s="1833"/>
      <c r="R548" s="1834"/>
      <c r="S548" s="1912"/>
    </row>
    <row r="549" spans="1:19" ht="14">
      <c r="A549" s="1780"/>
      <c r="B549" s="1818">
        <v>46242</v>
      </c>
      <c r="C549" s="1819">
        <f t="shared" si="34"/>
        <v>0</v>
      </c>
      <c r="D549" s="1820"/>
      <c r="E549" s="1821"/>
      <c r="F549" s="1836"/>
      <c r="G549" s="1837"/>
      <c r="H549" s="1824"/>
      <c r="I549" s="1839"/>
      <c r="J549" s="1826"/>
      <c r="K549" s="1827"/>
      <c r="L549" s="1828"/>
      <c r="M549" s="1829"/>
      <c r="N549" s="1830"/>
      <c r="O549" s="1831"/>
      <c r="P549" s="1832"/>
      <c r="Q549" s="1833"/>
      <c r="R549" s="1834"/>
      <c r="S549" s="1912"/>
    </row>
    <row r="550" spans="1:19" ht="14">
      <c r="A550" s="1780"/>
      <c r="B550" s="1818">
        <v>46243</v>
      </c>
      <c r="C550" s="1819">
        <f t="shared" si="34"/>
        <v>0</v>
      </c>
      <c r="D550" s="1820"/>
      <c r="E550" s="1821"/>
      <c r="F550" s="1836"/>
      <c r="G550" s="1837"/>
      <c r="H550" s="1824"/>
      <c r="I550" s="1839"/>
      <c r="J550" s="1826"/>
      <c r="K550" s="1827"/>
      <c r="L550" s="1828"/>
      <c r="M550" s="1829"/>
      <c r="N550" s="1830"/>
      <c r="O550" s="1831"/>
      <c r="P550" s="1832"/>
      <c r="Q550" s="1833"/>
      <c r="R550" s="1834"/>
      <c r="S550" s="1912"/>
    </row>
    <row r="551" spans="1:19" ht="14">
      <c r="A551" s="1780"/>
      <c r="B551" s="1818">
        <v>46244</v>
      </c>
      <c r="C551" s="1819">
        <f t="shared" si="34"/>
        <v>0</v>
      </c>
      <c r="D551" s="1820"/>
      <c r="E551" s="1821"/>
      <c r="F551" s="1836"/>
      <c r="G551" s="1837"/>
      <c r="H551" s="1824"/>
      <c r="I551" s="1839"/>
      <c r="J551" s="1826"/>
      <c r="K551" s="1827"/>
      <c r="L551" s="1828"/>
      <c r="M551" s="1829"/>
      <c r="N551" s="1830"/>
      <c r="O551" s="1831"/>
      <c r="P551" s="1832"/>
      <c r="Q551" s="1833"/>
      <c r="R551" s="1834"/>
      <c r="S551" s="1912"/>
    </row>
    <row r="552" spans="1:19" ht="14">
      <c r="A552" s="1780"/>
      <c r="B552" s="1818">
        <v>46245</v>
      </c>
      <c r="C552" s="1819">
        <f t="shared" si="34"/>
        <v>0</v>
      </c>
      <c r="D552" s="1820"/>
      <c r="E552" s="1821"/>
      <c r="F552" s="1836"/>
      <c r="G552" s="1837"/>
      <c r="H552" s="1824"/>
      <c r="I552" s="1839"/>
      <c r="J552" s="1826"/>
      <c r="K552" s="1827"/>
      <c r="L552" s="1828"/>
      <c r="M552" s="1829"/>
      <c r="N552" s="1830"/>
      <c r="O552" s="1831"/>
      <c r="P552" s="1832"/>
      <c r="Q552" s="1833"/>
      <c r="R552" s="1834"/>
      <c r="S552" s="1912"/>
    </row>
    <row r="553" spans="1:19" ht="14">
      <c r="A553" s="1780"/>
      <c r="B553" s="1818">
        <v>46246</v>
      </c>
      <c r="C553" s="1819">
        <f t="shared" si="34"/>
        <v>0</v>
      </c>
      <c r="D553" s="1820"/>
      <c r="E553" s="1821"/>
      <c r="F553" s="1836"/>
      <c r="G553" s="1837"/>
      <c r="H553" s="1824"/>
      <c r="I553" s="1839"/>
      <c r="J553" s="1826"/>
      <c r="K553" s="1827"/>
      <c r="L553" s="1828"/>
      <c r="M553" s="1829"/>
      <c r="N553" s="1830"/>
      <c r="O553" s="1831"/>
      <c r="P553" s="1832"/>
      <c r="Q553" s="1833"/>
      <c r="R553" s="1834"/>
      <c r="S553" s="1912"/>
    </row>
    <row r="554" spans="1:19" ht="14">
      <c r="A554" s="1780"/>
      <c r="B554" s="1818">
        <v>46247</v>
      </c>
      <c r="C554" s="1819">
        <f t="shared" si="34"/>
        <v>0</v>
      </c>
      <c r="D554" s="1820"/>
      <c r="E554" s="1821"/>
      <c r="F554" s="1836"/>
      <c r="G554" s="1837"/>
      <c r="H554" s="1824"/>
      <c r="I554" s="1839"/>
      <c r="J554" s="1826"/>
      <c r="K554" s="1827"/>
      <c r="L554" s="1828"/>
      <c r="M554" s="1829"/>
      <c r="N554" s="1830"/>
      <c r="O554" s="1831"/>
      <c r="P554" s="1832"/>
      <c r="Q554" s="1833"/>
      <c r="R554" s="1834"/>
      <c r="S554" s="1912"/>
    </row>
    <row r="555" spans="1:19" ht="14">
      <c r="A555" s="1780"/>
      <c r="B555" s="1818">
        <v>46248</v>
      </c>
      <c r="C555" s="1819">
        <f t="shared" si="34"/>
        <v>0</v>
      </c>
      <c r="D555" s="1820"/>
      <c r="E555" s="1821"/>
      <c r="F555" s="1836"/>
      <c r="G555" s="1837"/>
      <c r="H555" s="1824"/>
      <c r="I555" s="1839"/>
      <c r="J555" s="1826"/>
      <c r="K555" s="1827"/>
      <c r="L555" s="1828"/>
      <c r="M555" s="1829"/>
      <c r="N555" s="1830"/>
      <c r="O555" s="1831"/>
      <c r="P555" s="1832"/>
      <c r="Q555" s="1833"/>
      <c r="R555" s="1834"/>
      <c r="S555" s="1912"/>
    </row>
    <row r="556" spans="1:19" ht="14">
      <c r="A556" s="1780"/>
      <c r="B556" s="1818">
        <v>46249</v>
      </c>
      <c r="C556" s="1819">
        <f t="shared" si="34"/>
        <v>0</v>
      </c>
      <c r="D556" s="1820"/>
      <c r="E556" s="1821"/>
      <c r="F556" s="1836"/>
      <c r="G556" s="1837"/>
      <c r="H556" s="1824"/>
      <c r="I556" s="1839"/>
      <c r="J556" s="1826"/>
      <c r="K556" s="1827"/>
      <c r="L556" s="1828"/>
      <c r="M556" s="1829"/>
      <c r="N556" s="1830"/>
      <c r="O556" s="1831"/>
      <c r="P556" s="1832"/>
      <c r="Q556" s="1833"/>
      <c r="R556" s="1834"/>
      <c r="S556" s="1912"/>
    </row>
    <row r="557" spans="1:19" ht="14">
      <c r="A557" s="1780"/>
      <c r="B557" s="1818">
        <v>46250</v>
      </c>
      <c r="C557" s="1819">
        <f t="shared" si="34"/>
        <v>0</v>
      </c>
      <c r="D557" s="1820"/>
      <c r="E557" s="1821"/>
      <c r="F557" s="1836"/>
      <c r="G557" s="1837"/>
      <c r="H557" s="1824"/>
      <c r="I557" s="1839"/>
      <c r="J557" s="1826"/>
      <c r="K557" s="1827"/>
      <c r="L557" s="1828"/>
      <c r="M557" s="1829"/>
      <c r="N557" s="1830"/>
      <c r="O557" s="1831"/>
      <c r="P557" s="1832"/>
      <c r="Q557" s="1833"/>
      <c r="R557" s="1834"/>
      <c r="S557" s="1912"/>
    </row>
    <row r="558" spans="1:19" ht="14">
      <c r="A558" s="1780"/>
      <c r="B558" s="1818">
        <v>46251</v>
      </c>
      <c r="C558" s="1819">
        <f t="shared" si="34"/>
        <v>0</v>
      </c>
      <c r="D558" s="1820"/>
      <c r="E558" s="1821"/>
      <c r="F558" s="1836"/>
      <c r="G558" s="1837"/>
      <c r="H558" s="1824"/>
      <c r="I558" s="1839"/>
      <c r="J558" s="1826"/>
      <c r="K558" s="1827"/>
      <c r="L558" s="1828"/>
      <c r="M558" s="1829"/>
      <c r="N558" s="1830"/>
      <c r="O558" s="1831"/>
      <c r="P558" s="1832"/>
      <c r="Q558" s="1833"/>
      <c r="R558" s="1834"/>
      <c r="S558" s="1912"/>
    </row>
    <row r="559" spans="1:19" ht="14">
      <c r="A559" s="1780"/>
      <c r="B559" s="1818">
        <v>46252</v>
      </c>
      <c r="C559" s="1819">
        <f t="shared" si="34"/>
        <v>0</v>
      </c>
      <c r="D559" s="1820"/>
      <c r="E559" s="1821"/>
      <c r="F559" s="1836"/>
      <c r="G559" s="1837"/>
      <c r="H559" s="1824"/>
      <c r="I559" s="1839"/>
      <c r="J559" s="1826"/>
      <c r="K559" s="1827"/>
      <c r="L559" s="1828"/>
      <c r="M559" s="1829"/>
      <c r="N559" s="1830"/>
      <c r="O559" s="1831"/>
      <c r="P559" s="1832"/>
      <c r="Q559" s="1833"/>
      <c r="R559" s="1834"/>
      <c r="S559" s="1912"/>
    </row>
    <row r="560" spans="1:19" ht="14">
      <c r="A560" s="1780"/>
      <c r="B560" s="1818">
        <v>46253</v>
      </c>
      <c r="C560" s="1819">
        <f t="shared" si="34"/>
        <v>0</v>
      </c>
      <c r="D560" s="1820"/>
      <c r="E560" s="1821"/>
      <c r="F560" s="1836"/>
      <c r="G560" s="1837"/>
      <c r="H560" s="1824"/>
      <c r="I560" s="1839"/>
      <c r="J560" s="1826"/>
      <c r="K560" s="1827"/>
      <c r="L560" s="1828"/>
      <c r="M560" s="1829"/>
      <c r="N560" s="1830"/>
      <c r="O560" s="1831"/>
      <c r="P560" s="1832"/>
      <c r="Q560" s="1833"/>
      <c r="R560" s="1834"/>
      <c r="S560" s="1912"/>
    </row>
    <row r="561" spans="1:19" ht="14">
      <c r="A561" s="1780"/>
      <c r="B561" s="1818">
        <v>46254</v>
      </c>
      <c r="C561" s="1819">
        <f t="shared" si="34"/>
        <v>0</v>
      </c>
      <c r="D561" s="1820"/>
      <c r="E561" s="1821"/>
      <c r="F561" s="1836"/>
      <c r="G561" s="1837"/>
      <c r="H561" s="1824"/>
      <c r="I561" s="1839"/>
      <c r="J561" s="1826"/>
      <c r="K561" s="1827"/>
      <c r="L561" s="1828"/>
      <c r="M561" s="1829"/>
      <c r="N561" s="1830"/>
      <c r="O561" s="1831"/>
      <c r="P561" s="1832"/>
      <c r="Q561" s="1833"/>
      <c r="R561" s="1834"/>
      <c r="S561" s="1912"/>
    </row>
    <row r="562" spans="1:19" ht="14">
      <c r="A562" s="1780"/>
      <c r="B562" s="1818">
        <v>46255</v>
      </c>
      <c r="C562" s="1819">
        <f t="shared" si="34"/>
        <v>0</v>
      </c>
      <c r="D562" s="1820"/>
      <c r="E562" s="1821"/>
      <c r="F562" s="1836"/>
      <c r="G562" s="1837"/>
      <c r="H562" s="1824"/>
      <c r="I562" s="1839"/>
      <c r="J562" s="1826"/>
      <c r="K562" s="1827"/>
      <c r="L562" s="1828"/>
      <c r="M562" s="1829"/>
      <c r="N562" s="1830"/>
      <c r="O562" s="1831"/>
      <c r="P562" s="1832"/>
      <c r="Q562" s="1833"/>
      <c r="R562" s="1834"/>
      <c r="S562" s="1912"/>
    </row>
    <row r="563" spans="1:19" ht="14">
      <c r="A563" s="1780"/>
      <c r="B563" s="1818">
        <v>46256</v>
      </c>
      <c r="C563" s="1819">
        <f t="shared" si="34"/>
        <v>0</v>
      </c>
      <c r="D563" s="1820"/>
      <c r="E563" s="1821"/>
      <c r="F563" s="1836"/>
      <c r="G563" s="1837"/>
      <c r="H563" s="1824"/>
      <c r="I563" s="1839"/>
      <c r="J563" s="1826"/>
      <c r="K563" s="1827"/>
      <c r="L563" s="1828"/>
      <c r="M563" s="1829"/>
      <c r="N563" s="1830"/>
      <c r="O563" s="1831"/>
      <c r="P563" s="1832"/>
      <c r="Q563" s="1833"/>
      <c r="R563" s="1834"/>
      <c r="S563" s="1912"/>
    </row>
    <row r="564" spans="1:19" ht="14">
      <c r="A564" s="1780"/>
      <c r="B564" s="1818">
        <v>46257</v>
      </c>
      <c r="C564" s="1819">
        <f t="shared" si="34"/>
        <v>0</v>
      </c>
      <c r="D564" s="1820"/>
      <c r="E564" s="1821"/>
      <c r="F564" s="1836"/>
      <c r="G564" s="1837"/>
      <c r="H564" s="1824"/>
      <c r="I564" s="1839"/>
      <c r="J564" s="1826"/>
      <c r="K564" s="1827"/>
      <c r="L564" s="1828"/>
      <c r="M564" s="1829"/>
      <c r="N564" s="1830"/>
      <c r="O564" s="1831"/>
      <c r="P564" s="1832"/>
      <c r="Q564" s="1833"/>
      <c r="R564" s="1834"/>
      <c r="S564" s="1912"/>
    </row>
    <row r="565" spans="1:19" ht="14">
      <c r="A565" s="1780"/>
      <c r="B565" s="1818">
        <v>46258</v>
      </c>
      <c r="C565" s="1819">
        <f t="shared" si="34"/>
        <v>0</v>
      </c>
      <c r="D565" s="1820"/>
      <c r="E565" s="1821"/>
      <c r="F565" s="1836"/>
      <c r="G565" s="1837"/>
      <c r="H565" s="1824"/>
      <c r="I565" s="1839"/>
      <c r="J565" s="1826"/>
      <c r="K565" s="1827"/>
      <c r="L565" s="1828"/>
      <c r="M565" s="1829"/>
      <c r="N565" s="1830"/>
      <c r="O565" s="1831"/>
      <c r="P565" s="1832"/>
      <c r="Q565" s="1833"/>
      <c r="R565" s="1834"/>
      <c r="S565" s="1912"/>
    </row>
    <row r="566" spans="1:19" ht="14">
      <c r="A566" s="1780"/>
      <c r="B566" s="1818">
        <v>46259</v>
      </c>
      <c r="C566" s="1819">
        <f t="shared" si="34"/>
        <v>0</v>
      </c>
      <c r="D566" s="1820"/>
      <c r="E566" s="1821"/>
      <c r="F566" s="1836"/>
      <c r="G566" s="1837"/>
      <c r="H566" s="1824"/>
      <c r="I566" s="1839"/>
      <c r="J566" s="1826"/>
      <c r="K566" s="1827"/>
      <c r="L566" s="1828"/>
      <c r="M566" s="1829"/>
      <c r="N566" s="1830"/>
      <c r="O566" s="1831"/>
      <c r="P566" s="1832"/>
      <c r="Q566" s="1833"/>
      <c r="R566" s="1834"/>
      <c r="S566" s="1912"/>
    </row>
    <row r="567" spans="1:19" ht="14">
      <c r="A567" s="1780"/>
      <c r="B567" s="1818">
        <v>46260</v>
      </c>
      <c r="C567" s="1819">
        <f t="shared" si="34"/>
        <v>0</v>
      </c>
      <c r="D567" s="1820"/>
      <c r="E567" s="1821"/>
      <c r="F567" s="1836"/>
      <c r="G567" s="1837"/>
      <c r="H567" s="1824"/>
      <c r="I567" s="1839"/>
      <c r="J567" s="1826"/>
      <c r="K567" s="1827"/>
      <c r="L567" s="1828"/>
      <c r="M567" s="1829"/>
      <c r="N567" s="1830"/>
      <c r="O567" s="1831"/>
      <c r="P567" s="1832"/>
      <c r="Q567" s="1833"/>
      <c r="R567" s="1834"/>
      <c r="S567" s="1912"/>
    </row>
    <row r="568" spans="1:19" ht="14">
      <c r="A568" s="1780"/>
      <c r="B568" s="1818">
        <v>46261</v>
      </c>
      <c r="C568" s="1819">
        <f t="shared" si="34"/>
        <v>0</v>
      </c>
      <c r="D568" s="1820"/>
      <c r="E568" s="1821"/>
      <c r="F568" s="1836"/>
      <c r="G568" s="1837"/>
      <c r="H568" s="1824"/>
      <c r="I568" s="1839"/>
      <c r="J568" s="1826"/>
      <c r="K568" s="1827"/>
      <c r="L568" s="1828"/>
      <c r="M568" s="1829"/>
      <c r="N568" s="1830"/>
      <c r="O568" s="1831"/>
      <c r="P568" s="1832"/>
      <c r="Q568" s="1833"/>
      <c r="R568" s="1834"/>
      <c r="S568" s="1912"/>
    </row>
    <row r="569" spans="1:19" ht="14">
      <c r="A569" s="1780"/>
      <c r="B569" s="1818">
        <v>46262</v>
      </c>
      <c r="C569" s="1819">
        <f t="shared" si="34"/>
        <v>0</v>
      </c>
      <c r="D569" s="1820"/>
      <c r="E569" s="1821"/>
      <c r="F569" s="1836"/>
      <c r="G569" s="1837"/>
      <c r="H569" s="1824"/>
      <c r="I569" s="1839"/>
      <c r="J569" s="1826"/>
      <c r="K569" s="1827"/>
      <c r="L569" s="1828"/>
      <c r="M569" s="1829"/>
      <c r="N569" s="1830"/>
      <c r="O569" s="1831"/>
      <c r="P569" s="1832"/>
      <c r="Q569" s="1833"/>
      <c r="R569" s="1834"/>
      <c r="S569" s="1912"/>
    </row>
    <row r="570" spans="1:19" ht="14">
      <c r="A570" s="1780"/>
      <c r="B570" s="1818">
        <v>46263</v>
      </c>
      <c r="C570" s="1819">
        <f t="shared" si="34"/>
        <v>0</v>
      </c>
      <c r="D570" s="1820"/>
      <c r="E570" s="1821"/>
      <c r="F570" s="1836"/>
      <c r="G570" s="1837"/>
      <c r="H570" s="1824"/>
      <c r="I570" s="1839"/>
      <c r="J570" s="1826"/>
      <c r="K570" s="1827"/>
      <c r="L570" s="1828"/>
      <c r="M570" s="1829"/>
      <c r="N570" s="1830"/>
      <c r="O570" s="1831"/>
      <c r="P570" s="1832"/>
      <c r="Q570" s="1833"/>
      <c r="R570" s="1834"/>
      <c r="S570" s="1912"/>
    </row>
    <row r="571" spans="1:19" ht="14">
      <c r="A571" s="1780"/>
      <c r="B571" s="1818">
        <v>46264</v>
      </c>
      <c r="C571" s="1819">
        <f t="shared" si="34"/>
        <v>3058</v>
      </c>
      <c r="D571" s="1820"/>
      <c r="E571" s="1821"/>
      <c r="F571" s="1836"/>
      <c r="G571" s="1837">
        <v>3058</v>
      </c>
      <c r="H571" s="1824" t="s">
        <v>669</v>
      </c>
      <c r="I571" s="1837" t="s">
        <v>687</v>
      </c>
      <c r="J571" s="1826"/>
      <c r="K571" s="1827"/>
      <c r="L571" s="1828"/>
      <c r="M571" s="1829"/>
      <c r="N571" s="1830"/>
      <c r="O571" s="1831"/>
      <c r="P571" s="1832"/>
      <c r="Q571" s="1833"/>
      <c r="R571" s="1834"/>
      <c r="S571" s="1912"/>
    </row>
    <row r="572" spans="1:19" ht="25">
      <c r="A572" s="1780"/>
      <c r="B572" s="1818">
        <v>46265</v>
      </c>
      <c r="C572" s="1819">
        <f t="shared" si="34"/>
        <v>9137</v>
      </c>
      <c r="D572" s="1820"/>
      <c r="E572" s="1821"/>
      <c r="F572" s="1836"/>
      <c r="G572" s="1823">
        <v>9137</v>
      </c>
      <c r="H572" s="1824" t="s">
        <v>669</v>
      </c>
      <c r="I572" s="1825" t="s">
        <v>688</v>
      </c>
      <c r="J572" s="1826"/>
      <c r="K572" s="1827"/>
      <c r="L572" s="1828"/>
      <c r="M572" s="1829"/>
      <c r="N572" s="1830"/>
      <c r="O572" s="1831"/>
      <c r="P572" s="1832"/>
      <c r="Q572" s="1833"/>
      <c r="R572" s="1834"/>
      <c r="S572" s="1912"/>
    </row>
    <row r="573" spans="1:19" ht="15.5">
      <c r="A573" s="1780"/>
      <c r="B573" s="1879" t="s">
        <v>612</v>
      </c>
      <c r="C573" s="1880">
        <f t="shared" ref="C573:D573" si="35">SUM(C542:C572)</f>
        <v>52895</v>
      </c>
      <c r="D573" s="1843">
        <f t="shared" si="35"/>
        <v>0</v>
      </c>
      <c r="E573" s="1844"/>
      <c r="F573" s="1881"/>
      <c r="G573" s="1846">
        <f>SUM(G542:G572)</f>
        <v>52895</v>
      </c>
      <c r="H573" s="1847"/>
      <c r="I573" s="1882"/>
      <c r="J573" s="1849">
        <f>SUM(J542:J572)</f>
        <v>0</v>
      </c>
      <c r="K573" s="1850"/>
      <c r="L573" s="1883"/>
      <c r="M573" s="1852">
        <f>SUM(M542:M572)</f>
        <v>0</v>
      </c>
      <c r="N573" s="1853"/>
      <c r="O573" s="1884"/>
      <c r="P573" s="1855">
        <f>SUM(P542:P572)</f>
        <v>0</v>
      </c>
      <c r="Q573" s="1856"/>
      <c r="R573" s="1885"/>
      <c r="S573" s="1875"/>
    </row>
    <row r="574" spans="1:19" ht="25">
      <c r="A574" s="1780"/>
      <c r="B574" s="1818">
        <v>46266</v>
      </c>
      <c r="C574" s="1819">
        <f t="shared" ref="C574:C603" si="36">D574+G574+J574+M574+P574</f>
        <v>40700</v>
      </c>
      <c r="D574" s="1820"/>
      <c r="E574" s="1821"/>
      <c r="F574" s="1836"/>
      <c r="G574" s="1823">
        <v>40700</v>
      </c>
      <c r="H574" s="1824" t="s">
        <v>377</v>
      </c>
      <c r="I574" s="1825" t="s">
        <v>924</v>
      </c>
      <c r="J574" s="1826"/>
      <c r="K574" s="1827"/>
      <c r="L574" s="1828"/>
      <c r="M574" s="1829"/>
      <c r="N574" s="1830"/>
      <c r="O574" s="1831"/>
      <c r="P574" s="1832"/>
      <c r="Q574" s="1833"/>
      <c r="R574" s="1834"/>
      <c r="S574" s="1912"/>
    </row>
    <row r="575" spans="1:19" ht="14">
      <c r="A575" s="1780"/>
      <c r="B575" s="1818">
        <v>46267</v>
      </c>
      <c r="C575" s="1819">
        <f t="shared" si="36"/>
        <v>0</v>
      </c>
      <c r="D575" s="1820"/>
      <c r="E575" s="1821"/>
      <c r="F575" s="1836"/>
      <c r="G575" s="1837"/>
      <c r="H575" s="1824"/>
      <c r="I575" s="1839"/>
      <c r="J575" s="1826"/>
      <c r="K575" s="1827"/>
      <c r="L575" s="1828"/>
      <c r="M575" s="1829"/>
      <c r="N575" s="1830"/>
      <c r="O575" s="1831"/>
      <c r="P575" s="1832"/>
      <c r="Q575" s="1833"/>
      <c r="R575" s="1834"/>
      <c r="S575" s="1912"/>
    </row>
    <row r="576" spans="1:19" ht="14">
      <c r="A576" s="1780"/>
      <c r="B576" s="1818">
        <v>46268</v>
      </c>
      <c r="C576" s="1819">
        <f t="shared" si="36"/>
        <v>0</v>
      </c>
      <c r="D576" s="1820"/>
      <c r="E576" s="1821"/>
      <c r="F576" s="1836"/>
      <c r="G576" s="1837"/>
      <c r="H576" s="1824"/>
      <c r="I576" s="1839"/>
      <c r="J576" s="1826"/>
      <c r="K576" s="1827"/>
      <c r="L576" s="1828"/>
      <c r="M576" s="1829"/>
      <c r="N576" s="1830"/>
      <c r="O576" s="1831"/>
      <c r="P576" s="1832"/>
      <c r="Q576" s="1833"/>
      <c r="R576" s="1834"/>
      <c r="S576" s="1912"/>
    </row>
    <row r="577" spans="1:19" ht="14">
      <c r="A577" s="1780"/>
      <c r="B577" s="1818">
        <v>46269</v>
      </c>
      <c r="C577" s="1819">
        <f t="shared" si="36"/>
        <v>0</v>
      </c>
      <c r="D577" s="1820"/>
      <c r="E577" s="1821"/>
      <c r="F577" s="1836"/>
      <c r="G577" s="1837"/>
      <c r="H577" s="1824"/>
      <c r="I577" s="1839"/>
      <c r="J577" s="1826"/>
      <c r="K577" s="1827"/>
      <c r="L577" s="1828"/>
      <c r="M577" s="1829"/>
      <c r="N577" s="1830"/>
      <c r="O577" s="1831"/>
      <c r="P577" s="1832"/>
      <c r="Q577" s="1833"/>
      <c r="R577" s="1834"/>
      <c r="S577" s="1912"/>
    </row>
    <row r="578" spans="1:19" ht="14">
      <c r="A578" s="1780"/>
      <c r="B578" s="1818">
        <v>46270</v>
      </c>
      <c r="C578" s="1819">
        <f t="shared" si="36"/>
        <v>0</v>
      </c>
      <c r="D578" s="1820"/>
      <c r="E578" s="1821"/>
      <c r="F578" s="1836"/>
      <c r="G578" s="1837"/>
      <c r="H578" s="1824"/>
      <c r="I578" s="1839"/>
      <c r="J578" s="1826"/>
      <c r="K578" s="1827"/>
      <c r="L578" s="1828"/>
      <c r="M578" s="1829"/>
      <c r="N578" s="1830"/>
      <c r="O578" s="1831"/>
      <c r="P578" s="1832"/>
      <c r="Q578" s="1833"/>
      <c r="R578" s="1834"/>
      <c r="S578" s="1912"/>
    </row>
    <row r="579" spans="1:19" ht="14">
      <c r="A579" s="1780"/>
      <c r="B579" s="1818">
        <v>46271</v>
      </c>
      <c r="C579" s="1819">
        <f t="shared" si="36"/>
        <v>0</v>
      </c>
      <c r="D579" s="1820"/>
      <c r="E579" s="1821"/>
      <c r="F579" s="1836"/>
      <c r="G579" s="1837"/>
      <c r="H579" s="1824"/>
      <c r="I579" s="1839"/>
      <c r="J579" s="1826"/>
      <c r="K579" s="1827"/>
      <c r="L579" s="1828"/>
      <c r="M579" s="1829"/>
      <c r="N579" s="1830"/>
      <c r="O579" s="1831"/>
      <c r="P579" s="1832"/>
      <c r="Q579" s="1833"/>
      <c r="R579" s="1834"/>
      <c r="S579" s="1912"/>
    </row>
    <row r="580" spans="1:19" ht="14">
      <c r="A580" s="1780"/>
      <c r="B580" s="1818">
        <v>46272</v>
      </c>
      <c r="C580" s="1819">
        <f t="shared" si="36"/>
        <v>0</v>
      </c>
      <c r="D580" s="1820"/>
      <c r="E580" s="1821"/>
      <c r="F580" s="1836"/>
      <c r="G580" s="1837"/>
      <c r="H580" s="1824"/>
      <c r="I580" s="1839"/>
      <c r="J580" s="1826"/>
      <c r="K580" s="1827"/>
      <c r="L580" s="1828"/>
      <c r="M580" s="1829"/>
      <c r="N580" s="1830"/>
      <c r="O580" s="1831"/>
      <c r="P580" s="1832"/>
      <c r="Q580" s="1833"/>
      <c r="R580" s="1834"/>
      <c r="S580" s="1912"/>
    </row>
    <row r="581" spans="1:19" ht="14">
      <c r="A581" s="1780"/>
      <c r="B581" s="1818">
        <v>46273</v>
      </c>
      <c r="C581" s="1819">
        <f t="shared" si="36"/>
        <v>0</v>
      </c>
      <c r="D581" s="1820"/>
      <c r="E581" s="1821"/>
      <c r="F581" s="1836"/>
      <c r="G581" s="1837"/>
      <c r="H581" s="1824"/>
      <c r="I581" s="1839"/>
      <c r="J581" s="1826"/>
      <c r="K581" s="1827"/>
      <c r="L581" s="1828"/>
      <c r="M581" s="1829"/>
      <c r="N581" s="1830"/>
      <c r="O581" s="1831"/>
      <c r="P581" s="1832"/>
      <c r="Q581" s="1833"/>
      <c r="R581" s="1834"/>
      <c r="S581" s="1912"/>
    </row>
    <row r="582" spans="1:19" ht="14">
      <c r="A582" s="1780"/>
      <c r="B582" s="1818">
        <v>46274</v>
      </c>
      <c r="C582" s="1819">
        <f t="shared" si="36"/>
        <v>0</v>
      </c>
      <c r="D582" s="1820"/>
      <c r="E582" s="1821"/>
      <c r="F582" s="1836"/>
      <c r="G582" s="1837"/>
      <c r="H582" s="1824"/>
      <c r="I582" s="1839"/>
      <c r="J582" s="1826"/>
      <c r="K582" s="1827"/>
      <c r="L582" s="1828"/>
      <c r="M582" s="1829"/>
      <c r="N582" s="1830"/>
      <c r="O582" s="1831"/>
      <c r="P582" s="1832"/>
      <c r="Q582" s="1833"/>
      <c r="R582" s="1834"/>
      <c r="S582" s="1912"/>
    </row>
    <row r="583" spans="1:19" ht="14">
      <c r="A583" s="1780"/>
      <c r="B583" s="1818">
        <v>46275</v>
      </c>
      <c r="C583" s="1819">
        <f t="shared" si="36"/>
        <v>0</v>
      </c>
      <c r="D583" s="1820"/>
      <c r="E583" s="1821"/>
      <c r="F583" s="1836"/>
      <c r="G583" s="1837"/>
      <c r="H583" s="1824"/>
      <c r="I583" s="1839"/>
      <c r="J583" s="1826"/>
      <c r="K583" s="1827"/>
      <c r="L583" s="1828"/>
      <c r="M583" s="1829"/>
      <c r="N583" s="1830"/>
      <c r="O583" s="1831"/>
      <c r="P583" s="1832"/>
      <c r="Q583" s="1833"/>
      <c r="R583" s="1834"/>
      <c r="S583" s="1912"/>
    </row>
    <row r="584" spans="1:19" ht="14">
      <c r="A584" s="1780"/>
      <c r="B584" s="1818">
        <v>46276</v>
      </c>
      <c r="C584" s="1819">
        <f t="shared" si="36"/>
        <v>0</v>
      </c>
      <c r="D584" s="1820"/>
      <c r="E584" s="1821"/>
      <c r="F584" s="1836"/>
      <c r="G584" s="1837"/>
      <c r="H584" s="1824"/>
      <c r="I584" s="1839"/>
      <c r="J584" s="1826"/>
      <c r="K584" s="1827"/>
      <c r="L584" s="1828"/>
      <c r="M584" s="1829"/>
      <c r="N584" s="1830"/>
      <c r="O584" s="1831"/>
      <c r="P584" s="1832"/>
      <c r="Q584" s="1833"/>
      <c r="R584" s="1834"/>
      <c r="S584" s="1912"/>
    </row>
    <row r="585" spans="1:19" ht="14">
      <c r="A585" s="1780"/>
      <c r="B585" s="1818">
        <v>46277</v>
      </c>
      <c r="C585" s="1819">
        <f t="shared" si="36"/>
        <v>0</v>
      </c>
      <c r="D585" s="1820"/>
      <c r="E585" s="1821"/>
      <c r="F585" s="1836"/>
      <c r="G585" s="1837"/>
      <c r="H585" s="1824"/>
      <c r="I585" s="1839"/>
      <c r="J585" s="1826"/>
      <c r="K585" s="1827"/>
      <c r="L585" s="1828"/>
      <c r="M585" s="1829"/>
      <c r="N585" s="1830"/>
      <c r="O585" s="1831"/>
      <c r="P585" s="1832"/>
      <c r="Q585" s="1833"/>
      <c r="R585" s="1834"/>
      <c r="S585" s="1912"/>
    </row>
    <row r="586" spans="1:19" ht="14">
      <c r="A586" s="1780"/>
      <c r="B586" s="1818">
        <v>46278</v>
      </c>
      <c r="C586" s="1819">
        <f t="shared" si="36"/>
        <v>0</v>
      </c>
      <c r="D586" s="1820"/>
      <c r="E586" s="1821"/>
      <c r="F586" s="1836"/>
      <c r="G586" s="1837"/>
      <c r="H586" s="1824"/>
      <c r="I586" s="1839"/>
      <c r="J586" s="1826"/>
      <c r="K586" s="1827"/>
      <c r="L586" s="1828"/>
      <c r="M586" s="1829"/>
      <c r="N586" s="1830"/>
      <c r="O586" s="1831"/>
      <c r="P586" s="1832"/>
      <c r="Q586" s="1833"/>
      <c r="R586" s="1834"/>
      <c r="S586" s="1912"/>
    </row>
    <row r="587" spans="1:19" ht="14">
      <c r="A587" s="1780"/>
      <c r="B587" s="1818">
        <v>46279</v>
      </c>
      <c r="C587" s="1819">
        <f t="shared" si="36"/>
        <v>0</v>
      </c>
      <c r="D587" s="1820"/>
      <c r="E587" s="1821"/>
      <c r="F587" s="1836"/>
      <c r="G587" s="1837"/>
      <c r="H587" s="1824"/>
      <c r="I587" s="1839"/>
      <c r="J587" s="1826"/>
      <c r="K587" s="1827"/>
      <c r="L587" s="1828"/>
      <c r="M587" s="1829"/>
      <c r="N587" s="1830"/>
      <c r="O587" s="1831"/>
      <c r="P587" s="1832"/>
      <c r="Q587" s="1833"/>
      <c r="R587" s="1834"/>
      <c r="S587" s="1912"/>
    </row>
    <row r="588" spans="1:19" ht="14">
      <c r="A588" s="1780"/>
      <c r="B588" s="1818">
        <v>46280</v>
      </c>
      <c r="C588" s="1819">
        <f t="shared" si="36"/>
        <v>0</v>
      </c>
      <c r="D588" s="1820"/>
      <c r="E588" s="1821"/>
      <c r="F588" s="1836"/>
      <c r="G588" s="1837"/>
      <c r="H588" s="1824"/>
      <c r="I588" s="1839"/>
      <c r="J588" s="1826"/>
      <c r="K588" s="1827"/>
      <c r="L588" s="1828"/>
      <c r="M588" s="1829"/>
      <c r="N588" s="1830"/>
      <c r="O588" s="1831"/>
      <c r="P588" s="1832"/>
      <c r="Q588" s="1833"/>
      <c r="R588" s="1834"/>
      <c r="S588" s="1912"/>
    </row>
    <row r="589" spans="1:19" ht="14">
      <c r="A589" s="1780"/>
      <c r="B589" s="1818">
        <v>46281</v>
      </c>
      <c r="C589" s="1819">
        <f t="shared" si="36"/>
        <v>0</v>
      </c>
      <c r="D589" s="1820"/>
      <c r="E589" s="1821"/>
      <c r="F589" s="1836"/>
      <c r="G589" s="1837"/>
      <c r="H589" s="1824"/>
      <c r="I589" s="1839"/>
      <c r="J589" s="1826"/>
      <c r="K589" s="1827"/>
      <c r="L589" s="1828"/>
      <c r="M589" s="1829"/>
      <c r="N589" s="1830"/>
      <c r="O589" s="1831"/>
      <c r="P589" s="1832"/>
      <c r="Q589" s="1833"/>
      <c r="R589" s="1834"/>
      <c r="S589" s="1912"/>
    </row>
    <row r="590" spans="1:19" ht="14">
      <c r="A590" s="1780"/>
      <c r="B590" s="1818">
        <v>46282</v>
      </c>
      <c r="C590" s="1819">
        <f t="shared" si="36"/>
        <v>0</v>
      </c>
      <c r="D590" s="1820"/>
      <c r="E590" s="1821"/>
      <c r="F590" s="1836"/>
      <c r="G590" s="1837"/>
      <c r="H590" s="1824"/>
      <c r="I590" s="1839"/>
      <c r="J590" s="1826"/>
      <c r="K590" s="1827"/>
      <c r="L590" s="1828"/>
      <c r="M590" s="1829"/>
      <c r="N590" s="1830"/>
      <c r="O590" s="1831"/>
      <c r="P590" s="1832"/>
      <c r="Q590" s="1833"/>
      <c r="R590" s="1834"/>
      <c r="S590" s="1912"/>
    </row>
    <row r="591" spans="1:19" ht="14">
      <c r="A591" s="1780"/>
      <c r="B591" s="1818">
        <v>46283</v>
      </c>
      <c r="C591" s="1819">
        <f t="shared" si="36"/>
        <v>0</v>
      </c>
      <c r="D591" s="1820"/>
      <c r="E591" s="1821"/>
      <c r="F591" s="1836"/>
      <c r="G591" s="1837"/>
      <c r="H591" s="1824"/>
      <c r="I591" s="1839"/>
      <c r="J591" s="1826"/>
      <c r="K591" s="1827"/>
      <c r="L591" s="1828"/>
      <c r="M591" s="1829"/>
      <c r="N591" s="1830"/>
      <c r="O591" s="1831"/>
      <c r="P591" s="1832"/>
      <c r="Q591" s="1833"/>
      <c r="R591" s="1834"/>
      <c r="S591" s="1912"/>
    </row>
    <row r="592" spans="1:19" ht="14">
      <c r="A592" s="1780"/>
      <c r="B592" s="1818">
        <v>46284</v>
      </c>
      <c r="C592" s="1819">
        <f t="shared" si="36"/>
        <v>0</v>
      </c>
      <c r="D592" s="1820"/>
      <c r="E592" s="1821"/>
      <c r="F592" s="1836"/>
      <c r="G592" s="1837"/>
      <c r="H592" s="1824"/>
      <c r="I592" s="1839"/>
      <c r="J592" s="1826"/>
      <c r="K592" s="1827"/>
      <c r="L592" s="1828"/>
      <c r="M592" s="1829"/>
      <c r="N592" s="1830"/>
      <c r="O592" s="1831"/>
      <c r="P592" s="1832"/>
      <c r="Q592" s="1833"/>
      <c r="R592" s="1834"/>
      <c r="S592" s="1912"/>
    </row>
    <row r="593" spans="1:19" ht="14">
      <c r="A593" s="1780"/>
      <c r="B593" s="1818">
        <v>46285</v>
      </c>
      <c r="C593" s="1819">
        <f t="shared" si="36"/>
        <v>0</v>
      </c>
      <c r="D593" s="1820"/>
      <c r="E593" s="1821"/>
      <c r="F593" s="1836"/>
      <c r="G593" s="1837"/>
      <c r="H593" s="1824"/>
      <c r="I593" s="1839"/>
      <c r="J593" s="1826"/>
      <c r="K593" s="1827"/>
      <c r="L593" s="1828"/>
      <c r="M593" s="1829"/>
      <c r="N593" s="1830"/>
      <c r="O593" s="1831"/>
      <c r="P593" s="1832"/>
      <c r="Q593" s="1833"/>
      <c r="R593" s="1834"/>
      <c r="S593" s="1912"/>
    </row>
    <row r="594" spans="1:19" ht="14">
      <c r="A594" s="1780"/>
      <c r="B594" s="1818">
        <v>46286</v>
      </c>
      <c r="C594" s="1819">
        <f t="shared" si="36"/>
        <v>0</v>
      </c>
      <c r="D594" s="1820"/>
      <c r="E594" s="1821"/>
      <c r="F594" s="1836"/>
      <c r="G594" s="1837"/>
      <c r="H594" s="1824"/>
      <c r="I594" s="1839"/>
      <c r="J594" s="1826"/>
      <c r="K594" s="1827"/>
      <c r="L594" s="1828"/>
      <c r="M594" s="1829"/>
      <c r="N594" s="1830"/>
      <c r="O594" s="1831"/>
      <c r="P594" s="1832"/>
      <c r="Q594" s="1833"/>
      <c r="R594" s="1834"/>
      <c r="S594" s="1912"/>
    </row>
    <row r="595" spans="1:19" ht="14">
      <c r="A595" s="1780"/>
      <c r="B595" s="1818">
        <v>46287</v>
      </c>
      <c r="C595" s="1819">
        <f t="shared" si="36"/>
        <v>0</v>
      </c>
      <c r="D595" s="1820"/>
      <c r="E595" s="1821"/>
      <c r="F595" s="1836"/>
      <c r="G595" s="1837"/>
      <c r="H595" s="1824"/>
      <c r="I595" s="1839"/>
      <c r="J595" s="1826"/>
      <c r="K595" s="1827"/>
      <c r="L595" s="1828"/>
      <c r="M595" s="1829"/>
      <c r="N595" s="1830"/>
      <c r="O595" s="1831"/>
      <c r="P595" s="1832"/>
      <c r="Q595" s="1833"/>
      <c r="R595" s="1834"/>
      <c r="S595" s="1912"/>
    </row>
    <row r="596" spans="1:19" ht="14">
      <c r="A596" s="1780"/>
      <c r="B596" s="1818">
        <v>46288</v>
      </c>
      <c r="C596" s="1819">
        <f t="shared" si="36"/>
        <v>0</v>
      </c>
      <c r="D596" s="1820"/>
      <c r="E596" s="1821"/>
      <c r="F596" s="1836"/>
      <c r="G596" s="1837"/>
      <c r="H596" s="1824"/>
      <c r="I596" s="1839"/>
      <c r="J596" s="1826"/>
      <c r="K596" s="1827"/>
      <c r="L596" s="1828"/>
      <c r="M596" s="1829"/>
      <c r="N596" s="1830"/>
      <c r="O596" s="1831"/>
      <c r="P596" s="1832"/>
      <c r="Q596" s="1833"/>
      <c r="R596" s="1834"/>
      <c r="S596" s="1912"/>
    </row>
    <row r="597" spans="1:19" ht="14">
      <c r="A597" s="1780"/>
      <c r="B597" s="1818">
        <v>46289</v>
      </c>
      <c r="C597" s="1819">
        <f t="shared" si="36"/>
        <v>0</v>
      </c>
      <c r="D597" s="1820"/>
      <c r="E597" s="1821"/>
      <c r="F597" s="1836"/>
      <c r="G597" s="1837"/>
      <c r="H597" s="1824"/>
      <c r="I597" s="1839"/>
      <c r="J597" s="1826"/>
      <c r="K597" s="1827"/>
      <c r="L597" s="1828"/>
      <c r="M597" s="1829"/>
      <c r="N597" s="1830"/>
      <c r="O597" s="1831"/>
      <c r="P597" s="1832"/>
      <c r="Q597" s="1833"/>
      <c r="R597" s="1834"/>
      <c r="S597" s="1912"/>
    </row>
    <row r="598" spans="1:19" ht="14">
      <c r="A598" s="1780"/>
      <c r="B598" s="1818">
        <v>46290</v>
      </c>
      <c r="C598" s="1819">
        <f t="shared" si="36"/>
        <v>0</v>
      </c>
      <c r="D598" s="1820"/>
      <c r="E598" s="1821"/>
      <c r="F598" s="1836"/>
      <c r="G598" s="1837"/>
      <c r="H598" s="1824"/>
      <c r="I598" s="1839"/>
      <c r="J598" s="1826"/>
      <c r="K598" s="1827"/>
      <c r="L598" s="1828"/>
      <c r="M598" s="1829"/>
      <c r="N598" s="1830"/>
      <c r="O598" s="1831"/>
      <c r="P598" s="1832"/>
      <c r="Q598" s="1833"/>
      <c r="R598" s="1834"/>
      <c r="S598" s="1912"/>
    </row>
    <row r="599" spans="1:19" ht="14">
      <c r="A599" s="1780"/>
      <c r="B599" s="1818">
        <v>46291</v>
      </c>
      <c r="C599" s="1819">
        <f t="shared" si="36"/>
        <v>0</v>
      </c>
      <c r="D599" s="1820"/>
      <c r="E599" s="1821"/>
      <c r="F599" s="1836"/>
      <c r="G599" s="1837"/>
      <c r="H599" s="1824"/>
      <c r="I599" s="1839"/>
      <c r="J599" s="1826"/>
      <c r="K599" s="1827"/>
      <c r="L599" s="1828"/>
      <c r="M599" s="1829"/>
      <c r="N599" s="1830"/>
      <c r="O599" s="1831"/>
      <c r="P599" s="1832"/>
      <c r="Q599" s="1833"/>
      <c r="R599" s="1834"/>
      <c r="S599" s="1912"/>
    </row>
    <row r="600" spans="1:19" ht="14">
      <c r="A600" s="1780"/>
      <c r="B600" s="1818">
        <v>46292</v>
      </c>
      <c r="C600" s="1819">
        <f t="shared" si="36"/>
        <v>0</v>
      </c>
      <c r="D600" s="1820"/>
      <c r="E600" s="1821"/>
      <c r="F600" s="1836"/>
      <c r="G600" s="1837"/>
      <c r="H600" s="1824"/>
      <c r="I600" s="1839"/>
      <c r="J600" s="1826"/>
      <c r="K600" s="1827"/>
      <c r="L600" s="1828"/>
      <c r="M600" s="1829"/>
      <c r="N600" s="1830"/>
      <c r="O600" s="1831"/>
      <c r="P600" s="1832"/>
      <c r="Q600" s="1833"/>
      <c r="R600" s="1834"/>
      <c r="S600" s="1912"/>
    </row>
    <row r="601" spans="1:19" ht="14">
      <c r="A601" s="1780"/>
      <c r="B601" s="1818">
        <v>46293</v>
      </c>
      <c r="C601" s="1819">
        <f t="shared" si="36"/>
        <v>0</v>
      </c>
      <c r="D601" s="1820"/>
      <c r="E601" s="1821"/>
      <c r="F601" s="1836"/>
      <c r="G601" s="1837"/>
      <c r="H601" s="1824"/>
      <c r="I601" s="1839"/>
      <c r="J601" s="1826"/>
      <c r="K601" s="1827"/>
      <c r="L601" s="1828"/>
      <c r="M601" s="1829"/>
      <c r="N601" s="1830"/>
      <c r="O601" s="1831"/>
      <c r="P601" s="1832"/>
      <c r="Q601" s="1833"/>
      <c r="R601" s="1834"/>
      <c r="S601" s="1912"/>
    </row>
    <row r="602" spans="1:19" ht="14">
      <c r="A602" s="1780"/>
      <c r="B602" s="1818">
        <v>46294</v>
      </c>
      <c r="C602" s="1819">
        <f t="shared" si="36"/>
        <v>3058</v>
      </c>
      <c r="D602" s="1820"/>
      <c r="E602" s="1821"/>
      <c r="F602" s="1836"/>
      <c r="G602" s="1837">
        <v>3058</v>
      </c>
      <c r="H602" s="1824" t="s">
        <v>669</v>
      </c>
      <c r="I602" s="1837" t="s">
        <v>687</v>
      </c>
      <c r="J602" s="1826"/>
      <c r="K602" s="1827"/>
      <c r="L602" s="1828"/>
      <c r="M602" s="1829"/>
      <c r="N602" s="1830"/>
      <c r="O602" s="1831"/>
      <c r="P602" s="1832"/>
      <c r="Q602" s="1833"/>
      <c r="R602" s="1834"/>
      <c r="S602" s="1912"/>
    </row>
    <row r="603" spans="1:19" ht="25">
      <c r="A603" s="1780"/>
      <c r="B603" s="1818">
        <v>46295</v>
      </c>
      <c r="C603" s="1819">
        <f t="shared" si="36"/>
        <v>9137</v>
      </c>
      <c r="D603" s="1820"/>
      <c r="E603" s="1821"/>
      <c r="F603" s="1836"/>
      <c r="G603" s="1823">
        <v>9137</v>
      </c>
      <c r="H603" s="1824" t="s">
        <v>669</v>
      </c>
      <c r="I603" s="1825" t="s">
        <v>688</v>
      </c>
      <c r="J603" s="1826"/>
      <c r="K603" s="1827"/>
      <c r="L603" s="1828"/>
      <c r="M603" s="1829"/>
      <c r="N603" s="1830"/>
      <c r="O603" s="1831"/>
      <c r="P603" s="1832"/>
      <c r="Q603" s="1833"/>
      <c r="R603" s="1834"/>
      <c r="S603" s="1912"/>
    </row>
    <row r="604" spans="1:19" ht="26">
      <c r="A604" s="1840"/>
      <c r="B604" s="1879" t="s">
        <v>616</v>
      </c>
      <c r="C604" s="1880">
        <f t="shared" ref="C604:D604" si="37">SUM(C574:C603)</f>
        <v>52895</v>
      </c>
      <c r="D604" s="1843">
        <f t="shared" si="37"/>
        <v>0</v>
      </c>
      <c r="E604" s="1844"/>
      <c r="F604" s="1881"/>
      <c r="G604" s="1846">
        <f>SUM(G574:G603)</f>
        <v>52895</v>
      </c>
      <c r="H604" s="1847"/>
      <c r="I604" s="1882"/>
      <c r="J604" s="1849">
        <f>SUM(J574:J603)</f>
        <v>0</v>
      </c>
      <c r="K604" s="1850"/>
      <c r="L604" s="1883"/>
      <c r="M604" s="1852">
        <f>SUM(M574:M603)</f>
        <v>0</v>
      </c>
      <c r="N604" s="1853"/>
      <c r="O604" s="1884"/>
      <c r="P604" s="1855">
        <f>SUM(P574:P603)</f>
        <v>0</v>
      </c>
      <c r="Q604" s="1856"/>
      <c r="R604" s="1885"/>
      <c r="S604" s="1875"/>
    </row>
    <row r="605" spans="1:19" ht="25">
      <c r="A605" s="1780"/>
      <c r="B605" s="1818">
        <v>46296</v>
      </c>
      <c r="C605" s="1819">
        <f t="shared" ref="C605:C635" si="38">D605+G605+J605+M605+P605</f>
        <v>40700</v>
      </c>
      <c r="D605" s="1820"/>
      <c r="E605" s="1821"/>
      <c r="F605" s="1836"/>
      <c r="G605" s="1823">
        <v>40700</v>
      </c>
      <c r="H605" s="1824" t="s">
        <v>377</v>
      </c>
      <c r="I605" s="1825" t="s">
        <v>925</v>
      </c>
      <c r="J605" s="1826"/>
      <c r="K605" s="1827"/>
      <c r="L605" s="1828"/>
      <c r="M605" s="1829"/>
      <c r="N605" s="1830"/>
      <c r="O605" s="1831"/>
      <c r="P605" s="1832"/>
      <c r="Q605" s="1833"/>
      <c r="R605" s="1834"/>
      <c r="S605" s="1912"/>
    </row>
    <row r="606" spans="1:19" ht="14">
      <c r="A606" s="1780"/>
      <c r="B606" s="1818">
        <v>46297</v>
      </c>
      <c r="C606" s="1819">
        <f t="shared" si="38"/>
        <v>0</v>
      </c>
      <c r="D606" s="1820"/>
      <c r="E606" s="1821"/>
      <c r="F606" s="1836"/>
      <c r="G606" s="1837"/>
      <c r="H606" s="1824"/>
      <c r="I606" s="1839"/>
      <c r="J606" s="1826"/>
      <c r="K606" s="1827"/>
      <c r="L606" s="1828"/>
      <c r="M606" s="1829"/>
      <c r="N606" s="1830"/>
      <c r="O606" s="1831"/>
      <c r="P606" s="1832"/>
      <c r="Q606" s="1833"/>
      <c r="R606" s="1834"/>
      <c r="S606" s="1912"/>
    </row>
    <row r="607" spans="1:19" ht="14">
      <c r="A607" s="1780"/>
      <c r="B607" s="1818">
        <v>46298</v>
      </c>
      <c r="C607" s="1819">
        <f t="shared" si="38"/>
        <v>0</v>
      </c>
      <c r="D607" s="1820"/>
      <c r="E607" s="1821"/>
      <c r="F607" s="1836"/>
      <c r="G607" s="1837"/>
      <c r="H607" s="1824"/>
      <c r="I607" s="1839"/>
      <c r="J607" s="1826"/>
      <c r="K607" s="1827"/>
      <c r="L607" s="1828"/>
      <c r="M607" s="1829"/>
      <c r="N607" s="1830"/>
      <c r="O607" s="1831"/>
      <c r="P607" s="1832"/>
      <c r="Q607" s="1833"/>
      <c r="R607" s="1834"/>
      <c r="S607" s="1912"/>
    </row>
    <row r="608" spans="1:19" ht="14">
      <c r="A608" s="1780"/>
      <c r="B608" s="1818">
        <v>46299</v>
      </c>
      <c r="C608" s="1819">
        <f t="shared" si="38"/>
        <v>0</v>
      </c>
      <c r="D608" s="1820"/>
      <c r="E608" s="1821"/>
      <c r="F608" s="1836"/>
      <c r="G608" s="1837"/>
      <c r="H608" s="1824"/>
      <c r="I608" s="1839"/>
      <c r="J608" s="1826"/>
      <c r="K608" s="1827"/>
      <c r="L608" s="1828"/>
      <c r="M608" s="1829"/>
      <c r="N608" s="1830"/>
      <c r="O608" s="1831"/>
      <c r="P608" s="1832"/>
      <c r="Q608" s="1833"/>
      <c r="R608" s="1834"/>
      <c r="S608" s="1912"/>
    </row>
    <row r="609" spans="1:19" ht="14">
      <c r="A609" s="1780"/>
      <c r="B609" s="1818">
        <v>46300</v>
      </c>
      <c r="C609" s="1819">
        <f t="shared" si="38"/>
        <v>0</v>
      </c>
      <c r="D609" s="1820"/>
      <c r="E609" s="1821"/>
      <c r="F609" s="1836"/>
      <c r="G609" s="1837"/>
      <c r="H609" s="1824"/>
      <c r="I609" s="1839"/>
      <c r="J609" s="1826"/>
      <c r="K609" s="1827"/>
      <c r="L609" s="1828"/>
      <c r="M609" s="1829"/>
      <c r="N609" s="1830"/>
      <c r="O609" s="1831"/>
      <c r="P609" s="1832"/>
      <c r="Q609" s="1833"/>
      <c r="R609" s="1834"/>
      <c r="S609" s="1912"/>
    </row>
    <row r="610" spans="1:19" ht="14">
      <c r="A610" s="1780"/>
      <c r="B610" s="1818">
        <v>46301</v>
      </c>
      <c r="C610" s="1819">
        <f t="shared" si="38"/>
        <v>0</v>
      </c>
      <c r="D610" s="1820"/>
      <c r="E610" s="1821"/>
      <c r="F610" s="1836"/>
      <c r="G610" s="1837"/>
      <c r="H610" s="1824"/>
      <c r="I610" s="1839"/>
      <c r="J610" s="1826"/>
      <c r="K610" s="1827"/>
      <c r="L610" s="1828"/>
      <c r="M610" s="1829"/>
      <c r="N610" s="1830"/>
      <c r="O610" s="1831"/>
      <c r="P610" s="1832"/>
      <c r="Q610" s="1833"/>
      <c r="R610" s="1834"/>
      <c r="S610" s="1912"/>
    </row>
    <row r="611" spans="1:19" ht="14">
      <c r="A611" s="1780"/>
      <c r="B611" s="1818">
        <v>46302</v>
      </c>
      <c r="C611" s="1819">
        <f t="shared" si="38"/>
        <v>0</v>
      </c>
      <c r="D611" s="1820"/>
      <c r="E611" s="1821"/>
      <c r="F611" s="1836"/>
      <c r="G611" s="1837"/>
      <c r="H611" s="1824"/>
      <c r="I611" s="1839"/>
      <c r="J611" s="1826"/>
      <c r="K611" s="1827"/>
      <c r="L611" s="1828"/>
      <c r="M611" s="1829"/>
      <c r="N611" s="1830"/>
      <c r="O611" s="1831"/>
      <c r="P611" s="1832"/>
      <c r="Q611" s="1833"/>
      <c r="R611" s="1834"/>
      <c r="S611" s="1912"/>
    </row>
    <row r="612" spans="1:19" ht="14">
      <c r="A612" s="1780"/>
      <c r="B612" s="1818">
        <v>46303</v>
      </c>
      <c r="C612" s="1819">
        <f t="shared" si="38"/>
        <v>0</v>
      </c>
      <c r="D612" s="1820"/>
      <c r="E612" s="1821"/>
      <c r="F612" s="1836"/>
      <c r="G612" s="1837"/>
      <c r="H612" s="1824"/>
      <c r="I612" s="1839"/>
      <c r="J612" s="1826"/>
      <c r="K612" s="1827"/>
      <c r="L612" s="1828"/>
      <c r="M612" s="1829"/>
      <c r="N612" s="1830"/>
      <c r="O612" s="1831"/>
      <c r="P612" s="1832"/>
      <c r="Q612" s="1833"/>
      <c r="R612" s="1834"/>
      <c r="S612" s="1912"/>
    </row>
    <row r="613" spans="1:19" ht="14">
      <c r="A613" s="1780"/>
      <c r="B613" s="1818">
        <v>46304</v>
      </c>
      <c r="C613" s="1819">
        <f t="shared" si="38"/>
        <v>0</v>
      </c>
      <c r="D613" s="1820"/>
      <c r="E613" s="1821"/>
      <c r="F613" s="1836"/>
      <c r="G613" s="1837"/>
      <c r="H613" s="1824"/>
      <c r="I613" s="1839"/>
      <c r="J613" s="1826"/>
      <c r="K613" s="1827"/>
      <c r="L613" s="1828"/>
      <c r="M613" s="1829"/>
      <c r="N613" s="1830"/>
      <c r="O613" s="1831"/>
      <c r="P613" s="1832"/>
      <c r="Q613" s="1833"/>
      <c r="R613" s="1834"/>
      <c r="S613" s="1912"/>
    </row>
    <row r="614" spans="1:19" ht="14">
      <c r="A614" s="1780"/>
      <c r="B614" s="1818">
        <v>46305</v>
      </c>
      <c r="C614" s="1819">
        <f t="shared" si="38"/>
        <v>0</v>
      </c>
      <c r="D614" s="1820"/>
      <c r="E614" s="1821"/>
      <c r="F614" s="1836"/>
      <c r="G614" s="1837"/>
      <c r="H614" s="1824"/>
      <c r="I614" s="1839"/>
      <c r="J614" s="1826"/>
      <c r="K614" s="1827"/>
      <c r="L614" s="1828"/>
      <c r="M614" s="1829"/>
      <c r="N614" s="1830"/>
      <c r="O614" s="1831"/>
      <c r="P614" s="1832"/>
      <c r="Q614" s="1833"/>
      <c r="R614" s="1834"/>
      <c r="S614" s="1912"/>
    </row>
    <row r="615" spans="1:19" ht="14">
      <c r="A615" s="1780"/>
      <c r="B615" s="1818">
        <v>46306</v>
      </c>
      <c r="C615" s="1819">
        <f t="shared" si="38"/>
        <v>0</v>
      </c>
      <c r="D615" s="1820"/>
      <c r="E615" s="1821"/>
      <c r="F615" s="1836"/>
      <c r="G615" s="1837"/>
      <c r="H615" s="1824"/>
      <c r="I615" s="1839"/>
      <c r="J615" s="1826"/>
      <c r="K615" s="1827"/>
      <c r="L615" s="1828"/>
      <c r="M615" s="1829"/>
      <c r="N615" s="1830"/>
      <c r="O615" s="1831"/>
      <c r="P615" s="1832"/>
      <c r="Q615" s="1833"/>
      <c r="R615" s="1834"/>
      <c r="S615" s="1912"/>
    </row>
    <row r="616" spans="1:19" ht="14">
      <c r="A616" s="1780"/>
      <c r="B616" s="1818">
        <v>46307</v>
      </c>
      <c r="C616" s="1819">
        <f t="shared" si="38"/>
        <v>0</v>
      </c>
      <c r="D616" s="1820"/>
      <c r="E616" s="1821"/>
      <c r="F616" s="1836"/>
      <c r="G616" s="1837"/>
      <c r="H616" s="1824"/>
      <c r="I616" s="1839"/>
      <c r="J616" s="1826"/>
      <c r="K616" s="1827"/>
      <c r="L616" s="1828"/>
      <c r="M616" s="1829"/>
      <c r="N616" s="1830"/>
      <c r="O616" s="1831"/>
      <c r="P616" s="1832"/>
      <c r="Q616" s="1833"/>
      <c r="R616" s="1834"/>
      <c r="S616" s="1912"/>
    </row>
    <row r="617" spans="1:19" ht="14">
      <c r="A617" s="1780"/>
      <c r="B617" s="1818">
        <v>46308</v>
      </c>
      <c r="C617" s="1819">
        <f t="shared" si="38"/>
        <v>0</v>
      </c>
      <c r="D617" s="1820"/>
      <c r="E617" s="1821"/>
      <c r="F617" s="1836"/>
      <c r="G617" s="1837"/>
      <c r="H617" s="1824"/>
      <c r="I617" s="1839"/>
      <c r="J617" s="1826"/>
      <c r="K617" s="1827"/>
      <c r="L617" s="1828"/>
      <c r="M617" s="1829"/>
      <c r="N617" s="1830"/>
      <c r="O617" s="1831"/>
      <c r="P617" s="1832"/>
      <c r="Q617" s="1833"/>
      <c r="R617" s="1834"/>
      <c r="S617" s="1912"/>
    </row>
    <row r="618" spans="1:19" ht="14">
      <c r="A618" s="1780"/>
      <c r="B618" s="1818">
        <v>46309</v>
      </c>
      <c r="C618" s="1819">
        <f t="shared" si="38"/>
        <v>0</v>
      </c>
      <c r="D618" s="1820"/>
      <c r="E618" s="1821"/>
      <c r="F618" s="1836"/>
      <c r="G618" s="1837"/>
      <c r="H618" s="1824"/>
      <c r="I618" s="1839"/>
      <c r="J618" s="1826"/>
      <c r="K618" s="1827"/>
      <c r="L618" s="1828"/>
      <c r="M618" s="1829"/>
      <c r="N618" s="1830"/>
      <c r="O618" s="1831"/>
      <c r="P618" s="1832"/>
      <c r="Q618" s="1833"/>
      <c r="R618" s="1834"/>
      <c r="S618" s="1912"/>
    </row>
    <row r="619" spans="1:19" ht="14">
      <c r="A619" s="1780"/>
      <c r="B619" s="1818">
        <v>46310</v>
      </c>
      <c r="C619" s="1819">
        <f t="shared" si="38"/>
        <v>0</v>
      </c>
      <c r="D619" s="1820"/>
      <c r="E619" s="1821"/>
      <c r="F619" s="1836"/>
      <c r="G619" s="1837"/>
      <c r="H619" s="1824"/>
      <c r="I619" s="1839"/>
      <c r="J619" s="1826"/>
      <c r="K619" s="1827"/>
      <c r="L619" s="1828"/>
      <c r="M619" s="1829"/>
      <c r="N619" s="1830"/>
      <c r="O619" s="1831"/>
      <c r="P619" s="1832"/>
      <c r="Q619" s="1833"/>
      <c r="R619" s="1834"/>
      <c r="S619" s="1912"/>
    </row>
    <row r="620" spans="1:19" ht="14">
      <c r="A620" s="1780"/>
      <c r="B620" s="1818">
        <v>46311</v>
      </c>
      <c r="C620" s="1819">
        <f t="shared" si="38"/>
        <v>0</v>
      </c>
      <c r="D620" s="1820"/>
      <c r="E620" s="1821"/>
      <c r="F620" s="1836"/>
      <c r="G620" s="1837"/>
      <c r="H620" s="1824"/>
      <c r="I620" s="1839"/>
      <c r="J620" s="1826"/>
      <c r="K620" s="1827"/>
      <c r="L620" s="1828"/>
      <c r="M620" s="1829"/>
      <c r="N620" s="1830"/>
      <c r="O620" s="1831"/>
      <c r="P620" s="1832"/>
      <c r="Q620" s="1833"/>
      <c r="R620" s="1834"/>
      <c r="S620" s="1912"/>
    </row>
    <row r="621" spans="1:19" ht="14">
      <c r="A621" s="1780"/>
      <c r="B621" s="1818">
        <v>46312</v>
      </c>
      <c r="C621" s="1819">
        <f t="shared" si="38"/>
        <v>0</v>
      </c>
      <c r="D621" s="1820"/>
      <c r="E621" s="1821"/>
      <c r="F621" s="1836"/>
      <c r="G621" s="1837"/>
      <c r="H621" s="1824"/>
      <c r="I621" s="1839"/>
      <c r="J621" s="1826"/>
      <c r="K621" s="1827"/>
      <c r="L621" s="1828"/>
      <c r="M621" s="1829"/>
      <c r="N621" s="1830"/>
      <c r="O621" s="1831"/>
      <c r="P621" s="1832"/>
      <c r="Q621" s="1833"/>
      <c r="R621" s="1834"/>
      <c r="S621" s="1912"/>
    </row>
    <row r="622" spans="1:19" ht="14">
      <c r="A622" s="1780"/>
      <c r="B622" s="1818">
        <v>46313</v>
      </c>
      <c r="C622" s="1819">
        <f t="shared" si="38"/>
        <v>0</v>
      </c>
      <c r="D622" s="1820"/>
      <c r="E622" s="1821"/>
      <c r="F622" s="1836"/>
      <c r="G622" s="1837"/>
      <c r="H622" s="1824"/>
      <c r="I622" s="1839"/>
      <c r="J622" s="1826"/>
      <c r="K622" s="1827"/>
      <c r="L622" s="1828"/>
      <c r="M622" s="1829"/>
      <c r="N622" s="1830"/>
      <c r="O622" s="1831"/>
      <c r="P622" s="1832"/>
      <c r="Q622" s="1833"/>
      <c r="R622" s="1834"/>
      <c r="S622" s="1912"/>
    </row>
    <row r="623" spans="1:19" ht="14">
      <c r="A623" s="1780"/>
      <c r="B623" s="1818">
        <v>46314</v>
      </c>
      <c r="C623" s="1819">
        <f t="shared" si="38"/>
        <v>0</v>
      </c>
      <c r="D623" s="1820"/>
      <c r="E623" s="1821"/>
      <c r="F623" s="1836"/>
      <c r="G623" s="1837"/>
      <c r="H623" s="1824"/>
      <c r="I623" s="1839"/>
      <c r="J623" s="1826"/>
      <c r="K623" s="1827"/>
      <c r="L623" s="1828"/>
      <c r="M623" s="1829"/>
      <c r="N623" s="1830"/>
      <c r="O623" s="1831"/>
      <c r="P623" s="1832"/>
      <c r="Q623" s="1833"/>
      <c r="R623" s="1834"/>
      <c r="S623" s="1912"/>
    </row>
    <row r="624" spans="1:19" ht="14">
      <c r="A624" s="1780"/>
      <c r="B624" s="1818">
        <v>46315</v>
      </c>
      <c r="C624" s="1819">
        <f t="shared" si="38"/>
        <v>0</v>
      </c>
      <c r="D624" s="1820"/>
      <c r="E624" s="1821"/>
      <c r="F624" s="1836"/>
      <c r="G624" s="1837"/>
      <c r="H624" s="1824"/>
      <c r="I624" s="1839"/>
      <c r="J624" s="1826"/>
      <c r="K624" s="1827"/>
      <c r="L624" s="1828"/>
      <c r="M624" s="1829"/>
      <c r="N624" s="1830"/>
      <c r="O624" s="1831"/>
      <c r="P624" s="1832"/>
      <c r="Q624" s="1833"/>
      <c r="R624" s="1834"/>
      <c r="S624" s="1912"/>
    </row>
    <row r="625" spans="1:19" ht="14">
      <c r="A625" s="1780"/>
      <c r="B625" s="1818">
        <v>46316</v>
      </c>
      <c r="C625" s="1819">
        <f t="shared" si="38"/>
        <v>0</v>
      </c>
      <c r="D625" s="1820"/>
      <c r="E625" s="1821"/>
      <c r="F625" s="1836"/>
      <c r="G625" s="1837"/>
      <c r="H625" s="1824"/>
      <c r="I625" s="1839"/>
      <c r="J625" s="1826"/>
      <c r="K625" s="1827"/>
      <c r="L625" s="1828"/>
      <c r="M625" s="1829"/>
      <c r="N625" s="1830"/>
      <c r="O625" s="1831"/>
      <c r="P625" s="1832"/>
      <c r="Q625" s="1833"/>
      <c r="R625" s="1834"/>
      <c r="S625" s="1912"/>
    </row>
    <row r="626" spans="1:19" ht="14">
      <c r="A626" s="1780"/>
      <c r="B626" s="1818">
        <v>46317</v>
      </c>
      <c r="C626" s="1819">
        <f t="shared" si="38"/>
        <v>0</v>
      </c>
      <c r="D626" s="1820"/>
      <c r="E626" s="1821"/>
      <c r="F626" s="1836"/>
      <c r="G626" s="1837"/>
      <c r="H626" s="1824"/>
      <c r="I626" s="1839"/>
      <c r="J626" s="1826"/>
      <c r="K626" s="1827"/>
      <c r="L626" s="1828"/>
      <c r="M626" s="1829"/>
      <c r="N626" s="1830"/>
      <c r="O626" s="1831"/>
      <c r="P626" s="1832"/>
      <c r="Q626" s="1833"/>
      <c r="R626" s="1834"/>
      <c r="S626" s="1912"/>
    </row>
    <row r="627" spans="1:19" ht="14">
      <c r="A627" s="1780"/>
      <c r="B627" s="1818">
        <v>46318</v>
      </c>
      <c r="C627" s="1819">
        <f t="shared" si="38"/>
        <v>0</v>
      </c>
      <c r="D627" s="1820"/>
      <c r="E627" s="1821"/>
      <c r="F627" s="1836"/>
      <c r="G627" s="1837"/>
      <c r="H627" s="1824"/>
      <c r="I627" s="1839"/>
      <c r="J627" s="1826"/>
      <c r="K627" s="1827"/>
      <c r="L627" s="1828"/>
      <c r="M627" s="1829"/>
      <c r="N627" s="1830"/>
      <c r="O627" s="1831"/>
      <c r="P627" s="1832"/>
      <c r="Q627" s="1833"/>
      <c r="R627" s="1834"/>
      <c r="S627" s="1912"/>
    </row>
    <row r="628" spans="1:19" ht="14">
      <c r="A628" s="1780"/>
      <c r="B628" s="1818">
        <v>46319</v>
      </c>
      <c r="C628" s="1819">
        <f t="shared" si="38"/>
        <v>0</v>
      </c>
      <c r="D628" s="1820"/>
      <c r="E628" s="1821"/>
      <c r="F628" s="1836"/>
      <c r="G628" s="1837"/>
      <c r="H628" s="1824"/>
      <c r="I628" s="1839"/>
      <c r="J628" s="1826"/>
      <c r="K628" s="1827"/>
      <c r="L628" s="1828"/>
      <c r="M628" s="1829"/>
      <c r="N628" s="1830"/>
      <c r="O628" s="1831"/>
      <c r="P628" s="1832"/>
      <c r="Q628" s="1833"/>
      <c r="R628" s="1834"/>
      <c r="S628" s="1912"/>
    </row>
    <row r="629" spans="1:19" ht="14">
      <c r="A629" s="1780"/>
      <c r="B629" s="1818">
        <v>46320</v>
      </c>
      <c r="C629" s="1819">
        <f t="shared" si="38"/>
        <v>0</v>
      </c>
      <c r="D629" s="1820"/>
      <c r="E629" s="1821"/>
      <c r="F629" s="1836"/>
      <c r="G629" s="1837"/>
      <c r="H629" s="1824"/>
      <c r="I629" s="1839"/>
      <c r="J629" s="1826"/>
      <c r="K629" s="1827"/>
      <c r="L629" s="1828"/>
      <c r="M629" s="1829"/>
      <c r="N629" s="1830"/>
      <c r="O629" s="1831"/>
      <c r="P629" s="1832"/>
      <c r="Q629" s="1833"/>
      <c r="R629" s="1834"/>
      <c r="S629" s="1912"/>
    </row>
    <row r="630" spans="1:19" ht="14">
      <c r="A630" s="1780"/>
      <c r="B630" s="1818">
        <v>46321</v>
      </c>
      <c r="C630" s="1819">
        <f t="shared" si="38"/>
        <v>0</v>
      </c>
      <c r="D630" s="1820"/>
      <c r="E630" s="1821"/>
      <c r="F630" s="1836"/>
      <c r="G630" s="1837"/>
      <c r="H630" s="1824"/>
      <c r="I630" s="1839"/>
      <c r="J630" s="1826"/>
      <c r="K630" s="1827"/>
      <c r="L630" s="1828"/>
      <c r="M630" s="1829"/>
      <c r="N630" s="1830"/>
      <c r="O630" s="1831"/>
      <c r="P630" s="1832"/>
      <c r="Q630" s="1833"/>
      <c r="R630" s="1834"/>
      <c r="S630" s="1912"/>
    </row>
    <row r="631" spans="1:19" ht="14">
      <c r="A631" s="1780"/>
      <c r="B631" s="1818">
        <v>46322</v>
      </c>
      <c r="C631" s="1819">
        <f t="shared" si="38"/>
        <v>0</v>
      </c>
      <c r="D631" s="1820"/>
      <c r="E631" s="1821"/>
      <c r="F631" s="1836"/>
      <c r="G631" s="1837"/>
      <c r="H631" s="1824"/>
      <c r="I631" s="1839"/>
      <c r="J631" s="1826"/>
      <c r="K631" s="1827"/>
      <c r="L631" s="1828"/>
      <c r="M631" s="1829"/>
      <c r="N631" s="1830"/>
      <c r="O631" s="1831"/>
      <c r="P631" s="1832"/>
      <c r="Q631" s="1833"/>
      <c r="R631" s="1834"/>
      <c r="S631" s="1912"/>
    </row>
    <row r="632" spans="1:19" ht="14">
      <c r="A632" s="1780"/>
      <c r="B632" s="1818">
        <v>46323</v>
      </c>
      <c r="C632" s="1819">
        <f t="shared" si="38"/>
        <v>0</v>
      </c>
      <c r="D632" s="1820"/>
      <c r="E632" s="1821"/>
      <c r="F632" s="1836"/>
      <c r="G632" s="1837"/>
      <c r="H632" s="1824"/>
      <c r="I632" s="1839"/>
      <c r="J632" s="1826"/>
      <c r="K632" s="1827"/>
      <c r="L632" s="1828"/>
      <c r="M632" s="1829"/>
      <c r="N632" s="1830"/>
      <c r="O632" s="1831"/>
      <c r="P632" s="1832"/>
      <c r="Q632" s="1833"/>
      <c r="R632" s="1834"/>
      <c r="S632" s="1912"/>
    </row>
    <row r="633" spans="1:19" ht="14">
      <c r="A633" s="1780"/>
      <c r="B633" s="1818">
        <v>46324</v>
      </c>
      <c r="C633" s="1819">
        <f t="shared" si="38"/>
        <v>0</v>
      </c>
      <c r="D633" s="1820"/>
      <c r="E633" s="1821"/>
      <c r="F633" s="1836"/>
      <c r="G633" s="1837"/>
      <c r="H633" s="1824"/>
      <c r="I633" s="1839"/>
      <c r="J633" s="1826"/>
      <c r="K633" s="1827"/>
      <c r="L633" s="1828"/>
      <c r="M633" s="1829"/>
      <c r="N633" s="1830"/>
      <c r="O633" s="1831"/>
      <c r="P633" s="1832"/>
      <c r="Q633" s="1833"/>
      <c r="R633" s="1834"/>
      <c r="S633" s="1912"/>
    </row>
    <row r="634" spans="1:19" ht="14">
      <c r="A634" s="1780"/>
      <c r="B634" s="1818">
        <v>46325</v>
      </c>
      <c r="C634" s="1819">
        <f t="shared" si="38"/>
        <v>0</v>
      </c>
      <c r="D634" s="1820"/>
      <c r="E634" s="1821"/>
      <c r="F634" s="1836"/>
      <c r="G634" s="1837"/>
      <c r="H634" s="1824"/>
      <c r="I634" s="1839"/>
      <c r="J634" s="1826"/>
      <c r="K634" s="1827"/>
      <c r="L634" s="1828"/>
      <c r="M634" s="1829"/>
      <c r="N634" s="1830"/>
      <c r="O634" s="1831"/>
      <c r="P634" s="1832"/>
      <c r="Q634" s="1833"/>
      <c r="R634" s="1834"/>
      <c r="S634" s="1912"/>
    </row>
    <row r="635" spans="1:19" ht="14">
      <c r="A635" s="1780"/>
      <c r="B635" s="1818">
        <v>46326</v>
      </c>
      <c r="C635" s="1819">
        <f t="shared" si="38"/>
        <v>0</v>
      </c>
      <c r="D635" s="1820"/>
      <c r="E635" s="1821"/>
      <c r="F635" s="1836"/>
      <c r="G635" s="1837"/>
      <c r="H635" s="1824"/>
      <c r="I635" s="1839"/>
      <c r="J635" s="1826"/>
      <c r="K635" s="1827"/>
      <c r="L635" s="1828"/>
      <c r="M635" s="1829"/>
      <c r="N635" s="1830"/>
      <c r="O635" s="1831"/>
      <c r="P635" s="1832"/>
      <c r="Q635" s="1833"/>
      <c r="R635" s="1834"/>
      <c r="S635" s="1912"/>
    </row>
    <row r="636" spans="1:19" ht="26">
      <c r="A636" s="1840"/>
      <c r="B636" s="1879" t="s">
        <v>618</v>
      </c>
      <c r="C636" s="1880">
        <f t="shared" ref="C636:D636" si="39">SUM(C605:C635)</f>
        <v>40700</v>
      </c>
      <c r="D636" s="1843">
        <f t="shared" si="39"/>
        <v>0</v>
      </c>
      <c r="E636" s="1844"/>
      <c r="F636" s="1881"/>
      <c r="G636" s="1846">
        <f>SUM(G605:G635)</f>
        <v>40700</v>
      </c>
      <c r="H636" s="1847"/>
      <c r="I636" s="1882"/>
      <c r="J636" s="1849">
        <f>SUM(J605:J635)</f>
        <v>0</v>
      </c>
      <c r="K636" s="1850"/>
      <c r="L636" s="1895"/>
      <c r="M636" s="1896">
        <f>SUM(M605:M635)</f>
        <v>0</v>
      </c>
      <c r="N636" s="1853"/>
      <c r="O636" s="1884"/>
      <c r="P636" s="1855">
        <f>SUM(P605:P635)</f>
        <v>0</v>
      </c>
      <c r="Q636" s="1856"/>
      <c r="R636" s="1885"/>
      <c r="S636" s="1875"/>
    </row>
    <row r="637" spans="1:19" ht="25">
      <c r="A637" s="1780"/>
      <c r="B637" s="1818">
        <v>46327</v>
      </c>
      <c r="C637" s="1819">
        <f t="shared" ref="C637:C666" si="40">D637+G637+J637+M637+P637</f>
        <v>40700</v>
      </c>
      <c r="D637" s="1820"/>
      <c r="E637" s="1821"/>
      <c r="F637" s="1836"/>
      <c r="G637" s="1823">
        <v>40700</v>
      </c>
      <c r="H637" s="1824" t="s">
        <v>377</v>
      </c>
      <c r="I637" s="1825" t="s">
        <v>926</v>
      </c>
      <c r="J637" s="1826"/>
      <c r="K637" s="1827"/>
      <c r="L637" s="1828"/>
      <c r="M637" s="1829"/>
      <c r="N637" s="1830"/>
      <c r="O637" s="1831"/>
      <c r="P637" s="1832"/>
      <c r="Q637" s="1833"/>
      <c r="R637" s="1834"/>
      <c r="S637" s="1912"/>
    </row>
    <row r="638" spans="1:19" ht="14">
      <c r="A638" s="1780"/>
      <c r="B638" s="1818">
        <v>46328</v>
      </c>
      <c r="C638" s="1819">
        <f t="shared" si="40"/>
        <v>0</v>
      </c>
      <c r="D638" s="1820"/>
      <c r="E638" s="1821"/>
      <c r="F638" s="1836"/>
      <c r="G638" s="1837"/>
      <c r="H638" s="1824"/>
      <c r="I638" s="1839"/>
      <c r="J638" s="1826"/>
      <c r="K638" s="1827"/>
      <c r="L638" s="1828"/>
      <c r="M638" s="1829"/>
      <c r="N638" s="1830"/>
      <c r="O638" s="1831"/>
      <c r="P638" s="1832"/>
      <c r="Q638" s="1833"/>
      <c r="R638" s="1834"/>
      <c r="S638" s="1912"/>
    </row>
    <row r="639" spans="1:19" ht="14">
      <c r="A639" s="1780"/>
      <c r="B639" s="1818">
        <v>46329</v>
      </c>
      <c r="C639" s="1819">
        <f t="shared" si="40"/>
        <v>0</v>
      </c>
      <c r="D639" s="1820"/>
      <c r="E639" s="1821"/>
      <c r="F639" s="1836"/>
      <c r="G639" s="1837"/>
      <c r="H639" s="1824"/>
      <c r="I639" s="1839"/>
      <c r="J639" s="1826"/>
      <c r="K639" s="1827"/>
      <c r="L639" s="1828"/>
      <c r="M639" s="1829"/>
      <c r="N639" s="1830"/>
      <c r="O639" s="1831"/>
      <c r="P639" s="1832"/>
      <c r="Q639" s="1833"/>
      <c r="R639" s="1834"/>
      <c r="S639" s="1912"/>
    </row>
    <row r="640" spans="1:19" ht="14">
      <c r="A640" s="1780"/>
      <c r="B640" s="1818">
        <v>46330</v>
      </c>
      <c r="C640" s="1819">
        <f t="shared" si="40"/>
        <v>0</v>
      </c>
      <c r="D640" s="1820"/>
      <c r="E640" s="1821"/>
      <c r="F640" s="1836"/>
      <c r="G640" s="1837"/>
      <c r="H640" s="1824"/>
      <c r="I640" s="1839"/>
      <c r="J640" s="1826"/>
      <c r="K640" s="1827"/>
      <c r="L640" s="1828"/>
      <c r="M640" s="1829"/>
      <c r="N640" s="1830"/>
      <c r="O640" s="1831"/>
      <c r="P640" s="1832"/>
      <c r="Q640" s="1833"/>
      <c r="R640" s="1834"/>
      <c r="S640" s="1912"/>
    </row>
    <row r="641" spans="1:19" ht="14">
      <c r="A641" s="1780"/>
      <c r="B641" s="1818">
        <v>46331</v>
      </c>
      <c r="C641" s="1819">
        <f t="shared" si="40"/>
        <v>0</v>
      </c>
      <c r="D641" s="1820"/>
      <c r="E641" s="1821"/>
      <c r="F641" s="1836"/>
      <c r="G641" s="1837"/>
      <c r="H641" s="1824"/>
      <c r="I641" s="1839"/>
      <c r="J641" s="1826"/>
      <c r="K641" s="1827"/>
      <c r="L641" s="1828"/>
      <c r="M641" s="1829"/>
      <c r="N641" s="1830"/>
      <c r="O641" s="1831"/>
      <c r="P641" s="1832"/>
      <c r="Q641" s="1833"/>
      <c r="R641" s="1834"/>
      <c r="S641" s="1912"/>
    </row>
    <row r="642" spans="1:19" ht="14">
      <c r="A642" s="1780"/>
      <c r="B642" s="1818">
        <v>46332</v>
      </c>
      <c r="C642" s="1819">
        <f t="shared" si="40"/>
        <v>0</v>
      </c>
      <c r="D642" s="1820"/>
      <c r="E642" s="1821"/>
      <c r="F642" s="1836"/>
      <c r="G642" s="1837"/>
      <c r="H642" s="1824"/>
      <c r="I642" s="1839"/>
      <c r="J642" s="1826"/>
      <c r="K642" s="1827"/>
      <c r="L642" s="1828"/>
      <c r="M642" s="1829"/>
      <c r="N642" s="1830"/>
      <c r="O642" s="1831"/>
      <c r="P642" s="1832"/>
      <c r="Q642" s="1833"/>
      <c r="R642" s="1834"/>
      <c r="S642" s="1912"/>
    </row>
    <row r="643" spans="1:19" ht="14">
      <c r="A643" s="1780"/>
      <c r="B643" s="1818">
        <v>46333</v>
      </c>
      <c r="C643" s="1819">
        <f t="shared" si="40"/>
        <v>0</v>
      </c>
      <c r="D643" s="1820"/>
      <c r="E643" s="1821"/>
      <c r="F643" s="1836"/>
      <c r="G643" s="1837"/>
      <c r="H643" s="1824"/>
      <c r="I643" s="1839"/>
      <c r="J643" s="1826"/>
      <c r="K643" s="1827"/>
      <c r="L643" s="1828"/>
      <c r="M643" s="1829"/>
      <c r="N643" s="1830"/>
      <c r="O643" s="1831"/>
      <c r="P643" s="1832"/>
      <c r="Q643" s="1833"/>
      <c r="R643" s="1834"/>
      <c r="S643" s="1912"/>
    </row>
    <row r="644" spans="1:19" ht="14">
      <c r="A644" s="1780"/>
      <c r="B644" s="1818">
        <v>46334</v>
      </c>
      <c r="C644" s="1819">
        <f t="shared" si="40"/>
        <v>0</v>
      </c>
      <c r="D644" s="1820"/>
      <c r="E644" s="1821"/>
      <c r="F644" s="1836"/>
      <c r="G644" s="1837"/>
      <c r="H644" s="1824"/>
      <c r="I644" s="1839"/>
      <c r="J644" s="1826"/>
      <c r="K644" s="1827"/>
      <c r="L644" s="1828"/>
      <c r="M644" s="1829"/>
      <c r="N644" s="1830"/>
      <c r="O644" s="1831"/>
      <c r="P644" s="1832"/>
      <c r="Q644" s="1833"/>
      <c r="R644" s="1834"/>
      <c r="S644" s="1912"/>
    </row>
    <row r="645" spans="1:19" ht="13">
      <c r="A645" s="1916"/>
      <c r="B645" s="1818">
        <v>46335</v>
      </c>
      <c r="C645" s="1819">
        <f t="shared" si="40"/>
        <v>0</v>
      </c>
      <c r="D645" s="1820"/>
      <c r="E645" s="1821"/>
      <c r="F645" s="1836"/>
      <c r="G645" s="1837"/>
      <c r="H645" s="1824"/>
      <c r="I645" s="1839"/>
      <c r="J645" s="1826"/>
      <c r="K645" s="1827"/>
      <c r="L645" s="1828"/>
      <c r="M645" s="1829"/>
      <c r="N645" s="1830"/>
      <c r="O645" s="1831"/>
      <c r="P645" s="1832"/>
      <c r="Q645" s="1833"/>
      <c r="R645" s="1834"/>
      <c r="S645" s="1912"/>
    </row>
    <row r="646" spans="1:19" ht="13">
      <c r="A646" s="1916"/>
      <c r="B646" s="1818">
        <v>46336</v>
      </c>
      <c r="C646" s="1819">
        <f t="shared" si="40"/>
        <v>0</v>
      </c>
      <c r="D646" s="1820"/>
      <c r="E646" s="1821"/>
      <c r="F646" s="1836"/>
      <c r="G646" s="1837"/>
      <c r="H646" s="1824"/>
      <c r="I646" s="1839"/>
      <c r="J646" s="1826"/>
      <c r="K646" s="1827"/>
      <c r="L646" s="1828"/>
      <c r="M646" s="1829"/>
      <c r="N646" s="1830"/>
      <c r="O646" s="1831"/>
      <c r="P646" s="1832"/>
      <c r="Q646" s="1833"/>
      <c r="R646" s="1834"/>
      <c r="S646" s="1912"/>
    </row>
    <row r="647" spans="1:19" ht="13">
      <c r="A647" s="1916"/>
      <c r="B647" s="1818">
        <v>46337</v>
      </c>
      <c r="C647" s="1819">
        <f t="shared" si="40"/>
        <v>0</v>
      </c>
      <c r="D647" s="1820"/>
      <c r="E647" s="1821"/>
      <c r="F647" s="1836"/>
      <c r="G647" s="1837"/>
      <c r="H647" s="1824"/>
      <c r="I647" s="1839"/>
      <c r="J647" s="1826"/>
      <c r="K647" s="1827"/>
      <c r="L647" s="1828"/>
      <c r="M647" s="1829"/>
      <c r="N647" s="1830"/>
      <c r="O647" s="1831"/>
      <c r="P647" s="1832"/>
      <c r="Q647" s="1833"/>
      <c r="R647" s="1834"/>
      <c r="S647" s="1912"/>
    </row>
    <row r="648" spans="1:19" ht="13">
      <c r="A648" s="1916"/>
      <c r="B648" s="1818">
        <v>46338</v>
      </c>
      <c r="C648" s="1819">
        <f t="shared" si="40"/>
        <v>0</v>
      </c>
      <c r="D648" s="1820"/>
      <c r="E648" s="1821"/>
      <c r="F648" s="1836"/>
      <c r="G648" s="1837"/>
      <c r="H648" s="1824"/>
      <c r="I648" s="1839"/>
      <c r="J648" s="1826"/>
      <c r="K648" s="1827"/>
      <c r="L648" s="1828"/>
      <c r="M648" s="1829"/>
      <c r="N648" s="1830"/>
      <c r="O648" s="1831"/>
      <c r="P648" s="1832"/>
      <c r="Q648" s="1833"/>
      <c r="R648" s="1834"/>
      <c r="S648" s="1912"/>
    </row>
    <row r="649" spans="1:19" ht="13">
      <c r="A649" s="1916"/>
      <c r="B649" s="1818">
        <v>46339</v>
      </c>
      <c r="C649" s="1819">
        <f t="shared" si="40"/>
        <v>0</v>
      </c>
      <c r="D649" s="1820"/>
      <c r="E649" s="1821"/>
      <c r="F649" s="1836"/>
      <c r="G649" s="1837"/>
      <c r="H649" s="1824"/>
      <c r="I649" s="1839"/>
      <c r="J649" s="1826"/>
      <c r="K649" s="1827"/>
      <c r="L649" s="1828"/>
      <c r="M649" s="1829"/>
      <c r="N649" s="1830"/>
      <c r="O649" s="1831"/>
      <c r="P649" s="1832"/>
      <c r="Q649" s="1833"/>
      <c r="R649" s="1834"/>
      <c r="S649" s="1912"/>
    </row>
    <row r="650" spans="1:19" ht="13">
      <c r="A650" s="1916"/>
      <c r="B650" s="1818">
        <v>46340</v>
      </c>
      <c r="C650" s="1819">
        <f t="shared" si="40"/>
        <v>0</v>
      </c>
      <c r="D650" s="1820"/>
      <c r="E650" s="1821"/>
      <c r="F650" s="1836"/>
      <c r="G650" s="1837"/>
      <c r="H650" s="1824"/>
      <c r="I650" s="1839"/>
      <c r="J650" s="1826"/>
      <c r="K650" s="1827"/>
      <c r="L650" s="1828"/>
      <c r="M650" s="1829"/>
      <c r="N650" s="1830"/>
      <c r="O650" s="1831"/>
      <c r="P650" s="1832"/>
      <c r="Q650" s="1833"/>
      <c r="R650" s="1834"/>
      <c r="S650" s="1912"/>
    </row>
    <row r="651" spans="1:19" ht="13">
      <c r="A651" s="1916"/>
      <c r="B651" s="1818">
        <v>46341</v>
      </c>
      <c r="C651" s="1819">
        <f t="shared" si="40"/>
        <v>0</v>
      </c>
      <c r="D651" s="1820"/>
      <c r="E651" s="1821"/>
      <c r="F651" s="1836"/>
      <c r="G651" s="1837"/>
      <c r="H651" s="1824"/>
      <c r="I651" s="1839"/>
      <c r="J651" s="1826"/>
      <c r="K651" s="1827"/>
      <c r="L651" s="1828"/>
      <c r="M651" s="1829"/>
      <c r="N651" s="1830"/>
      <c r="O651" s="1831"/>
      <c r="P651" s="1832"/>
      <c r="Q651" s="1833"/>
      <c r="R651" s="1834"/>
      <c r="S651" s="1912"/>
    </row>
    <row r="652" spans="1:19" ht="13">
      <c r="A652" s="1916"/>
      <c r="B652" s="1818">
        <v>46342</v>
      </c>
      <c r="C652" s="1819">
        <f t="shared" si="40"/>
        <v>0</v>
      </c>
      <c r="D652" s="1820"/>
      <c r="E652" s="1821"/>
      <c r="F652" s="1836"/>
      <c r="G652" s="1837"/>
      <c r="H652" s="1824"/>
      <c r="I652" s="1839"/>
      <c r="J652" s="1826"/>
      <c r="K652" s="1827"/>
      <c r="L652" s="1828"/>
      <c r="M652" s="1829"/>
      <c r="N652" s="1830"/>
      <c r="O652" s="1831"/>
      <c r="P652" s="1832"/>
      <c r="Q652" s="1833"/>
      <c r="R652" s="1834"/>
      <c r="S652" s="1912"/>
    </row>
    <row r="653" spans="1:19" ht="13">
      <c r="A653" s="1916"/>
      <c r="B653" s="1818">
        <v>46343</v>
      </c>
      <c r="C653" s="1819">
        <f t="shared" si="40"/>
        <v>0</v>
      </c>
      <c r="D653" s="1820"/>
      <c r="E653" s="1821"/>
      <c r="F653" s="1836"/>
      <c r="G653" s="1837"/>
      <c r="H653" s="1824"/>
      <c r="I653" s="1839"/>
      <c r="J653" s="1826"/>
      <c r="K653" s="1827"/>
      <c r="L653" s="1828"/>
      <c r="M653" s="1829"/>
      <c r="N653" s="1830"/>
      <c r="O653" s="1831"/>
      <c r="P653" s="1832"/>
      <c r="Q653" s="1833"/>
      <c r="R653" s="1834"/>
      <c r="S653" s="1912"/>
    </row>
    <row r="654" spans="1:19" ht="13">
      <c r="A654" s="1916"/>
      <c r="B654" s="1818">
        <v>46344</v>
      </c>
      <c r="C654" s="1819">
        <f t="shared" si="40"/>
        <v>0</v>
      </c>
      <c r="D654" s="1820"/>
      <c r="E654" s="1821"/>
      <c r="F654" s="1836"/>
      <c r="G654" s="1837"/>
      <c r="H654" s="1824"/>
      <c r="I654" s="1839"/>
      <c r="J654" s="1826"/>
      <c r="K654" s="1827"/>
      <c r="L654" s="1828"/>
      <c r="M654" s="1829"/>
      <c r="N654" s="1830"/>
      <c r="O654" s="1831"/>
      <c r="P654" s="1832"/>
      <c r="Q654" s="1833"/>
      <c r="R654" s="1834"/>
      <c r="S654" s="1912"/>
    </row>
    <row r="655" spans="1:19" ht="13">
      <c r="A655" s="1916"/>
      <c r="B655" s="1818">
        <v>46345</v>
      </c>
      <c r="C655" s="1819">
        <f t="shared" si="40"/>
        <v>0</v>
      </c>
      <c r="D655" s="1820"/>
      <c r="E655" s="1821"/>
      <c r="F655" s="1836"/>
      <c r="G655" s="1837"/>
      <c r="H655" s="1824"/>
      <c r="I655" s="1839"/>
      <c r="J655" s="1826"/>
      <c r="K655" s="1827"/>
      <c r="L655" s="1828"/>
      <c r="M655" s="1829"/>
      <c r="N655" s="1830"/>
      <c r="O655" s="1831"/>
      <c r="P655" s="1832"/>
      <c r="Q655" s="1833"/>
      <c r="R655" s="1834"/>
      <c r="S655" s="1912"/>
    </row>
    <row r="656" spans="1:19" ht="13">
      <c r="A656" s="1916"/>
      <c r="B656" s="1818">
        <v>46346</v>
      </c>
      <c r="C656" s="1819">
        <f t="shared" si="40"/>
        <v>0</v>
      </c>
      <c r="D656" s="1820"/>
      <c r="E656" s="1821"/>
      <c r="F656" s="1836"/>
      <c r="G656" s="1837"/>
      <c r="H656" s="1824"/>
      <c r="I656" s="1839"/>
      <c r="J656" s="1826"/>
      <c r="K656" s="1827"/>
      <c r="L656" s="1828"/>
      <c r="M656" s="1829"/>
      <c r="N656" s="1830"/>
      <c r="O656" s="1831"/>
      <c r="P656" s="1832"/>
      <c r="Q656" s="1833"/>
      <c r="R656" s="1834"/>
      <c r="S656" s="1912"/>
    </row>
    <row r="657" spans="1:19" ht="13">
      <c r="A657" s="1916"/>
      <c r="B657" s="1818">
        <v>46347</v>
      </c>
      <c r="C657" s="1819">
        <f t="shared" si="40"/>
        <v>0</v>
      </c>
      <c r="D657" s="1820"/>
      <c r="E657" s="1821"/>
      <c r="F657" s="1836"/>
      <c r="G657" s="1837"/>
      <c r="H657" s="1824"/>
      <c r="I657" s="1839"/>
      <c r="J657" s="1826"/>
      <c r="K657" s="1827"/>
      <c r="L657" s="1828"/>
      <c r="M657" s="1829"/>
      <c r="N657" s="1830"/>
      <c r="O657" s="1831"/>
      <c r="P657" s="1832"/>
      <c r="Q657" s="1833"/>
      <c r="R657" s="1834"/>
      <c r="S657" s="1912"/>
    </row>
    <row r="658" spans="1:19" ht="13">
      <c r="A658" s="1916"/>
      <c r="B658" s="1818">
        <v>46348</v>
      </c>
      <c r="C658" s="1819">
        <f t="shared" si="40"/>
        <v>0</v>
      </c>
      <c r="D658" s="1820"/>
      <c r="E658" s="1821"/>
      <c r="F658" s="1836"/>
      <c r="G658" s="1837"/>
      <c r="H658" s="1824"/>
      <c r="I658" s="1839"/>
      <c r="J658" s="1826"/>
      <c r="K658" s="1827"/>
      <c r="L658" s="1828"/>
      <c r="M658" s="1829"/>
      <c r="N658" s="1830"/>
      <c r="O658" s="1831"/>
      <c r="P658" s="1832"/>
      <c r="Q658" s="1833"/>
      <c r="R658" s="1834"/>
      <c r="S658" s="1912"/>
    </row>
    <row r="659" spans="1:19" ht="13">
      <c r="A659" s="1916"/>
      <c r="B659" s="1818">
        <v>46349</v>
      </c>
      <c r="C659" s="1819">
        <f t="shared" si="40"/>
        <v>0</v>
      </c>
      <c r="D659" s="1820"/>
      <c r="E659" s="1821"/>
      <c r="F659" s="1836"/>
      <c r="G659" s="1837"/>
      <c r="H659" s="1824"/>
      <c r="I659" s="1839"/>
      <c r="J659" s="1826"/>
      <c r="K659" s="1827"/>
      <c r="L659" s="1828"/>
      <c r="M659" s="1829"/>
      <c r="N659" s="1830"/>
      <c r="O659" s="1831"/>
      <c r="P659" s="1832"/>
      <c r="Q659" s="1833"/>
      <c r="R659" s="1834"/>
      <c r="S659" s="1912"/>
    </row>
    <row r="660" spans="1:19" ht="13">
      <c r="A660" s="1916"/>
      <c r="B660" s="1818">
        <v>46350</v>
      </c>
      <c r="C660" s="1819">
        <f t="shared" si="40"/>
        <v>0</v>
      </c>
      <c r="D660" s="1820"/>
      <c r="E660" s="1821"/>
      <c r="F660" s="1836"/>
      <c r="G660" s="1837"/>
      <c r="H660" s="1824"/>
      <c r="I660" s="1839"/>
      <c r="J660" s="1826"/>
      <c r="K660" s="1827"/>
      <c r="L660" s="1828"/>
      <c r="M660" s="1829"/>
      <c r="N660" s="1830"/>
      <c r="O660" s="1831"/>
      <c r="P660" s="1832"/>
      <c r="Q660" s="1833"/>
      <c r="R660" s="1834"/>
      <c r="S660" s="1912"/>
    </row>
    <row r="661" spans="1:19" ht="13">
      <c r="A661" s="1916"/>
      <c r="B661" s="1818">
        <v>46351</v>
      </c>
      <c r="C661" s="1819">
        <f t="shared" si="40"/>
        <v>0</v>
      </c>
      <c r="D661" s="1820"/>
      <c r="E661" s="1821"/>
      <c r="F661" s="1836"/>
      <c r="G661" s="1837"/>
      <c r="H661" s="1824"/>
      <c r="I661" s="1839"/>
      <c r="J661" s="1826"/>
      <c r="K661" s="1827"/>
      <c r="L661" s="1828"/>
      <c r="M661" s="1829"/>
      <c r="N661" s="1830"/>
      <c r="O661" s="1831"/>
      <c r="P661" s="1832"/>
      <c r="Q661" s="1833"/>
      <c r="R661" s="1834"/>
      <c r="S661" s="1912"/>
    </row>
    <row r="662" spans="1:19" ht="13">
      <c r="A662" s="1916"/>
      <c r="B662" s="1818">
        <v>46352</v>
      </c>
      <c r="C662" s="1819">
        <f t="shared" si="40"/>
        <v>0</v>
      </c>
      <c r="D662" s="1820"/>
      <c r="E662" s="1821"/>
      <c r="F662" s="1836"/>
      <c r="G662" s="1837"/>
      <c r="H662" s="1824"/>
      <c r="I662" s="1839"/>
      <c r="J662" s="1826"/>
      <c r="K662" s="1827"/>
      <c r="L662" s="1828"/>
      <c r="M662" s="1829"/>
      <c r="N662" s="1830"/>
      <c r="O662" s="1831"/>
      <c r="P662" s="1832"/>
      <c r="Q662" s="1833"/>
      <c r="R662" s="1834"/>
      <c r="S662" s="1912"/>
    </row>
    <row r="663" spans="1:19" ht="13">
      <c r="A663" s="1916"/>
      <c r="B663" s="1818">
        <v>46353</v>
      </c>
      <c r="C663" s="1819">
        <f t="shared" si="40"/>
        <v>0</v>
      </c>
      <c r="D663" s="1820"/>
      <c r="E663" s="1821"/>
      <c r="F663" s="1836"/>
      <c r="G663" s="1837"/>
      <c r="H663" s="1824"/>
      <c r="I663" s="1839"/>
      <c r="J663" s="1826"/>
      <c r="K663" s="1827"/>
      <c r="L663" s="1828"/>
      <c r="M663" s="1829"/>
      <c r="N663" s="1830"/>
      <c r="O663" s="1831"/>
      <c r="P663" s="1832"/>
      <c r="Q663" s="1833"/>
      <c r="R663" s="1834"/>
      <c r="S663" s="1912"/>
    </row>
    <row r="664" spans="1:19" ht="13">
      <c r="A664" s="1916"/>
      <c r="B664" s="1818">
        <v>46354</v>
      </c>
      <c r="C664" s="1819">
        <f t="shared" si="40"/>
        <v>0</v>
      </c>
      <c r="D664" s="1820"/>
      <c r="E664" s="1821"/>
      <c r="F664" s="1836"/>
      <c r="G664" s="1837"/>
      <c r="H664" s="1824"/>
      <c r="I664" s="1839"/>
      <c r="J664" s="1826"/>
      <c r="K664" s="1827"/>
      <c r="L664" s="1828"/>
      <c r="M664" s="1829"/>
      <c r="N664" s="1830"/>
      <c r="O664" s="1831"/>
      <c r="P664" s="1832"/>
      <c r="Q664" s="1833"/>
      <c r="R664" s="1834"/>
      <c r="S664" s="1912"/>
    </row>
    <row r="665" spans="1:19" ht="13">
      <c r="A665" s="1916"/>
      <c r="B665" s="1818">
        <v>46355</v>
      </c>
      <c r="C665" s="1819">
        <f t="shared" si="40"/>
        <v>0</v>
      </c>
      <c r="D665" s="1820"/>
      <c r="E665" s="1821"/>
      <c r="F665" s="1836"/>
      <c r="G665" s="1837"/>
      <c r="H665" s="1824"/>
      <c r="I665" s="1839"/>
      <c r="J665" s="1826"/>
      <c r="K665" s="1827"/>
      <c r="L665" s="1828"/>
      <c r="M665" s="1829"/>
      <c r="N665" s="1830"/>
      <c r="O665" s="1831"/>
      <c r="P665" s="1832"/>
      <c r="Q665" s="1833"/>
      <c r="R665" s="1834"/>
      <c r="S665" s="1912"/>
    </row>
    <row r="666" spans="1:19" ht="13">
      <c r="A666" s="1916"/>
      <c r="B666" s="1818">
        <v>46356</v>
      </c>
      <c r="C666" s="1819">
        <f t="shared" si="40"/>
        <v>0</v>
      </c>
      <c r="D666" s="1820"/>
      <c r="E666" s="1821"/>
      <c r="F666" s="1836"/>
      <c r="G666" s="1837"/>
      <c r="H666" s="1824"/>
      <c r="I666" s="1839"/>
      <c r="J666" s="1826"/>
      <c r="K666" s="1827"/>
      <c r="L666" s="1828"/>
      <c r="M666" s="1829"/>
      <c r="N666" s="1830"/>
      <c r="O666" s="1831"/>
      <c r="P666" s="1832"/>
      <c r="Q666" s="1833"/>
      <c r="R666" s="1834"/>
      <c r="S666" s="1912"/>
    </row>
    <row r="667" spans="1:19" ht="26">
      <c r="A667" s="1916"/>
      <c r="B667" s="1879" t="s">
        <v>619</v>
      </c>
      <c r="C667" s="1880">
        <f t="shared" ref="C667:D667" si="41">SUM(C637:C666)</f>
        <v>40700</v>
      </c>
      <c r="D667" s="1843">
        <f t="shared" si="41"/>
        <v>0</v>
      </c>
      <c r="E667" s="1844"/>
      <c r="F667" s="1881"/>
      <c r="G667" s="1846">
        <f>SUM(G637:G666)</f>
        <v>40700</v>
      </c>
      <c r="H667" s="1847"/>
      <c r="I667" s="1882"/>
      <c r="J667" s="1849">
        <f>SUM(J637:J666)</f>
        <v>0</v>
      </c>
      <c r="K667" s="1850"/>
      <c r="L667" s="1895"/>
      <c r="M667" s="1896">
        <f>SUM(M637:M666)</f>
        <v>0</v>
      </c>
      <c r="N667" s="1853"/>
      <c r="O667" s="1884"/>
      <c r="P667" s="1855">
        <f>SUM(P637:P666)</f>
        <v>0</v>
      </c>
      <c r="Q667" s="1856"/>
      <c r="R667" s="1885"/>
      <c r="S667" s="1912"/>
    </row>
    <row r="668" spans="1:19" ht="25">
      <c r="A668" s="1916"/>
      <c r="B668" s="1818">
        <v>46357</v>
      </c>
      <c r="C668" s="1819">
        <f t="shared" ref="C668:C698" si="42">D668+G668+J668+M668+P668</f>
        <v>40700</v>
      </c>
      <c r="D668" s="1820"/>
      <c r="E668" s="1821"/>
      <c r="F668" s="1836"/>
      <c r="G668" s="1823">
        <v>40700</v>
      </c>
      <c r="H668" s="1824" t="s">
        <v>377</v>
      </c>
      <c r="I668" s="1825" t="s">
        <v>927</v>
      </c>
      <c r="J668" s="1826"/>
      <c r="K668" s="1827"/>
      <c r="L668" s="1828"/>
      <c r="M668" s="1829"/>
      <c r="N668" s="1830"/>
      <c r="O668" s="1831"/>
      <c r="P668" s="1832"/>
      <c r="Q668" s="1833"/>
      <c r="R668" s="1834"/>
      <c r="S668" s="1912"/>
    </row>
    <row r="669" spans="1:19" ht="13">
      <c r="A669" s="1916"/>
      <c r="B669" s="1818">
        <v>46358</v>
      </c>
      <c r="C669" s="1819">
        <f t="shared" si="42"/>
        <v>0</v>
      </c>
      <c r="D669" s="1820"/>
      <c r="E669" s="1821"/>
      <c r="F669" s="1836"/>
      <c r="G669" s="1837"/>
      <c r="H669" s="1824"/>
      <c r="I669" s="1839"/>
      <c r="J669" s="1826"/>
      <c r="K669" s="1827"/>
      <c r="L669" s="1828"/>
      <c r="M669" s="1829"/>
      <c r="N669" s="1830"/>
      <c r="O669" s="1831"/>
      <c r="P669" s="1832"/>
      <c r="Q669" s="1833"/>
      <c r="R669" s="1834"/>
      <c r="S669" s="1912"/>
    </row>
    <row r="670" spans="1:19" ht="13">
      <c r="A670" s="1916"/>
      <c r="B670" s="1818">
        <v>46359</v>
      </c>
      <c r="C670" s="1819">
        <f t="shared" si="42"/>
        <v>0</v>
      </c>
      <c r="D670" s="1820"/>
      <c r="E670" s="1821"/>
      <c r="F670" s="1836"/>
      <c r="G670" s="1837"/>
      <c r="H670" s="1824"/>
      <c r="I670" s="1839"/>
      <c r="J670" s="1826"/>
      <c r="K670" s="1827"/>
      <c r="L670" s="1828"/>
      <c r="M670" s="1829"/>
      <c r="N670" s="1830"/>
      <c r="O670" s="1831"/>
      <c r="P670" s="1832"/>
      <c r="Q670" s="1833"/>
      <c r="R670" s="1834"/>
      <c r="S670" s="1912"/>
    </row>
    <row r="671" spans="1:19" ht="13">
      <c r="A671" s="1916"/>
      <c r="B671" s="1818">
        <v>46360</v>
      </c>
      <c r="C671" s="1819">
        <f t="shared" si="42"/>
        <v>0</v>
      </c>
      <c r="D671" s="1820"/>
      <c r="E671" s="1821"/>
      <c r="F671" s="1836"/>
      <c r="G671" s="1837"/>
      <c r="H671" s="1824"/>
      <c r="I671" s="1839"/>
      <c r="J671" s="1826"/>
      <c r="K671" s="1827"/>
      <c r="L671" s="1828"/>
      <c r="M671" s="1829"/>
      <c r="N671" s="1830"/>
      <c r="O671" s="1831"/>
      <c r="P671" s="1832"/>
      <c r="Q671" s="1833"/>
      <c r="R671" s="1834"/>
      <c r="S671" s="1912"/>
    </row>
    <row r="672" spans="1:19" ht="13">
      <c r="A672" s="1916"/>
      <c r="B672" s="1818">
        <v>46361</v>
      </c>
      <c r="C672" s="1819">
        <f t="shared" si="42"/>
        <v>0</v>
      </c>
      <c r="D672" s="1820"/>
      <c r="E672" s="1821"/>
      <c r="F672" s="1836"/>
      <c r="G672" s="1837"/>
      <c r="H672" s="1824"/>
      <c r="I672" s="1839"/>
      <c r="J672" s="1826"/>
      <c r="K672" s="1827"/>
      <c r="L672" s="1828"/>
      <c r="M672" s="1829"/>
      <c r="N672" s="1830"/>
      <c r="O672" s="1831"/>
      <c r="P672" s="1832"/>
      <c r="Q672" s="1833"/>
      <c r="R672" s="1834"/>
      <c r="S672" s="1912"/>
    </row>
    <row r="673" spans="1:19" ht="13">
      <c r="A673" s="1916"/>
      <c r="B673" s="1818">
        <v>46362</v>
      </c>
      <c r="C673" s="1819">
        <f t="shared" si="42"/>
        <v>0</v>
      </c>
      <c r="D673" s="1820"/>
      <c r="E673" s="1821"/>
      <c r="F673" s="1836"/>
      <c r="G673" s="1837"/>
      <c r="H673" s="1824"/>
      <c r="I673" s="1839"/>
      <c r="J673" s="1826"/>
      <c r="K673" s="1827"/>
      <c r="L673" s="1828"/>
      <c r="M673" s="1829"/>
      <c r="N673" s="1830"/>
      <c r="O673" s="1831"/>
      <c r="P673" s="1832"/>
      <c r="Q673" s="1833"/>
      <c r="R673" s="1834"/>
      <c r="S673" s="1912"/>
    </row>
    <row r="674" spans="1:19" ht="13">
      <c r="A674" s="1916"/>
      <c r="B674" s="1818">
        <v>46363</v>
      </c>
      <c r="C674" s="1819">
        <f t="shared" si="42"/>
        <v>0</v>
      </c>
      <c r="D674" s="1820"/>
      <c r="E674" s="1821"/>
      <c r="F674" s="1836"/>
      <c r="G674" s="1837"/>
      <c r="H674" s="1824"/>
      <c r="I674" s="1839"/>
      <c r="J674" s="1826"/>
      <c r="K674" s="1827"/>
      <c r="L674" s="1828"/>
      <c r="M674" s="1829"/>
      <c r="N674" s="1830"/>
      <c r="O674" s="1831"/>
      <c r="P674" s="1832"/>
      <c r="Q674" s="1833"/>
      <c r="R674" s="1834"/>
      <c r="S674" s="1912"/>
    </row>
    <row r="675" spans="1:19" ht="13">
      <c r="A675" s="1916"/>
      <c r="B675" s="1818">
        <v>46364</v>
      </c>
      <c r="C675" s="1819">
        <f t="shared" si="42"/>
        <v>0</v>
      </c>
      <c r="D675" s="1820"/>
      <c r="E675" s="1821"/>
      <c r="F675" s="1836"/>
      <c r="G675" s="1837"/>
      <c r="H675" s="1824"/>
      <c r="I675" s="1839"/>
      <c r="J675" s="1826"/>
      <c r="K675" s="1827"/>
      <c r="L675" s="1828"/>
      <c r="M675" s="1829"/>
      <c r="N675" s="1830"/>
      <c r="O675" s="1831"/>
      <c r="P675" s="1832"/>
      <c r="Q675" s="1833"/>
      <c r="R675" s="1834"/>
      <c r="S675" s="1912"/>
    </row>
    <row r="676" spans="1:19" ht="13">
      <c r="A676" s="1916"/>
      <c r="B676" s="1818">
        <v>46365</v>
      </c>
      <c r="C676" s="1819">
        <f t="shared" si="42"/>
        <v>0</v>
      </c>
      <c r="D676" s="1820"/>
      <c r="E676" s="1821"/>
      <c r="F676" s="1836"/>
      <c r="G676" s="1837"/>
      <c r="H676" s="1824"/>
      <c r="I676" s="1839"/>
      <c r="J676" s="1826"/>
      <c r="K676" s="1827"/>
      <c r="L676" s="1828"/>
      <c r="M676" s="1829"/>
      <c r="N676" s="1830"/>
      <c r="O676" s="1831"/>
      <c r="P676" s="1832"/>
      <c r="Q676" s="1833"/>
      <c r="R676" s="1834"/>
      <c r="S676" s="1912"/>
    </row>
    <row r="677" spans="1:19" ht="13">
      <c r="A677" s="1916"/>
      <c r="B677" s="1818">
        <v>46366</v>
      </c>
      <c r="C677" s="1819">
        <f t="shared" si="42"/>
        <v>0</v>
      </c>
      <c r="D677" s="1820"/>
      <c r="E677" s="1821"/>
      <c r="F677" s="1836"/>
      <c r="G677" s="1837"/>
      <c r="H677" s="1824"/>
      <c r="I677" s="1839"/>
      <c r="J677" s="1826"/>
      <c r="K677" s="1827"/>
      <c r="L677" s="1828"/>
      <c r="M677" s="1829"/>
      <c r="N677" s="1830"/>
      <c r="O677" s="1831"/>
      <c r="P677" s="1832"/>
      <c r="Q677" s="1833"/>
      <c r="R677" s="1834"/>
      <c r="S677" s="1912"/>
    </row>
    <row r="678" spans="1:19" ht="13">
      <c r="A678" s="1916"/>
      <c r="B678" s="1818">
        <v>46367</v>
      </c>
      <c r="C678" s="1819">
        <f t="shared" si="42"/>
        <v>0</v>
      </c>
      <c r="D678" s="1820"/>
      <c r="E678" s="1821"/>
      <c r="F678" s="1836"/>
      <c r="G678" s="1837"/>
      <c r="H678" s="1824"/>
      <c r="I678" s="1839"/>
      <c r="J678" s="1826"/>
      <c r="K678" s="1827"/>
      <c r="L678" s="1828"/>
      <c r="M678" s="1829"/>
      <c r="N678" s="1830"/>
      <c r="O678" s="1831"/>
      <c r="P678" s="1832"/>
      <c r="Q678" s="1833"/>
      <c r="R678" s="1834"/>
      <c r="S678" s="1912"/>
    </row>
    <row r="679" spans="1:19" ht="13">
      <c r="A679" s="1916"/>
      <c r="B679" s="1818">
        <v>46368</v>
      </c>
      <c r="C679" s="1819">
        <f t="shared" si="42"/>
        <v>0</v>
      </c>
      <c r="D679" s="1820"/>
      <c r="E679" s="1821"/>
      <c r="F679" s="1836"/>
      <c r="G679" s="1837"/>
      <c r="H679" s="1824"/>
      <c r="I679" s="1839"/>
      <c r="J679" s="1826"/>
      <c r="K679" s="1827"/>
      <c r="L679" s="1828"/>
      <c r="M679" s="1829"/>
      <c r="N679" s="1830"/>
      <c r="O679" s="1831"/>
      <c r="P679" s="1832"/>
      <c r="Q679" s="1833"/>
      <c r="R679" s="1834"/>
      <c r="S679" s="1912"/>
    </row>
    <row r="680" spans="1:19" ht="13">
      <c r="A680" s="1916"/>
      <c r="B680" s="1818">
        <v>46369</v>
      </c>
      <c r="C680" s="1819">
        <f t="shared" si="42"/>
        <v>0</v>
      </c>
      <c r="D680" s="1820"/>
      <c r="E680" s="1821"/>
      <c r="F680" s="1836"/>
      <c r="G680" s="1837"/>
      <c r="H680" s="1824"/>
      <c r="I680" s="1839"/>
      <c r="J680" s="1826"/>
      <c r="K680" s="1827"/>
      <c r="L680" s="1828"/>
      <c r="M680" s="1829"/>
      <c r="N680" s="1830"/>
      <c r="O680" s="1831"/>
      <c r="P680" s="1832"/>
      <c r="Q680" s="1833"/>
      <c r="R680" s="1834"/>
      <c r="S680" s="1912"/>
    </row>
    <row r="681" spans="1:19" ht="13">
      <c r="A681" s="1916"/>
      <c r="B681" s="1818">
        <v>46370</v>
      </c>
      <c r="C681" s="1819">
        <f t="shared" si="42"/>
        <v>0</v>
      </c>
      <c r="D681" s="1820"/>
      <c r="E681" s="1821"/>
      <c r="F681" s="1836"/>
      <c r="G681" s="1837"/>
      <c r="H681" s="1824"/>
      <c r="I681" s="1839"/>
      <c r="J681" s="1826"/>
      <c r="K681" s="1827"/>
      <c r="L681" s="1828"/>
      <c r="M681" s="1829"/>
      <c r="N681" s="1830"/>
      <c r="O681" s="1831"/>
      <c r="P681" s="1832"/>
      <c r="Q681" s="1833"/>
      <c r="R681" s="1834"/>
      <c r="S681" s="1912"/>
    </row>
    <row r="682" spans="1:19" ht="13">
      <c r="A682" s="1916"/>
      <c r="B682" s="1818">
        <v>46371</v>
      </c>
      <c r="C682" s="1819">
        <f t="shared" si="42"/>
        <v>0</v>
      </c>
      <c r="D682" s="1820"/>
      <c r="E682" s="1821"/>
      <c r="F682" s="1836"/>
      <c r="G682" s="1837"/>
      <c r="H682" s="1824"/>
      <c r="I682" s="1839"/>
      <c r="J682" s="1826"/>
      <c r="K682" s="1827"/>
      <c r="L682" s="1828"/>
      <c r="M682" s="1829"/>
      <c r="N682" s="1830"/>
      <c r="O682" s="1831"/>
      <c r="P682" s="1832"/>
      <c r="Q682" s="1833"/>
      <c r="R682" s="1834"/>
      <c r="S682" s="1912"/>
    </row>
    <row r="683" spans="1:19" ht="13">
      <c r="A683" s="1916"/>
      <c r="B683" s="1818">
        <v>46372</v>
      </c>
      <c r="C683" s="1819">
        <f t="shared" si="42"/>
        <v>0</v>
      </c>
      <c r="D683" s="1820"/>
      <c r="E683" s="1821"/>
      <c r="F683" s="1836"/>
      <c r="G683" s="1837"/>
      <c r="H683" s="1824"/>
      <c r="I683" s="1839"/>
      <c r="J683" s="1826"/>
      <c r="K683" s="1827"/>
      <c r="L683" s="1828"/>
      <c r="M683" s="1829"/>
      <c r="N683" s="1830"/>
      <c r="O683" s="1831"/>
      <c r="P683" s="1832"/>
      <c r="Q683" s="1833"/>
      <c r="R683" s="1834"/>
      <c r="S683" s="1912"/>
    </row>
    <row r="684" spans="1:19" ht="13">
      <c r="A684" s="1916"/>
      <c r="B684" s="1818">
        <v>46373</v>
      </c>
      <c r="C684" s="1819">
        <f t="shared" si="42"/>
        <v>0</v>
      </c>
      <c r="D684" s="1820"/>
      <c r="E684" s="1821"/>
      <c r="F684" s="1836"/>
      <c r="G684" s="1837"/>
      <c r="H684" s="1824"/>
      <c r="I684" s="1839"/>
      <c r="J684" s="1826"/>
      <c r="K684" s="1827"/>
      <c r="L684" s="1828"/>
      <c r="M684" s="1829"/>
      <c r="N684" s="1830"/>
      <c r="O684" s="1831"/>
      <c r="P684" s="1832"/>
      <c r="Q684" s="1833"/>
      <c r="R684" s="1834"/>
      <c r="S684" s="1912"/>
    </row>
    <row r="685" spans="1:19" ht="13">
      <c r="A685" s="1916"/>
      <c r="B685" s="1818">
        <v>46374</v>
      </c>
      <c r="C685" s="1819">
        <f t="shared" si="42"/>
        <v>0</v>
      </c>
      <c r="D685" s="1820"/>
      <c r="E685" s="1821"/>
      <c r="F685" s="1836"/>
      <c r="G685" s="1837"/>
      <c r="H685" s="1824"/>
      <c r="I685" s="1839"/>
      <c r="J685" s="1826"/>
      <c r="K685" s="1827"/>
      <c r="L685" s="1828"/>
      <c r="M685" s="1829"/>
      <c r="N685" s="1830"/>
      <c r="O685" s="1831"/>
      <c r="P685" s="1832"/>
      <c r="Q685" s="1833"/>
      <c r="R685" s="1834"/>
      <c r="S685" s="1912"/>
    </row>
    <row r="686" spans="1:19" ht="13">
      <c r="A686" s="1916"/>
      <c r="B686" s="1818">
        <v>46375</v>
      </c>
      <c r="C686" s="1819">
        <f t="shared" si="42"/>
        <v>0</v>
      </c>
      <c r="D686" s="1820"/>
      <c r="E686" s="1821"/>
      <c r="F686" s="1836"/>
      <c r="G686" s="1837"/>
      <c r="H686" s="1824"/>
      <c r="I686" s="1839"/>
      <c r="J686" s="1826"/>
      <c r="K686" s="1827"/>
      <c r="L686" s="1828"/>
      <c r="M686" s="1829"/>
      <c r="N686" s="1830"/>
      <c r="O686" s="1831"/>
      <c r="P686" s="1832"/>
      <c r="Q686" s="1833"/>
      <c r="R686" s="1834"/>
      <c r="S686" s="1912"/>
    </row>
    <row r="687" spans="1:19" ht="13">
      <c r="A687" s="1916"/>
      <c r="B687" s="1818">
        <v>46376</v>
      </c>
      <c r="C687" s="1819">
        <f t="shared" si="42"/>
        <v>0</v>
      </c>
      <c r="D687" s="1820"/>
      <c r="E687" s="1821"/>
      <c r="F687" s="1836"/>
      <c r="G687" s="1837"/>
      <c r="H687" s="1824"/>
      <c r="I687" s="1839"/>
      <c r="J687" s="1826"/>
      <c r="K687" s="1827"/>
      <c r="L687" s="1828"/>
      <c r="M687" s="1829"/>
      <c r="N687" s="1830"/>
      <c r="O687" s="1831"/>
      <c r="P687" s="1832"/>
      <c r="Q687" s="1833"/>
      <c r="R687" s="1834"/>
      <c r="S687" s="1912"/>
    </row>
    <row r="688" spans="1:19" ht="13">
      <c r="A688" s="1916"/>
      <c r="B688" s="1818">
        <v>46377</v>
      </c>
      <c r="C688" s="1819">
        <f t="shared" si="42"/>
        <v>0</v>
      </c>
      <c r="D688" s="1820"/>
      <c r="E688" s="1821"/>
      <c r="F688" s="1836"/>
      <c r="G688" s="1837"/>
      <c r="H688" s="1824"/>
      <c r="I688" s="1839"/>
      <c r="J688" s="1826"/>
      <c r="K688" s="1827"/>
      <c r="L688" s="1828"/>
      <c r="M688" s="1829"/>
      <c r="N688" s="1830"/>
      <c r="O688" s="1831"/>
      <c r="P688" s="1832"/>
      <c r="Q688" s="1833"/>
      <c r="R688" s="1834"/>
      <c r="S688" s="1912"/>
    </row>
    <row r="689" spans="1:19" ht="13">
      <c r="A689" s="1916"/>
      <c r="B689" s="1818">
        <v>46378</v>
      </c>
      <c r="C689" s="1819">
        <f t="shared" si="42"/>
        <v>0</v>
      </c>
      <c r="D689" s="1820"/>
      <c r="E689" s="1821"/>
      <c r="F689" s="1836"/>
      <c r="G689" s="1837"/>
      <c r="H689" s="1824"/>
      <c r="I689" s="1839"/>
      <c r="J689" s="1826"/>
      <c r="K689" s="1827"/>
      <c r="L689" s="1828"/>
      <c r="M689" s="1829"/>
      <c r="N689" s="1830"/>
      <c r="O689" s="1831"/>
      <c r="P689" s="1832"/>
      <c r="Q689" s="1833"/>
      <c r="R689" s="1834"/>
      <c r="S689" s="1912"/>
    </row>
    <row r="690" spans="1:19" ht="13">
      <c r="A690" s="1916"/>
      <c r="B690" s="1818">
        <v>46379</v>
      </c>
      <c r="C690" s="1819">
        <f t="shared" si="42"/>
        <v>0</v>
      </c>
      <c r="D690" s="1820"/>
      <c r="E690" s="1821"/>
      <c r="F690" s="1836"/>
      <c r="G690" s="1837"/>
      <c r="H690" s="1824"/>
      <c r="I690" s="1839"/>
      <c r="J690" s="1826"/>
      <c r="K690" s="1827"/>
      <c r="L690" s="1828"/>
      <c r="M690" s="1829"/>
      <c r="N690" s="1830"/>
      <c r="O690" s="1831"/>
      <c r="P690" s="1832"/>
      <c r="Q690" s="1833"/>
      <c r="R690" s="1834"/>
      <c r="S690" s="1912"/>
    </row>
    <row r="691" spans="1:19" ht="13">
      <c r="A691" s="1916"/>
      <c r="B691" s="1818">
        <v>46380</v>
      </c>
      <c r="C691" s="1819">
        <f t="shared" si="42"/>
        <v>0</v>
      </c>
      <c r="D691" s="1820"/>
      <c r="E691" s="1821"/>
      <c r="F691" s="1836"/>
      <c r="G691" s="1837"/>
      <c r="H691" s="1824"/>
      <c r="I691" s="1839"/>
      <c r="J691" s="1826"/>
      <c r="K691" s="1827"/>
      <c r="L691" s="1828"/>
      <c r="M691" s="1829"/>
      <c r="N691" s="1830"/>
      <c r="O691" s="1831"/>
      <c r="P691" s="1832"/>
      <c r="Q691" s="1833"/>
      <c r="R691" s="1834"/>
      <c r="S691" s="1912"/>
    </row>
    <row r="692" spans="1:19" ht="13">
      <c r="A692" s="1916"/>
      <c r="B692" s="1818">
        <v>46381</v>
      </c>
      <c r="C692" s="1819">
        <f t="shared" si="42"/>
        <v>0</v>
      </c>
      <c r="D692" s="1820"/>
      <c r="E692" s="1821"/>
      <c r="F692" s="1836"/>
      <c r="G692" s="1837"/>
      <c r="H692" s="1824"/>
      <c r="I692" s="1839"/>
      <c r="J692" s="1826"/>
      <c r="K692" s="1827"/>
      <c r="L692" s="1828"/>
      <c r="M692" s="1829"/>
      <c r="N692" s="1830"/>
      <c r="O692" s="1831"/>
      <c r="P692" s="1832"/>
      <c r="Q692" s="1833"/>
      <c r="R692" s="1834"/>
      <c r="S692" s="1912"/>
    </row>
    <row r="693" spans="1:19" ht="13">
      <c r="A693" s="1916"/>
      <c r="B693" s="1818">
        <v>46382</v>
      </c>
      <c r="C693" s="1819">
        <f t="shared" si="42"/>
        <v>0</v>
      </c>
      <c r="D693" s="1820"/>
      <c r="E693" s="1821"/>
      <c r="F693" s="1836"/>
      <c r="G693" s="1837"/>
      <c r="H693" s="1824"/>
      <c r="I693" s="1839"/>
      <c r="J693" s="1826"/>
      <c r="K693" s="1827"/>
      <c r="L693" s="1828"/>
      <c r="M693" s="1829"/>
      <c r="N693" s="1830"/>
      <c r="O693" s="1831"/>
      <c r="P693" s="1832"/>
      <c r="Q693" s="1833"/>
      <c r="R693" s="1834"/>
      <c r="S693" s="1912"/>
    </row>
    <row r="694" spans="1:19" ht="13">
      <c r="A694" s="1916"/>
      <c r="B694" s="1818">
        <v>46383</v>
      </c>
      <c r="C694" s="1819">
        <f t="shared" si="42"/>
        <v>0</v>
      </c>
      <c r="D694" s="1820"/>
      <c r="E694" s="1821"/>
      <c r="F694" s="1836"/>
      <c r="G694" s="1837"/>
      <c r="H694" s="1824"/>
      <c r="I694" s="1839"/>
      <c r="J694" s="1826"/>
      <c r="K694" s="1827"/>
      <c r="L694" s="1828"/>
      <c r="M694" s="1829"/>
      <c r="N694" s="1830"/>
      <c r="O694" s="1831"/>
      <c r="P694" s="1832"/>
      <c r="Q694" s="1833"/>
      <c r="R694" s="1834"/>
      <c r="S694" s="1912"/>
    </row>
    <row r="695" spans="1:19" ht="13">
      <c r="A695" s="1916"/>
      <c r="B695" s="1818">
        <v>46384</v>
      </c>
      <c r="C695" s="1819">
        <f t="shared" si="42"/>
        <v>0</v>
      </c>
      <c r="D695" s="1820"/>
      <c r="E695" s="1821"/>
      <c r="F695" s="1836"/>
      <c r="G695" s="1837"/>
      <c r="H695" s="1824"/>
      <c r="I695" s="1839"/>
      <c r="J695" s="1826"/>
      <c r="K695" s="1827"/>
      <c r="L695" s="1828"/>
      <c r="M695" s="1829"/>
      <c r="N695" s="1830"/>
      <c r="O695" s="1831"/>
      <c r="P695" s="1832"/>
      <c r="Q695" s="1833"/>
      <c r="R695" s="1834"/>
      <c r="S695" s="1912"/>
    </row>
    <row r="696" spans="1:19" ht="13">
      <c r="A696" s="1916"/>
      <c r="B696" s="1818">
        <v>46385</v>
      </c>
      <c r="C696" s="1819">
        <f t="shared" si="42"/>
        <v>0</v>
      </c>
      <c r="D696" s="1820"/>
      <c r="E696" s="1821"/>
      <c r="F696" s="1836"/>
      <c r="G696" s="1837"/>
      <c r="H696" s="1824"/>
      <c r="I696" s="1839"/>
      <c r="J696" s="1826"/>
      <c r="K696" s="1827"/>
      <c r="L696" s="1828"/>
      <c r="M696" s="1829"/>
      <c r="N696" s="1830"/>
      <c r="O696" s="1831"/>
      <c r="P696" s="1832"/>
      <c r="Q696" s="1833"/>
      <c r="R696" s="1834"/>
      <c r="S696" s="1912"/>
    </row>
    <row r="697" spans="1:19" ht="13">
      <c r="A697" s="1916"/>
      <c r="B697" s="1818">
        <v>46386</v>
      </c>
      <c r="C697" s="1819">
        <f t="shared" si="42"/>
        <v>0</v>
      </c>
      <c r="D697" s="1820"/>
      <c r="E697" s="1821"/>
      <c r="F697" s="1836"/>
      <c r="G697" s="1837"/>
      <c r="H697" s="1824"/>
      <c r="I697" s="1839"/>
      <c r="J697" s="1826"/>
      <c r="K697" s="1827"/>
      <c r="L697" s="1828"/>
      <c r="M697" s="1829"/>
      <c r="N697" s="1830"/>
      <c r="O697" s="1831"/>
      <c r="P697" s="1832"/>
      <c r="Q697" s="1833"/>
      <c r="R697" s="1834"/>
      <c r="S697" s="1912"/>
    </row>
    <row r="698" spans="1:19" ht="13">
      <c r="A698" s="1916"/>
      <c r="B698" s="1818">
        <v>46387</v>
      </c>
      <c r="C698" s="1819">
        <f t="shared" si="42"/>
        <v>0</v>
      </c>
      <c r="D698" s="1820"/>
      <c r="E698" s="1821"/>
      <c r="F698" s="1836"/>
      <c r="G698" s="1837"/>
      <c r="H698" s="1824"/>
      <c r="I698" s="1839"/>
      <c r="J698" s="1826"/>
      <c r="K698" s="1827"/>
      <c r="L698" s="1828"/>
      <c r="M698" s="1829"/>
      <c r="N698" s="1830"/>
      <c r="O698" s="1831"/>
      <c r="P698" s="1832"/>
      <c r="Q698" s="1833"/>
      <c r="R698" s="1834"/>
      <c r="S698" s="1912"/>
    </row>
    <row r="699" spans="1:19" ht="15.5">
      <c r="A699" s="1916"/>
      <c r="B699" s="1879" t="s">
        <v>620</v>
      </c>
      <c r="C699" s="1880">
        <f t="shared" ref="C699:D699" si="43">SUM(C668:C698)</f>
        <v>40700</v>
      </c>
      <c r="D699" s="1843">
        <f t="shared" si="43"/>
        <v>0</v>
      </c>
      <c r="E699" s="1844"/>
      <c r="F699" s="1881"/>
      <c r="G699" s="1846">
        <f>SUM(G668:G698)</f>
        <v>40700</v>
      </c>
      <c r="H699" s="1847"/>
      <c r="I699" s="1882"/>
      <c r="J699" s="1849">
        <f>SUM(J668:J698)</f>
        <v>0</v>
      </c>
      <c r="K699" s="1850"/>
      <c r="L699" s="1895"/>
      <c r="M699" s="1896">
        <f>SUM(M668:M698)</f>
        <v>0</v>
      </c>
      <c r="N699" s="1853"/>
      <c r="O699" s="1884"/>
      <c r="P699" s="1855">
        <f>SUM(P668:P698)</f>
        <v>0</v>
      </c>
      <c r="Q699" s="1856"/>
      <c r="R699" s="1885"/>
      <c r="S699" s="1912"/>
    </row>
    <row r="700" spans="1:19" ht="25">
      <c r="A700" s="1916"/>
      <c r="B700" s="1818">
        <v>46388</v>
      </c>
      <c r="C700" s="1819">
        <f t="shared" ref="C700:C730" si="44">D700+G700+J700+M700+P700</f>
        <v>40700</v>
      </c>
      <c r="D700" s="1820"/>
      <c r="E700" s="1821"/>
      <c r="F700" s="1836"/>
      <c r="G700" s="1823">
        <v>40700</v>
      </c>
      <c r="H700" s="1824" t="s">
        <v>377</v>
      </c>
      <c r="I700" s="1825" t="s">
        <v>928</v>
      </c>
      <c r="J700" s="1826"/>
      <c r="K700" s="1827"/>
      <c r="L700" s="1828"/>
      <c r="M700" s="1829"/>
      <c r="N700" s="1830"/>
      <c r="O700" s="1831"/>
      <c r="P700" s="1832"/>
      <c r="Q700" s="1833"/>
      <c r="R700" s="1834"/>
      <c r="S700" s="1912"/>
    </row>
    <row r="701" spans="1:19" ht="13">
      <c r="A701" s="1916"/>
      <c r="B701" s="1818">
        <v>46389</v>
      </c>
      <c r="C701" s="1819">
        <f t="shared" si="44"/>
        <v>0</v>
      </c>
      <c r="D701" s="1820"/>
      <c r="E701" s="1821"/>
      <c r="F701" s="1836"/>
      <c r="G701" s="1837"/>
      <c r="H701" s="1824"/>
      <c r="I701" s="1839"/>
      <c r="J701" s="1826"/>
      <c r="K701" s="1827"/>
      <c r="L701" s="1828"/>
      <c r="M701" s="1829"/>
      <c r="N701" s="1830"/>
      <c r="O701" s="1831"/>
      <c r="P701" s="1832"/>
      <c r="Q701" s="1833"/>
      <c r="R701" s="1834"/>
      <c r="S701" s="1912"/>
    </row>
    <row r="702" spans="1:19" ht="13">
      <c r="A702" s="1916"/>
      <c r="B702" s="1818">
        <v>46390</v>
      </c>
      <c r="C702" s="1819">
        <f t="shared" si="44"/>
        <v>0</v>
      </c>
      <c r="D702" s="1820"/>
      <c r="E702" s="1821"/>
      <c r="F702" s="1836"/>
      <c r="G702" s="1837"/>
      <c r="H702" s="1824"/>
      <c r="I702" s="1839"/>
      <c r="J702" s="1826"/>
      <c r="K702" s="1827"/>
      <c r="L702" s="1828"/>
      <c r="M702" s="1829"/>
      <c r="N702" s="1830"/>
      <c r="O702" s="1831"/>
      <c r="P702" s="1832"/>
      <c r="Q702" s="1833"/>
      <c r="R702" s="1834"/>
      <c r="S702" s="1912"/>
    </row>
    <row r="703" spans="1:19" ht="13">
      <c r="A703" s="1916"/>
      <c r="B703" s="1818">
        <v>46391</v>
      </c>
      <c r="C703" s="1819">
        <f t="shared" si="44"/>
        <v>0</v>
      </c>
      <c r="D703" s="1820"/>
      <c r="E703" s="1821"/>
      <c r="F703" s="1836"/>
      <c r="G703" s="1837"/>
      <c r="H703" s="1824"/>
      <c r="I703" s="1839"/>
      <c r="J703" s="1826"/>
      <c r="K703" s="1827"/>
      <c r="L703" s="1828"/>
      <c r="M703" s="1829"/>
      <c r="N703" s="1830"/>
      <c r="O703" s="1831"/>
      <c r="P703" s="1832"/>
      <c r="Q703" s="1833"/>
      <c r="R703" s="1834"/>
      <c r="S703" s="1912"/>
    </row>
    <row r="704" spans="1:19" ht="13">
      <c r="A704" s="1916"/>
      <c r="B704" s="1818">
        <v>46392</v>
      </c>
      <c r="C704" s="1819">
        <f t="shared" si="44"/>
        <v>0</v>
      </c>
      <c r="D704" s="1820"/>
      <c r="E704" s="1821"/>
      <c r="F704" s="1836"/>
      <c r="G704" s="1837"/>
      <c r="H704" s="1824"/>
      <c r="I704" s="1839"/>
      <c r="J704" s="1826"/>
      <c r="K704" s="1827"/>
      <c r="L704" s="1828"/>
      <c r="M704" s="1829"/>
      <c r="N704" s="1830"/>
      <c r="O704" s="1831"/>
      <c r="P704" s="1832"/>
      <c r="Q704" s="1833"/>
      <c r="R704" s="1834"/>
      <c r="S704" s="1912"/>
    </row>
    <row r="705" spans="1:19" ht="13">
      <c r="A705" s="1916"/>
      <c r="B705" s="1818">
        <v>46393</v>
      </c>
      <c r="C705" s="1819">
        <f t="shared" si="44"/>
        <v>0</v>
      </c>
      <c r="D705" s="1820"/>
      <c r="E705" s="1821"/>
      <c r="F705" s="1836"/>
      <c r="G705" s="1837"/>
      <c r="H705" s="1824"/>
      <c r="I705" s="1839"/>
      <c r="J705" s="1826"/>
      <c r="K705" s="1827"/>
      <c r="L705" s="1828"/>
      <c r="M705" s="1829"/>
      <c r="N705" s="1830"/>
      <c r="O705" s="1831"/>
      <c r="P705" s="1832"/>
      <c r="Q705" s="1833"/>
      <c r="R705" s="1834"/>
      <c r="S705" s="1912"/>
    </row>
    <row r="706" spans="1:19" ht="13">
      <c r="A706" s="1916"/>
      <c r="B706" s="1818">
        <v>46394</v>
      </c>
      <c r="C706" s="1819">
        <f t="shared" si="44"/>
        <v>0</v>
      </c>
      <c r="D706" s="1820"/>
      <c r="E706" s="1821"/>
      <c r="F706" s="1836"/>
      <c r="G706" s="1837"/>
      <c r="H706" s="1824"/>
      <c r="I706" s="1839"/>
      <c r="J706" s="1826"/>
      <c r="K706" s="1827"/>
      <c r="L706" s="1828"/>
      <c r="M706" s="1829"/>
      <c r="N706" s="1830"/>
      <c r="O706" s="1831"/>
      <c r="P706" s="1832"/>
      <c r="Q706" s="1833"/>
      <c r="R706" s="1834"/>
      <c r="S706" s="1912"/>
    </row>
    <row r="707" spans="1:19" ht="13">
      <c r="A707" s="1916"/>
      <c r="B707" s="1818">
        <v>46395</v>
      </c>
      <c r="C707" s="1819">
        <f t="shared" si="44"/>
        <v>0</v>
      </c>
      <c r="D707" s="1820"/>
      <c r="E707" s="1821"/>
      <c r="F707" s="1836"/>
      <c r="G707" s="1837"/>
      <c r="H707" s="1824"/>
      <c r="I707" s="1839"/>
      <c r="J707" s="1826"/>
      <c r="K707" s="1827"/>
      <c r="L707" s="1828"/>
      <c r="M707" s="1829"/>
      <c r="N707" s="1830"/>
      <c r="O707" s="1831"/>
      <c r="P707" s="1832"/>
      <c r="Q707" s="1833"/>
      <c r="R707" s="1834"/>
      <c r="S707" s="1912"/>
    </row>
    <row r="708" spans="1:19" ht="13">
      <c r="A708" s="1916"/>
      <c r="B708" s="1818">
        <v>46396</v>
      </c>
      <c r="C708" s="1819">
        <f t="shared" si="44"/>
        <v>0</v>
      </c>
      <c r="D708" s="1820"/>
      <c r="E708" s="1821"/>
      <c r="F708" s="1836"/>
      <c r="G708" s="1837"/>
      <c r="H708" s="1824"/>
      <c r="I708" s="1839"/>
      <c r="J708" s="1826"/>
      <c r="K708" s="1827"/>
      <c r="L708" s="1828"/>
      <c r="M708" s="1829"/>
      <c r="N708" s="1830"/>
      <c r="O708" s="1831"/>
      <c r="P708" s="1832"/>
      <c r="Q708" s="1833"/>
      <c r="R708" s="1834"/>
      <c r="S708" s="1912"/>
    </row>
    <row r="709" spans="1:19" ht="13">
      <c r="A709" s="1916"/>
      <c r="B709" s="1818">
        <v>46397</v>
      </c>
      <c r="C709" s="1819">
        <f t="shared" si="44"/>
        <v>0</v>
      </c>
      <c r="D709" s="1820"/>
      <c r="E709" s="1821"/>
      <c r="F709" s="1836"/>
      <c r="G709" s="1837"/>
      <c r="H709" s="1824"/>
      <c r="I709" s="1839"/>
      <c r="J709" s="1826"/>
      <c r="K709" s="1827"/>
      <c r="L709" s="1828"/>
      <c r="M709" s="1829"/>
      <c r="N709" s="1830"/>
      <c r="O709" s="1831"/>
      <c r="P709" s="1832"/>
      <c r="Q709" s="1833"/>
      <c r="R709" s="1834"/>
      <c r="S709" s="1912"/>
    </row>
    <row r="710" spans="1:19" ht="13">
      <c r="A710" s="1916"/>
      <c r="B710" s="1818">
        <v>46398</v>
      </c>
      <c r="C710" s="1819">
        <f t="shared" si="44"/>
        <v>0</v>
      </c>
      <c r="D710" s="1820"/>
      <c r="E710" s="1821"/>
      <c r="F710" s="1836"/>
      <c r="G710" s="1837"/>
      <c r="H710" s="1824"/>
      <c r="I710" s="1839"/>
      <c r="J710" s="1826"/>
      <c r="K710" s="1827"/>
      <c r="L710" s="1828"/>
      <c r="M710" s="1829"/>
      <c r="N710" s="1830"/>
      <c r="O710" s="1831"/>
      <c r="P710" s="1832"/>
      <c r="Q710" s="1833"/>
      <c r="R710" s="1834"/>
      <c r="S710" s="1912"/>
    </row>
    <row r="711" spans="1:19" ht="13">
      <c r="A711" s="1916"/>
      <c r="B711" s="1818">
        <v>46399</v>
      </c>
      <c r="C711" s="1819">
        <f t="shared" si="44"/>
        <v>0</v>
      </c>
      <c r="D711" s="1820"/>
      <c r="E711" s="1821"/>
      <c r="F711" s="1836"/>
      <c r="G711" s="1837"/>
      <c r="H711" s="1824"/>
      <c r="I711" s="1839"/>
      <c r="J711" s="1826"/>
      <c r="K711" s="1827"/>
      <c r="L711" s="1828"/>
      <c r="M711" s="1829"/>
      <c r="N711" s="1830"/>
      <c r="O711" s="1831"/>
      <c r="P711" s="1832"/>
      <c r="Q711" s="1833"/>
      <c r="R711" s="1834"/>
      <c r="S711" s="1912"/>
    </row>
    <row r="712" spans="1:19" ht="13">
      <c r="A712" s="1916"/>
      <c r="B712" s="1818">
        <v>46400</v>
      </c>
      <c r="C712" s="1819">
        <f t="shared" si="44"/>
        <v>0</v>
      </c>
      <c r="D712" s="1820"/>
      <c r="E712" s="1821"/>
      <c r="F712" s="1836"/>
      <c r="G712" s="1837"/>
      <c r="H712" s="1824"/>
      <c r="I712" s="1839"/>
      <c r="J712" s="1826"/>
      <c r="K712" s="1827"/>
      <c r="L712" s="1828"/>
      <c r="M712" s="1829"/>
      <c r="N712" s="1830"/>
      <c r="O712" s="1831"/>
      <c r="P712" s="1832"/>
      <c r="Q712" s="1833"/>
      <c r="R712" s="1834"/>
      <c r="S712" s="1912"/>
    </row>
    <row r="713" spans="1:19" ht="13">
      <c r="A713" s="1916"/>
      <c r="B713" s="1818">
        <v>46401</v>
      </c>
      <c r="C713" s="1819">
        <f t="shared" si="44"/>
        <v>0</v>
      </c>
      <c r="D713" s="1820"/>
      <c r="E713" s="1821"/>
      <c r="F713" s="1836"/>
      <c r="G713" s="1837"/>
      <c r="H713" s="1824"/>
      <c r="I713" s="1839"/>
      <c r="J713" s="1826"/>
      <c r="K713" s="1827"/>
      <c r="L713" s="1828"/>
      <c r="M713" s="1829"/>
      <c r="N713" s="1830"/>
      <c r="O713" s="1831"/>
      <c r="P713" s="1832"/>
      <c r="Q713" s="1833"/>
      <c r="R713" s="1834"/>
      <c r="S713" s="1912"/>
    </row>
    <row r="714" spans="1:19" ht="13">
      <c r="A714" s="1916"/>
      <c r="B714" s="1818">
        <v>46402</v>
      </c>
      <c r="C714" s="1819">
        <f t="shared" si="44"/>
        <v>0</v>
      </c>
      <c r="D714" s="1820"/>
      <c r="E714" s="1821"/>
      <c r="F714" s="1836"/>
      <c r="G714" s="1837"/>
      <c r="H714" s="1824"/>
      <c r="I714" s="1839"/>
      <c r="J714" s="1826"/>
      <c r="K714" s="1827"/>
      <c r="L714" s="1828"/>
      <c r="M714" s="1829"/>
      <c r="N714" s="1830"/>
      <c r="O714" s="1831"/>
      <c r="P714" s="1832"/>
      <c r="Q714" s="1833"/>
      <c r="R714" s="1834"/>
      <c r="S714" s="1912"/>
    </row>
    <row r="715" spans="1:19" ht="13">
      <c r="A715" s="1916"/>
      <c r="B715" s="1818">
        <v>46403</v>
      </c>
      <c r="C715" s="1819">
        <f t="shared" si="44"/>
        <v>0</v>
      </c>
      <c r="D715" s="1820"/>
      <c r="E715" s="1821"/>
      <c r="F715" s="1836"/>
      <c r="G715" s="1837"/>
      <c r="H715" s="1824"/>
      <c r="I715" s="1839"/>
      <c r="J715" s="1826"/>
      <c r="K715" s="1827"/>
      <c r="L715" s="1828"/>
      <c r="M715" s="1829"/>
      <c r="N715" s="1830"/>
      <c r="O715" s="1831"/>
      <c r="P715" s="1832"/>
      <c r="Q715" s="1833"/>
      <c r="R715" s="1834"/>
      <c r="S715" s="1912"/>
    </row>
    <row r="716" spans="1:19" ht="13">
      <c r="A716" s="1916"/>
      <c r="B716" s="1818">
        <v>46404</v>
      </c>
      <c r="C716" s="1819">
        <f t="shared" si="44"/>
        <v>0</v>
      </c>
      <c r="D716" s="1820"/>
      <c r="E716" s="1821"/>
      <c r="F716" s="1836"/>
      <c r="G716" s="1837"/>
      <c r="H716" s="1824"/>
      <c r="I716" s="1839"/>
      <c r="J716" s="1826"/>
      <c r="K716" s="1827"/>
      <c r="L716" s="1828"/>
      <c r="M716" s="1829"/>
      <c r="N716" s="1830"/>
      <c r="O716" s="1831"/>
      <c r="P716" s="1832"/>
      <c r="Q716" s="1833"/>
      <c r="R716" s="1834"/>
      <c r="S716" s="1912"/>
    </row>
    <row r="717" spans="1:19" ht="13">
      <c r="A717" s="1916"/>
      <c r="B717" s="1818">
        <v>46405</v>
      </c>
      <c r="C717" s="1819">
        <f t="shared" si="44"/>
        <v>0</v>
      </c>
      <c r="D717" s="1820"/>
      <c r="E717" s="1821"/>
      <c r="F717" s="1836"/>
      <c r="G717" s="1837"/>
      <c r="H717" s="1824"/>
      <c r="I717" s="1839"/>
      <c r="J717" s="1826"/>
      <c r="K717" s="1827"/>
      <c r="L717" s="1828"/>
      <c r="M717" s="1829"/>
      <c r="N717" s="1830"/>
      <c r="O717" s="1831"/>
      <c r="P717" s="1832"/>
      <c r="Q717" s="1833"/>
      <c r="R717" s="1834"/>
      <c r="S717" s="1912"/>
    </row>
    <row r="718" spans="1:19" ht="13">
      <c r="A718" s="1916"/>
      <c r="B718" s="1818">
        <v>46406</v>
      </c>
      <c r="C718" s="1819">
        <f t="shared" si="44"/>
        <v>0</v>
      </c>
      <c r="D718" s="1820"/>
      <c r="E718" s="1821"/>
      <c r="F718" s="1836"/>
      <c r="G718" s="1837"/>
      <c r="H718" s="1824"/>
      <c r="I718" s="1839"/>
      <c r="J718" s="1826"/>
      <c r="K718" s="1827"/>
      <c r="L718" s="1828"/>
      <c r="M718" s="1829"/>
      <c r="N718" s="1830"/>
      <c r="O718" s="1831"/>
      <c r="P718" s="1832"/>
      <c r="Q718" s="1833"/>
      <c r="R718" s="1834"/>
      <c r="S718" s="1912"/>
    </row>
    <row r="719" spans="1:19" ht="13">
      <c r="A719" s="1916"/>
      <c r="B719" s="1818">
        <v>46407</v>
      </c>
      <c r="C719" s="1819">
        <f t="shared" si="44"/>
        <v>0</v>
      </c>
      <c r="D719" s="1820"/>
      <c r="E719" s="1821"/>
      <c r="F719" s="1836"/>
      <c r="G719" s="1837"/>
      <c r="H719" s="1824"/>
      <c r="I719" s="1839"/>
      <c r="J719" s="1826"/>
      <c r="K719" s="1827"/>
      <c r="L719" s="1828"/>
      <c r="M719" s="1829"/>
      <c r="N719" s="1830"/>
      <c r="O719" s="1831"/>
      <c r="P719" s="1832"/>
      <c r="Q719" s="1833"/>
      <c r="R719" s="1834"/>
      <c r="S719" s="1912"/>
    </row>
    <row r="720" spans="1:19" ht="13">
      <c r="A720" s="1916"/>
      <c r="B720" s="1818">
        <v>46408</v>
      </c>
      <c r="C720" s="1819">
        <f t="shared" si="44"/>
        <v>0</v>
      </c>
      <c r="D720" s="1820"/>
      <c r="E720" s="1821"/>
      <c r="F720" s="1836"/>
      <c r="G720" s="1837"/>
      <c r="H720" s="1824"/>
      <c r="I720" s="1839"/>
      <c r="J720" s="1826"/>
      <c r="K720" s="1827"/>
      <c r="L720" s="1828"/>
      <c r="M720" s="1829"/>
      <c r="N720" s="1830"/>
      <c r="O720" s="1831"/>
      <c r="P720" s="1832"/>
      <c r="Q720" s="1833"/>
      <c r="R720" s="1834"/>
      <c r="S720" s="1912"/>
    </row>
    <row r="721" spans="1:19" ht="13">
      <c r="A721" s="1916"/>
      <c r="B721" s="1818">
        <v>46409</v>
      </c>
      <c r="C721" s="1819">
        <f t="shared" si="44"/>
        <v>0</v>
      </c>
      <c r="D721" s="1820"/>
      <c r="E721" s="1821"/>
      <c r="F721" s="1836"/>
      <c r="G721" s="1837"/>
      <c r="H721" s="1824"/>
      <c r="I721" s="1839"/>
      <c r="J721" s="1826"/>
      <c r="K721" s="1827"/>
      <c r="L721" s="1828"/>
      <c r="M721" s="1829"/>
      <c r="N721" s="1830"/>
      <c r="O721" s="1831"/>
      <c r="P721" s="1832"/>
      <c r="Q721" s="1833"/>
      <c r="R721" s="1834"/>
      <c r="S721" s="1912"/>
    </row>
    <row r="722" spans="1:19" ht="13">
      <c r="A722" s="1916"/>
      <c r="B722" s="1818">
        <v>46410</v>
      </c>
      <c r="C722" s="1819">
        <f t="shared" si="44"/>
        <v>0</v>
      </c>
      <c r="D722" s="1820"/>
      <c r="E722" s="1821"/>
      <c r="F722" s="1836"/>
      <c r="G722" s="1837"/>
      <c r="H722" s="1824"/>
      <c r="I722" s="1839"/>
      <c r="J722" s="1826"/>
      <c r="K722" s="1827"/>
      <c r="L722" s="1828"/>
      <c r="M722" s="1829"/>
      <c r="N722" s="1830"/>
      <c r="O722" s="1831"/>
      <c r="P722" s="1832"/>
      <c r="Q722" s="1833"/>
      <c r="R722" s="1834"/>
      <c r="S722" s="1912"/>
    </row>
    <row r="723" spans="1:19" ht="13">
      <c r="A723" s="1916"/>
      <c r="B723" s="1818">
        <v>46411</v>
      </c>
      <c r="C723" s="1819">
        <f t="shared" si="44"/>
        <v>0</v>
      </c>
      <c r="D723" s="1820"/>
      <c r="E723" s="1821"/>
      <c r="F723" s="1836"/>
      <c r="G723" s="1837"/>
      <c r="H723" s="1824"/>
      <c r="I723" s="1839"/>
      <c r="J723" s="1826"/>
      <c r="K723" s="1827"/>
      <c r="L723" s="1828"/>
      <c r="M723" s="1829"/>
      <c r="N723" s="1830"/>
      <c r="O723" s="1831"/>
      <c r="P723" s="1832"/>
      <c r="Q723" s="1833"/>
      <c r="R723" s="1834"/>
      <c r="S723" s="1912"/>
    </row>
    <row r="724" spans="1:19" ht="13">
      <c r="A724" s="1916"/>
      <c r="B724" s="1818">
        <v>46412</v>
      </c>
      <c r="C724" s="1819">
        <f t="shared" si="44"/>
        <v>0</v>
      </c>
      <c r="D724" s="1820"/>
      <c r="E724" s="1821"/>
      <c r="F724" s="1836"/>
      <c r="G724" s="1837"/>
      <c r="H724" s="1824"/>
      <c r="I724" s="1839"/>
      <c r="J724" s="1826"/>
      <c r="K724" s="1827"/>
      <c r="L724" s="1828"/>
      <c r="M724" s="1829"/>
      <c r="N724" s="1830"/>
      <c r="O724" s="1831"/>
      <c r="P724" s="1832"/>
      <c r="Q724" s="1833"/>
      <c r="R724" s="1834"/>
      <c r="S724" s="1912"/>
    </row>
    <row r="725" spans="1:19" ht="13">
      <c r="A725" s="1916"/>
      <c r="B725" s="1818">
        <v>46413</v>
      </c>
      <c r="C725" s="1819">
        <f t="shared" si="44"/>
        <v>0</v>
      </c>
      <c r="D725" s="1820"/>
      <c r="E725" s="1821"/>
      <c r="F725" s="1836"/>
      <c r="G725" s="1837"/>
      <c r="H725" s="1824"/>
      <c r="I725" s="1839"/>
      <c r="J725" s="1826"/>
      <c r="K725" s="1827"/>
      <c r="L725" s="1828"/>
      <c r="M725" s="1829"/>
      <c r="N725" s="1830"/>
      <c r="O725" s="1831"/>
      <c r="P725" s="1832"/>
      <c r="Q725" s="1833"/>
      <c r="R725" s="1834"/>
      <c r="S725" s="1912"/>
    </row>
    <row r="726" spans="1:19" ht="13">
      <c r="A726" s="1916"/>
      <c r="B726" s="1818">
        <v>46414</v>
      </c>
      <c r="C726" s="1819">
        <f t="shared" si="44"/>
        <v>0</v>
      </c>
      <c r="D726" s="1820"/>
      <c r="E726" s="1821"/>
      <c r="F726" s="1836"/>
      <c r="G726" s="1837"/>
      <c r="H726" s="1824"/>
      <c r="I726" s="1839"/>
      <c r="J726" s="1826"/>
      <c r="K726" s="1827"/>
      <c r="L726" s="1828"/>
      <c r="M726" s="1829"/>
      <c r="N726" s="1830"/>
      <c r="O726" s="1831"/>
      <c r="P726" s="1832"/>
      <c r="Q726" s="1833"/>
      <c r="R726" s="1834"/>
      <c r="S726" s="1912"/>
    </row>
    <row r="727" spans="1:19" ht="13">
      <c r="A727" s="1916"/>
      <c r="B727" s="1818">
        <v>46415</v>
      </c>
      <c r="C727" s="1819">
        <f t="shared" si="44"/>
        <v>0</v>
      </c>
      <c r="D727" s="1820"/>
      <c r="E727" s="1821"/>
      <c r="F727" s="1836"/>
      <c r="G727" s="1837"/>
      <c r="H727" s="1824"/>
      <c r="I727" s="1839"/>
      <c r="J727" s="1826"/>
      <c r="K727" s="1827"/>
      <c r="L727" s="1828"/>
      <c r="M727" s="1829"/>
      <c r="N727" s="1830"/>
      <c r="O727" s="1831"/>
      <c r="P727" s="1832"/>
      <c r="Q727" s="1833"/>
      <c r="R727" s="1834"/>
      <c r="S727" s="1912"/>
    </row>
    <row r="728" spans="1:19" ht="13">
      <c r="A728" s="1916"/>
      <c r="B728" s="1818">
        <v>46416</v>
      </c>
      <c r="C728" s="1819">
        <f t="shared" si="44"/>
        <v>0</v>
      </c>
      <c r="D728" s="1820"/>
      <c r="E728" s="1821"/>
      <c r="F728" s="1836"/>
      <c r="G728" s="1837"/>
      <c r="H728" s="1824"/>
      <c r="I728" s="1839"/>
      <c r="J728" s="1826"/>
      <c r="K728" s="1827"/>
      <c r="L728" s="1828"/>
      <c r="M728" s="1829"/>
      <c r="N728" s="1830"/>
      <c r="O728" s="1831"/>
      <c r="P728" s="1832"/>
      <c r="Q728" s="1833"/>
      <c r="R728" s="1834"/>
      <c r="S728" s="1912"/>
    </row>
    <row r="729" spans="1:19" ht="13">
      <c r="A729" s="1916"/>
      <c r="B729" s="1818">
        <v>46417</v>
      </c>
      <c r="C729" s="1819">
        <f t="shared" si="44"/>
        <v>0</v>
      </c>
      <c r="D729" s="1820"/>
      <c r="E729" s="1821"/>
      <c r="F729" s="1836"/>
      <c r="G729" s="1837"/>
      <c r="H729" s="1824"/>
      <c r="I729" s="1839"/>
      <c r="J729" s="1826"/>
      <c r="K729" s="1827"/>
      <c r="L729" s="1828"/>
      <c r="M729" s="1829"/>
      <c r="N729" s="1830"/>
      <c r="O729" s="1831"/>
      <c r="P729" s="1832"/>
      <c r="Q729" s="1833"/>
      <c r="R729" s="1834"/>
      <c r="S729" s="1912"/>
    </row>
    <row r="730" spans="1:19" ht="13">
      <c r="A730" s="1916"/>
      <c r="B730" s="1818">
        <v>46418</v>
      </c>
      <c r="C730" s="1819">
        <f t="shared" si="44"/>
        <v>0</v>
      </c>
      <c r="D730" s="1820"/>
      <c r="E730" s="1821"/>
      <c r="F730" s="1836"/>
      <c r="G730" s="1837"/>
      <c r="H730" s="1824"/>
      <c r="I730" s="1839"/>
      <c r="J730" s="1826"/>
      <c r="K730" s="1827"/>
      <c r="L730" s="1828"/>
      <c r="M730" s="1829"/>
      <c r="N730" s="1830"/>
      <c r="O730" s="1831"/>
      <c r="P730" s="1832"/>
      <c r="Q730" s="1833"/>
      <c r="R730" s="1834"/>
      <c r="S730" s="1912"/>
    </row>
    <row r="731" spans="1:19" ht="15.5">
      <c r="A731" s="1916"/>
      <c r="B731" s="1879" t="s">
        <v>621</v>
      </c>
      <c r="C731" s="1880">
        <f t="shared" ref="C731:D731" si="45">SUM(C700:C730)</f>
        <v>40700</v>
      </c>
      <c r="D731" s="1843">
        <f t="shared" si="45"/>
        <v>0</v>
      </c>
      <c r="E731" s="1844"/>
      <c r="F731" s="1881"/>
      <c r="G731" s="1846">
        <f>SUM(G700:G730)</f>
        <v>40700</v>
      </c>
      <c r="H731" s="1847"/>
      <c r="I731" s="1882"/>
      <c r="J731" s="1849">
        <f>SUM(J700:J730)</f>
        <v>0</v>
      </c>
      <c r="K731" s="1850"/>
      <c r="L731" s="1895"/>
      <c r="M731" s="1896">
        <f>SUM(M700:M730)</f>
        <v>0</v>
      </c>
      <c r="N731" s="1853"/>
      <c r="O731" s="1884"/>
      <c r="P731" s="1855">
        <f>SUM(P700:P730)</f>
        <v>0</v>
      </c>
      <c r="Q731" s="1856"/>
      <c r="R731" s="1885"/>
      <c r="S731" s="1912"/>
    </row>
    <row r="732" spans="1:19" ht="13">
      <c r="A732" s="1916"/>
      <c r="B732" s="1818">
        <v>46419</v>
      </c>
      <c r="C732" s="1819">
        <f t="shared" ref="C732:C759" si="46">D732+G732+J732+M732+P732</f>
        <v>0</v>
      </c>
      <c r="D732" s="1820"/>
      <c r="E732" s="1821"/>
      <c r="F732" s="1836"/>
      <c r="G732" s="1837"/>
      <c r="H732" s="1824"/>
      <c r="I732" s="1839"/>
      <c r="J732" s="1826"/>
      <c r="K732" s="1827"/>
      <c r="L732" s="1828"/>
      <c r="M732" s="1829"/>
      <c r="N732" s="1830"/>
      <c r="O732" s="1831"/>
      <c r="P732" s="1832"/>
      <c r="Q732" s="1833"/>
      <c r="R732" s="1834"/>
      <c r="S732" s="1912"/>
    </row>
    <row r="733" spans="1:19" ht="13">
      <c r="A733" s="1916"/>
      <c r="B733" s="1818">
        <v>46420</v>
      </c>
      <c r="C733" s="1819">
        <f t="shared" si="46"/>
        <v>0</v>
      </c>
      <c r="D733" s="1820"/>
      <c r="E733" s="1821"/>
      <c r="F733" s="1836"/>
      <c r="G733" s="1837"/>
      <c r="H733" s="1824"/>
      <c r="I733" s="1839"/>
      <c r="J733" s="1826"/>
      <c r="K733" s="1827"/>
      <c r="L733" s="1828"/>
      <c r="M733" s="1829"/>
      <c r="N733" s="1830"/>
      <c r="O733" s="1831"/>
      <c r="P733" s="1832"/>
      <c r="Q733" s="1833"/>
      <c r="R733" s="1834"/>
      <c r="S733" s="1912"/>
    </row>
    <row r="734" spans="1:19" ht="13">
      <c r="A734" s="1916"/>
      <c r="B734" s="1818">
        <v>46421</v>
      </c>
      <c r="C734" s="1819">
        <f t="shared" si="46"/>
        <v>0</v>
      </c>
      <c r="D734" s="1820"/>
      <c r="E734" s="1821"/>
      <c r="F734" s="1836"/>
      <c r="G734" s="1837"/>
      <c r="H734" s="1824"/>
      <c r="I734" s="1839"/>
      <c r="J734" s="1826"/>
      <c r="K734" s="1827"/>
      <c r="L734" s="1828"/>
      <c r="M734" s="1829"/>
      <c r="N734" s="1830"/>
      <c r="O734" s="1831"/>
      <c r="P734" s="1832"/>
      <c r="Q734" s="1833"/>
      <c r="R734" s="1834"/>
      <c r="S734" s="1912"/>
    </row>
    <row r="735" spans="1:19" ht="13">
      <c r="A735" s="1916"/>
      <c r="B735" s="1818">
        <v>46422</v>
      </c>
      <c r="C735" s="1819">
        <f t="shared" si="46"/>
        <v>0</v>
      </c>
      <c r="D735" s="1820"/>
      <c r="E735" s="1821"/>
      <c r="F735" s="1836"/>
      <c r="G735" s="1837"/>
      <c r="H735" s="1824"/>
      <c r="I735" s="1839"/>
      <c r="J735" s="1826"/>
      <c r="K735" s="1827"/>
      <c r="L735" s="1828"/>
      <c r="M735" s="1829"/>
      <c r="N735" s="1830"/>
      <c r="O735" s="1831"/>
      <c r="P735" s="1832"/>
      <c r="Q735" s="1833"/>
      <c r="R735" s="1834"/>
      <c r="S735" s="1912"/>
    </row>
    <row r="736" spans="1:19" ht="13">
      <c r="A736" s="1916"/>
      <c r="B736" s="1818">
        <v>46423</v>
      </c>
      <c r="C736" s="1819">
        <f t="shared" si="46"/>
        <v>0</v>
      </c>
      <c r="D736" s="1820"/>
      <c r="E736" s="1821"/>
      <c r="F736" s="1836"/>
      <c r="G736" s="1837"/>
      <c r="H736" s="1824"/>
      <c r="I736" s="1839"/>
      <c r="J736" s="1826"/>
      <c r="K736" s="1827"/>
      <c r="L736" s="1828"/>
      <c r="M736" s="1829"/>
      <c r="N736" s="1830"/>
      <c r="O736" s="1831"/>
      <c r="P736" s="1832"/>
      <c r="Q736" s="1833"/>
      <c r="R736" s="1834"/>
      <c r="S736" s="1912"/>
    </row>
    <row r="737" spans="1:19" ht="13">
      <c r="A737" s="1916"/>
      <c r="B737" s="1818">
        <v>46424</v>
      </c>
      <c r="C737" s="1819">
        <f t="shared" si="46"/>
        <v>0</v>
      </c>
      <c r="D737" s="1820"/>
      <c r="E737" s="1821"/>
      <c r="F737" s="1836"/>
      <c r="G737" s="1837"/>
      <c r="H737" s="1824"/>
      <c r="I737" s="1839"/>
      <c r="J737" s="1826"/>
      <c r="K737" s="1827"/>
      <c r="L737" s="1828"/>
      <c r="M737" s="1829"/>
      <c r="N737" s="1830"/>
      <c r="O737" s="1831"/>
      <c r="P737" s="1832"/>
      <c r="Q737" s="1833"/>
      <c r="R737" s="1834"/>
      <c r="S737" s="1912"/>
    </row>
    <row r="738" spans="1:19" ht="13">
      <c r="A738" s="1916"/>
      <c r="B738" s="1818">
        <v>46425</v>
      </c>
      <c r="C738" s="1819">
        <f t="shared" si="46"/>
        <v>0</v>
      </c>
      <c r="D738" s="1820"/>
      <c r="E738" s="1821"/>
      <c r="F738" s="1836"/>
      <c r="G738" s="1837"/>
      <c r="H738" s="1824"/>
      <c r="I738" s="1839"/>
      <c r="J738" s="1826"/>
      <c r="K738" s="1827"/>
      <c r="L738" s="1828"/>
      <c r="M738" s="1829"/>
      <c r="N738" s="1830"/>
      <c r="O738" s="1831"/>
      <c r="P738" s="1832"/>
      <c r="Q738" s="1833"/>
      <c r="R738" s="1834"/>
      <c r="S738" s="1912"/>
    </row>
    <row r="739" spans="1:19" ht="13">
      <c r="A739" s="1916"/>
      <c r="B739" s="1818">
        <v>46426</v>
      </c>
      <c r="C739" s="1819">
        <f t="shared" si="46"/>
        <v>0</v>
      </c>
      <c r="D739" s="1820"/>
      <c r="E739" s="1821"/>
      <c r="F739" s="1836"/>
      <c r="G739" s="1837"/>
      <c r="H739" s="1824"/>
      <c r="I739" s="1839"/>
      <c r="J739" s="1826"/>
      <c r="K739" s="1827"/>
      <c r="L739" s="1828"/>
      <c r="M739" s="1829"/>
      <c r="N739" s="1830"/>
      <c r="O739" s="1831"/>
      <c r="P739" s="1832"/>
      <c r="Q739" s="1833"/>
      <c r="R739" s="1834"/>
      <c r="S739" s="1912"/>
    </row>
    <row r="740" spans="1:19" ht="13">
      <c r="A740" s="1916"/>
      <c r="B740" s="1818">
        <v>46427</v>
      </c>
      <c r="C740" s="1819">
        <f t="shared" si="46"/>
        <v>0</v>
      </c>
      <c r="D740" s="1820"/>
      <c r="E740" s="1821"/>
      <c r="F740" s="1836"/>
      <c r="G740" s="1837"/>
      <c r="H740" s="1824"/>
      <c r="I740" s="1839"/>
      <c r="J740" s="1826"/>
      <c r="K740" s="1827"/>
      <c r="L740" s="1828"/>
      <c r="M740" s="1829"/>
      <c r="N740" s="1830"/>
      <c r="O740" s="1831"/>
      <c r="P740" s="1832"/>
      <c r="Q740" s="1833"/>
      <c r="R740" s="1834"/>
      <c r="S740" s="1912"/>
    </row>
    <row r="741" spans="1:19" ht="13">
      <c r="A741" s="1916"/>
      <c r="B741" s="1818">
        <v>46428</v>
      </c>
      <c r="C741" s="1819">
        <f t="shared" si="46"/>
        <v>0</v>
      </c>
      <c r="D741" s="1820"/>
      <c r="E741" s="1821"/>
      <c r="F741" s="1836"/>
      <c r="G741" s="1837"/>
      <c r="H741" s="1824"/>
      <c r="I741" s="1839"/>
      <c r="J741" s="1826"/>
      <c r="K741" s="1827"/>
      <c r="L741" s="1828"/>
      <c r="M741" s="1829"/>
      <c r="N741" s="1830"/>
      <c r="O741" s="1831"/>
      <c r="P741" s="1832"/>
      <c r="Q741" s="1833"/>
      <c r="R741" s="1834"/>
      <c r="S741" s="1912"/>
    </row>
    <row r="742" spans="1:19" ht="13">
      <c r="A742" s="1916"/>
      <c r="B742" s="1818">
        <v>46429</v>
      </c>
      <c r="C742" s="1819">
        <f t="shared" si="46"/>
        <v>0</v>
      </c>
      <c r="D742" s="1820"/>
      <c r="E742" s="1821"/>
      <c r="F742" s="1836"/>
      <c r="G742" s="1837"/>
      <c r="H742" s="1824"/>
      <c r="I742" s="1839"/>
      <c r="J742" s="1826"/>
      <c r="K742" s="1827"/>
      <c r="L742" s="1828"/>
      <c r="M742" s="1829"/>
      <c r="N742" s="1830"/>
      <c r="O742" s="1831"/>
      <c r="P742" s="1832"/>
      <c r="Q742" s="1833"/>
      <c r="R742" s="1834"/>
      <c r="S742" s="1912"/>
    </row>
    <row r="743" spans="1:19" ht="13">
      <c r="A743" s="1916"/>
      <c r="B743" s="1818">
        <v>46430</v>
      </c>
      <c r="C743" s="1819">
        <f t="shared" si="46"/>
        <v>0</v>
      </c>
      <c r="D743" s="1820"/>
      <c r="E743" s="1821"/>
      <c r="F743" s="1836"/>
      <c r="G743" s="1837"/>
      <c r="H743" s="1824"/>
      <c r="I743" s="1839"/>
      <c r="J743" s="1826"/>
      <c r="K743" s="1827"/>
      <c r="L743" s="1828"/>
      <c r="M743" s="1829"/>
      <c r="N743" s="1830"/>
      <c r="O743" s="1831"/>
      <c r="P743" s="1832"/>
      <c r="Q743" s="1833"/>
      <c r="R743" s="1834"/>
      <c r="S743" s="1912"/>
    </row>
    <row r="744" spans="1:19" ht="13">
      <c r="A744" s="1916"/>
      <c r="B744" s="1818">
        <v>46431</v>
      </c>
      <c r="C744" s="1819">
        <f t="shared" si="46"/>
        <v>0</v>
      </c>
      <c r="D744" s="1820"/>
      <c r="E744" s="1821"/>
      <c r="F744" s="1836"/>
      <c r="G744" s="1837"/>
      <c r="H744" s="1824"/>
      <c r="I744" s="1839"/>
      <c r="J744" s="1826"/>
      <c r="K744" s="1827"/>
      <c r="L744" s="1828"/>
      <c r="M744" s="1829"/>
      <c r="N744" s="1830"/>
      <c r="O744" s="1831"/>
      <c r="P744" s="1832"/>
      <c r="Q744" s="1833"/>
      <c r="R744" s="1834"/>
      <c r="S744" s="1912"/>
    </row>
    <row r="745" spans="1:19" ht="13">
      <c r="A745" s="1916"/>
      <c r="B745" s="1818">
        <v>46432</v>
      </c>
      <c r="C745" s="1819">
        <f t="shared" si="46"/>
        <v>0</v>
      </c>
      <c r="D745" s="1820"/>
      <c r="E745" s="1821"/>
      <c r="F745" s="1836"/>
      <c r="G745" s="1837"/>
      <c r="H745" s="1824"/>
      <c r="I745" s="1839"/>
      <c r="J745" s="1826"/>
      <c r="K745" s="1827"/>
      <c r="L745" s="1828"/>
      <c r="M745" s="1829"/>
      <c r="N745" s="1830"/>
      <c r="O745" s="1831"/>
      <c r="P745" s="1832"/>
      <c r="Q745" s="1833"/>
      <c r="R745" s="1834"/>
      <c r="S745" s="1912"/>
    </row>
    <row r="746" spans="1:19" ht="13">
      <c r="A746" s="1916"/>
      <c r="B746" s="1818">
        <v>46433</v>
      </c>
      <c r="C746" s="1819">
        <f t="shared" si="46"/>
        <v>0</v>
      </c>
      <c r="D746" s="1820"/>
      <c r="E746" s="1821"/>
      <c r="F746" s="1836"/>
      <c r="G746" s="1837"/>
      <c r="H746" s="1824"/>
      <c r="I746" s="1839"/>
      <c r="J746" s="1826"/>
      <c r="K746" s="1827"/>
      <c r="L746" s="1828"/>
      <c r="M746" s="1829"/>
      <c r="N746" s="1830"/>
      <c r="O746" s="1831"/>
      <c r="P746" s="1832"/>
      <c r="Q746" s="1833"/>
      <c r="R746" s="1834"/>
      <c r="S746" s="1912"/>
    </row>
    <row r="747" spans="1:19" ht="13">
      <c r="A747" s="1916"/>
      <c r="B747" s="1818">
        <v>46434</v>
      </c>
      <c r="C747" s="1819">
        <f t="shared" si="46"/>
        <v>0</v>
      </c>
      <c r="D747" s="1820"/>
      <c r="E747" s="1821"/>
      <c r="F747" s="1836"/>
      <c r="G747" s="1837"/>
      <c r="H747" s="1824"/>
      <c r="I747" s="1839"/>
      <c r="J747" s="1826"/>
      <c r="K747" s="1827"/>
      <c r="L747" s="1828"/>
      <c r="M747" s="1829"/>
      <c r="N747" s="1830"/>
      <c r="O747" s="1831"/>
      <c r="P747" s="1832"/>
      <c r="Q747" s="1833"/>
      <c r="R747" s="1834"/>
      <c r="S747" s="1912"/>
    </row>
    <row r="748" spans="1:19" ht="13">
      <c r="A748" s="1916"/>
      <c r="B748" s="1818">
        <v>46435</v>
      </c>
      <c r="C748" s="1819">
        <f t="shared" si="46"/>
        <v>0</v>
      </c>
      <c r="D748" s="1820"/>
      <c r="E748" s="1821"/>
      <c r="F748" s="1836"/>
      <c r="G748" s="1837"/>
      <c r="H748" s="1824"/>
      <c r="I748" s="1839"/>
      <c r="J748" s="1826"/>
      <c r="K748" s="1827"/>
      <c r="L748" s="1828"/>
      <c r="M748" s="1829"/>
      <c r="N748" s="1830"/>
      <c r="O748" s="1831"/>
      <c r="P748" s="1832"/>
      <c r="Q748" s="1833"/>
      <c r="R748" s="1834"/>
      <c r="S748" s="1912"/>
    </row>
    <row r="749" spans="1:19" ht="13">
      <c r="A749" s="1916"/>
      <c r="B749" s="1818">
        <v>46436</v>
      </c>
      <c r="C749" s="1819">
        <f t="shared" si="46"/>
        <v>0</v>
      </c>
      <c r="D749" s="1820"/>
      <c r="E749" s="1821"/>
      <c r="F749" s="1836"/>
      <c r="G749" s="1837"/>
      <c r="H749" s="1824"/>
      <c r="I749" s="1839"/>
      <c r="J749" s="1826"/>
      <c r="K749" s="1827"/>
      <c r="L749" s="1828"/>
      <c r="M749" s="1829"/>
      <c r="N749" s="1830"/>
      <c r="O749" s="1831"/>
      <c r="P749" s="1832"/>
      <c r="Q749" s="1833"/>
      <c r="R749" s="1834"/>
      <c r="S749" s="1912"/>
    </row>
    <row r="750" spans="1:19" ht="13">
      <c r="A750" s="1916"/>
      <c r="B750" s="1818">
        <v>46437</v>
      </c>
      <c r="C750" s="1819">
        <f t="shared" si="46"/>
        <v>0</v>
      </c>
      <c r="D750" s="1820"/>
      <c r="E750" s="1821"/>
      <c r="F750" s="1836"/>
      <c r="G750" s="1837"/>
      <c r="H750" s="1824"/>
      <c r="I750" s="1839"/>
      <c r="J750" s="1826"/>
      <c r="K750" s="1827"/>
      <c r="L750" s="1828"/>
      <c r="M750" s="1829"/>
      <c r="N750" s="1830"/>
      <c r="O750" s="1831"/>
      <c r="P750" s="1832"/>
      <c r="Q750" s="1833"/>
      <c r="R750" s="1834"/>
      <c r="S750" s="1912"/>
    </row>
    <row r="751" spans="1:19" ht="13">
      <c r="A751" s="1916"/>
      <c r="B751" s="1818">
        <v>46438</v>
      </c>
      <c r="C751" s="1819">
        <f t="shared" si="46"/>
        <v>0</v>
      </c>
      <c r="D751" s="1820"/>
      <c r="E751" s="1821"/>
      <c r="F751" s="1836"/>
      <c r="G751" s="1837"/>
      <c r="H751" s="1824"/>
      <c r="I751" s="1839"/>
      <c r="J751" s="1826"/>
      <c r="K751" s="1827"/>
      <c r="L751" s="1828"/>
      <c r="M751" s="1829"/>
      <c r="N751" s="1830"/>
      <c r="O751" s="1831"/>
      <c r="P751" s="1832"/>
      <c r="Q751" s="1833"/>
      <c r="R751" s="1834"/>
      <c r="S751" s="1912"/>
    </row>
    <row r="752" spans="1:19" ht="13">
      <c r="A752" s="1916"/>
      <c r="B752" s="1818">
        <v>46439</v>
      </c>
      <c r="C752" s="1819">
        <f t="shared" si="46"/>
        <v>0</v>
      </c>
      <c r="D752" s="1820"/>
      <c r="E752" s="1821"/>
      <c r="F752" s="1836"/>
      <c r="G752" s="1837"/>
      <c r="H752" s="1824"/>
      <c r="I752" s="1839"/>
      <c r="J752" s="1826"/>
      <c r="K752" s="1827"/>
      <c r="L752" s="1828"/>
      <c r="M752" s="1829"/>
      <c r="N752" s="1830"/>
      <c r="O752" s="1831"/>
      <c r="P752" s="1832"/>
      <c r="Q752" s="1833"/>
      <c r="R752" s="1834"/>
      <c r="S752" s="1912"/>
    </row>
    <row r="753" spans="1:19" ht="13">
      <c r="A753" s="1916"/>
      <c r="B753" s="1818">
        <v>46440</v>
      </c>
      <c r="C753" s="1819">
        <f t="shared" si="46"/>
        <v>0</v>
      </c>
      <c r="D753" s="1820"/>
      <c r="E753" s="1821"/>
      <c r="F753" s="1836"/>
      <c r="G753" s="1837"/>
      <c r="H753" s="1824"/>
      <c r="I753" s="1839"/>
      <c r="J753" s="1826"/>
      <c r="K753" s="1827"/>
      <c r="L753" s="1828"/>
      <c r="M753" s="1829"/>
      <c r="N753" s="1830"/>
      <c r="O753" s="1831"/>
      <c r="P753" s="1832"/>
      <c r="Q753" s="1833"/>
      <c r="R753" s="1834"/>
      <c r="S753" s="1912"/>
    </row>
    <row r="754" spans="1:19" ht="13">
      <c r="A754" s="1916"/>
      <c r="B754" s="1818">
        <v>46441</v>
      </c>
      <c r="C754" s="1819">
        <f t="shared" si="46"/>
        <v>0</v>
      </c>
      <c r="D754" s="1820"/>
      <c r="E754" s="1821"/>
      <c r="F754" s="1836"/>
      <c r="G754" s="1837"/>
      <c r="H754" s="1824"/>
      <c r="I754" s="1839"/>
      <c r="J754" s="1826"/>
      <c r="K754" s="1827"/>
      <c r="L754" s="1828"/>
      <c r="M754" s="1829"/>
      <c r="N754" s="1830"/>
      <c r="O754" s="1831"/>
      <c r="P754" s="1832"/>
      <c r="Q754" s="1833"/>
      <c r="R754" s="1834"/>
      <c r="S754" s="1912"/>
    </row>
    <row r="755" spans="1:19" ht="13">
      <c r="A755" s="1916"/>
      <c r="B755" s="1818">
        <v>46442</v>
      </c>
      <c r="C755" s="1819">
        <f t="shared" si="46"/>
        <v>0</v>
      </c>
      <c r="D755" s="1820"/>
      <c r="E755" s="1821"/>
      <c r="F755" s="1836"/>
      <c r="G755" s="1837"/>
      <c r="H755" s="1824"/>
      <c r="I755" s="1839"/>
      <c r="J755" s="1826"/>
      <c r="K755" s="1827"/>
      <c r="L755" s="1828"/>
      <c r="M755" s="1829"/>
      <c r="N755" s="1830"/>
      <c r="O755" s="1831"/>
      <c r="P755" s="1832"/>
      <c r="Q755" s="1833"/>
      <c r="R755" s="1834"/>
      <c r="S755" s="1912"/>
    </row>
    <row r="756" spans="1:19" ht="13">
      <c r="A756" s="1916"/>
      <c r="B756" s="1818">
        <v>46443</v>
      </c>
      <c r="C756" s="1819">
        <f t="shared" si="46"/>
        <v>0</v>
      </c>
      <c r="D756" s="1820"/>
      <c r="E756" s="1821"/>
      <c r="F756" s="1836"/>
      <c r="G756" s="1837"/>
      <c r="H756" s="1824"/>
      <c r="I756" s="1839"/>
      <c r="J756" s="1826"/>
      <c r="K756" s="1827"/>
      <c r="L756" s="1828"/>
      <c r="M756" s="1829"/>
      <c r="N756" s="1830"/>
      <c r="O756" s="1831"/>
      <c r="P756" s="1832"/>
      <c r="Q756" s="1833"/>
      <c r="R756" s="1834"/>
      <c r="S756" s="1912"/>
    </row>
    <row r="757" spans="1:19" ht="13">
      <c r="A757" s="1916"/>
      <c r="B757" s="1818">
        <v>46444</v>
      </c>
      <c r="C757" s="1819">
        <f t="shared" si="46"/>
        <v>0</v>
      </c>
      <c r="D757" s="1820"/>
      <c r="E757" s="1821"/>
      <c r="F757" s="1836"/>
      <c r="G757" s="1837"/>
      <c r="H757" s="1824"/>
      <c r="I757" s="1839"/>
      <c r="J757" s="1826"/>
      <c r="K757" s="1827"/>
      <c r="L757" s="1828"/>
      <c r="M757" s="1829"/>
      <c r="N757" s="1830"/>
      <c r="O757" s="1831"/>
      <c r="P757" s="1832"/>
      <c r="Q757" s="1833"/>
      <c r="R757" s="1834"/>
      <c r="S757" s="1912"/>
    </row>
    <row r="758" spans="1:19" ht="13">
      <c r="A758" s="1916"/>
      <c r="B758" s="1818">
        <v>46445</v>
      </c>
      <c r="C758" s="1819">
        <f t="shared" si="46"/>
        <v>0</v>
      </c>
      <c r="D758" s="1820"/>
      <c r="E758" s="1821"/>
      <c r="F758" s="1836"/>
      <c r="G758" s="1837"/>
      <c r="H758" s="1824"/>
      <c r="I758" s="1839"/>
      <c r="J758" s="1826"/>
      <c r="K758" s="1827"/>
      <c r="L758" s="1828"/>
      <c r="M758" s="1829"/>
      <c r="N758" s="1830"/>
      <c r="O758" s="1831"/>
      <c r="P758" s="1832"/>
      <c r="Q758" s="1833"/>
      <c r="R758" s="1834"/>
      <c r="S758" s="1912"/>
    </row>
    <row r="759" spans="1:19" ht="13">
      <c r="A759" s="1916"/>
      <c r="B759" s="1818">
        <v>46446</v>
      </c>
      <c r="C759" s="1819">
        <f t="shared" si="46"/>
        <v>0</v>
      </c>
      <c r="D759" s="1820"/>
      <c r="E759" s="1821"/>
      <c r="F759" s="1836"/>
      <c r="G759" s="1837"/>
      <c r="H759" s="1824"/>
      <c r="I759" s="1839"/>
      <c r="J759" s="1826"/>
      <c r="K759" s="1827"/>
      <c r="L759" s="1828"/>
      <c r="M759" s="1829"/>
      <c r="N759" s="1830"/>
      <c r="O759" s="1831"/>
      <c r="P759" s="1832"/>
      <c r="Q759" s="1833"/>
      <c r="R759" s="1834"/>
      <c r="S759" s="1912"/>
    </row>
    <row r="760" spans="1:19" ht="15.5">
      <c r="A760" s="1916"/>
      <c r="B760" s="1879" t="s">
        <v>622</v>
      </c>
      <c r="C760" s="1880">
        <f t="shared" ref="C760:D760" si="47">SUM(C732:C759)</f>
        <v>0</v>
      </c>
      <c r="D760" s="1843">
        <f t="shared" si="47"/>
        <v>0</v>
      </c>
      <c r="E760" s="1844"/>
      <c r="F760" s="1881"/>
      <c r="G760" s="1846">
        <f>SUM(G732:G759)</f>
        <v>0</v>
      </c>
      <c r="H760" s="1847"/>
      <c r="I760" s="1882"/>
      <c r="J760" s="1849">
        <f>SUM(J732:J759)</f>
        <v>0</v>
      </c>
      <c r="K760" s="1850"/>
      <c r="L760" s="1895"/>
      <c r="M760" s="1896">
        <f>SUM(M732:M759)</f>
        <v>0</v>
      </c>
      <c r="N760" s="1853"/>
      <c r="O760" s="1884"/>
      <c r="P760" s="1855">
        <f>SUM(P732:P759)</f>
        <v>0</v>
      </c>
      <c r="Q760" s="1856"/>
      <c r="R760" s="1885"/>
      <c r="S760" s="1912"/>
    </row>
    <row r="761" spans="1:19" ht="13">
      <c r="A761" s="1916"/>
      <c r="B761" s="1818">
        <v>46447</v>
      </c>
      <c r="C761" s="1819">
        <f t="shared" ref="C761:C791" si="48">D761+G761+J761+M761+P761</f>
        <v>0</v>
      </c>
      <c r="D761" s="1820"/>
      <c r="E761" s="1821"/>
      <c r="F761" s="1836"/>
      <c r="G761" s="1837"/>
      <c r="H761" s="1824"/>
      <c r="I761" s="1839"/>
      <c r="J761" s="1826"/>
      <c r="K761" s="1827"/>
      <c r="L761" s="1828"/>
      <c r="M761" s="1829"/>
      <c r="N761" s="1830"/>
      <c r="O761" s="1831"/>
      <c r="P761" s="1832"/>
      <c r="Q761" s="1833"/>
      <c r="R761" s="1834"/>
      <c r="S761" s="1912"/>
    </row>
    <row r="762" spans="1:19" ht="13">
      <c r="A762" s="1916"/>
      <c r="B762" s="1818">
        <v>46448</v>
      </c>
      <c r="C762" s="1819">
        <f t="shared" si="48"/>
        <v>0</v>
      </c>
      <c r="D762" s="1820"/>
      <c r="E762" s="1821"/>
      <c r="F762" s="1836"/>
      <c r="G762" s="1837"/>
      <c r="H762" s="1824"/>
      <c r="I762" s="1839"/>
      <c r="J762" s="1826"/>
      <c r="K762" s="1827"/>
      <c r="L762" s="1828"/>
      <c r="M762" s="1829"/>
      <c r="N762" s="1830"/>
      <c r="O762" s="1831"/>
      <c r="P762" s="1832"/>
      <c r="Q762" s="1833"/>
      <c r="R762" s="1834"/>
      <c r="S762" s="1912"/>
    </row>
    <row r="763" spans="1:19" ht="13">
      <c r="A763" s="1916"/>
      <c r="B763" s="1818">
        <v>46449</v>
      </c>
      <c r="C763" s="1819">
        <f t="shared" si="48"/>
        <v>0</v>
      </c>
      <c r="D763" s="1820"/>
      <c r="E763" s="1821"/>
      <c r="F763" s="1836"/>
      <c r="G763" s="1837"/>
      <c r="H763" s="1824"/>
      <c r="I763" s="1839"/>
      <c r="J763" s="1826"/>
      <c r="K763" s="1827"/>
      <c r="L763" s="1828"/>
      <c r="M763" s="1829"/>
      <c r="N763" s="1830"/>
      <c r="O763" s="1831"/>
      <c r="P763" s="1832"/>
      <c r="Q763" s="1833"/>
      <c r="R763" s="1834"/>
      <c r="S763" s="1912"/>
    </row>
    <row r="764" spans="1:19" ht="13">
      <c r="A764" s="1916"/>
      <c r="B764" s="1818">
        <v>46450</v>
      </c>
      <c r="C764" s="1819">
        <f t="shared" si="48"/>
        <v>0</v>
      </c>
      <c r="D764" s="1820"/>
      <c r="E764" s="1821"/>
      <c r="F764" s="1836"/>
      <c r="G764" s="1837"/>
      <c r="H764" s="1824"/>
      <c r="I764" s="1839"/>
      <c r="J764" s="1826"/>
      <c r="K764" s="1827"/>
      <c r="L764" s="1828"/>
      <c r="M764" s="1829"/>
      <c r="N764" s="1830"/>
      <c r="O764" s="1831"/>
      <c r="P764" s="1832"/>
      <c r="Q764" s="1833"/>
      <c r="R764" s="1834"/>
      <c r="S764" s="1912"/>
    </row>
    <row r="765" spans="1:19" ht="13">
      <c r="A765" s="1916"/>
      <c r="B765" s="1818">
        <v>46451</v>
      </c>
      <c r="C765" s="1819">
        <f t="shared" si="48"/>
        <v>0</v>
      </c>
      <c r="D765" s="1820"/>
      <c r="E765" s="1821"/>
      <c r="F765" s="1836"/>
      <c r="G765" s="1837"/>
      <c r="H765" s="1824"/>
      <c r="I765" s="1839"/>
      <c r="J765" s="1826"/>
      <c r="K765" s="1827"/>
      <c r="L765" s="1828"/>
      <c r="M765" s="1829"/>
      <c r="N765" s="1830"/>
      <c r="O765" s="1831"/>
      <c r="P765" s="1832"/>
      <c r="Q765" s="1833"/>
      <c r="R765" s="1834"/>
      <c r="S765" s="1912"/>
    </row>
    <row r="766" spans="1:19" ht="13">
      <c r="A766" s="1916"/>
      <c r="B766" s="1818">
        <v>46452</v>
      </c>
      <c r="C766" s="1819">
        <f t="shared" si="48"/>
        <v>0</v>
      </c>
      <c r="D766" s="1820"/>
      <c r="E766" s="1821"/>
      <c r="F766" s="1836"/>
      <c r="G766" s="1837"/>
      <c r="H766" s="1824"/>
      <c r="I766" s="1839"/>
      <c r="J766" s="1826"/>
      <c r="K766" s="1827"/>
      <c r="L766" s="1828"/>
      <c r="M766" s="1829"/>
      <c r="N766" s="1830"/>
      <c r="O766" s="1831"/>
      <c r="P766" s="1832"/>
      <c r="Q766" s="1833"/>
      <c r="R766" s="1834"/>
      <c r="S766" s="1912"/>
    </row>
    <row r="767" spans="1:19" ht="13">
      <c r="A767" s="1916"/>
      <c r="B767" s="1818">
        <v>46453</v>
      </c>
      <c r="C767" s="1819">
        <f t="shared" si="48"/>
        <v>0</v>
      </c>
      <c r="D767" s="1820"/>
      <c r="E767" s="1821"/>
      <c r="F767" s="1836"/>
      <c r="G767" s="1837"/>
      <c r="H767" s="1824"/>
      <c r="I767" s="1839"/>
      <c r="J767" s="1826"/>
      <c r="K767" s="1827"/>
      <c r="L767" s="1828"/>
      <c r="M767" s="1829"/>
      <c r="N767" s="1830"/>
      <c r="O767" s="1831"/>
      <c r="P767" s="1832"/>
      <c r="Q767" s="1833"/>
      <c r="R767" s="1834"/>
      <c r="S767" s="1912"/>
    </row>
    <row r="768" spans="1:19" ht="13">
      <c r="A768" s="1916"/>
      <c r="B768" s="1818">
        <v>46454</v>
      </c>
      <c r="C768" s="1819">
        <f t="shared" si="48"/>
        <v>0</v>
      </c>
      <c r="D768" s="1820"/>
      <c r="E768" s="1821"/>
      <c r="F768" s="1836"/>
      <c r="G768" s="1837"/>
      <c r="H768" s="1824"/>
      <c r="I768" s="1839"/>
      <c r="J768" s="1826"/>
      <c r="K768" s="1827"/>
      <c r="L768" s="1828"/>
      <c r="M768" s="1829"/>
      <c r="N768" s="1830"/>
      <c r="O768" s="1831"/>
      <c r="P768" s="1832"/>
      <c r="Q768" s="1833"/>
      <c r="R768" s="1834"/>
      <c r="S768" s="1912"/>
    </row>
    <row r="769" spans="1:19" ht="13">
      <c r="A769" s="1916"/>
      <c r="B769" s="1818">
        <v>46455</v>
      </c>
      <c r="C769" s="1819">
        <f t="shared" si="48"/>
        <v>0</v>
      </c>
      <c r="D769" s="1820"/>
      <c r="E769" s="1821"/>
      <c r="F769" s="1836"/>
      <c r="G769" s="1837"/>
      <c r="H769" s="1824"/>
      <c r="I769" s="1839"/>
      <c r="J769" s="1826"/>
      <c r="K769" s="1827"/>
      <c r="L769" s="1828"/>
      <c r="M769" s="1829"/>
      <c r="N769" s="1830"/>
      <c r="O769" s="1831"/>
      <c r="P769" s="1832"/>
      <c r="Q769" s="1833"/>
      <c r="R769" s="1834"/>
      <c r="S769" s="1912"/>
    </row>
    <row r="770" spans="1:19" ht="13">
      <c r="A770" s="1916"/>
      <c r="B770" s="1818">
        <v>46456</v>
      </c>
      <c r="C770" s="1819">
        <f t="shared" si="48"/>
        <v>0</v>
      </c>
      <c r="D770" s="1820"/>
      <c r="E770" s="1821"/>
      <c r="F770" s="1836"/>
      <c r="G770" s="1837"/>
      <c r="H770" s="1824"/>
      <c r="I770" s="1839"/>
      <c r="J770" s="1826"/>
      <c r="K770" s="1827"/>
      <c r="L770" s="1828"/>
      <c r="M770" s="1829"/>
      <c r="N770" s="1830"/>
      <c r="O770" s="1831"/>
      <c r="P770" s="1832"/>
      <c r="Q770" s="1833"/>
      <c r="R770" s="1834"/>
      <c r="S770" s="1912"/>
    </row>
    <row r="771" spans="1:19" ht="13">
      <c r="A771" s="1916"/>
      <c r="B771" s="1818">
        <v>46457</v>
      </c>
      <c r="C771" s="1819">
        <f t="shared" si="48"/>
        <v>0</v>
      </c>
      <c r="D771" s="1820"/>
      <c r="E771" s="1821"/>
      <c r="F771" s="1836"/>
      <c r="G771" s="1837"/>
      <c r="H771" s="1824"/>
      <c r="I771" s="1839"/>
      <c r="J771" s="1826"/>
      <c r="K771" s="1827"/>
      <c r="L771" s="1828"/>
      <c r="M771" s="1829"/>
      <c r="N771" s="1830"/>
      <c r="O771" s="1831"/>
      <c r="P771" s="1832"/>
      <c r="Q771" s="1833"/>
      <c r="R771" s="1834"/>
      <c r="S771" s="1912"/>
    </row>
    <row r="772" spans="1:19" ht="13">
      <c r="A772" s="1916"/>
      <c r="B772" s="1818">
        <v>46458</v>
      </c>
      <c r="C772" s="1819">
        <f t="shared" si="48"/>
        <v>0</v>
      </c>
      <c r="D772" s="1820"/>
      <c r="E772" s="1821"/>
      <c r="F772" s="1836"/>
      <c r="G772" s="1837"/>
      <c r="H772" s="1824"/>
      <c r="I772" s="1839"/>
      <c r="J772" s="1826"/>
      <c r="K772" s="1827"/>
      <c r="L772" s="1828"/>
      <c r="M772" s="1829"/>
      <c r="N772" s="1830"/>
      <c r="O772" s="1831"/>
      <c r="P772" s="1832"/>
      <c r="Q772" s="1833"/>
      <c r="R772" s="1834"/>
      <c r="S772" s="1912"/>
    </row>
    <row r="773" spans="1:19" ht="13">
      <c r="A773" s="1916"/>
      <c r="B773" s="1818">
        <v>46459</v>
      </c>
      <c r="C773" s="1819">
        <f t="shared" si="48"/>
        <v>0</v>
      </c>
      <c r="D773" s="1820"/>
      <c r="E773" s="1821"/>
      <c r="F773" s="1836"/>
      <c r="G773" s="1837"/>
      <c r="H773" s="1824"/>
      <c r="I773" s="1839"/>
      <c r="J773" s="1826"/>
      <c r="K773" s="1827"/>
      <c r="L773" s="1828"/>
      <c r="M773" s="1829"/>
      <c r="N773" s="1830"/>
      <c r="O773" s="1831"/>
      <c r="P773" s="1832"/>
      <c r="Q773" s="1833"/>
      <c r="R773" s="1834"/>
      <c r="S773" s="1912"/>
    </row>
    <row r="774" spans="1:19" ht="13">
      <c r="A774" s="1916"/>
      <c r="B774" s="1818">
        <v>46460</v>
      </c>
      <c r="C774" s="1819">
        <f t="shared" si="48"/>
        <v>0</v>
      </c>
      <c r="D774" s="1820"/>
      <c r="E774" s="1821"/>
      <c r="F774" s="1836"/>
      <c r="G774" s="1837"/>
      <c r="H774" s="1824"/>
      <c r="I774" s="1839"/>
      <c r="J774" s="1826"/>
      <c r="K774" s="1827"/>
      <c r="L774" s="1828"/>
      <c r="M774" s="1829"/>
      <c r="N774" s="1830"/>
      <c r="O774" s="1831"/>
      <c r="P774" s="1832"/>
      <c r="Q774" s="1833"/>
      <c r="R774" s="1834"/>
      <c r="S774" s="1912"/>
    </row>
    <row r="775" spans="1:19" ht="13">
      <c r="A775" s="1916"/>
      <c r="B775" s="1818">
        <v>46461</v>
      </c>
      <c r="C775" s="1819">
        <f t="shared" si="48"/>
        <v>0</v>
      </c>
      <c r="D775" s="1820"/>
      <c r="E775" s="1821"/>
      <c r="F775" s="1836"/>
      <c r="G775" s="1837"/>
      <c r="H775" s="1824"/>
      <c r="I775" s="1839"/>
      <c r="J775" s="1826"/>
      <c r="K775" s="1827"/>
      <c r="L775" s="1828"/>
      <c r="M775" s="1829"/>
      <c r="N775" s="1830"/>
      <c r="O775" s="1831"/>
      <c r="P775" s="1832"/>
      <c r="Q775" s="1833"/>
      <c r="R775" s="1834"/>
      <c r="S775" s="1912"/>
    </row>
    <row r="776" spans="1:19" ht="13">
      <c r="A776" s="1916"/>
      <c r="B776" s="1818">
        <v>46462</v>
      </c>
      <c r="C776" s="1819">
        <f t="shared" si="48"/>
        <v>0</v>
      </c>
      <c r="D776" s="1820"/>
      <c r="E776" s="1821"/>
      <c r="F776" s="1836"/>
      <c r="G776" s="1837"/>
      <c r="H776" s="1824"/>
      <c r="I776" s="1839"/>
      <c r="J776" s="1826"/>
      <c r="K776" s="1827"/>
      <c r="L776" s="1828"/>
      <c r="M776" s="1829"/>
      <c r="N776" s="1830"/>
      <c r="O776" s="1831"/>
      <c r="P776" s="1832"/>
      <c r="Q776" s="1833"/>
      <c r="R776" s="1834"/>
      <c r="S776" s="1912"/>
    </row>
    <row r="777" spans="1:19" ht="13">
      <c r="A777" s="1916"/>
      <c r="B777" s="1818">
        <v>46463</v>
      </c>
      <c r="C777" s="1819">
        <f t="shared" si="48"/>
        <v>0</v>
      </c>
      <c r="D777" s="1820"/>
      <c r="E777" s="1821"/>
      <c r="F777" s="1836"/>
      <c r="G777" s="1837"/>
      <c r="H777" s="1824"/>
      <c r="I777" s="1839"/>
      <c r="J777" s="1826"/>
      <c r="K777" s="1827"/>
      <c r="L777" s="1828"/>
      <c r="M777" s="1829"/>
      <c r="N777" s="1830"/>
      <c r="O777" s="1831"/>
      <c r="P777" s="1832"/>
      <c r="Q777" s="1833"/>
      <c r="R777" s="1834"/>
      <c r="S777" s="1912"/>
    </row>
    <row r="778" spans="1:19" ht="13">
      <c r="A778" s="1916"/>
      <c r="B778" s="1818">
        <v>46464</v>
      </c>
      <c r="C778" s="1819">
        <f t="shared" si="48"/>
        <v>0</v>
      </c>
      <c r="D778" s="1820"/>
      <c r="E778" s="1821"/>
      <c r="F778" s="1836"/>
      <c r="G778" s="1837"/>
      <c r="H778" s="1824"/>
      <c r="I778" s="1839"/>
      <c r="J778" s="1826"/>
      <c r="K778" s="1827"/>
      <c r="L778" s="1828"/>
      <c r="M778" s="1829"/>
      <c r="N778" s="1830"/>
      <c r="O778" s="1831"/>
      <c r="P778" s="1832"/>
      <c r="Q778" s="1833"/>
      <c r="R778" s="1834"/>
      <c r="S778" s="1912"/>
    </row>
    <row r="779" spans="1:19" ht="13">
      <c r="A779" s="1916"/>
      <c r="B779" s="1818">
        <v>46465</v>
      </c>
      <c r="C779" s="1819">
        <f t="shared" si="48"/>
        <v>0</v>
      </c>
      <c r="D779" s="1820"/>
      <c r="E779" s="1821"/>
      <c r="F779" s="1836"/>
      <c r="G779" s="1837"/>
      <c r="H779" s="1824"/>
      <c r="I779" s="1839"/>
      <c r="J779" s="1826"/>
      <c r="K779" s="1827"/>
      <c r="L779" s="1828"/>
      <c r="M779" s="1829"/>
      <c r="N779" s="1830"/>
      <c r="O779" s="1831"/>
      <c r="P779" s="1832"/>
      <c r="Q779" s="1833"/>
      <c r="R779" s="1834"/>
      <c r="S779" s="1912"/>
    </row>
    <row r="780" spans="1:19" ht="13">
      <c r="A780" s="1916"/>
      <c r="B780" s="1818">
        <v>46466</v>
      </c>
      <c r="C780" s="1819">
        <f t="shared" si="48"/>
        <v>0</v>
      </c>
      <c r="D780" s="1820"/>
      <c r="E780" s="1821"/>
      <c r="F780" s="1836"/>
      <c r="G780" s="1837"/>
      <c r="H780" s="1824"/>
      <c r="I780" s="1839"/>
      <c r="J780" s="1826"/>
      <c r="K780" s="1827"/>
      <c r="L780" s="1828"/>
      <c r="M780" s="1829"/>
      <c r="N780" s="1830"/>
      <c r="O780" s="1831"/>
      <c r="P780" s="1832"/>
      <c r="Q780" s="1833"/>
      <c r="R780" s="1834"/>
      <c r="S780" s="1912"/>
    </row>
    <row r="781" spans="1:19" ht="13">
      <c r="A781" s="1916"/>
      <c r="B781" s="1818">
        <v>46467</v>
      </c>
      <c r="C781" s="1819">
        <f t="shared" si="48"/>
        <v>0</v>
      </c>
      <c r="D781" s="1820"/>
      <c r="E781" s="1821"/>
      <c r="F781" s="1836"/>
      <c r="G781" s="1837"/>
      <c r="H781" s="1824"/>
      <c r="I781" s="1839"/>
      <c r="J781" s="1826"/>
      <c r="K781" s="1827"/>
      <c r="L781" s="1828"/>
      <c r="M781" s="1829"/>
      <c r="N781" s="1830"/>
      <c r="O781" s="1831"/>
      <c r="P781" s="1832"/>
      <c r="Q781" s="1833"/>
      <c r="R781" s="1834"/>
      <c r="S781" s="1912"/>
    </row>
    <row r="782" spans="1:19" ht="13">
      <c r="A782" s="1916"/>
      <c r="B782" s="1818">
        <v>46468</v>
      </c>
      <c r="C782" s="1819">
        <f t="shared" si="48"/>
        <v>0</v>
      </c>
      <c r="D782" s="1820"/>
      <c r="E782" s="1821"/>
      <c r="F782" s="1836"/>
      <c r="G782" s="1837"/>
      <c r="H782" s="1824"/>
      <c r="I782" s="1839"/>
      <c r="J782" s="1826"/>
      <c r="K782" s="1827"/>
      <c r="L782" s="1828"/>
      <c r="M782" s="1829"/>
      <c r="N782" s="1830"/>
      <c r="O782" s="1831"/>
      <c r="P782" s="1832"/>
      <c r="Q782" s="1833"/>
      <c r="R782" s="1834"/>
      <c r="S782" s="1912"/>
    </row>
    <row r="783" spans="1:19" ht="13">
      <c r="A783" s="1916"/>
      <c r="B783" s="1818">
        <v>46469</v>
      </c>
      <c r="C783" s="1819">
        <f t="shared" si="48"/>
        <v>0</v>
      </c>
      <c r="D783" s="1820"/>
      <c r="E783" s="1821"/>
      <c r="F783" s="1836"/>
      <c r="G783" s="1837"/>
      <c r="H783" s="1824"/>
      <c r="I783" s="1839"/>
      <c r="J783" s="1826"/>
      <c r="K783" s="1827"/>
      <c r="L783" s="1828"/>
      <c r="M783" s="1829"/>
      <c r="N783" s="1830"/>
      <c r="O783" s="1831"/>
      <c r="P783" s="1832"/>
      <c r="Q783" s="1833"/>
      <c r="R783" s="1834"/>
      <c r="S783" s="1912"/>
    </row>
    <row r="784" spans="1:19" ht="13">
      <c r="A784" s="1916"/>
      <c r="B784" s="1818">
        <v>46470</v>
      </c>
      <c r="C784" s="1819">
        <f t="shared" si="48"/>
        <v>0</v>
      </c>
      <c r="D784" s="1820"/>
      <c r="E784" s="1821"/>
      <c r="F784" s="1836"/>
      <c r="G784" s="1837"/>
      <c r="H784" s="1824"/>
      <c r="I784" s="1839"/>
      <c r="J784" s="1826"/>
      <c r="K784" s="1827"/>
      <c r="L784" s="1828"/>
      <c r="M784" s="1829"/>
      <c r="N784" s="1830"/>
      <c r="O784" s="1831"/>
      <c r="P784" s="1832"/>
      <c r="Q784" s="1833"/>
      <c r="R784" s="1834"/>
      <c r="S784" s="1912"/>
    </row>
    <row r="785" spans="1:19" ht="13">
      <c r="A785" s="1916"/>
      <c r="B785" s="1818">
        <v>46471</v>
      </c>
      <c r="C785" s="1819">
        <f t="shared" si="48"/>
        <v>0</v>
      </c>
      <c r="D785" s="1820"/>
      <c r="E785" s="1821"/>
      <c r="F785" s="1836"/>
      <c r="G785" s="1837"/>
      <c r="H785" s="1824"/>
      <c r="I785" s="1839"/>
      <c r="J785" s="1826"/>
      <c r="K785" s="1827"/>
      <c r="L785" s="1828"/>
      <c r="M785" s="1829"/>
      <c r="N785" s="1830"/>
      <c r="O785" s="1831"/>
      <c r="P785" s="1832"/>
      <c r="Q785" s="1833"/>
      <c r="R785" s="1834"/>
      <c r="S785" s="1912"/>
    </row>
    <row r="786" spans="1:19" ht="13">
      <c r="A786" s="1916"/>
      <c r="B786" s="1818">
        <v>46472</v>
      </c>
      <c r="C786" s="1819">
        <f t="shared" si="48"/>
        <v>0</v>
      </c>
      <c r="D786" s="1820"/>
      <c r="E786" s="1821"/>
      <c r="F786" s="1836"/>
      <c r="G786" s="1837"/>
      <c r="H786" s="1824"/>
      <c r="I786" s="1839"/>
      <c r="J786" s="1826"/>
      <c r="K786" s="1827"/>
      <c r="L786" s="1828"/>
      <c r="M786" s="1829"/>
      <c r="N786" s="1830"/>
      <c r="O786" s="1831"/>
      <c r="P786" s="1832"/>
      <c r="Q786" s="1833"/>
      <c r="R786" s="1834"/>
      <c r="S786" s="1912"/>
    </row>
    <row r="787" spans="1:19" ht="13">
      <c r="A787" s="1916"/>
      <c r="B787" s="1818">
        <v>46473</v>
      </c>
      <c r="C787" s="1819">
        <f t="shared" si="48"/>
        <v>0</v>
      </c>
      <c r="D787" s="1820"/>
      <c r="E787" s="1821"/>
      <c r="F787" s="1836"/>
      <c r="G787" s="1837"/>
      <c r="H787" s="1824"/>
      <c r="I787" s="1839"/>
      <c r="J787" s="1826"/>
      <c r="K787" s="1827"/>
      <c r="L787" s="1828"/>
      <c r="M787" s="1829"/>
      <c r="N787" s="1830"/>
      <c r="O787" s="1831"/>
      <c r="P787" s="1832"/>
      <c r="Q787" s="1833"/>
      <c r="R787" s="1834"/>
      <c r="S787" s="1912"/>
    </row>
    <row r="788" spans="1:19" ht="13">
      <c r="A788" s="1916"/>
      <c r="B788" s="1818">
        <v>46474</v>
      </c>
      <c r="C788" s="1819">
        <f t="shared" si="48"/>
        <v>0</v>
      </c>
      <c r="D788" s="1820"/>
      <c r="E788" s="1821"/>
      <c r="F788" s="1836"/>
      <c r="G788" s="1837"/>
      <c r="H788" s="1824"/>
      <c r="I788" s="1839"/>
      <c r="J788" s="1826"/>
      <c r="K788" s="1827"/>
      <c r="L788" s="1828"/>
      <c r="M788" s="1829"/>
      <c r="N788" s="1830"/>
      <c r="O788" s="1831"/>
      <c r="P788" s="1832"/>
      <c r="Q788" s="1833"/>
      <c r="R788" s="1834"/>
      <c r="S788" s="1912"/>
    </row>
    <row r="789" spans="1:19" ht="13">
      <c r="A789" s="1916"/>
      <c r="B789" s="1818">
        <v>46475</v>
      </c>
      <c r="C789" s="1819">
        <f t="shared" si="48"/>
        <v>0</v>
      </c>
      <c r="D789" s="1820"/>
      <c r="E789" s="1821"/>
      <c r="F789" s="1836"/>
      <c r="G789" s="1837"/>
      <c r="H789" s="1824"/>
      <c r="I789" s="1839"/>
      <c r="J789" s="1826"/>
      <c r="K789" s="1827"/>
      <c r="L789" s="1828"/>
      <c r="M789" s="1829"/>
      <c r="N789" s="1830"/>
      <c r="O789" s="1831"/>
      <c r="P789" s="1832"/>
      <c r="Q789" s="1833"/>
      <c r="R789" s="1834"/>
      <c r="S789" s="1912"/>
    </row>
    <row r="790" spans="1:19" ht="13">
      <c r="A790" s="1916"/>
      <c r="B790" s="1818">
        <v>46476</v>
      </c>
      <c r="C790" s="1819">
        <f t="shared" si="48"/>
        <v>0</v>
      </c>
      <c r="D790" s="1820"/>
      <c r="E790" s="1821"/>
      <c r="F790" s="1836"/>
      <c r="G790" s="1837"/>
      <c r="H790" s="1824"/>
      <c r="I790" s="1839"/>
      <c r="J790" s="1826"/>
      <c r="K790" s="1827"/>
      <c r="L790" s="1828"/>
      <c r="M790" s="1829"/>
      <c r="N790" s="1830"/>
      <c r="O790" s="1831"/>
      <c r="P790" s="1832"/>
      <c r="Q790" s="1833"/>
      <c r="R790" s="1834"/>
      <c r="S790" s="1912"/>
    </row>
    <row r="791" spans="1:19" ht="13">
      <c r="A791" s="1916"/>
      <c r="B791" s="1818">
        <v>46477</v>
      </c>
      <c r="C791" s="1819">
        <f t="shared" si="48"/>
        <v>0</v>
      </c>
      <c r="D791" s="1820"/>
      <c r="E791" s="1821"/>
      <c r="F791" s="1836"/>
      <c r="G791" s="1837"/>
      <c r="H791" s="1824"/>
      <c r="I791" s="1839"/>
      <c r="J791" s="1826"/>
      <c r="K791" s="1827"/>
      <c r="L791" s="1828"/>
      <c r="M791" s="1829"/>
      <c r="N791" s="1830"/>
      <c r="O791" s="1831"/>
      <c r="P791" s="1832"/>
      <c r="Q791" s="1833"/>
      <c r="R791" s="1834"/>
      <c r="S791" s="1912"/>
    </row>
    <row r="792" spans="1:19" ht="15.5">
      <c r="A792" s="1916"/>
      <c r="B792" s="1917" t="s">
        <v>538</v>
      </c>
      <c r="C792" s="1918">
        <f t="shared" ref="C792:D792" si="49">SUM(C761:C791)</f>
        <v>0</v>
      </c>
      <c r="D792" s="1919">
        <f t="shared" si="49"/>
        <v>0</v>
      </c>
      <c r="E792" s="1920"/>
      <c r="F792" s="1921"/>
      <c r="G792" s="1922">
        <f>SUM(G761:G791)</f>
        <v>0</v>
      </c>
      <c r="H792" s="1923"/>
      <c r="I792" s="1924"/>
      <c r="J792" s="1925">
        <f>SUM(J761:J791)</f>
        <v>0</v>
      </c>
      <c r="K792" s="1926"/>
      <c r="L792" s="1927"/>
      <c r="M792" s="1928">
        <f>SUM(M761:M791)</f>
        <v>0</v>
      </c>
      <c r="N792" s="1929"/>
      <c r="O792" s="1930"/>
      <c r="P792" s="1931">
        <f>SUM(P761:P791)</f>
        <v>0</v>
      </c>
      <c r="Q792" s="1932"/>
      <c r="R792" s="1933"/>
      <c r="S792" s="1912"/>
    </row>
    <row r="793" spans="1:19" ht="13">
      <c r="A793" s="1916"/>
      <c r="B793" s="1818">
        <v>46478</v>
      </c>
      <c r="C793" s="1819">
        <f t="shared" ref="C793:C822" si="50">D793+G793+J793+M793+P793</f>
        <v>0</v>
      </c>
      <c r="D793" s="1820"/>
      <c r="E793" s="1821"/>
      <c r="F793" s="1836"/>
      <c r="G793" s="1837"/>
      <c r="H793" s="1824"/>
      <c r="I793" s="1839"/>
      <c r="J793" s="1826"/>
      <c r="K793" s="1827"/>
      <c r="L793" s="1828"/>
      <c r="M793" s="1829"/>
      <c r="N793" s="1830"/>
      <c r="O793" s="1831"/>
      <c r="P793" s="1832"/>
      <c r="Q793" s="1833"/>
      <c r="R793" s="1834"/>
      <c r="S793" s="1912"/>
    </row>
    <row r="794" spans="1:19" ht="13">
      <c r="A794" s="1916"/>
      <c r="B794" s="1818">
        <v>46479</v>
      </c>
      <c r="C794" s="1819">
        <f t="shared" si="50"/>
        <v>0</v>
      </c>
      <c r="D794" s="1820"/>
      <c r="E794" s="1821"/>
      <c r="F794" s="1836"/>
      <c r="G794" s="1837"/>
      <c r="H794" s="1824"/>
      <c r="I794" s="1839"/>
      <c r="J794" s="1826"/>
      <c r="K794" s="1827"/>
      <c r="L794" s="1828"/>
      <c r="M794" s="1829"/>
      <c r="N794" s="1830"/>
      <c r="O794" s="1831"/>
      <c r="P794" s="1832"/>
      <c r="Q794" s="1833"/>
      <c r="R794" s="1834"/>
      <c r="S794" s="1912"/>
    </row>
    <row r="795" spans="1:19" ht="13">
      <c r="A795" s="1916"/>
      <c r="B795" s="1818">
        <v>46480</v>
      </c>
      <c r="C795" s="1819">
        <f t="shared" si="50"/>
        <v>0</v>
      </c>
      <c r="D795" s="1820"/>
      <c r="E795" s="1821"/>
      <c r="F795" s="1836"/>
      <c r="G795" s="1837"/>
      <c r="H795" s="1824"/>
      <c r="I795" s="1839"/>
      <c r="J795" s="1826"/>
      <c r="K795" s="1827"/>
      <c r="L795" s="1828"/>
      <c r="M795" s="1829"/>
      <c r="N795" s="1830"/>
      <c r="O795" s="1831"/>
      <c r="P795" s="1832"/>
      <c r="Q795" s="1833"/>
      <c r="R795" s="1834"/>
      <c r="S795" s="1912"/>
    </row>
    <row r="796" spans="1:19" ht="13">
      <c r="A796" s="1916"/>
      <c r="B796" s="1818">
        <v>46481</v>
      </c>
      <c r="C796" s="1819">
        <f t="shared" si="50"/>
        <v>0</v>
      </c>
      <c r="D796" s="1820"/>
      <c r="E796" s="1821"/>
      <c r="F796" s="1836"/>
      <c r="G796" s="1837"/>
      <c r="H796" s="1824"/>
      <c r="I796" s="1839"/>
      <c r="J796" s="1826"/>
      <c r="K796" s="1827"/>
      <c r="L796" s="1828"/>
      <c r="M796" s="1829"/>
      <c r="N796" s="1830"/>
      <c r="O796" s="1831"/>
      <c r="P796" s="1832"/>
      <c r="Q796" s="1833"/>
      <c r="R796" s="1834"/>
      <c r="S796" s="1912"/>
    </row>
    <row r="797" spans="1:19" ht="13">
      <c r="A797" s="1916"/>
      <c r="B797" s="1818">
        <v>46482</v>
      </c>
      <c r="C797" s="1819">
        <f t="shared" si="50"/>
        <v>0</v>
      </c>
      <c r="D797" s="1820"/>
      <c r="E797" s="1821"/>
      <c r="F797" s="1836"/>
      <c r="G797" s="1837"/>
      <c r="H797" s="1824"/>
      <c r="I797" s="1839"/>
      <c r="J797" s="1826"/>
      <c r="K797" s="1827"/>
      <c r="L797" s="1828"/>
      <c r="M797" s="1829"/>
      <c r="N797" s="1830"/>
      <c r="O797" s="1831"/>
      <c r="P797" s="1832"/>
      <c r="Q797" s="1833"/>
      <c r="R797" s="1834"/>
      <c r="S797" s="1912"/>
    </row>
    <row r="798" spans="1:19" ht="13">
      <c r="A798" s="1916"/>
      <c r="B798" s="1818">
        <v>46483</v>
      </c>
      <c r="C798" s="1819">
        <f t="shared" si="50"/>
        <v>0</v>
      </c>
      <c r="D798" s="1820"/>
      <c r="E798" s="1821"/>
      <c r="F798" s="1836"/>
      <c r="G798" s="1837"/>
      <c r="H798" s="1824"/>
      <c r="I798" s="1839"/>
      <c r="J798" s="1826"/>
      <c r="K798" s="1827"/>
      <c r="L798" s="1828"/>
      <c r="M798" s="1829"/>
      <c r="N798" s="1830"/>
      <c r="O798" s="1831"/>
      <c r="P798" s="1832"/>
      <c r="Q798" s="1833"/>
      <c r="R798" s="1834"/>
      <c r="S798" s="1912"/>
    </row>
    <row r="799" spans="1:19" ht="13">
      <c r="A799" s="1916"/>
      <c r="B799" s="1818">
        <v>46484</v>
      </c>
      <c r="C799" s="1819">
        <f t="shared" si="50"/>
        <v>0</v>
      </c>
      <c r="D799" s="1820"/>
      <c r="E799" s="1821"/>
      <c r="F799" s="1836"/>
      <c r="G799" s="1837"/>
      <c r="H799" s="1824"/>
      <c r="I799" s="1839"/>
      <c r="J799" s="1826"/>
      <c r="K799" s="1827"/>
      <c r="L799" s="1828"/>
      <c r="M799" s="1829"/>
      <c r="N799" s="1830"/>
      <c r="O799" s="1831"/>
      <c r="P799" s="1832"/>
      <c r="Q799" s="1833"/>
      <c r="R799" s="1834"/>
      <c r="S799" s="1912"/>
    </row>
    <row r="800" spans="1:19" ht="13">
      <c r="A800" s="1916"/>
      <c r="B800" s="1818">
        <v>46485</v>
      </c>
      <c r="C800" s="1819">
        <f t="shared" si="50"/>
        <v>0</v>
      </c>
      <c r="D800" s="1820"/>
      <c r="E800" s="1821"/>
      <c r="F800" s="1836"/>
      <c r="G800" s="1837"/>
      <c r="H800" s="1824"/>
      <c r="I800" s="1839"/>
      <c r="J800" s="1826"/>
      <c r="K800" s="1827"/>
      <c r="L800" s="1828"/>
      <c r="M800" s="1829"/>
      <c r="N800" s="1830"/>
      <c r="O800" s="1831"/>
      <c r="P800" s="1832"/>
      <c r="Q800" s="1833"/>
      <c r="R800" s="1834"/>
      <c r="S800" s="1912"/>
    </row>
    <row r="801" spans="1:19" ht="13">
      <c r="A801" s="1916"/>
      <c r="B801" s="1818">
        <v>46486</v>
      </c>
      <c r="C801" s="1819">
        <f t="shared" si="50"/>
        <v>0</v>
      </c>
      <c r="D801" s="1820"/>
      <c r="E801" s="1821"/>
      <c r="F801" s="1836"/>
      <c r="G801" s="1837"/>
      <c r="H801" s="1824"/>
      <c r="I801" s="1839"/>
      <c r="J801" s="1826"/>
      <c r="K801" s="1827"/>
      <c r="L801" s="1828"/>
      <c r="M801" s="1829"/>
      <c r="N801" s="1830"/>
      <c r="O801" s="1831"/>
      <c r="P801" s="1832"/>
      <c r="Q801" s="1833"/>
      <c r="R801" s="1834"/>
      <c r="S801" s="1912"/>
    </row>
    <row r="802" spans="1:19" ht="13">
      <c r="A802" s="1916"/>
      <c r="B802" s="1818">
        <v>46487</v>
      </c>
      <c r="C802" s="1819">
        <f t="shared" si="50"/>
        <v>0</v>
      </c>
      <c r="D802" s="1820"/>
      <c r="E802" s="1821"/>
      <c r="F802" s="1836"/>
      <c r="G802" s="1837"/>
      <c r="H802" s="1824"/>
      <c r="I802" s="1839"/>
      <c r="J802" s="1826"/>
      <c r="K802" s="1827"/>
      <c r="L802" s="1828"/>
      <c r="M802" s="1829"/>
      <c r="N802" s="1830"/>
      <c r="O802" s="1831"/>
      <c r="P802" s="1832"/>
      <c r="Q802" s="1833"/>
      <c r="R802" s="1834"/>
      <c r="S802" s="1912"/>
    </row>
    <row r="803" spans="1:19" ht="13">
      <c r="A803" s="1916"/>
      <c r="B803" s="1818">
        <v>46488</v>
      </c>
      <c r="C803" s="1819">
        <f t="shared" si="50"/>
        <v>0</v>
      </c>
      <c r="D803" s="1820"/>
      <c r="E803" s="1821"/>
      <c r="F803" s="1836"/>
      <c r="G803" s="1837"/>
      <c r="H803" s="1824"/>
      <c r="I803" s="1839"/>
      <c r="J803" s="1826"/>
      <c r="K803" s="1827"/>
      <c r="L803" s="1828"/>
      <c r="M803" s="1829"/>
      <c r="N803" s="1830"/>
      <c r="O803" s="1831"/>
      <c r="P803" s="1832"/>
      <c r="Q803" s="1833"/>
      <c r="R803" s="1834"/>
      <c r="S803" s="1912"/>
    </row>
    <row r="804" spans="1:19" ht="13">
      <c r="A804" s="1916"/>
      <c r="B804" s="1818">
        <v>46489</v>
      </c>
      <c r="C804" s="1819">
        <f t="shared" si="50"/>
        <v>0</v>
      </c>
      <c r="D804" s="1820"/>
      <c r="E804" s="1821"/>
      <c r="F804" s="1836"/>
      <c r="G804" s="1837"/>
      <c r="H804" s="1824"/>
      <c r="I804" s="1839"/>
      <c r="J804" s="1826"/>
      <c r="K804" s="1827"/>
      <c r="L804" s="1828"/>
      <c r="M804" s="1829"/>
      <c r="N804" s="1830"/>
      <c r="O804" s="1831"/>
      <c r="P804" s="1832"/>
      <c r="Q804" s="1833"/>
      <c r="R804" s="1834"/>
      <c r="S804" s="1912"/>
    </row>
    <row r="805" spans="1:19" ht="13">
      <c r="A805" s="1916"/>
      <c r="B805" s="1818">
        <v>46490</v>
      </c>
      <c r="C805" s="1819">
        <f t="shared" si="50"/>
        <v>0</v>
      </c>
      <c r="D805" s="1820"/>
      <c r="E805" s="1821"/>
      <c r="F805" s="1836"/>
      <c r="G805" s="1837"/>
      <c r="H805" s="1824"/>
      <c r="I805" s="1839"/>
      <c r="J805" s="1826"/>
      <c r="K805" s="1827"/>
      <c r="L805" s="1828"/>
      <c r="M805" s="1829"/>
      <c r="N805" s="1830"/>
      <c r="O805" s="1831"/>
      <c r="P805" s="1832"/>
      <c r="Q805" s="1833"/>
      <c r="R805" s="1834"/>
      <c r="S805" s="1912"/>
    </row>
    <row r="806" spans="1:19" ht="13">
      <c r="A806" s="1916"/>
      <c r="B806" s="1818">
        <v>46491</v>
      </c>
      <c r="C806" s="1819">
        <f t="shared" si="50"/>
        <v>0</v>
      </c>
      <c r="D806" s="1820"/>
      <c r="E806" s="1821"/>
      <c r="F806" s="1836"/>
      <c r="G806" s="1837"/>
      <c r="H806" s="1824"/>
      <c r="I806" s="1839"/>
      <c r="J806" s="1826"/>
      <c r="K806" s="1827"/>
      <c r="L806" s="1828"/>
      <c r="M806" s="1829"/>
      <c r="N806" s="1830"/>
      <c r="O806" s="1831"/>
      <c r="P806" s="1832"/>
      <c r="Q806" s="1833"/>
      <c r="R806" s="1834"/>
      <c r="S806" s="1912"/>
    </row>
    <row r="807" spans="1:19" ht="13">
      <c r="A807" s="1916"/>
      <c r="B807" s="1818">
        <v>46492</v>
      </c>
      <c r="C807" s="1819">
        <f t="shared" si="50"/>
        <v>0</v>
      </c>
      <c r="D807" s="1820"/>
      <c r="E807" s="1821"/>
      <c r="F807" s="1836"/>
      <c r="G807" s="1837"/>
      <c r="H807" s="1824"/>
      <c r="I807" s="1839"/>
      <c r="J807" s="1826"/>
      <c r="K807" s="1827"/>
      <c r="L807" s="1828"/>
      <c r="M807" s="1829"/>
      <c r="N807" s="1830"/>
      <c r="O807" s="1831"/>
      <c r="P807" s="1832"/>
      <c r="Q807" s="1833"/>
      <c r="R807" s="1834"/>
      <c r="S807" s="1912"/>
    </row>
    <row r="808" spans="1:19" ht="13">
      <c r="A808" s="1916"/>
      <c r="B808" s="1818">
        <v>46493</v>
      </c>
      <c r="C808" s="1819">
        <f t="shared" si="50"/>
        <v>0</v>
      </c>
      <c r="D808" s="1820"/>
      <c r="E808" s="1821"/>
      <c r="F808" s="1836"/>
      <c r="G808" s="1837"/>
      <c r="H808" s="1824"/>
      <c r="I808" s="1839"/>
      <c r="J808" s="1826"/>
      <c r="K808" s="1827"/>
      <c r="L808" s="1828"/>
      <c r="M808" s="1829"/>
      <c r="N808" s="1830"/>
      <c r="O808" s="1831"/>
      <c r="P808" s="1832"/>
      <c r="Q808" s="1833"/>
      <c r="R808" s="1834"/>
      <c r="S808" s="1912"/>
    </row>
    <row r="809" spans="1:19" ht="13">
      <c r="A809" s="1916"/>
      <c r="B809" s="1818">
        <v>46494</v>
      </c>
      <c r="C809" s="1819">
        <f t="shared" si="50"/>
        <v>0</v>
      </c>
      <c r="D809" s="1820"/>
      <c r="E809" s="1821"/>
      <c r="F809" s="1836"/>
      <c r="G809" s="1837"/>
      <c r="H809" s="1824"/>
      <c r="I809" s="1839"/>
      <c r="J809" s="1826"/>
      <c r="K809" s="1827"/>
      <c r="L809" s="1828"/>
      <c r="M809" s="1829"/>
      <c r="N809" s="1830"/>
      <c r="O809" s="1831"/>
      <c r="P809" s="1832"/>
      <c r="Q809" s="1833"/>
      <c r="R809" s="1834"/>
      <c r="S809" s="1912"/>
    </row>
    <row r="810" spans="1:19" ht="13">
      <c r="A810" s="1916"/>
      <c r="B810" s="1818">
        <v>46495</v>
      </c>
      <c r="C810" s="1819">
        <f t="shared" si="50"/>
        <v>0</v>
      </c>
      <c r="D810" s="1820"/>
      <c r="E810" s="1821"/>
      <c r="F810" s="1836"/>
      <c r="G810" s="1837"/>
      <c r="H810" s="1824"/>
      <c r="I810" s="1839"/>
      <c r="J810" s="1826"/>
      <c r="K810" s="1827"/>
      <c r="L810" s="1828"/>
      <c r="M810" s="1829"/>
      <c r="N810" s="1830"/>
      <c r="O810" s="1831"/>
      <c r="P810" s="1832"/>
      <c r="Q810" s="1833"/>
      <c r="R810" s="1834"/>
      <c r="S810" s="1912"/>
    </row>
    <row r="811" spans="1:19" ht="13">
      <c r="A811" s="1916"/>
      <c r="B811" s="1818">
        <v>46496</v>
      </c>
      <c r="C811" s="1819">
        <f t="shared" si="50"/>
        <v>0</v>
      </c>
      <c r="D811" s="1820"/>
      <c r="E811" s="1821"/>
      <c r="F811" s="1836"/>
      <c r="G811" s="1837"/>
      <c r="H811" s="1824"/>
      <c r="I811" s="1839"/>
      <c r="J811" s="1826"/>
      <c r="K811" s="1827"/>
      <c r="L811" s="1828"/>
      <c r="M811" s="1829"/>
      <c r="N811" s="1830"/>
      <c r="O811" s="1831"/>
      <c r="P811" s="1832"/>
      <c r="Q811" s="1833"/>
      <c r="R811" s="1834"/>
      <c r="S811" s="1912"/>
    </row>
    <row r="812" spans="1:19" ht="13">
      <c r="A812" s="1916"/>
      <c r="B812" s="1818">
        <v>46497</v>
      </c>
      <c r="C812" s="1819">
        <f t="shared" si="50"/>
        <v>0</v>
      </c>
      <c r="D812" s="1820"/>
      <c r="E812" s="1821"/>
      <c r="F812" s="1836"/>
      <c r="G812" s="1837"/>
      <c r="H812" s="1824"/>
      <c r="I812" s="1839"/>
      <c r="J812" s="1826"/>
      <c r="K812" s="1827"/>
      <c r="L812" s="1828"/>
      <c r="M812" s="1829"/>
      <c r="N812" s="1830"/>
      <c r="O812" s="1831"/>
      <c r="P812" s="1832"/>
      <c r="Q812" s="1833"/>
      <c r="R812" s="1834"/>
      <c r="S812" s="1912"/>
    </row>
    <row r="813" spans="1:19" ht="13">
      <c r="A813" s="1916"/>
      <c r="B813" s="1818">
        <v>46498</v>
      </c>
      <c r="C813" s="1819">
        <f t="shared" si="50"/>
        <v>0</v>
      </c>
      <c r="D813" s="1820"/>
      <c r="E813" s="1821"/>
      <c r="F813" s="1836"/>
      <c r="G813" s="1837"/>
      <c r="H813" s="1824"/>
      <c r="I813" s="1839"/>
      <c r="J813" s="1826"/>
      <c r="K813" s="1827"/>
      <c r="L813" s="1828"/>
      <c r="M813" s="1829"/>
      <c r="N813" s="1830"/>
      <c r="O813" s="1831"/>
      <c r="P813" s="1832"/>
      <c r="Q813" s="1833"/>
      <c r="R813" s="1834"/>
      <c r="S813" s="1912"/>
    </row>
    <row r="814" spans="1:19" ht="13">
      <c r="A814" s="1916"/>
      <c r="B814" s="1818">
        <v>46499</v>
      </c>
      <c r="C814" s="1819">
        <f t="shared" si="50"/>
        <v>0</v>
      </c>
      <c r="D814" s="1820"/>
      <c r="E814" s="1821"/>
      <c r="F814" s="1836"/>
      <c r="G814" s="1837"/>
      <c r="H814" s="1824"/>
      <c r="I814" s="1839"/>
      <c r="J814" s="1826"/>
      <c r="K814" s="1827"/>
      <c r="L814" s="1828"/>
      <c r="M814" s="1829"/>
      <c r="N814" s="1830"/>
      <c r="O814" s="1831"/>
      <c r="P814" s="1832"/>
      <c r="Q814" s="1833"/>
      <c r="R814" s="1834"/>
      <c r="S814" s="1912"/>
    </row>
    <row r="815" spans="1:19" ht="13">
      <c r="A815" s="1916"/>
      <c r="B815" s="1818">
        <v>46500</v>
      </c>
      <c r="C815" s="1819">
        <f t="shared" si="50"/>
        <v>0</v>
      </c>
      <c r="D815" s="1820"/>
      <c r="E815" s="1821"/>
      <c r="F815" s="1836"/>
      <c r="G815" s="1837"/>
      <c r="H815" s="1824"/>
      <c r="I815" s="1839"/>
      <c r="J815" s="1826"/>
      <c r="K815" s="1827"/>
      <c r="L815" s="1828"/>
      <c r="M815" s="1829"/>
      <c r="N815" s="1830"/>
      <c r="O815" s="1831"/>
      <c r="P815" s="1832"/>
      <c r="Q815" s="1833"/>
      <c r="R815" s="1834"/>
      <c r="S815" s="1912"/>
    </row>
    <row r="816" spans="1:19" ht="13">
      <c r="A816" s="1916"/>
      <c r="B816" s="1818">
        <v>46501</v>
      </c>
      <c r="C816" s="1819">
        <f t="shared" si="50"/>
        <v>0</v>
      </c>
      <c r="D816" s="1820"/>
      <c r="E816" s="1821"/>
      <c r="F816" s="1836"/>
      <c r="G816" s="1837"/>
      <c r="H816" s="1824"/>
      <c r="I816" s="1839"/>
      <c r="J816" s="1826"/>
      <c r="K816" s="1827"/>
      <c r="L816" s="1828"/>
      <c r="M816" s="1829"/>
      <c r="N816" s="1830"/>
      <c r="O816" s="1831"/>
      <c r="P816" s="1832"/>
      <c r="Q816" s="1833"/>
      <c r="R816" s="1834"/>
      <c r="S816" s="1912"/>
    </row>
    <row r="817" spans="1:19" ht="13">
      <c r="A817" s="1916"/>
      <c r="B817" s="1818">
        <v>46502</v>
      </c>
      <c r="C817" s="1819">
        <f t="shared" si="50"/>
        <v>0</v>
      </c>
      <c r="D817" s="1820"/>
      <c r="E817" s="1821"/>
      <c r="F817" s="1836"/>
      <c r="G817" s="1837"/>
      <c r="H817" s="1824"/>
      <c r="I817" s="1839"/>
      <c r="J817" s="1826"/>
      <c r="K817" s="1827"/>
      <c r="L817" s="1828"/>
      <c r="M817" s="1829"/>
      <c r="N817" s="1830"/>
      <c r="O817" s="1831"/>
      <c r="P817" s="1832"/>
      <c r="Q817" s="1833"/>
      <c r="R817" s="1834"/>
      <c r="S817" s="1912"/>
    </row>
    <row r="818" spans="1:19" ht="13">
      <c r="A818" s="1916"/>
      <c r="B818" s="1818">
        <v>46503</v>
      </c>
      <c r="C818" s="1819">
        <f t="shared" si="50"/>
        <v>0</v>
      </c>
      <c r="D818" s="1820"/>
      <c r="E818" s="1821"/>
      <c r="F818" s="1836"/>
      <c r="G818" s="1837"/>
      <c r="H818" s="1824"/>
      <c r="I818" s="1839"/>
      <c r="J818" s="1826"/>
      <c r="K818" s="1827"/>
      <c r="L818" s="1828"/>
      <c r="M818" s="1829"/>
      <c r="N818" s="1830"/>
      <c r="O818" s="1831"/>
      <c r="P818" s="1832"/>
      <c r="Q818" s="1833"/>
      <c r="R818" s="1834"/>
      <c r="S818" s="1912"/>
    </row>
    <row r="819" spans="1:19" ht="13">
      <c r="A819" s="1916"/>
      <c r="B819" s="1818">
        <v>46504</v>
      </c>
      <c r="C819" s="1819">
        <f t="shared" si="50"/>
        <v>0</v>
      </c>
      <c r="D819" s="1820"/>
      <c r="E819" s="1821"/>
      <c r="F819" s="1836"/>
      <c r="G819" s="1837"/>
      <c r="H819" s="1824"/>
      <c r="I819" s="1839"/>
      <c r="J819" s="1826"/>
      <c r="K819" s="1827"/>
      <c r="L819" s="1828"/>
      <c r="M819" s="1829"/>
      <c r="N819" s="1830"/>
      <c r="O819" s="1831"/>
      <c r="P819" s="1832"/>
      <c r="Q819" s="1833"/>
      <c r="R819" s="1834"/>
      <c r="S819" s="1912"/>
    </row>
    <row r="820" spans="1:19" ht="13">
      <c r="A820" s="1916"/>
      <c r="B820" s="1818">
        <v>46505</v>
      </c>
      <c r="C820" s="1819">
        <f t="shared" si="50"/>
        <v>0</v>
      </c>
      <c r="D820" s="1820"/>
      <c r="E820" s="1821"/>
      <c r="F820" s="1836"/>
      <c r="G820" s="1837"/>
      <c r="H820" s="1824"/>
      <c r="I820" s="1839"/>
      <c r="J820" s="1826"/>
      <c r="K820" s="1827"/>
      <c r="L820" s="1828"/>
      <c r="M820" s="1829"/>
      <c r="N820" s="1830"/>
      <c r="O820" s="1831"/>
      <c r="P820" s="1832"/>
      <c r="Q820" s="1833"/>
      <c r="R820" s="1834"/>
      <c r="S820" s="1912"/>
    </row>
    <row r="821" spans="1:19" ht="13">
      <c r="A821" s="1916"/>
      <c r="B821" s="1818">
        <v>46506</v>
      </c>
      <c r="C821" s="1819">
        <f t="shared" si="50"/>
        <v>0</v>
      </c>
      <c r="D821" s="1820"/>
      <c r="E821" s="1821"/>
      <c r="F821" s="1836"/>
      <c r="G821" s="1837"/>
      <c r="H821" s="1824"/>
      <c r="I821" s="1839"/>
      <c r="J821" s="1826"/>
      <c r="K821" s="1827"/>
      <c r="L821" s="1828"/>
      <c r="M821" s="1829"/>
      <c r="N821" s="1830"/>
      <c r="O821" s="1831"/>
      <c r="P821" s="1832"/>
      <c r="Q821" s="1833"/>
      <c r="R821" s="1834"/>
      <c r="S821" s="1912"/>
    </row>
    <row r="822" spans="1:19" ht="13">
      <c r="A822" s="1916"/>
      <c r="B822" s="1818">
        <v>46507</v>
      </c>
      <c r="C822" s="1819">
        <f t="shared" si="50"/>
        <v>0</v>
      </c>
      <c r="D822" s="1820"/>
      <c r="E822" s="1821"/>
      <c r="F822" s="1836"/>
      <c r="G822" s="1837"/>
      <c r="H822" s="1824"/>
      <c r="I822" s="1839"/>
      <c r="J822" s="1826"/>
      <c r="K822" s="1827"/>
      <c r="L822" s="1828"/>
      <c r="M822" s="1829"/>
      <c r="N822" s="1830"/>
      <c r="O822" s="1831"/>
      <c r="P822" s="1832"/>
      <c r="Q822" s="1833"/>
      <c r="R822" s="1834"/>
      <c r="S822" s="1912"/>
    </row>
    <row r="823" spans="1:19" ht="15.5">
      <c r="A823" s="1916"/>
      <c r="B823" s="1879" t="s">
        <v>556</v>
      </c>
      <c r="C823" s="1880">
        <f t="shared" ref="C823:D823" si="51">SUM(C793:C822)</f>
        <v>0</v>
      </c>
      <c r="D823" s="1843">
        <f t="shared" si="51"/>
        <v>0</v>
      </c>
      <c r="E823" s="1844"/>
      <c r="F823" s="1881"/>
      <c r="G823" s="1846">
        <f>SUM(G793:G822)</f>
        <v>0</v>
      </c>
      <c r="H823" s="1847"/>
      <c r="I823" s="1882"/>
      <c r="J823" s="1849">
        <f>SUM(J793:J822)</f>
        <v>0</v>
      </c>
      <c r="K823" s="1850"/>
      <c r="L823" s="1883"/>
      <c r="M823" s="1852">
        <f>SUM(M793:M822)</f>
        <v>0</v>
      </c>
      <c r="N823" s="1853"/>
      <c r="O823" s="1884"/>
      <c r="P823" s="1855">
        <f>SUM(P793:P822)</f>
        <v>0</v>
      </c>
      <c r="Q823" s="1856"/>
      <c r="R823" s="1885"/>
      <c r="S823" s="1912"/>
    </row>
    <row r="824" spans="1:19" ht="13">
      <c r="A824" s="1916"/>
      <c r="B824" s="1818">
        <v>46508</v>
      </c>
      <c r="C824" s="1819">
        <f t="shared" ref="C824:C854" si="52">D824+G824+J824+M824+P824</f>
        <v>0</v>
      </c>
      <c r="D824" s="1820"/>
      <c r="E824" s="1821"/>
      <c r="F824" s="1836"/>
      <c r="G824" s="1837"/>
      <c r="H824" s="1824"/>
      <c r="I824" s="1839"/>
      <c r="J824" s="1826"/>
      <c r="K824" s="1827"/>
      <c r="L824" s="1828"/>
      <c r="M824" s="1829"/>
      <c r="N824" s="1830"/>
      <c r="O824" s="1831"/>
      <c r="P824" s="1832"/>
      <c r="Q824" s="1833"/>
      <c r="R824" s="1834"/>
      <c r="S824" s="1912"/>
    </row>
    <row r="825" spans="1:19" ht="13">
      <c r="A825" s="1916"/>
      <c r="B825" s="1818">
        <v>46509</v>
      </c>
      <c r="C825" s="1819">
        <f t="shared" si="52"/>
        <v>0</v>
      </c>
      <c r="D825" s="1820"/>
      <c r="E825" s="1821"/>
      <c r="F825" s="1836"/>
      <c r="G825" s="1837"/>
      <c r="H825" s="1824"/>
      <c r="I825" s="1839"/>
      <c r="J825" s="1826"/>
      <c r="K825" s="1827"/>
      <c r="L825" s="1828"/>
      <c r="M825" s="1829"/>
      <c r="N825" s="1830"/>
      <c r="O825" s="1831"/>
      <c r="P825" s="1832"/>
      <c r="Q825" s="1833"/>
      <c r="R825" s="1834"/>
      <c r="S825" s="1912"/>
    </row>
    <row r="826" spans="1:19" ht="13">
      <c r="A826" s="1916"/>
      <c r="B826" s="1818">
        <v>46510</v>
      </c>
      <c r="C826" s="1819">
        <f t="shared" si="52"/>
        <v>0</v>
      </c>
      <c r="D826" s="1820"/>
      <c r="E826" s="1821"/>
      <c r="F826" s="1836"/>
      <c r="G826" s="1837"/>
      <c r="H826" s="1824"/>
      <c r="I826" s="1839"/>
      <c r="J826" s="1826"/>
      <c r="K826" s="1827"/>
      <c r="L826" s="1828"/>
      <c r="M826" s="1829"/>
      <c r="N826" s="1830"/>
      <c r="O826" s="1831"/>
      <c r="P826" s="1832"/>
      <c r="Q826" s="1833"/>
      <c r="R826" s="1834"/>
      <c r="S826" s="1912"/>
    </row>
    <row r="827" spans="1:19" ht="13">
      <c r="A827" s="1916"/>
      <c r="B827" s="1818">
        <v>46511</v>
      </c>
      <c r="C827" s="1819">
        <f t="shared" si="52"/>
        <v>0</v>
      </c>
      <c r="D827" s="1820"/>
      <c r="E827" s="1821"/>
      <c r="F827" s="1836"/>
      <c r="G827" s="1837"/>
      <c r="H827" s="1824"/>
      <c r="I827" s="1839"/>
      <c r="J827" s="1826"/>
      <c r="K827" s="1827"/>
      <c r="L827" s="1828"/>
      <c r="M827" s="1829"/>
      <c r="N827" s="1830"/>
      <c r="O827" s="1831"/>
      <c r="P827" s="1832"/>
      <c r="Q827" s="1833"/>
      <c r="R827" s="1834"/>
      <c r="S827" s="1912"/>
    </row>
    <row r="828" spans="1:19" ht="13">
      <c r="A828" s="1916"/>
      <c r="B828" s="1818">
        <v>46512</v>
      </c>
      <c r="C828" s="1819">
        <f t="shared" si="52"/>
        <v>0</v>
      </c>
      <c r="D828" s="1820"/>
      <c r="E828" s="1821"/>
      <c r="F828" s="1836"/>
      <c r="G828" s="1837"/>
      <c r="H828" s="1824"/>
      <c r="I828" s="1839"/>
      <c r="J828" s="1826"/>
      <c r="K828" s="1827"/>
      <c r="L828" s="1828"/>
      <c r="M828" s="1829"/>
      <c r="N828" s="1830"/>
      <c r="O828" s="1831"/>
      <c r="P828" s="1832"/>
      <c r="Q828" s="1833"/>
      <c r="R828" s="1834"/>
      <c r="S828" s="1912"/>
    </row>
    <row r="829" spans="1:19" ht="13">
      <c r="A829" s="1916"/>
      <c r="B829" s="1818">
        <v>46513</v>
      </c>
      <c r="C829" s="1819">
        <f t="shared" si="52"/>
        <v>0</v>
      </c>
      <c r="D829" s="1820"/>
      <c r="E829" s="1821"/>
      <c r="F829" s="1836"/>
      <c r="G829" s="1837"/>
      <c r="H829" s="1824"/>
      <c r="I829" s="1839"/>
      <c r="J829" s="1826"/>
      <c r="K829" s="1827"/>
      <c r="L829" s="1828"/>
      <c r="M829" s="1829"/>
      <c r="N829" s="1830"/>
      <c r="O829" s="1831"/>
      <c r="P829" s="1832"/>
      <c r="Q829" s="1833"/>
      <c r="R829" s="1834"/>
      <c r="S829" s="1912"/>
    </row>
    <row r="830" spans="1:19" ht="13">
      <c r="A830" s="1916"/>
      <c r="B830" s="1818">
        <v>46514</v>
      </c>
      <c r="C830" s="1819">
        <f t="shared" si="52"/>
        <v>0</v>
      </c>
      <c r="D830" s="1820"/>
      <c r="E830" s="1821"/>
      <c r="F830" s="1836"/>
      <c r="G830" s="1837"/>
      <c r="H830" s="1824"/>
      <c r="I830" s="1839"/>
      <c r="J830" s="1826"/>
      <c r="K830" s="1827"/>
      <c r="L830" s="1828"/>
      <c r="M830" s="1829"/>
      <c r="N830" s="1830"/>
      <c r="O830" s="1831"/>
      <c r="P830" s="1832"/>
      <c r="Q830" s="1833"/>
      <c r="R830" s="1834"/>
      <c r="S830" s="1912"/>
    </row>
    <row r="831" spans="1:19" ht="13">
      <c r="A831" s="1916"/>
      <c r="B831" s="1818">
        <v>46515</v>
      </c>
      <c r="C831" s="1819">
        <f t="shared" si="52"/>
        <v>0</v>
      </c>
      <c r="D831" s="1820"/>
      <c r="E831" s="1821"/>
      <c r="F831" s="1836"/>
      <c r="G831" s="1837"/>
      <c r="H831" s="1824"/>
      <c r="I831" s="1839"/>
      <c r="J831" s="1826"/>
      <c r="K831" s="1827"/>
      <c r="L831" s="1828"/>
      <c r="M831" s="1829"/>
      <c r="N831" s="1830"/>
      <c r="O831" s="1831"/>
      <c r="P831" s="1832"/>
      <c r="Q831" s="1833"/>
      <c r="R831" s="1834"/>
      <c r="S831" s="1912"/>
    </row>
    <row r="832" spans="1:19" ht="13">
      <c r="A832" s="1916"/>
      <c r="B832" s="1818">
        <v>46516</v>
      </c>
      <c r="C832" s="1819">
        <f t="shared" si="52"/>
        <v>0</v>
      </c>
      <c r="D832" s="1820"/>
      <c r="E832" s="1821"/>
      <c r="F832" s="1836"/>
      <c r="G832" s="1837"/>
      <c r="H832" s="1824"/>
      <c r="I832" s="1839"/>
      <c r="J832" s="1826"/>
      <c r="K832" s="1827"/>
      <c r="L832" s="1828"/>
      <c r="M832" s="1829"/>
      <c r="N832" s="1830"/>
      <c r="O832" s="1831"/>
      <c r="P832" s="1832"/>
      <c r="Q832" s="1833"/>
      <c r="R832" s="1834"/>
      <c r="S832" s="1912"/>
    </row>
    <row r="833" spans="1:19" ht="13">
      <c r="A833" s="1916"/>
      <c r="B833" s="1818">
        <v>46517</v>
      </c>
      <c r="C833" s="1819">
        <f t="shared" si="52"/>
        <v>0</v>
      </c>
      <c r="D833" s="1820"/>
      <c r="E833" s="1821"/>
      <c r="F833" s="1836"/>
      <c r="G833" s="1837"/>
      <c r="H833" s="1824"/>
      <c r="I833" s="1839"/>
      <c r="J833" s="1826"/>
      <c r="K833" s="1827"/>
      <c r="L833" s="1828"/>
      <c r="M833" s="1829"/>
      <c r="N833" s="1830"/>
      <c r="O833" s="1831"/>
      <c r="P833" s="1832"/>
      <c r="Q833" s="1833"/>
      <c r="R833" s="1834"/>
      <c r="S833" s="1912"/>
    </row>
    <row r="834" spans="1:19" ht="13">
      <c r="A834" s="1916"/>
      <c r="B834" s="1818">
        <v>46518</v>
      </c>
      <c r="C834" s="1819">
        <f t="shared" si="52"/>
        <v>0</v>
      </c>
      <c r="D834" s="1820"/>
      <c r="E834" s="1821"/>
      <c r="F834" s="1836"/>
      <c r="G834" s="1837"/>
      <c r="H834" s="1824"/>
      <c r="I834" s="1839"/>
      <c r="J834" s="1826"/>
      <c r="K834" s="1827"/>
      <c r="L834" s="1828"/>
      <c r="M834" s="1829"/>
      <c r="N834" s="1830"/>
      <c r="O834" s="1831"/>
      <c r="P834" s="1832"/>
      <c r="Q834" s="1833"/>
      <c r="R834" s="1834"/>
      <c r="S834" s="1912"/>
    </row>
    <row r="835" spans="1:19" ht="13">
      <c r="A835" s="1916"/>
      <c r="B835" s="1818">
        <v>46519</v>
      </c>
      <c r="C835" s="1819">
        <f t="shared" si="52"/>
        <v>0</v>
      </c>
      <c r="D835" s="1820"/>
      <c r="E835" s="1821"/>
      <c r="F835" s="1836"/>
      <c r="G835" s="1837"/>
      <c r="H835" s="1824"/>
      <c r="I835" s="1839"/>
      <c r="J835" s="1826"/>
      <c r="K835" s="1827"/>
      <c r="L835" s="1828"/>
      <c r="M835" s="1829"/>
      <c r="N835" s="1830"/>
      <c r="O835" s="1831"/>
      <c r="P835" s="1832"/>
      <c r="Q835" s="1833"/>
      <c r="R835" s="1834"/>
      <c r="S835" s="1912"/>
    </row>
    <row r="836" spans="1:19" ht="13">
      <c r="A836" s="1916"/>
      <c r="B836" s="1818">
        <v>46520</v>
      </c>
      <c r="C836" s="1819">
        <f t="shared" si="52"/>
        <v>0</v>
      </c>
      <c r="D836" s="1820"/>
      <c r="E836" s="1821"/>
      <c r="F836" s="1836"/>
      <c r="G836" s="1837"/>
      <c r="H836" s="1824"/>
      <c r="I836" s="1839"/>
      <c r="J836" s="1826"/>
      <c r="K836" s="1827"/>
      <c r="L836" s="1828"/>
      <c r="M836" s="1829"/>
      <c r="N836" s="1830"/>
      <c r="O836" s="1831"/>
      <c r="P836" s="1832"/>
      <c r="Q836" s="1833"/>
      <c r="R836" s="1834"/>
      <c r="S836" s="1912"/>
    </row>
    <row r="837" spans="1:19" ht="13">
      <c r="A837" s="1916"/>
      <c r="B837" s="1818">
        <v>46521</v>
      </c>
      <c r="C837" s="1819">
        <f t="shared" si="52"/>
        <v>0</v>
      </c>
      <c r="D837" s="1820"/>
      <c r="E837" s="1821"/>
      <c r="F837" s="1836"/>
      <c r="G837" s="1837"/>
      <c r="H837" s="1824"/>
      <c r="I837" s="1839"/>
      <c r="J837" s="1826"/>
      <c r="K837" s="1827"/>
      <c r="L837" s="1828"/>
      <c r="M837" s="1829"/>
      <c r="N837" s="1830"/>
      <c r="O837" s="1831"/>
      <c r="P837" s="1832"/>
      <c r="Q837" s="1833"/>
      <c r="R837" s="1834"/>
      <c r="S837" s="1912"/>
    </row>
    <row r="838" spans="1:19" ht="13">
      <c r="A838" s="1916"/>
      <c r="B838" s="1818">
        <v>46522</v>
      </c>
      <c r="C838" s="1819">
        <f t="shared" si="52"/>
        <v>0</v>
      </c>
      <c r="D838" s="1820"/>
      <c r="E838" s="1821"/>
      <c r="F838" s="1836"/>
      <c r="G838" s="1837"/>
      <c r="H838" s="1824"/>
      <c r="I838" s="1839"/>
      <c r="J838" s="1826"/>
      <c r="K838" s="1827"/>
      <c r="L838" s="1828"/>
      <c r="M838" s="1829"/>
      <c r="N838" s="1830"/>
      <c r="O838" s="1831"/>
      <c r="P838" s="1832"/>
      <c r="Q838" s="1833"/>
      <c r="R838" s="1834"/>
      <c r="S838" s="1912"/>
    </row>
    <row r="839" spans="1:19" ht="13">
      <c r="A839" s="1916"/>
      <c r="B839" s="1818">
        <v>46523</v>
      </c>
      <c r="C839" s="1819">
        <f t="shared" si="52"/>
        <v>0</v>
      </c>
      <c r="D839" s="1820"/>
      <c r="E839" s="1821"/>
      <c r="F839" s="1836"/>
      <c r="G839" s="1837"/>
      <c r="H839" s="1824"/>
      <c r="I839" s="1839"/>
      <c r="J839" s="1826"/>
      <c r="K839" s="1827"/>
      <c r="L839" s="1828"/>
      <c r="M839" s="1829"/>
      <c r="N839" s="1830"/>
      <c r="O839" s="1831"/>
      <c r="P839" s="1832"/>
      <c r="Q839" s="1833"/>
      <c r="R839" s="1834"/>
      <c r="S839" s="1912"/>
    </row>
    <row r="840" spans="1:19" ht="13">
      <c r="A840" s="1916"/>
      <c r="B840" s="1818">
        <v>46524</v>
      </c>
      <c r="C840" s="1819">
        <f t="shared" si="52"/>
        <v>0</v>
      </c>
      <c r="D840" s="1820"/>
      <c r="E840" s="1821"/>
      <c r="F840" s="1836"/>
      <c r="G840" s="1837"/>
      <c r="H840" s="1824"/>
      <c r="I840" s="1839"/>
      <c r="J840" s="1826"/>
      <c r="K840" s="1827"/>
      <c r="L840" s="1828"/>
      <c r="M840" s="1829"/>
      <c r="N840" s="1830"/>
      <c r="O840" s="1831"/>
      <c r="P840" s="1832"/>
      <c r="Q840" s="1833"/>
      <c r="R840" s="1834"/>
      <c r="S840" s="1912"/>
    </row>
    <row r="841" spans="1:19" ht="13">
      <c r="A841" s="1916"/>
      <c r="B841" s="1818">
        <v>46525</v>
      </c>
      <c r="C841" s="1819">
        <f t="shared" si="52"/>
        <v>0</v>
      </c>
      <c r="D841" s="1820"/>
      <c r="E841" s="1821"/>
      <c r="F841" s="1836"/>
      <c r="G841" s="1837"/>
      <c r="H841" s="1824"/>
      <c r="I841" s="1839"/>
      <c r="J841" s="1826"/>
      <c r="K841" s="1827"/>
      <c r="L841" s="1828"/>
      <c r="M841" s="1829"/>
      <c r="N841" s="1830"/>
      <c r="O841" s="1831"/>
      <c r="P841" s="1832"/>
      <c r="Q841" s="1833"/>
      <c r="R841" s="1834"/>
      <c r="S841" s="1912"/>
    </row>
    <row r="842" spans="1:19" ht="13">
      <c r="A842" s="1916"/>
      <c r="B842" s="1818">
        <v>46526</v>
      </c>
      <c r="C842" s="1819">
        <f t="shared" si="52"/>
        <v>0</v>
      </c>
      <c r="D842" s="1820"/>
      <c r="E842" s="1821"/>
      <c r="F842" s="1836"/>
      <c r="G842" s="1837"/>
      <c r="H842" s="1824"/>
      <c r="I842" s="1839"/>
      <c r="J842" s="1826"/>
      <c r="K842" s="1827"/>
      <c r="L842" s="1828"/>
      <c r="M842" s="1829"/>
      <c r="N842" s="1830"/>
      <c r="O842" s="1831"/>
      <c r="P842" s="1832"/>
      <c r="Q842" s="1833"/>
      <c r="R842" s="1834"/>
      <c r="S842" s="1912"/>
    </row>
    <row r="843" spans="1:19" ht="13">
      <c r="A843" s="1916"/>
      <c r="B843" s="1818">
        <v>46527</v>
      </c>
      <c r="C843" s="1819">
        <f t="shared" si="52"/>
        <v>0</v>
      </c>
      <c r="D843" s="1820"/>
      <c r="E843" s="1821"/>
      <c r="F843" s="1836"/>
      <c r="G843" s="1837"/>
      <c r="H843" s="1824"/>
      <c r="I843" s="1839"/>
      <c r="J843" s="1826"/>
      <c r="K843" s="1827"/>
      <c r="L843" s="1828"/>
      <c r="M843" s="1829"/>
      <c r="N843" s="1830"/>
      <c r="O843" s="1831"/>
      <c r="P843" s="1832"/>
      <c r="Q843" s="1833"/>
      <c r="R843" s="1834"/>
      <c r="S843" s="1912"/>
    </row>
    <row r="844" spans="1:19" ht="13">
      <c r="A844" s="1916"/>
      <c r="B844" s="1818">
        <v>46528</v>
      </c>
      <c r="C844" s="1819">
        <f t="shared" si="52"/>
        <v>0</v>
      </c>
      <c r="D844" s="1820"/>
      <c r="E844" s="1821"/>
      <c r="F844" s="1836"/>
      <c r="G844" s="1837"/>
      <c r="H844" s="1824"/>
      <c r="I844" s="1839"/>
      <c r="J844" s="1826"/>
      <c r="K844" s="1827"/>
      <c r="L844" s="1828"/>
      <c r="M844" s="1829"/>
      <c r="N844" s="1830"/>
      <c r="O844" s="1831"/>
      <c r="P844" s="1832"/>
      <c r="Q844" s="1833"/>
      <c r="R844" s="1834"/>
      <c r="S844" s="1912"/>
    </row>
    <row r="845" spans="1:19" ht="13">
      <c r="A845" s="1916"/>
      <c r="B845" s="1818">
        <v>46529</v>
      </c>
      <c r="C845" s="1819">
        <f t="shared" si="52"/>
        <v>0</v>
      </c>
      <c r="D845" s="1820"/>
      <c r="E845" s="1821"/>
      <c r="F845" s="1836"/>
      <c r="G845" s="1837"/>
      <c r="H845" s="1824"/>
      <c r="I845" s="1839"/>
      <c r="J845" s="1826"/>
      <c r="K845" s="1827"/>
      <c r="L845" s="1828"/>
      <c r="M845" s="1829"/>
      <c r="N845" s="1830"/>
      <c r="O845" s="1831"/>
      <c r="P845" s="1832"/>
      <c r="Q845" s="1833"/>
      <c r="R845" s="1834"/>
      <c r="S845" s="1912"/>
    </row>
    <row r="846" spans="1:19" ht="13">
      <c r="A846" s="1916"/>
      <c r="B846" s="1818">
        <v>46530</v>
      </c>
      <c r="C846" s="1819">
        <f t="shared" si="52"/>
        <v>0</v>
      </c>
      <c r="D846" s="1820"/>
      <c r="E846" s="1821"/>
      <c r="F846" s="1836"/>
      <c r="G846" s="1837"/>
      <c r="H846" s="1824"/>
      <c r="I846" s="1839"/>
      <c r="J846" s="1826"/>
      <c r="K846" s="1827"/>
      <c r="L846" s="1828"/>
      <c r="M846" s="1829"/>
      <c r="N846" s="1830"/>
      <c r="O846" s="1831"/>
      <c r="P846" s="1832"/>
      <c r="Q846" s="1833"/>
      <c r="R846" s="1834"/>
      <c r="S846" s="1912"/>
    </row>
    <row r="847" spans="1:19" ht="13">
      <c r="A847" s="1916"/>
      <c r="B847" s="1818">
        <v>46531</v>
      </c>
      <c r="C847" s="1819">
        <f t="shared" si="52"/>
        <v>0</v>
      </c>
      <c r="D847" s="1820"/>
      <c r="E847" s="1821"/>
      <c r="F847" s="1836"/>
      <c r="G847" s="1837"/>
      <c r="H847" s="1824"/>
      <c r="I847" s="1839"/>
      <c r="J847" s="1826"/>
      <c r="K847" s="1827"/>
      <c r="L847" s="1828"/>
      <c r="M847" s="1829"/>
      <c r="N847" s="1830"/>
      <c r="O847" s="1831"/>
      <c r="P847" s="1832"/>
      <c r="Q847" s="1833"/>
      <c r="R847" s="1834"/>
      <c r="S847" s="1912"/>
    </row>
    <row r="848" spans="1:19" ht="13">
      <c r="A848" s="1916"/>
      <c r="B848" s="1818">
        <v>46532</v>
      </c>
      <c r="C848" s="1819">
        <f t="shared" si="52"/>
        <v>0</v>
      </c>
      <c r="D848" s="1820"/>
      <c r="E848" s="1821"/>
      <c r="F848" s="1836"/>
      <c r="G848" s="1837"/>
      <c r="H848" s="1824"/>
      <c r="I848" s="1839"/>
      <c r="J848" s="1826"/>
      <c r="K848" s="1827"/>
      <c r="L848" s="1828"/>
      <c r="M848" s="1829"/>
      <c r="N848" s="1830"/>
      <c r="O848" s="1831"/>
      <c r="P848" s="1832"/>
      <c r="Q848" s="1833"/>
      <c r="R848" s="1834"/>
      <c r="S848" s="1912"/>
    </row>
    <row r="849" spans="1:19" ht="13">
      <c r="A849" s="1916"/>
      <c r="B849" s="1818">
        <v>46533</v>
      </c>
      <c r="C849" s="1819">
        <f t="shared" si="52"/>
        <v>0</v>
      </c>
      <c r="D849" s="1820"/>
      <c r="E849" s="1821"/>
      <c r="F849" s="1836"/>
      <c r="G849" s="1837"/>
      <c r="H849" s="1824"/>
      <c r="I849" s="1839"/>
      <c r="J849" s="1826"/>
      <c r="K849" s="1827"/>
      <c r="L849" s="1828"/>
      <c r="M849" s="1829"/>
      <c r="N849" s="1830"/>
      <c r="O849" s="1831"/>
      <c r="P849" s="1832"/>
      <c r="Q849" s="1833"/>
      <c r="R849" s="1834"/>
      <c r="S849" s="1912"/>
    </row>
    <row r="850" spans="1:19" ht="13">
      <c r="A850" s="1916"/>
      <c r="B850" s="1818">
        <v>46534</v>
      </c>
      <c r="C850" s="1819">
        <f t="shared" si="52"/>
        <v>0</v>
      </c>
      <c r="D850" s="1820"/>
      <c r="E850" s="1821"/>
      <c r="F850" s="1836"/>
      <c r="G850" s="1837"/>
      <c r="H850" s="1824"/>
      <c r="I850" s="1839"/>
      <c r="J850" s="1826"/>
      <c r="K850" s="1827"/>
      <c r="L850" s="1828"/>
      <c r="M850" s="1829"/>
      <c r="N850" s="1830"/>
      <c r="O850" s="1831"/>
      <c r="P850" s="1832"/>
      <c r="Q850" s="1833"/>
      <c r="R850" s="1834"/>
      <c r="S850" s="1912"/>
    </row>
    <row r="851" spans="1:19" ht="13">
      <c r="A851" s="1916"/>
      <c r="B851" s="1818">
        <v>46535</v>
      </c>
      <c r="C851" s="1819">
        <f t="shared" si="52"/>
        <v>0</v>
      </c>
      <c r="D851" s="1820"/>
      <c r="E851" s="1821"/>
      <c r="F851" s="1836"/>
      <c r="G851" s="1837"/>
      <c r="H851" s="1824"/>
      <c r="I851" s="1839"/>
      <c r="J851" s="1826"/>
      <c r="K851" s="1827"/>
      <c r="L851" s="1828"/>
      <c r="M851" s="1829"/>
      <c r="N851" s="1830"/>
      <c r="O851" s="1831"/>
      <c r="P851" s="1832"/>
      <c r="Q851" s="1833"/>
      <c r="R851" s="1834"/>
      <c r="S851" s="1912"/>
    </row>
    <row r="852" spans="1:19" ht="13">
      <c r="A852" s="1916"/>
      <c r="B852" s="1818">
        <v>46536</v>
      </c>
      <c r="C852" s="1819">
        <f t="shared" si="52"/>
        <v>0</v>
      </c>
      <c r="D852" s="1820"/>
      <c r="E852" s="1821"/>
      <c r="F852" s="1836"/>
      <c r="G852" s="1837"/>
      <c r="H852" s="1824"/>
      <c r="I852" s="1839"/>
      <c r="J852" s="1826"/>
      <c r="K852" s="1827"/>
      <c r="L852" s="1828"/>
      <c r="M852" s="1829"/>
      <c r="N852" s="1830"/>
      <c r="O852" s="1831"/>
      <c r="P852" s="1832"/>
      <c r="Q852" s="1833"/>
      <c r="R852" s="1834"/>
      <c r="S852" s="1912"/>
    </row>
    <row r="853" spans="1:19" ht="13">
      <c r="A853" s="1916"/>
      <c r="B853" s="1818">
        <v>46537</v>
      </c>
      <c r="C853" s="1819">
        <f t="shared" si="52"/>
        <v>0</v>
      </c>
      <c r="D853" s="1820"/>
      <c r="E853" s="1821"/>
      <c r="F853" s="1836"/>
      <c r="G853" s="1837"/>
      <c r="H853" s="1824"/>
      <c r="I853" s="1839"/>
      <c r="J853" s="1826"/>
      <c r="K853" s="1827"/>
      <c r="L853" s="1828"/>
      <c r="M853" s="1829"/>
      <c r="N853" s="1830"/>
      <c r="O853" s="1831"/>
      <c r="P853" s="1832"/>
      <c r="Q853" s="1833"/>
      <c r="R853" s="1834"/>
      <c r="S853" s="1912"/>
    </row>
    <row r="854" spans="1:19" ht="13">
      <c r="A854" s="1916"/>
      <c r="B854" s="1818">
        <v>46538</v>
      </c>
      <c r="C854" s="1819">
        <f t="shared" si="52"/>
        <v>0</v>
      </c>
      <c r="D854" s="1820"/>
      <c r="E854" s="1821"/>
      <c r="F854" s="1836"/>
      <c r="G854" s="1837"/>
      <c r="H854" s="1824"/>
      <c r="I854" s="1839"/>
      <c r="J854" s="1826"/>
      <c r="K854" s="1827"/>
      <c r="L854" s="1828"/>
      <c r="M854" s="1829"/>
      <c r="N854" s="1830"/>
      <c r="O854" s="1831"/>
      <c r="P854" s="1832"/>
      <c r="Q854" s="1833"/>
      <c r="R854" s="1834"/>
      <c r="S854" s="1912"/>
    </row>
    <row r="855" spans="1:19" ht="15.5">
      <c r="A855" s="1916"/>
      <c r="B855" s="1879" t="s">
        <v>566</v>
      </c>
      <c r="C855" s="1880">
        <f t="shared" ref="C855:D855" si="53">SUM(C824:C854)</f>
        <v>0</v>
      </c>
      <c r="D855" s="1843">
        <f t="shared" si="53"/>
        <v>0</v>
      </c>
      <c r="E855" s="1844"/>
      <c r="F855" s="1881"/>
      <c r="G855" s="1846">
        <f>SUM(G824:G854)</f>
        <v>0</v>
      </c>
      <c r="H855" s="1847"/>
      <c r="I855" s="1882"/>
      <c r="J855" s="1849">
        <f>SUM(J824:J854)</f>
        <v>0</v>
      </c>
      <c r="K855" s="1850"/>
      <c r="L855" s="1883"/>
      <c r="M855" s="1852">
        <f>SUM(M824:M854)</f>
        <v>0</v>
      </c>
      <c r="N855" s="1853"/>
      <c r="O855" s="1884"/>
      <c r="P855" s="1855">
        <f>SUM(P824:P854)</f>
        <v>0</v>
      </c>
      <c r="Q855" s="1856"/>
      <c r="R855" s="1885"/>
      <c r="S855" s="1912"/>
    </row>
    <row r="856" spans="1:19" ht="13">
      <c r="A856" s="1916"/>
      <c r="B856" s="1818">
        <v>46539</v>
      </c>
      <c r="C856" s="1819">
        <f t="shared" ref="C856:C885" si="54">D856+G856+J856+M856+P856</f>
        <v>0</v>
      </c>
      <c r="D856" s="1820"/>
      <c r="E856" s="1821"/>
      <c r="F856" s="1836"/>
      <c r="G856" s="1837"/>
      <c r="H856" s="1824"/>
      <c r="I856" s="1839"/>
      <c r="J856" s="1826"/>
      <c r="K856" s="1827"/>
      <c r="L856" s="1828"/>
      <c r="M856" s="1829"/>
      <c r="N856" s="1830"/>
      <c r="O856" s="1831"/>
      <c r="P856" s="1832"/>
      <c r="Q856" s="1833"/>
      <c r="R856" s="1834"/>
      <c r="S856" s="1912"/>
    </row>
    <row r="857" spans="1:19" ht="13">
      <c r="A857" s="1916"/>
      <c r="B857" s="1818">
        <v>46540</v>
      </c>
      <c r="C857" s="1819">
        <f t="shared" si="54"/>
        <v>0</v>
      </c>
      <c r="D857" s="1820"/>
      <c r="E857" s="1821"/>
      <c r="F857" s="1836"/>
      <c r="G857" s="1837"/>
      <c r="H857" s="1824"/>
      <c r="I857" s="1839"/>
      <c r="J857" s="1826"/>
      <c r="K857" s="1827"/>
      <c r="L857" s="1828"/>
      <c r="M857" s="1829"/>
      <c r="N857" s="1830"/>
      <c r="O857" s="1831"/>
      <c r="P857" s="1832"/>
      <c r="Q857" s="1833"/>
      <c r="R857" s="1834"/>
      <c r="S857" s="1912"/>
    </row>
    <row r="858" spans="1:19" ht="13">
      <c r="A858" s="1916"/>
      <c r="B858" s="1818">
        <v>46541</v>
      </c>
      <c r="C858" s="1819">
        <f t="shared" si="54"/>
        <v>0</v>
      </c>
      <c r="D858" s="1820"/>
      <c r="E858" s="1821"/>
      <c r="F858" s="1836"/>
      <c r="G858" s="1837"/>
      <c r="H858" s="1824"/>
      <c r="I858" s="1839"/>
      <c r="J858" s="1826"/>
      <c r="K858" s="1827"/>
      <c r="L858" s="1828"/>
      <c r="M858" s="1829"/>
      <c r="N858" s="1830"/>
      <c r="O858" s="1831"/>
      <c r="P858" s="1832"/>
      <c r="Q858" s="1833"/>
      <c r="R858" s="1834"/>
      <c r="S858" s="1912"/>
    </row>
    <row r="859" spans="1:19" ht="13">
      <c r="A859" s="1916"/>
      <c r="B859" s="1818">
        <v>46542</v>
      </c>
      <c r="C859" s="1819">
        <f t="shared" si="54"/>
        <v>0</v>
      </c>
      <c r="D859" s="1820"/>
      <c r="E859" s="1821"/>
      <c r="F859" s="1836"/>
      <c r="G859" s="1837"/>
      <c r="H859" s="1824"/>
      <c r="I859" s="1839"/>
      <c r="J859" s="1826"/>
      <c r="K859" s="1827"/>
      <c r="L859" s="1828"/>
      <c r="M859" s="1829"/>
      <c r="N859" s="1830"/>
      <c r="O859" s="1831"/>
      <c r="P859" s="1832"/>
      <c r="Q859" s="1833"/>
      <c r="R859" s="1834"/>
      <c r="S859" s="1912"/>
    </row>
    <row r="860" spans="1:19" ht="13">
      <c r="A860" s="1916"/>
      <c r="B860" s="1818">
        <v>46543</v>
      </c>
      <c r="C860" s="1819">
        <f t="shared" si="54"/>
        <v>0</v>
      </c>
      <c r="D860" s="1820"/>
      <c r="E860" s="1821"/>
      <c r="F860" s="1836"/>
      <c r="G860" s="1837"/>
      <c r="H860" s="1824"/>
      <c r="I860" s="1839"/>
      <c r="J860" s="1826"/>
      <c r="K860" s="1827"/>
      <c r="L860" s="1828"/>
      <c r="M860" s="1829"/>
      <c r="N860" s="1830"/>
      <c r="O860" s="1831"/>
      <c r="P860" s="1832"/>
      <c r="Q860" s="1833"/>
      <c r="R860" s="1834"/>
      <c r="S860" s="1912"/>
    </row>
    <row r="861" spans="1:19" ht="13">
      <c r="A861" s="1916"/>
      <c r="B861" s="1818">
        <v>46544</v>
      </c>
      <c r="C861" s="1819">
        <f t="shared" si="54"/>
        <v>0</v>
      </c>
      <c r="D861" s="1820"/>
      <c r="E861" s="1821"/>
      <c r="F861" s="1836"/>
      <c r="G861" s="1837"/>
      <c r="H861" s="1824"/>
      <c r="I861" s="1839"/>
      <c r="J861" s="1826"/>
      <c r="K861" s="1827"/>
      <c r="L861" s="1828"/>
      <c r="M861" s="1829"/>
      <c r="N861" s="1830"/>
      <c r="O861" s="1831"/>
      <c r="P861" s="1832"/>
      <c r="Q861" s="1833"/>
      <c r="R861" s="1834"/>
      <c r="S861" s="1912"/>
    </row>
    <row r="862" spans="1:19" ht="13">
      <c r="A862" s="1916"/>
      <c r="B862" s="1818">
        <v>46545</v>
      </c>
      <c r="C862" s="1819">
        <f t="shared" si="54"/>
        <v>0</v>
      </c>
      <c r="D862" s="1820"/>
      <c r="E862" s="1821"/>
      <c r="F862" s="1836"/>
      <c r="G862" s="1837"/>
      <c r="H862" s="1824"/>
      <c r="I862" s="1839"/>
      <c r="J862" s="1826"/>
      <c r="K862" s="1827"/>
      <c r="L862" s="1828"/>
      <c r="M862" s="1829"/>
      <c r="N862" s="1830"/>
      <c r="O862" s="1831"/>
      <c r="P862" s="1832"/>
      <c r="Q862" s="1833"/>
      <c r="R862" s="1834"/>
      <c r="S862" s="1912"/>
    </row>
    <row r="863" spans="1:19" ht="13">
      <c r="A863" s="1916"/>
      <c r="B863" s="1818">
        <v>46546</v>
      </c>
      <c r="C863" s="1819">
        <f t="shared" si="54"/>
        <v>0</v>
      </c>
      <c r="D863" s="1820"/>
      <c r="E863" s="1821"/>
      <c r="F863" s="1836"/>
      <c r="G863" s="1837"/>
      <c r="H863" s="1824"/>
      <c r="I863" s="1839"/>
      <c r="J863" s="1826"/>
      <c r="K863" s="1827"/>
      <c r="L863" s="1828"/>
      <c r="M863" s="1829"/>
      <c r="N863" s="1830"/>
      <c r="O863" s="1831"/>
      <c r="P863" s="1832"/>
      <c r="Q863" s="1833"/>
      <c r="R863" s="1834"/>
      <c r="S863" s="1912"/>
    </row>
    <row r="864" spans="1:19" ht="13">
      <c r="A864" s="1916"/>
      <c r="B864" s="1818">
        <v>46547</v>
      </c>
      <c r="C864" s="1819">
        <f t="shared" si="54"/>
        <v>0</v>
      </c>
      <c r="D864" s="1820"/>
      <c r="E864" s="1821"/>
      <c r="F864" s="1836"/>
      <c r="G864" s="1837"/>
      <c r="H864" s="1824"/>
      <c r="I864" s="1839"/>
      <c r="J864" s="1826"/>
      <c r="K864" s="1827"/>
      <c r="L864" s="1828"/>
      <c r="M864" s="1829"/>
      <c r="N864" s="1830"/>
      <c r="O864" s="1831"/>
      <c r="P864" s="1832"/>
      <c r="Q864" s="1833"/>
      <c r="R864" s="1834"/>
      <c r="S864" s="1912"/>
    </row>
    <row r="865" spans="1:19" ht="13">
      <c r="A865" s="1916"/>
      <c r="B865" s="1818">
        <v>46548</v>
      </c>
      <c r="C865" s="1819">
        <f t="shared" si="54"/>
        <v>0</v>
      </c>
      <c r="D865" s="1820"/>
      <c r="E865" s="1821"/>
      <c r="F865" s="1836"/>
      <c r="G865" s="1837"/>
      <c r="H865" s="1824"/>
      <c r="I865" s="1839"/>
      <c r="J865" s="1826"/>
      <c r="K865" s="1827"/>
      <c r="L865" s="1828"/>
      <c r="M865" s="1829"/>
      <c r="N865" s="1830"/>
      <c r="O865" s="1831"/>
      <c r="P865" s="1832"/>
      <c r="Q865" s="1833"/>
      <c r="R865" s="1834"/>
      <c r="S865" s="1912"/>
    </row>
    <row r="866" spans="1:19" ht="13">
      <c r="A866" s="1916"/>
      <c r="B866" s="1818">
        <v>46549</v>
      </c>
      <c r="C866" s="1819">
        <f t="shared" si="54"/>
        <v>0</v>
      </c>
      <c r="D866" s="1820"/>
      <c r="E866" s="1821"/>
      <c r="F866" s="1836"/>
      <c r="G866" s="1837"/>
      <c r="H866" s="1824"/>
      <c r="I866" s="1839"/>
      <c r="J866" s="1826"/>
      <c r="K866" s="1827"/>
      <c r="L866" s="1828"/>
      <c r="M866" s="1829"/>
      <c r="N866" s="1830"/>
      <c r="O866" s="1831"/>
      <c r="P866" s="1832"/>
      <c r="Q866" s="1833"/>
      <c r="R866" s="1834"/>
      <c r="S866" s="1912"/>
    </row>
    <row r="867" spans="1:19" ht="13">
      <c r="A867" s="1916"/>
      <c r="B867" s="1818">
        <v>46550</v>
      </c>
      <c r="C867" s="1819">
        <f t="shared" si="54"/>
        <v>0</v>
      </c>
      <c r="D867" s="1820"/>
      <c r="E867" s="1821"/>
      <c r="F867" s="1836"/>
      <c r="G867" s="1837"/>
      <c r="H867" s="1824"/>
      <c r="I867" s="1839"/>
      <c r="J867" s="1826"/>
      <c r="K867" s="1827"/>
      <c r="L867" s="1828"/>
      <c r="M867" s="1829"/>
      <c r="N867" s="1830"/>
      <c r="O867" s="1831"/>
      <c r="P867" s="1832"/>
      <c r="Q867" s="1833"/>
      <c r="R867" s="1834"/>
      <c r="S867" s="1912"/>
    </row>
    <row r="868" spans="1:19" ht="13">
      <c r="A868" s="1916"/>
      <c r="B868" s="1818">
        <v>46551</v>
      </c>
      <c r="C868" s="1819">
        <f t="shared" si="54"/>
        <v>0</v>
      </c>
      <c r="D868" s="1820"/>
      <c r="E868" s="1821"/>
      <c r="F868" s="1836"/>
      <c r="G868" s="1837"/>
      <c r="H868" s="1824"/>
      <c r="I868" s="1839"/>
      <c r="J868" s="1826"/>
      <c r="K868" s="1827"/>
      <c r="L868" s="1828"/>
      <c r="M868" s="1829"/>
      <c r="N868" s="1830"/>
      <c r="O868" s="1831"/>
      <c r="P868" s="1832"/>
      <c r="Q868" s="1833"/>
      <c r="R868" s="1834"/>
      <c r="S868" s="1912"/>
    </row>
    <row r="869" spans="1:19" ht="13">
      <c r="A869" s="1916"/>
      <c r="B869" s="1818">
        <v>46552</v>
      </c>
      <c r="C869" s="1819">
        <f t="shared" si="54"/>
        <v>0</v>
      </c>
      <c r="D869" s="1820"/>
      <c r="E869" s="1821"/>
      <c r="F869" s="1836"/>
      <c r="G869" s="1837"/>
      <c r="H869" s="1824"/>
      <c r="I869" s="1839"/>
      <c r="J869" s="1826"/>
      <c r="K869" s="1827"/>
      <c r="L869" s="1828"/>
      <c r="M869" s="1829"/>
      <c r="N869" s="1830"/>
      <c r="O869" s="1831"/>
      <c r="P869" s="1832"/>
      <c r="Q869" s="1833"/>
      <c r="R869" s="1834"/>
      <c r="S869" s="1912"/>
    </row>
    <row r="870" spans="1:19" ht="13">
      <c r="A870" s="1916"/>
      <c r="B870" s="1818">
        <v>46553</v>
      </c>
      <c r="C870" s="1819">
        <f t="shared" si="54"/>
        <v>0</v>
      </c>
      <c r="D870" s="1820"/>
      <c r="E870" s="1821"/>
      <c r="F870" s="1836"/>
      <c r="G870" s="1837"/>
      <c r="H870" s="1824"/>
      <c r="I870" s="1839"/>
      <c r="J870" s="1826"/>
      <c r="K870" s="1827"/>
      <c r="L870" s="1828"/>
      <c r="M870" s="1829"/>
      <c r="N870" s="1830"/>
      <c r="O870" s="1831"/>
      <c r="P870" s="1832"/>
      <c r="Q870" s="1833"/>
      <c r="R870" s="1834"/>
      <c r="S870" s="1912"/>
    </row>
    <row r="871" spans="1:19" ht="13">
      <c r="A871" s="1916"/>
      <c r="B871" s="1818">
        <v>46554</v>
      </c>
      <c r="C871" s="1819">
        <f t="shared" si="54"/>
        <v>0</v>
      </c>
      <c r="D871" s="1820"/>
      <c r="E871" s="1821"/>
      <c r="F871" s="1836"/>
      <c r="G871" s="1837"/>
      <c r="H871" s="1824"/>
      <c r="I871" s="1839"/>
      <c r="J871" s="1826"/>
      <c r="K871" s="1827"/>
      <c r="L871" s="1828"/>
      <c r="M871" s="1829"/>
      <c r="N871" s="1830"/>
      <c r="O871" s="1831"/>
      <c r="P871" s="1832"/>
      <c r="Q871" s="1833"/>
      <c r="R871" s="1834"/>
      <c r="S871" s="1912"/>
    </row>
    <row r="872" spans="1:19" ht="13">
      <c r="A872" s="1916"/>
      <c r="B872" s="1818">
        <v>46555</v>
      </c>
      <c r="C872" s="1819">
        <f t="shared" si="54"/>
        <v>0</v>
      </c>
      <c r="D872" s="1820"/>
      <c r="E872" s="1821"/>
      <c r="F872" s="1836"/>
      <c r="G872" s="1837"/>
      <c r="H872" s="1824"/>
      <c r="I872" s="1839"/>
      <c r="J872" s="1826"/>
      <c r="K872" s="1827"/>
      <c r="L872" s="1828"/>
      <c r="M872" s="1829"/>
      <c r="N872" s="1830"/>
      <c r="O872" s="1831"/>
      <c r="P872" s="1832"/>
      <c r="Q872" s="1833"/>
      <c r="R872" s="1834"/>
      <c r="S872" s="1912"/>
    </row>
    <row r="873" spans="1:19" ht="13">
      <c r="A873" s="1916"/>
      <c r="B873" s="1818">
        <v>46556</v>
      </c>
      <c r="C873" s="1819">
        <f t="shared" si="54"/>
        <v>0</v>
      </c>
      <c r="D873" s="1820"/>
      <c r="E873" s="1821"/>
      <c r="F873" s="1836"/>
      <c r="G873" s="1837"/>
      <c r="H873" s="1824"/>
      <c r="I873" s="1839"/>
      <c r="J873" s="1826"/>
      <c r="K873" s="1827"/>
      <c r="L873" s="1828"/>
      <c r="M873" s="1829"/>
      <c r="N873" s="1830"/>
      <c r="O873" s="1831"/>
      <c r="P873" s="1832"/>
      <c r="Q873" s="1833"/>
      <c r="R873" s="1834"/>
      <c r="S873" s="1912"/>
    </row>
    <row r="874" spans="1:19" ht="13">
      <c r="A874" s="1916"/>
      <c r="B874" s="1818">
        <v>46557</v>
      </c>
      <c r="C874" s="1819">
        <f t="shared" si="54"/>
        <v>0</v>
      </c>
      <c r="D874" s="1820"/>
      <c r="E874" s="1821"/>
      <c r="F874" s="1836"/>
      <c r="G874" s="1837"/>
      <c r="H874" s="1824"/>
      <c r="I874" s="1839"/>
      <c r="J874" s="1826"/>
      <c r="K874" s="1827"/>
      <c r="L874" s="1828"/>
      <c r="M874" s="1829"/>
      <c r="N874" s="1830"/>
      <c r="O874" s="1831"/>
      <c r="P874" s="1832"/>
      <c r="Q874" s="1833"/>
      <c r="R874" s="1834"/>
      <c r="S874" s="1912"/>
    </row>
    <row r="875" spans="1:19" ht="13">
      <c r="A875" s="1916"/>
      <c r="B875" s="1818">
        <v>46558</v>
      </c>
      <c r="C875" s="1819">
        <f t="shared" si="54"/>
        <v>0</v>
      </c>
      <c r="D875" s="1820"/>
      <c r="E875" s="1821"/>
      <c r="F875" s="1836"/>
      <c r="G875" s="1837"/>
      <c r="H875" s="1824"/>
      <c r="I875" s="1839"/>
      <c r="J875" s="1826"/>
      <c r="K875" s="1827"/>
      <c r="L875" s="1828"/>
      <c r="M875" s="1829"/>
      <c r="N875" s="1830"/>
      <c r="O875" s="1831"/>
      <c r="P875" s="1832"/>
      <c r="Q875" s="1833"/>
      <c r="R875" s="1834"/>
      <c r="S875" s="1912"/>
    </row>
    <row r="876" spans="1:19" ht="13">
      <c r="A876" s="1916"/>
      <c r="B876" s="1818">
        <v>46559</v>
      </c>
      <c r="C876" s="1819">
        <f t="shared" si="54"/>
        <v>0</v>
      </c>
      <c r="D876" s="1820"/>
      <c r="E876" s="1821"/>
      <c r="F876" s="1836"/>
      <c r="G876" s="1837"/>
      <c r="H876" s="1824"/>
      <c r="I876" s="1839"/>
      <c r="J876" s="1826"/>
      <c r="K876" s="1827"/>
      <c r="L876" s="1828"/>
      <c r="M876" s="1829"/>
      <c r="N876" s="1830"/>
      <c r="O876" s="1831"/>
      <c r="P876" s="1832"/>
      <c r="Q876" s="1833"/>
      <c r="R876" s="1834"/>
      <c r="S876" s="1912"/>
    </row>
    <row r="877" spans="1:19" ht="13">
      <c r="A877" s="1916"/>
      <c r="B877" s="1818">
        <v>46560</v>
      </c>
      <c r="C877" s="1819">
        <f t="shared" si="54"/>
        <v>0</v>
      </c>
      <c r="D877" s="1820"/>
      <c r="E877" s="1821"/>
      <c r="F877" s="1836"/>
      <c r="G877" s="1837"/>
      <c r="H877" s="1824"/>
      <c r="I877" s="1839"/>
      <c r="J877" s="1826"/>
      <c r="K877" s="1827"/>
      <c r="L877" s="1828"/>
      <c r="M877" s="1829"/>
      <c r="N877" s="1830"/>
      <c r="O877" s="1831"/>
      <c r="P877" s="1832"/>
      <c r="Q877" s="1833"/>
      <c r="R877" s="1834"/>
      <c r="S877" s="1912"/>
    </row>
    <row r="878" spans="1:19" ht="13">
      <c r="A878" s="1916"/>
      <c r="B878" s="1818">
        <v>46561</v>
      </c>
      <c r="C878" s="1819">
        <f t="shared" si="54"/>
        <v>0</v>
      </c>
      <c r="D878" s="1820"/>
      <c r="E878" s="1821"/>
      <c r="F878" s="1836"/>
      <c r="G878" s="1837"/>
      <c r="H878" s="1824"/>
      <c r="I878" s="1839"/>
      <c r="J878" s="1826"/>
      <c r="K878" s="1827"/>
      <c r="L878" s="1828"/>
      <c r="M878" s="1829"/>
      <c r="N878" s="1830"/>
      <c r="O878" s="1831"/>
      <c r="P878" s="1832"/>
      <c r="Q878" s="1833"/>
      <c r="R878" s="1834"/>
      <c r="S878" s="1912"/>
    </row>
    <row r="879" spans="1:19" ht="13">
      <c r="A879" s="1916"/>
      <c r="B879" s="1818">
        <v>46562</v>
      </c>
      <c r="C879" s="1819">
        <f t="shared" si="54"/>
        <v>0</v>
      </c>
      <c r="D879" s="1820"/>
      <c r="E879" s="1821"/>
      <c r="F879" s="1836"/>
      <c r="G879" s="1837"/>
      <c r="H879" s="1824"/>
      <c r="I879" s="1839"/>
      <c r="J879" s="1826"/>
      <c r="K879" s="1827"/>
      <c r="L879" s="1828"/>
      <c r="M879" s="1829"/>
      <c r="N879" s="1830"/>
      <c r="O879" s="1831"/>
      <c r="P879" s="1832"/>
      <c r="Q879" s="1833"/>
      <c r="R879" s="1834"/>
      <c r="S879" s="1912"/>
    </row>
    <row r="880" spans="1:19" ht="13">
      <c r="A880" s="1916"/>
      <c r="B880" s="1818">
        <v>46563</v>
      </c>
      <c r="C880" s="1819">
        <f t="shared" si="54"/>
        <v>0</v>
      </c>
      <c r="D880" s="1820"/>
      <c r="E880" s="1821"/>
      <c r="F880" s="1836"/>
      <c r="G880" s="1837"/>
      <c r="H880" s="1824"/>
      <c r="I880" s="1839"/>
      <c r="J880" s="1826"/>
      <c r="K880" s="1827"/>
      <c r="L880" s="1828"/>
      <c r="M880" s="1829"/>
      <c r="N880" s="1830"/>
      <c r="O880" s="1831"/>
      <c r="P880" s="1832"/>
      <c r="Q880" s="1833"/>
      <c r="R880" s="1834"/>
      <c r="S880" s="1912"/>
    </row>
    <row r="881" spans="1:19" ht="13">
      <c r="A881" s="1916"/>
      <c r="B881" s="1818">
        <v>46564</v>
      </c>
      <c r="C881" s="1819">
        <f t="shared" si="54"/>
        <v>0</v>
      </c>
      <c r="D881" s="1820"/>
      <c r="E881" s="1821"/>
      <c r="F881" s="1836"/>
      <c r="G881" s="1837"/>
      <c r="H881" s="1824"/>
      <c r="I881" s="1839"/>
      <c r="J881" s="1826"/>
      <c r="K881" s="1827"/>
      <c r="L881" s="1828"/>
      <c r="M881" s="1829"/>
      <c r="N881" s="1830"/>
      <c r="O881" s="1831"/>
      <c r="P881" s="1832"/>
      <c r="Q881" s="1833"/>
      <c r="R881" s="1834"/>
      <c r="S881" s="1912"/>
    </row>
    <row r="882" spans="1:19" ht="13">
      <c r="A882" s="1916"/>
      <c r="B882" s="1818">
        <v>46565</v>
      </c>
      <c r="C882" s="1819">
        <f t="shared" si="54"/>
        <v>0</v>
      </c>
      <c r="D882" s="1820"/>
      <c r="E882" s="1821"/>
      <c r="F882" s="1836"/>
      <c r="G882" s="1837"/>
      <c r="H882" s="1824"/>
      <c r="I882" s="1839"/>
      <c r="J882" s="1826"/>
      <c r="K882" s="1827"/>
      <c r="L882" s="1828"/>
      <c r="M882" s="1829"/>
      <c r="N882" s="1830"/>
      <c r="O882" s="1831"/>
      <c r="P882" s="1832"/>
      <c r="Q882" s="1833"/>
      <c r="R882" s="1834"/>
      <c r="S882" s="1912"/>
    </row>
    <row r="883" spans="1:19" ht="13">
      <c r="A883" s="1916"/>
      <c r="B883" s="1818">
        <v>46566</v>
      </c>
      <c r="C883" s="1819">
        <f t="shared" si="54"/>
        <v>0</v>
      </c>
      <c r="D883" s="1820"/>
      <c r="E883" s="1821"/>
      <c r="F883" s="1836"/>
      <c r="G883" s="1837"/>
      <c r="H883" s="1824"/>
      <c r="I883" s="1839"/>
      <c r="J883" s="1826"/>
      <c r="K883" s="1827"/>
      <c r="L883" s="1828"/>
      <c r="M883" s="1829"/>
      <c r="N883" s="1830"/>
      <c r="O883" s="1831"/>
      <c r="P883" s="1832"/>
      <c r="Q883" s="1833"/>
      <c r="R883" s="1834"/>
      <c r="S883" s="1912"/>
    </row>
    <row r="884" spans="1:19" ht="13">
      <c r="A884" s="1916"/>
      <c r="B884" s="1818">
        <v>46567</v>
      </c>
      <c r="C884" s="1819">
        <f t="shared" si="54"/>
        <v>0</v>
      </c>
      <c r="D884" s="1820"/>
      <c r="E884" s="1821"/>
      <c r="F884" s="1836"/>
      <c r="G884" s="1837"/>
      <c r="H884" s="1824"/>
      <c r="I884" s="1839"/>
      <c r="J884" s="1826"/>
      <c r="K884" s="1827"/>
      <c r="L884" s="1828"/>
      <c r="M884" s="1829"/>
      <c r="N884" s="1830"/>
      <c r="O884" s="1831"/>
      <c r="P884" s="1832"/>
      <c r="Q884" s="1833"/>
      <c r="R884" s="1834"/>
      <c r="S884" s="1912"/>
    </row>
    <row r="885" spans="1:19" ht="13">
      <c r="A885" s="1916"/>
      <c r="B885" s="1818">
        <v>46568</v>
      </c>
      <c r="C885" s="1819">
        <f t="shared" si="54"/>
        <v>0</v>
      </c>
      <c r="D885" s="1820"/>
      <c r="E885" s="1821"/>
      <c r="F885" s="1836"/>
      <c r="G885" s="1837"/>
      <c r="H885" s="1824"/>
      <c r="I885" s="1839"/>
      <c r="J885" s="1826"/>
      <c r="K885" s="1827"/>
      <c r="L885" s="1828"/>
      <c r="M885" s="1829"/>
      <c r="N885" s="1830"/>
      <c r="O885" s="1831"/>
      <c r="P885" s="1832"/>
      <c r="Q885" s="1833"/>
      <c r="R885" s="1834"/>
      <c r="S885" s="1912"/>
    </row>
    <row r="886" spans="1:19" ht="15.5">
      <c r="A886" s="1916"/>
      <c r="B886" s="1879" t="s">
        <v>581</v>
      </c>
      <c r="C886" s="1880">
        <f t="shared" ref="C886:D886" si="55">SUM(C856:C885)</f>
        <v>0</v>
      </c>
      <c r="D886" s="1843">
        <f t="shared" si="55"/>
        <v>0</v>
      </c>
      <c r="E886" s="1844"/>
      <c r="F886" s="1881"/>
      <c r="G886" s="1846">
        <f>SUM(G856:G885)</f>
        <v>0</v>
      </c>
      <c r="H886" s="1847"/>
      <c r="I886" s="1882"/>
      <c r="J886" s="1849">
        <f>SUM(J856:J885)</f>
        <v>0</v>
      </c>
      <c r="K886" s="1850"/>
      <c r="L886" s="1883"/>
      <c r="M886" s="1852">
        <f>SUM(M856:M885)</f>
        <v>0</v>
      </c>
      <c r="N886" s="1853"/>
      <c r="O886" s="1884"/>
      <c r="P886" s="1855">
        <f>SUM(P856:P885)</f>
        <v>0</v>
      </c>
      <c r="Q886" s="1856"/>
      <c r="R886" s="1885"/>
      <c r="S886" s="1912"/>
    </row>
    <row r="887" spans="1:19" ht="13">
      <c r="A887" s="1916"/>
      <c r="B887" s="1818">
        <v>46569</v>
      </c>
      <c r="C887" s="1819">
        <f t="shared" ref="C887:C917" si="56">D887+G887+J887+M887+P887</f>
        <v>0</v>
      </c>
      <c r="D887" s="1820"/>
      <c r="E887" s="1821"/>
      <c r="F887" s="1836"/>
      <c r="G887" s="1837"/>
      <c r="H887" s="1824"/>
      <c r="I887" s="1839"/>
      <c r="J887" s="1826"/>
      <c r="K887" s="1827"/>
      <c r="L887" s="1828"/>
      <c r="M887" s="1829"/>
      <c r="N887" s="1830"/>
      <c r="O887" s="1831"/>
      <c r="P887" s="1832"/>
      <c r="Q887" s="1833"/>
      <c r="R887" s="1834"/>
      <c r="S887" s="1912"/>
    </row>
    <row r="888" spans="1:19" ht="13">
      <c r="A888" s="1916"/>
      <c r="B888" s="1818">
        <v>46570</v>
      </c>
      <c r="C888" s="1819">
        <f t="shared" si="56"/>
        <v>0</v>
      </c>
      <c r="D888" s="1820"/>
      <c r="E888" s="1821"/>
      <c r="F888" s="1836"/>
      <c r="G888" s="1837"/>
      <c r="H888" s="1824"/>
      <c r="I888" s="1839"/>
      <c r="J888" s="1826"/>
      <c r="K888" s="1827"/>
      <c r="L888" s="1828"/>
      <c r="M888" s="1829"/>
      <c r="N888" s="1830"/>
      <c r="O888" s="1831"/>
      <c r="P888" s="1832"/>
      <c r="Q888" s="1833"/>
      <c r="R888" s="1834"/>
      <c r="S888" s="1912"/>
    </row>
    <row r="889" spans="1:19" ht="13">
      <c r="A889" s="1916"/>
      <c r="B889" s="1818">
        <v>46571</v>
      </c>
      <c r="C889" s="1819">
        <f t="shared" si="56"/>
        <v>0</v>
      </c>
      <c r="D889" s="1820"/>
      <c r="E889" s="1821"/>
      <c r="F889" s="1836"/>
      <c r="G889" s="1837"/>
      <c r="H889" s="1824"/>
      <c r="I889" s="1839"/>
      <c r="J889" s="1826"/>
      <c r="K889" s="1827"/>
      <c r="L889" s="1828"/>
      <c r="M889" s="1829"/>
      <c r="N889" s="1830"/>
      <c r="O889" s="1831"/>
      <c r="P889" s="1832"/>
      <c r="Q889" s="1833"/>
      <c r="R889" s="1834"/>
      <c r="S889" s="1912"/>
    </row>
    <row r="890" spans="1:19" ht="13">
      <c r="A890" s="1916"/>
      <c r="B890" s="1818">
        <v>46572</v>
      </c>
      <c r="C890" s="1819">
        <f t="shared" si="56"/>
        <v>0</v>
      </c>
      <c r="D890" s="1820"/>
      <c r="E890" s="1821"/>
      <c r="F890" s="1836"/>
      <c r="G890" s="1837"/>
      <c r="H890" s="1824"/>
      <c r="I890" s="1839"/>
      <c r="J890" s="1826"/>
      <c r="K890" s="1827"/>
      <c r="L890" s="1828"/>
      <c r="M890" s="1829"/>
      <c r="N890" s="1830"/>
      <c r="O890" s="1831"/>
      <c r="P890" s="1832"/>
      <c r="Q890" s="1833"/>
      <c r="R890" s="1834"/>
      <c r="S890" s="1912"/>
    </row>
    <row r="891" spans="1:19" ht="13">
      <c r="A891" s="1916"/>
      <c r="B891" s="1818">
        <v>46573</v>
      </c>
      <c r="C891" s="1819">
        <f t="shared" si="56"/>
        <v>0</v>
      </c>
      <c r="D891" s="1820"/>
      <c r="E891" s="1821"/>
      <c r="F891" s="1836"/>
      <c r="G891" s="1837"/>
      <c r="H891" s="1824"/>
      <c r="I891" s="1839"/>
      <c r="J891" s="1826"/>
      <c r="K891" s="1827"/>
      <c r="L891" s="1828"/>
      <c r="M891" s="1829"/>
      <c r="N891" s="1830"/>
      <c r="O891" s="1831"/>
      <c r="P891" s="1832"/>
      <c r="Q891" s="1833"/>
      <c r="R891" s="1834"/>
      <c r="S891" s="1912"/>
    </row>
    <row r="892" spans="1:19" ht="13">
      <c r="A892" s="1916"/>
      <c r="B892" s="1818">
        <v>46574</v>
      </c>
      <c r="C892" s="1819">
        <f t="shared" si="56"/>
        <v>0</v>
      </c>
      <c r="D892" s="1820"/>
      <c r="E892" s="1821"/>
      <c r="F892" s="1836"/>
      <c r="G892" s="1837"/>
      <c r="H892" s="1824"/>
      <c r="I892" s="1839"/>
      <c r="J892" s="1826"/>
      <c r="K892" s="1827"/>
      <c r="L892" s="1828"/>
      <c r="M892" s="1829"/>
      <c r="N892" s="1830"/>
      <c r="O892" s="1831"/>
      <c r="P892" s="1832"/>
      <c r="Q892" s="1833"/>
      <c r="R892" s="1834"/>
      <c r="S892" s="1912"/>
    </row>
    <row r="893" spans="1:19" ht="13">
      <c r="A893" s="1916"/>
      <c r="B893" s="1818">
        <v>46575</v>
      </c>
      <c r="C893" s="1819">
        <f t="shared" si="56"/>
        <v>0</v>
      </c>
      <c r="D893" s="1820"/>
      <c r="E893" s="1821"/>
      <c r="F893" s="1836"/>
      <c r="G893" s="1837"/>
      <c r="H893" s="1824"/>
      <c r="I893" s="1839"/>
      <c r="J893" s="1826"/>
      <c r="K893" s="1827"/>
      <c r="L893" s="1828"/>
      <c r="M893" s="1829"/>
      <c r="N893" s="1830"/>
      <c r="O893" s="1831"/>
      <c r="P893" s="1832"/>
      <c r="Q893" s="1833"/>
      <c r="R893" s="1834"/>
      <c r="S893" s="1912"/>
    </row>
    <row r="894" spans="1:19" ht="13">
      <c r="A894" s="1916"/>
      <c r="B894" s="1818">
        <v>46576</v>
      </c>
      <c r="C894" s="1819">
        <f t="shared" si="56"/>
        <v>0</v>
      </c>
      <c r="D894" s="1820"/>
      <c r="E894" s="1821"/>
      <c r="F894" s="1836"/>
      <c r="G894" s="1837"/>
      <c r="H894" s="1824"/>
      <c r="I894" s="1839"/>
      <c r="J894" s="1826"/>
      <c r="K894" s="1827"/>
      <c r="L894" s="1828"/>
      <c r="M894" s="1829"/>
      <c r="N894" s="1830"/>
      <c r="O894" s="1831"/>
      <c r="P894" s="1832"/>
      <c r="Q894" s="1833"/>
      <c r="R894" s="1834"/>
      <c r="S894" s="1912"/>
    </row>
    <row r="895" spans="1:19" ht="13">
      <c r="A895" s="1916"/>
      <c r="B895" s="1818">
        <v>46577</v>
      </c>
      <c r="C895" s="1819">
        <f t="shared" si="56"/>
        <v>0</v>
      </c>
      <c r="D895" s="1820"/>
      <c r="E895" s="1821"/>
      <c r="F895" s="1836"/>
      <c r="G895" s="1837"/>
      <c r="H895" s="1824"/>
      <c r="I895" s="1839"/>
      <c r="J895" s="1826"/>
      <c r="K895" s="1827"/>
      <c r="L895" s="1828"/>
      <c r="M895" s="1829"/>
      <c r="N895" s="1830"/>
      <c r="O895" s="1831"/>
      <c r="P895" s="1832"/>
      <c r="Q895" s="1833"/>
      <c r="R895" s="1834"/>
      <c r="S895" s="1912"/>
    </row>
    <row r="896" spans="1:19" ht="13">
      <c r="A896" s="1916"/>
      <c r="B896" s="1818">
        <v>46578</v>
      </c>
      <c r="C896" s="1819">
        <f t="shared" si="56"/>
        <v>0</v>
      </c>
      <c r="D896" s="1820"/>
      <c r="E896" s="1821"/>
      <c r="F896" s="1836"/>
      <c r="G896" s="1837"/>
      <c r="H896" s="1824"/>
      <c r="I896" s="1839"/>
      <c r="J896" s="1826"/>
      <c r="K896" s="1827"/>
      <c r="L896" s="1828"/>
      <c r="M896" s="1829"/>
      <c r="N896" s="1830"/>
      <c r="O896" s="1831"/>
      <c r="P896" s="1832"/>
      <c r="Q896" s="1833"/>
      <c r="R896" s="1834"/>
      <c r="S896" s="1912"/>
    </row>
    <row r="897" spans="1:19" ht="13">
      <c r="A897" s="1916"/>
      <c r="B897" s="1818">
        <v>46579</v>
      </c>
      <c r="C897" s="1819">
        <f t="shared" si="56"/>
        <v>0</v>
      </c>
      <c r="D897" s="1820"/>
      <c r="E897" s="1821"/>
      <c r="F897" s="1836"/>
      <c r="G897" s="1837"/>
      <c r="H897" s="1824"/>
      <c r="I897" s="1839"/>
      <c r="J897" s="1826"/>
      <c r="K897" s="1827"/>
      <c r="L897" s="1828"/>
      <c r="M897" s="1829"/>
      <c r="N897" s="1830"/>
      <c r="O897" s="1831"/>
      <c r="P897" s="1832"/>
      <c r="Q897" s="1833"/>
      <c r="R897" s="1834"/>
      <c r="S897" s="1912"/>
    </row>
    <row r="898" spans="1:19" ht="13">
      <c r="A898" s="1916"/>
      <c r="B898" s="1818">
        <v>46580</v>
      </c>
      <c r="C898" s="1819">
        <f t="shared" si="56"/>
        <v>0</v>
      </c>
      <c r="D898" s="1820"/>
      <c r="E898" s="1821"/>
      <c r="F898" s="1836"/>
      <c r="G898" s="1837"/>
      <c r="H898" s="1824"/>
      <c r="I898" s="1839"/>
      <c r="J898" s="1826"/>
      <c r="K898" s="1827"/>
      <c r="L898" s="1828"/>
      <c r="M898" s="1829"/>
      <c r="N898" s="1830"/>
      <c r="O898" s="1831"/>
      <c r="P898" s="1832"/>
      <c r="Q898" s="1833"/>
      <c r="R898" s="1834"/>
      <c r="S898" s="1912"/>
    </row>
    <row r="899" spans="1:19" ht="13">
      <c r="A899" s="1916"/>
      <c r="B899" s="1818">
        <v>46581</v>
      </c>
      <c r="C899" s="1819">
        <f t="shared" si="56"/>
        <v>0</v>
      </c>
      <c r="D899" s="1820"/>
      <c r="E899" s="1821"/>
      <c r="F899" s="1836"/>
      <c r="G899" s="1837"/>
      <c r="H899" s="1824"/>
      <c r="I899" s="1839"/>
      <c r="J899" s="1826"/>
      <c r="K899" s="1827"/>
      <c r="L899" s="1828"/>
      <c r="M899" s="1829"/>
      <c r="N899" s="1830"/>
      <c r="O899" s="1831"/>
      <c r="P899" s="1832"/>
      <c r="Q899" s="1833"/>
      <c r="R899" s="1834"/>
      <c r="S899" s="1912"/>
    </row>
    <row r="900" spans="1:19" ht="13">
      <c r="A900" s="1916"/>
      <c r="B900" s="1818">
        <v>46582</v>
      </c>
      <c r="C900" s="1819">
        <f t="shared" si="56"/>
        <v>0</v>
      </c>
      <c r="D900" s="1820"/>
      <c r="E900" s="1821"/>
      <c r="F900" s="1836"/>
      <c r="G900" s="1837"/>
      <c r="H900" s="1824"/>
      <c r="I900" s="1839"/>
      <c r="J900" s="1826"/>
      <c r="K900" s="1827"/>
      <c r="L900" s="1828"/>
      <c r="M900" s="1829"/>
      <c r="N900" s="1830"/>
      <c r="O900" s="1831"/>
      <c r="P900" s="1832"/>
      <c r="Q900" s="1833"/>
      <c r="R900" s="1834"/>
      <c r="S900" s="1912"/>
    </row>
    <row r="901" spans="1:19" ht="13">
      <c r="A901" s="1916"/>
      <c r="B901" s="1818">
        <v>46583</v>
      </c>
      <c r="C901" s="1819">
        <f t="shared" si="56"/>
        <v>0</v>
      </c>
      <c r="D901" s="1820"/>
      <c r="E901" s="1821"/>
      <c r="F901" s="1836"/>
      <c r="G901" s="1837"/>
      <c r="H901" s="1824"/>
      <c r="I901" s="1839"/>
      <c r="J901" s="1826"/>
      <c r="K901" s="1827"/>
      <c r="L901" s="1828"/>
      <c r="M901" s="1829"/>
      <c r="N901" s="1830"/>
      <c r="O901" s="1831"/>
      <c r="P901" s="1832"/>
      <c r="Q901" s="1833"/>
      <c r="R901" s="1834"/>
      <c r="S901" s="1912"/>
    </row>
    <row r="902" spans="1:19" ht="13">
      <c r="A902" s="1916"/>
      <c r="B902" s="1818">
        <v>46584</v>
      </c>
      <c r="C902" s="1819">
        <f t="shared" si="56"/>
        <v>0</v>
      </c>
      <c r="D902" s="1820"/>
      <c r="E902" s="1821"/>
      <c r="F902" s="1836"/>
      <c r="G902" s="1837"/>
      <c r="H902" s="1824"/>
      <c r="I902" s="1839"/>
      <c r="J902" s="1826"/>
      <c r="K902" s="1827"/>
      <c r="L902" s="1828"/>
      <c r="M902" s="1829"/>
      <c r="N902" s="1830"/>
      <c r="O902" s="1831"/>
      <c r="P902" s="1832"/>
      <c r="Q902" s="1833"/>
      <c r="R902" s="1834"/>
      <c r="S902" s="1912"/>
    </row>
    <row r="903" spans="1:19" ht="13">
      <c r="A903" s="1916"/>
      <c r="B903" s="1818">
        <v>46585</v>
      </c>
      <c r="C903" s="1819">
        <f t="shared" si="56"/>
        <v>0</v>
      </c>
      <c r="D903" s="1820"/>
      <c r="E903" s="1821"/>
      <c r="F903" s="1836"/>
      <c r="G903" s="1837"/>
      <c r="H903" s="1824"/>
      <c r="I903" s="1839"/>
      <c r="J903" s="1826"/>
      <c r="K903" s="1827"/>
      <c r="L903" s="1828"/>
      <c r="M903" s="1829"/>
      <c r="N903" s="1830"/>
      <c r="O903" s="1831"/>
      <c r="P903" s="1832"/>
      <c r="Q903" s="1833"/>
      <c r="R903" s="1834"/>
      <c r="S903" s="1912"/>
    </row>
    <row r="904" spans="1:19" ht="13">
      <c r="A904" s="1916"/>
      <c r="B904" s="1818">
        <v>46586</v>
      </c>
      <c r="C904" s="1819">
        <f t="shared" si="56"/>
        <v>0</v>
      </c>
      <c r="D904" s="1820"/>
      <c r="E904" s="1821"/>
      <c r="F904" s="1836"/>
      <c r="G904" s="1837"/>
      <c r="H904" s="1824"/>
      <c r="I904" s="1839"/>
      <c r="J904" s="1826"/>
      <c r="K904" s="1827"/>
      <c r="L904" s="1828"/>
      <c r="M904" s="1829"/>
      <c r="N904" s="1830"/>
      <c r="O904" s="1831"/>
      <c r="P904" s="1832"/>
      <c r="Q904" s="1833"/>
      <c r="R904" s="1834"/>
      <c r="S904" s="1912"/>
    </row>
    <row r="905" spans="1:19" ht="13">
      <c r="A905" s="1916"/>
      <c r="B905" s="1818">
        <v>46587</v>
      </c>
      <c r="C905" s="1819">
        <f t="shared" si="56"/>
        <v>0</v>
      </c>
      <c r="D905" s="1820"/>
      <c r="E905" s="1821"/>
      <c r="F905" s="1836"/>
      <c r="G905" s="1837"/>
      <c r="H905" s="1824"/>
      <c r="I905" s="1839"/>
      <c r="J905" s="1826"/>
      <c r="K905" s="1827"/>
      <c r="L905" s="1828"/>
      <c r="M905" s="1829"/>
      <c r="N905" s="1830"/>
      <c r="O905" s="1831"/>
      <c r="P905" s="1832"/>
      <c r="Q905" s="1833"/>
      <c r="R905" s="1834"/>
      <c r="S905" s="1912"/>
    </row>
    <row r="906" spans="1:19" ht="13">
      <c r="A906" s="1916"/>
      <c r="B906" s="1818">
        <v>46588</v>
      </c>
      <c r="C906" s="1819">
        <f t="shared" si="56"/>
        <v>0</v>
      </c>
      <c r="D906" s="1820"/>
      <c r="E906" s="1821"/>
      <c r="F906" s="1836"/>
      <c r="G906" s="1837"/>
      <c r="H906" s="1824"/>
      <c r="I906" s="1839"/>
      <c r="J906" s="1826"/>
      <c r="K906" s="1827"/>
      <c r="L906" s="1828"/>
      <c r="M906" s="1829"/>
      <c r="N906" s="1830"/>
      <c r="O906" s="1831"/>
      <c r="P906" s="1832"/>
      <c r="Q906" s="1833"/>
      <c r="R906" s="1834"/>
      <c r="S906" s="1912"/>
    </row>
    <row r="907" spans="1:19" ht="13">
      <c r="A907" s="1916"/>
      <c r="B907" s="1818">
        <v>46589</v>
      </c>
      <c r="C907" s="1819">
        <f t="shared" si="56"/>
        <v>0</v>
      </c>
      <c r="D907" s="1820"/>
      <c r="E907" s="1821"/>
      <c r="F907" s="1836"/>
      <c r="G907" s="1837"/>
      <c r="H907" s="1824"/>
      <c r="I907" s="1839"/>
      <c r="J907" s="1826"/>
      <c r="K907" s="1827"/>
      <c r="L907" s="1828"/>
      <c r="M907" s="1829"/>
      <c r="N907" s="1830"/>
      <c r="O907" s="1831"/>
      <c r="P907" s="1832"/>
      <c r="Q907" s="1833"/>
      <c r="R907" s="1834"/>
      <c r="S907" s="1912"/>
    </row>
    <row r="908" spans="1:19" ht="13">
      <c r="A908" s="1916"/>
      <c r="B908" s="1818">
        <v>46590</v>
      </c>
      <c r="C908" s="1819">
        <f t="shared" si="56"/>
        <v>0</v>
      </c>
      <c r="D908" s="1820"/>
      <c r="E908" s="1821"/>
      <c r="F908" s="1836"/>
      <c r="G908" s="1837"/>
      <c r="H908" s="1824"/>
      <c r="I908" s="1839"/>
      <c r="J908" s="1826"/>
      <c r="K908" s="1827"/>
      <c r="L908" s="1828"/>
      <c r="M908" s="1829"/>
      <c r="N908" s="1830"/>
      <c r="O908" s="1831"/>
      <c r="P908" s="1832"/>
      <c r="Q908" s="1833"/>
      <c r="R908" s="1834"/>
      <c r="S908" s="1912"/>
    </row>
    <row r="909" spans="1:19" ht="13">
      <c r="A909" s="1916"/>
      <c r="B909" s="1818">
        <v>46591</v>
      </c>
      <c r="C909" s="1819">
        <f t="shared" si="56"/>
        <v>0</v>
      </c>
      <c r="D909" s="1820"/>
      <c r="E909" s="1821"/>
      <c r="F909" s="1836"/>
      <c r="G909" s="1837"/>
      <c r="H909" s="1824"/>
      <c r="I909" s="1839"/>
      <c r="J909" s="1826"/>
      <c r="K909" s="1827"/>
      <c r="L909" s="1828"/>
      <c r="M909" s="1829"/>
      <c r="N909" s="1830"/>
      <c r="O909" s="1831"/>
      <c r="P909" s="1832"/>
      <c r="Q909" s="1833"/>
      <c r="R909" s="1834"/>
      <c r="S909" s="1912"/>
    </row>
    <row r="910" spans="1:19" ht="13">
      <c r="A910" s="1916"/>
      <c r="B910" s="1818">
        <v>46592</v>
      </c>
      <c r="C910" s="1819">
        <f t="shared" si="56"/>
        <v>0</v>
      </c>
      <c r="D910" s="1820"/>
      <c r="E910" s="1821"/>
      <c r="F910" s="1836"/>
      <c r="G910" s="1837"/>
      <c r="H910" s="1824"/>
      <c r="I910" s="1839"/>
      <c r="J910" s="1826"/>
      <c r="K910" s="1827"/>
      <c r="L910" s="1828"/>
      <c r="M910" s="1829"/>
      <c r="N910" s="1830"/>
      <c r="O910" s="1831"/>
      <c r="P910" s="1832"/>
      <c r="Q910" s="1833"/>
      <c r="R910" s="1834"/>
      <c r="S910" s="1912"/>
    </row>
    <row r="911" spans="1:19" ht="13">
      <c r="A911" s="1916"/>
      <c r="B911" s="1818">
        <v>46593</v>
      </c>
      <c r="C911" s="1819">
        <f t="shared" si="56"/>
        <v>0</v>
      </c>
      <c r="D911" s="1820"/>
      <c r="E911" s="1821"/>
      <c r="F911" s="1836"/>
      <c r="G911" s="1837"/>
      <c r="H911" s="1824"/>
      <c r="I911" s="1839"/>
      <c r="J911" s="1826"/>
      <c r="K911" s="1827"/>
      <c r="L911" s="1828"/>
      <c r="M911" s="1829"/>
      <c r="N911" s="1830"/>
      <c r="O911" s="1831"/>
      <c r="P911" s="1832"/>
      <c r="Q911" s="1833"/>
      <c r="R911" s="1834"/>
      <c r="S911" s="1912"/>
    </row>
    <row r="912" spans="1:19" ht="13">
      <c r="A912" s="1916"/>
      <c r="B912" s="1818">
        <v>46594</v>
      </c>
      <c r="C912" s="1819">
        <f t="shared" si="56"/>
        <v>0</v>
      </c>
      <c r="D912" s="1820"/>
      <c r="E912" s="1821"/>
      <c r="F912" s="1836"/>
      <c r="G912" s="1837"/>
      <c r="H912" s="1824"/>
      <c r="I912" s="1839"/>
      <c r="J912" s="1826"/>
      <c r="K912" s="1827"/>
      <c r="L912" s="1828"/>
      <c r="M912" s="1829"/>
      <c r="N912" s="1830"/>
      <c r="O912" s="1831"/>
      <c r="P912" s="1832"/>
      <c r="Q912" s="1833"/>
      <c r="R912" s="1834"/>
      <c r="S912" s="1912"/>
    </row>
    <row r="913" spans="1:19" ht="13">
      <c r="A913" s="1916"/>
      <c r="B913" s="1818">
        <v>46595</v>
      </c>
      <c r="C913" s="1819">
        <f t="shared" si="56"/>
        <v>0</v>
      </c>
      <c r="D913" s="1820"/>
      <c r="E913" s="1821"/>
      <c r="F913" s="1836"/>
      <c r="G913" s="1837"/>
      <c r="H913" s="1824"/>
      <c r="I913" s="1839"/>
      <c r="J913" s="1826"/>
      <c r="K913" s="1827"/>
      <c r="L913" s="1828"/>
      <c r="M913" s="1829"/>
      <c r="N913" s="1830"/>
      <c r="O913" s="1831"/>
      <c r="P913" s="1832"/>
      <c r="Q913" s="1833"/>
      <c r="R913" s="1834"/>
      <c r="S913" s="1912"/>
    </row>
    <row r="914" spans="1:19" ht="13">
      <c r="A914" s="1916"/>
      <c r="B914" s="1818">
        <v>46596</v>
      </c>
      <c r="C914" s="1819">
        <f t="shared" si="56"/>
        <v>0</v>
      </c>
      <c r="D914" s="1820"/>
      <c r="E914" s="1821"/>
      <c r="F914" s="1836"/>
      <c r="G914" s="1837"/>
      <c r="H914" s="1824"/>
      <c r="I914" s="1839"/>
      <c r="J914" s="1826"/>
      <c r="K914" s="1827"/>
      <c r="L914" s="1828"/>
      <c r="M914" s="1829"/>
      <c r="N914" s="1830"/>
      <c r="O914" s="1831"/>
      <c r="P914" s="1832"/>
      <c r="Q914" s="1833"/>
      <c r="R914" s="1834"/>
      <c r="S914" s="1912"/>
    </row>
    <row r="915" spans="1:19" ht="13">
      <c r="A915" s="1916"/>
      <c r="B915" s="1818">
        <v>46597</v>
      </c>
      <c r="C915" s="1819">
        <f t="shared" si="56"/>
        <v>0</v>
      </c>
      <c r="D915" s="1820"/>
      <c r="E915" s="1821"/>
      <c r="F915" s="1836"/>
      <c r="G915" s="1837"/>
      <c r="H915" s="1824"/>
      <c r="I915" s="1839"/>
      <c r="J915" s="1826"/>
      <c r="K915" s="1827"/>
      <c r="L915" s="1828"/>
      <c r="M915" s="1829"/>
      <c r="N915" s="1830"/>
      <c r="O915" s="1831"/>
      <c r="P915" s="1832"/>
      <c r="Q915" s="1833"/>
      <c r="R915" s="1834"/>
      <c r="S915" s="1912"/>
    </row>
    <row r="916" spans="1:19" ht="13">
      <c r="A916" s="1916"/>
      <c r="B916" s="1818">
        <v>46598</v>
      </c>
      <c r="C916" s="1819">
        <f t="shared" si="56"/>
        <v>0</v>
      </c>
      <c r="D916" s="1820"/>
      <c r="E916" s="1821"/>
      <c r="F916" s="1836"/>
      <c r="G916" s="1837"/>
      <c r="H916" s="1824"/>
      <c r="I916" s="1839"/>
      <c r="J916" s="1826"/>
      <c r="K916" s="1827"/>
      <c r="L916" s="1828"/>
      <c r="M916" s="1829"/>
      <c r="N916" s="1830"/>
      <c r="O916" s="1831"/>
      <c r="P916" s="1832"/>
      <c r="Q916" s="1833"/>
      <c r="R916" s="1834"/>
      <c r="S916" s="1912"/>
    </row>
    <row r="917" spans="1:19" ht="13">
      <c r="A917" s="1916"/>
      <c r="B917" s="1818">
        <v>46599</v>
      </c>
      <c r="C917" s="1819">
        <f t="shared" si="56"/>
        <v>0</v>
      </c>
      <c r="D917" s="1820"/>
      <c r="E917" s="1821"/>
      <c r="F917" s="1836"/>
      <c r="G917" s="1837"/>
      <c r="H917" s="1824"/>
      <c r="I917" s="1839"/>
      <c r="J917" s="1826"/>
      <c r="K917" s="1827"/>
      <c r="L917" s="1828"/>
      <c r="M917" s="1829"/>
      <c r="N917" s="1830"/>
      <c r="O917" s="1831"/>
      <c r="P917" s="1832"/>
      <c r="Q917" s="1833"/>
      <c r="R917" s="1834"/>
      <c r="S917" s="1912"/>
    </row>
    <row r="918" spans="1:19" ht="15.5">
      <c r="A918" s="1916"/>
      <c r="B918" s="1879" t="s">
        <v>593</v>
      </c>
      <c r="C918" s="1880">
        <f t="shared" ref="C918:D918" si="57">SUM(C887:C917)</f>
        <v>0</v>
      </c>
      <c r="D918" s="1843">
        <f t="shared" si="57"/>
        <v>0</v>
      </c>
      <c r="E918" s="1844"/>
      <c r="F918" s="1881"/>
      <c r="G918" s="1846">
        <f>SUM(G887:G917)</f>
        <v>0</v>
      </c>
      <c r="H918" s="1847"/>
      <c r="I918" s="1882"/>
      <c r="J918" s="1849">
        <f>SUM(J887:J917)</f>
        <v>0</v>
      </c>
      <c r="K918" s="1850"/>
      <c r="L918" s="1883"/>
      <c r="M918" s="1852">
        <f>SUM(M887:M917)</f>
        <v>0</v>
      </c>
      <c r="N918" s="1853"/>
      <c r="O918" s="1884"/>
      <c r="P918" s="1855">
        <f>SUM(P887:P917)</f>
        <v>0</v>
      </c>
      <c r="Q918" s="1856"/>
      <c r="R918" s="1885"/>
      <c r="S918" s="1912"/>
    </row>
    <row r="919" spans="1:19" ht="13">
      <c r="A919" s="1916"/>
      <c r="B919" s="1818">
        <v>46600</v>
      </c>
      <c r="C919" s="1819">
        <f t="shared" ref="C919:C949" si="58">D919+G919+J919+M919+P919</f>
        <v>0</v>
      </c>
      <c r="D919" s="1820"/>
      <c r="E919" s="1821"/>
      <c r="F919" s="1836"/>
      <c r="G919" s="1837"/>
      <c r="H919" s="1824"/>
      <c r="I919" s="1839"/>
      <c r="J919" s="1826"/>
      <c r="K919" s="1827"/>
      <c r="L919" s="1828"/>
      <c r="M919" s="1829"/>
      <c r="N919" s="1830"/>
      <c r="O919" s="1831"/>
      <c r="P919" s="1832"/>
      <c r="Q919" s="1833"/>
      <c r="R919" s="1834"/>
      <c r="S919" s="1912"/>
    </row>
    <row r="920" spans="1:19" ht="13">
      <c r="A920" s="1916"/>
      <c r="B920" s="1818">
        <v>46601</v>
      </c>
      <c r="C920" s="1819">
        <f t="shared" si="58"/>
        <v>0</v>
      </c>
      <c r="D920" s="1820"/>
      <c r="E920" s="1821"/>
      <c r="F920" s="1836"/>
      <c r="G920" s="1837"/>
      <c r="H920" s="1824"/>
      <c r="I920" s="1839"/>
      <c r="J920" s="1826"/>
      <c r="K920" s="1827"/>
      <c r="L920" s="1828"/>
      <c r="M920" s="1829"/>
      <c r="N920" s="1830"/>
      <c r="O920" s="1831"/>
      <c r="P920" s="1832"/>
      <c r="Q920" s="1833"/>
      <c r="R920" s="1834"/>
      <c r="S920" s="1912"/>
    </row>
    <row r="921" spans="1:19" ht="13">
      <c r="A921" s="1916"/>
      <c r="B921" s="1818">
        <v>46602</v>
      </c>
      <c r="C921" s="1819">
        <f t="shared" si="58"/>
        <v>0</v>
      </c>
      <c r="D921" s="1820"/>
      <c r="E921" s="1821"/>
      <c r="F921" s="1836"/>
      <c r="G921" s="1837"/>
      <c r="H921" s="1824"/>
      <c r="I921" s="1839"/>
      <c r="J921" s="1826"/>
      <c r="K921" s="1827"/>
      <c r="L921" s="1828"/>
      <c r="M921" s="1829"/>
      <c r="N921" s="1830"/>
      <c r="O921" s="1831"/>
      <c r="P921" s="1832"/>
      <c r="Q921" s="1833"/>
      <c r="R921" s="1834"/>
      <c r="S921" s="1912"/>
    </row>
    <row r="922" spans="1:19" ht="13">
      <c r="A922" s="1916"/>
      <c r="B922" s="1818">
        <v>46603</v>
      </c>
      <c r="C922" s="1819">
        <f t="shared" si="58"/>
        <v>0</v>
      </c>
      <c r="D922" s="1820"/>
      <c r="E922" s="1821"/>
      <c r="F922" s="1836"/>
      <c r="G922" s="1837"/>
      <c r="H922" s="1824"/>
      <c r="I922" s="1839"/>
      <c r="J922" s="1826"/>
      <c r="K922" s="1827"/>
      <c r="L922" s="1828"/>
      <c r="M922" s="1829"/>
      <c r="N922" s="1830"/>
      <c r="O922" s="1831"/>
      <c r="P922" s="1832"/>
      <c r="Q922" s="1833"/>
      <c r="R922" s="1834"/>
      <c r="S922" s="1912"/>
    </row>
    <row r="923" spans="1:19" ht="13">
      <c r="A923" s="1916"/>
      <c r="B923" s="1818">
        <v>46604</v>
      </c>
      <c r="C923" s="1819">
        <f t="shared" si="58"/>
        <v>0</v>
      </c>
      <c r="D923" s="1820"/>
      <c r="E923" s="1821"/>
      <c r="F923" s="1836"/>
      <c r="G923" s="1837"/>
      <c r="H923" s="1824"/>
      <c r="I923" s="1839"/>
      <c r="J923" s="1826"/>
      <c r="K923" s="1827"/>
      <c r="L923" s="1828"/>
      <c r="M923" s="1829"/>
      <c r="N923" s="1830"/>
      <c r="O923" s="1831"/>
      <c r="P923" s="1832"/>
      <c r="Q923" s="1833"/>
      <c r="R923" s="1834"/>
      <c r="S923" s="1912"/>
    </row>
    <row r="924" spans="1:19" ht="13">
      <c r="A924" s="1916"/>
      <c r="B924" s="1818">
        <v>46605</v>
      </c>
      <c r="C924" s="1819">
        <f t="shared" si="58"/>
        <v>0</v>
      </c>
      <c r="D924" s="1820"/>
      <c r="E924" s="1821"/>
      <c r="F924" s="1836"/>
      <c r="G924" s="1837"/>
      <c r="H924" s="1824"/>
      <c r="I924" s="1839"/>
      <c r="J924" s="1826"/>
      <c r="K924" s="1827"/>
      <c r="L924" s="1828"/>
      <c r="M924" s="1829"/>
      <c r="N924" s="1830"/>
      <c r="O924" s="1831"/>
      <c r="P924" s="1832"/>
      <c r="Q924" s="1833"/>
      <c r="R924" s="1834"/>
      <c r="S924" s="1912"/>
    </row>
    <row r="925" spans="1:19" ht="13">
      <c r="A925" s="1916"/>
      <c r="B925" s="1818">
        <v>46606</v>
      </c>
      <c r="C925" s="1819">
        <f t="shared" si="58"/>
        <v>0</v>
      </c>
      <c r="D925" s="1820"/>
      <c r="E925" s="1821"/>
      <c r="F925" s="1836"/>
      <c r="G925" s="1837"/>
      <c r="H925" s="1824"/>
      <c r="I925" s="1839"/>
      <c r="J925" s="1826"/>
      <c r="K925" s="1827"/>
      <c r="L925" s="1828"/>
      <c r="M925" s="1829"/>
      <c r="N925" s="1830"/>
      <c r="O925" s="1831"/>
      <c r="P925" s="1832"/>
      <c r="Q925" s="1833"/>
      <c r="R925" s="1834"/>
      <c r="S925" s="1912"/>
    </row>
    <row r="926" spans="1:19" ht="13">
      <c r="A926" s="1916"/>
      <c r="B926" s="1818">
        <v>46607</v>
      </c>
      <c r="C926" s="1819">
        <f t="shared" si="58"/>
        <v>0</v>
      </c>
      <c r="D926" s="1820"/>
      <c r="E926" s="1821"/>
      <c r="F926" s="1836"/>
      <c r="G926" s="1837"/>
      <c r="H926" s="1824"/>
      <c r="I926" s="1839"/>
      <c r="J926" s="1826"/>
      <c r="K926" s="1827"/>
      <c r="L926" s="1828"/>
      <c r="M926" s="1829"/>
      <c r="N926" s="1830"/>
      <c r="O926" s="1831"/>
      <c r="P926" s="1832"/>
      <c r="Q926" s="1833"/>
      <c r="R926" s="1834"/>
      <c r="S926" s="1912"/>
    </row>
    <row r="927" spans="1:19" ht="13">
      <c r="A927" s="1916"/>
      <c r="B927" s="1818">
        <v>46608</v>
      </c>
      <c r="C927" s="1819">
        <f t="shared" si="58"/>
        <v>0</v>
      </c>
      <c r="D927" s="1820"/>
      <c r="E927" s="1821"/>
      <c r="F927" s="1836"/>
      <c r="G927" s="1837"/>
      <c r="H927" s="1824"/>
      <c r="I927" s="1839"/>
      <c r="J927" s="1826"/>
      <c r="K927" s="1827"/>
      <c r="L927" s="1828"/>
      <c r="M927" s="1829"/>
      <c r="N927" s="1830"/>
      <c r="O927" s="1831"/>
      <c r="P927" s="1832"/>
      <c r="Q927" s="1833"/>
      <c r="R927" s="1834"/>
      <c r="S927" s="1912"/>
    </row>
    <row r="928" spans="1:19" ht="13">
      <c r="A928" s="1916"/>
      <c r="B928" s="1818">
        <v>46609</v>
      </c>
      <c r="C928" s="1819">
        <f t="shared" si="58"/>
        <v>0</v>
      </c>
      <c r="D928" s="1820"/>
      <c r="E928" s="1821"/>
      <c r="F928" s="1836"/>
      <c r="G928" s="1837"/>
      <c r="H928" s="1824"/>
      <c r="I928" s="1839"/>
      <c r="J928" s="1826"/>
      <c r="K928" s="1827"/>
      <c r="L928" s="1828"/>
      <c r="M928" s="1829"/>
      <c r="N928" s="1830"/>
      <c r="O928" s="1831"/>
      <c r="P928" s="1832"/>
      <c r="Q928" s="1833"/>
      <c r="R928" s="1834"/>
      <c r="S928" s="1912"/>
    </row>
    <row r="929" spans="1:19" ht="13">
      <c r="A929" s="1916"/>
      <c r="B929" s="1818">
        <v>46610</v>
      </c>
      <c r="C929" s="1819">
        <f t="shared" si="58"/>
        <v>0</v>
      </c>
      <c r="D929" s="1820"/>
      <c r="E929" s="1821"/>
      <c r="F929" s="1836"/>
      <c r="G929" s="1837"/>
      <c r="H929" s="1824"/>
      <c r="I929" s="1839"/>
      <c r="J929" s="1826"/>
      <c r="K929" s="1827"/>
      <c r="L929" s="1828"/>
      <c r="M929" s="1829"/>
      <c r="N929" s="1830"/>
      <c r="O929" s="1831"/>
      <c r="P929" s="1832"/>
      <c r="Q929" s="1833"/>
      <c r="R929" s="1834"/>
      <c r="S929" s="1912"/>
    </row>
    <row r="930" spans="1:19" ht="13">
      <c r="A930" s="1916"/>
      <c r="B930" s="1818">
        <v>46611</v>
      </c>
      <c r="C930" s="1819">
        <f t="shared" si="58"/>
        <v>0</v>
      </c>
      <c r="D930" s="1820"/>
      <c r="E930" s="1821"/>
      <c r="F930" s="1836"/>
      <c r="G930" s="1837"/>
      <c r="H930" s="1824"/>
      <c r="I930" s="1839"/>
      <c r="J930" s="1826"/>
      <c r="K930" s="1827"/>
      <c r="L930" s="1828"/>
      <c r="M930" s="1829"/>
      <c r="N930" s="1830"/>
      <c r="O930" s="1831"/>
      <c r="P930" s="1832"/>
      <c r="Q930" s="1833"/>
      <c r="R930" s="1834"/>
      <c r="S930" s="1912"/>
    </row>
    <row r="931" spans="1:19" ht="13">
      <c r="A931" s="1916"/>
      <c r="B931" s="1818">
        <v>46612</v>
      </c>
      <c r="C931" s="1819">
        <f t="shared" si="58"/>
        <v>0</v>
      </c>
      <c r="D931" s="1820"/>
      <c r="E931" s="1821"/>
      <c r="F931" s="1836"/>
      <c r="G931" s="1837"/>
      <c r="H931" s="1824"/>
      <c r="I931" s="1839"/>
      <c r="J931" s="1826"/>
      <c r="K931" s="1827"/>
      <c r="L931" s="1828"/>
      <c r="M931" s="1829"/>
      <c r="N931" s="1830"/>
      <c r="O931" s="1831"/>
      <c r="P931" s="1832"/>
      <c r="Q931" s="1833"/>
      <c r="R931" s="1834"/>
      <c r="S931" s="1912"/>
    </row>
    <row r="932" spans="1:19" ht="13">
      <c r="A932" s="1916"/>
      <c r="B932" s="1818">
        <v>46613</v>
      </c>
      <c r="C932" s="1819">
        <f t="shared" si="58"/>
        <v>0</v>
      </c>
      <c r="D932" s="1820"/>
      <c r="E932" s="1821"/>
      <c r="F932" s="1836"/>
      <c r="G932" s="1837"/>
      <c r="H932" s="1824"/>
      <c r="I932" s="1839"/>
      <c r="J932" s="1826"/>
      <c r="K932" s="1827"/>
      <c r="L932" s="1828"/>
      <c r="M932" s="1829"/>
      <c r="N932" s="1830"/>
      <c r="O932" s="1831"/>
      <c r="P932" s="1832"/>
      <c r="Q932" s="1833"/>
      <c r="R932" s="1834"/>
      <c r="S932" s="1912"/>
    </row>
    <row r="933" spans="1:19" ht="13">
      <c r="A933" s="1916"/>
      <c r="B933" s="1818">
        <v>46614</v>
      </c>
      <c r="C933" s="1819">
        <f t="shared" si="58"/>
        <v>0</v>
      </c>
      <c r="D933" s="1820"/>
      <c r="E933" s="1821"/>
      <c r="F933" s="1836"/>
      <c r="G933" s="1837"/>
      <c r="H933" s="1824"/>
      <c r="I933" s="1839"/>
      <c r="J933" s="1826"/>
      <c r="K933" s="1827"/>
      <c r="L933" s="1828"/>
      <c r="M933" s="1829"/>
      <c r="N933" s="1830"/>
      <c r="O933" s="1831"/>
      <c r="P933" s="1832"/>
      <c r="Q933" s="1833"/>
      <c r="R933" s="1834"/>
      <c r="S933" s="1912"/>
    </row>
    <row r="934" spans="1:19" ht="13">
      <c r="A934" s="1916"/>
      <c r="B934" s="1818">
        <v>46615</v>
      </c>
      <c r="C934" s="1819">
        <f t="shared" si="58"/>
        <v>0</v>
      </c>
      <c r="D934" s="1820"/>
      <c r="E934" s="1821"/>
      <c r="F934" s="1836"/>
      <c r="G934" s="1837"/>
      <c r="H934" s="1824"/>
      <c r="I934" s="1839"/>
      <c r="J934" s="1826"/>
      <c r="K934" s="1827"/>
      <c r="L934" s="1828"/>
      <c r="M934" s="1829"/>
      <c r="N934" s="1830"/>
      <c r="O934" s="1831"/>
      <c r="P934" s="1832"/>
      <c r="Q934" s="1833"/>
      <c r="R934" s="1834"/>
      <c r="S934" s="1912"/>
    </row>
    <row r="935" spans="1:19" ht="13">
      <c r="A935" s="1916"/>
      <c r="B935" s="1818">
        <v>46616</v>
      </c>
      <c r="C935" s="1819">
        <f t="shared" si="58"/>
        <v>0</v>
      </c>
      <c r="D935" s="1820"/>
      <c r="E935" s="1821"/>
      <c r="F935" s="1836"/>
      <c r="G935" s="1837"/>
      <c r="H935" s="1824"/>
      <c r="I935" s="1839"/>
      <c r="J935" s="1826"/>
      <c r="K935" s="1827"/>
      <c r="L935" s="1828"/>
      <c r="M935" s="1829"/>
      <c r="N935" s="1830"/>
      <c r="O935" s="1831"/>
      <c r="P935" s="1832"/>
      <c r="Q935" s="1833"/>
      <c r="R935" s="1834"/>
      <c r="S935" s="1912"/>
    </row>
    <row r="936" spans="1:19" ht="13">
      <c r="A936" s="1916"/>
      <c r="B936" s="1818">
        <v>46617</v>
      </c>
      <c r="C936" s="1819">
        <f t="shared" si="58"/>
        <v>0</v>
      </c>
      <c r="D936" s="1820"/>
      <c r="E936" s="1821"/>
      <c r="F936" s="1836"/>
      <c r="G936" s="1837"/>
      <c r="H936" s="1824"/>
      <c r="I936" s="1839"/>
      <c r="J936" s="1826"/>
      <c r="K936" s="1827"/>
      <c r="L936" s="1828"/>
      <c r="M936" s="1829"/>
      <c r="N936" s="1830"/>
      <c r="O936" s="1831"/>
      <c r="P936" s="1832"/>
      <c r="Q936" s="1833"/>
      <c r="R936" s="1834"/>
      <c r="S936" s="1912"/>
    </row>
    <row r="937" spans="1:19" ht="13">
      <c r="A937" s="1916"/>
      <c r="B937" s="1818">
        <v>46618</v>
      </c>
      <c r="C937" s="1819">
        <f t="shared" si="58"/>
        <v>0</v>
      </c>
      <c r="D937" s="1820"/>
      <c r="E937" s="1821"/>
      <c r="F937" s="1836"/>
      <c r="G937" s="1837"/>
      <c r="H937" s="1824"/>
      <c r="I937" s="1839"/>
      <c r="J937" s="1826"/>
      <c r="K937" s="1827"/>
      <c r="L937" s="1828"/>
      <c r="M937" s="1829"/>
      <c r="N937" s="1830"/>
      <c r="O937" s="1831"/>
      <c r="P937" s="1832"/>
      <c r="Q937" s="1833"/>
      <c r="R937" s="1834"/>
      <c r="S937" s="1912"/>
    </row>
    <row r="938" spans="1:19" ht="13">
      <c r="A938" s="1916"/>
      <c r="B938" s="1818">
        <v>46619</v>
      </c>
      <c r="C938" s="1819">
        <f t="shared" si="58"/>
        <v>0</v>
      </c>
      <c r="D938" s="1820"/>
      <c r="E938" s="1821"/>
      <c r="F938" s="1836"/>
      <c r="G938" s="1837"/>
      <c r="H938" s="1824"/>
      <c r="I938" s="1839"/>
      <c r="J938" s="1826"/>
      <c r="K938" s="1827"/>
      <c r="L938" s="1828"/>
      <c r="M938" s="1829"/>
      <c r="N938" s="1830"/>
      <c r="O938" s="1831"/>
      <c r="P938" s="1832"/>
      <c r="Q938" s="1833"/>
      <c r="R938" s="1834"/>
      <c r="S938" s="1912"/>
    </row>
    <row r="939" spans="1:19" ht="13">
      <c r="A939" s="1916"/>
      <c r="B939" s="1818">
        <v>46620</v>
      </c>
      <c r="C939" s="1819">
        <f t="shared" si="58"/>
        <v>0</v>
      </c>
      <c r="D939" s="1820"/>
      <c r="E939" s="1821"/>
      <c r="F939" s="1836"/>
      <c r="G939" s="1837"/>
      <c r="H939" s="1824"/>
      <c r="I939" s="1839"/>
      <c r="J939" s="1826"/>
      <c r="K939" s="1827"/>
      <c r="L939" s="1828"/>
      <c r="M939" s="1829"/>
      <c r="N939" s="1830"/>
      <c r="O939" s="1831"/>
      <c r="P939" s="1832"/>
      <c r="Q939" s="1833"/>
      <c r="R939" s="1834"/>
      <c r="S939" s="1912"/>
    </row>
    <row r="940" spans="1:19" ht="13">
      <c r="A940" s="1916"/>
      <c r="B940" s="1818">
        <v>46621</v>
      </c>
      <c r="C940" s="1819">
        <f t="shared" si="58"/>
        <v>0</v>
      </c>
      <c r="D940" s="1820"/>
      <c r="E940" s="1821"/>
      <c r="F940" s="1836"/>
      <c r="G940" s="1837"/>
      <c r="H940" s="1824"/>
      <c r="I940" s="1839"/>
      <c r="J940" s="1826"/>
      <c r="K940" s="1827"/>
      <c r="L940" s="1828"/>
      <c r="M940" s="1829"/>
      <c r="N940" s="1830"/>
      <c r="O940" s="1831"/>
      <c r="P940" s="1832"/>
      <c r="Q940" s="1833"/>
      <c r="R940" s="1834"/>
      <c r="S940" s="1912"/>
    </row>
    <row r="941" spans="1:19" ht="13">
      <c r="A941" s="1916"/>
      <c r="B941" s="1818">
        <v>46622</v>
      </c>
      <c r="C941" s="1819">
        <f t="shared" si="58"/>
        <v>0</v>
      </c>
      <c r="D941" s="1820"/>
      <c r="E941" s="1821"/>
      <c r="F941" s="1836"/>
      <c r="G941" s="1837"/>
      <c r="H941" s="1824"/>
      <c r="I941" s="1839"/>
      <c r="J941" s="1826"/>
      <c r="K941" s="1827"/>
      <c r="L941" s="1828"/>
      <c r="M941" s="1829"/>
      <c r="N941" s="1830"/>
      <c r="O941" s="1831"/>
      <c r="P941" s="1832"/>
      <c r="Q941" s="1833"/>
      <c r="R941" s="1834"/>
      <c r="S941" s="1912"/>
    </row>
    <row r="942" spans="1:19" ht="13">
      <c r="A942" s="1916"/>
      <c r="B942" s="1818">
        <v>46623</v>
      </c>
      <c r="C942" s="1819">
        <f t="shared" si="58"/>
        <v>0</v>
      </c>
      <c r="D942" s="1820"/>
      <c r="E942" s="1821"/>
      <c r="F942" s="1836"/>
      <c r="G942" s="1837"/>
      <c r="H942" s="1824"/>
      <c r="I942" s="1839"/>
      <c r="J942" s="1826"/>
      <c r="K942" s="1827"/>
      <c r="L942" s="1828"/>
      <c r="M942" s="1829"/>
      <c r="N942" s="1830"/>
      <c r="O942" s="1831"/>
      <c r="P942" s="1832"/>
      <c r="Q942" s="1833"/>
      <c r="R942" s="1834"/>
      <c r="S942" s="1912"/>
    </row>
    <row r="943" spans="1:19" ht="13">
      <c r="A943" s="1916"/>
      <c r="B943" s="1818">
        <v>46624</v>
      </c>
      <c r="C943" s="1819">
        <f t="shared" si="58"/>
        <v>0</v>
      </c>
      <c r="D943" s="1820"/>
      <c r="E943" s="1821"/>
      <c r="F943" s="1836"/>
      <c r="G943" s="1837"/>
      <c r="H943" s="1824"/>
      <c r="I943" s="1839"/>
      <c r="J943" s="1826"/>
      <c r="K943" s="1827"/>
      <c r="L943" s="1828"/>
      <c r="M943" s="1829"/>
      <c r="N943" s="1830"/>
      <c r="O943" s="1831"/>
      <c r="P943" s="1832"/>
      <c r="Q943" s="1833"/>
      <c r="R943" s="1834"/>
      <c r="S943" s="1912"/>
    </row>
    <row r="944" spans="1:19" ht="13">
      <c r="A944" s="1916"/>
      <c r="B944" s="1818">
        <v>46625</v>
      </c>
      <c r="C944" s="1819">
        <f t="shared" si="58"/>
        <v>0</v>
      </c>
      <c r="D944" s="1820"/>
      <c r="E944" s="1821"/>
      <c r="F944" s="1836"/>
      <c r="G944" s="1837"/>
      <c r="H944" s="1824"/>
      <c r="I944" s="1839"/>
      <c r="J944" s="1826"/>
      <c r="K944" s="1827"/>
      <c r="L944" s="1828"/>
      <c r="M944" s="1829"/>
      <c r="N944" s="1830"/>
      <c r="O944" s="1831"/>
      <c r="P944" s="1832"/>
      <c r="Q944" s="1833"/>
      <c r="R944" s="1834"/>
      <c r="S944" s="1912"/>
    </row>
    <row r="945" spans="1:19" ht="13">
      <c r="A945" s="1916"/>
      <c r="B945" s="1818">
        <v>46626</v>
      </c>
      <c r="C945" s="1819">
        <f t="shared" si="58"/>
        <v>0</v>
      </c>
      <c r="D945" s="1820"/>
      <c r="E945" s="1821"/>
      <c r="F945" s="1836"/>
      <c r="G945" s="1837"/>
      <c r="H945" s="1824"/>
      <c r="I945" s="1839"/>
      <c r="J945" s="1826"/>
      <c r="K945" s="1827"/>
      <c r="L945" s="1828"/>
      <c r="M945" s="1829"/>
      <c r="N945" s="1830"/>
      <c r="O945" s="1831"/>
      <c r="P945" s="1832"/>
      <c r="Q945" s="1833"/>
      <c r="R945" s="1834"/>
      <c r="S945" s="1912"/>
    </row>
    <row r="946" spans="1:19" ht="13">
      <c r="A946" s="1916"/>
      <c r="B946" s="1818">
        <v>46627</v>
      </c>
      <c r="C946" s="1819">
        <f t="shared" si="58"/>
        <v>0</v>
      </c>
      <c r="D946" s="1820"/>
      <c r="E946" s="1821"/>
      <c r="F946" s="1836"/>
      <c r="G946" s="1837"/>
      <c r="H946" s="1824"/>
      <c r="I946" s="1839"/>
      <c r="J946" s="1826"/>
      <c r="K946" s="1827"/>
      <c r="L946" s="1828"/>
      <c r="M946" s="1829"/>
      <c r="N946" s="1830"/>
      <c r="O946" s="1831"/>
      <c r="P946" s="1832"/>
      <c r="Q946" s="1833"/>
      <c r="R946" s="1834"/>
      <c r="S946" s="1912"/>
    </row>
    <row r="947" spans="1:19" ht="13">
      <c r="A947" s="1916"/>
      <c r="B947" s="1818">
        <v>46628</v>
      </c>
      <c r="C947" s="1819">
        <f t="shared" si="58"/>
        <v>0</v>
      </c>
      <c r="D947" s="1820"/>
      <c r="E947" s="1821"/>
      <c r="F947" s="1836"/>
      <c r="G947" s="1837"/>
      <c r="H947" s="1824"/>
      <c r="I947" s="1839"/>
      <c r="J947" s="1826"/>
      <c r="K947" s="1827"/>
      <c r="L947" s="1828"/>
      <c r="M947" s="1829"/>
      <c r="N947" s="1830"/>
      <c r="O947" s="1831"/>
      <c r="P947" s="1832"/>
      <c r="Q947" s="1833"/>
      <c r="R947" s="1834"/>
      <c r="S947" s="1912"/>
    </row>
    <row r="948" spans="1:19" ht="13">
      <c r="A948" s="1916"/>
      <c r="B948" s="1818">
        <v>46629</v>
      </c>
      <c r="C948" s="1819">
        <f t="shared" si="58"/>
        <v>0</v>
      </c>
      <c r="D948" s="1820"/>
      <c r="E948" s="1821"/>
      <c r="F948" s="1836"/>
      <c r="G948" s="1837"/>
      <c r="H948" s="1824"/>
      <c r="I948" s="1839"/>
      <c r="J948" s="1826"/>
      <c r="K948" s="1827"/>
      <c r="L948" s="1828"/>
      <c r="M948" s="1829"/>
      <c r="N948" s="1830"/>
      <c r="O948" s="1831"/>
      <c r="P948" s="1832"/>
      <c r="Q948" s="1833"/>
      <c r="R948" s="1834"/>
      <c r="S948" s="1912"/>
    </row>
    <row r="949" spans="1:19" ht="13">
      <c r="A949" s="1916"/>
      <c r="B949" s="1818">
        <v>46630</v>
      </c>
      <c r="C949" s="1819">
        <f t="shared" si="58"/>
        <v>0</v>
      </c>
      <c r="D949" s="1820"/>
      <c r="E949" s="1821"/>
      <c r="F949" s="1836"/>
      <c r="G949" s="1837"/>
      <c r="H949" s="1824"/>
      <c r="I949" s="1839"/>
      <c r="J949" s="1826"/>
      <c r="K949" s="1827"/>
      <c r="L949" s="1828"/>
      <c r="M949" s="1829"/>
      <c r="N949" s="1830"/>
      <c r="O949" s="1831"/>
      <c r="P949" s="1832"/>
      <c r="Q949" s="1833"/>
      <c r="R949" s="1834"/>
      <c r="S949" s="1912"/>
    </row>
    <row r="950" spans="1:19" ht="15.5">
      <c r="A950" s="1916"/>
      <c r="B950" s="1879" t="s">
        <v>612</v>
      </c>
      <c r="C950" s="1880">
        <f t="shared" ref="C950:D950" si="59">SUM(C919:C949)</f>
        <v>0</v>
      </c>
      <c r="D950" s="1843">
        <f t="shared" si="59"/>
        <v>0</v>
      </c>
      <c r="E950" s="1844"/>
      <c r="F950" s="1881"/>
      <c r="G950" s="1846">
        <f>SUM(G919:G949)</f>
        <v>0</v>
      </c>
      <c r="H950" s="1847"/>
      <c r="I950" s="1882"/>
      <c r="J950" s="1849">
        <f>SUM(J919:J949)</f>
        <v>0</v>
      </c>
      <c r="K950" s="1850"/>
      <c r="L950" s="1883"/>
      <c r="M950" s="1852">
        <f>SUM(M919:M949)</f>
        <v>0</v>
      </c>
      <c r="N950" s="1853"/>
      <c r="O950" s="1884"/>
      <c r="P950" s="1855">
        <f>SUM(P919:P949)</f>
        <v>0</v>
      </c>
      <c r="Q950" s="1856"/>
      <c r="R950" s="1885"/>
      <c r="S950" s="1912"/>
    </row>
    <row r="951" spans="1:19" ht="13">
      <c r="A951" s="1916"/>
      <c r="B951" s="1818">
        <v>46631</v>
      </c>
      <c r="C951" s="1819">
        <f t="shared" ref="C951:C980" si="60">D951+G951+J951+M951+P951</f>
        <v>0</v>
      </c>
      <c r="D951" s="1820"/>
      <c r="E951" s="1821"/>
      <c r="F951" s="1836"/>
      <c r="G951" s="1837"/>
      <c r="H951" s="1824"/>
      <c r="I951" s="1839"/>
      <c r="J951" s="1826"/>
      <c r="K951" s="1827"/>
      <c r="L951" s="1828"/>
      <c r="M951" s="1829"/>
      <c r="N951" s="1830"/>
      <c r="O951" s="1831"/>
      <c r="P951" s="1832"/>
      <c r="Q951" s="1833"/>
      <c r="R951" s="1834"/>
      <c r="S951" s="1912"/>
    </row>
    <row r="952" spans="1:19" ht="13">
      <c r="A952" s="1916"/>
      <c r="B952" s="1818">
        <v>46632</v>
      </c>
      <c r="C952" s="1819">
        <f t="shared" si="60"/>
        <v>0</v>
      </c>
      <c r="D952" s="1820"/>
      <c r="E952" s="1821"/>
      <c r="F952" s="1836"/>
      <c r="G952" s="1837"/>
      <c r="H952" s="1824"/>
      <c r="I952" s="1839"/>
      <c r="J952" s="1826"/>
      <c r="K952" s="1827"/>
      <c r="L952" s="1828"/>
      <c r="M952" s="1829"/>
      <c r="N952" s="1830"/>
      <c r="O952" s="1831"/>
      <c r="P952" s="1832"/>
      <c r="Q952" s="1833"/>
      <c r="R952" s="1834"/>
      <c r="S952" s="1912"/>
    </row>
    <row r="953" spans="1:19" ht="13">
      <c r="A953" s="1916"/>
      <c r="B953" s="1818">
        <v>46633</v>
      </c>
      <c r="C953" s="1819">
        <f t="shared" si="60"/>
        <v>0</v>
      </c>
      <c r="D953" s="1820"/>
      <c r="E953" s="1821"/>
      <c r="F953" s="1836"/>
      <c r="G953" s="1837"/>
      <c r="H953" s="1824"/>
      <c r="I953" s="1839"/>
      <c r="J953" s="1826"/>
      <c r="K953" s="1827"/>
      <c r="L953" s="1828"/>
      <c r="M953" s="1829"/>
      <c r="N953" s="1830"/>
      <c r="O953" s="1831"/>
      <c r="P953" s="1832"/>
      <c r="Q953" s="1833"/>
      <c r="R953" s="1834"/>
      <c r="S953" s="1912"/>
    </row>
    <row r="954" spans="1:19" ht="13">
      <c r="A954" s="1916"/>
      <c r="B954" s="1818">
        <v>46634</v>
      </c>
      <c r="C954" s="1819">
        <f t="shared" si="60"/>
        <v>0</v>
      </c>
      <c r="D954" s="1820"/>
      <c r="E954" s="1821"/>
      <c r="F954" s="1836"/>
      <c r="G954" s="1837"/>
      <c r="H954" s="1824"/>
      <c r="I954" s="1839"/>
      <c r="J954" s="1826"/>
      <c r="K954" s="1827"/>
      <c r="L954" s="1828"/>
      <c r="M954" s="1829"/>
      <c r="N954" s="1830"/>
      <c r="O954" s="1831"/>
      <c r="P954" s="1832"/>
      <c r="Q954" s="1833"/>
      <c r="R954" s="1834"/>
      <c r="S954" s="1912"/>
    </row>
    <row r="955" spans="1:19" ht="13">
      <c r="A955" s="1916"/>
      <c r="B955" s="1818">
        <v>46635</v>
      </c>
      <c r="C955" s="1819">
        <f t="shared" si="60"/>
        <v>0</v>
      </c>
      <c r="D955" s="1820"/>
      <c r="E955" s="1821"/>
      <c r="F955" s="1836"/>
      <c r="G955" s="1837"/>
      <c r="H955" s="1824"/>
      <c r="I955" s="1839"/>
      <c r="J955" s="1826"/>
      <c r="K955" s="1827"/>
      <c r="L955" s="1828"/>
      <c r="M955" s="1829"/>
      <c r="N955" s="1830"/>
      <c r="O955" s="1831"/>
      <c r="P955" s="1832"/>
      <c r="Q955" s="1833"/>
      <c r="R955" s="1834"/>
      <c r="S955" s="1912"/>
    </row>
    <row r="956" spans="1:19" ht="13">
      <c r="A956" s="1916"/>
      <c r="B956" s="1818">
        <v>46636</v>
      </c>
      <c r="C956" s="1819">
        <f t="shared" si="60"/>
        <v>0</v>
      </c>
      <c r="D956" s="1820"/>
      <c r="E956" s="1821"/>
      <c r="F956" s="1836"/>
      <c r="G956" s="1837"/>
      <c r="H956" s="1824"/>
      <c r="I956" s="1839"/>
      <c r="J956" s="1826"/>
      <c r="K956" s="1827"/>
      <c r="L956" s="1828"/>
      <c r="M956" s="1829"/>
      <c r="N956" s="1830"/>
      <c r="O956" s="1831"/>
      <c r="P956" s="1832"/>
      <c r="Q956" s="1833"/>
      <c r="R956" s="1834"/>
      <c r="S956" s="1912"/>
    </row>
    <row r="957" spans="1:19" ht="13">
      <c r="A957" s="1916"/>
      <c r="B957" s="1818">
        <v>46637</v>
      </c>
      <c r="C957" s="1819">
        <f t="shared" si="60"/>
        <v>0</v>
      </c>
      <c r="D957" s="1820"/>
      <c r="E957" s="1821"/>
      <c r="F957" s="1836"/>
      <c r="G957" s="1837"/>
      <c r="H957" s="1824"/>
      <c r="I957" s="1839"/>
      <c r="J957" s="1826"/>
      <c r="K957" s="1827"/>
      <c r="L957" s="1828"/>
      <c r="M957" s="1829"/>
      <c r="N957" s="1830"/>
      <c r="O957" s="1831"/>
      <c r="P957" s="1832"/>
      <c r="Q957" s="1833"/>
      <c r="R957" s="1834"/>
      <c r="S957" s="1912"/>
    </row>
    <row r="958" spans="1:19" ht="13">
      <c r="A958" s="1916"/>
      <c r="B958" s="1818">
        <v>46638</v>
      </c>
      <c r="C958" s="1819">
        <f t="shared" si="60"/>
        <v>0</v>
      </c>
      <c r="D958" s="1820"/>
      <c r="E958" s="1821"/>
      <c r="F958" s="1836"/>
      <c r="G958" s="1837"/>
      <c r="H958" s="1824"/>
      <c r="I958" s="1839"/>
      <c r="J958" s="1826"/>
      <c r="K958" s="1827"/>
      <c r="L958" s="1828"/>
      <c r="M958" s="1829"/>
      <c r="N958" s="1830"/>
      <c r="O958" s="1831"/>
      <c r="P958" s="1832"/>
      <c r="Q958" s="1833"/>
      <c r="R958" s="1834"/>
      <c r="S958" s="1912"/>
    </row>
    <row r="959" spans="1:19" ht="13">
      <c r="A959" s="1916"/>
      <c r="B959" s="1818">
        <v>46639</v>
      </c>
      <c r="C959" s="1819">
        <f t="shared" si="60"/>
        <v>0</v>
      </c>
      <c r="D959" s="1820"/>
      <c r="E959" s="1821"/>
      <c r="F959" s="1836"/>
      <c r="G959" s="1837"/>
      <c r="H959" s="1824"/>
      <c r="I959" s="1839"/>
      <c r="J959" s="1826"/>
      <c r="K959" s="1827"/>
      <c r="L959" s="1828"/>
      <c r="M959" s="1829"/>
      <c r="N959" s="1830"/>
      <c r="O959" s="1831"/>
      <c r="P959" s="1832"/>
      <c r="Q959" s="1833"/>
      <c r="R959" s="1834"/>
      <c r="S959" s="1912"/>
    </row>
    <row r="960" spans="1:19" ht="13">
      <c r="A960" s="1916"/>
      <c r="B960" s="1818">
        <v>46640</v>
      </c>
      <c r="C960" s="1819">
        <f t="shared" si="60"/>
        <v>0</v>
      </c>
      <c r="D960" s="1820"/>
      <c r="E960" s="1821"/>
      <c r="F960" s="1836"/>
      <c r="G960" s="1837"/>
      <c r="H960" s="1824"/>
      <c r="I960" s="1839"/>
      <c r="J960" s="1826"/>
      <c r="K960" s="1827"/>
      <c r="L960" s="1828"/>
      <c r="M960" s="1829"/>
      <c r="N960" s="1830"/>
      <c r="O960" s="1831"/>
      <c r="P960" s="1832"/>
      <c r="Q960" s="1833"/>
      <c r="R960" s="1834"/>
      <c r="S960" s="1912"/>
    </row>
    <row r="961" spans="1:19" ht="13">
      <c r="A961" s="1916"/>
      <c r="B961" s="1818">
        <v>46641</v>
      </c>
      <c r="C961" s="1819">
        <f t="shared" si="60"/>
        <v>0</v>
      </c>
      <c r="D961" s="1820"/>
      <c r="E961" s="1821"/>
      <c r="F961" s="1836"/>
      <c r="G961" s="1837"/>
      <c r="H961" s="1824"/>
      <c r="I961" s="1839"/>
      <c r="J961" s="1826"/>
      <c r="K961" s="1827"/>
      <c r="L961" s="1828"/>
      <c r="M961" s="1829"/>
      <c r="N961" s="1830"/>
      <c r="O961" s="1831"/>
      <c r="P961" s="1832"/>
      <c r="Q961" s="1833"/>
      <c r="R961" s="1834"/>
      <c r="S961" s="1912"/>
    </row>
    <row r="962" spans="1:19" ht="13">
      <c r="A962" s="1916"/>
      <c r="B962" s="1818">
        <v>46642</v>
      </c>
      <c r="C962" s="1819">
        <f t="shared" si="60"/>
        <v>0</v>
      </c>
      <c r="D962" s="1820"/>
      <c r="E962" s="1821"/>
      <c r="F962" s="1836"/>
      <c r="G962" s="1837"/>
      <c r="H962" s="1824"/>
      <c r="I962" s="1839"/>
      <c r="J962" s="1826"/>
      <c r="K962" s="1827"/>
      <c r="L962" s="1828"/>
      <c r="M962" s="1829"/>
      <c r="N962" s="1830"/>
      <c r="O962" s="1831"/>
      <c r="P962" s="1832"/>
      <c r="Q962" s="1833"/>
      <c r="R962" s="1834"/>
      <c r="S962" s="1912"/>
    </row>
    <row r="963" spans="1:19" ht="13">
      <c r="A963" s="1916"/>
      <c r="B963" s="1818">
        <v>46643</v>
      </c>
      <c r="C963" s="1819">
        <f t="shared" si="60"/>
        <v>0</v>
      </c>
      <c r="D963" s="1820"/>
      <c r="E963" s="1821"/>
      <c r="F963" s="1836"/>
      <c r="G963" s="1837"/>
      <c r="H963" s="1824"/>
      <c r="I963" s="1839"/>
      <c r="J963" s="1826"/>
      <c r="K963" s="1827"/>
      <c r="L963" s="1828"/>
      <c r="M963" s="1829"/>
      <c r="N963" s="1830"/>
      <c r="O963" s="1831"/>
      <c r="P963" s="1832"/>
      <c r="Q963" s="1833"/>
      <c r="R963" s="1834"/>
      <c r="S963" s="1912"/>
    </row>
    <row r="964" spans="1:19" ht="13">
      <c r="A964" s="1916"/>
      <c r="B964" s="1818">
        <v>46644</v>
      </c>
      <c r="C964" s="1819">
        <f t="shared" si="60"/>
        <v>0</v>
      </c>
      <c r="D964" s="1820"/>
      <c r="E964" s="1821"/>
      <c r="F964" s="1836"/>
      <c r="G964" s="1837"/>
      <c r="H964" s="1824"/>
      <c r="I964" s="1839"/>
      <c r="J964" s="1826"/>
      <c r="K964" s="1827"/>
      <c r="L964" s="1828"/>
      <c r="M964" s="1829"/>
      <c r="N964" s="1830"/>
      <c r="O964" s="1831"/>
      <c r="P964" s="1832"/>
      <c r="Q964" s="1833"/>
      <c r="R964" s="1834"/>
      <c r="S964" s="1912"/>
    </row>
    <row r="965" spans="1:19" ht="13">
      <c r="A965" s="1916"/>
      <c r="B965" s="1818">
        <v>46645</v>
      </c>
      <c r="C965" s="1819">
        <f t="shared" si="60"/>
        <v>0</v>
      </c>
      <c r="D965" s="1820"/>
      <c r="E965" s="1821"/>
      <c r="F965" s="1836"/>
      <c r="G965" s="1837"/>
      <c r="H965" s="1824"/>
      <c r="I965" s="1839"/>
      <c r="J965" s="1826"/>
      <c r="K965" s="1827"/>
      <c r="L965" s="1828"/>
      <c r="M965" s="1829"/>
      <c r="N965" s="1830"/>
      <c r="O965" s="1831"/>
      <c r="P965" s="1832"/>
      <c r="Q965" s="1833"/>
      <c r="R965" s="1834"/>
      <c r="S965" s="1912"/>
    </row>
    <row r="966" spans="1:19" ht="13">
      <c r="A966" s="1916"/>
      <c r="B966" s="1818">
        <v>46646</v>
      </c>
      <c r="C966" s="1819">
        <f t="shared" si="60"/>
        <v>0</v>
      </c>
      <c r="D966" s="1820"/>
      <c r="E966" s="1821"/>
      <c r="F966" s="1836"/>
      <c r="G966" s="1837"/>
      <c r="H966" s="1824"/>
      <c r="I966" s="1839"/>
      <c r="J966" s="1826"/>
      <c r="K966" s="1827"/>
      <c r="L966" s="1828"/>
      <c r="M966" s="1829"/>
      <c r="N966" s="1830"/>
      <c r="O966" s="1831"/>
      <c r="P966" s="1832"/>
      <c r="Q966" s="1833"/>
      <c r="R966" s="1834"/>
      <c r="S966" s="1912"/>
    </row>
    <row r="967" spans="1:19" ht="13">
      <c r="A967" s="1916"/>
      <c r="B967" s="1818">
        <v>46647</v>
      </c>
      <c r="C967" s="1819">
        <f t="shared" si="60"/>
        <v>0</v>
      </c>
      <c r="D967" s="1820"/>
      <c r="E967" s="1821"/>
      <c r="F967" s="1836"/>
      <c r="G967" s="1837"/>
      <c r="H967" s="1824"/>
      <c r="I967" s="1839"/>
      <c r="J967" s="1826"/>
      <c r="K967" s="1827"/>
      <c r="L967" s="1828"/>
      <c r="M967" s="1829"/>
      <c r="N967" s="1830"/>
      <c r="O967" s="1831"/>
      <c r="P967" s="1832"/>
      <c r="Q967" s="1833"/>
      <c r="R967" s="1834"/>
      <c r="S967" s="1912"/>
    </row>
    <row r="968" spans="1:19" ht="13">
      <c r="A968" s="1916"/>
      <c r="B968" s="1818">
        <v>46648</v>
      </c>
      <c r="C968" s="1819">
        <f t="shared" si="60"/>
        <v>0</v>
      </c>
      <c r="D968" s="1820"/>
      <c r="E968" s="1821"/>
      <c r="F968" s="1836"/>
      <c r="G968" s="1837"/>
      <c r="H968" s="1824"/>
      <c r="I968" s="1839"/>
      <c r="J968" s="1826"/>
      <c r="K968" s="1827"/>
      <c r="L968" s="1828"/>
      <c r="M968" s="1829"/>
      <c r="N968" s="1830"/>
      <c r="O968" s="1831"/>
      <c r="P968" s="1832"/>
      <c r="Q968" s="1833"/>
      <c r="R968" s="1834"/>
      <c r="S968" s="1912"/>
    </row>
    <row r="969" spans="1:19" ht="13">
      <c r="A969" s="1916"/>
      <c r="B969" s="1818">
        <v>46649</v>
      </c>
      <c r="C969" s="1819">
        <f t="shared" si="60"/>
        <v>0</v>
      </c>
      <c r="D969" s="1820"/>
      <c r="E969" s="1821"/>
      <c r="F969" s="1836"/>
      <c r="G969" s="1837"/>
      <c r="H969" s="1824"/>
      <c r="I969" s="1839"/>
      <c r="J969" s="1826"/>
      <c r="K969" s="1827"/>
      <c r="L969" s="1828"/>
      <c r="M969" s="1829"/>
      <c r="N969" s="1830"/>
      <c r="O969" s="1831"/>
      <c r="P969" s="1832"/>
      <c r="Q969" s="1833"/>
      <c r="R969" s="1834"/>
      <c r="S969" s="1912"/>
    </row>
    <row r="970" spans="1:19" ht="13">
      <c r="A970" s="1916"/>
      <c r="B970" s="1818">
        <v>46650</v>
      </c>
      <c r="C970" s="1819">
        <f t="shared" si="60"/>
        <v>0</v>
      </c>
      <c r="D970" s="1820"/>
      <c r="E970" s="1821"/>
      <c r="F970" s="1836"/>
      <c r="G970" s="1837"/>
      <c r="H970" s="1824"/>
      <c r="I970" s="1839"/>
      <c r="J970" s="1826"/>
      <c r="K970" s="1827"/>
      <c r="L970" s="1828"/>
      <c r="M970" s="1829"/>
      <c r="N970" s="1830"/>
      <c r="O970" s="1831"/>
      <c r="P970" s="1832"/>
      <c r="Q970" s="1833"/>
      <c r="R970" s="1834"/>
      <c r="S970" s="1912"/>
    </row>
    <row r="971" spans="1:19" ht="13">
      <c r="A971" s="1916"/>
      <c r="B971" s="1818">
        <v>46651</v>
      </c>
      <c r="C971" s="1819">
        <f t="shared" si="60"/>
        <v>0</v>
      </c>
      <c r="D971" s="1820"/>
      <c r="E971" s="1821"/>
      <c r="F971" s="1836"/>
      <c r="G971" s="1837"/>
      <c r="H971" s="1824"/>
      <c r="I971" s="1839"/>
      <c r="J971" s="1826"/>
      <c r="K971" s="1827"/>
      <c r="L971" s="1828"/>
      <c r="M971" s="1829"/>
      <c r="N971" s="1830"/>
      <c r="O971" s="1831"/>
      <c r="P971" s="1832"/>
      <c r="Q971" s="1833"/>
      <c r="R971" s="1834"/>
      <c r="S971" s="1912"/>
    </row>
    <row r="972" spans="1:19" ht="13">
      <c r="A972" s="1916"/>
      <c r="B972" s="1818">
        <v>46652</v>
      </c>
      <c r="C972" s="1819">
        <f t="shared" si="60"/>
        <v>0</v>
      </c>
      <c r="D972" s="1820"/>
      <c r="E972" s="1821"/>
      <c r="F972" s="1836"/>
      <c r="G972" s="1837"/>
      <c r="H972" s="1824"/>
      <c r="I972" s="1839"/>
      <c r="J972" s="1826"/>
      <c r="K972" s="1827"/>
      <c r="L972" s="1828"/>
      <c r="M972" s="1829"/>
      <c r="N972" s="1830"/>
      <c r="O972" s="1831"/>
      <c r="P972" s="1832"/>
      <c r="Q972" s="1833"/>
      <c r="R972" s="1834"/>
      <c r="S972" s="1912"/>
    </row>
    <row r="973" spans="1:19" ht="13">
      <c r="A973" s="1916"/>
      <c r="B973" s="1818">
        <v>46653</v>
      </c>
      <c r="C973" s="1819">
        <f t="shared" si="60"/>
        <v>0</v>
      </c>
      <c r="D973" s="1820"/>
      <c r="E973" s="1821"/>
      <c r="F973" s="1836"/>
      <c r="G973" s="1837"/>
      <c r="H973" s="1824"/>
      <c r="I973" s="1839"/>
      <c r="J973" s="1826"/>
      <c r="K973" s="1827"/>
      <c r="L973" s="1828"/>
      <c r="M973" s="1829"/>
      <c r="N973" s="1830"/>
      <c r="O973" s="1831"/>
      <c r="P973" s="1832"/>
      <c r="Q973" s="1833"/>
      <c r="R973" s="1834"/>
      <c r="S973" s="1912"/>
    </row>
    <row r="974" spans="1:19" ht="13">
      <c r="A974" s="1916"/>
      <c r="B974" s="1818">
        <v>46654</v>
      </c>
      <c r="C974" s="1819">
        <f t="shared" si="60"/>
        <v>0</v>
      </c>
      <c r="D974" s="1820"/>
      <c r="E974" s="1821"/>
      <c r="F974" s="1836"/>
      <c r="G974" s="1837"/>
      <c r="H974" s="1824"/>
      <c r="I974" s="1839"/>
      <c r="J974" s="1826"/>
      <c r="K974" s="1827"/>
      <c r="L974" s="1828"/>
      <c r="M974" s="1829"/>
      <c r="N974" s="1830"/>
      <c r="O974" s="1831"/>
      <c r="P974" s="1832"/>
      <c r="Q974" s="1833"/>
      <c r="R974" s="1834"/>
      <c r="S974" s="1912"/>
    </row>
    <row r="975" spans="1:19" ht="13">
      <c r="A975" s="1916"/>
      <c r="B975" s="1818">
        <v>46655</v>
      </c>
      <c r="C975" s="1819">
        <f t="shared" si="60"/>
        <v>0</v>
      </c>
      <c r="D975" s="1820"/>
      <c r="E975" s="1821"/>
      <c r="F975" s="1836"/>
      <c r="G975" s="1837"/>
      <c r="H975" s="1824"/>
      <c r="I975" s="1839"/>
      <c r="J975" s="1826"/>
      <c r="K975" s="1827"/>
      <c r="L975" s="1828"/>
      <c r="M975" s="1829"/>
      <c r="N975" s="1830"/>
      <c r="O975" s="1831"/>
      <c r="P975" s="1832"/>
      <c r="Q975" s="1833"/>
      <c r="R975" s="1834"/>
      <c r="S975" s="1912"/>
    </row>
    <row r="976" spans="1:19" ht="13">
      <c r="A976" s="1916"/>
      <c r="B976" s="1818">
        <v>46656</v>
      </c>
      <c r="C976" s="1819">
        <f t="shared" si="60"/>
        <v>0</v>
      </c>
      <c r="D976" s="1820"/>
      <c r="E976" s="1821"/>
      <c r="F976" s="1836"/>
      <c r="G976" s="1837"/>
      <c r="H976" s="1824"/>
      <c r="I976" s="1839"/>
      <c r="J976" s="1826"/>
      <c r="K976" s="1827"/>
      <c r="L976" s="1828"/>
      <c r="M976" s="1829"/>
      <c r="N976" s="1830"/>
      <c r="O976" s="1831"/>
      <c r="P976" s="1832"/>
      <c r="Q976" s="1833"/>
      <c r="R976" s="1834"/>
      <c r="S976" s="1912"/>
    </row>
    <row r="977" spans="1:19" ht="13">
      <c r="A977" s="1916"/>
      <c r="B977" s="1818">
        <v>46657</v>
      </c>
      <c r="C977" s="1819">
        <f t="shared" si="60"/>
        <v>0</v>
      </c>
      <c r="D977" s="1820"/>
      <c r="E977" s="1821"/>
      <c r="F977" s="1836"/>
      <c r="G977" s="1837"/>
      <c r="H977" s="1824"/>
      <c r="I977" s="1839"/>
      <c r="J977" s="1826"/>
      <c r="K977" s="1827"/>
      <c r="L977" s="1828"/>
      <c r="M977" s="1829"/>
      <c r="N977" s="1830"/>
      <c r="O977" s="1831"/>
      <c r="P977" s="1832"/>
      <c r="Q977" s="1833"/>
      <c r="R977" s="1834"/>
      <c r="S977" s="1912"/>
    </row>
    <row r="978" spans="1:19" ht="13">
      <c r="A978" s="1916"/>
      <c r="B978" s="1818">
        <v>46658</v>
      </c>
      <c r="C978" s="1819">
        <f t="shared" si="60"/>
        <v>0</v>
      </c>
      <c r="D978" s="1820"/>
      <c r="E978" s="1821"/>
      <c r="F978" s="1836"/>
      <c r="G978" s="1837"/>
      <c r="H978" s="1824"/>
      <c r="I978" s="1839"/>
      <c r="J978" s="1826"/>
      <c r="K978" s="1827"/>
      <c r="L978" s="1828"/>
      <c r="M978" s="1829"/>
      <c r="N978" s="1830"/>
      <c r="O978" s="1831"/>
      <c r="P978" s="1832"/>
      <c r="Q978" s="1833"/>
      <c r="R978" s="1834"/>
      <c r="S978" s="1912"/>
    </row>
    <row r="979" spans="1:19" ht="13">
      <c r="A979" s="1916"/>
      <c r="B979" s="1818">
        <v>46659</v>
      </c>
      <c r="C979" s="1819">
        <f t="shared" si="60"/>
        <v>0</v>
      </c>
      <c r="D979" s="1820"/>
      <c r="E979" s="1821"/>
      <c r="F979" s="1836"/>
      <c r="G979" s="1837"/>
      <c r="H979" s="1824"/>
      <c r="I979" s="1839"/>
      <c r="J979" s="1826"/>
      <c r="K979" s="1827"/>
      <c r="L979" s="1828"/>
      <c r="M979" s="1829"/>
      <c r="N979" s="1830"/>
      <c r="O979" s="1831"/>
      <c r="P979" s="1832"/>
      <c r="Q979" s="1833"/>
      <c r="R979" s="1834"/>
      <c r="S979" s="1912"/>
    </row>
    <row r="980" spans="1:19" ht="13">
      <c r="A980" s="1916"/>
      <c r="B980" s="1818">
        <v>46660</v>
      </c>
      <c r="C980" s="1819">
        <f t="shared" si="60"/>
        <v>0</v>
      </c>
      <c r="D980" s="1820"/>
      <c r="E980" s="1821"/>
      <c r="F980" s="1836"/>
      <c r="G980" s="1837"/>
      <c r="H980" s="1824"/>
      <c r="I980" s="1839"/>
      <c r="J980" s="1826"/>
      <c r="K980" s="1827"/>
      <c r="L980" s="1828"/>
      <c r="M980" s="1829"/>
      <c r="N980" s="1830"/>
      <c r="O980" s="1831"/>
      <c r="P980" s="1832"/>
      <c r="Q980" s="1833"/>
      <c r="R980" s="1834"/>
      <c r="S980" s="1912"/>
    </row>
    <row r="981" spans="1:19" ht="26">
      <c r="A981" s="1916"/>
      <c r="B981" s="1879" t="s">
        <v>616</v>
      </c>
      <c r="C981" s="1880">
        <f t="shared" ref="C981:D981" si="61">SUM(C951:C980)</f>
        <v>0</v>
      </c>
      <c r="D981" s="1843">
        <f t="shared" si="61"/>
        <v>0</v>
      </c>
      <c r="E981" s="1844"/>
      <c r="F981" s="1881"/>
      <c r="G981" s="1846">
        <f>SUM(G951:G980)</f>
        <v>0</v>
      </c>
      <c r="H981" s="1847"/>
      <c r="I981" s="1882"/>
      <c r="J981" s="1849">
        <f>SUM(J951:J980)</f>
        <v>0</v>
      </c>
      <c r="K981" s="1850"/>
      <c r="L981" s="1883"/>
      <c r="M981" s="1852">
        <f>SUM(M951:M980)</f>
        <v>0</v>
      </c>
      <c r="N981" s="1853"/>
      <c r="O981" s="1884"/>
      <c r="P981" s="1855">
        <f>SUM(P951:P980)</f>
        <v>0</v>
      </c>
      <c r="Q981" s="1856"/>
      <c r="R981" s="1885"/>
      <c r="S981" s="1912"/>
    </row>
    <row r="982" spans="1:19" ht="13">
      <c r="A982" s="1916"/>
      <c r="B982" s="1818">
        <v>46661</v>
      </c>
      <c r="C982" s="1819">
        <f t="shared" ref="C982:C1012" si="62">D982+G982+J982+M982+P982</f>
        <v>0</v>
      </c>
      <c r="D982" s="1820"/>
      <c r="E982" s="1821"/>
      <c r="F982" s="1836"/>
      <c r="G982" s="1837"/>
      <c r="H982" s="1824"/>
      <c r="I982" s="1839"/>
      <c r="J982" s="1826"/>
      <c r="K982" s="1827"/>
      <c r="L982" s="1828"/>
      <c r="M982" s="1829"/>
      <c r="N982" s="1830"/>
      <c r="O982" s="1831"/>
      <c r="P982" s="1832"/>
      <c r="Q982" s="1833"/>
      <c r="R982" s="1834"/>
      <c r="S982" s="1912"/>
    </row>
    <row r="983" spans="1:19" ht="13">
      <c r="A983" s="1916"/>
      <c r="B983" s="1818">
        <v>46662</v>
      </c>
      <c r="C983" s="1819">
        <f t="shared" si="62"/>
        <v>0</v>
      </c>
      <c r="D983" s="1820"/>
      <c r="E983" s="1821"/>
      <c r="F983" s="1836"/>
      <c r="G983" s="1837"/>
      <c r="H983" s="1824"/>
      <c r="I983" s="1839"/>
      <c r="J983" s="1826"/>
      <c r="K983" s="1827"/>
      <c r="L983" s="1828"/>
      <c r="M983" s="1829"/>
      <c r="N983" s="1830"/>
      <c r="O983" s="1831"/>
      <c r="P983" s="1832"/>
      <c r="Q983" s="1833"/>
      <c r="R983" s="1834"/>
      <c r="S983" s="1912"/>
    </row>
    <row r="984" spans="1:19" ht="13">
      <c r="A984" s="1916"/>
      <c r="B984" s="1818">
        <v>46663</v>
      </c>
      <c r="C984" s="1819">
        <f t="shared" si="62"/>
        <v>0</v>
      </c>
      <c r="D984" s="1820"/>
      <c r="E984" s="1821"/>
      <c r="F984" s="1836"/>
      <c r="G984" s="1837"/>
      <c r="H984" s="1824"/>
      <c r="I984" s="1839"/>
      <c r="J984" s="1826"/>
      <c r="K984" s="1827"/>
      <c r="L984" s="1828"/>
      <c r="M984" s="1829"/>
      <c r="N984" s="1830"/>
      <c r="O984" s="1831"/>
      <c r="P984" s="1832"/>
      <c r="Q984" s="1833"/>
      <c r="R984" s="1834"/>
      <c r="S984" s="1912"/>
    </row>
    <row r="985" spans="1:19" ht="13">
      <c r="A985" s="1916"/>
      <c r="B985" s="1818">
        <v>46664</v>
      </c>
      <c r="C985" s="1819">
        <f t="shared" si="62"/>
        <v>0</v>
      </c>
      <c r="D985" s="1820"/>
      <c r="E985" s="1821"/>
      <c r="F985" s="1836"/>
      <c r="G985" s="1837"/>
      <c r="H985" s="1824"/>
      <c r="I985" s="1839"/>
      <c r="J985" s="1826"/>
      <c r="K985" s="1827"/>
      <c r="L985" s="1828"/>
      <c r="M985" s="1829"/>
      <c r="N985" s="1830"/>
      <c r="O985" s="1831"/>
      <c r="P985" s="1832"/>
      <c r="Q985" s="1833"/>
      <c r="R985" s="1834"/>
      <c r="S985" s="1912"/>
    </row>
    <row r="986" spans="1:19" ht="13">
      <c r="A986" s="1916"/>
      <c r="B986" s="1818">
        <v>46665</v>
      </c>
      <c r="C986" s="1819">
        <f t="shared" si="62"/>
        <v>0</v>
      </c>
      <c r="D986" s="1820"/>
      <c r="E986" s="1821"/>
      <c r="F986" s="1836"/>
      <c r="G986" s="1837"/>
      <c r="H986" s="1824"/>
      <c r="I986" s="1839"/>
      <c r="J986" s="1826"/>
      <c r="K986" s="1827"/>
      <c r="L986" s="1828"/>
      <c r="M986" s="1829"/>
      <c r="N986" s="1830"/>
      <c r="O986" s="1831"/>
      <c r="P986" s="1832"/>
      <c r="Q986" s="1833"/>
      <c r="R986" s="1834"/>
      <c r="S986" s="1912"/>
    </row>
    <row r="987" spans="1:19" ht="13">
      <c r="A987" s="1916"/>
      <c r="B987" s="1818">
        <v>46666</v>
      </c>
      <c r="C987" s="1819">
        <f t="shared" si="62"/>
        <v>0</v>
      </c>
      <c r="D987" s="1820"/>
      <c r="E987" s="1821"/>
      <c r="F987" s="1836"/>
      <c r="G987" s="1837"/>
      <c r="H987" s="1824"/>
      <c r="I987" s="1839"/>
      <c r="J987" s="1826"/>
      <c r="K987" s="1827"/>
      <c r="L987" s="1828"/>
      <c r="M987" s="1829"/>
      <c r="N987" s="1830"/>
      <c r="O987" s="1831"/>
      <c r="P987" s="1832"/>
      <c r="Q987" s="1833"/>
      <c r="R987" s="1834"/>
      <c r="S987" s="1912"/>
    </row>
    <row r="988" spans="1:19" ht="13">
      <c r="A988" s="1916"/>
      <c r="B988" s="1818">
        <v>46667</v>
      </c>
      <c r="C988" s="1819">
        <f t="shared" si="62"/>
        <v>0</v>
      </c>
      <c r="D988" s="1820"/>
      <c r="E988" s="1821"/>
      <c r="F988" s="1836"/>
      <c r="G988" s="1837"/>
      <c r="H988" s="1824"/>
      <c r="I988" s="1839"/>
      <c r="J988" s="1826"/>
      <c r="K988" s="1827"/>
      <c r="L988" s="1828"/>
      <c r="M988" s="1829"/>
      <c r="N988" s="1830"/>
      <c r="O988" s="1831"/>
      <c r="P988" s="1832"/>
      <c r="Q988" s="1833"/>
      <c r="R988" s="1834"/>
      <c r="S988" s="1912"/>
    </row>
    <row r="989" spans="1:19" ht="13">
      <c r="A989" s="1916"/>
      <c r="B989" s="1818">
        <v>46668</v>
      </c>
      <c r="C989" s="1819">
        <f t="shared" si="62"/>
        <v>0</v>
      </c>
      <c r="D989" s="1820"/>
      <c r="E989" s="1821"/>
      <c r="F989" s="1836"/>
      <c r="G989" s="1837"/>
      <c r="H989" s="1824"/>
      <c r="I989" s="1839"/>
      <c r="J989" s="1826"/>
      <c r="K989" s="1827"/>
      <c r="L989" s="1828"/>
      <c r="M989" s="1829"/>
      <c r="N989" s="1830"/>
      <c r="O989" s="1831"/>
      <c r="P989" s="1832"/>
      <c r="Q989" s="1833"/>
      <c r="R989" s="1834"/>
      <c r="S989" s="1912"/>
    </row>
    <row r="990" spans="1:19" ht="13">
      <c r="A990" s="1916"/>
      <c r="B990" s="1818">
        <v>46669</v>
      </c>
      <c r="C990" s="1819">
        <f t="shared" si="62"/>
        <v>0</v>
      </c>
      <c r="D990" s="1820"/>
      <c r="E990" s="1821"/>
      <c r="F990" s="1836"/>
      <c r="G990" s="1837"/>
      <c r="H990" s="1824"/>
      <c r="I990" s="1839"/>
      <c r="J990" s="1826"/>
      <c r="K990" s="1827"/>
      <c r="L990" s="1828"/>
      <c r="M990" s="1829"/>
      <c r="N990" s="1830"/>
      <c r="O990" s="1831"/>
      <c r="P990" s="1832"/>
      <c r="Q990" s="1833"/>
      <c r="R990" s="1834"/>
      <c r="S990" s="1912"/>
    </row>
    <row r="991" spans="1:19" ht="13">
      <c r="A991" s="1916"/>
      <c r="B991" s="1818">
        <v>46670</v>
      </c>
      <c r="C991" s="1819">
        <f t="shared" si="62"/>
        <v>0</v>
      </c>
      <c r="D991" s="1820"/>
      <c r="E991" s="1821"/>
      <c r="F991" s="1836"/>
      <c r="G991" s="1837"/>
      <c r="H991" s="1824"/>
      <c r="I991" s="1839"/>
      <c r="J991" s="1826"/>
      <c r="K991" s="1827"/>
      <c r="L991" s="1828"/>
      <c r="M991" s="1829"/>
      <c r="N991" s="1830"/>
      <c r="O991" s="1831"/>
      <c r="P991" s="1832"/>
      <c r="Q991" s="1833"/>
      <c r="R991" s="1834"/>
      <c r="S991" s="1912"/>
    </row>
    <row r="992" spans="1:19" ht="13">
      <c r="A992" s="1916"/>
      <c r="B992" s="1818">
        <v>46671</v>
      </c>
      <c r="C992" s="1819">
        <f t="shared" si="62"/>
        <v>0</v>
      </c>
      <c r="D992" s="1820"/>
      <c r="E992" s="1821"/>
      <c r="F992" s="1836"/>
      <c r="G992" s="1837"/>
      <c r="H992" s="1824"/>
      <c r="I992" s="1839"/>
      <c r="J992" s="1826"/>
      <c r="K992" s="1827"/>
      <c r="L992" s="1828"/>
      <c r="M992" s="1829"/>
      <c r="N992" s="1830"/>
      <c r="O992" s="1831"/>
      <c r="P992" s="1832"/>
      <c r="Q992" s="1833"/>
      <c r="R992" s="1834"/>
      <c r="S992" s="1912"/>
    </row>
    <row r="993" spans="1:19" ht="13">
      <c r="A993" s="1916"/>
      <c r="B993" s="1818">
        <v>46672</v>
      </c>
      <c r="C993" s="1819">
        <f t="shared" si="62"/>
        <v>0</v>
      </c>
      <c r="D993" s="1820"/>
      <c r="E993" s="1821"/>
      <c r="F993" s="1836"/>
      <c r="G993" s="1837"/>
      <c r="H993" s="1824"/>
      <c r="I993" s="1839"/>
      <c r="J993" s="1826"/>
      <c r="K993" s="1827"/>
      <c r="L993" s="1828"/>
      <c r="M993" s="1829"/>
      <c r="N993" s="1830"/>
      <c r="O993" s="1831"/>
      <c r="P993" s="1832"/>
      <c r="Q993" s="1833"/>
      <c r="R993" s="1834"/>
      <c r="S993" s="1912"/>
    </row>
    <row r="994" spans="1:19" ht="13">
      <c r="A994" s="1916"/>
      <c r="B994" s="1818">
        <v>46673</v>
      </c>
      <c r="C994" s="1819">
        <f t="shared" si="62"/>
        <v>0</v>
      </c>
      <c r="D994" s="1820"/>
      <c r="E994" s="1821"/>
      <c r="F994" s="1836"/>
      <c r="G994" s="1837"/>
      <c r="H994" s="1824"/>
      <c r="I994" s="1839"/>
      <c r="J994" s="1826"/>
      <c r="K994" s="1827"/>
      <c r="L994" s="1828"/>
      <c r="M994" s="1829"/>
      <c r="N994" s="1830"/>
      <c r="O994" s="1831"/>
      <c r="P994" s="1832"/>
      <c r="Q994" s="1833"/>
      <c r="R994" s="1834"/>
      <c r="S994" s="1912"/>
    </row>
    <row r="995" spans="1:19" ht="13">
      <c r="A995" s="1916"/>
      <c r="B995" s="1818">
        <v>46674</v>
      </c>
      <c r="C995" s="1819">
        <f t="shared" si="62"/>
        <v>0</v>
      </c>
      <c r="D995" s="1820"/>
      <c r="E995" s="1821"/>
      <c r="F995" s="1836"/>
      <c r="G995" s="1837"/>
      <c r="H995" s="1824"/>
      <c r="I995" s="1839"/>
      <c r="J995" s="1826"/>
      <c r="K995" s="1827"/>
      <c r="L995" s="1828"/>
      <c r="M995" s="1829"/>
      <c r="N995" s="1830"/>
      <c r="O995" s="1831"/>
      <c r="P995" s="1832"/>
      <c r="Q995" s="1833"/>
      <c r="R995" s="1834"/>
      <c r="S995" s="1912"/>
    </row>
    <row r="996" spans="1:19" ht="13">
      <c r="A996" s="1916"/>
      <c r="B996" s="1818">
        <v>46675</v>
      </c>
      <c r="C996" s="1819">
        <f t="shared" si="62"/>
        <v>0</v>
      </c>
      <c r="D996" s="1820"/>
      <c r="E996" s="1821"/>
      <c r="F996" s="1836"/>
      <c r="G996" s="1837"/>
      <c r="H996" s="1824"/>
      <c r="I996" s="1839"/>
      <c r="J996" s="1826"/>
      <c r="K996" s="1827"/>
      <c r="L996" s="1828"/>
      <c r="M996" s="1829"/>
      <c r="N996" s="1830"/>
      <c r="O996" s="1831"/>
      <c r="P996" s="1832"/>
      <c r="Q996" s="1833"/>
      <c r="R996" s="1834"/>
      <c r="S996" s="1912"/>
    </row>
    <row r="997" spans="1:19" ht="13">
      <c r="A997" s="1916"/>
      <c r="B997" s="1818">
        <v>46676</v>
      </c>
      <c r="C997" s="1819">
        <f t="shared" si="62"/>
        <v>0</v>
      </c>
      <c r="D997" s="1820"/>
      <c r="E997" s="1821"/>
      <c r="F997" s="1836"/>
      <c r="G997" s="1837"/>
      <c r="H997" s="1824"/>
      <c r="I997" s="1839"/>
      <c r="J997" s="1826"/>
      <c r="K997" s="1827"/>
      <c r="L997" s="1828"/>
      <c r="M997" s="1829"/>
      <c r="N997" s="1830"/>
      <c r="O997" s="1831"/>
      <c r="P997" s="1832"/>
      <c r="Q997" s="1833"/>
      <c r="R997" s="1834"/>
      <c r="S997" s="1912"/>
    </row>
    <row r="998" spans="1:19" ht="13">
      <c r="A998" s="1916"/>
      <c r="B998" s="1818">
        <v>46677</v>
      </c>
      <c r="C998" s="1819">
        <f t="shared" si="62"/>
        <v>0</v>
      </c>
      <c r="D998" s="1820"/>
      <c r="E998" s="1821"/>
      <c r="F998" s="1836"/>
      <c r="G998" s="1837"/>
      <c r="H998" s="1824"/>
      <c r="I998" s="1839"/>
      <c r="J998" s="1826"/>
      <c r="K998" s="1827"/>
      <c r="L998" s="1828"/>
      <c r="M998" s="1829"/>
      <c r="N998" s="1830"/>
      <c r="O998" s="1831"/>
      <c r="P998" s="1832"/>
      <c r="Q998" s="1833"/>
      <c r="R998" s="1834"/>
      <c r="S998" s="1912"/>
    </row>
    <row r="999" spans="1:19" ht="13">
      <c r="A999" s="1916"/>
      <c r="B999" s="1818">
        <v>46678</v>
      </c>
      <c r="C999" s="1819">
        <f t="shared" si="62"/>
        <v>0</v>
      </c>
      <c r="D999" s="1820"/>
      <c r="E999" s="1821"/>
      <c r="F999" s="1836"/>
      <c r="G999" s="1837"/>
      <c r="H999" s="1824"/>
      <c r="I999" s="1839"/>
      <c r="J999" s="1826"/>
      <c r="K999" s="1827"/>
      <c r="L999" s="1828"/>
      <c r="M999" s="1829"/>
      <c r="N999" s="1830"/>
      <c r="O999" s="1831"/>
      <c r="P999" s="1832"/>
      <c r="Q999" s="1833"/>
      <c r="R999" s="1834"/>
      <c r="S999" s="1912"/>
    </row>
    <row r="1000" spans="1:19" ht="13">
      <c r="A1000" s="1916"/>
      <c r="B1000" s="1818">
        <v>46679</v>
      </c>
      <c r="C1000" s="1819">
        <f t="shared" si="62"/>
        <v>0</v>
      </c>
      <c r="D1000" s="1820"/>
      <c r="E1000" s="1821"/>
      <c r="F1000" s="1836"/>
      <c r="G1000" s="1837"/>
      <c r="H1000" s="1824"/>
      <c r="I1000" s="1839"/>
      <c r="J1000" s="1826"/>
      <c r="K1000" s="1827"/>
      <c r="L1000" s="1828"/>
      <c r="M1000" s="1829"/>
      <c r="N1000" s="1830"/>
      <c r="O1000" s="1831"/>
      <c r="P1000" s="1832"/>
      <c r="Q1000" s="1833"/>
      <c r="R1000" s="1834"/>
      <c r="S1000" s="1912"/>
    </row>
    <row r="1001" spans="1:19" ht="13">
      <c r="A1001" s="1916"/>
      <c r="B1001" s="1818">
        <v>46680</v>
      </c>
      <c r="C1001" s="1819">
        <f t="shared" si="62"/>
        <v>0</v>
      </c>
      <c r="D1001" s="1820"/>
      <c r="E1001" s="1821"/>
      <c r="F1001" s="1836"/>
      <c r="G1001" s="1837"/>
      <c r="H1001" s="1824"/>
      <c r="I1001" s="1839"/>
      <c r="J1001" s="1826"/>
      <c r="K1001" s="1827"/>
      <c r="L1001" s="1828"/>
      <c r="M1001" s="1829"/>
      <c r="N1001" s="1830"/>
      <c r="O1001" s="1831"/>
      <c r="P1001" s="1832"/>
      <c r="Q1001" s="1833"/>
      <c r="R1001" s="1834"/>
      <c r="S1001" s="1912"/>
    </row>
    <row r="1002" spans="1:19" ht="13">
      <c r="A1002" s="1916"/>
      <c r="B1002" s="1818">
        <v>46681</v>
      </c>
      <c r="C1002" s="1819">
        <f t="shared" si="62"/>
        <v>0</v>
      </c>
      <c r="D1002" s="1820"/>
      <c r="E1002" s="1821"/>
      <c r="F1002" s="1836"/>
      <c r="G1002" s="1837"/>
      <c r="H1002" s="1824"/>
      <c r="I1002" s="1839"/>
      <c r="J1002" s="1826"/>
      <c r="K1002" s="1827"/>
      <c r="L1002" s="1828"/>
      <c r="M1002" s="1829"/>
      <c r="N1002" s="1830"/>
      <c r="O1002" s="1831"/>
      <c r="P1002" s="1832"/>
      <c r="Q1002" s="1833"/>
      <c r="R1002" s="1834"/>
      <c r="S1002" s="1912"/>
    </row>
    <row r="1003" spans="1:19" ht="13">
      <c r="A1003" s="1916"/>
      <c r="B1003" s="1818">
        <v>46682</v>
      </c>
      <c r="C1003" s="1819">
        <f t="shared" si="62"/>
        <v>0</v>
      </c>
      <c r="D1003" s="1820"/>
      <c r="E1003" s="1821"/>
      <c r="F1003" s="1836"/>
      <c r="G1003" s="1837"/>
      <c r="H1003" s="1824"/>
      <c r="I1003" s="1839"/>
      <c r="J1003" s="1826"/>
      <c r="K1003" s="1827"/>
      <c r="L1003" s="1828"/>
      <c r="M1003" s="1829"/>
      <c r="N1003" s="1830"/>
      <c r="O1003" s="1831"/>
      <c r="P1003" s="1832"/>
      <c r="Q1003" s="1833"/>
      <c r="R1003" s="1834"/>
      <c r="S1003" s="1912"/>
    </row>
    <row r="1004" spans="1:19" ht="13">
      <c r="A1004" s="1916"/>
      <c r="B1004" s="1818">
        <v>46683</v>
      </c>
      <c r="C1004" s="1819">
        <f t="shared" si="62"/>
        <v>0</v>
      </c>
      <c r="D1004" s="1820"/>
      <c r="E1004" s="1821"/>
      <c r="F1004" s="1836"/>
      <c r="G1004" s="1837"/>
      <c r="H1004" s="1824"/>
      <c r="I1004" s="1839"/>
      <c r="J1004" s="1826"/>
      <c r="K1004" s="1827"/>
      <c r="L1004" s="1828"/>
      <c r="M1004" s="1829"/>
      <c r="N1004" s="1830"/>
      <c r="O1004" s="1831"/>
      <c r="P1004" s="1832"/>
      <c r="Q1004" s="1833"/>
      <c r="R1004" s="1834"/>
      <c r="S1004" s="1912"/>
    </row>
    <row r="1005" spans="1:19" ht="13">
      <c r="A1005" s="1916"/>
      <c r="B1005" s="1818">
        <v>46684</v>
      </c>
      <c r="C1005" s="1819">
        <f t="shared" si="62"/>
        <v>0</v>
      </c>
      <c r="D1005" s="1820"/>
      <c r="E1005" s="1821"/>
      <c r="F1005" s="1836"/>
      <c r="G1005" s="1837"/>
      <c r="H1005" s="1824"/>
      <c r="I1005" s="1839"/>
      <c r="J1005" s="1826"/>
      <c r="K1005" s="1827"/>
      <c r="L1005" s="1828"/>
      <c r="M1005" s="1829"/>
      <c r="N1005" s="1830"/>
      <c r="O1005" s="1831"/>
      <c r="P1005" s="1832"/>
      <c r="Q1005" s="1833"/>
      <c r="R1005" s="1834"/>
      <c r="S1005" s="1912"/>
    </row>
    <row r="1006" spans="1:19" ht="13">
      <c r="A1006" s="1916"/>
      <c r="B1006" s="1818">
        <v>46685</v>
      </c>
      <c r="C1006" s="1819">
        <f t="shared" si="62"/>
        <v>0</v>
      </c>
      <c r="D1006" s="1820"/>
      <c r="E1006" s="1821"/>
      <c r="F1006" s="1836"/>
      <c r="G1006" s="1837"/>
      <c r="H1006" s="1824"/>
      <c r="I1006" s="1839"/>
      <c r="J1006" s="1826"/>
      <c r="K1006" s="1827"/>
      <c r="L1006" s="1828"/>
      <c r="M1006" s="1829"/>
      <c r="N1006" s="1830"/>
      <c r="O1006" s="1831"/>
      <c r="P1006" s="1832"/>
      <c r="Q1006" s="1833"/>
      <c r="R1006" s="1834"/>
      <c r="S1006" s="1912"/>
    </row>
    <row r="1007" spans="1:19" ht="13">
      <c r="A1007" s="1916"/>
      <c r="B1007" s="1818">
        <v>46686</v>
      </c>
      <c r="C1007" s="1819">
        <f t="shared" si="62"/>
        <v>0</v>
      </c>
      <c r="D1007" s="1820"/>
      <c r="E1007" s="1821"/>
      <c r="F1007" s="1836"/>
      <c r="G1007" s="1837"/>
      <c r="H1007" s="1824"/>
      <c r="I1007" s="1839"/>
      <c r="J1007" s="1826"/>
      <c r="K1007" s="1827"/>
      <c r="L1007" s="1828"/>
      <c r="M1007" s="1829"/>
      <c r="N1007" s="1830"/>
      <c r="O1007" s="1831"/>
      <c r="P1007" s="1832"/>
      <c r="Q1007" s="1833"/>
      <c r="R1007" s="1834"/>
      <c r="S1007" s="1912"/>
    </row>
    <row r="1008" spans="1:19" ht="13">
      <c r="A1008" s="1916"/>
      <c r="B1008" s="1818">
        <v>46687</v>
      </c>
      <c r="C1008" s="1819">
        <f t="shared" si="62"/>
        <v>0</v>
      </c>
      <c r="D1008" s="1820"/>
      <c r="E1008" s="1821"/>
      <c r="F1008" s="1836"/>
      <c r="G1008" s="1837"/>
      <c r="H1008" s="1824"/>
      <c r="I1008" s="1839"/>
      <c r="J1008" s="1826"/>
      <c r="K1008" s="1827"/>
      <c r="L1008" s="1828"/>
      <c r="M1008" s="1829"/>
      <c r="N1008" s="1830"/>
      <c r="O1008" s="1831"/>
      <c r="P1008" s="1832"/>
      <c r="Q1008" s="1833"/>
      <c r="R1008" s="1834"/>
      <c r="S1008" s="1912"/>
    </row>
    <row r="1009" spans="1:19" ht="13">
      <c r="A1009" s="1916"/>
      <c r="B1009" s="1818">
        <v>46688</v>
      </c>
      <c r="C1009" s="1819">
        <f t="shared" si="62"/>
        <v>0</v>
      </c>
      <c r="D1009" s="1820"/>
      <c r="E1009" s="1821"/>
      <c r="F1009" s="1836"/>
      <c r="G1009" s="1837"/>
      <c r="H1009" s="1824"/>
      <c r="I1009" s="1839"/>
      <c r="J1009" s="1826"/>
      <c r="K1009" s="1827"/>
      <c r="L1009" s="1828"/>
      <c r="M1009" s="1829"/>
      <c r="N1009" s="1830"/>
      <c r="O1009" s="1831"/>
      <c r="P1009" s="1832"/>
      <c r="Q1009" s="1833"/>
      <c r="R1009" s="1834"/>
      <c r="S1009" s="1912"/>
    </row>
    <row r="1010" spans="1:19" ht="13">
      <c r="A1010" s="1916"/>
      <c r="B1010" s="1818">
        <v>46689</v>
      </c>
      <c r="C1010" s="1819">
        <f t="shared" si="62"/>
        <v>0</v>
      </c>
      <c r="D1010" s="1820"/>
      <c r="E1010" s="1821"/>
      <c r="F1010" s="1836"/>
      <c r="G1010" s="1837"/>
      <c r="H1010" s="1824"/>
      <c r="I1010" s="1839"/>
      <c r="J1010" s="1826"/>
      <c r="K1010" s="1827"/>
      <c r="L1010" s="1828"/>
      <c r="M1010" s="1829"/>
      <c r="N1010" s="1830"/>
      <c r="O1010" s="1831"/>
      <c r="P1010" s="1832"/>
      <c r="Q1010" s="1833"/>
      <c r="R1010" s="1834"/>
      <c r="S1010" s="1912"/>
    </row>
    <row r="1011" spans="1:19" ht="13">
      <c r="A1011" s="1916"/>
      <c r="B1011" s="1818">
        <v>46690</v>
      </c>
      <c r="C1011" s="1819">
        <f t="shared" si="62"/>
        <v>0</v>
      </c>
      <c r="D1011" s="1820"/>
      <c r="E1011" s="1821"/>
      <c r="F1011" s="1836"/>
      <c r="G1011" s="1837"/>
      <c r="H1011" s="1824"/>
      <c r="I1011" s="1839"/>
      <c r="J1011" s="1826"/>
      <c r="K1011" s="1827"/>
      <c r="L1011" s="1828"/>
      <c r="M1011" s="1829"/>
      <c r="N1011" s="1830"/>
      <c r="O1011" s="1831"/>
      <c r="P1011" s="1832"/>
      <c r="Q1011" s="1833"/>
      <c r="R1011" s="1834"/>
      <c r="S1011" s="1912"/>
    </row>
    <row r="1012" spans="1:19" ht="13">
      <c r="A1012" s="1916"/>
      <c r="B1012" s="1818">
        <v>46691</v>
      </c>
      <c r="C1012" s="1819">
        <f t="shared" si="62"/>
        <v>0</v>
      </c>
      <c r="D1012" s="1820"/>
      <c r="E1012" s="1821"/>
      <c r="F1012" s="1836"/>
      <c r="G1012" s="1837"/>
      <c r="H1012" s="1824"/>
      <c r="I1012" s="1839"/>
      <c r="J1012" s="1826"/>
      <c r="K1012" s="1827"/>
      <c r="L1012" s="1828"/>
      <c r="M1012" s="1829"/>
      <c r="N1012" s="1830"/>
      <c r="O1012" s="1831"/>
      <c r="P1012" s="1832"/>
      <c r="Q1012" s="1833"/>
      <c r="R1012" s="1834"/>
      <c r="S1012" s="1912"/>
    </row>
    <row r="1013" spans="1:19" ht="26">
      <c r="A1013" s="1916"/>
      <c r="B1013" s="1879" t="s">
        <v>618</v>
      </c>
      <c r="C1013" s="1880">
        <f t="shared" ref="C1013:D1013" si="63">SUM(C982:C1012)</f>
        <v>0</v>
      </c>
      <c r="D1013" s="1843">
        <f t="shared" si="63"/>
        <v>0</v>
      </c>
      <c r="E1013" s="1844"/>
      <c r="F1013" s="1881"/>
      <c r="G1013" s="1846">
        <f>SUM(G982:G1012)</f>
        <v>0</v>
      </c>
      <c r="H1013" s="1847"/>
      <c r="I1013" s="1882"/>
      <c r="J1013" s="1849">
        <f>SUM(J982:J1012)</f>
        <v>0</v>
      </c>
      <c r="K1013" s="1850"/>
      <c r="L1013" s="1895"/>
      <c r="M1013" s="1896">
        <f>SUM(M982:M1012)</f>
        <v>0</v>
      </c>
      <c r="N1013" s="1853"/>
      <c r="O1013" s="1884"/>
      <c r="P1013" s="1855">
        <f>SUM(P982:P1012)</f>
        <v>0</v>
      </c>
      <c r="Q1013" s="1856"/>
      <c r="R1013" s="1885"/>
      <c r="S1013" s="1912"/>
    </row>
    <row r="1014" spans="1:19" ht="13">
      <c r="A1014" s="1916"/>
      <c r="B1014" s="1818">
        <v>46692</v>
      </c>
      <c r="C1014" s="1819">
        <f t="shared" ref="C1014:C1022" si="64">D1014+G1014+J1014+M1014+P1014</f>
        <v>0</v>
      </c>
      <c r="D1014" s="1820"/>
      <c r="E1014" s="1821"/>
      <c r="F1014" s="1836"/>
      <c r="G1014" s="1837"/>
      <c r="H1014" s="1824"/>
      <c r="I1014" s="1839"/>
      <c r="J1014" s="1826"/>
      <c r="K1014" s="1827"/>
      <c r="L1014" s="1828"/>
      <c r="M1014" s="1829"/>
      <c r="N1014" s="1830"/>
      <c r="O1014" s="1831"/>
      <c r="P1014" s="1832"/>
      <c r="Q1014" s="1833"/>
      <c r="R1014" s="1834"/>
      <c r="S1014" s="1912"/>
    </row>
    <row r="1015" spans="1:19" ht="13">
      <c r="A1015" s="1916"/>
      <c r="B1015" s="1818">
        <v>46693</v>
      </c>
      <c r="C1015" s="1819">
        <f t="shared" si="64"/>
        <v>0</v>
      </c>
      <c r="D1015" s="1820"/>
      <c r="E1015" s="1821"/>
      <c r="F1015" s="1836"/>
      <c r="G1015" s="1837"/>
      <c r="H1015" s="1824"/>
      <c r="I1015" s="1839"/>
      <c r="J1015" s="1826"/>
      <c r="K1015" s="1827"/>
      <c r="L1015" s="1828"/>
      <c r="M1015" s="1829"/>
      <c r="N1015" s="1830"/>
      <c r="O1015" s="1831"/>
      <c r="P1015" s="1832"/>
      <c r="Q1015" s="1833"/>
      <c r="R1015" s="1834"/>
      <c r="S1015" s="1912"/>
    </row>
    <row r="1016" spans="1:19" ht="13">
      <c r="A1016" s="1916"/>
      <c r="B1016" s="1818">
        <v>46694</v>
      </c>
      <c r="C1016" s="1819">
        <f t="shared" si="64"/>
        <v>0</v>
      </c>
      <c r="D1016" s="1820"/>
      <c r="E1016" s="1821"/>
      <c r="F1016" s="1836"/>
      <c r="G1016" s="1837"/>
      <c r="H1016" s="1824"/>
      <c r="I1016" s="1839"/>
      <c r="J1016" s="1826"/>
      <c r="K1016" s="1827"/>
      <c r="L1016" s="1828"/>
      <c r="M1016" s="1829"/>
      <c r="N1016" s="1830"/>
      <c r="O1016" s="1831"/>
      <c r="P1016" s="1832"/>
      <c r="Q1016" s="1833"/>
      <c r="R1016" s="1834"/>
      <c r="S1016" s="1912"/>
    </row>
    <row r="1017" spans="1:19" ht="13">
      <c r="A1017" s="1916"/>
      <c r="B1017" s="1818">
        <v>46695</v>
      </c>
      <c r="C1017" s="1819">
        <f t="shared" si="64"/>
        <v>0</v>
      </c>
      <c r="D1017" s="1820"/>
      <c r="E1017" s="1821"/>
      <c r="F1017" s="1836"/>
      <c r="G1017" s="1837"/>
      <c r="H1017" s="1824"/>
      <c r="I1017" s="1839"/>
      <c r="J1017" s="1826"/>
      <c r="K1017" s="1827"/>
      <c r="L1017" s="1828"/>
      <c r="M1017" s="1829"/>
      <c r="N1017" s="1830"/>
      <c r="O1017" s="1831"/>
      <c r="P1017" s="1832"/>
      <c r="Q1017" s="1833"/>
      <c r="R1017" s="1834"/>
      <c r="S1017" s="1912"/>
    </row>
    <row r="1018" spans="1:19" ht="13">
      <c r="A1018" s="1916"/>
      <c r="B1018" s="1818">
        <v>46696</v>
      </c>
      <c r="C1018" s="1819">
        <f t="shared" si="64"/>
        <v>0</v>
      </c>
      <c r="D1018" s="1820"/>
      <c r="E1018" s="1821"/>
      <c r="F1018" s="1836"/>
      <c r="G1018" s="1837"/>
      <c r="H1018" s="1824"/>
      <c r="I1018" s="1839"/>
      <c r="J1018" s="1826"/>
      <c r="K1018" s="1827"/>
      <c r="L1018" s="1828"/>
      <c r="M1018" s="1829"/>
      <c r="N1018" s="1830"/>
      <c r="O1018" s="1831"/>
      <c r="P1018" s="1832"/>
      <c r="Q1018" s="1833"/>
      <c r="R1018" s="1834"/>
      <c r="S1018" s="1912"/>
    </row>
    <row r="1019" spans="1:19" ht="13">
      <c r="A1019" s="1916"/>
      <c r="B1019" s="1818">
        <v>46697</v>
      </c>
      <c r="C1019" s="1819">
        <f t="shared" si="64"/>
        <v>0</v>
      </c>
      <c r="D1019" s="1820"/>
      <c r="E1019" s="1821"/>
      <c r="F1019" s="1836"/>
      <c r="G1019" s="1837"/>
      <c r="H1019" s="1824"/>
      <c r="I1019" s="1839"/>
      <c r="J1019" s="1826"/>
      <c r="K1019" s="1827"/>
      <c r="L1019" s="1828"/>
      <c r="M1019" s="1829"/>
      <c r="N1019" s="1830"/>
      <c r="O1019" s="1831"/>
      <c r="P1019" s="1832"/>
      <c r="Q1019" s="1833"/>
      <c r="R1019" s="1834"/>
      <c r="S1019" s="1912"/>
    </row>
    <row r="1020" spans="1:19" ht="13">
      <c r="A1020" s="1916"/>
      <c r="B1020" s="1818">
        <v>46698</v>
      </c>
      <c r="C1020" s="1819">
        <f t="shared" si="64"/>
        <v>0</v>
      </c>
      <c r="D1020" s="1820"/>
      <c r="E1020" s="1821"/>
      <c r="F1020" s="1836"/>
      <c r="G1020" s="1837"/>
      <c r="H1020" s="1824"/>
      <c r="I1020" s="1839"/>
      <c r="J1020" s="1826"/>
      <c r="K1020" s="1827"/>
      <c r="L1020" s="1828"/>
      <c r="M1020" s="1829"/>
      <c r="N1020" s="1830"/>
      <c r="O1020" s="1831"/>
      <c r="P1020" s="1832"/>
      <c r="Q1020" s="1833"/>
      <c r="R1020" s="1834"/>
      <c r="S1020" s="1912"/>
    </row>
    <row r="1021" spans="1:19" ht="13">
      <c r="A1021" s="1916"/>
      <c r="B1021" s="1818">
        <v>46699</v>
      </c>
      <c r="C1021" s="1819">
        <f t="shared" si="64"/>
        <v>0</v>
      </c>
      <c r="D1021" s="1820"/>
      <c r="E1021" s="1821"/>
      <c r="F1021" s="1836"/>
      <c r="G1021" s="1837"/>
      <c r="H1021" s="1824"/>
      <c r="I1021" s="1839"/>
      <c r="J1021" s="1826"/>
      <c r="K1021" s="1827"/>
      <c r="L1021" s="1828"/>
      <c r="M1021" s="1829"/>
      <c r="N1021" s="1830"/>
      <c r="O1021" s="1831"/>
      <c r="P1021" s="1832"/>
      <c r="Q1021" s="1833"/>
      <c r="R1021" s="1834"/>
      <c r="S1021" s="1912"/>
    </row>
    <row r="1022" spans="1:19" ht="13">
      <c r="A1022" s="1916"/>
      <c r="B1022" s="1818">
        <v>46700</v>
      </c>
      <c r="C1022" s="1819">
        <f t="shared" si="64"/>
        <v>0</v>
      </c>
      <c r="D1022" s="1820"/>
      <c r="E1022" s="1821"/>
      <c r="F1022" s="1836"/>
      <c r="G1022" s="1837"/>
      <c r="H1022" s="1824"/>
      <c r="I1022" s="1839"/>
      <c r="J1022" s="1826"/>
      <c r="K1022" s="1827"/>
      <c r="L1022" s="1828"/>
      <c r="M1022" s="1829"/>
      <c r="N1022" s="1830"/>
      <c r="O1022" s="1831"/>
      <c r="P1022" s="1832"/>
      <c r="Q1022" s="1833"/>
      <c r="R1022" s="1834"/>
      <c r="S1022" s="1912"/>
    </row>
  </sheetData>
  <mergeCells count="10">
    <mergeCell ref="J3:L3"/>
    <mergeCell ref="M3:O3"/>
    <mergeCell ref="P3:R3"/>
    <mergeCell ref="B4:C4"/>
    <mergeCell ref="J4:L4"/>
    <mergeCell ref="D4:F4"/>
    <mergeCell ref="G4:I4"/>
    <mergeCell ref="B3:C3"/>
    <mergeCell ref="D3:F3"/>
    <mergeCell ref="G3:I3"/>
  </mergeCells>
  <phoneticPr fontId="113"/>
  <dataValidations count="1">
    <dataValidation type="list" allowBlank="1" showErrorMessage="1" sqref="E6:E33 H6:H33 K6:K33 N6:N33 Q6:Q33 E35:E65 H35:H65 K35:K65 N35:N65 Q35:Q65 E67:E96 H67:H96 K67:K96 N67:N96 Q67:Q96 E98:E128 H98:H128 K98:K128 N98:N128 Q98:Q128 E130:E159 H130:H159 K130:K159 N130:N159 Q130:Q159 E161:E195 H161:H195 K161:K195 N161:N195 Q161:Q195 E197:E226 H197:H226 K197:K226 N197:N226 Q197:Q226 E228:E258 H228:H258 K228:K258 N228:N258 Q228:Q258 E260:E289 H260:H289 K260:K289 N260:N289 Q260:Q289 E291:E321 H291:H321 K291:K321 N291:N321 Q291:Q321 E323:E353 H323:H353 K323:K353 N323:N353 Q323:Q353 E355:E382 H355:H382 K355:K382 N355:N382 Q355:Q382 E384:E414 H384:H414 K384:K414 N384:N414 Q384:Q414 E416:E445 H416:H445 K416:K445 N416:N445 Q416:Q445 E447:E477 H447:H477 K447:K477 N447:N477 Q447:Q477 E479:E508 H479:H508 K479:K508 N479:N508 Q479:Q508 E510:E540 H510:H540 K510:K540 N510:N540 Q510:Q540 E542:E572 H542:H572 K542:K572 N542:N572 Q542:Q572 E574:E603 H574:H603 K574:K603 N574:N603 Q574:Q603 E605:E635 H605:H635 K605:K635 N605:N635 Q605:Q635 E637:E666 H637:H666 K637:K666 N637:N666 Q637:Q666 E668:E698 H668:H698 K668:K698 N668:N698 Q668:Q698 E700:E730 H700:H730 K700:K730 N700:N730 Q700:Q730 E732:E759 H732:H759 K732:K759 N732:N759 Q732:Q759 E761:E822 H761:H822 K761:K822 N761:N822 Q761:Q822 E824:E854 H824:H854 K824:K854 N824:N854 Q824:Q854 E856:E885 H856:H885 K856:K885 N856:N885 Q856:Q885 E887:E917 H887:H917 K887:K917 N887:N917 Q887:Q917 E919:E949 H919:H949 K919:K949 N919:N949 Q919:Q949 E951:E980 H951:H980 K951:K980 N951:N980 Q951:Q980 E982:E1012 H982:H1012 K982:K1012 N982:N1012 Q982:Q1012 E1014:E1022 H1014:H1022 K1014:K1022 N1014:N1022 Q1014:Q1022" xr:uid="{00000000-0002-0000-1700-000000000000}">
      <formula1>"チャージ,月会費,仕事経費,スーパー,通販,交際費,食事代,自己投資"</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フォームの回答 1</vt:lpstr>
      <vt:lpstr>支払い回答</vt:lpstr>
      <vt:lpstr>サマリ</vt:lpstr>
      <vt:lpstr>(FY-2)資産管理</vt:lpstr>
      <vt:lpstr>(FY-3)資産管理</vt:lpstr>
      <vt:lpstr>5か年PL</vt:lpstr>
      <vt:lpstr>FY-1(月次)支出予実</vt:lpstr>
      <vt:lpstr>FY-1(月次)収入予実</vt:lpstr>
      <vt:lpstr>FY-2(日次)出費</vt:lpstr>
      <vt:lpstr>FY-3(日次)出費</vt:lpstr>
      <vt:lpstr>(週次)進捗</vt:lpstr>
      <vt:lpstr>FY-2(月次)支出</vt:lpstr>
      <vt:lpstr>FY-3(月次)支出 </vt:lpstr>
      <vt:lpstr>FY-2(月次)収入</vt:lpstr>
      <vt:lpstr>FY-3(月次)収入</vt:lpstr>
      <vt:lpstr>みずほ</vt:lpstr>
      <vt:lpstr>UFJ</vt:lpstr>
      <vt:lpstr>三井住友</vt:lpstr>
      <vt:lpstr>楽天</vt:lpstr>
      <vt:lpstr>paypay</vt:lpstr>
      <vt:lpstr>クレカ(2025年8月に廃止)</vt:lpstr>
      <vt:lpstr>奨学金返済(2025年12月に終了)</vt:lpstr>
      <vt:lpstr>クレカ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吉岡 リクルゴス</cp:lastModifiedBy>
  <dcterms:created xsi:type="dcterms:W3CDTF">2026-07-05T11:14:14Z</dcterms:created>
  <dcterms:modified xsi:type="dcterms:W3CDTF">2026-07-05T11:14:14Z</dcterms:modified>
</cp:coreProperties>
</file>